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o\TIC MUNICIPALIDAD PALACIO\"/>
    </mc:Choice>
  </mc:AlternateContent>
  <xr:revisionPtr revIDLastSave="0" documentId="13_ncr:1_{60024779-8FCB-40ED-B715-383359DA65A0}" xr6:coauthVersionLast="47" xr6:coauthVersionMax="47" xr10:uidLastSave="{00000000-0000-0000-0000-000000000000}"/>
  <bookViews>
    <workbookView xWindow="-108" yWindow="-108" windowWidth="23256" windowHeight="12456" tabRatio="585" activeTab="1" xr2:uid="{00000000-000D-0000-FFFF-FFFF00000000}"/>
  </bookViews>
  <sheets>
    <sheet name="FE-05" sheetId="4" r:id="rId1"/>
    <sheet name="Hoja2" sheetId="41" r:id="rId2"/>
    <sheet name="FE-06 (2)" sheetId="28" r:id="rId3"/>
    <sheet name="Hoja1" sheetId="40" r:id="rId4"/>
    <sheet name="BD_MATERIALES" sheetId="22" state="hidden" r:id="rId5"/>
    <sheet name="BD_PROVEEDORES" sheetId="23" state="hidden" r:id="rId6"/>
    <sheet name="CLASIFICADOR" sheetId="8" state="hidden" r:id="rId7"/>
  </sheets>
  <externalReferences>
    <externalReference r:id="rId8"/>
  </externalReferences>
  <definedNames>
    <definedName name="_xlnm._FilterDatabase" localSheetId="4" hidden="1">BD_MATERIALES!$A$1:$B$73</definedName>
    <definedName name="_xlnm._FilterDatabase" localSheetId="5" hidden="1">BD_PROVEEDORES!$A$1:$B$1597</definedName>
    <definedName name="_xlnm._FilterDatabase" localSheetId="0" hidden="1">'FE-05'!$AN$13:$AN$2197</definedName>
    <definedName name="_xlnm.Print_Area" localSheetId="0">'FE-05'!$A$1:$AN$2197</definedName>
    <definedName name="_xlnm.Print_Area" localSheetId="2">'FE-06 (2)'!$A$1:$AC$100</definedName>
    <definedName name="_xlnm.Print_Titles" localSheetId="0">'FE-05'!$1:$15</definedName>
    <definedName name="_xlnm.Print_Titles" localSheetId="2">'FE-06 (2)'!$1:$12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41" i="41" l="1"/>
  <c r="AC2197" i="4"/>
  <c r="AD2197" i="4"/>
  <c r="AF2197" i="4"/>
  <c r="AG2197" i="4"/>
  <c r="V2144" i="4"/>
  <c r="AJ2187" i="4"/>
  <c r="AL2187" i="4" s="1"/>
  <c r="W2187" i="4"/>
  <c r="W2185" i="4"/>
  <c r="W55" i="28"/>
  <c r="W57" i="28"/>
  <c r="X57" i="28" s="1"/>
  <c r="W58" i="28"/>
  <c r="X58" i="28" s="1"/>
  <c r="W59" i="28"/>
  <c r="X59" i="28" s="1"/>
  <c r="W60" i="28"/>
  <c r="X60" i="28" s="1"/>
  <c r="W61" i="28"/>
  <c r="X61" i="28" s="1"/>
  <c r="W62" i="28"/>
  <c r="X62" i="28" s="1"/>
  <c r="W54" i="28"/>
  <c r="X54" i="28" s="1"/>
  <c r="X55" i="28"/>
  <c r="W41" i="28"/>
  <c r="X41" i="28" s="1"/>
  <c r="Y55" i="28"/>
  <c r="Y57" i="28"/>
  <c r="Y58" i="28"/>
  <c r="Y59" i="28"/>
  <c r="Y60" i="28"/>
  <c r="Y61" i="28"/>
  <c r="Y62" i="28"/>
  <c r="Y54" i="28"/>
  <c r="Y45" i="28"/>
  <c r="Y46" i="28"/>
  <c r="Y47" i="28"/>
  <c r="Y48" i="28"/>
  <c r="Y49" i="28"/>
  <c r="Y50" i="28"/>
  <c r="Y51" i="28"/>
  <c r="Y52" i="28"/>
  <c r="Y44" i="28"/>
  <c r="Y41" i="28"/>
  <c r="Y42" i="28"/>
  <c r="Y32" i="28"/>
  <c r="Y33" i="28"/>
  <c r="Y34" i="28"/>
  <c r="Y35" i="28"/>
  <c r="Y36" i="28"/>
  <c r="Y37" i="28"/>
  <c r="Y38" i="28"/>
  <c r="Y20" i="28"/>
  <c r="Y21" i="28"/>
  <c r="Y22" i="28"/>
  <c r="Y23" i="28"/>
  <c r="Y24" i="28"/>
  <c r="Y25" i="28"/>
  <c r="Y26" i="28"/>
  <c r="R2146" i="4"/>
  <c r="V19" i="28" s="1"/>
  <c r="R2142" i="4"/>
  <c r="U2142" i="4" s="1"/>
  <c r="R2141" i="4"/>
  <c r="AI2141" i="4" s="1"/>
  <c r="AL2141" i="4" s="1"/>
  <c r="R2140" i="4"/>
  <c r="AI2140" i="4" s="1"/>
  <c r="AL2140" i="4" s="1"/>
  <c r="R2139" i="4"/>
  <c r="AI2139" i="4" s="1"/>
  <c r="AL2139" i="4" s="1"/>
  <c r="R2138" i="4"/>
  <c r="AI2138" i="4" s="1"/>
  <c r="AL2138" i="4" s="1"/>
  <c r="R2137" i="4"/>
  <c r="U2137" i="4" s="1"/>
  <c r="R2136" i="4"/>
  <c r="AI2136" i="4" s="1"/>
  <c r="AL2136" i="4" s="1"/>
  <c r="R2135" i="4"/>
  <c r="AI2135" i="4" s="1"/>
  <c r="AL2135" i="4" s="1"/>
  <c r="R2134" i="4"/>
  <c r="AI2134" i="4" s="1"/>
  <c r="AL2134" i="4" s="1"/>
  <c r="R2133" i="4"/>
  <c r="AI2133" i="4" s="1"/>
  <c r="AL2133" i="4" s="1"/>
  <c r="R2132" i="4"/>
  <c r="AI2132" i="4" s="1"/>
  <c r="AL2132" i="4" s="1"/>
  <c r="R2131" i="4"/>
  <c r="AI2131" i="4" s="1"/>
  <c r="AL2131" i="4" s="1"/>
  <c r="R2130" i="4"/>
  <c r="AI2130" i="4" s="1"/>
  <c r="AL2130" i="4" s="1"/>
  <c r="R2129" i="4"/>
  <c r="AI2129" i="4" s="1"/>
  <c r="AL2129" i="4" s="1"/>
  <c r="R2128" i="4"/>
  <c r="AI2128" i="4" s="1"/>
  <c r="AL2128" i="4" s="1"/>
  <c r="R2127" i="4"/>
  <c r="AI2127" i="4" s="1"/>
  <c r="AL2127" i="4" s="1"/>
  <c r="R2126" i="4"/>
  <c r="U2126" i="4" s="1"/>
  <c r="R2125" i="4"/>
  <c r="AI2125" i="4" s="1"/>
  <c r="AL2125" i="4" s="1"/>
  <c r="R2172" i="4"/>
  <c r="U2172" i="4" s="1"/>
  <c r="R2173" i="4"/>
  <c r="U2173" i="4" s="1"/>
  <c r="R2174" i="4"/>
  <c r="U2174" i="4" s="1"/>
  <c r="R2175" i="4"/>
  <c r="U2175" i="4" s="1"/>
  <c r="R2176" i="4"/>
  <c r="AJ2176" i="4" s="1"/>
  <c r="AL2176" i="4" s="1"/>
  <c r="R2177" i="4"/>
  <c r="U2177" i="4" s="1"/>
  <c r="R2178" i="4"/>
  <c r="U2178" i="4" s="1"/>
  <c r="R2179" i="4"/>
  <c r="U2179" i="4" s="1"/>
  <c r="R2180" i="4"/>
  <c r="U2180" i="4" s="1"/>
  <c r="R2181" i="4"/>
  <c r="U2181" i="4" s="1"/>
  <c r="R2182" i="4"/>
  <c r="U2182" i="4" s="1"/>
  <c r="R2171" i="4"/>
  <c r="U2171" i="4" s="1"/>
  <c r="R2155" i="4"/>
  <c r="U2155" i="4" s="1"/>
  <c r="R2156" i="4"/>
  <c r="U2156" i="4" s="1"/>
  <c r="R2157" i="4"/>
  <c r="U2157" i="4" s="1"/>
  <c r="R2158" i="4"/>
  <c r="U2158" i="4" s="1"/>
  <c r="R2159" i="4"/>
  <c r="U2159" i="4" s="1"/>
  <c r="R2160" i="4"/>
  <c r="U2160" i="4" s="1"/>
  <c r="R2161" i="4"/>
  <c r="U2161" i="4" s="1"/>
  <c r="R2162" i="4"/>
  <c r="U2162" i="4" s="1"/>
  <c r="R2163" i="4"/>
  <c r="U2163" i="4" s="1"/>
  <c r="R2164" i="4"/>
  <c r="U2164" i="4" s="1"/>
  <c r="R2165" i="4"/>
  <c r="U2165" i="4" s="1"/>
  <c r="R2166" i="4"/>
  <c r="U2166" i="4" s="1"/>
  <c r="R2167" i="4"/>
  <c r="U2167" i="4" s="1"/>
  <c r="R2168" i="4"/>
  <c r="U2168" i="4" s="1"/>
  <c r="R2169" i="4"/>
  <c r="U2169" i="4" s="1"/>
  <c r="R2170" i="4"/>
  <c r="U2170" i="4" s="1"/>
  <c r="R2148" i="4"/>
  <c r="U2148" i="4" s="1"/>
  <c r="R2149" i="4"/>
  <c r="U2149" i="4" s="1"/>
  <c r="R2150" i="4"/>
  <c r="U2150" i="4" s="1"/>
  <c r="R2151" i="4"/>
  <c r="U2151" i="4" s="1"/>
  <c r="R2152" i="4"/>
  <c r="U2152" i="4" s="1"/>
  <c r="R2153" i="4"/>
  <c r="U2153" i="4" s="1"/>
  <c r="R2154" i="4"/>
  <c r="U2154" i="4" s="1"/>
  <c r="R2074" i="4"/>
  <c r="AI2074" i="4" s="1"/>
  <c r="AL2074" i="4" s="1"/>
  <c r="R2073" i="4"/>
  <c r="AI2073" i="4" s="1"/>
  <c r="AL2073" i="4" s="1"/>
  <c r="R2072" i="4"/>
  <c r="AI2072" i="4" s="1"/>
  <c r="AL2072" i="4" s="1"/>
  <c r="R2071" i="4"/>
  <c r="AI2071" i="4" s="1"/>
  <c r="AL2071" i="4" s="1"/>
  <c r="R2070" i="4"/>
  <c r="AI2070" i="4" s="1"/>
  <c r="AL2070" i="4" s="1"/>
  <c r="R2069" i="4"/>
  <c r="AI2069" i="4" s="1"/>
  <c r="AL2069" i="4" s="1"/>
  <c r="R2147" i="4"/>
  <c r="AJ2147" i="4" s="1"/>
  <c r="R2062" i="4"/>
  <c r="AI2062" i="4" s="1"/>
  <c r="AL2062" i="4" s="1"/>
  <c r="AH2062" i="4"/>
  <c r="R2061" i="4"/>
  <c r="AI2061" i="4" s="1"/>
  <c r="AL2061" i="4" s="1"/>
  <c r="R2060" i="4"/>
  <c r="U2060" i="4" s="1"/>
  <c r="R2058" i="4"/>
  <c r="AI2058" i="4" s="1"/>
  <c r="AL2058" i="4" s="1"/>
  <c r="R2059" i="4"/>
  <c r="AI2059" i="4" s="1"/>
  <c r="AL2059" i="4" s="1"/>
  <c r="R2057" i="4"/>
  <c r="U2057" i="4" s="1"/>
  <c r="R2189" i="4"/>
  <c r="AL2189" i="4" s="1"/>
  <c r="R2185" i="4"/>
  <c r="T2185" i="4" s="1"/>
  <c r="Y64" i="28"/>
  <c r="W42" i="28"/>
  <c r="X42" i="28" s="1"/>
  <c r="W32" i="28"/>
  <c r="X32" i="28" s="1"/>
  <c r="W33" i="28"/>
  <c r="X33" i="28" s="1"/>
  <c r="W34" i="28"/>
  <c r="X34" i="28" s="1"/>
  <c r="W35" i="28"/>
  <c r="X35" i="28" s="1"/>
  <c r="W36" i="28"/>
  <c r="X36" i="28" s="1"/>
  <c r="W37" i="28"/>
  <c r="X37" i="28" s="1"/>
  <c r="W38" i="28"/>
  <c r="X38" i="28" s="1"/>
  <c r="W20" i="28"/>
  <c r="X20" i="28" s="1"/>
  <c r="W21" i="28"/>
  <c r="X21" i="28" s="1"/>
  <c r="W22" i="28"/>
  <c r="X22" i="28" s="1"/>
  <c r="W23" i="28"/>
  <c r="X23" i="28" s="1"/>
  <c r="W24" i="28"/>
  <c r="X24" i="28" s="1"/>
  <c r="W25" i="28"/>
  <c r="X25" i="28" s="1"/>
  <c r="W26" i="28"/>
  <c r="X26" i="28" s="1"/>
  <c r="V2194" i="4"/>
  <c r="AJ2194" i="4" s="1"/>
  <c r="AL2194" i="4"/>
  <c r="R2188" i="4"/>
  <c r="R1960" i="4"/>
  <c r="Z2197" i="4"/>
  <c r="X2197" i="4"/>
  <c r="AG2196" i="4"/>
  <c r="AF2196" i="4"/>
  <c r="AD2196" i="4"/>
  <c r="AC2196" i="4"/>
  <c r="Z2196" i="4"/>
  <c r="S2196" i="4"/>
  <c r="AH2195" i="4"/>
  <c r="R2195" i="4"/>
  <c r="AL2195" i="4" s="1"/>
  <c r="AL2193" i="4"/>
  <c r="R2192" i="4"/>
  <c r="AL2192" i="4" s="1"/>
  <c r="R2191" i="4"/>
  <c r="AL2191" i="4" s="1"/>
  <c r="R2190" i="4"/>
  <c r="AL2190" i="4" s="1"/>
  <c r="AH2189" i="4"/>
  <c r="R2184" i="4"/>
  <c r="AJ2184" i="4" s="1"/>
  <c r="AL2184" i="4" s="1"/>
  <c r="T2147" i="4"/>
  <c r="AL2146" i="4"/>
  <c r="AH2146" i="4"/>
  <c r="AI2145" i="4"/>
  <c r="AL2145" i="4" s="1"/>
  <c r="AL2143" i="4"/>
  <c r="AH2143" i="4"/>
  <c r="R2124" i="4"/>
  <c r="AI2124" i="4" s="1"/>
  <c r="AL2124" i="4" s="1"/>
  <c r="R2123" i="4"/>
  <c r="AI2123" i="4" s="1"/>
  <c r="AL2123" i="4" s="1"/>
  <c r="R2122" i="4"/>
  <c r="AI2122" i="4" s="1"/>
  <c r="AL2122" i="4" s="1"/>
  <c r="R2121" i="4"/>
  <c r="U2121" i="4" s="1"/>
  <c r="R2120" i="4"/>
  <c r="AI2120" i="4" s="1"/>
  <c r="AL2120" i="4" s="1"/>
  <c r="R2119" i="4"/>
  <c r="U2119" i="4" s="1"/>
  <c r="R2118" i="4"/>
  <c r="U2118" i="4" s="1"/>
  <c r="R2117" i="4"/>
  <c r="AI2117" i="4" s="1"/>
  <c r="AL2117" i="4" s="1"/>
  <c r="R2116" i="4"/>
  <c r="AI2116" i="4" s="1"/>
  <c r="AL2116" i="4" s="1"/>
  <c r="AH2115" i="4"/>
  <c r="V2115" i="4"/>
  <c r="R2115" i="4"/>
  <c r="AI2115" i="4" s="1"/>
  <c r="AL2115" i="4" s="1"/>
  <c r="R2114" i="4"/>
  <c r="AI2114" i="4" s="1"/>
  <c r="AL2114" i="4" s="1"/>
  <c r="R2113" i="4"/>
  <c r="AI2113" i="4" s="1"/>
  <c r="AL2113" i="4" s="1"/>
  <c r="R2112" i="4"/>
  <c r="AI2112" i="4" s="1"/>
  <c r="AL2112" i="4" s="1"/>
  <c r="R2111" i="4"/>
  <c r="U2111" i="4" s="1"/>
  <c r="R2110" i="4"/>
  <c r="AI2110" i="4" s="1"/>
  <c r="AL2110" i="4" s="1"/>
  <c r="R2109" i="4"/>
  <c r="AI2109" i="4" s="1"/>
  <c r="AL2109" i="4" s="1"/>
  <c r="R2108" i="4"/>
  <c r="AI2108" i="4" s="1"/>
  <c r="AL2108" i="4" s="1"/>
  <c r="R2107" i="4"/>
  <c r="U2107" i="4" s="1"/>
  <c r="R2106" i="4"/>
  <c r="AI2106" i="4" s="1"/>
  <c r="AL2106" i="4" s="1"/>
  <c r="R2105" i="4"/>
  <c r="AI2105" i="4" s="1"/>
  <c r="AL2105" i="4" s="1"/>
  <c r="R2104" i="4"/>
  <c r="AI2104" i="4" s="1"/>
  <c r="AL2104" i="4" s="1"/>
  <c r="R2103" i="4"/>
  <c r="U2103" i="4" s="1"/>
  <c r="R2102" i="4"/>
  <c r="AI2102" i="4" s="1"/>
  <c r="AL2102" i="4" s="1"/>
  <c r="R2101" i="4"/>
  <c r="AI2101" i="4" s="1"/>
  <c r="AL2101" i="4" s="1"/>
  <c r="R2100" i="4"/>
  <c r="AI2100" i="4" s="1"/>
  <c r="AL2100" i="4" s="1"/>
  <c r="R2099" i="4"/>
  <c r="U2099" i="4" s="1"/>
  <c r="R2098" i="4"/>
  <c r="AI2098" i="4" s="1"/>
  <c r="AL2098" i="4" s="1"/>
  <c r="R2097" i="4"/>
  <c r="AI2097" i="4" s="1"/>
  <c r="AL2097" i="4" s="1"/>
  <c r="R2096" i="4"/>
  <c r="AI2096" i="4" s="1"/>
  <c r="AL2096" i="4" s="1"/>
  <c r="R2095" i="4"/>
  <c r="U2095" i="4" s="1"/>
  <c r="R2094" i="4"/>
  <c r="AI2094" i="4" s="1"/>
  <c r="AL2094" i="4" s="1"/>
  <c r="R2093" i="4"/>
  <c r="AI2093" i="4" s="1"/>
  <c r="AL2093" i="4" s="1"/>
  <c r="R2092" i="4"/>
  <c r="AI2092" i="4" s="1"/>
  <c r="AL2092" i="4" s="1"/>
  <c r="R2091" i="4"/>
  <c r="U2091" i="4" s="1"/>
  <c r="R2090" i="4"/>
  <c r="AI2090" i="4" s="1"/>
  <c r="AL2090" i="4" s="1"/>
  <c r="R2089" i="4"/>
  <c r="AI2089" i="4" s="1"/>
  <c r="AL2089" i="4" s="1"/>
  <c r="R2088" i="4"/>
  <c r="AI2088" i="4" s="1"/>
  <c r="AL2088" i="4" s="1"/>
  <c r="R2087" i="4"/>
  <c r="U2087" i="4" s="1"/>
  <c r="R2086" i="4"/>
  <c r="AI2086" i="4" s="1"/>
  <c r="AL2086" i="4" s="1"/>
  <c r="R2085" i="4"/>
  <c r="AI2085" i="4" s="1"/>
  <c r="AL2085" i="4" s="1"/>
  <c r="R2084" i="4"/>
  <c r="AI2084" i="4" s="1"/>
  <c r="AL2084" i="4" s="1"/>
  <c r="R2083" i="4"/>
  <c r="U2083" i="4" s="1"/>
  <c r="R2082" i="4"/>
  <c r="AI2082" i="4" s="1"/>
  <c r="AL2082" i="4" s="1"/>
  <c r="R2081" i="4"/>
  <c r="AI2081" i="4" s="1"/>
  <c r="AL2081" i="4" s="1"/>
  <c r="R2080" i="4"/>
  <c r="AI2080" i="4" s="1"/>
  <c r="AL2080" i="4" s="1"/>
  <c r="R2079" i="4"/>
  <c r="U2079" i="4" s="1"/>
  <c r="R2078" i="4"/>
  <c r="AI2078" i="4" s="1"/>
  <c r="AL2078" i="4" s="1"/>
  <c r="R2077" i="4"/>
  <c r="AI2077" i="4" s="1"/>
  <c r="AL2077" i="4" s="1"/>
  <c r="R2076" i="4"/>
  <c r="AI2076" i="4" s="1"/>
  <c r="AL2076" i="4" s="1"/>
  <c r="AH2075" i="4"/>
  <c r="V2075" i="4"/>
  <c r="R2075" i="4"/>
  <c r="U2075" i="4" s="1"/>
  <c r="AH2068" i="4"/>
  <c r="AB2068" i="4"/>
  <c r="V2068" i="4"/>
  <c r="R2068" i="4"/>
  <c r="AI2068" i="4" s="1"/>
  <c r="AL2068" i="4" s="1"/>
  <c r="R2067" i="4"/>
  <c r="AI2067" i="4" s="1"/>
  <c r="AL2067" i="4" s="1"/>
  <c r="R2066" i="4"/>
  <c r="AI2066" i="4" s="1"/>
  <c r="AL2066" i="4" s="1"/>
  <c r="R2065" i="4"/>
  <c r="AI2065" i="4" s="1"/>
  <c r="AL2065" i="4" s="1"/>
  <c r="AH2064" i="4"/>
  <c r="AB2064" i="4"/>
  <c r="V2064" i="4"/>
  <c r="R2064" i="4"/>
  <c r="AI2064" i="4" s="1"/>
  <c r="AL2064" i="4" s="1"/>
  <c r="AH2063" i="4"/>
  <c r="V2063" i="4"/>
  <c r="R2063" i="4"/>
  <c r="AI2063" i="4" s="1"/>
  <c r="AL2063" i="4" s="1"/>
  <c r="AH2061" i="4"/>
  <c r="AH2059" i="4"/>
  <c r="AH2058" i="4"/>
  <c r="AH2057" i="4"/>
  <c r="R2055" i="4"/>
  <c r="T2055" i="4" s="1"/>
  <c r="AB2105" i="4" l="1"/>
  <c r="AE2138" i="4"/>
  <c r="AE2197" i="4" s="1"/>
  <c r="AB2114" i="4"/>
  <c r="AJ2175" i="4"/>
  <c r="AL2175" i="4" s="1"/>
  <c r="AI2142" i="4"/>
  <c r="AL2142" i="4" s="1"/>
  <c r="AJ2171" i="4"/>
  <c r="AL2171" i="4" s="1"/>
  <c r="U2136" i="4"/>
  <c r="AJ2159" i="4"/>
  <c r="AL2159" i="4" s="1"/>
  <c r="AJ2152" i="4"/>
  <c r="AL2152" i="4" s="1"/>
  <c r="AI2126" i="4"/>
  <c r="AL2126" i="4" s="1"/>
  <c r="U2110" i="4"/>
  <c r="U2093" i="4"/>
  <c r="U2176" i="4"/>
  <c r="U2078" i="4"/>
  <c r="U2138" i="4"/>
  <c r="AJ2169" i="4"/>
  <c r="AL2169" i="4" s="1"/>
  <c r="AJ2161" i="4"/>
  <c r="AL2161" i="4" s="1"/>
  <c r="U2122" i="4"/>
  <c r="U2086" i="4"/>
  <c r="AJ2160" i="4"/>
  <c r="AL2160" i="4" s="1"/>
  <c r="U2120" i="4"/>
  <c r="AJ2153" i="4"/>
  <c r="AL2153" i="4" s="1"/>
  <c r="U2077" i="4"/>
  <c r="U2076" i="4"/>
  <c r="U2109" i="4"/>
  <c r="U2074" i="4"/>
  <c r="AJ2181" i="4"/>
  <c r="AL2181" i="4" s="1"/>
  <c r="U2108" i="4"/>
  <c r="U2070" i="4"/>
  <c r="AJ2178" i="4"/>
  <c r="AL2178" i="4" s="1"/>
  <c r="U2106" i="4"/>
  <c r="AJ2177" i="4"/>
  <c r="AL2177" i="4" s="1"/>
  <c r="U2141" i="4"/>
  <c r="U2104" i="4"/>
  <c r="AI2137" i="4"/>
  <c r="AL2137" i="4" s="1"/>
  <c r="U2102" i="4"/>
  <c r="AJ2173" i="4"/>
  <c r="AL2173" i="4" s="1"/>
  <c r="U2134" i="4"/>
  <c r="U2094" i="4"/>
  <c r="U2130" i="4"/>
  <c r="U2127" i="4"/>
  <c r="U2092" i="4"/>
  <c r="AJ2168" i="4"/>
  <c r="AL2168" i="4" s="1"/>
  <c r="U2090" i="4"/>
  <c r="AJ2162" i="4"/>
  <c r="AL2162" i="4" s="1"/>
  <c r="U2124" i="4"/>
  <c r="U2088" i="4"/>
  <c r="AA2137" i="4"/>
  <c r="AA2197" i="4" s="1"/>
  <c r="AJ2155" i="4"/>
  <c r="AL2155" i="4" s="1"/>
  <c r="U2072" i="4"/>
  <c r="AJ2170" i="4"/>
  <c r="AL2170" i="4" s="1"/>
  <c r="AJ2154" i="4"/>
  <c r="AL2154" i="4" s="1"/>
  <c r="U2135" i="4"/>
  <c r="U2071" i="4"/>
  <c r="U2125" i="4"/>
  <c r="U2117" i="4"/>
  <c r="U2085" i="4"/>
  <c r="AJ2167" i="4"/>
  <c r="AL2167" i="4" s="1"/>
  <c r="AJ2151" i="4"/>
  <c r="AL2151" i="4" s="1"/>
  <c r="U2132" i="4"/>
  <c r="U2116" i="4"/>
  <c r="U2100" i="4"/>
  <c r="U2084" i="4"/>
  <c r="U2133" i="4"/>
  <c r="U2101" i="4"/>
  <c r="U2069" i="4"/>
  <c r="AJ2182" i="4"/>
  <c r="AL2182" i="4" s="1"/>
  <c r="AJ2166" i="4"/>
  <c r="AL2166" i="4" s="1"/>
  <c r="AJ2150" i="4"/>
  <c r="AL2150" i="4" s="1"/>
  <c r="U2131" i="4"/>
  <c r="U2115" i="4"/>
  <c r="U2114" i="4"/>
  <c r="AJ2165" i="4"/>
  <c r="AL2165" i="4" s="1"/>
  <c r="AJ2149" i="4"/>
  <c r="AL2149" i="4" s="1"/>
  <c r="U2098" i="4"/>
  <c r="AJ2180" i="4"/>
  <c r="AL2180" i="4" s="1"/>
  <c r="AJ2164" i="4"/>
  <c r="AL2164" i="4" s="1"/>
  <c r="AJ2148" i="4"/>
  <c r="AL2148" i="4" s="1"/>
  <c r="U2129" i="4"/>
  <c r="U2113" i="4"/>
  <c r="U2097" i="4"/>
  <c r="U2081" i="4"/>
  <c r="U2082" i="4"/>
  <c r="AJ2179" i="4"/>
  <c r="AL2179" i="4" s="1"/>
  <c r="AJ2163" i="4"/>
  <c r="AL2163" i="4" s="1"/>
  <c r="U2128" i="4"/>
  <c r="U2112" i="4"/>
  <c r="U2096" i="4"/>
  <c r="U2080" i="4"/>
  <c r="U2140" i="4"/>
  <c r="AJ2174" i="4"/>
  <c r="AL2174" i="4" s="1"/>
  <c r="AJ2158" i="4"/>
  <c r="AL2158" i="4" s="1"/>
  <c r="U2139" i="4"/>
  <c r="U2123" i="4"/>
  <c r="AJ2157" i="4"/>
  <c r="AL2157" i="4" s="1"/>
  <c r="R2183" i="4"/>
  <c r="V30" i="28" s="1"/>
  <c r="AJ2172" i="4"/>
  <c r="AL2172" i="4" s="1"/>
  <c r="AJ2156" i="4"/>
  <c r="AL2156" i="4" s="1"/>
  <c r="U2105" i="4"/>
  <c r="U2089" i="4"/>
  <c r="U2073" i="4"/>
  <c r="W2197" i="4"/>
  <c r="R2143" i="4"/>
  <c r="R2196" i="4"/>
  <c r="V56" i="28" s="1"/>
  <c r="V53" i="28" s="1"/>
  <c r="R2056" i="4"/>
  <c r="V17" i="28" s="1"/>
  <c r="V40" i="28"/>
  <c r="V39" i="28" s="1"/>
  <c r="R2186" i="4"/>
  <c r="T2184" i="4"/>
  <c r="T2197" i="4" s="1"/>
  <c r="AJ2185" i="4"/>
  <c r="AL2185" i="4" s="1"/>
  <c r="AI2118" i="4"/>
  <c r="AL2118" i="4" s="1"/>
  <c r="U2068" i="4"/>
  <c r="U2062" i="4"/>
  <c r="AI2075" i="4"/>
  <c r="AL2075" i="4" s="1"/>
  <c r="U2059" i="4"/>
  <c r="AB2197" i="4"/>
  <c r="U2147" i="4"/>
  <c r="V2190" i="4"/>
  <c r="AJ2190" i="4" s="1"/>
  <c r="U2058" i="4"/>
  <c r="U2064" i="4"/>
  <c r="V2192" i="4"/>
  <c r="AJ2192" i="4" s="1"/>
  <c r="U2061" i="4"/>
  <c r="AH2197" i="4"/>
  <c r="AI2119" i="4"/>
  <c r="AL2119" i="4" s="1"/>
  <c r="AI2144" i="4"/>
  <c r="AL2144" i="4" s="1"/>
  <c r="V2195" i="4"/>
  <c r="AJ2195" i="4" s="1"/>
  <c r="AI2057" i="4"/>
  <c r="AL2057" i="4" s="1"/>
  <c r="V2145" i="4"/>
  <c r="V2189" i="4"/>
  <c r="AJ2189" i="4" s="1"/>
  <c r="U2063" i="4"/>
  <c r="AI2121" i="4"/>
  <c r="AL2121" i="4" s="1"/>
  <c r="V2191" i="4"/>
  <c r="AJ2191" i="4" s="1"/>
  <c r="V2193" i="4"/>
  <c r="AJ2193" i="4" s="1"/>
  <c r="AL2147" i="4"/>
  <c r="AL2055" i="4"/>
  <c r="AI2055" i="4"/>
  <c r="AI2060" i="4"/>
  <c r="AL2060" i="4" s="1"/>
  <c r="AI2079" i="4"/>
  <c r="AL2079" i="4" s="1"/>
  <c r="AI2083" i="4"/>
  <c r="AL2083" i="4" s="1"/>
  <c r="AI2087" i="4"/>
  <c r="AL2087" i="4" s="1"/>
  <c r="AI2091" i="4"/>
  <c r="AL2091" i="4" s="1"/>
  <c r="AI2095" i="4"/>
  <c r="AL2095" i="4" s="1"/>
  <c r="AI2099" i="4"/>
  <c r="AL2099" i="4" s="1"/>
  <c r="AI2103" i="4"/>
  <c r="AL2103" i="4" s="1"/>
  <c r="AI2107" i="4"/>
  <c r="AL2107" i="4" s="1"/>
  <c r="AI2111" i="4"/>
  <c r="AL2111" i="4" s="1"/>
  <c r="U2066" i="4"/>
  <c r="U2067" i="4"/>
  <c r="U2065" i="4"/>
  <c r="AE11" i="28"/>
  <c r="R2197" i="4" l="1"/>
  <c r="V29" i="28"/>
  <c r="V28" i="28" s="1"/>
  <c r="V18" i="28"/>
  <c r="V16" i="28" s="1"/>
  <c r="U2197" i="4"/>
  <c r="AJ2197" i="4"/>
  <c r="V2197" i="4"/>
  <c r="AI2197" i="4"/>
  <c r="AL2197" i="4"/>
  <c r="R12" i="28"/>
  <c r="K53" i="28"/>
  <c r="K43" i="28"/>
  <c r="K39" i="28"/>
  <c r="K28" i="28"/>
  <c r="K16" i="28"/>
  <c r="V68" i="28" l="1"/>
  <c r="E99" i="28" s="1"/>
  <c r="K68" i="28"/>
  <c r="S69" i="28" s="1"/>
  <c r="R2043" i="4"/>
  <c r="T2043" i="4" s="1"/>
  <c r="R2042" i="4"/>
  <c r="AJ2042" i="4" s="1"/>
  <c r="AL2042" i="4" s="1"/>
  <c r="R1959" i="4"/>
  <c r="R1957" i="4"/>
  <c r="R1958" i="4" s="1"/>
  <c r="V69" i="28" l="1"/>
  <c r="T2042" i="4"/>
  <c r="AJ2043" i="4"/>
  <c r="AL2043" i="4" s="1"/>
  <c r="D98" i="28"/>
  <c r="E100" i="28" s="1"/>
  <c r="D75" i="28"/>
  <c r="I66" i="28" l="1"/>
  <c r="I17" i="28"/>
  <c r="I45" i="28"/>
  <c r="I46" i="28"/>
  <c r="I47" i="28"/>
  <c r="I48" i="28"/>
  <c r="I49" i="28"/>
  <c r="I50" i="28"/>
  <c r="I51" i="28"/>
  <c r="I52" i="28"/>
  <c r="I44" i="28"/>
  <c r="I41" i="28"/>
  <c r="I42" i="28"/>
  <c r="I40" i="28"/>
  <c r="I30" i="28"/>
  <c r="I31" i="28"/>
  <c r="I32" i="28"/>
  <c r="I33" i="28"/>
  <c r="I34" i="28"/>
  <c r="I35" i="28"/>
  <c r="AB35" i="28" s="1"/>
  <c r="I36" i="28"/>
  <c r="I37" i="28"/>
  <c r="AB37" i="28" s="1"/>
  <c r="I38" i="28"/>
  <c r="AB38" i="28" s="1"/>
  <c r="I29" i="28"/>
  <c r="I18" i="28"/>
  <c r="I19" i="28"/>
  <c r="I20" i="28"/>
  <c r="AB20" i="28" s="1"/>
  <c r="I21" i="28"/>
  <c r="AB21" i="28" s="1"/>
  <c r="I22" i="28"/>
  <c r="AB22" i="28" s="1"/>
  <c r="I23" i="28"/>
  <c r="AB23" i="28" s="1"/>
  <c r="I24" i="28"/>
  <c r="AB24" i="28" s="1"/>
  <c r="I25" i="28"/>
  <c r="AB25" i="28" s="1"/>
  <c r="I26" i="28"/>
  <c r="AB26" i="28" s="1"/>
  <c r="I27" i="28"/>
  <c r="H39" i="28"/>
  <c r="H28" i="28"/>
  <c r="G28" i="28"/>
  <c r="H16" i="28"/>
  <c r="G16" i="28"/>
  <c r="AB32" i="28"/>
  <c r="AB33" i="28"/>
  <c r="AB34" i="28"/>
  <c r="AB36" i="28" l="1"/>
  <c r="H68" i="28"/>
  <c r="U17" i="28" l="1"/>
  <c r="R1984" i="4"/>
  <c r="U1984" i="4" s="1"/>
  <c r="U2034" i="4"/>
  <c r="AH2034" i="4"/>
  <c r="AL2034" i="4"/>
  <c r="R2033" i="4"/>
  <c r="R2029" i="4"/>
  <c r="R2028" i="4"/>
  <c r="R2049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W17" i="28" l="1"/>
  <c r="X17" i="28" s="1"/>
  <c r="Y17" i="28"/>
  <c r="U2020" i="4"/>
  <c r="AI2020" i="4"/>
  <c r="AL2020" i="4" s="1"/>
  <c r="U2022" i="4"/>
  <c r="AI2022" i="4"/>
  <c r="AL2022" i="4" s="1"/>
  <c r="U2025" i="4"/>
  <c r="AI2025" i="4"/>
  <c r="AL2025" i="4" s="1"/>
  <c r="U2028" i="4"/>
  <c r="AI2028" i="4"/>
  <c r="AL2028" i="4" s="1"/>
  <c r="U2023" i="4"/>
  <c r="AI2023" i="4"/>
  <c r="AL2023" i="4" s="1"/>
  <c r="U2026" i="4"/>
  <c r="AI2026" i="4"/>
  <c r="AL2026" i="4" s="1"/>
  <c r="U2014" i="4"/>
  <c r="AI2014" i="4"/>
  <c r="AL2014" i="4" s="1"/>
  <c r="U2029" i="4"/>
  <c r="AI2029" i="4"/>
  <c r="AL2029" i="4" s="1"/>
  <c r="U2019" i="4"/>
  <c r="AI2019" i="4"/>
  <c r="AL2019" i="4" s="1"/>
  <c r="U2021" i="4"/>
  <c r="AI2021" i="4"/>
  <c r="AL2021" i="4" s="1"/>
  <c r="U2024" i="4"/>
  <c r="AI2024" i="4"/>
  <c r="AL2024" i="4" s="1"/>
  <c r="U2027" i="4"/>
  <c r="AI2027" i="4"/>
  <c r="AL2027" i="4" s="1"/>
  <c r="U2012" i="4"/>
  <c r="AI2012" i="4"/>
  <c r="AL2012" i="4" s="1"/>
  <c r="U2013" i="4"/>
  <c r="AI2013" i="4"/>
  <c r="AL2013" i="4" s="1"/>
  <c r="U2015" i="4"/>
  <c r="AI2015" i="4"/>
  <c r="AL2015" i="4" s="1"/>
  <c r="V2033" i="4"/>
  <c r="AI2033" i="4"/>
  <c r="AL2033" i="4" s="1"/>
  <c r="U2016" i="4"/>
  <c r="AI2016" i="4"/>
  <c r="AL2016" i="4" s="1"/>
  <c r="U2017" i="4"/>
  <c r="AI2017" i="4"/>
  <c r="AL2017" i="4" s="1"/>
  <c r="U2018" i="4"/>
  <c r="AI2018" i="4"/>
  <c r="AL2018" i="4" s="1"/>
  <c r="V2049" i="4"/>
  <c r="AJ2049" i="4" s="1"/>
  <c r="AL2049" i="4"/>
  <c r="U39" i="28"/>
  <c r="R2010" i="4"/>
  <c r="R2009" i="4"/>
  <c r="R2008" i="4"/>
  <c r="R2007" i="4"/>
  <c r="R2006" i="4"/>
  <c r="R2005" i="4"/>
  <c r="R2004" i="4"/>
  <c r="R2003" i="4"/>
  <c r="R2002" i="4"/>
  <c r="R2001" i="4"/>
  <c r="R2000" i="4"/>
  <c r="R1994" i="4"/>
  <c r="R1995" i="4"/>
  <c r="R1996" i="4"/>
  <c r="R1997" i="4"/>
  <c r="R1998" i="4"/>
  <c r="R1999" i="4"/>
  <c r="R1993" i="4"/>
  <c r="U1993" i="4" s="1"/>
  <c r="R1992" i="4"/>
  <c r="U1992" i="4" s="1"/>
  <c r="R1991" i="4"/>
  <c r="R1990" i="4"/>
  <c r="R1989" i="4"/>
  <c r="R1988" i="4"/>
  <c r="R1987" i="4"/>
  <c r="R1986" i="4"/>
  <c r="R2041" i="4"/>
  <c r="J79" i="28"/>
  <c r="R1985" i="4"/>
  <c r="AI1984" i="4"/>
  <c r="AL1984" i="4" s="1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69" i="4"/>
  <c r="R1968" i="4"/>
  <c r="R1967" i="4"/>
  <c r="R1964" i="4"/>
  <c r="R2036" i="4"/>
  <c r="R2037" i="4"/>
  <c r="R2038" i="4"/>
  <c r="R2039" i="4"/>
  <c r="R2035" i="4"/>
  <c r="AJ2035" i="4" s="1"/>
  <c r="AL2035" i="4" s="1"/>
  <c r="AG2054" i="4"/>
  <c r="AF2054" i="4"/>
  <c r="AD2054" i="4"/>
  <c r="AC2054" i="4"/>
  <c r="AA2054" i="4"/>
  <c r="Z2054" i="4"/>
  <c r="X2054" i="4"/>
  <c r="AG2053" i="4"/>
  <c r="AF2053" i="4"/>
  <c r="AD2053" i="4"/>
  <c r="AC2053" i="4"/>
  <c r="Z2053" i="4"/>
  <c r="S2053" i="4"/>
  <c r="AH2052" i="4"/>
  <c r="R2052" i="4"/>
  <c r="AL2052" i="4" s="1"/>
  <c r="R2051" i="4"/>
  <c r="R2050" i="4"/>
  <c r="AL2050" i="4" s="1"/>
  <c r="R2048" i="4"/>
  <c r="R2047" i="4"/>
  <c r="AL2047" i="4" s="1"/>
  <c r="R2046" i="4"/>
  <c r="AL2046" i="4" s="1"/>
  <c r="AH2045" i="4"/>
  <c r="R2045" i="4"/>
  <c r="W2054" i="4"/>
  <c r="T2035" i="4"/>
  <c r="R2032" i="4"/>
  <c r="R2031" i="4"/>
  <c r="AL2030" i="4"/>
  <c r="AH2030" i="4"/>
  <c r="U2030" i="4"/>
  <c r="AH2011" i="4"/>
  <c r="V2011" i="4"/>
  <c r="R2011" i="4"/>
  <c r="AH1971" i="4"/>
  <c r="V1971" i="4"/>
  <c r="R1971" i="4"/>
  <c r="AH1970" i="4"/>
  <c r="V1970" i="4"/>
  <c r="R1970" i="4"/>
  <c r="AH1966" i="4"/>
  <c r="V1966" i="4"/>
  <c r="R1966" i="4"/>
  <c r="AH1965" i="4"/>
  <c r="V1965" i="4"/>
  <c r="R1965" i="4"/>
  <c r="AH1963" i="4"/>
  <c r="V1963" i="4"/>
  <c r="R1963" i="4"/>
  <c r="R1962" i="4"/>
  <c r="U1962" i="4" s="1"/>
  <c r="AH1961" i="4"/>
  <c r="V1961" i="4"/>
  <c r="R1961" i="4"/>
  <c r="AH1960" i="4"/>
  <c r="V1960" i="4"/>
  <c r="AH1959" i="4"/>
  <c r="V1959" i="4"/>
  <c r="R1916" i="4"/>
  <c r="AI1916" i="4" s="1"/>
  <c r="AL1916" i="4" s="1"/>
  <c r="V1916" i="4"/>
  <c r="AH1916" i="4"/>
  <c r="AJ1903" i="4"/>
  <c r="AL1903" i="4" s="1"/>
  <c r="AJ1904" i="4"/>
  <c r="AL1904" i="4" s="1"/>
  <c r="AJ1905" i="4"/>
  <c r="AL1905" i="4" s="1"/>
  <c r="AJ1906" i="4"/>
  <c r="AL1906" i="4" s="1"/>
  <c r="AJ1907" i="4"/>
  <c r="AL1907" i="4" s="1"/>
  <c r="AJ1908" i="4"/>
  <c r="AL1908" i="4" s="1"/>
  <c r="W1903" i="4"/>
  <c r="W1904" i="4"/>
  <c r="W1905" i="4"/>
  <c r="W1906" i="4"/>
  <c r="W1907" i="4"/>
  <c r="W1908" i="4"/>
  <c r="R2034" i="4" l="1"/>
  <c r="U19" i="28" s="1"/>
  <c r="V2048" i="4"/>
  <c r="AJ2048" i="4" s="1"/>
  <c r="AL2048" i="4"/>
  <c r="U2007" i="4"/>
  <c r="AI2007" i="4"/>
  <c r="AL2007" i="4" s="1"/>
  <c r="U2005" i="4"/>
  <c r="AI2005" i="4"/>
  <c r="AL2005" i="4" s="1"/>
  <c r="U2006" i="4"/>
  <c r="AI2006" i="4"/>
  <c r="AL2006" i="4" s="1"/>
  <c r="U2008" i="4"/>
  <c r="AI2008" i="4"/>
  <c r="AL2008" i="4" s="1"/>
  <c r="U2002" i="4"/>
  <c r="AI2002" i="4"/>
  <c r="AL2002" i="4" s="1"/>
  <c r="U2004" i="4"/>
  <c r="AI2004" i="4"/>
  <c r="AL2004" i="4" s="1"/>
  <c r="U2011" i="4"/>
  <c r="AI2011" i="4"/>
  <c r="AL2011" i="4" s="1"/>
  <c r="V2051" i="4"/>
  <c r="AJ2051" i="4" s="1"/>
  <c r="AL2051" i="4"/>
  <c r="U2009" i="4"/>
  <c r="AI2009" i="4"/>
  <c r="AL2009" i="4" s="1"/>
  <c r="U2038" i="4"/>
  <c r="AJ2038" i="4"/>
  <c r="AL2038" i="4" s="1"/>
  <c r="U2003" i="4"/>
  <c r="AI2003" i="4"/>
  <c r="AL2003" i="4" s="1"/>
  <c r="U2039" i="4"/>
  <c r="AJ2039" i="4"/>
  <c r="AL2039" i="4" s="1"/>
  <c r="U2036" i="4"/>
  <c r="AJ2036" i="4"/>
  <c r="AL2036" i="4" s="1"/>
  <c r="AF20" i="28"/>
  <c r="AE17" i="28"/>
  <c r="AE19" i="28" s="1"/>
  <c r="AB17" i="28"/>
  <c r="U1999" i="4"/>
  <c r="AI1999" i="4"/>
  <c r="AL1999" i="4" s="1"/>
  <c r="U2010" i="4"/>
  <c r="AI2010" i="4"/>
  <c r="AL2010" i="4" s="1"/>
  <c r="U2037" i="4"/>
  <c r="AJ2037" i="4"/>
  <c r="AL2037" i="4" s="1"/>
  <c r="V2032" i="4"/>
  <c r="AI2032" i="4"/>
  <c r="AL2032" i="4" s="1"/>
  <c r="U2000" i="4"/>
  <c r="AI2000" i="4"/>
  <c r="AL2000" i="4" s="1"/>
  <c r="R2044" i="4"/>
  <c r="U29" i="28" s="1"/>
  <c r="AJ2041" i="4"/>
  <c r="AL2041" i="4" s="1"/>
  <c r="U2001" i="4"/>
  <c r="AI2001" i="4"/>
  <c r="AL2001" i="4" s="1"/>
  <c r="AI1968" i="4"/>
  <c r="AL1968" i="4" s="1"/>
  <c r="U1968" i="4"/>
  <c r="T2041" i="4"/>
  <c r="AI1972" i="4"/>
  <c r="AL1972" i="4" s="1"/>
  <c r="U1972" i="4"/>
  <c r="AI1986" i="4"/>
  <c r="AL1986" i="4" s="1"/>
  <c r="U1986" i="4"/>
  <c r="AI1973" i="4"/>
  <c r="AL1973" i="4" s="1"/>
  <c r="U1973" i="4"/>
  <c r="AI1987" i="4"/>
  <c r="AL1987" i="4" s="1"/>
  <c r="U1987" i="4"/>
  <c r="AI1974" i="4"/>
  <c r="AL1974" i="4" s="1"/>
  <c r="U1974" i="4"/>
  <c r="AI1988" i="4"/>
  <c r="AL1988" i="4" s="1"/>
  <c r="U1988" i="4"/>
  <c r="U1960" i="4"/>
  <c r="R2030" i="4"/>
  <c r="U18" i="28" s="1"/>
  <c r="AI1975" i="4"/>
  <c r="AL1975" i="4" s="1"/>
  <c r="U1975" i="4"/>
  <c r="AI1989" i="4"/>
  <c r="AL1989" i="4" s="1"/>
  <c r="U1989" i="4"/>
  <c r="AI1976" i="4"/>
  <c r="AL1976" i="4" s="1"/>
  <c r="U1976" i="4"/>
  <c r="AI1990" i="4"/>
  <c r="AL1990" i="4" s="1"/>
  <c r="U1990" i="4"/>
  <c r="AI1977" i="4"/>
  <c r="AL1977" i="4" s="1"/>
  <c r="U1977" i="4"/>
  <c r="AI1991" i="4"/>
  <c r="AL1991" i="4" s="1"/>
  <c r="U1991" i="4"/>
  <c r="AI1961" i="4"/>
  <c r="AL1961" i="4" s="1"/>
  <c r="U1961" i="4"/>
  <c r="AI1978" i="4"/>
  <c r="AL1978" i="4" s="1"/>
  <c r="U1978" i="4"/>
  <c r="AI1979" i="4"/>
  <c r="AL1979" i="4" s="1"/>
  <c r="U1979" i="4"/>
  <c r="AI1980" i="4"/>
  <c r="AL1980" i="4" s="1"/>
  <c r="U1980" i="4"/>
  <c r="AI1981" i="4"/>
  <c r="AL1981" i="4" s="1"/>
  <c r="U1981" i="4"/>
  <c r="AI1998" i="4"/>
  <c r="AL1998" i="4" s="1"/>
  <c r="U1998" i="4"/>
  <c r="AI1982" i="4"/>
  <c r="AL1982" i="4" s="1"/>
  <c r="U1982" i="4"/>
  <c r="AI1997" i="4"/>
  <c r="AL1997" i="4" s="1"/>
  <c r="U1997" i="4"/>
  <c r="AI1970" i="4"/>
  <c r="AL1970" i="4" s="1"/>
  <c r="U1970" i="4"/>
  <c r="AI1965" i="4"/>
  <c r="AL1965" i="4" s="1"/>
  <c r="U1965" i="4"/>
  <c r="AI1983" i="4"/>
  <c r="AL1983" i="4" s="1"/>
  <c r="U1983" i="4"/>
  <c r="AI1996" i="4"/>
  <c r="AL1996" i="4" s="1"/>
  <c r="U1996" i="4"/>
  <c r="AI1964" i="4"/>
  <c r="AL1964" i="4" s="1"/>
  <c r="U1964" i="4"/>
  <c r="AI1995" i="4"/>
  <c r="AL1995" i="4" s="1"/>
  <c r="U1995" i="4"/>
  <c r="AI1969" i="4"/>
  <c r="AL1969" i="4" s="1"/>
  <c r="U1969" i="4"/>
  <c r="AI1971" i="4"/>
  <c r="AL1971" i="4" s="1"/>
  <c r="U1971" i="4"/>
  <c r="AI1963" i="4"/>
  <c r="AL1963" i="4" s="1"/>
  <c r="U1963" i="4"/>
  <c r="AB1966" i="4"/>
  <c r="U1966" i="4"/>
  <c r="AI1967" i="4"/>
  <c r="AL1967" i="4" s="1"/>
  <c r="U1967" i="4"/>
  <c r="AI1994" i="4"/>
  <c r="AL1994" i="4" s="1"/>
  <c r="U1994" i="4"/>
  <c r="AI1985" i="4"/>
  <c r="AL1985" i="4" s="1"/>
  <c r="U1985" i="4"/>
  <c r="AI1993" i="4"/>
  <c r="AL1993" i="4" s="1"/>
  <c r="AI1992" i="4"/>
  <c r="AL1992" i="4" s="1"/>
  <c r="R2053" i="4"/>
  <c r="U56" i="28" s="1"/>
  <c r="U2035" i="4"/>
  <c r="R2040" i="4"/>
  <c r="U30" i="28" s="1"/>
  <c r="U1959" i="4"/>
  <c r="V2031" i="4"/>
  <c r="T1957" i="4"/>
  <c r="U1916" i="4"/>
  <c r="V2052" i="4"/>
  <c r="AJ2052" i="4" s="1"/>
  <c r="AI1966" i="4"/>
  <c r="AL1966" i="4" s="1"/>
  <c r="AI1959" i="4"/>
  <c r="AL1959" i="4" s="1"/>
  <c r="V2050" i="4"/>
  <c r="AJ2050" i="4" s="1"/>
  <c r="V2047" i="4"/>
  <c r="AJ2047" i="4" s="1"/>
  <c r="AL2045" i="4"/>
  <c r="AB1970" i="4"/>
  <c r="V2045" i="4"/>
  <c r="AJ2045" i="4" s="1"/>
  <c r="AI1962" i="4"/>
  <c r="AL1962" i="4" s="1"/>
  <c r="AI1960" i="4"/>
  <c r="AL1960" i="4" s="1"/>
  <c r="AI2031" i="4"/>
  <c r="AL2031" i="4" s="1"/>
  <c r="AH2054" i="4"/>
  <c r="V2046" i="4"/>
  <c r="AJ2046" i="4" s="1"/>
  <c r="R1841" i="4"/>
  <c r="R1853" i="4" s="1"/>
  <c r="R1842" i="4"/>
  <c r="T1842" i="4" s="1"/>
  <c r="R1843" i="4"/>
  <c r="T1843" i="4" s="1"/>
  <c r="R1844" i="4"/>
  <c r="T1844" i="4" s="1"/>
  <c r="R1845" i="4"/>
  <c r="T1845" i="4" s="1"/>
  <c r="R1846" i="4"/>
  <c r="T1846" i="4" s="1"/>
  <c r="R1847" i="4"/>
  <c r="T1847" i="4" s="1"/>
  <c r="R1848" i="4"/>
  <c r="T1848" i="4" s="1"/>
  <c r="R1849" i="4"/>
  <c r="T1849" i="4" s="1"/>
  <c r="R1850" i="4"/>
  <c r="T1850" i="4" s="1"/>
  <c r="R1851" i="4"/>
  <c r="T1851" i="4" s="1"/>
  <c r="R1852" i="4"/>
  <c r="T1852" i="4" s="1"/>
  <c r="W29" i="28" l="1"/>
  <c r="X29" i="28" s="1"/>
  <c r="Y29" i="28"/>
  <c r="U28" i="28"/>
  <c r="U16" i="28"/>
  <c r="AB2054" i="4"/>
  <c r="T2054" i="4"/>
  <c r="AI1957" i="4"/>
  <c r="AI2054" i="4" s="1"/>
  <c r="AL1957" i="4"/>
  <c r="AL2054" i="4" s="1"/>
  <c r="U53" i="28"/>
  <c r="R2054" i="4"/>
  <c r="AJ2054" i="4"/>
  <c r="V2054" i="4"/>
  <c r="U2054" i="4"/>
  <c r="T1841" i="4"/>
  <c r="Z54" i="28"/>
  <c r="Z44" i="28"/>
  <c r="Z42" i="28"/>
  <c r="Z41" i="28"/>
  <c r="R63" i="28"/>
  <c r="Z45" i="28"/>
  <c r="Z47" i="28"/>
  <c r="Z49" i="28"/>
  <c r="Z50" i="28"/>
  <c r="Z51" i="28"/>
  <c r="Z52" i="28"/>
  <c r="R43" i="28"/>
  <c r="Z20" i="28"/>
  <c r="Z21" i="28"/>
  <c r="Z22" i="28"/>
  <c r="Z23" i="28"/>
  <c r="Z24" i="28"/>
  <c r="Z25" i="28"/>
  <c r="Z26" i="28"/>
  <c r="AJ1945" i="4"/>
  <c r="R1943" i="4"/>
  <c r="R1942" i="4"/>
  <c r="AJ1942" i="4" s="1"/>
  <c r="R1938" i="4"/>
  <c r="R1939" i="4" s="1"/>
  <c r="R1935" i="4"/>
  <c r="R1936" i="4"/>
  <c r="R1934" i="4"/>
  <c r="R1950" i="4"/>
  <c r="V1950" i="4" s="1"/>
  <c r="AJ1950" i="4" s="1"/>
  <c r="R1951" i="4"/>
  <c r="V1951" i="4" s="1"/>
  <c r="AJ1951" i="4" s="1"/>
  <c r="R1952" i="4"/>
  <c r="AL1952" i="4" s="1"/>
  <c r="R1953" i="4"/>
  <c r="AL1953" i="4" s="1"/>
  <c r="R1954" i="4"/>
  <c r="V1954" i="4" s="1"/>
  <c r="AJ1954" i="4" s="1"/>
  <c r="R1949" i="4"/>
  <c r="V1949" i="4" s="1"/>
  <c r="AJ1949" i="4" s="1"/>
  <c r="R1948" i="4"/>
  <c r="AL1948" i="4" s="1"/>
  <c r="R1947" i="4"/>
  <c r="R1940" i="4"/>
  <c r="R1932" i="4"/>
  <c r="V1932" i="4"/>
  <c r="AH1932" i="4"/>
  <c r="U68" i="28" l="1"/>
  <c r="U69" i="28" s="1"/>
  <c r="Z17" i="28"/>
  <c r="V1948" i="4"/>
  <c r="AJ1948" i="4" s="1"/>
  <c r="AL1954" i="4"/>
  <c r="AI1936" i="4"/>
  <c r="AL1936" i="4" s="1"/>
  <c r="V1936" i="4"/>
  <c r="AI1935" i="4"/>
  <c r="AL1935" i="4" s="1"/>
  <c r="V1935" i="4"/>
  <c r="AJ1943" i="4"/>
  <c r="AL1943" i="4" s="1"/>
  <c r="V1943" i="4"/>
  <c r="R1941" i="4"/>
  <c r="U1940" i="4"/>
  <c r="AL1951" i="4"/>
  <c r="AL1950" i="4"/>
  <c r="AL1949" i="4"/>
  <c r="AH1938" i="4"/>
  <c r="V1953" i="4"/>
  <c r="AJ1953" i="4" s="1"/>
  <c r="V1952" i="4"/>
  <c r="AJ1952" i="4" s="1"/>
  <c r="Y43" i="28"/>
  <c r="R1944" i="4"/>
  <c r="AI1938" i="4"/>
  <c r="AL1938" i="4" s="1"/>
  <c r="R1931" i="4" l="1"/>
  <c r="U1931" i="4" s="1"/>
  <c r="R1915" i="4"/>
  <c r="U1915" i="4" s="1"/>
  <c r="R1927" i="4"/>
  <c r="AI1927" i="4" s="1"/>
  <c r="AL1927" i="4" s="1"/>
  <c r="R1928" i="4"/>
  <c r="AI1928" i="4" s="1"/>
  <c r="AL1928" i="4" s="1"/>
  <c r="R1929" i="4"/>
  <c r="AI1929" i="4" s="1"/>
  <c r="AL1929" i="4" s="1"/>
  <c r="R1930" i="4"/>
  <c r="U1930" i="4" s="1"/>
  <c r="R1926" i="4"/>
  <c r="U1926" i="4" s="1"/>
  <c r="R1917" i="4"/>
  <c r="AI1917" i="4" s="1"/>
  <c r="AL1917" i="4" s="1"/>
  <c r="R1918" i="4"/>
  <c r="AI1918" i="4" s="1"/>
  <c r="AL1918" i="4" s="1"/>
  <c r="R1919" i="4"/>
  <c r="U1919" i="4" s="1"/>
  <c r="R1920" i="4"/>
  <c r="U1920" i="4" s="1"/>
  <c r="R1921" i="4"/>
  <c r="AI1921" i="4" s="1"/>
  <c r="AL1921" i="4" s="1"/>
  <c r="R1922" i="4"/>
  <c r="AI1922" i="4" s="1"/>
  <c r="AL1922" i="4" s="1"/>
  <c r="R1923" i="4"/>
  <c r="U1923" i="4" s="1"/>
  <c r="R1924" i="4"/>
  <c r="R1925" i="4"/>
  <c r="T30" i="28"/>
  <c r="Y30" i="28" s="1"/>
  <c r="T31" i="28"/>
  <c r="Y31" i="28" s="1"/>
  <c r="R1946" i="4"/>
  <c r="T40" i="28" s="1"/>
  <c r="T27" i="28"/>
  <c r="Y27" i="28" s="1"/>
  <c r="R1937" i="4"/>
  <c r="T19" i="28" s="1"/>
  <c r="Y19" i="28" s="1"/>
  <c r="AG1956" i="4"/>
  <c r="AF1956" i="4"/>
  <c r="AD1956" i="4"/>
  <c r="AC1956" i="4"/>
  <c r="AA1956" i="4"/>
  <c r="Z1956" i="4"/>
  <c r="X1956" i="4"/>
  <c r="AG1955" i="4"/>
  <c r="AF1955" i="4"/>
  <c r="AD1955" i="4"/>
  <c r="AC1955" i="4"/>
  <c r="Z1955" i="4"/>
  <c r="S1955" i="4"/>
  <c r="AH1953" i="4"/>
  <c r="AH1947" i="4"/>
  <c r="AL1947" i="4"/>
  <c r="AL1945" i="4"/>
  <c r="W1945" i="4"/>
  <c r="W1956" i="4" s="1"/>
  <c r="AL1942" i="4"/>
  <c r="V1942" i="4"/>
  <c r="AJ1940" i="4"/>
  <c r="T1940" i="4"/>
  <c r="T1956" i="4" s="1"/>
  <c r="AL1939" i="4"/>
  <c r="AH1939" i="4"/>
  <c r="U1938" i="4"/>
  <c r="AL1937" i="4"/>
  <c r="AH1937" i="4"/>
  <c r="U1937" i="4"/>
  <c r="AI1934" i="4"/>
  <c r="AL1934" i="4" s="1"/>
  <c r="V1934" i="4"/>
  <c r="AL1933" i="4"/>
  <c r="AH1933" i="4"/>
  <c r="U1933" i="4"/>
  <c r="AI1932" i="4"/>
  <c r="AL1932" i="4" s="1"/>
  <c r="U1932" i="4"/>
  <c r="AH1931" i="4"/>
  <c r="V1931" i="4"/>
  <c r="AH1930" i="4"/>
  <c r="V1930" i="4"/>
  <c r="AH1929" i="4"/>
  <c r="V1929" i="4"/>
  <c r="AH1928" i="4"/>
  <c r="V1928" i="4"/>
  <c r="AH1927" i="4"/>
  <c r="V1927" i="4"/>
  <c r="AH1926" i="4"/>
  <c r="V1926" i="4"/>
  <c r="AH1925" i="4"/>
  <c r="V1925" i="4"/>
  <c r="AH1924" i="4"/>
  <c r="V1924" i="4"/>
  <c r="AH1923" i="4"/>
  <c r="V1923" i="4"/>
  <c r="AH1922" i="4"/>
  <c r="V1922" i="4"/>
  <c r="AH1920" i="4"/>
  <c r="V1920" i="4"/>
  <c r="AH1919" i="4"/>
  <c r="V1919" i="4"/>
  <c r="AH1918" i="4"/>
  <c r="V1918" i="4"/>
  <c r="AH1917" i="4"/>
  <c r="V1917" i="4"/>
  <c r="AH1915" i="4"/>
  <c r="V1915" i="4"/>
  <c r="W40" i="28" l="1"/>
  <c r="Y40" i="28"/>
  <c r="AB19" i="28"/>
  <c r="W19" i="28"/>
  <c r="X19" i="28" s="1"/>
  <c r="W27" i="28"/>
  <c r="X27" i="28" s="1"/>
  <c r="W31" i="28"/>
  <c r="X31" i="28" s="1"/>
  <c r="W30" i="28"/>
  <c r="X30" i="28" s="1"/>
  <c r="AB27" i="28"/>
  <c r="T39" i="28"/>
  <c r="AI1919" i="4"/>
  <c r="AL1919" i="4" s="1"/>
  <c r="U1925" i="4"/>
  <c r="AB1925" i="4"/>
  <c r="AI1924" i="4"/>
  <c r="AL1924" i="4" s="1"/>
  <c r="AB1924" i="4"/>
  <c r="AL1940" i="4"/>
  <c r="AI1915" i="4"/>
  <c r="AI1931" i="4"/>
  <c r="AL1931" i="4" s="1"/>
  <c r="T28" i="28"/>
  <c r="AI1926" i="4"/>
  <c r="AL1926" i="4" s="1"/>
  <c r="AI1920" i="4"/>
  <c r="AL1920" i="4" s="1"/>
  <c r="AI1930" i="4"/>
  <c r="AL1930" i="4" s="1"/>
  <c r="AI1925" i="4"/>
  <c r="AL1925" i="4" s="1"/>
  <c r="R1933" i="4"/>
  <c r="T18" i="28" s="1"/>
  <c r="U1927" i="4"/>
  <c r="U1928" i="4"/>
  <c r="AI1923" i="4"/>
  <c r="AL1923" i="4" s="1"/>
  <c r="U1921" i="4"/>
  <c r="U1917" i="4"/>
  <c r="U1924" i="4"/>
  <c r="R1955" i="4"/>
  <c r="T56" i="28" s="1"/>
  <c r="AH1956" i="4"/>
  <c r="U1929" i="4"/>
  <c r="U1918" i="4"/>
  <c r="U1922" i="4"/>
  <c r="V1947" i="4"/>
  <c r="AJ1947" i="4" s="1"/>
  <c r="AJ1956" i="4" s="1"/>
  <c r="Y56" i="28" l="1"/>
  <c r="W56" i="28"/>
  <c r="W18" i="28"/>
  <c r="X18" i="28" s="1"/>
  <c r="Y18" i="28"/>
  <c r="Y16" i="28" s="1"/>
  <c r="X40" i="28"/>
  <c r="W39" i="28"/>
  <c r="W16" i="28"/>
  <c r="T16" i="28"/>
  <c r="AB1956" i="4"/>
  <c r="R1956" i="4"/>
  <c r="Z27" i="28"/>
  <c r="U1956" i="4"/>
  <c r="V1956" i="4"/>
  <c r="AL1915" i="4"/>
  <c r="AL1956" i="4" s="1"/>
  <c r="AI1956" i="4"/>
  <c r="T53" i="28"/>
  <c r="R1912" i="4"/>
  <c r="V1912" i="4" s="1"/>
  <c r="W53" i="28" l="1"/>
  <c r="X56" i="28"/>
  <c r="T68" i="28"/>
  <c r="X16" i="28"/>
  <c r="I67" i="28"/>
  <c r="R1909" i="4"/>
  <c r="R1901" i="4"/>
  <c r="R1911" i="4"/>
  <c r="R1910" i="4"/>
  <c r="R1877" i="4"/>
  <c r="AI1877" i="4" s="1"/>
  <c r="R1880" i="4"/>
  <c r="U1880" i="4" s="1"/>
  <c r="R1881" i="4"/>
  <c r="U1881" i="4" s="1"/>
  <c r="R1882" i="4"/>
  <c r="U1882" i="4" s="1"/>
  <c r="R1883" i="4"/>
  <c r="U1883" i="4" s="1"/>
  <c r="R1884" i="4"/>
  <c r="U1884" i="4" s="1"/>
  <c r="R1885" i="4"/>
  <c r="U1885" i="4" s="1"/>
  <c r="R1886" i="4"/>
  <c r="U1886" i="4" s="1"/>
  <c r="R1887" i="4"/>
  <c r="U1887" i="4" s="1"/>
  <c r="R1888" i="4"/>
  <c r="U1888" i="4" s="1"/>
  <c r="R1889" i="4"/>
  <c r="U1889" i="4" s="1"/>
  <c r="R1879" i="4"/>
  <c r="U1879" i="4" s="1"/>
  <c r="R1871" i="4"/>
  <c r="R1870" i="4"/>
  <c r="U1870" i="4" s="1"/>
  <c r="R1872" i="4"/>
  <c r="R1873" i="4"/>
  <c r="U1873" i="4" s="1"/>
  <c r="R1874" i="4"/>
  <c r="AI1874" i="4" s="1"/>
  <c r="AL1874" i="4" s="1"/>
  <c r="R1875" i="4"/>
  <c r="AI1875" i="4" s="1"/>
  <c r="AL1875" i="4" s="1"/>
  <c r="R1869" i="4"/>
  <c r="AI1869" i="4" s="1"/>
  <c r="R1868" i="4"/>
  <c r="AI1868" i="4" s="1"/>
  <c r="R1867" i="4"/>
  <c r="AI1867" i="4" s="1"/>
  <c r="R1861" i="4"/>
  <c r="U1861" i="4" s="1"/>
  <c r="R1862" i="4"/>
  <c r="U1862" i="4" s="1"/>
  <c r="R1863" i="4"/>
  <c r="U1863" i="4" s="1"/>
  <c r="R1864" i="4"/>
  <c r="R1865" i="4"/>
  <c r="R1866" i="4"/>
  <c r="AI1866" i="4" s="1"/>
  <c r="R1860" i="4"/>
  <c r="R39" i="28"/>
  <c r="R28" i="28"/>
  <c r="R16" i="28"/>
  <c r="AJ1882" i="4" l="1"/>
  <c r="AL1882" i="4" s="1"/>
  <c r="R1913" i="4"/>
  <c r="AI1864" i="4"/>
  <c r="U1864" i="4"/>
  <c r="AI1863" i="4"/>
  <c r="AI1862" i="4"/>
  <c r="AI1860" i="4"/>
  <c r="AL1860" i="4" s="1"/>
  <c r="U1860" i="4"/>
  <c r="AI1873" i="4"/>
  <c r="AL1873" i="4" s="1"/>
  <c r="AI1870" i="4"/>
  <c r="AL1870" i="4" s="1"/>
  <c r="AJ1884" i="4"/>
  <c r="AL1884" i="4" s="1"/>
  <c r="AI1872" i="4"/>
  <c r="AL1872" i="4" s="1"/>
  <c r="U1872" i="4"/>
  <c r="AI1865" i="4"/>
  <c r="U1865" i="4"/>
  <c r="AI1871" i="4"/>
  <c r="AL1871" i="4" s="1"/>
  <c r="U1871" i="4"/>
  <c r="AI1861" i="4"/>
  <c r="AJ1883" i="4"/>
  <c r="AL1883" i="4" s="1"/>
  <c r="R1890" i="4"/>
  <c r="AJ1879" i="4"/>
  <c r="AJ1889" i="4"/>
  <c r="AL1889" i="4" s="1"/>
  <c r="AJ1887" i="4"/>
  <c r="AL1887" i="4" s="1"/>
  <c r="AJ1888" i="4"/>
  <c r="AL1888" i="4" s="1"/>
  <c r="AJ1886" i="4"/>
  <c r="AL1886" i="4" s="1"/>
  <c r="AJ1885" i="4"/>
  <c r="AL1885" i="4" s="1"/>
  <c r="AJ1881" i="4"/>
  <c r="AL1881" i="4" s="1"/>
  <c r="AJ1880" i="4"/>
  <c r="AL1880" i="4" s="1"/>
  <c r="X53" i="28" l="1"/>
  <c r="Y53" i="28"/>
  <c r="R1899" i="4"/>
  <c r="Z40" i="28" l="1"/>
  <c r="AB29" i="28" l="1"/>
  <c r="AD1914" i="4"/>
  <c r="AC1914" i="4"/>
  <c r="Z1914" i="4"/>
  <c r="X1914" i="4"/>
  <c r="AD1913" i="4"/>
  <c r="AC1913" i="4"/>
  <c r="Z1913" i="4"/>
  <c r="S1913" i="4"/>
  <c r="AH1912" i="4"/>
  <c r="AL1912" i="4"/>
  <c r="AL1911" i="4"/>
  <c r="AH1910" i="4"/>
  <c r="AJ1900" i="4"/>
  <c r="AL1900" i="4" s="1"/>
  <c r="T1891" i="4"/>
  <c r="AL1890" i="4"/>
  <c r="AH1890" i="4"/>
  <c r="AH1879" i="4"/>
  <c r="AL1878" i="4"/>
  <c r="AH1878" i="4"/>
  <c r="U1878" i="4"/>
  <c r="R1878" i="4"/>
  <c r="AL1877" i="4"/>
  <c r="V1877" i="4"/>
  <c r="AL1876" i="4"/>
  <c r="AH1876" i="4"/>
  <c r="U1876" i="4"/>
  <c r="AG1913" i="4"/>
  <c r="AF1913" i="4"/>
  <c r="AB1914" i="4"/>
  <c r="AA1914" i="4"/>
  <c r="AH1875" i="4"/>
  <c r="V1875" i="4"/>
  <c r="AH1874" i="4"/>
  <c r="V1874" i="4"/>
  <c r="U1874" i="4"/>
  <c r="AH1873" i="4"/>
  <c r="V1873" i="4"/>
  <c r="AH1872" i="4"/>
  <c r="V1872" i="4"/>
  <c r="AH1870" i="4"/>
  <c r="V1870" i="4"/>
  <c r="AH1869" i="4"/>
  <c r="V1869" i="4"/>
  <c r="AL1869" i="4"/>
  <c r="AH1868" i="4"/>
  <c r="V1868" i="4"/>
  <c r="AL1868" i="4"/>
  <c r="AH1867" i="4"/>
  <c r="V1867" i="4"/>
  <c r="U1867" i="4"/>
  <c r="AH1866" i="4"/>
  <c r="V1866" i="4"/>
  <c r="AL1866" i="4"/>
  <c r="AH1865" i="4"/>
  <c r="V1865" i="4"/>
  <c r="AH1864" i="4"/>
  <c r="V1864" i="4"/>
  <c r="AL1864" i="4"/>
  <c r="AH1863" i="4"/>
  <c r="V1863" i="4"/>
  <c r="AL1863" i="4"/>
  <c r="AH1862" i="4"/>
  <c r="V1862" i="4"/>
  <c r="AL1862" i="4"/>
  <c r="AH1861" i="4"/>
  <c r="V1861" i="4"/>
  <c r="AL1861" i="4"/>
  <c r="AH1859" i="4"/>
  <c r="V1859" i="4"/>
  <c r="R1859" i="4"/>
  <c r="U1859" i="4" s="1"/>
  <c r="AH1858" i="4"/>
  <c r="V1858" i="4"/>
  <c r="R1858" i="4"/>
  <c r="U1858" i="4" s="1"/>
  <c r="AH1857" i="4"/>
  <c r="V1857" i="4"/>
  <c r="R1857" i="4"/>
  <c r="AH1856" i="4"/>
  <c r="V1856" i="4"/>
  <c r="R1856" i="4"/>
  <c r="AH1855" i="4"/>
  <c r="V1855" i="4"/>
  <c r="R1855" i="4"/>
  <c r="AH1854" i="4"/>
  <c r="V1854" i="4"/>
  <c r="R1854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21" i="4"/>
  <c r="AI1857" i="4" l="1"/>
  <c r="AL1857" i="4" s="1"/>
  <c r="AI1858" i="4"/>
  <c r="AL1858" i="4" s="1"/>
  <c r="U1856" i="4"/>
  <c r="AI1856" i="4"/>
  <c r="AL1856" i="4" s="1"/>
  <c r="AI1859" i="4"/>
  <c r="AL1859" i="4" s="1"/>
  <c r="AI1855" i="4"/>
  <c r="AL1855" i="4" s="1"/>
  <c r="R1876" i="4"/>
  <c r="T1914" i="4"/>
  <c r="AL1867" i="4"/>
  <c r="AJ1912" i="4"/>
  <c r="U1868" i="4"/>
  <c r="U1855" i="4"/>
  <c r="U1866" i="4"/>
  <c r="U1857" i="4"/>
  <c r="U1875" i="4"/>
  <c r="AL1879" i="4"/>
  <c r="AH1914" i="4"/>
  <c r="V1910" i="4"/>
  <c r="AJ1910" i="4" s="1"/>
  <c r="U1869" i="4"/>
  <c r="AL1910" i="4"/>
  <c r="U1854" i="4"/>
  <c r="AI1854" i="4"/>
  <c r="AL1854" i="4" s="1"/>
  <c r="V1911" i="4"/>
  <c r="AJ1911" i="4" s="1"/>
  <c r="V1900" i="4"/>
  <c r="AL1865" i="4"/>
  <c r="AF1914" i="4"/>
  <c r="AG1914" i="4"/>
  <c r="W1902" i="4"/>
  <c r="W1914" i="4" s="1"/>
  <c r="AJ1902" i="4"/>
  <c r="AL1902" i="4" s="1"/>
  <c r="AI1552" i="4"/>
  <c r="AI1553" i="4"/>
  <c r="AI1554" i="4"/>
  <c r="AI1555" i="4"/>
  <c r="AI1556" i="4"/>
  <c r="AI1557" i="4"/>
  <c r="AI1558" i="4"/>
  <c r="AI1559" i="4"/>
  <c r="AI1560" i="4"/>
  <c r="AI1561" i="4"/>
  <c r="AI1551" i="4"/>
  <c r="AL1562" i="4"/>
  <c r="AI1562" i="4"/>
  <c r="R1562" i="4"/>
  <c r="T1562" i="4" s="1"/>
  <c r="R1552" i="4"/>
  <c r="T1552" i="4" s="1"/>
  <c r="R1553" i="4"/>
  <c r="AL1553" i="4" s="1"/>
  <c r="R1554" i="4"/>
  <c r="AL1554" i="4" s="1"/>
  <c r="R1555" i="4"/>
  <c r="T1555" i="4" s="1"/>
  <c r="R1556" i="4"/>
  <c r="T1556" i="4" s="1"/>
  <c r="R1557" i="4"/>
  <c r="AL1557" i="4" s="1"/>
  <c r="R1558" i="4"/>
  <c r="AL1558" i="4" s="1"/>
  <c r="R1559" i="4"/>
  <c r="AL1559" i="4" s="1"/>
  <c r="R1560" i="4"/>
  <c r="AL1560" i="4" s="1"/>
  <c r="R1561" i="4"/>
  <c r="AL1561" i="4" s="1"/>
  <c r="R1551" i="4"/>
  <c r="T1551" i="4" s="1"/>
  <c r="AB18" i="28" l="1"/>
  <c r="AB16" i="28" s="1"/>
  <c r="AB31" i="28"/>
  <c r="W28" i="28"/>
  <c r="Z19" i="28"/>
  <c r="V1914" i="4"/>
  <c r="AL1914" i="4"/>
  <c r="U1914" i="4"/>
  <c r="R1914" i="4"/>
  <c r="AJ1914" i="4"/>
  <c r="AI1914" i="4"/>
  <c r="T1553" i="4"/>
  <c r="AL1555" i="4"/>
  <c r="T1554" i="4"/>
  <c r="AL1552" i="4"/>
  <c r="T1561" i="4"/>
  <c r="T1557" i="4"/>
  <c r="T1560" i="4"/>
  <c r="T1558" i="4"/>
  <c r="AL1556" i="4"/>
  <c r="T1559" i="4"/>
  <c r="AL1551" i="4"/>
  <c r="AB30" i="28" l="1"/>
  <c r="Y28" i="28"/>
  <c r="Z18" i="28"/>
  <c r="Z16" i="28" s="1"/>
  <c r="R1834" i="4"/>
  <c r="AL1834" i="4" s="1"/>
  <c r="AI1818" i="4"/>
  <c r="R1816" i="4"/>
  <c r="AI1816" i="4" s="1"/>
  <c r="AL1816" i="4" s="1"/>
  <c r="R1815" i="4"/>
  <c r="AI1815" i="4" s="1"/>
  <c r="AL1815" i="4" s="1"/>
  <c r="R1814" i="4"/>
  <c r="U1814" i="4" s="1"/>
  <c r="R1813" i="4"/>
  <c r="AI1813" i="4" s="1"/>
  <c r="AL1813" i="4" s="1"/>
  <c r="R1812" i="4"/>
  <c r="AI1812" i="4" s="1"/>
  <c r="AL1812" i="4" s="1"/>
  <c r="R1811" i="4"/>
  <c r="AI1811" i="4" s="1"/>
  <c r="AL1811" i="4" s="1"/>
  <c r="R1810" i="4"/>
  <c r="AI1810" i="4" s="1"/>
  <c r="AL1810" i="4" s="1"/>
  <c r="R1809" i="4"/>
  <c r="AI1809" i="4" s="1"/>
  <c r="AL1809" i="4" s="1"/>
  <c r="R1808" i="4"/>
  <c r="AI1808" i="4" s="1"/>
  <c r="AL1808" i="4" s="1"/>
  <c r="R1807" i="4"/>
  <c r="AI1807" i="4" s="1"/>
  <c r="AL1807" i="4" s="1"/>
  <c r="R1806" i="4"/>
  <c r="U1806" i="4" s="1"/>
  <c r="R1805" i="4"/>
  <c r="AI1805" i="4" s="1"/>
  <c r="AL1805" i="4" s="1"/>
  <c r="R1804" i="4"/>
  <c r="AI1804" i="4" s="1"/>
  <c r="AL1804" i="4" s="1"/>
  <c r="R1803" i="4"/>
  <c r="AI1803" i="4" s="1"/>
  <c r="AL1803" i="4" s="1"/>
  <c r="R1802" i="4"/>
  <c r="U1802" i="4" s="1"/>
  <c r="R1801" i="4"/>
  <c r="AI1801" i="4" s="1"/>
  <c r="AL1801" i="4" s="1"/>
  <c r="R1800" i="4"/>
  <c r="AI1800" i="4" s="1"/>
  <c r="AL1800" i="4" s="1"/>
  <c r="R1799" i="4"/>
  <c r="AI1799" i="4" s="1"/>
  <c r="AL1799" i="4" s="1"/>
  <c r="R1798" i="4"/>
  <c r="U1798" i="4" s="1"/>
  <c r="R1797" i="4"/>
  <c r="U1797" i="4" s="1"/>
  <c r="R1796" i="4"/>
  <c r="AI1796" i="4" s="1"/>
  <c r="AL1796" i="4" s="1"/>
  <c r="R1795" i="4"/>
  <c r="U1795" i="4" s="1"/>
  <c r="R1794" i="4"/>
  <c r="AI1794" i="4" s="1"/>
  <c r="AL1794" i="4" s="1"/>
  <c r="R1793" i="4"/>
  <c r="AI1793" i="4" s="1"/>
  <c r="AL1793" i="4" s="1"/>
  <c r="R1792" i="4"/>
  <c r="AI1792" i="4" s="1"/>
  <c r="AL1792" i="4" s="1"/>
  <c r="R1791" i="4"/>
  <c r="AI1791" i="4" s="1"/>
  <c r="AL1791" i="4" s="1"/>
  <c r="R1790" i="4"/>
  <c r="U1790" i="4" s="1"/>
  <c r="R1789" i="4"/>
  <c r="AI1789" i="4" s="1"/>
  <c r="AL1789" i="4" s="1"/>
  <c r="R1788" i="4"/>
  <c r="AI1788" i="4" s="1"/>
  <c r="AL1788" i="4" s="1"/>
  <c r="R1787" i="4"/>
  <c r="AI1787" i="4" s="1"/>
  <c r="AL1787" i="4" s="1"/>
  <c r="R1786" i="4"/>
  <c r="AI1786" i="4" s="1"/>
  <c r="AL1786" i="4" s="1"/>
  <c r="Q28" i="28" l="1"/>
  <c r="V1834" i="4"/>
  <c r="AJ1834" i="4" s="1"/>
  <c r="U1815" i="4"/>
  <c r="U1799" i="4"/>
  <c r="AI1802" i="4"/>
  <c r="AL1802" i="4" s="1"/>
  <c r="U1807" i="4"/>
  <c r="U1786" i="4"/>
  <c r="U1791" i="4"/>
  <c r="AI1814" i="4"/>
  <c r="AL1814" i="4" s="1"/>
  <c r="AI1806" i="4"/>
  <c r="AL1806" i="4" s="1"/>
  <c r="U1803" i="4"/>
  <c r="U1787" i="4"/>
  <c r="AI1798" i="4"/>
  <c r="AL1798" i="4" s="1"/>
  <c r="U1801" i="4"/>
  <c r="AI1797" i="4"/>
  <c r="AL1797" i="4" s="1"/>
  <c r="U1816" i="4"/>
  <c r="U1800" i="4"/>
  <c r="AI1795" i="4"/>
  <c r="AL1795" i="4" s="1"/>
  <c r="AI1790" i="4"/>
  <c r="AL1790" i="4" s="1"/>
  <c r="U1813" i="4"/>
  <c r="U1812" i="4"/>
  <c r="U1796" i="4"/>
  <c r="U1811" i="4"/>
  <c r="U1810" i="4"/>
  <c r="U1794" i="4"/>
  <c r="U1809" i="4"/>
  <c r="U1793" i="4"/>
  <c r="U1808" i="4"/>
  <c r="U1792" i="4"/>
  <c r="U1805" i="4"/>
  <c r="U1789" i="4"/>
  <c r="U1804" i="4"/>
  <c r="U1788" i="4"/>
  <c r="R1785" i="4" l="1"/>
  <c r="R1784" i="4"/>
  <c r="R1783" i="4"/>
  <c r="R1782" i="4"/>
  <c r="R1822" i="4"/>
  <c r="R1821" i="4"/>
  <c r="R1781" i="4"/>
  <c r="R1780" i="4"/>
  <c r="R1779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15" i="4"/>
  <c r="R1819" i="4"/>
  <c r="R1829" i="4"/>
  <c r="V1829" i="4" s="1"/>
  <c r="R1826" i="4"/>
  <c r="R1825" i="4"/>
  <c r="R1824" i="4"/>
  <c r="R1833" i="4"/>
  <c r="R1836" i="4"/>
  <c r="R1837" i="4"/>
  <c r="R1835" i="4"/>
  <c r="AL1835" i="4" s="1"/>
  <c r="R1831" i="4"/>
  <c r="R1832" i="4" s="1"/>
  <c r="AI1742" i="4" l="1"/>
  <c r="AL1742" i="4" s="1"/>
  <c r="U1742" i="4"/>
  <c r="AI1761" i="4"/>
  <c r="AL1761" i="4" s="1"/>
  <c r="U1761" i="4"/>
  <c r="AI1760" i="4"/>
  <c r="AL1760" i="4" s="1"/>
  <c r="U1760" i="4"/>
  <c r="AJ1821" i="4"/>
  <c r="AL1821" i="4" s="1"/>
  <c r="U1821" i="4"/>
  <c r="AI1726" i="4"/>
  <c r="AL1726" i="4" s="1"/>
  <c r="U1726" i="4"/>
  <c r="AI1784" i="4"/>
  <c r="AL1784" i="4" s="1"/>
  <c r="U1784" i="4"/>
  <c r="AI1778" i="4"/>
  <c r="AL1778" i="4" s="1"/>
  <c r="U1778" i="4"/>
  <c r="AI1745" i="4"/>
  <c r="AL1745" i="4" s="1"/>
  <c r="U1745" i="4"/>
  <c r="AJ1822" i="4"/>
  <c r="AL1822" i="4" s="1"/>
  <c r="U1822" i="4"/>
  <c r="AI1773" i="4"/>
  <c r="AL1773" i="4" s="1"/>
  <c r="U1773" i="4"/>
  <c r="AI1783" i="4"/>
  <c r="AL1783" i="4" s="1"/>
  <c r="U1783" i="4"/>
  <c r="AI1785" i="4"/>
  <c r="AL1785" i="4" s="1"/>
  <c r="U1785" i="4"/>
  <c r="AI1776" i="4"/>
  <c r="AL1776" i="4" s="1"/>
  <c r="U1776" i="4"/>
  <c r="AI1775" i="4"/>
  <c r="AL1775" i="4" s="1"/>
  <c r="U1775" i="4"/>
  <c r="AI1724" i="4"/>
  <c r="AL1724" i="4" s="1"/>
  <c r="U1724" i="4"/>
  <c r="AI1738" i="4"/>
  <c r="AL1738" i="4" s="1"/>
  <c r="U1738" i="4"/>
  <c r="AI1722" i="4"/>
  <c r="AL1722" i="4" s="1"/>
  <c r="U1722" i="4"/>
  <c r="AI1729" i="4"/>
  <c r="AL1729" i="4" s="1"/>
  <c r="U1729" i="4"/>
  <c r="AI1727" i="4"/>
  <c r="AL1727" i="4" s="1"/>
  <c r="U1727" i="4"/>
  <c r="AI1757" i="4"/>
  <c r="AL1757" i="4" s="1"/>
  <c r="U1757" i="4"/>
  <c r="AI1772" i="4"/>
  <c r="AL1772" i="4" s="1"/>
  <c r="U1772" i="4"/>
  <c r="AI1739" i="4"/>
  <c r="AL1739" i="4" s="1"/>
  <c r="U1739" i="4"/>
  <c r="AI1753" i="4"/>
  <c r="AL1753" i="4" s="1"/>
  <c r="U1753" i="4"/>
  <c r="AI1737" i="4"/>
  <c r="AL1737" i="4" s="1"/>
  <c r="U1737" i="4"/>
  <c r="AI1721" i="4"/>
  <c r="AL1721" i="4" s="1"/>
  <c r="U1721" i="4"/>
  <c r="AI1781" i="4"/>
  <c r="AL1781" i="4" s="1"/>
  <c r="U1781" i="4"/>
  <c r="AI1759" i="4"/>
  <c r="AL1759" i="4" s="1"/>
  <c r="U1759" i="4"/>
  <c r="AI1725" i="4"/>
  <c r="AL1725" i="4" s="1"/>
  <c r="U1725" i="4"/>
  <c r="AI1723" i="4"/>
  <c r="AL1723" i="4" s="1"/>
  <c r="U1723" i="4"/>
  <c r="AI1752" i="4"/>
  <c r="AL1752" i="4" s="1"/>
  <c r="U1752" i="4"/>
  <c r="AI1720" i="4"/>
  <c r="AL1720" i="4" s="1"/>
  <c r="U1720" i="4"/>
  <c r="AI1746" i="4"/>
  <c r="AL1746" i="4" s="1"/>
  <c r="U1746" i="4"/>
  <c r="AI1754" i="4"/>
  <c r="AL1754" i="4" s="1"/>
  <c r="U1754" i="4"/>
  <c r="AI1768" i="4"/>
  <c r="AL1768" i="4" s="1"/>
  <c r="U1768" i="4"/>
  <c r="AI1767" i="4"/>
  <c r="AL1767" i="4" s="1"/>
  <c r="U1767" i="4"/>
  <c r="AI1751" i="4"/>
  <c r="AL1751" i="4" s="1"/>
  <c r="U1751" i="4"/>
  <c r="AI1735" i="4"/>
  <c r="AL1735" i="4" s="1"/>
  <c r="U1735" i="4"/>
  <c r="AI1719" i="4"/>
  <c r="AL1719" i="4" s="1"/>
  <c r="U1719" i="4"/>
  <c r="AI1777" i="4"/>
  <c r="AL1777" i="4" s="1"/>
  <c r="U1777" i="4"/>
  <c r="AI1743" i="4"/>
  <c r="AL1743" i="4" s="1"/>
  <c r="U1743" i="4"/>
  <c r="AI1758" i="4"/>
  <c r="AL1758" i="4" s="1"/>
  <c r="U1758" i="4"/>
  <c r="AI1740" i="4"/>
  <c r="AL1740" i="4" s="1"/>
  <c r="U1740" i="4"/>
  <c r="AI1771" i="4"/>
  <c r="AL1771" i="4" s="1"/>
  <c r="U1771" i="4"/>
  <c r="AI1769" i="4"/>
  <c r="AL1769" i="4" s="1"/>
  <c r="U1769" i="4"/>
  <c r="AJ1825" i="4"/>
  <c r="AL1825" i="4" s="1"/>
  <c r="T1825" i="4"/>
  <c r="AI1766" i="4"/>
  <c r="AL1766" i="4" s="1"/>
  <c r="U1766" i="4"/>
  <c r="AI1765" i="4"/>
  <c r="AL1765" i="4" s="1"/>
  <c r="U1765" i="4"/>
  <c r="AI1749" i="4"/>
  <c r="AL1749" i="4" s="1"/>
  <c r="U1749" i="4"/>
  <c r="AI1733" i="4"/>
  <c r="AL1733" i="4" s="1"/>
  <c r="U1733" i="4"/>
  <c r="AI1717" i="4"/>
  <c r="AL1717" i="4" s="1"/>
  <c r="U1717" i="4"/>
  <c r="AI1762" i="4"/>
  <c r="AL1762" i="4" s="1"/>
  <c r="U1762" i="4"/>
  <c r="AI1730" i="4"/>
  <c r="AL1730" i="4" s="1"/>
  <c r="U1730" i="4"/>
  <c r="AI1744" i="4"/>
  <c r="AL1744" i="4" s="1"/>
  <c r="U1744" i="4"/>
  <c r="AI1774" i="4"/>
  <c r="AL1774" i="4" s="1"/>
  <c r="U1774" i="4"/>
  <c r="AI1741" i="4"/>
  <c r="AL1741" i="4" s="1"/>
  <c r="U1741" i="4"/>
  <c r="AI1755" i="4"/>
  <c r="AL1755" i="4" s="1"/>
  <c r="U1755" i="4"/>
  <c r="AJ1824" i="4"/>
  <c r="AL1824" i="4" s="1"/>
  <c r="T1824" i="4"/>
  <c r="AJ1826" i="4"/>
  <c r="AL1826" i="4" s="1"/>
  <c r="T1826" i="4"/>
  <c r="AI1734" i="4"/>
  <c r="AL1734" i="4" s="1"/>
  <c r="U1734" i="4"/>
  <c r="AI1764" i="4"/>
  <c r="AL1764" i="4" s="1"/>
  <c r="U1764" i="4"/>
  <c r="AI1748" i="4"/>
  <c r="AL1748" i="4" s="1"/>
  <c r="U1748" i="4"/>
  <c r="AI1732" i="4"/>
  <c r="AL1732" i="4" s="1"/>
  <c r="U1732" i="4"/>
  <c r="AI1716" i="4"/>
  <c r="AL1716" i="4" s="1"/>
  <c r="U1716" i="4"/>
  <c r="AI1780" i="4"/>
  <c r="AL1780" i="4" s="1"/>
  <c r="U1780" i="4"/>
  <c r="AI1728" i="4"/>
  <c r="AL1728" i="4" s="1"/>
  <c r="U1728" i="4"/>
  <c r="AI1782" i="4"/>
  <c r="AL1782" i="4" s="1"/>
  <c r="U1782" i="4"/>
  <c r="AI1756" i="4"/>
  <c r="AL1756" i="4" s="1"/>
  <c r="U1756" i="4"/>
  <c r="AI1770" i="4"/>
  <c r="AL1770" i="4" s="1"/>
  <c r="U1770" i="4"/>
  <c r="AI1736" i="4"/>
  <c r="AL1736" i="4" s="1"/>
  <c r="U1736" i="4"/>
  <c r="AI1750" i="4"/>
  <c r="AL1750" i="4" s="1"/>
  <c r="U1750" i="4"/>
  <c r="AI1718" i="4"/>
  <c r="AL1718" i="4" s="1"/>
  <c r="U1718" i="4"/>
  <c r="AI1715" i="4"/>
  <c r="AL1715" i="4" s="1"/>
  <c r="U1715" i="4"/>
  <c r="AI1763" i="4"/>
  <c r="AL1763" i="4" s="1"/>
  <c r="U1763" i="4"/>
  <c r="AI1747" i="4"/>
  <c r="AL1747" i="4" s="1"/>
  <c r="U1747" i="4"/>
  <c r="AI1731" i="4"/>
  <c r="AL1731" i="4" s="1"/>
  <c r="U1731" i="4"/>
  <c r="AI1779" i="4"/>
  <c r="AL1779" i="4" s="1"/>
  <c r="U1779" i="4"/>
  <c r="R1830" i="4"/>
  <c r="AJ1829" i="4"/>
  <c r="AL1829" i="4" s="1"/>
  <c r="R1838" i="4"/>
  <c r="R1828" i="4"/>
  <c r="R1634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1" i="4"/>
  <c r="R1682" i="4"/>
  <c r="R1683" i="4"/>
  <c r="R1684" i="4"/>
  <c r="R1685" i="4"/>
  <c r="R1686" i="4"/>
  <c r="R1687" i="4"/>
  <c r="R1688" i="4"/>
  <c r="R1689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2" i="4"/>
  <c r="AI1680" i="4" l="1"/>
  <c r="AL1680" i="4" s="1"/>
  <c r="U1680" i="4"/>
  <c r="AI1696" i="4"/>
  <c r="AL1696" i="4" s="1"/>
  <c r="U1696" i="4"/>
  <c r="AI1712" i="4"/>
  <c r="AL1712" i="4" s="1"/>
  <c r="U1712" i="4"/>
  <c r="AI1689" i="4"/>
  <c r="AL1689" i="4" s="1"/>
  <c r="U1689" i="4"/>
  <c r="AI1697" i="4"/>
  <c r="AL1697" i="4" s="1"/>
  <c r="U1697" i="4"/>
  <c r="AI1713" i="4"/>
  <c r="AL1713" i="4" s="1"/>
  <c r="U1713" i="4"/>
  <c r="AI1711" i="4"/>
  <c r="AL1711" i="4" s="1"/>
  <c r="U1711" i="4"/>
  <c r="AI1688" i="4"/>
  <c r="AL1688" i="4" s="1"/>
  <c r="U1688" i="4"/>
  <c r="AI1700" i="4"/>
  <c r="AL1700" i="4" s="1"/>
  <c r="U1700" i="4"/>
  <c r="AI1701" i="4"/>
  <c r="AL1701" i="4" s="1"/>
  <c r="U1701" i="4"/>
  <c r="AI1670" i="4"/>
  <c r="AL1670" i="4" s="1"/>
  <c r="U1670" i="4"/>
  <c r="AI1684" i="4"/>
  <c r="AL1684" i="4" s="1"/>
  <c r="U1684" i="4"/>
  <c r="AI1702" i="4"/>
  <c r="AL1702" i="4" s="1"/>
  <c r="U1702" i="4"/>
  <c r="AI1714" i="4"/>
  <c r="AL1714" i="4" s="1"/>
  <c r="U1714" i="4"/>
  <c r="AI1667" i="4"/>
  <c r="AL1667" i="4" s="1"/>
  <c r="U1667" i="4"/>
  <c r="AI1685" i="4"/>
  <c r="AL1685" i="4" s="1"/>
  <c r="U1685" i="4"/>
  <c r="AI1671" i="4"/>
  <c r="AL1671" i="4" s="1"/>
  <c r="U1671" i="4"/>
  <c r="AI1672" i="4"/>
  <c r="AL1672" i="4" s="1"/>
  <c r="U1672" i="4"/>
  <c r="AI1682" i="4"/>
  <c r="AL1682" i="4" s="1"/>
  <c r="U1682" i="4"/>
  <c r="AI1704" i="4"/>
  <c r="AL1704" i="4" s="1"/>
  <c r="U1704" i="4"/>
  <c r="AI1679" i="4"/>
  <c r="AL1679" i="4" s="1"/>
  <c r="U1679" i="4"/>
  <c r="AI1698" i="4"/>
  <c r="AL1698" i="4" s="1"/>
  <c r="U1698" i="4"/>
  <c r="AI1683" i="4"/>
  <c r="AL1683" i="4" s="1"/>
  <c r="U1683" i="4"/>
  <c r="AI1681" i="4"/>
  <c r="AL1681" i="4" s="1"/>
  <c r="U1681" i="4"/>
  <c r="AI1705" i="4"/>
  <c r="AL1705" i="4" s="1"/>
  <c r="U1705" i="4"/>
  <c r="AI1662" i="4"/>
  <c r="AL1662" i="4" s="1"/>
  <c r="U1662" i="4"/>
  <c r="AI1687" i="4"/>
  <c r="AL1687" i="4" s="1"/>
  <c r="U1687" i="4"/>
  <c r="AI1669" i="4"/>
  <c r="AL1669" i="4" s="1"/>
  <c r="U1669" i="4"/>
  <c r="AI1673" i="4"/>
  <c r="AL1673" i="4" s="1"/>
  <c r="U1673" i="4"/>
  <c r="AI1674" i="4"/>
  <c r="AL1674" i="4" s="1"/>
  <c r="U1674" i="4"/>
  <c r="AI1690" i="4"/>
  <c r="AL1690" i="4" s="1"/>
  <c r="U1690" i="4"/>
  <c r="AI1706" i="4"/>
  <c r="AL1706" i="4" s="1"/>
  <c r="U1706" i="4"/>
  <c r="AI1686" i="4"/>
  <c r="AL1686" i="4" s="1"/>
  <c r="U1686" i="4"/>
  <c r="AI1703" i="4"/>
  <c r="AL1703" i="4" s="1"/>
  <c r="U1703" i="4"/>
  <c r="AI1692" i="4"/>
  <c r="AL1692" i="4" s="1"/>
  <c r="U1692" i="4"/>
  <c r="AI1675" i="4"/>
  <c r="AL1675" i="4" s="1"/>
  <c r="U1675" i="4"/>
  <c r="AI1691" i="4"/>
  <c r="AL1691" i="4" s="1"/>
  <c r="U1691" i="4"/>
  <c r="AI1708" i="4"/>
  <c r="AL1708" i="4" s="1"/>
  <c r="U1708" i="4"/>
  <c r="AI1677" i="4"/>
  <c r="AL1677" i="4" s="1"/>
  <c r="U1677" i="4"/>
  <c r="AI1693" i="4"/>
  <c r="AL1693" i="4" s="1"/>
  <c r="U1693" i="4"/>
  <c r="AI1709" i="4"/>
  <c r="AL1709" i="4" s="1"/>
  <c r="U1709" i="4"/>
  <c r="AI1695" i="4"/>
  <c r="AL1695" i="4" s="1"/>
  <c r="U1695" i="4"/>
  <c r="AI1699" i="4"/>
  <c r="AL1699" i="4" s="1"/>
  <c r="U1699" i="4"/>
  <c r="AI1668" i="4"/>
  <c r="AL1668" i="4" s="1"/>
  <c r="U1668" i="4"/>
  <c r="AI1707" i="4"/>
  <c r="AL1707" i="4" s="1"/>
  <c r="U1707" i="4"/>
  <c r="AI1676" i="4"/>
  <c r="AL1676" i="4" s="1"/>
  <c r="U1676" i="4"/>
  <c r="AI1678" i="4"/>
  <c r="AL1678" i="4" s="1"/>
  <c r="U1678" i="4"/>
  <c r="AI1694" i="4"/>
  <c r="AL1694" i="4" s="1"/>
  <c r="U1694" i="4"/>
  <c r="AI1710" i="4"/>
  <c r="AL1710" i="4" s="1"/>
  <c r="U1710" i="4"/>
  <c r="R1661" i="4"/>
  <c r="U1661" i="4" s="1"/>
  <c r="R1660" i="4"/>
  <c r="R1659" i="4"/>
  <c r="R1658" i="4"/>
  <c r="R1657" i="4"/>
  <c r="R1656" i="4"/>
  <c r="R1655" i="4"/>
  <c r="AD1839" i="4"/>
  <c r="AC1839" i="4"/>
  <c r="Z1839" i="4"/>
  <c r="AD1838" i="4"/>
  <c r="AC1838" i="4"/>
  <c r="Z1838" i="4"/>
  <c r="AL1837" i="4"/>
  <c r="AH1837" i="4"/>
  <c r="V1837" i="4"/>
  <c r="AJ1837" i="4" s="1"/>
  <c r="AL1836" i="4"/>
  <c r="AH1836" i="4"/>
  <c r="V1836" i="4"/>
  <c r="AJ1836" i="4" s="1"/>
  <c r="AH1835" i="4"/>
  <c r="V1835" i="4"/>
  <c r="AJ1835" i="4" s="1"/>
  <c r="AL1833" i="4"/>
  <c r="AH1833" i="4"/>
  <c r="V1833" i="4"/>
  <c r="AJ1833" i="4" s="1"/>
  <c r="X1839" i="4"/>
  <c r="AL1823" i="4"/>
  <c r="AH1823" i="4"/>
  <c r="AH1820" i="4"/>
  <c r="R1820" i="4"/>
  <c r="AL1819" i="4"/>
  <c r="AH1819" i="4"/>
  <c r="U1819" i="4"/>
  <c r="AL1818" i="4"/>
  <c r="V1818" i="4"/>
  <c r="AL1817" i="4"/>
  <c r="AH1817" i="4"/>
  <c r="U1817" i="4"/>
  <c r="AH1689" i="4"/>
  <c r="AH1688" i="4"/>
  <c r="AH1687" i="4"/>
  <c r="AH1683" i="4"/>
  <c r="AH1666" i="4"/>
  <c r="R1666" i="4"/>
  <c r="AH1665" i="4"/>
  <c r="V1665" i="4"/>
  <c r="R1665" i="4"/>
  <c r="U1665" i="4" s="1"/>
  <c r="AH1664" i="4"/>
  <c r="V1664" i="4"/>
  <c r="R1664" i="4"/>
  <c r="AH1663" i="4"/>
  <c r="V1663" i="4"/>
  <c r="R1663" i="4"/>
  <c r="U1663" i="4" s="1"/>
  <c r="AH1662" i="4"/>
  <c r="V1662" i="4"/>
  <c r="AH1661" i="4"/>
  <c r="V1661" i="4"/>
  <c r="AH1660" i="4"/>
  <c r="AG1660" i="4"/>
  <c r="AG1838" i="4" s="1"/>
  <c r="AF1660" i="4"/>
  <c r="AF1838" i="4" s="1"/>
  <c r="AB1660" i="4"/>
  <c r="AA1660" i="4"/>
  <c r="V1660" i="4"/>
  <c r="AH1659" i="4"/>
  <c r="V1659" i="4"/>
  <c r="AH1658" i="4"/>
  <c r="V1658" i="4"/>
  <c r="AH1657" i="4"/>
  <c r="V1657" i="4"/>
  <c r="AH1656" i="4"/>
  <c r="V1656" i="4"/>
  <c r="AH1655" i="4"/>
  <c r="V1655" i="4"/>
  <c r="AH1654" i="4"/>
  <c r="V1654" i="4"/>
  <c r="R1654" i="4"/>
  <c r="U1654" i="4" s="1"/>
  <c r="AH1653" i="4"/>
  <c r="V1653" i="4"/>
  <c r="R1653" i="4"/>
  <c r="U1653" i="4" s="1"/>
  <c r="AH1652" i="4"/>
  <c r="V1652" i="4"/>
  <c r="R1652" i="4"/>
  <c r="AH1651" i="4"/>
  <c r="V1651" i="4"/>
  <c r="R1651" i="4"/>
  <c r="AH1650" i="4"/>
  <c r="V1650" i="4"/>
  <c r="R1650" i="4"/>
  <c r="AH1649" i="4"/>
  <c r="V1649" i="4"/>
  <c r="R1649" i="4"/>
  <c r="AH1648" i="4"/>
  <c r="V1648" i="4"/>
  <c r="R1648" i="4"/>
  <c r="AH1647" i="4"/>
  <c r="V1647" i="4"/>
  <c r="R1647" i="4"/>
  <c r="U1647" i="4" s="1"/>
  <c r="AH1646" i="4"/>
  <c r="V1646" i="4"/>
  <c r="R1646" i="4"/>
  <c r="U1646" i="4" s="1"/>
  <c r="AH1645" i="4"/>
  <c r="V1645" i="4"/>
  <c r="R1645" i="4"/>
  <c r="U1645" i="4" s="1"/>
  <c r="AH1644" i="4"/>
  <c r="V1644" i="4"/>
  <c r="R1644" i="4"/>
  <c r="U1644" i="4" s="1"/>
  <c r="AH1643" i="4"/>
  <c r="V1643" i="4"/>
  <c r="R1643" i="4"/>
  <c r="U1643" i="4" s="1"/>
  <c r="AH1642" i="4"/>
  <c r="V1642" i="4"/>
  <c r="R1642" i="4"/>
  <c r="AH1641" i="4"/>
  <c r="V1641" i="4"/>
  <c r="R1641" i="4"/>
  <c r="U1641" i="4" s="1"/>
  <c r="AH1640" i="4"/>
  <c r="V1640" i="4"/>
  <c r="R1640" i="4"/>
  <c r="U1640" i="4" s="1"/>
  <c r="AH1639" i="4"/>
  <c r="V1639" i="4"/>
  <c r="R1639" i="4"/>
  <c r="U1639" i="4" s="1"/>
  <c r="AH1638" i="4"/>
  <c r="V1638" i="4"/>
  <c r="R1638" i="4"/>
  <c r="U1638" i="4" s="1"/>
  <c r="AH1637" i="4"/>
  <c r="V1637" i="4"/>
  <c r="R1637" i="4"/>
  <c r="U1637" i="4" s="1"/>
  <c r="AH1636" i="4"/>
  <c r="V1636" i="4"/>
  <c r="R1636" i="4"/>
  <c r="U1636" i="4" s="1"/>
  <c r="AH1635" i="4"/>
  <c r="V1635" i="4"/>
  <c r="R1635" i="4"/>
  <c r="AI1635" i="4" s="1"/>
  <c r="AL1621" i="4"/>
  <c r="AI1621" i="4"/>
  <c r="R53" i="28" l="1"/>
  <c r="AI1666" i="4"/>
  <c r="AL1666" i="4" s="1"/>
  <c r="U1666" i="4"/>
  <c r="AI1655" i="4"/>
  <c r="AL1655" i="4" s="1"/>
  <c r="U1655" i="4"/>
  <c r="AI1656" i="4"/>
  <c r="AL1656" i="4" s="1"/>
  <c r="U1656" i="4"/>
  <c r="AI1650" i="4"/>
  <c r="AL1650" i="4" s="1"/>
  <c r="U1650" i="4"/>
  <c r="AI1651" i="4"/>
  <c r="AL1651" i="4" s="1"/>
  <c r="U1651" i="4"/>
  <c r="AI1657" i="4"/>
  <c r="AL1657" i="4" s="1"/>
  <c r="U1657" i="4"/>
  <c r="AI1648" i="4"/>
  <c r="AL1648" i="4" s="1"/>
  <c r="U1648" i="4"/>
  <c r="AI1658" i="4"/>
  <c r="AL1658" i="4" s="1"/>
  <c r="U1658" i="4"/>
  <c r="AI1659" i="4"/>
  <c r="AL1659" i="4" s="1"/>
  <c r="U1659" i="4"/>
  <c r="AI1652" i="4"/>
  <c r="AL1652" i="4" s="1"/>
  <c r="U1652" i="4"/>
  <c r="AI1664" i="4"/>
  <c r="AL1664" i="4" s="1"/>
  <c r="U1664" i="4"/>
  <c r="AI1660" i="4"/>
  <c r="AL1660" i="4" s="1"/>
  <c r="U1660" i="4"/>
  <c r="AI1642" i="4"/>
  <c r="AL1642" i="4" s="1"/>
  <c r="U1642" i="4"/>
  <c r="AI1649" i="4"/>
  <c r="AL1649" i="4" s="1"/>
  <c r="U1649" i="4"/>
  <c r="AI1637" i="4"/>
  <c r="AL1637" i="4" s="1"/>
  <c r="AI1653" i="4"/>
  <c r="AL1653" i="4" s="1"/>
  <c r="AI1665" i="4"/>
  <c r="AL1665" i="4" s="1"/>
  <c r="AI1643" i="4"/>
  <c r="AL1643" i="4" s="1"/>
  <c r="AI1646" i="4"/>
  <c r="AL1646" i="4" s="1"/>
  <c r="AI1638" i="4"/>
  <c r="AL1638" i="4" s="1"/>
  <c r="AI1654" i="4"/>
  <c r="AL1654" i="4" s="1"/>
  <c r="R1823" i="4"/>
  <c r="AJ1820" i="4"/>
  <c r="AL1820" i="4" s="1"/>
  <c r="AI1641" i="4"/>
  <c r="AL1641" i="4" s="1"/>
  <c r="AI1640" i="4"/>
  <c r="AL1640" i="4" s="1"/>
  <c r="AI1644" i="4"/>
  <c r="AL1644" i="4" s="1"/>
  <c r="AI1639" i="4"/>
  <c r="AL1639" i="4" s="1"/>
  <c r="AI1636" i="4"/>
  <c r="AL1636" i="4" s="1"/>
  <c r="AI1647" i="4"/>
  <c r="AL1647" i="4" s="1"/>
  <c r="AI1645" i="4"/>
  <c r="AL1645" i="4" s="1"/>
  <c r="AI1663" i="4"/>
  <c r="AL1663" i="4" s="1"/>
  <c r="AI1661" i="4"/>
  <c r="AL1661" i="4" s="1"/>
  <c r="R1817" i="4"/>
  <c r="W1831" i="4"/>
  <c r="W1839" i="4" s="1"/>
  <c r="T1621" i="4"/>
  <c r="T1839" i="4" s="1"/>
  <c r="AL1635" i="4"/>
  <c r="AA1839" i="4"/>
  <c r="AJ1831" i="4"/>
  <c r="AL1831" i="4" s="1"/>
  <c r="U1820" i="4"/>
  <c r="U1635" i="4"/>
  <c r="AH1839" i="4"/>
  <c r="AF1839" i="4"/>
  <c r="AG1839" i="4"/>
  <c r="R68" i="28" l="1"/>
  <c r="AL1839" i="4"/>
  <c r="R1839" i="4"/>
  <c r="AJ1839" i="4"/>
  <c r="V1839" i="4"/>
  <c r="U1839" i="4"/>
  <c r="AI1839" i="4"/>
  <c r="R1599" i="4"/>
  <c r="R1601" i="4"/>
  <c r="R1602" i="4"/>
  <c r="R1598" i="4"/>
  <c r="AL1563" i="4"/>
  <c r="AL1564" i="4"/>
  <c r="AL1565" i="4"/>
  <c r="AI1606" i="4"/>
  <c r="AL1606" i="4" s="1"/>
  <c r="AI1563" i="4"/>
  <c r="AI1564" i="4"/>
  <c r="AI1565" i="4"/>
  <c r="V1606" i="4"/>
  <c r="R1609" i="4"/>
  <c r="X1609" i="4" s="1"/>
  <c r="R1612" i="4"/>
  <c r="AJ1612" i="4" s="1"/>
  <c r="AL1612" i="4" s="1"/>
  <c r="R1611" i="4"/>
  <c r="W1611" i="4" s="1"/>
  <c r="R1605" i="4"/>
  <c r="V1605" i="4" s="1"/>
  <c r="R1604" i="4"/>
  <c r="R1614" i="4"/>
  <c r="R1619" i="4" s="1"/>
  <c r="R1563" i="4"/>
  <c r="T1563" i="4" s="1"/>
  <c r="R1564" i="4"/>
  <c r="T1564" i="4" s="1"/>
  <c r="R1565" i="4"/>
  <c r="T1565" i="4" s="1"/>
  <c r="R1607" i="4" l="1"/>
  <c r="Q53" i="28"/>
  <c r="AJ1609" i="4"/>
  <c r="AJ1611" i="4"/>
  <c r="AL1611" i="4" s="1"/>
  <c r="AI1605" i="4"/>
  <c r="AL1605" i="4" s="1"/>
  <c r="R1613" i="4"/>
  <c r="W1612" i="4"/>
  <c r="R1566" i="4"/>
  <c r="R1596" i="4" l="1"/>
  <c r="AI1596" i="4" s="1"/>
  <c r="AL1596" i="4" s="1"/>
  <c r="R1595" i="4"/>
  <c r="U1595" i="4" s="1"/>
  <c r="R1594" i="4"/>
  <c r="AI1594" i="4" s="1"/>
  <c r="AL1594" i="4" s="1"/>
  <c r="R1593" i="4"/>
  <c r="AI1593" i="4" s="1"/>
  <c r="AL1593" i="4" s="1"/>
  <c r="R1592" i="4"/>
  <c r="U1592" i="4" s="1"/>
  <c r="R1591" i="4"/>
  <c r="AI1591" i="4" s="1"/>
  <c r="AL1591" i="4" s="1"/>
  <c r="R1590" i="4"/>
  <c r="AI1590" i="4" s="1"/>
  <c r="AL1590" i="4" s="1"/>
  <c r="R1589" i="4"/>
  <c r="U1589" i="4" s="1"/>
  <c r="R1588" i="4"/>
  <c r="U1588" i="4" s="1"/>
  <c r="R1587" i="4"/>
  <c r="AI1587" i="4" s="1"/>
  <c r="AL1587" i="4" s="1"/>
  <c r="R1586" i="4"/>
  <c r="AI1586" i="4" s="1"/>
  <c r="AL1586" i="4" s="1"/>
  <c r="R1585" i="4"/>
  <c r="U1585" i="4" s="1"/>
  <c r="R1584" i="4"/>
  <c r="U1584" i="4" s="1"/>
  <c r="R1583" i="4"/>
  <c r="AI1583" i="4" s="1"/>
  <c r="AL1583" i="4" s="1"/>
  <c r="R1582" i="4"/>
  <c r="AI1582" i="4" s="1"/>
  <c r="AL1582" i="4" s="1"/>
  <c r="R1581" i="4"/>
  <c r="U1581" i="4" s="1"/>
  <c r="R1580" i="4"/>
  <c r="V1580" i="4"/>
  <c r="AH1580" i="4"/>
  <c r="R1579" i="4"/>
  <c r="R1578" i="4"/>
  <c r="U1578" i="4" s="1"/>
  <c r="R1577" i="4"/>
  <c r="R1576" i="4"/>
  <c r="R1575" i="4"/>
  <c r="R1568" i="4"/>
  <c r="R1569" i="4"/>
  <c r="U1569" i="4" s="1"/>
  <c r="R1570" i="4"/>
  <c r="R1571" i="4"/>
  <c r="R1572" i="4"/>
  <c r="R1573" i="4"/>
  <c r="R1574" i="4"/>
  <c r="U1574" i="4" s="1"/>
  <c r="R1567" i="4"/>
  <c r="AD1620" i="4"/>
  <c r="AC1620" i="4"/>
  <c r="Z1620" i="4"/>
  <c r="W1620" i="4"/>
  <c r="AD1619" i="4"/>
  <c r="AC1619" i="4"/>
  <c r="Z1619" i="4"/>
  <c r="S1619" i="4"/>
  <c r="AH1618" i="4"/>
  <c r="AL1618" i="4"/>
  <c r="AH1617" i="4"/>
  <c r="AL1617" i="4"/>
  <c r="AL1616" i="4"/>
  <c r="AH1616" i="4"/>
  <c r="V1616" i="4"/>
  <c r="AJ1616" i="4" s="1"/>
  <c r="AL1615" i="4"/>
  <c r="AH1615" i="4"/>
  <c r="V1615" i="4"/>
  <c r="AJ1615" i="4" s="1"/>
  <c r="AH1614" i="4"/>
  <c r="R1610" i="4"/>
  <c r="AL1609" i="4"/>
  <c r="AH1609" i="4"/>
  <c r="V1609" i="4"/>
  <c r="AL1608" i="4"/>
  <c r="AH1608" i="4"/>
  <c r="AL1607" i="4"/>
  <c r="AH1607" i="4"/>
  <c r="U1607" i="4"/>
  <c r="AH1604" i="4"/>
  <c r="U1604" i="4"/>
  <c r="AL1603" i="4"/>
  <c r="AH1603" i="4"/>
  <c r="U1603" i="4"/>
  <c r="AH1602" i="4"/>
  <c r="AI1602" i="4"/>
  <c r="AL1602" i="4" s="1"/>
  <c r="AH1601" i="4"/>
  <c r="U1601" i="4"/>
  <c r="AH1600" i="4"/>
  <c r="AI1600" i="4"/>
  <c r="AL1600" i="4" s="1"/>
  <c r="AH1599" i="4"/>
  <c r="AI1599" i="4"/>
  <c r="AL1599" i="4" s="1"/>
  <c r="AH1598" i="4"/>
  <c r="AI1598" i="4"/>
  <c r="AL1598" i="4" s="1"/>
  <c r="AH1597" i="4"/>
  <c r="V1597" i="4"/>
  <c r="R1597" i="4"/>
  <c r="AI1597" i="4" s="1"/>
  <c r="AL1597" i="4" s="1"/>
  <c r="AH1596" i="4"/>
  <c r="V1596" i="4"/>
  <c r="AH1595" i="4"/>
  <c r="V1595" i="4"/>
  <c r="AH1594" i="4"/>
  <c r="V1594" i="4"/>
  <c r="AH1593" i="4"/>
  <c r="V1593" i="4"/>
  <c r="AH1592" i="4"/>
  <c r="AG1592" i="4"/>
  <c r="AG1619" i="4" s="1"/>
  <c r="AF1592" i="4"/>
  <c r="AF1619" i="4" s="1"/>
  <c r="AB1592" i="4"/>
  <c r="AA1592" i="4"/>
  <c r="V1592" i="4"/>
  <c r="AH1591" i="4"/>
  <c r="V1591" i="4"/>
  <c r="AH1590" i="4"/>
  <c r="V1590" i="4"/>
  <c r="AH1589" i="4"/>
  <c r="V1589" i="4"/>
  <c r="AH1588" i="4"/>
  <c r="V1588" i="4"/>
  <c r="AH1587" i="4"/>
  <c r="V1587" i="4"/>
  <c r="AH1586" i="4"/>
  <c r="V1586" i="4"/>
  <c r="AH1585" i="4"/>
  <c r="V1585" i="4"/>
  <c r="AH1584" i="4"/>
  <c r="V1584" i="4"/>
  <c r="AH1583" i="4"/>
  <c r="V1583" i="4"/>
  <c r="AH1582" i="4"/>
  <c r="V1582" i="4"/>
  <c r="AH1581" i="4"/>
  <c r="V1581" i="4"/>
  <c r="AH1579" i="4"/>
  <c r="V1579" i="4"/>
  <c r="AH1578" i="4"/>
  <c r="V1578" i="4"/>
  <c r="AH1577" i="4"/>
  <c r="V1577" i="4"/>
  <c r="AH1576" i="4"/>
  <c r="V1576" i="4"/>
  <c r="AH1575" i="4"/>
  <c r="V1575" i="4"/>
  <c r="AH1574" i="4"/>
  <c r="V1574" i="4"/>
  <c r="AH1573" i="4"/>
  <c r="V1573" i="4"/>
  <c r="AH1572" i="4"/>
  <c r="V1572" i="4"/>
  <c r="AH1571" i="4"/>
  <c r="V1571" i="4"/>
  <c r="AH1570" i="4"/>
  <c r="V1570" i="4"/>
  <c r="AH1569" i="4"/>
  <c r="V1569" i="4"/>
  <c r="AH1568" i="4"/>
  <c r="V1568" i="4"/>
  <c r="AH1567" i="4"/>
  <c r="V1567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10" i="4"/>
  <c r="T1423" i="4"/>
  <c r="R1410" i="4"/>
  <c r="T1410" i="4" s="1"/>
  <c r="R1411" i="4"/>
  <c r="T1411" i="4" s="1"/>
  <c r="R1412" i="4"/>
  <c r="T1412" i="4" s="1"/>
  <c r="R1413" i="4"/>
  <c r="T1413" i="4" s="1"/>
  <c r="R1414" i="4"/>
  <c r="T1414" i="4" s="1"/>
  <c r="R1415" i="4"/>
  <c r="T1415" i="4" s="1"/>
  <c r="R1416" i="4"/>
  <c r="T1416" i="4" s="1"/>
  <c r="R1417" i="4"/>
  <c r="T1417" i="4" s="1"/>
  <c r="R1418" i="4"/>
  <c r="T1418" i="4" s="1"/>
  <c r="R1419" i="4"/>
  <c r="T1419" i="4" s="1"/>
  <c r="R1420" i="4"/>
  <c r="T1420" i="4" s="1"/>
  <c r="R1421" i="4"/>
  <c r="T1421" i="4" s="1"/>
  <c r="R1422" i="4"/>
  <c r="T1422" i="4" s="1"/>
  <c r="U1567" i="4" l="1"/>
  <c r="R1603" i="4"/>
  <c r="R1620" i="4" s="1"/>
  <c r="Q39" i="28"/>
  <c r="AI1573" i="4"/>
  <c r="AL1573" i="4" s="1"/>
  <c r="U1573" i="4"/>
  <c r="AI1570" i="4"/>
  <c r="AL1570" i="4" s="1"/>
  <c r="U1570" i="4"/>
  <c r="AI1568" i="4"/>
  <c r="AL1568" i="4" s="1"/>
  <c r="U1568" i="4"/>
  <c r="AI1571" i="4"/>
  <c r="AL1571" i="4" s="1"/>
  <c r="U1571" i="4"/>
  <c r="AI1575" i="4"/>
  <c r="AL1575" i="4" s="1"/>
  <c r="U1575" i="4"/>
  <c r="AI1576" i="4"/>
  <c r="AL1576" i="4" s="1"/>
  <c r="U1576" i="4"/>
  <c r="AI1572" i="4"/>
  <c r="AL1572" i="4" s="1"/>
  <c r="U1572" i="4"/>
  <c r="AI1577" i="4"/>
  <c r="AL1577" i="4" s="1"/>
  <c r="U1577" i="4"/>
  <c r="AI1579" i="4"/>
  <c r="AL1579" i="4" s="1"/>
  <c r="U1579" i="4"/>
  <c r="AI1580" i="4"/>
  <c r="AL1580" i="4" s="1"/>
  <c r="U1580" i="4"/>
  <c r="AI1567" i="4"/>
  <c r="AL1567" i="4" s="1"/>
  <c r="V1604" i="4"/>
  <c r="AI1592" i="4"/>
  <c r="AL1592" i="4" s="1"/>
  <c r="AI1588" i="4"/>
  <c r="AL1588" i="4" s="1"/>
  <c r="AI1584" i="4"/>
  <c r="AL1584" i="4" s="1"/>
  <c r="U1594" i="4"/>
  <c r="AI1595" i="4"/>
  <c r="AL1595" i="4" s="1"/>
  <c r="AI1589" i="4"/>
  <c r="AL1589" i="4" s="1"/>
  <c r="AI1604" i="4"/>
  <c r="AL1604" i="4" s="1"/>
  <c r="AI1585" i="4"/>
  <c r="AL1585" i="4" s="1"/>
  <c r="U1598" i="4"/>
  <c r="T1620" i="4"/>
  <c r="AB1620" i="4"/>
  <c r="AI1601" i="4"/>
  <c r="AL1601" i="4" s="1"/>
  <c r="AI1581" i="4"/>
  <c r="AL1581" i="4" s="1"/>
  <c r="AI1569" i="4"/>
  <c r="AL1569" i="4" s="1"/>
  <c r="U1597" i="4"/>
  <c r="AI1578" i="4"/>
  <c r="AL1578" i="4" s="1"/>
  <c r="V1617" i="4"/>
  <c r="AJ1617" i="4" s="1"/>
  <c r="AI1574" i="4"/>
  <c r="AL1574" i="4" s="1"/>
  <c r="V1618" i="4"/>
  <c r="AJ1618" i="4" s="1"/>
  <c r="V1614" i="4"/>
  <c r="AJ1614" i="4" s="1"/>
  <c r="AH1620" i="4"/>
  <c r="AA1620" i="4"/>
  <c r="AL1614" i="4"/>
  <c r="R1424" i="4"/>
  <c r="U1600" i="4"/>
  <c r="U1587" i="4"/>
  <c r="U1582" i="4"/>
  <c r="U1590" i="4"/>
  <c r="X1620" i="4"/>
  <c r="U1583" i="4"/>
  <c r="U1591" i="4"/>
  <c r="U1593" i="4"/>
  <c r="U1586" i="4"/>
  <c r="U1596" i="4"/>
  <c r="U1602" i="4"/>
  <c r="AF1620" i="4"/>
  <c r="AG1620" i="4"/>
  <c r="U1599" i="4"/>
  <c r="Q16" i="28" l="1"/>
  <c r="Q68" i="28" s="1"/>
  <c r="V1620" i="4"/>
  <c r="AL1620" i="4"/>
  <c r="AI1620" i="4"/>
  <c r="U1620" i="4"/>
  <c r="AJ1620" i="4"/>
  <c r="X64" i="28"/>
  <c r="J16" i="28"/>
  <c r="J28" i="28"/>
  <c r="J39" i="28"/>
  <c r="J43" i="28"/>
  <c r="J53" i="28"/>
  <c r="W64" i="28"/>
  <c r="W63" i="28" s="1"/>
  <c r="AC18" i="28" l="1"/>
  <c r="I64" i="28"/>
  <c r="I54" i="28"/>
  <c r="J67" i="28"/>
  <c r="J66" i="28"/>
  <c r="I55" i="28"/>
  <c r="I56" i="28"/>
  <c r="I57" i="28"/>
  <c r="I58" i="28"/>
  <c r="I59" i="28"/>
  <c r="I60" i="28"/>
  <c r="I61" i="28"/>
  <c r="I62" i="28"/>
  <c r="E68" i="28"/>
  <c r="AC17" i="28" l="1"/>
  <c r="Z32" i="28"/>
  <c r="Z36" i="28"/>
  <c r="Z37" i="28"/>
  <c r="Z38" i="28"/>
  <c r="AB45" i="28"/>
  <c r="AC45" i="28" s="1"/>
  <c r="AA44" i="28"/>
  <c r="AB54" i="28"/>
  <c r="AC54" i="28" s="1"/>
  <c r="AB55" i="28"/>
  <c r="AC55" i="28" s="1"/>
  <c r="AB57" i="28"/>
  <c r="AB58" i="28"/>
  <c r="AB59" i="28"/>
  <c r="AB60" i="28"/>
  <c r="AB61" i="28"/>
  <c r="AB62" i="28"/>
  <c r="AB52" i="28" l="1"/>
  <c r="Z34" i="28"/>
  <c r="AB50" i="28"/>
  <c r="AB49" i="28"/>
  <c r="Z48" i="28"/>
  <c r="AB48" i="28"/>
  <c r="AB44" i="28"/>
  <c r="Z35" i="28"/>
  <c r="AB47" i="28"/>
  <c r="AB51" i="28"/>
  <c r="Z46" i="28"/>
  <c r="AA46" i="28" s="1"/>
  <c r="AB46" i="28"/>
  <c r="AC46" i="28" s="1"/>
  <c r="Z33" i="28"/>
  <c r="AJ1524" i="4"/>
  <c r="AJ1523" i="4"/>
  <c r="R1504" i="4"/>
  <c r="AI1504" i="4" s="1"/>
  <c r="AL1504" i="4" s="1"/>
  <c r="R1503" i="4"/>
  <c r="AI1503" i="4" s="1"/>
  <c r="AL1503" i="4" s="1"/>
  <c r="W1550" i="4"/>
  <c r="V1526" i="4"/>
  <c r="V1524" i="4"/>
  <c r="V1523" i="4"/>
  <c r="R1542" i="4"/>
  <c r="X1542" i="4" s="1"/>
  <c r="AJ1542" i="4" s="1"/>
  <c r="AL1542" i="4" s="1"/>
  <c r="R1541" i="4"/>
  <c r="X1541" i="4" s="1"/>
  <c r="AJ1541" i="4" s="1"/>
  <c r="AL1541" i="4" s="1"/>
  <c r="R1540" i="4"/>
  <c r="X1540" i="4" s="1"/>
  <c r="AJ1540" i="4" s="1"/>
  <c r="AL1540" i="4" s="1"/>
  <c r="R1527" i="4"/>
  <c r="X1527" i="4" s="1"/>
  <c r="AJ1527" i="4" s="1"/>
  <c r="AL1527" i="4" s="1"/>
  <c r="R1528" i="4"/>
  <c r="X1528" i="4" s="1"/>
  <c r="AJ1528" i="4" s="1"/>
  <c r="AL1528" i="4" s="1"/>
  <c r="R1529" i="4"/>
  <c r="X1529" i="4" s="1"/>
  <c r="AJ1529" i="4" s="1"/>
  <c r="AL1529" i="4" s="1"/>
  <c r="R1530" i="4"/>
  <c r="X1530" i="4" s="1"/>
  <c r="AJ1530" i="4" s="1"/>
  <c r="AL1530" i="4" s="1"/>
  <c r="R1531" i="4"/>
  <c r="X1531" i="4" s="1"/>
  <c r="AJ1531" i="4" s="1"/>
  <c r="AL1531" i="4" s="1"/>
  <c r="R1532" i="4"/>
  <c r="X1532" i="4" s="1"/>
  <c r="AJ1532" i="4" s="1"/>
  <c r="AL1532" i="4" s="1"/>
  <c r="R1533" i="4"/>
  <c r="X1533" i="4" s="1"/>
  <c r="AJ1533" i="4" s="1"/>
  <c r="AL1533" i="4" s="1"/>
  <c r="R1534" i="4"/>
  <c r="X1534" i="4" s="1"/>
  <c r="AJ1534" i="4" s="1"/>
  <c r="AL1534" i="4" s="1"/>
  <c r="R1535" i="4"/>
  <c r="X1535" i="4" s="1"/>
  <c r="AJ1535" i="4" s="1"/>
  <c r="AL1535" i="4" s="1"/>
  <c r="R1536" i="4"/>
  <c r="X1536" i="4" s="1"/>
  <c r="AJ1536" i="4" s="1"/>
  <c r="AL1536" i="4" s="1"/>
  <c r="R1537" i="4"/>
  <c r="X1537" i="4" s="1"/>
  <c r="AJ1537" i="4" s="1"/>
  <c r="AL1537" i="4" s="1"/>
  <c r="R1538" i="4"/>
  <c r="X1538" i="4" s="1"/>
  <c r="AJ1538" i="4" s="1"/>
  <c r="AL1538" i="4" s="1"/>
  <c r="R1539" i="4"/>
  <c r="X1539" i="4" s="1"/>
  <c r="AJ1539" i="4" s="1"/>
  <c r="AL1539" i="4" s="1"/>
  <c r="R1506" i="4"/>
  <c r="U1506" i="4" s="1"/>
  <c r="R1505" i="4"/>
  <c r="AI1505" i="4" s="1"/>
  <c r="AL1505" i="4" s="1"/>
  <c r="R1502" i="4"/>
  <c r="AI1502" i="4" s="1"/>
  <c r="AL1502" i="4" s="1"/>
  <c r="R1501" i="4"/>
  <c r="AI1501" i="4" s="1"/>
  <c r="AL1501" i="4" s="1"/>
  <c r="R1500" i="4"/>
  <c r="AI1500" i="4" s="1"/>
  <c r="AL1500" i="4" s="1"/>
  <c r="R1499" i="4"/>
  <c r="AI1499" i="4" s="1"/>
  <c r="AL1499" i="4" s="1"/>
  <c r="R1498" i="4"/>
  <c r="AI1498" i="4" s="1"/>
  <c r="AL1498" i="4" s="1"/>
  <c r="R1497" i="4"/>
  <c r="AI1497" i="4" s="1"/>
  <c r="AL1497" i="4" s="1"/>
  <c r="R1496" i="4"/>
  <c r="U1496" i="4" s="1"/>
  <c r="R1495" i="4"/>
  <c r="AI1495" i="4" s="1"/>
  <c r="AL1495" i="4" s="1"/>
  <c r="R1494" i="4"/>
  <c r="U1494" i="4" s="1"/>
  <c r="R1493" i="4"/>
  <c r="U1493" i="4" s="1"/>
  <c r="R1492" i="4"/>
  <c r="AI1492" i="4" s="1"/>
  <c r="AL1492" i="4" s="1"/>
  <c r="R1491" i="4"/>
  <c r="AI1491" i="4" s="1"/>
  <c r="AL1491" i="4" s="1"/>
  <c r="R1490" i="4"/>
  <c r="U1490" i="4" s="1"/>
  <c r="R1489" i="4"/>
  <c r="U1489" i="4" s="1"/>
  <c r="R1488" i="4"/>
  <c r="U1488" i="4" s="1"/>
  <c r="R1487" i="4"/>
  <c r="AI1487" i="4" s="1"/>
  <c r="AL1487" i="4" s="1"/>
  <c r="R1486" i="4"/>
  <c r="AI1486" i="4" s="1"/>
  <c r="AL1486" i="4" s="1"/>
  <c r="R1485" i="4"/>
  <c r="U1485" i="4" s="1"/>
  <c r="R1484" i="4"/>
  <c r="AI1484" i="4" s="1"/>
  <c r="AL1484" i="4" s="1"/>
  <c r="R1483" i="4"/>
  <c r="AI1483" i="4" s="1"/>
  <c r="AL1483" i="4" s="1"/>
  <c r="R1474" i="4"/>
  <c r="U1474" i="4" s="1"/>
  <c r="R1475" i="4"/>
  <c r="U1475" i="4" s="1"/>
  <c r="R1476" i="4"/>
  <c r="AI1476" i="4" s="1"/>
  <c r="AL1476" i="4" s="1"/>
  <c r="R1477" i="4"/>
  <c r="AI1477" i="4" s="1"/>
  <c r="AL1477" i="4" s="1"/>
  <c r="R1478" i="4"/>
  <c r="U1478" i="4" s="1"/>
  <c r="R1479" i="4"/>
  <c r="AI1479" i="4" s="1"/>
  <c r="AL1479" i="4" s="1"/>
  <c r="R1480" i="4"/>
  <c r="U1480" i="4" s="1"/>
  <c r="R1481" i="4"/>
  <c r="AI1481" i="4" s="1"/>
  <c r="AL1481" i="4" s="1"/>
  <c r="R1482" i="4"/>
  <c r="AI1482" i="4" s="1"/>
  <c r="AL1482" i="4" s="1"/>
  <c r="AC44" i="28" l="1"/>
  <c r="AB43" i="28"/>
  <c r="Z43" i="28"/>
  <c r="AA45" i="28"/>
  <c r="U1505" i="4"/>
  <c r="U1503" i="4"/>
  <c r="U1504" i="4"/>
  <c r="AI1496" i="4"/>
  <c r="AL1496" i="4" s="1"/>
  <c r="AI1489" i="4"/>
  <c r="AL1489" i="4" s="1"/>
  <c r="AI1493" i="4"/>
  <c r="AL1493" i="4" s="1"/>
  <c r="AI1494" i="4"/>
  <c r="AL1494" i="4" s="1"/>
  <c r="AI1490" i="4"/>
  <c r="AL1490" i="4" s="1"/>
  <c r="AI1488" i="4"/>
  <c r="AL1488" i="4" s="1"/>
  <c r="AI1478" i="4"/>
  <c r="AL1478" i="4" s="1"/>
  <c r="U1479" i="4"/>
  <c r="U1491" i="4"/>
  <c r="AI1480" i="4"/>
  <c r="AL1480" i="4" s="1"/>
  <c r="U1487" i="4"/>
  <c r="U1502" i="4"/>
  <c r="U1501" i="4"/>
  <c r="U1500" i="4"/>
  <c r="U1484" i="4"/>
  <c r="U1495" i="4"/>
  <c r="U1486" i="4"/>
  <c r="U1499" i="4"/>
  <c r="U1483" i="4"/>
  <c r="AI1485" i="4"/>
  <c r="AL1485" i="4" s="1"/>
  <c r="U1498" i="4"/>
  <c r="U1482" i="4"/>
  <c r="U1497" i="4"/>
  <c r="U1481" i="4"/>
  <c r="U1477" i="4"/>
  <c r="U1492" i="4"/>
  <c r="U1476" i="4"/>
  <c r="N28" i="28" l="1"/>
  <c r="AA42" i="28" l="1"/>
  <c r="AB42" i="28"/>
  <c r="AC42" i="28" s="1"/>
  <c r="R1526" i="4"/>
  <c r="X1526" i="4" s="1"/>
  <c r="R1547" i="4"/>
  <c r="R1525" i="4"/>
  <c r="AH1522" i="4"/>
  <c r="AH1475" i="4"/>
  <c r="X1550" i="4" l="1"/>
  <c r="AJ1526" i="4"/>
  <c r="AL1526" i="4" s="1"/>
  <c r="R1543" i="4"/>
  <c r="R1473" i="4"/>
  <c r="R1472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56" i="4"/>
  <c r="V1456" i="4"/>
  <c r="R1455" i="4"/>
  <c r="V1455" i="4"/>
  <c r="R1454" i="4"/>
  <c r="R1521" i="4"/>
  <c r="R1520" i="4"/>
  <c r="R1519" i="4"/>
  <c r="R1518" i="4"/>
  <c r="R1517" i="4"/>
  <c r="R1516" i="4"/>
  <c r="R1515" i="4"/>
  <c r="R1514" i="4"/>
  <c r="R1513" i="4"/>
  <c r="Z31" i="28" l="1"/>
  <c r="AA41" i="28"/>
  <c r="P39" i="28"/>
  <c r="U1521" i="4"/>
  <c r="U1514" i="4"/>
  <c r="U1517" i="4"/>
  <c r="U1518" i="4"/>
  <c r="U1513" i="4"/>
  <c r="U1516" i="4"/>
  <c r="U1515" i="4"/>
  <c r="U1519" i="4"/>
  <c r="U1520" i="4"/>
  <c r="U1464" i="4"/>
  <c r="U1462" i="4"/>
  <c r="U1459" i="4"/>
  <c r="U1470" i="4"/>
  <c r="U1461" i="4"/>
  <c r="U1454" i="4"/>
  <c r="U1455" i="4"/>
  <c r="U1472" i="4"/>
  <c r="U1469" i="4"/>
  <c r="U1458" i="4"/>
  <c r="U1468" i="4"/>
  <c r="U1473" i="4"/>
  <c r="U1467" i="4"/>
  <c r="U1463" i="4"/>
  <c r="U1460" i="4"/>
  <c r="U1456" i="4"/>
  <c r="U1466" i="4"/>
  <c r="U1457" i="4"/>
  <c r="U1471" i="4"/>
  <c r="U1465" i="4"/>
  <c r="AD1550" i="4"/>
  <c r="AC1550" i="4"/>
  <c r="Z1550" i="4"/>
  <c r="AD1549" i="4"/>
  <c r="AC1549" i="4"/>
  <c r="Z1549" i="4"/>
  <c r="S1549" i="4"/>
  <c r="AH1548" i="4"/>
  <c r="R1548" i="4"/>
  <c r="AH1547" i="4"/>
  <c r="AL1547" i="4"/>
  <c r="AH1546" i="4"/>
  <c r="AL1546" i="4"/>
  <c r="AH1545" i="4"/>
  <c r="AL1545" i="4"/>
  <c r="AH1544" i="4"/>
  <c r="R1544" i="4"/>
  <c r="AH1524" i="4"/>
  <c r="AL1524" i="4"/>
  <c r="AL1523" i="4"/>
  <c r="AH1523" i="4"/>
  <c r="AH1521" i="4"/>
  <c r="AJ1521" i="4"/>
  <c r="AL1521" i="4" s="1"/>
  <c r="AH1520" i="4"/>
  <c r="AJ1520" i="4"/>
  <c r="AL1520" i="4" s="1"/>
  <c r="AH1519" i="4"/>
  <c r="AJ1519" i="4"/>
  <c r="AL1519" i="4" s="1"/>
  <c r="AH1518" i="4"/>
  <c r="AJ1518" i="4"/>
  <c r="AL1518" i="4" s="1"/>
  <c r="AH1517" i="4"/>
  <c r="AA1517" i="4"/>
  <c r="AJ1517" i="4"/>
  <c r="AL1517" i="4" s="1"/>
  <c r="AH1516" i="4"/>
  <c r="AJ1516" i="4"/>
  <c r="AL1516" i="4" s="1"/>
  <c r="AH1515" i="4"/>
  <c r="AB1515" i="4"/>
  <c r="AH1514" i="4"/>
  <c r="AJ1514" i="4"/>
  <c r="AL1514" i="4" s="1"/>
  <c r="AJ1513" i="4"/>
  <c r="AL1513" i="4" s="1"/>
  <c r="AH1513" i="4"/>
  <c r="AH1512" i="4"/>
  <c r="R1512" i="4"/>
  <c r="AL1511" i="4"/>
  <c r="AH1511" i="4"/>
  <c r="U1511" i="4"/>
  <c r="AH1510" i="4"/>
  <c r="V1510" i="4"/>
  <c r="U1510" i="4"/>
  <c r="R1510" i="4"/>
  <c r="AL1509" i="4"/>
  <c r="AH1509" i="4"/>
  <c r="U1509" i="4"/>
  <c r="AH1508" i="4"/>
  <c r="U1508" i="4"/>
  <c r="R1508" i="4"/>
  <c r="AL1507" i="4"/>
  <c r="AH1507" i="4"/>
  <c r="U1507" i="4"/>
  <c r="AH1506" i="4"/>
  <c r="AI1506" i="4"/>
  <c r="AL1506" i="4" s="1"/>
  <c r="AI1475" i="4"/>
  <c r="AL1475" i="4" s="1"/>
  <c r="AH1474" i="4"/>
  <c r="AI1473" i="4"/>
  <c r="AL1473" i="4" s="1"/>
  <c r="AH1473" i="4"/>
  <c r="AH1472" i="4"/>
  <c r="AI1472" i="4"/>
  <c r="AL1472" i="4" s="1"/>
  <c r="AH1471" i="4"/>
  <c r="AI1471" i="4"/>
  <c r="AL1471" i="4" s="1"/>
  <c r="AH1470" i="4"/>
  <c r="AH1469" i="4"/>
  <c r="AI1468" i="4"/>
  <c r="AL1468" i="4" s="1"/>
  <c r="AH1468" i="4"/>
  <c r="AH1467" i="4"/>
  <c r="AI1467" i="4"/>
  <c r="AL1467" i="4" s="1"/>
  <c r="AI1466" i="4"/>
  <c r="AL1466" i="4" s="1"/>
  <c r="AH1466" i="4"/>
  <c r="AH1465" i="4"/>
  <c r="AI1465" i="4"/>
  <c r="AL1465" i="4" s="1"/>
  <c r="AH1464" i="4"/>
  <c r="AI1464" i="4"/>
  <c r="AL1464" i="4" s="1"/>
  <c r="AH1463" i="4"/>
  <c r="AI1463" i="4"/>
  <c r="AL1463" i="4" s="1"/>
  <c r="AH1462" i="4"/>
  <c r="AI1462" i="4"/>
  <c r="AL1462" i="4" s="1"/>
  <c r="AH1461" i="4"/>
  <c r="AI1461" i="4"/>
  <c r="AL1461" i="4" s="1"/>
  <c r="AH1460" i="4"/>
  <c r="AI1460" i="4"/>
  <c r="AL1460" i="4" s="1"/>
  <c r="AH1459" i="4"/>
  <c r="AI1459" i="4"/>
  <c r="AL1459" i="4" s="1"/>
  <c r="AH1458" i="4"/>
  <c r="AI1457" i="4"/>
  <c r="AL1457" i="4" s="1"/>
  <c r="AH1457" i="4"/>
  <c r="AH1456" i="4"/>
  <c r="AI1456" i="4"/>
  <c r="AL1456" i="4" s="1"/>
  <c r="AH1455" i="4"/>
  <c r="AI1455" i="4"/>
  <c r="AL1455" i="4" s="1"/>
  <c r="AH1454" i="4"/>
  <c r="V1454" i="4"/>
  <c r="AI1454" i="4"/>
  <c r="AL1454" i="4" s="1"/>
  <c r="AH1453" i="4"/>
  <c r="V1453" i="4"/>
  <c r="R1453" i="4"/>
  <c r="AH1452" i="4"/>
  <c r="V1452" i="4"/>
  <c r="R1452" i="4"/>
  <c r="AH1451" i="4"/>
  <c r="AG1451" i="4"/>
  <c r="AG1549" i="4" s="1"/>
  <c r="AF1451" i="4"/>
  <c r="AF1549" i="4" s="1"/>
  <c r="AB1451" i="4"/>
  <c r="V1451" i="4"/>
  <c r="R1451" i="4"/>
  <c r="AH1450" i="4"/>
  <c r="V1450" i="4"/>
  <c r="R1450" i="4"/>
  <c r="AH1449" i="4"/>
  <c r="V1449" i="4"/>
  <c r="R1449" i="4"/>
  <c r="AH1448" i="4"/>
  <c r="V1448" i="4"/>
  <c r="R1448" i="4"/>
  <c r="AH1447" i="4"/>
  <c r="V1447" i="4"/>
  <c r="R1447" i="4"/>
  <c r="AH1446" i="4"/>
  <c r="V1446" i="4"/>
  <c r="R1446" i="4"/>
  <c r="AH1445" i="4"/>
  <c r="V1445" i="4"/>
  <c r="R1445" i="4"/>
  <c r="AH1444" i="4"/>
  <c r="V1444" i="4"/>
  <c r="R1444" i="4"/>
  <c r="AH1443" i="4"/>
  <c r="V1443" i="4"/>
  <c r="R1443" i="4"/>
  <c r="AH1442" i="4"/>
  <c r="V1442" i="4"/>
  <c r="R1442" i="4"/>
  <c r="AH1441" i="4"/>
  <c r="V1441" i="4"/>
  <c r="R1441" i="4"/>
  <c r="AH1440" i="4"/>
  <c r="V1440" i="4"/>
  <c r="R1440" i="4"/>
  <c r="AH1439" i="4"/>
  <c r="V1439" i="4"/>
  <c r="R1439" i="4"/>
  <c r="AH1438" i="4"/>
  <c r="V1438" i="4"/>
  <c r="R1438" i="4"/>
  <c r="AH1437" i="4"/>
  <c r="V1437" i="4"/>
  <c r="R1437" i="4"/>
  <c r="AH1436" i="4"/>
  <c r="V1436" i="4"/>
  <c r="R1436" i="4"/>
  <c r="AH1435" i="4"/>
  <c r="V1435" i="4"/>
  <c r="R1435" i="4"/>
  <c r="AH1434" i="4"/>
  <c r="V1434" i="4"/>
  <c r="R1434" i="4"/>
  <c r="AH1433" i="4"/>
  <c r="V1433" i="4"/>
  <c r="R1433" i="4"/>
  <c r="AH1432" i="4"/>
  <c r="V1432" i="4"/>
  <c r="R1432" i="4"/>
  <c r="AH1431" i="4"/>
  <c r="V1431" i="4"/>
  <c r="R1431" i="4"/>
  <c r="AH1430" i="4"/>
  <c r="V1430" i="4"/>
  <c r="R1430" i="4"/>
  <c r="AH1429" i="4"/>
  <c r="V1429" i="4"/>
  <c r="R1429" i="4"/>
  <c r="AH1428" i="4"/>
  <c r="V1428" i="4"/>
  <c r="R1428" i="4"/>
  <c r="AH1427" i="4"/>
  <c r="V1427" i="4"/>
  <c r="R1427" i="4"/>
  <c r="AH1426" i="4"/>
  <c r="V1426" i="4"/>
  <c r="R1426" i="4"/>
  <c r="AH1425" i="4"/>
  <c r="V1425" i="4"/>
  <c r="R1425" i="4"/>
  <c r="D53" i="28"/>
  <c r="I53" i="28" s="1"/>
  <c r="AL1354" i="4"/>
  <c r="AL1356" i="4"/>
  <c r="AL1369" i="4"/>
  <c r="V1393" i="4"/>
  <c r="V1394" i="4"/>
  <c r="V1395" i="4"/>
  <c r="V1396" i="4"/>
  <c r="V1397" i="4"/>
  <c r="V1398" i="4"/>
  <c r="V1399" i="4"/>
  <c r="V1400" i="4"/>
  <c r="V1401" i="4"/>
  <c r="V1392" i="4"/>
  <c r="AA31" i="28" l="1"/>
  <c r="AB41" i="28"/>
  <c r="AC41" i="28" s="1"/>
  <c r="AC31" i="28"/>
  <c r="R1507" i="4"/>
  <c r="AI1441" i="4"/>
  <c r="AL1441" i="4" s="1"/>
  <c r="AI1426" i="4"/>
  <c r="AL1426" i="4" s="1"/>
  <c r="AI1442" i="4"/>
  <c r="AL1442" i="4" s="1"/>
  <c r="AI1452" i="4"/>
  <c r="AL1452" i="4" s="1"/>
  <c r="R1522" i="4"/>
  <c r="AI1437" i="4"/>
  <c r="AL1437" i="4" s="1"/>
  <c r="U1432" i="4"/>
  <c r="U1448" i="4"/>
  <c r="AL1548" i="4"/>
  <c r="AI1435" i="4"/>
  <c r="AL1435" i="4" s="1"/>
  <c r="AI1430" i="4"/>
  <c r="AL1430" i="4" s="1"/>
  <c r="AI1436" i="4"/>
  <c r="AL1436" i="4" s="1"/>
  <c r="AI1427" i="4"/>
  <c r="AL1427" i="4" s="1"/>
  <c r="U1443" i="4"/>
  <c r="AI1446" i="4"/>
  <c r="AL1446" i="4" s="1"/>
  <c r="U1447" i="4"/>
  <c r="AI1438" i="4"/>
  <c r="AL1438" i="4" s="1"/>
  <c r="AI1453" i="4"/>
  <c r="AL1453" i="4" s="1"/>
  <c r="R1509" i="4"/>
  <c r="AI1431" i="4"/>
  <c r="AL1431" i="4" s="1"/>
  <c r="U1433" i="4"/>
  <c r="AI1449" i="4"/>
  <c r="AL1449" i="4" s="1"/>
  <c r="U1450" i="4"/>
  <c r="AI1428" i="4"/>
  <c r="AL1428" i="4" s="1"/>
  <c r="U1439" i="4"/>
  <c r="U1429" i="4"/>
  <c r="AI1445" i="4"/>
  <c r="AL1445" i="4" s="1"/>
  <c r="AI1451" i="4"/>
  <c r="AL1451" i="4" s="1"/>
  <c r="AI1444" i="4"/>
  <c r="AL1444" i="4" s="1"/>
  <c r="U1440" i="4"/>
  <c r="R1511" i="4"/>
  <c r="R1549" i="4"/>
  <c r="AI1434" i="4"/>
  <c r="AL1434" i="4" s="1"/>
  <c r="U1451" i="4"/>
  <c r="AJ1512" i="4"/>
  <c r="AL1512" i="4" s="1"/>
  <c r="U1425" i="4"/>
  <c r="U1512" i="4"/>
  <c r="AI1448" i="4"/>
  <c r="AL1448" i="4" s="1"/>
  <c r="AI1470" i="4"/>
  <c r="AL1470" i="4" s="1"/>
  <c r="U1430" i="4"/>
  <c r="U1446" i="4"/>
  <c r="AI1450" i="4"/>
  <c r="AL1450" i="4" s="1"/>
  <c r="U1428" i="4"/>
  <c r="T1510" i="4"/>
  <c r="U1427" i="4"/>
  <c r="AI1443" i="4"/>
  <c r="AL1443" i="4" s="1"/>
  <c r="AI1447" i="4"/>
  <c r="AL1447" i="4" s="1"/>
  <c r="U1445" i="4"/>
  <c r="AI1440" i="4"/>
  <c r="AL1440" i="4" s="1"/>
  <c r="U1452" i="4"/>
  <c r="V1547" i="4"/>
  <c r="AJ1547" i="4" s="1"/>
  <c r="AI1432" i="4"/>
  <c r="AL1432" i="4" s="1"/>
  <c r="U1436" i="4"/>
  <c r="V1548" i="4"/>
  <c r="AJ1548" i="4" s="1"/>
  <c r="AI1429" i="4"/>
  <c r="AL1429" i="4" s="1"/>
  <c r="AA1451" i="4"/>
  <c r="AA1550" i="4" s="1"/>
  <c r="AI1474" i="4"/>
  <c r="AL1474" i="4" s="1"/>
  <c r="U1431" i="4"/>
  <c r="V1545" i="4"/>
  <c r="AJ1545" i="4" s="1"/>
  <c r="AI1439" i="4"/>
  <c r="AL1439" i="4" s="1"/>
  <c r="AI1469" i="4"/>
  <c r="AL1469" i="4" s="1"/>
  <c r="V1546" i="4"/>
  <c r="AJ1546" i="4" s="1"/>
  <c r="U1435" i="4"/>
  <c r="U1437" i="4"/>
  <c r="U1444" i="4"/>
  <c r="U1453" i="4"/>
  <c r="V1508" i="4"/>
  <c r="AB1517" i="4"/>
  <c r="AB1550" i="4" s="1"/>
  <c r="AH1550" i="4"/>
  <c r="AI1425" i="4"/>
  <c r="U1438" i="4"/>
  <c r="U1442" i="4"/>
  <c r="AJ1515" i="4"/>
  <c r="AL1515" i="4" s="1"/>
  <c r="AI1433" i="4"/>
  <c r="AL1433" i="4" s="1"/>
  <c r="AI1458" i="4"/>
  <c r="AL1458" i="4" s="1"/>
  <c r="V1544" i="4"/>
  <c r="AJ1544" i="4" s="1"/>
  <c r="AL1544" i="4"/>
  <c r="AJ1510" i="4"/>
  <c r="U1426" i="4"/>
  <c r="U1434" i="4"/>
  <c r="U1441" i="4"/>
  <c r="U1449" i="4"/>
  <c r="AI1508" i="4"/>
  <c r="AL1508" i="4" s="1"/>
  <c r="AF1550" i="4"/>
  <c r="AG1550" i="4"/>
  <c r="T1392" i="4"/>
  <c r="M68" i="28"/>
  <c r="F68" i="28"/>
  <c r="W67" i="28"/>
  <c r="W66" i="28"/>
  <c r="D65" i="28"/>
  <c r="I65" i="28" s="1"/>
  <c r="I68" i="28" s="1"/>
  <c r="X63" i="28"/>
  <c r="O63" i="28"/>
  <c r="N63" i="28"/>
  <c r="L63" i="28"/>
  <c r="D63" i="28"/>
  <c r="I63" i="28" s="1"/>
  <c r="Z61" i="28"/>
  <c r="Z58" i="28"/>
  <c r="W52" i="28"/>
  <c r="X52" i="28" s="1"/>
  <c r="W51" i="28"/>
  <c r="X51" i="28" s="1"/>
  <c r="W50" i="28"/>
  <c r="X50" i="28" s="1"/>
  <c r="W49" i="28"/>
  <c r="X49" i="28" s="1"/>
  <c r="W48" i="28"/>
  <c r="X48" i="28" s="1"/>
  <c r="W47" i="28"/>
  <c r="X47" i="28" s="1"/>
  <c r="W46" i="28"/>
  <c r="X46" i="28" s="1"/>
  <c r="W45" i="28"/>
  <c r="X45" i="28" s="1"/>
  <c r="W44" i="28"/>
  <c r="X44" i="28" s="1"/>
  <c r="O43" i="28"/>
  <c r="N43" i="28"/>
  <c r="D43" i="28"/>
  <c r="I43" i="28" s="1"/>
  <c r="N39" i="28"/>
  <c r="D39" i="28"/>
  <c r="I39" i="28" s="1"/>
  <c r="D28" i="28"/>
  <c r="I28" i="28" s="1"/>
  <c r="D16" i="28"/>
  <c r="I16" i="28" s="1"/>
  <c r="B8" i="28"/>
  <c r="R1396" i="4"/>
  <c r="R1397" i="4"/>
  <c r="R1398" i="4"/>
  <c r="R1399" i="4"/>
  <c r="R1400" i="4"/>
  <c r="R1401" i="4"/>
  <c r="R1395" i="4"/>
  <c r="R1394" i="4"/>
  <c r="R1393" i="4"/>
  <c r="R1362" i="4"/>
  <c r="AJ1362" i="4" s="1"/>
  <c r="AL1362" i="4" s="1"/>
  <c r="R1363" i="4"/>
  <c r="AJ1363" i="4" s="1"/>
  <c r="AL1363" i="4" s="1"/>
  <c r="R1364" i="4"/>
  <c r="AJ1364" i="4" s="1"/>
  <c r="AL1364" i="4" s="1"/>
  <c r="R1365" i="4"/>
  <c r="AJ1365" i="4" s="1"/>
  <c r="AL1365" i="4" s="1"/>
  <c r="R1366" i="4"/>
  <c r="AJ1366" i="4" s="1"/>
  <c r="AL1366" i="4" s="1"/>
  <c r="R1367" i="4"/>
  <c r="AJ1367" i="4" s="1"/>
  <c r="AL1367" i="4" s="1"/>
  <c r="R1368" i="4"/>
  <c r="AJ1368" i="4" s="1"/>
  <c r="AL1368" i="4" s="1"/>
  <c r="R1358" i="4"/>
  <c r="AJ1358" i="4" s="1"/>
  <c r="AL1358" i="4" s="1"/>
  <c r="R1359" i="4"/>
  <c r="AJ1359" i="4" s="1"/>
  <c r="AL1359" i="4" s="1"/>
  <c r="R1360" i="4"/>
  <c r="AJ1360" i="4" s="1"/>
  <c r="AL1360" i="4" s="1"/>
  <c r="R1361" i="4"/>
  <c r="AJ1361" i="4" s="1"/>
  <c r="AL1361" i="4" s="1"/>
  <c r="T1270" i="4"/>
  <c r="R1271" i="4"/>
  <c r="AI1270" i="4"/>
  <c r="AL1270" i="4" s="1"/>
  <c r="R1299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85" i="4"/>
  <c r="R1278" i="4"/>
  <c r="R1279" i="4"/>
  <c r="R1280" i="4"/>
  <c r="R1281" i="4"/>
  <c r="R1282" i="4"/>
  <c r="R1283" i="4"/>
  <c r="R1284" i="4"/>
  <c r="AM1276" i="4"/>
  <c r="AI1264" i="4"/>
  <c r="AL1264" i="4" s="1"/>
  <c r="AI1265" i="4"/>
  <c r="AL1265" i="4" s="1"/>
  <c r="AI1266" i="4"/>
  <c r="AL1266" i="4" s="1"/>
  <c r="AI1267" i="4"/>
  <c r="AL1267" i="4" s="1"/>
  <c r="AI1268" i="4"/>
  <c r="AL1268" i="4" s="1"/>
  <c r="AI1269" i="4"/>
  <c r="AL1269" i="4" s="1"/>
  <c r="T1263" i="4"/>
  <c r="T1264" i="4"/>
  <c r="T1265" i="4"/>
  <c r="T1266" i="4"/>
  <c r="T1267" i="4"/>
  <c r="T1268" i="4"/>
  <c r="T1269" i="4"/>
  <c r="AD1409" i="4"/>
  <c r="AC1409" i="4"/>
  <c r="Z1409" i="4"/>
  <c r="AD1408" i="4"/>
  <c r="AC1408" i="4"/>
  <c r="Z1408" i="4"/>
  <c r="S1408" i="4"/>
  <c r="AH1407" i="4"/>
  <c r="R1407" i="4"/>
  <c r="V1407" i="4" s="1"/>
  <c r="AJ1407" i="4" s="1"/>
  <c r="AH1406" i="4"/>
  <c r="R1406" i="4"/>
  <c r="AL1406" i="4" s="1"/>
  <c r="AH1405" i="4"/>
  <c r="R1405" i="4"/>
  <c r="AL1405" i="4" s="1"/>
  <c r="AH1404" i="4"/>
  <c r="R1404" i="4"/>
  <c r="AL1404" i="4" s="1"/>
  <c r="AH1403" i="4"/>
  <c r="R1403" i="4"/>
  <c r="AI1396" i="4"/>
  <c r="AH1396" i="4"/>
  <c r="AI1392" i="4"/>
  <c r="AH1392" i="4"/>
  <c r="R1392" i="4"/>
  <c r="AH1390" i="4"/>
  <c r="R1390" i="4"/>
  <c r="AH1389" i="4"/>
  <c r="R1389" i="4"/>
  <c r="AH1388" i="4"/>
  <c r="R1388" i="4"/>
  <c r="AH1387" i="4"/>
  <c r="R1387" i="4"/>
  <c r="AH1386" i="4"/>
  <c r="R1386" i="4"/>
  <c r="AH1385" i="4"/>
  <c r="R1385" i="4"/>
  <c r="AH1384" i="4"/>
  <c r="R1384" i="4"/>
  <c r="AH1383" i="4"/>
  <c r="R1383" i="4"/>
  <c r="AH1382" i="4"/>
  <c r="R1382" i="4"/>
  <c r="AH1381" i="4"/>
  <c r="R1381" i="4"/>
  <c r="AH1380" i="4"/>
  <c r="R1380" i="4"/>
  <c r="AH1379" i="4"/>
  <c r="R1379" i="4"/>
  <c r="AH1378" i="4"/>
  <c r="R1378" i="4"/>
  <c r="AH1377" i="4"/>
  <c r="R1377" i="4"/>
  <c r="AH1376" i="4"/>
  <c r="R1376" i="4"/>
  <c r="AH1375" i="4"/>
  <c r="AA1375" i="4"/>
  <c r="V1375" i="4"/>
  <c r="U1375" i="4"/>
  <c r="R1375" i="4"/>
  <c r="AH1374" i="4"/>
  <c r="R1374" i="4"/>
  <c r="AH1373" i="4"/>
  <c r="AB1373" i="4"/>
  <c r="R1373" i="4"/>
  <c r="AH1372" i="4"/>
  <c r="R1372" i="4"/>
  <c r="AH1371" i="4"/>
  <c r="R1371" i="4"/>
  <c r="AH1370" i="4"/>
  <c r="R1370" i="4"/>
  <c r="AJ1370" i="4" s="1"/>
  <c r="AL1370" i="4" s="1"/>
  <c r="AH1369" i="4"/>
  <c r="U1369" i="4"/>
  <c r="AH1362" i="4"/>
  <c r="V1362" i="4"/>
  <c r="U1362" i="4"/>
  <c r="AH1357" i="4"/>
  <c r="V1357" i="4"/>
  <c r="U1357" i="4"/>
  <c r="R1357" i="4"/>
  <c r="AJ1357" i="4" s="1"/>
  <c r="AL1357" i="4" s="1"/>
  <c r="AH1356" i="4"/>
  <c r="U1356" i="4"/>
  <c r="AH1355" i="4"/>
  <c r="U1355" i="4"/>
  <c r="R1355" i="4"/>
  <c r="AH1354" i="4"/>
  <c r="U1354" i="4"/>
  <c r="AH1353" i="4"/>
  <c r="V1353" i="4"/>
  <c r="R1353" i="4"/>
  <c r="AI1353" i="4" s="1"/>
  <c r="AL1353" i="4" s="1"/>
  <c r="R1352" i="4"/>
  <c r="AI1352" i="4" s="1"/>
  <c r="AL1352" i="4" s="1"/>
  <c r="AH1351" i="4"/>
  <c r="V1351" i="4"/>
  <c r="R1351" i="4"/>
  <c r="AH1350" i="4"/>
  <c r="V1350" i="4"/>
  <c r="R1350" i="4"/>
  <c r="AI1350" i="4" s="1"/>
  <c r="AL1350" i="4" s="1"/>
  <c r="AH1349" i="4"/>
  <c r="V1349" i="4"/>
  <c r="R1349" i="4"/>
  <c r="AI1349" i="4" s="1"/>
  <c r="AL1349" i="4" s="1"/>
  <c r="AH1348" i="4"/>
  <c r="V1348" i="4"/>
  <c r="R1348" i="4"/>
  <c r="AH1347" i="4"/>
  <c r="V1347" i="4"/>
  <c r="R1347" i="4"/>
  <c r="AI1347" i="4" s="1"/>
  <c r="AL1347" i="4" s="1"/>
  <c r="AH1346" i="4"/>
  <c r="V1346" i="4"/>
  <c r="R1346" i="4"/>
  <c r="AI1346" i="4" s="1"/>
  <c r="AL1346" i="4" s="1"/>
  <c r="AH1345" i="4"/>
  <c r="V1345" i="4"/>
  <c r="R1345" i="4"/>
  <c r="AI1345" i="4" s="1"/>
  <c r="AL1345" i="4" s="1"/>
  <c r="AH1344" i="4"/>
  <c r="V1344" i="4"/>
  <c r="R1344" i="4"/>
  <c r="AI1344" i="4" s="1"/>
  <c r="AL1344" i="4" s="1"/>
  <c r="AH1343" i="4"/>
  <c r="V1343" i="4"/>
  <c r="R1343" i="4"/>
  <c r="AI1343" i="4" s="1"/>
  <c r="AL1343" i="4" s="1"/>
  <c r="AH1342" i="4"/>
  <c r="V1342" i="4"/>
  <c r="R1342" i="4"/>
  <c r="AI1342" i="4" s="1"/>
  <c r="AL1342" i="4" s="1"/>
  <c r="AH1341" i="4"/>
  <c r="V1341" i="4"/>
  <c r="R1341" i="4"/>
  <c r="AI1341" i="4" s="1"/>
  <c r="AL1341" i="4" s="1"/>
  <c r="AH1340" i="4"/>
  <c r="V1340" i="4"/>
  <c r="R1340" i="4"/>
  <c r="AH1339" i="4"/>
  <c r="V1339" i="4"/>
  <c r="R1339" i="4"/>
  <c r="AI1339" i="4" s="1"/>
  <c r="AL1339" i="4" s="1"/>
  <c r="AH1338" i="4"/>
  <c r="V1338" i="4"/>
  <c r="R1338" i="4"/>
  <c r="AI1338" i="4" s="1"/>
  <c r="AL1338" i="4" s="1"/>
  <c r="AH1337" i="4"/>
  <c r="V1337" i="4"/>
  <c r="R1337" i="4"/>
  <c r="AI1337" i="4" s="1"/>
  <c r="AL1337" i="4" s="1"/>
  <c r="AH1336" i="4"/>
  <c r="V1336" i="4"/>
  <c r="R1336" i="4"/>
  <c r="AI1336" i="4" s="1"/>
  <c r="AL1336" i="4" s="1"/>
  <c r="AH1335" i="4"/>
  <c r="V1335" i="4"/>
  <c r="R1335" i="4"/>
  <c r="AH1334" i="4"/>
  <c r="V1334" i="4"/>
  <c r="R1334" i="4"/>
  <c r="AI1334" i="4" s="1"/>
  <c r="AL1334" i="4" s="1"/>
  <c r="AH1333" i="4"/>
  <c r="V1333" i="4"/>
  <c r="R1333" i="4"/>
  <c r="AI1333" i="4" s="1"/>
  <c r="AL1333" i="4" s="1"/>
  <c r="AH1332" i="4"/>
  <c r="V1332" i="4"/>
  <c r="R1332" i="4"/>
  <c r="AH1331" i="4"/>
  <c r="V1331" i="4"/>
  <c r="R1331" i="4"/>
  <c r="AI1331" i="4" s="1"/>
  <c r="AL1331" i="4" s="1"/>
  <c r="AH1330" i="4"/>
  <c r="V1330" i="4"/>
  <c r="R1330" i="4"/>
  <c r="AI1330" i="4" s="1"/>
  <c r="AL1330" i="4" s="1"/>
  <c r="AH1329" i="4"/>
  <c r="V1329" i="4"/>
  <c r="R1329" i="4"/>
  <c r="AI1329" i="4" s="1"/>
  <c r="AL1329" i="4" s="1"/>
  <c r="AH1328" i="4"/>
  <c r="AG1328" i="4"/>
  <c r="AG1408" i="4" s="1"/>
  <c r="AF1328" i="4"/>
  <c r="AF1408" i="4" s="1"/>
  <c r="AB1328" i="4"/>
  <c r="V1328" i="4"/>
  <c r="U1328" i="4"/>
  <c r="R1328" i="4"/>
  <c r="AI1328" i="4" s="1"/>
  <c r="AL1328" i="4" s="1"/>
  <c r="AH1327" i="4"/>
  <c r="V1327" i="4"/>
  <c r="R1327" i="4"/>
  <c r="AI1327" i="4" s="1"/>
  <c r="AL1327" i="4" s="1"/>
  <c r="AH1326" i="4"/>
  <c r="V1326" i="4"/>
  <c r="R1326" i="4"/>
  <c r="AI1326" i="4" s="1"/>
  <c r="AL1326" i="4" s="1"/>
  <c r="AH1325" i="4"/>
  <c r="V1325" i="4"/>
  <c r="R1325" i="4"/>
  <c r="AI1325" i="4" s="1"/>
  <c r="AL1325" i="4" s="1"/>
  <c r="AH1324" i="4"/>
  <c r="V1324" i="4"/>
  <c r="R1324" i="4"/>
  <c r="AI1324" i="4" s="1"/>
  <c r="AL1324" i="4" s="1"/>
  <c r="AH1323" i="4"/>
  <c r="V1323" i="4"/>
  <c r="R1323" i="4"/>
  <c r="AI1323" i="4" s="1"/>
  <c r="AL1323" i="4" s="1"/>
  <c r="AH1322" i="4"/>
  <c r="V1322" i="4"/>
  <c r="R1322" i="4"/>
  <c r="AI1322" i="4" s="1"/>
  <c r="AL1322" i="4" s="1"/>
  <c r="AH1321" i="4"/>
  <c r="V1321" i="4"/>
  <c r="R1321" i="4"/>
  <c r="AH1320" i="4"/>
  <c r="V1320" i="4"/>
  <c r="R1320" i="4"/>
  <c r="AI1320" i="4" s="1"/>
  <c r="AL1320" i="4" s="1"/>
  <c r="AH1319" i="4"/>
  <c r="V1319" i="4"/>
  <c r="R1319" i="4"/>
  <c r="AI1319" i="4" s="1"/>
  <c r="AL1319" i="4" s="1"/>
  <c r="AH1318" i="4"/>
  <c r="V1318" i="4"/>
  <c r="R1318" i="4"/>
  <c r="AI1318" i="4" s="1"/>
  <c r="AL1318" i="4" s="1"/>
  <c r="AH1317" i="4"/>
  <c r="V1317" i="4"/>
  <c r="R1317" i="4"/>
  <c r="AH1316" i="4"/>
  <c r="V1316" i="4"/>
  <c r="R1316" i="4"/>
  <c r="AI1316" i="4" s="1"/>
  <c r="AL1316" i="4" s="1"/>
  <c r="AH1315" i="4"/>
  <c r="V1315" i="4"/>
  <c r="R1315" i="4"/>
  <c r="AI1315" i="4" s="1"/>
  <c r="AL1315" i="4" s="1"/>
  <c r="AH1314" i="4"/>
  <c r="V1314" i="4"/>
  <c r="R1314" i="4"/>
  <c r="AH1313" i="4"/>
  <c r="V1313" i="4"/>
  <c r="R1313" i="4"/>
  <c r="AI1313" i="4" s="1"/>
  <c r="AL1313" i="4" s="1"/>
  <c r="AH1312" i="4"/>
  <c r="V1312" i="4"/>
  <c r="R1312" i="4"/>
  <c r="AI1312" i="4" s="1"/>
  <c r="AL1312" i="4" s="1"/>
  <c r="AH1311" i="4"/>
  <c r="V1311" i="4"/>
  <c r="R1311" i="4"/>
  <c r="AI1311" i="4" s="1"/>
  <c r="AL1311" i="4" s="1"/>
  <c r="AH1310" i="4"/>
  <c r="V1310" i="4"/>
  <c r="R1310" i="4"/>
  <c r="AI1310" i="4" s="1"/>
  <c r="AL1310" i="4" s="1"/>
  <c r="AH1309" i="4"/>
  <c r="V1309" i="4"/>
  <c r="R1309" i="4"/>
  <c r="AI1309" i="4" s="1"/>
  <c r="AL1309" i="4" s="1"/>
  <c r="AH1308" i="4"/>
  <c r="V1308" i="4"/>
  <c r="R1308" i="4"/>
  <c r="AI1308" i="4" s="1"/>
  <c r="AL1308" i="4" s="1"/>
  <c r="AH1307" i="4"/>
  <c r="V1307" i="4"/>
  <c r="R1307" i="4"/>
  <c r="AI1307" i="4" s="1"/>
  <c r="AL1307" i="4" s="1"/>
  <c r="AH1306" i="4"/>
  <c r="V1306" i="4"/>
  <c r="R1306" i="4"/>
  <c r="AI1306" i="4" s="1"/>
  <c r="AL1306" i="4" s="1"/>
  <c r="AH1305" i="4"/>
  <c r="V1305" i="4"/>
  <c r="R1305" i="4"/>
  <c r="AI1305" i="4" s="1"/>
  <c r="AL1305" i="4" s="1"/>
  <c r="AH1304" i="4"/>
  <c r="V1304" i="4"/>
  <c r="R1304" i="4"/>
  <c r="AI1304" i="4" s="1"/>
  <c r="AL1304" i="4" s="1"/>
  <c r="AH1303" i="4"/>
  <c r="V1303" i="4"/>
  <c r="R1303" i="4"/>
  <c r="AI1303" i="4" s="1"/>
  <c r="AL1303" i="4" s="1"/>
  <c r="AH1302" i="4"/>
  <c r="V1302" i="4"/>
  <c r="R1302" i="4"/>
  <c r="AI1302" i="4" s="1"/>
  <c r="AL1302" i="4" s="1"/>
  <c r="AH1301" i="4"/>
  <c r="V1301" i="4"/>
  <c r="R1301" i="4"/>
  <c r="AA1287" i="4"/>
  <c r="U1287" i="4"/>
  <c r="AA1277" i="4"/>
  <c r="U1277" i="4"/>
  <c r="R1277" i="4"/>
  <c r="R1274" i="4"/>
  <c r="AJ1274" i="4" s="1"/>
  <c r="R1273" i="4"/>
  <c r="V1273" i="4" s="1"/>
  <c r="AI1272" i="4"/>
  <c r="AI1275" i="4" s="1"/>
  <c r="AG1272" i="4"/>
  <c r="AG1275" i="4" s="1"/>
  <c r="AF1272" i="4"/>
  <c r="AF1275" i="4" s="1"/>
  <c r="AF1276" i="4" s="1"/>
  <c r="AD1272" i="4"/>
  <c r="AD1275" i="4" s="1"/>
  <c r="AC1272" i="4"/>
  <c r="AC1275" i="4" s="1"/>
  <c r="AB1272" i="4"/>
  <c r="AB1275" i="4" s="1"/>
  <c r="AA1272" i="4"/>
  <c r="AA1275" i="4" s="1"/>
  <c r="Z1272" i="4"/>
  <c r="Z1275" i="4" s="1"/>
  <c r="U1272" i="4"/>
  <c r="U1275" i="4" s="1"/>
  <c r="T1272" i="4"/>
  <c r="T1275" i="4" s="1"/>
  <c r="R1272" i="4"/>
  <c r="AJ1272" i="4" s="1"/>
  <c r="AG1271" i="4"/>
  <c r="AD1271" i="4"/>
  <c r="AC1271" i="4"/>
  <c r="AB1271" i="4"/>
  <c r="AA1271" i="4"/>
  <c r="Z1271" i="4"/>
  <c r="V1271" i="4"/>
  <c r="AH1263" i="4"/>
  <c r="U1263" i="4"/>
  <c r="Y63" i="28" l="1"/>
  <c r="AL1425" i="4"/>
  <c r="AI1550" i="4"/>
  <c r="O53" i="28"/>
  <c r="AB40" i="28"/>
  <c r="AC40" i="28" s="1"/>
  <c r="Y67" i="28"/>
  <c r="AB67" i="28" s="1"/>
  <c r="AC67" i="28" s="1"/>
  <c r="Z64" i="28"/>
  <c r="Z63" i="28" s="1"/>
  <c r="AB64" i="28"/>
  <c r="Y39" i="28"/>
  <c r="Y68" i="28" s="1"/>
  <c r="E90" i="28" s="1"/>
  <c r="L68" i="28"/>
  <c r="U1550" i="4"/>
  <c r="T1550" i="4"/>
  <c r="O28" i="28"/>
  <c r="O39" i="28"/>
  <c r="J63" i="28"/>
  <c r="J68" i="28" s="1"/>
  <c r="R1550" i="4"/>
  <c r="AL1522" i="4"/>
  <c r="V1550" i="4"/>
  <c r="AL1510" i="4"/>
  <c r="Z59" i="28"/>
  <c r="G68" i="28"/>
  <c r="D68" i="28"/>
  <c r="D89" i="28" s="1"/>
  <c r="O16" i="28"/>
  <c r="W65" i="28"/>
  <c r="W43" i="28"/>
  <c r="X43" i="28"/>
  <c r="V1403" i="4"/>
  <c r="AJ1403" i="4" s="1"/>
  <c r="AL1403" i="4"/>
  <c r="N16" i="28"/>
  <c r="Z60" i="28"/>
  <c r="T1281" i="4"/>
  <c r="AI1281" i="4"/>
  <c r="AL1281" i="4" s="1"/>
  <c r="T1287" i="4"/>
  <c r="AI1287" i="4"/>
  <c r="AL1287" i="4" s="1"/>
  <c r="U1314" i="4"/>
  <c r="AI1314" i="4"/>
  <c r="AL1314" i="4" s="1"/>
  <c r="AJ1373" i="4"/>
  <c r="AL1373" i="4" s="1"/>
  <c r="U1379" i="4"/>
  <c r="AJ1379" i="4"/>
  <c r="AL1379" i="4" s="1"/>
  <c r="AJ1387" i="4"/>
  <c r="AL1387" i="4" s="1"/>
  <c r="T1280" i="4"/>
  <c r="AI1280" i="4"/>
  <c r="AL1280" i="4" s="1"/>
  <c r="T1286" i="4"/>
  <c r="AI1286" i="4"/>
  <c r="AL1286" i="4" s="1"/>
  <c r="AL1393" i="4"/>
  <c r="W1393" i="4"/>
  <c r="AJ1393" i="4"/>
  <c r="T1279" i="4"/>
  <c r="AI1279" i="4"/>
  <c r="AL1279" i="4" s="1"/>
  <c r="T1299" i="4"/>
  <c r="AI1299" i="4"/>
  <c r="AL1299" i="4" s="1"/>
  <c r="AL1394" i="4"/>
  <c r="W1394" i="4"/>
  <c r="AJ1394" i="4"/>
  <c r="U1340" i="4"/>
  <c r="AI1340" i="4"/>
  <c r="AL1340" i="4" s="1"/>
  <c r="AJ1380" i="4"/>
  <c r="AL1380" i="4" s="1"/>
  <c r="U1388" i="4"/>
  <c r="AJ1388" i="4"/>
  <c r="AL1388" i="4" s="1"/>
  <c r="T1278" i="4"/>
  <c r="AI1278" i="4"/>
  <c r="AL1278" i="4" s="1"/>
  <c r="AL1395" i="4"/>
  <c r="W1395" i="4"/>
  <c r="AJ1395" i="4"/>
  <c r="U1335" i="4"/>
  <c r="AI1335" i="4"/>
  <c r="AL1335" i="4" s="1"/>
  <c r="U1351" i="4"/>
  <c r="AI1351" i="4"/>
  <c r="AL1351" i="4" s="1"/>
  <c r="AJ1374" i="4"/>
  <c r="AL1374" i="4" s="1"/>
  <c r="T1285" i="4"/>
  <c r="AI1285" i="4"/>
  <c r="AL1285" i="4" s="1"/>
  <c r="AJ1401" i="4"/>
  <c r="AL1401" i="4"/>
  <c r="W1401" i="4"/>
  <c r="AJ1381" i="4"/>
  <c r="AL1381" i="4" s="1"/>
  <c r="AJ1389" i="4"/>
  <c r="AL1389" i="4" s="1"/>
  <c r="T1298" i="4"/>
  <c r="AI1298" i="4"/>
  <c r="AL1298" i="4" s="1"/>
  <c r="AJ1400" i="4"/>
  <c r="AL1400" i="4"/>
  <c r="W1400" i="4"/>
  <c r="AB1375" i="4"/>
  <c r="AB1409" i="4" s="1"/>
  <c r="AJ1375" i="4"/>
  <c r="AL1375" i="4" s="1"/>
  <c r="T1297" i="4"/>
  <c r="AI1297" i="4"/>
  <c r="AL1297" i="4" s="1"/>
  <c r="AJ1399" i="4"/>
  <c r="AL1399" i="4"/>
  <c r="W1399" i="4"/>
  <c r="U1321" i="4"/>
  <c r="AI1321" i="4"/>
  <c r="AL1321" i="4" s="1"/>
  <c r="AJ1382" i="4"/>
  <c r="AL1382" i="4" s="1"/>
  <c r="AJ1390" i="4"/>
  <c r="AL1390" i="4" s="1"/>
  <c r="T1296" i="4"/>
  <c r="AI1296" i="4"/>
  <c r="AL1296" i="4" s="1"/>
  <c r="AJ1398" i="4"/>
  <c r="AL1398" i="4"/>
  <c r="W1398" i="4"/>
  <c r="T1295" i="4"/>
  <c r="AI1295" i="4"/>
  <c r="AL1295" i="4" s="1"/>
  <c r="AJ1397" i="4"/>
  <c r="AL1397" i="4"/>
  <c r="W1397" i="4"/>
  <c r="T1368" i="4"/>
  <c r="AJ1383" i="4"/>
  <c r="AL1383" i="4" s="1"/>
  <c r="AJ1392" i="4"/>
  <c r="AL1392" i="4"/>
  <c r="W1392" i="4"/>
  <c r="T1294" i="4"/>
  <c r="AI1294" i="4"/>
  <c r="AL1294" i="4" s="1"/>
  <c r="AJ1396" i="4"/>
  <c r="AL1396" i="4"/>
  <c r="W1396" i="4"/>
  <c r="T1367" i="4"/>
  <c r="U1301" i="4"/>
  <c r="AI1301" i="4"/>
  <c r="AL1301" i="4" s="1"/>
  <c r="U1317" i="4"/>
  <c r="AI1317" i="4"/>
  <c r="AL1317" i="4" s="1"/>
  <c r="T1293" i="4"/>
  <c r="AI1293" i="4"/>
  <c r="AL1293" i="4" s="1"/>
  <c r="T1366" i="4"/>
  <c r="U1332" i="4"/>
  <c r="AI1332" i="4"/>
  <c r="AL1332" i="4" s="1"/>
  <c r="U1348" i="4"/>
  <c r="AI1348" i="4"/>
  <c r="AL1348" i="4" s="1"/>
  <c r="U1376" i="4"/>
  <c r="AJ1376" i="4"/>
  <c r="AL1376" i="4" s="1"/>
  <c r="AJ1384" i="4"/>
  <c r="AL1384" i="4" s="1"/>
  <c r="T1292" i="4"/>
  <c r="AI1292" i="4"/>
  <c r="AL1292" i="4" s="1"/>
  <c r="T1365" i="4"/>
  <c r="T1277" i="4"/>
  <c r="AI1277" i="4"/>
  <c r="AL1277" i="4" s="1"/>
  <c r="T1291" i="4"/>
  <c r="AI1291" i="4"/>
  <c r="AL1291" i="4" s="1"/>
  <c r="R1369" i="4"/>
  <c r="T1364" i="4"/>
  <c r="AI1355" i="4"/>
  <c r="AL1355" i="4" s="1"/>
  <c r="AJ1371" i="4"/>
  <c r="AL1371" i="4" s="1"/>
  <c r="AJ1377" i="4"/>
  <c r="AL1377" i="4" s="1"/>
  <c r="AJ1385" i="4"/>
  <c r="AL1385" i="4" s="1"/>
  <c r="T1284" i="4"/>
  <c r="AI1284" i="4"/>
  <c r="AL1284" i="4" s="1"/>
  <c r="T1290" i="4"/>
  <c r="AI1290" i="4"/>
  <c r="AL1290" i="4" s="1"/>
  <c r="T1363" i="4"/>
  <c r="T1283" i="4"/>
  <c r="AI1283" i="4"/>
  <c r="AL1283" i="4" s="1"/>
  <c r="T1289" i="4"/>
  <c r="AI1289" i="4"/>
  <c r="AL1289" i="4" s="1"/>
  <c r="R1402" i="4"/>
  <c r="AJ1372" i="4"/>
  <c r="AL1372" i="4" s="1"/>
  <c r="AJ1378" i="4"/>
  <c r="AL1378" i="4" s="1"/>
  <c r="AJ1386" i="4"/>
  <c r="AL1386" i="4" s="1"/>
  <c r="T1282" i="4"/>
  <c r="AI1282" i="4"/>
  <c r="AL1282" i="4" s="1"/>
  <c r="T1288" i="4"/>
  <c r="AI1288" i="4"/>
  <c r="AL1288" i="4" s="1"/>
  <c r="N53" i="28"/>
  <c r="AA54" i="28"/>
  <c r="Z62" i="28"/>
  <c r="Z55" i="28"/>
  <c r="AA55" i="28" s="1"/>
  <c r="Z57" i="28"/>
  <c r="Y66" i="28"/>
  <c r="AB66" i="28" s="1"/>
  <c r="AC66" i="28" s="1"/>
  <c r="T1361" i="4"/>
  <c r="T1359" i="4"/>
  <c r="T1357" i="4"/>
  <c r="T1360" i="4"/>
  <c r="T1358" i="4"/>
  <c r="R1300" i="4"/>
  <c r="U1315" i="4"/>
  <c r="U1313" i="4"/>
  <c r="AB1276" i="4"/>
  <c r="U1344" i="4"/>
  <c r="Z1276" i="4"/>
  <c r="U1342" i="4"/>
  <c r="U1347" i="4"/>
  <c r="U1352" i="4"/>
  <c r="U1325" i="4"/>
  <c r="U1334" i="4"/>
  <c r="V1404" i="4"/>
  <c r="AJ1404" i="4" s="1"/>
  <c r="U1381" i="4"/>
  <c r="U1350" i="4"/>
  <c r="U1386" i="4"/>
  <c r="AL1274" i="4"/>
  <c r="U1303" i="4"/>
  <c r="U1387" i="4"/>
  <c r="U1329" i="4"/>
  <c r="U1322" i="4"/>
  <c r="U1343" i="4"/>
  <c r="U1389" i="4"/>
  <c r="U1385" i="4"/>
  <c r="V1406" i="4"/>
  <c r="AJ1406" i="4" s="1"/>
  <c r="U1305" i="4"/>
  <c r="U1327" i="4"/>
  <c r="U1353" i="4"/>
  <c r="U1331" i="4"/>
  <c r="U1319" i="4"/>
  <c r="U1380" i="4"/>
  <c r="AL1407" i="4"/>
  <c r="U1373" i="4"/>
  <c r="U1306" i="4"/>
  <c r="U1324" i="4"/>
  <c r="U1345" i="4"/>
  <c r="U1337" i="4"/>
  <c r="V1355" i="4"/>
  <c r="R1356" i="4"/>
  <c r="AC1276" i="4"/>
  <c r="AD1276" i="4"/>
  <c r="AL1273" i="4"/>
  <c r="U1308" i="4"/>
  <c r="U1318" i="4"/>
  <c r="U1336" i="4"/>
  <c r="U1390" i="4"/>
  <c r="R1354" i="4"/>
  <c r="R1391" i="4"/>
  <c r="AJ1273" i="4"/>
  <c r="AK1276" i="4" s="1"/>
  <c r="U1326" i="4"/>
  <c r="AH1409" i="4"/>
  <c r="U1309" i="4"/>
  <c r="U1316" i="4"/>
  <c r="U1372" i="4"/>
  <c r="T1276" i="4"/>
  <c r="U1311" i="4"/>
  <c r="U1276" i="4"/>
  <c r="U1339" i="4"/>
  <c r="U1384" i="4"/>
  <c r="U1310" i="4"/>
  <c r="AG1276" i="4"/>
  <c r="U1307" i="4"/>
  <c r="AA1276" i="4"/>
  <c r="U1304" i="4"/>
  <c r="U1312" i="4"/>
  <c r="U1320" i="4"/>
  <c r="U1330" i="4"/>
  <c r="U1338" i="4"/>
  <c r="U1346" i="4"/>
  <c r="U1370" i="4"/>
  <c r="U1382" i="4"/>
  <c r="V1272" i="4"/>
  <c r="V1274" i="4"/>
  <c r="AI1263" i="4"/>
  <c r="U1323" i="4"/>
  <c r="AA1328" i="4"/>
  <c r="AA1409" i="4" s="1"/>
  <c r="U1333" i="4"/>
  <c r="U1341" i="4"/>
  <c r="U1349" i="4"/>
  <c r="R1275" i="4"/>
  <c r="R1276" i="4" s="1"/>
  <c r="U1302" i="4"/>
  <c r="T1362" i="4"/>
  <c r="U1371" i="4"/>
  <c r="U1374" i="4"/>
  <c r="U1383" i="4"/>
  <c r="R1408" i="4"/>
  <c r="U1377" i="4"/>
  <c r="V1405" i="4"/>
  <c r="AJ1405" i="4" s="1"/>
  <c r="AF1409" i="4"/>
  <c r="AG1409" i="4"/>
  <c r="AL1272" i="4"/>
  <c r="U1378" i="4"/>
  <c r="AI1225" i="4"/>
  <c r="R1225" i="4"/>
  <c r="AL1225" i="4" s="1"/>
  <c r="R1156" i="4"/>
  <c r="AI1156" i="4" s="1"/>
  <c r="AL1156" i="4" s="1"/>
  <c r="R1157" i="4"/>
  <c r="T1157" i="4" s="1"/>
  <c r="R1158" i="4"/>
  <c r="AI1158" i="4" s="1"/>
  <c r="AL1158" i="4" s="1"/>
  <c r="R1159" i="4"/>
  <c r="T1159" i="4" s="1"/>
  <c r="R1160" i="4"/>
  <c r="T1160" i="4" s="1"/>
  <c r="R1161" i="4"/>
  <c r="AI1161" i="4" s="1"/>
  <c r="AL1161" i="4" s="1"/>
  <c r="R1162" i="4"/>
  <c r="AI1162" i="4" s="1"/>
  <c r="AL1162" i="4" s="1"/>
  <c r="R1163" i="4"/>
  <c r="AI1163" i="4" s="1"/>
  <c r="AL1163" i="4" s="1"/>
  <c r="R1164" i="4"/>
  <c r="AI1164" i="4" s="1"/>
  <c r="AL1164" i="4" s="1"/>
  <c r="R1165" i="4"/>
  <c r="AI1165" i="4" s="1"/>
  <c r="AL1165" i="4" s="1"/>
  <c r="R1166" i="4"/>
  <c r="T1166" i="4" s="1"/>
  <c r="R1167" i="4"/>
  <c r="T1167" i="4" s="1"/>
  <c r="R1168" i="4"/>
  <c r="AI1168" i="4" s="1"/>
  <c r="AL1168" i="4" s="1"/>
  <c r="R1169" i="4"/>
  <c r="AI1169" i="4" s="1"/>
  <c r="AL1169" i="4" s="1"/>
  <c r="R1170" i="4"/>
  <c r="AI1170" i="4" s="1"/>
  <c r="AL1170" i="4" s="1"/>
  <c r="R1171" i="4"/>
  <c r="AI1171" i="4" s="1"/>
  <c r="AL1171" i="4" s="1"/>
  <c r="R1155" i="4"/>
  <c r="AI1155" i="4" s="1"/>
  <c r="AL1155" i="4" s="1"/>
  <c r="W68" i="28" l="1"/>
  <c r="E76" i="28" s="1"/>
  <c r="E77" i="28" s="1"/>
  <c r="T69" i="28"/>
  <c r="R69" i="28"/>
  <c r="Q69" i="28"/>
  <c r="Z30" i="28"/>
  <c r="AA30" i="28" s="1"/>
  <c r="AA17" i="28"/>
  <c r="Z67" i="28"/>
  <c r="AA67" i="28" s="1"/>
  <c r="P53" i="28"/>
  <c r="X28" i="28"/>
  <c r="P16" i="28"/>
  <c r="Z56" i="28"/>
  <c r="X39" i="28"/>
  <c r="AC64" i="28"/>
  <c r="AB63" i="28"/>
  <c r="AA63" i="28"/>
  <c r="AA64" i="28"/>
  <c r="AC29" i="28"/>
  <c r="Z39" i="28"/>
  <c r="AA39" i="28" s="1"/>
  <c r="P28" i="28"/>
  <c r="O68" i="28"/>
  <c r="Z66" i="28"/>
  <c r="AL1550" i="4"/>
  <c r="AJ1550" i="4"/>
  <c r="N68" i="28"/>
  <c r="N69" i="28" s="1"/>
  <c r="U1409" i="4"/>
  <c r="AL1409" i="4"/>
  <c r="V1409" i="4"/>
  <c r="W1409" i="4"/>
  <c r="AI1409" i="4"/>
  <c r="R1409" i="4"/>
  <c r="T1409" i="4"/>
  <c r="AJ1409" i="4"/>
  <c r="AA43" i="28"/>
  <c r="X65" i="28"/>
  <c r="AL1263" i="4"/>
  <c r="AI1276" i="4"/>
  <c r="T1162" i="4"/>
  <c r="T1158" i="4"/>
  <c r="V1276" i="4"/>
  <c r="AJ1276" i="4"/>
  <c r="T1156" i="4"/>
  <c r="T1155" i="4"/>
  <c r="T1171" i="4"/>
  <c r="AI1159" i="4"/>
  <c r="AL1159" i="4" s="1"/>
  <c r="AI1160" i="4"/>
  <c r="AL1160" i="4" s="1"/>
  <c r="AI1157" i="4"/>
  <c r="AL1157" i="4" s="1"/>
  <c r="T1169" i="4"/>
  <c r="T1168" i="4"/>
  <c r="AI1167" i="4"/>
  <c r="AL1167" i="4" s="1"/>
  <c r="T1165" i="4"/>
  <c r="T1164" i="4"/>
  <c r="T1163" i="4"/>
  <c r="T1170" i="4"/>
  <c r="AI1166" i="4"/>
  <c r="AL1166" i="4" s="1"/>
  <c r="T1161" i="4"/>
  <c r="X68" i="28" l="1"/>
  <c r="D82" i="28"/>
  <c r="Z65" i="28"/>
  <c r="AA65" i="28" s="1"/>
  <c r="AA56" i="28"/>
  <c r="Z53" i="28"/>
  <c r="AA53" i="28" s="1"/>
  <c r="AA19" i="28"/>
  <c r="AA66" i="28"/>
  <c r="AB65" i="28" s="1"/>
  <c r="AB56" i="28"/>
  <c r="AC56" i="28" s="1"/>
  <c r="AC30" i="28"/>
  <c r="P68" i="28"/>
  <c r="P69" i="28" s="1"/>
  <c r="Z29" i="28"/>
  <c r="Z28" i="28" s="1"/>
  <c r="E83" i="28"/>
  <c r="AA18" i="28"/>
  <c r="O69" i="28"/>
  <c r="V1219" i="4"/>
  <c r="Z1219" i="4"/>
  <c r="AA1219" i="4"/>
  <c r="AB1219" i="4"/>
  <c r="AC1219" i="4"/>
  <c r="AD1219" i="4"/>
  <c r="AF1219" i="4"/>
  <c r="AG1219" i="4"/>
  <c r="AH1219" i="4"/>
  <c r="V1220" i="4"/>
  <c r="Z1220" i="4"/>
  <c r="AA1220" i="4"/>
  <c r="AB1220" i="4"/>
  <c r="AC1220" i="4"/>
  <c r="AD1220" i="4"/>
  <c r="AF1220" i="4"/>
  <c r="AG1220" i="4"/>
  <c r="U1220" i="4"/>
  <c r="Z68" i="28" l="1"/>
  <c r="W69" i="28"/>
  <c r="F76" i="28"/>
  <c r="X69" i="28"/>
  <c r="F99" i="28"/>
  <c r="F100" i="28" s="1"/>
  <c r="AA28" i="28"/>
  <c r="AA29" i="28"/>
  <c r="AB28" i="28"/>
  <c r="AB53" i="28"/>
  <c r="R1238" i="4"/>
  <c r="R1233" i="4"/>
  <c r="AA68" i="28" l="1"/>
  <c r="AA69" i="28" s="1"/>
  <c r="E91" i="28"/>
  <c r="F77" i="28"/>
  <c r="AA16" i="28"/>
  <c r="AC16" i="28"/>
  <c r="V1233" i="4"/>
  <c r="AI1233" i="4" s="1"/>
  <c r="AL1233" i="4"/>
  <c r="F90" i="28" l="1"/>
  <c r="F91" i="28" s="1"/>
  <c r="Z69" i="28"/>
  <c r="R1224" i="4"/>
  <c r="R1220" i="4"/>
  <c r="R1217" i="4"/>
  <c r="R1173" i="4"/>
  <c r="R1219" i="4"/>
  <c r="R1237" i="4"/>
  <c r="T1237" i="4" s="1"/>
  <c r="R1236" i="4"/>
  <c r="AH1220" i="4" l="1"/>
  <c r="AL1237" i="4"/>
  <c r="AJ1237" i="4"/>
  <c r="V1172" i="4"/>
  <c r="Z1172" i="4"/>
  <c r="AA1172" i="4"/>
  <c r="AB1172" i="4"/>
  <c r="AC1172" i="4"/>
  <c r="AD1172" i="4"/>
  <c r="AG1172" i="4"/>
  <c r="AH1172" i="4"/>
  <c r="R1259" i="4"/>
  <c r="AL1259" i="4" s="1"/>
  <c r="R1249" i="4"/>
  <c r="R1250" i="4" s="1"/>
  <c r="R1239" i="4"/>
  <c r="T1236" i="4"/>
  <c r="R1230" i="4"/>
  <c r="R1231" i="4"/>
  <c r="V1231" i="4" s="1"/>
  <c r="AI1231" i="4" s="1"/>
  <c r="R1232" i="4"/>
  <c r="V1232" i="4" s="1"/>
  <c r="AI1232" i="4" s="1"/>
  <c r="R1234" i="4"/>
  <c r="V1234" i="4" s="1"/>
  <c r="AI1234" i="4" s="1"/>
  <c r="R1228" i="4"/>
  <c r="R1247" i="4"/>
  <c r="AJ1247" i="4" s="1"/>
  <c r="R1246" i="4"/>
  <c r="R1260" i="4"/>
  <c r="V1260" i="4" s="1"/>
  <c r="R1240" i="4"/>
  <c r="R1223" i="4"/>
  <c r="AL1223" i="4" s="1"/>
  <c r="U1224" i="4"/>
  <c r="AI1224" i="4" s="1"/>
  <c r="R1222" i="4"/>
  <c r="AL1222" i="4" s="1"/>
  <c r="R1221" i="4"/>
  <c r="AL1221" i="4" s="1"/>
  <c r="AL1220" i="4"/>
  <c r="AI1220" i="4" s="1"/>
  <c r="U1219" i="4"/>
  <c r="AI1219" i="4" s="1"/>
  <c r="R1258" i="4"/>
  <c r="AJ1258" i="4" s="1"/>
  <c r="R1257" i="4"/>
  <c r="AJ1257" i="4" s="1"/>
  <c r="R1256" i="4"/>
  <c r="AJ1256" i="4" s="1"/>
  <c r="R1255" i="4"/>
  <c r="AJ1255" i="4" s="1"/>
  <c r="R1248" i="4" l="1"/>
  <c r="AJ1240" i="4"/>
  <c r="T1246" i="4"/>
  <c r="AJ1238" i="4"/>
  <c r="V1259" i="4"/>
  <c r="AL1260" i="4"/>
  <c r="AJ1260" i="4"/>
  <c r="AJ1259" i="4"/>
  <c r="T1238" i="4"/>
  <c r="AL1231" i="4"/>
  <c r="V1258" i="4"/>
  <c r="AL1219" i="4"/>
  <c r="V1256" i="4"/>
  <c r="U1223" i="4"/>
  <c r="AI1223" i="4" s="1"/>
  <c r="U1222" i="4"/>
  <c r="AI1222" i="4" s="1"/>
  <c r="U1221" i="4"/>
  <c r="AI1221" i="4" s="1"/>
  <c r="AL1240" i="4"/>
  <c r="AL1224" i="4"/>
  <c r="AL1234" i="4"/>
  <c r="AL1232" i="4"/>
  <c r="V1257" i="4"/>
  <c r="AL1238" i="4"/>
  <c r="V1255" i="4"/>
  <c r="AL1258" i="4"/>
  <c r="AL1255" i="4"/>
  <c r="AL1257" i="4"/>
  <c r="AL1256" i="4"/>
  <c r="R1218" i="4"/>
  <c r="AL1218" i="4" s="1"/>
  <c r="T1218" i="4"/>
  <c r="V1218" i="4"/>
  <c r="Z1218" i="4"/>
  <c r="AA1218" i="4"/>
  <c r="AB1218" i="4"/>
  <c r="AC1218" i="4"/>
  <c r="AD1218" i="4"/>
  <c r="AF1218" i="4"/>
  <c r="AG1218" i="4"/>
  <c r="AH1218" i="4"/>
  <c r="R1241" i="4"/>
  <c r="R1242" i="4"/>
  <c r="R1243" i="4"/>
  <c r="R1244" i="4"/>
  <c r="U1240" i="4"/>
  <c r="AL1217" i="4"/>
  <c r="T1217" i="4"/>
  <c r="V1217" i="4"/>
  <c r="Z1217" i="4"/>
  <c r="AA1217" i="4"/>
  <c r="AB1217" i="4"/>
  <c r="AC1217" i="4"/>
  <c r="AD1217" i="4"/>
  <c r="AF1217" i="4"/>
  <c r="AG1217" i="4"/>
  <c r="AH1217" i="4"/>
  <c r="R1154" i="4"/>
  <c r="R1153" i="4"/>
  <c r="R1216" i="4"/>
  <c r="R1215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02" i="4"/>
  <c r="R1201" i="4"/>
  <c r="R1200" i="4"/>
  <c r="R1196" i="4"/>
  <c r="R1197" i="4"/>
  <c r="R1198" i="4"/>
  <c r="R1199" i="4"/>
  <c r="R1195" i="4"/>
  <c r="R1194" i="4"/>
  <c r="T1194" i="4"/>
  <c r="V1194" i="4"/>
  <c r="Z1194" i="4"/>
  <c r="AA1194" i="4"/>
  <c r="AB1194" i="4"/>
  <c r="AC1194" i="4"/>
  <c r="AD1194" i="4"/>
  <c r="AG1194" i="4"/>
  <c r="AH1194" i="4"/>
  <c r="R1172" i="4" l="1"/>
  <c r="R1245" i="4"/>
  <c r="U1244" i="4"/>
  <c r="AJ1244" i="4" s="1"/>
  <c r="AL1244" i="4"/>
  <c r="U1243" i="4"/>
  <c r="AJ1243" i="4"/>
  <c r="AL1243" i="4"/>
  <c r="U1242" i="4"/>
  <c r="AJ1242" i="4"/>
  <c r="AL1242" i="4"/>
  <c r="T1154" i="4"/>
  <c r="AI1154" i="4"/>
  <c r="AL1154" i="4" s="1"/>
  <c r="U1241" i="4"/>
  <c r="AJ1241" i="4"/>
  <c r="AL1241" i="4"/>
  <c r="U1217" i="4"/>
  <c r="AI1217" i="4" s="1"/>
  <c r="U1218" i="4"/>
  <c r="AI1218" i="4" s="1"/>
  <c r="R1254" i="4"/>
  <c r="R1253" i="4"/>
  <c r="R1252" i="4"/>
  <c r="AH1251" i="4"/>
  <c r="AH1261" i="4" s="1"/>
  <c r="AG1251" i="4"/>
  <c r="AG1261" i="4" s="1"/>
  <c r="AF1251" i="4"/>
  <c r="AF1261" i="4" s="1"/>
  <c r="AD1251" i="4"/>
  <c r="AD1261" i="4" s="1"/>
  <c r="AC1251" i="4"/>
  <c r="AC1261" i="4" s="1"/>
  <c r="AB1251" i="4"/>
  <c r="AB1261" i="4" s="1"/>
  <c r="AA1251" i="4"/>
  <c r="AA1261" i="4" s="1"/>
  <c r="Z1251" i="4"/>
  <c r="Z1261" i="4" s="1"/>
  <c r="U1251" i="4"/>
  <c r="U1261" i="4" s="1"/>
  <c r="T1251" i="4"/>
  <c r="T1261" i="4" s="1"/>
  <c r="R1251" i="4"/>
  <c r="AL1249" i="4"/>
  <c r="AL1250" i="4" s="1"/>
  <c r="AJ1249" i="4"/>
  <c r="V1249" i="4"/>
  <c r="T1249" i="4"/>
  <c r="AH1247" i="4"/>
  <c r="AH1248" i="4" s="1"/>
  <c r="AG1247" i="4"/>
  <c r="AG1248" i="4" s="1"/>
  <c r="AF1247" i="4"/>
  <c r="AF1248" i="4" s="1"/>
  <c r="AD1247" i="4"/>
  <c r="AD1248" i="4" s="1"/>
  <c r="AC1247" i="4"/>
  <c r="AC1248" i="4" s="1"/>
  <c r="AB1247" i="4"/>
  <c r="AB1248" i="4" s="1"/>
  <c r="AA1247" i="4"/>
  <c r="AA1248" i="4" s="1"/>
  <c r="Z1247" i="4"/>
  <c r="Z1248" i="4" s="1"/>
  <c r="V1247" i="4"/>
  <c r="V1248" i="4" s="1"/>
  <c r="U1247" i="4"/>
  <c r="U1248" i="4" s="1"/>
  <c r="AL1246" i="4"/>
  <c r="AK1235" i="4"/>
  <c r="AJ1235" i="4"/>
  <c r="T1235" i="4"/>
  <c r="S1235" i="4"/>
  <c r="AF1230" i="4"/>
  <c r="AL1230" i="4"/>
  <c r="AF1229" i="4"/>
  <c r="R1229" i="4"/>
  <c r="AL1229" i="4" s="1"/>
  <c r="AF1228" i="4"/>
  <c r="AL1228" i="4"/>
  <c r="AH1227" i="4"/>
  <c r="AH1235" i="4" s="1"/>
  <c r="AG1227" i="4"/>
  <c r="AG1235" i="4" s="1"/>
  <c r="AF1227" i="4"/>
  <c r="AD1227" i="4"/>
  <c r="AD1235" i="4" s="1"/>
  <c r="AC1227" i="4"/>
  <c r="AC1235" i="4" s="1"/>
  <c r="AB1227" i="4"/>
  <c r="AB1235" i="4" s="1"/>
  <c r="AA1227" i="4"/>
  <c r="AA1235" i="4" s="1"/>
  <c r="Z1227" i="4"/>
  <c r="Z1235" i="4" s="1"/>
  <c r="U1227" i="4"/>
  <c r="U1235" i="4" s="1"/>
  <c r="R1227" i="4"/>
  <c r="AJ1226" i="4"/>
  <c r="AH1216" i="4"/>
  <c r="AG1216" i="4"/>
  <c r="AF1216" i="4"/>
  <c r="AD1216" i="4"/>
  <c r="AC1216" i="4"/>
  <c r="AB1216" i="4"/>
  <c r="AA1216" i="4"/>
  <c r="Z1216" i="4"/>
  <c r="V1216" i="4"/>
  <c r="T1216" i="4"/>
  <c r="AL1216" i="4"/>
  <c r="AH1215" i="4"/>
  <c r="AG1215" i="4"/>
  <c r="AF1215" i="4"/>
  <c r="AD1215" i="4"/>
  <c r="AC1215" i="4"/>
  <c r="AB1215" i="4"/>
  <c r="AA1215" i="4"/>
  <c r="Z1215" i="4"/>
  <c r="V1215" i="4"/>
  <c r="T1215" i="4"/>
  <c r="U1215" i="4"/>
  <c r="AI1215" i="4" s="1"/>
  <c r="AH1214" i="4"/>
  <c r="AG1214" i="4"/>
  <c r="AF1214" i="4"/>
  <c r="AD1214" i="4"/>
  <c r="AC1214" i="4"/>
  <c r="AB1214" i="4"/>
  <c r="AA1214" i="4"/>
  <c r="Z1214" i="4"/>
  <c r="V1214" i="4"/>
  <c r="T1214" i="4"/>
  <c r="U1214" i="4"/>
  <c r="AI1214" i="4" s="1"/>
  <c r="AH1213" i="4"/>
  <c r="AG1213" i="4"/>
  <c r="AF1213" i="4"/>
  <c r="AD1213" i="4"/>
  <c r="AC1213" i="4"/>
  <c r="AB1213" i="4"/>
  <c r="AA1213" i="4"/>
  <c r="Z1213" i="4"/>
  <c r="V1213" i="4"/>
  <c r="T1213" i="4"/>
  <c r="AL1213" i="4"/>
  <c r="AH1212" i="4"/>
  <c r="AG1212" i="4"/>
  <c r="AF1212" i="4"/>
  <c r="AD1212" i="4"/>
  <c r="AC1212" i="4"/>
  <c r="AB1212" i="4"/>
  <c r="AA1212" i="4"/>
  <c r="Z1212" i="4"/>
  <c r="V1212" i="4"/>
  <c r="T1212" i="4"/>
  <c r="AL1212" i="4"/>
  <c r="AH1211" i="4"/>
  <c r="AG1211" i="4"/>
  <c r="AF1211" i="4"/>
  <c r="AD1211" i="4"/>
  <c r="AC1211" i="4"/>
  <c r="AB1211" i="4"/>
  <c r="AA1211" i="4"/>
  <c r="Z1211" i="4"/>
  <c r="V1211" i="4"/>
  <c r="T1211" i="4"/>
  <c r="U1211" i="4"/>
  <c r="AI1211" i="4" s="1"/>
  <c r="AH1210" i="4"/>
  <c r="AG1210" i="4"/>
  <c r="AF1210" i="4"/>
  <c r="AD1210" i="4"/>
  <c r="AC1210" i="4"/>
  <c r="AB1210" i="4"/>
  <c r="AA1210" i="4"/>
  <c r="Z1210" i="4"/>
  <c r="V1210" i="4"/>
  <c r="T1210" i="4"/>
  <c r="U1210" i="4"/>
  <c r="AI1210" i="4" s="1"/>
  <c r="AH1209" i="4"/>
  <c r="AG1209" i="4"/>
  <c r="AF1209" i="4"/>
  <c r="AD1209" i="4"/>
  <c r="AC1209" i="4"/>
  <c r="AB1209" i="4"/>
  <c r="AA1209" i="4"/>
  <c r="Z1209" i="4"/>
  <c r="V1209" i="4"/>
  <c r="T1209" i="4"/>
  <c r="U1209" i="4"/>
  <c r="AI1209" i="4" s="1"/>
  <c r="AH1208" i="4"/>
  <c r="AG1208" i="4"/>
  <c r="AF1208" i="4"/>
  <c r="AD1208" i="4"/>
  <c r="AC1208" i="4"/>
  <c r="AB1208" i="4"/>
  <c r="AA1208" i="4"/>
  <c r="Z1208" i="4"/>
  <c r="V1208" i="4"/>
  <c r="T1208" i="4"/>
  <c r="AL1208" i="4"/>
  <c r="AH1207" i="4"/>
  <c r="AG1207" i="4"/>
  <c r="AF1207" i="4"/>
  <c r="AD1207" i="4"/>
  <c r="AC1207" i="4"/>
  <c r="AB1207" i="4"/>
  <c r="AA1207" i="4"/>
  <c r="Z1207" i="4"/>
  <c r="V1207" i="4"/>
  <c r="T1207" i="4"/>
  <c r="U1207" i="4"/>
  <c r="AI1207" i="4" s="1"/>
  <c r="AH1206" i="4"/>
  <c r="AG1206" i="4"/>
  <c r="AF1206" i="4"/>
  <c r="AD1206" i="4"/>
  <c r="AC1206" i="4"/>
  <c r="AB1206" i="4"/>
  <c r="AA1206" i="4"/>
  <c r="Z1206" i="4"/>
  <c r="V1206" i="4"/>
  <c r="T1206" i="4"/>
  <c r="AL1206" i="4"/>
  <c r="AH1205" i="4"/>
  <c r="AG1205" i="4"/>
  <c r="AF1205" i="4"/>
  <c r="AD1205" i="4"/>
  <c r="AC1205" i="4"/>
  <c r="AB1205" i="4"/>
  <c r="AA1205" i="4"/>
  <c r="Z1205" i="4"/>
  <c r="V1205" i="4"/>
  <c r="T1205" i="4"/>
  <c r="AL1205" i="4"/>
  <c r="AH1204" i="4"/>
  <c r="AG1204" i="4"/>
  <c r="AF1204" i="4"/>
  <c r="AD1204" i="4"/>
  <c r="AC1204" i="4"/>
  <c r="AB1204" i="4"/>
  <c r="AA1204" i="4"/>
  <c r="Z1204" i="4"/>
  <c r="V1204" i="4"/>
  <c r="T1204" i="4"/>
  <c r="AL1204" i="4"/>
  <c r="AH1203" i="4"/>
  <c r="AG1203" i="4"/>
  <c r="AF1203" i="4"/>
  <c r="AD1203" i="4"/>
  <c r="AC1203" i="4"/>
  <c r="AB1203" i="4"/>
  <c r="AA1203" i="4"/>
  <c r="Z1203" i="4"/>
  <c r="V1203" i="4"/>
  <c r="T1203" i="4"/>
  <c r="U1203" i="4"/>
  <c r="AI1203" i="4" s="1"/>
  <c r="AH1202" i="4"/>
  <c r="AG1202" i="4"/>
  <c r="AF1202" i="4"/>
  <c r="AD1202" i="4"/>
  <c r="AC1202" i="4"/>
  <c r="AB1202" i="4"/>
  <c r="AA1202" i="4"/>
  <c r="Z1202" i="4"/>
  <c r="V1202" i="4"/>
  <c r="T1202" i="4"/>
  <c r="U1202" i="4"/>
  <c r="AI1202" i="4" s="1"/>
  <c r="AH1201" i="4"/>
  <c r="AG1201" i="4"/>
  <c r="AF1201" i="4"/>
  <c r="AD1201" i="4"/>
  <c r="AC1201" i="4"/>
  <c r="AB1201" i="4"/>
  <c r="AA1201" i="4"/>
  <c r="Z1201" i="4"/>
  <c r="V1201" i="4"/>
  <c r="T1201" i="4"/>
  <c r="U1201" i="4"/>
  <c r="AI1201" i="4" s="1"/>
  <c r="AH1200" i="4"/>
  <c r="AG1200" i="4"/>
  <c r="AF1200" i="4"/>
  <c r="AD1200" i="4"/>
  <c r="AC1200" i="4"/>
  <c r="AB1200" i="4"/>
  <c r="AA1200" i="4"/>
  <c r="Z1200" i="4"/>
  <c r="V1200" i="4"/>
  <c r="U1200" i="4"/>
  <c r="AI1200" i="4" s="1"/>
  <c r="T1200" i="4"/>
  <c r="AL1200" i="4"/>
  <c r="AH1199" i="4"/>
  <c r="AG1199" i="4"/>
  <c r="AF1199" i="4"/>
  <c r="AD1199" i="4"/>
  <c r="AC1199" i="4"/>
  <c r="AB1199" i="4"/>
  <c r="AA1199" i="4"/>
  <c r="Z1199" i="4"/>
  <c r="V1199" i="4"/>
  <c r="T1199" i="4"/>
  <c r="U1199" i="4"/>
  <c r="AI1199" i="4" s="1"/>
  <c r="AL1198" i="4"/>
  <c r="AH1198" i="4"/>
  <c r="AG1198" i="4"/>
  <c r="AF1198" i="4"/>
  <c r="AD1198" i="4"/>
  <c r="AC1198" i="4"/>
  <c r="AB1198" i="4"/>
  <c r="AA1198" i="4"/>
  <c r="Z1198" i="4"/>
  <c r="V1198" i="4"/>
  <c r="T1198" i="4"/>
  <c r="U1198" i="4"/>
  <c r="AI1198" i="4" s="1"/>
  <c r="AH1197" i="4"/>
  <c r="AG1197" i="4"/>
  <c r="AF1197" i="4"/>
  <c r="AD1197" i="4"/>
  <c r="AC1197" i="4"/>
  <c r="AB1197" i="4"/>
  <c r="AA1197" i="4"/>
  <c r="Z1197" i="4"/>
  <c r="V1197" i="4"/>
  <c r="T1197" i="4"/>
  <c r="AL1197" i="4"/>
  <c r="AH1196" i="4"/>
  <c r="AG1196" i="4"/>
  <c r="AF1196" i="4"/>
  <c r="AD1196" i="4"/>
  <c r="AC1196" i="4"/>
  <c r="AB1196" i="4"/>
  <c r="AA1196" i="4"/>
  <c r="Z1196" i="4"/>
  <c r="V1196" i="4"/>
  <c r="T1196" i="4"/>
  <c r="AL1196" i="4"/>
  <c r="AH1195" i="4"/>
  <c r="AG1195" i="4"/>
  <c r="AF1195" i="4"/>
  <c r="AD1195" i="4"/>
  <c r="AC1195" i="4"/>
  <c r="AB1195" i="4"/>
  <c r="AA1195" i="4"/>
  <c r="Z1195" i="4"/>
  <c r="V1195" i="4"/>
  <c r="T1195" i="4"/>
  <c r="U1195" i="4"/>
  <c r="AI1195" i="4" s="1"/>
  <c r="AF1194" i="4"/>
  <c r="AL1194" i="4"/>
  <c r="AH1193" i="4"/>
  <c r="AG1193" i="4"/>
  <c r="AF1193" i="4"/>
  <c r="AD1193" i="4"/>
  <c r="AC1193" i="4"/>
  <c r="AB1193" i="4"/>
  <c r="AA1193" i="4"/>
  <c r="Z1193" i="4"/>
  <c r="V1193" i="4"/>
  <c r="T1193" i="4"/>
  <c r="R1193" i="4"/>
  <c r="U1193" i="4" s="1"/>
  <c r="AI1193" i="4" s="1"/>
  <c r="AH1192" i="4"/>
  <c r="AG1192" i="4"/>
  <c r="AF1192" i="4"/>
  <c r="AD1192" i="4"/>
  <c r="AC1192" i="4"/>
  <c r="AB1192" i="4"/>
  <c r="AA1192" i="4"/>
  <c r="Z1192" i="4"/>
  <c r="V1192" i="4"/>
  <c r="T1192" i="4"/>
  <c r="R1192" i="4"/>
  <c r="U1192" i="4" s="1"/>
  <c r="AI1192" i="4" s="1"/>
  <c r="AH1191" i="4"/>
  <c r="AG1191" i="4"/>
  <c r="AF1191" i="4"/>
  <c r="AD1191" i="4"/>
  <c r="AC1191" i="4"/>
  <c r="AB1191" i="4"/>
  <c r="AA1191" i="4"/>
  <c r="Z1191" i="4"/>
  <c r="V1191" i="4"/>
  <c r="T1191" i="4"/>
  <c r="R1191" i="4"/>
  <c r="U1191" i="4" s="1"/>
  <c r="AI1191" i="4" s="1"/>
  <c r="AH1190" i="4"/>
  <c r="AG1190" i="4"/>
  <c r="AF1190" i="4"/>
  <c r="AD1190" i="4"/>
  <c r="AC1190" i="4"/>
  <c r="AB1190" i="4"/>
  <c r="AA1190" i="4"/>
  <c r="Z1190" i="4"/>
  <c r="V1190" i="4"/>
  <c r="T1190" i="4"/>
  <c r="R1190" i="4"/>
  <c r="AL1190" i="4" s="1"/>
  <c r="AH1189" i="4"/>
  <c r="AG1189" i="4"/>
  <c r="AF1189" i="4"/>
  <c r="AD1189" i="4"/>
  <c r="AC1189" i="4"/>
  <c r="AB1189" i="4"/>
  <c r="AA1189" i="4"/>
  <c r="Z1189" i="4"/>
  <c r="V1189" i="4"/>
  <c r="T1189" i="4"/>
  <c r="R1189" i="4"/>
  <c r="U1189" i="4" s="1"/>
  <c r="AI1189" i="4" s="1"/>
  <c r="AH1188" i="4"/>
  <c r="AG1188" i="4"/>
  <c r="AF1188" i="4"/>
  <c r="AD1188" i="4"/>
  <c r="AC1188" i="4"/>
  <c r="AB1188" i="4"/>
  <c r="AA1188" i="4"/>
  <c r="Z1188" i="4"/>
  <c r="V1188" i="4"/>
  <c r="T1188" i="4"/>
  <c r="R1188" i="4"/>
  <c r="U1188" i="4" s="1"/>
  <c r="AI1188" i="4" s="1"/>
  <c r="AH1187" i="4"/>
  <c r="AG1187" i="4"/>
  <c r="AF1187" i="4"/>
  <c r="AD1187" i="4"/>
  <c r="AC1187" i="4"/>
  <c r="AB1187" i="4"/>
  <c r="AA1187" i="4"/>
  <c r="Z1187" i="4"/>
  <c r="V1187" i="4"/>
  <c r="T1187" i="4"/>
  <c r="R1187" i="4"/>
  <c r="U1187" i="4" s="1"/>
  <c r="AI1187" i="4" s="1"/>
  <c r="AH1186" i="4"/>
  <c r="AG1186" i="4"/>
  <c r="AF1186" i="4"/>
  <c r="AD1186" i="4"/>
  <c r="AC1186" i="4"/>
  <c r="AB1186" i="4"/>
  <c r="AA1186" i="4"/>
  <c r="Z1186" i="4"/>
  <c r="V1186" i="4"/>
  <c r="T1186" i="4"/>
  <c r="R1186" i="4"/>
  <c r="AL1186" i="4" s="1"/>
  <c r="R1185" i="4"/>
  <c r="AL1185" i="4" s="1"/>
  <c r="AH1184" i="4"/>
  <c r="AG1184" i="4"/>
  <c r="AF1184" i="4"/>
  <c r="AD1184" i="4"/>
  <c r="AC1184" i="4"/>
  <c r="AB1184" i="4"/>
  <c r="AA1184" i="4"/>
  <c r="Z1184" i="4"/>
  <c r="V1184" i="4"/>
  <c r="T1184" i="4"/>
  <c r="R1184" i="4"/>
  <c r="U1184" i="4" s="1"/>
  <c r="AI1184" i="4" s="1"/>
  <c r="AH1183" i="4"/>
  <c r="AG1183" i="4"/>
  <c r="AF1183" i="4"/>
  <c r="AD1183" i="4"/>
  <c r="AC1183" i="4"/>
  <c r="AB1183" i="4"/>
  <c r="AA1183" i="4"/>
  <c r="Z1183" i="4"/>
  <c r="V1183" i="4"/>
  <c r="T1183" i="4"/>
  <c r="R1183" i="4"/>
  <c r="AL1183" i="4" s="1"/>
  <c r="AF1182" i="4"/>
  <c r="AC1182" i="4"/>
  <c r="AB1182" i="4"/>
  <c r="AA1182" i="4"/>
  <c r="Z1182" i="4"/>
  <c r="V1182" i="4"/>
  <c r="R1182" i="4"/>
  <c r="U1182" i="4" s="1"/>
  <c r="AI1182" i="4" s="1"/>
  <c r="AF1181" i="4"/>
  <c r="AC1181" i="4"/>
  <c r="AB1181" i="4"/>
  <c r="AA1181" i="4"/>
  <c r="Z1181" i="4"/>
  <c r="V1181" i="4"/>
  <c r="R1181" i="4"/>
  <c r="U1181" i="4" s="1"/>
  <c r="AI1181" i="4" s="1"/>
  <c r="AF1180" i="4"/>
  <c r="AC1180" i="4"/>
  <c r="AB1180" i="4"/>
  <c r="AA1180" i="4"/>
  <c r="Z1180" i="4"/>
  <c r="V1180" i="4"/>
  <c r="R1180" i="4"/>
  <c r="AL1180" i="4" s="1"/>
  <c r="AH1179" i="4"/>
  <c r="AG1179" i="4"/>
  <c r="AF1179" i="4"/>
  <c r="AD1179" i="4"/>
  <c r="AC1179" i="4"/>
  <c r="AB1179" i="4"/>
  <c r="AA1179" i="4"/>
  <c r="Z1179" i="4"/>
  <c r="V1179" i="4"/>
  <c r="T1179" i="4"/>
  <c r="R1179" i="4"/>
  <c r="U1179" i="4" s="1"/>
  <c r="AI1179" i="4" s="1"/>
  <c r="AH1178" i="4"/>
  <c r="AG1178" i="4"/>
  <c r="AF1178" i="4"/>
  <c r="AD1178" i="4"/>
  <c r="AC1178" i="4"/>
  <c r="AB1178" i="4"/>
  <c r="AA1178" i="4"/>
  <c r="Z1178" i="4"/>
  <c r="V1178" i="4"/>
  <c r="T1178" i="4"/>
  <c r="R1178" i="4"/>
  <c r="U1178" i="4" s="1"/>
  <c r="AI1178" i="4" s="1"/>
  <c r="AH1177" i="4"/>
  <c r="AG1177" i="4"/>
  <c r="AF1177" i="4"/>
  <c r="AD1177" i="4"/>
  <c r="AC1177" i="4"/>
  <c r="AB1177" i="4"/>
  <c r="AA1177" i="4"/>
  <c r="Z1177" i="4"/>
  <c r="V1177" i="4"/>
  <c r="T1177" i="4"/>
  <c r="R1177" i="4"/>
  <c r="U1177" i="4" s="1"/>
  <c r="AI1177" i="4" s="1"/>
  <c r="AH1176" i="4"/>
  <c r="AG1176" i="4"/>
  <c r="AF1176" i="4"/>
  <c r="AD1176" i="4"/>
  <c r="AC1176" i="4"/>
  <c r="AB1176" i="4"/>
  <c r="AA1176" i="4"/>
  <c r="Z1176" i="4"/>
  <c r="V1176" i="4"/>
  <c r="T1176" i="4"/>
  <c r="R1176" i="4"/>
  <c r="AL1176" i="4" s="1"/>
  <c r="AH1175" i="4"/>
  <c r="AG1175" i="4"/>
  <c r="AF1175" i="4"/>
  <c r="AD1175" i="4"/>
  <c r="AC1175" i="4"/>
  <c r="AB1175" i="4"/>
  <c r="AA1175" i="4"/>
  <c r="Z1175" i="4"/>
  <c r="V1175" i="4"/>
  <c r="T1175" i="4"/>
  <c r="R1175" i="4"/>
  <c r="U1175" i="4" s="1"/>
  <c r="AI1175" i="4" s="1"/>
  <c r="AH1174" i="4"/>
  <c r="AG1174" i="4"/>
  <c r="AF1174" i="4"/>
  <c r="AD1174" i="4"/>
  <c r="AC1174" i="4"/>
  <c r="AB1174" i="4"/>
  <c r="AA1174" i="4"/>
  <c r="Z1174" i="4"/>
  <c r="V1174" i="4"/>
  <c r="T1174" i="4"/>
  <c r="R1174" i="4"/>
  <c r="U1153" i="4"/>
  <c r="AI1153" i="4"/>
  <c r="R1063" i="4"/>
  <c r="AI1063" i="4" s="1"/>
  <c r="U1063" i="4"/>
  <c r="R1064" i="4"/>
  <c r="T1064" i="4" s="1"/>
  <c r="R1065" i="4"/>
  <c r="T1065" i="4" s="1"/>
  <c r="R1066" i="4"/>
  <c r="T1066" i="4" s="1"/>
  <c r="R1067" i="4"/>
  <c r="AI1067" i="4" s="1"/>
  <c r="AL1067" i="4" s="1"/>
  <c r="R1068" i="4"/>
  <c r="T1068" i="4" s="1"/>
  <c r="R1069" i="4"/>
  <c r="T1069" i="4" s="1"/>
  <c r="R1070" i="4"/>
  <c r="T1070" i="4" s="1"/>
  <c r="R1071" i="4"/>
  <c r="AI1071" i="4" s="1"/>
  <c r="AL1071" i="4" s="1"/>
  <c r="R1072" i="4"/>
  <c r="T1072" i="4" s="1"/>
  <c r="R1073" i="4"/>
  <c r="T1073" i="4" s="1"/>
  <c r="V1074" i="4"/>
  <c r="Z1074" i="4"/>
  <c r="AA1074" i="4"/>
  <c r="AB1074" i="4"/>
  <c r="AC1074" i="4"/>
  <c r="AD1074" i="4"/>
  <c r="AG1074" i="4"/>
  <c r="AH1074" i="4"/>
  <c r="R1075" i="4"/>
  <c r="U1075" i="4" s="1"/>
  <c r="AI1075" i="4" s="1"/>
  <c r="R1076" i="4"/>
  <c r="AL1076" i="4" s="1"/>
  <c r="T1076" i="4"/>
  <c r="V1076" i="4"/>
  <c r="Z1076" i="4"/>
  <c r="AA1076" i="4"/>
  <c r="AB1076" i="4"/>
  <c r="AC1076" i="4"/>
  <c r="AD1076" i="4"/>
  <c r="AF1076" i="4"/>
  <c r="AG1076" i="4"/>
  <c r="AH1076" i="4"/>
  <c r="R1077" i="4"/>
  <c r="AL1077" i="4" s="1"/>
  <c r="T1077" i="4"/>
  <c r="V1077" i="4"/>
  <c r="Z1077" i="4"/>
  <c r="AA1077" i="4"/>
  <c r="AB1077" i="4"/>
  <c r="AC1077" i="4"/>
  <c r="AD1077" i="4"/>
  <c r="AF1077" i="4"/>
  <c r="AG1077" i="4"/>
  <c r="AH1077" i="4"/>
  <c r="R1078" i="4"/>
  <c r="U1078" i="4" s="1"/>
  <c r="AI1078" i="4" s="1"/>
  <c r="T1078" i="4"/>
  <c r="V1078" i="4"/>
  <c r="Z1078" i="4"/>
  <c r="AA1078" i="4"/>
  <c r="AB1078" i="4"/>
  <c r="AC1078" i="4"/>
  <c r="AD1078" i="4"/>
  <c r="AF1078" i="4"/>
  <c r="AG1078" i="4"/>
  <c r="AH1078" i="4"/>
  <c r="R1079" i="4"/>
  <c r="U1079" i="4" s="1"/>
  <c r="AI1079" i="4" s="1"/>
  <c r="T1079" i="4"/>
  <c r="V1079" i="4"/>
  <c r="Z1079" i="4"/>
  <c r="AA1079" i="4"/>
  <c r="AB1079" i="4"/>
  <c r="AC1079" i="4"/>
  <c r="AD1079" i="4"/>
  <c r="AF1079" i="4"/>
  <c r="AG1079" i="4"/>
  <c r="AH1079" i="4"/>
  <c r="R1080" i="4"/>
  <c r="U1080" i="4" s="1"/>
  <c r="AI1080" i="4" s="1"/>
  <c r="T1080" i="4"/>
  <c r="V1080" i="4"/>
  <c r="Z1080" i="4"/>
  <c r="AA1080" i="4"/>
  <c r="AB1080" i="4"/>
  <c r="AC1080" i="4"/>
  <c r="AD1080" i="4"/>
  <c r="AF1080" i="4"/>
  <c r="AG1080" i="4"/>
  <c r="AH1080" i="4"/>
  <c r="R1081" i="4"/>
  <c r="U1081" i="4" s="1"/>
  <c r="AI1081" i="4" s="1"/>
  <c r="T1081" i="4"/>
  <c r="V1081" i="4"/>
  <c r="Z1081" i="4"/>
  <c r="AA1081" i="4"/>
  <c r="AB1081" i="4"/>
  <c r="AC1081" i="4"/>
  <c r="AD1081" i="4"/>
  <c r="AF1081" i="4"/>
  <c r="AG1081" i="4"/>
  <c r="AH1081" i="4"/>
  <c r="R1082" i="4"/>
  <c r="U1082" i="4" s="1"/>
  <c r="AI1082" i="4" s="1"/>
  <c r="V1082" i="4"/>
  <c r="Z1082" i="4"/>
  <c r="AA1082" i="4"/>
  <c r="AB1082" i="4"/>
  <c r="AC1082" i="4"/>
  <c r="AF1082" i="4"/>
  <c r="R1083" i="4"/>
  <c r="U1083" i="4" s="1"/>
  <c r="AI1083" i="4" s="1"/>
  <c r="V1083" i="4"/>
  <c r="Z1083" i="4"/>
  <c r="AA1083" i="4"/>
  <c r="AB1083" i="4"/>
  <c r="AC1083" i="4"/>
  <c r="AF1083" i="4"/>
  <c r="R1084" i="4"/>
  <c r="AL1084" i="4" s="1"/>
  <c r="V1084" i="4"/>
  <c r="Z1084" i="4"/>
  <c r="AA1084" i="4"/>
  <c r="AB1084" i="4"/>
  <c r="AC1084" i="4"/>
  <c r="AF1084" i="4"/>
  <c r="R1085" i="4"/>
  <c r="U1085" i="4" s="1"/>
  <c r="AI1085" i="4" s="1"/>
  <c r="T1085" i="4"/>
  <c r="V1085" i="4"/>
  <c r="Z1085" i="4"/>
  <c r="AA1085" i="4"/>
  <c r="AB1085" i="4"/>
  <c r="AC1085" i="4"/>
  <c r="AD1085" i="4"/>
  <c r="AF1085" i="4"/>
  <c r="AG1085" i="4"/>
  <c r="AH1085" i="4"/>
  <c r="R1086" i="4"/>
  <c r="AL1086" i="4" s="1"/>
  <c r="T1086" i="4"/>
  <c r="V1086" i="4"/>
  <c r="Z1086" i="4"/>
  <c r="AA1086" i="4"/>
  <c r="AB1086" i="4"/>
  <c r="AC1086" i="4"/>
  <c r="AD1086" i="4"/>
  <c r="AF1086" i="4"/>
  <c r="AG1086" i="4"/>
  <c r="AH1086" i="4"/>
  <c r="R1087" i="4"/>
  <c r="U1087" i="4" s="1"/>
  <c r="AI1087" i="4" s="1"/>
  <c r="R1088" i="4"/>
  <c r="U1088" i="4" s="1"/>
  <c r="AI1088" i="4" s="1"/>
  <c r="T1088" i="4"/>
  <c r="V1088" i="4"/>
  <c r="Z1088" i="4"/>
  <c r="AA1088" i="4"/>
  <c r="AB1088" i="4"/>
  <c r="AC1088" i="4"/>
  <c r="AD1088" i="4"/>
  <c r="AF1088" i="4"/>
  <c r="AG1088" i="4"/>
  <c r="AH1088" i="4"/>
  <c r="R1089" i="4"/>
  <c r="AL1089" i="4" s="1"/>
  <c r="T1089" i="4"/>
  <c r="V1089" i="4"/>
  <c r="Z1089" i="4"/>
  <c r="AA1089" i="4"/>
  <c r="AB1089" i="4"/>
  <c r="AC1089" i="4"/>
  <c r="AD1089" i="4"/>
  <c r="AF1089" i="4"/>
  <c r="AG1089" i="4"/>
  <c r="AH1089" i="4"/>
  <c r="R1090" i="4"/>
  <c r="AL1090" i="4" s="1"/>
  <c r="T1090" i="4"/>
  <c r="V1090" i="4"/>
  <c r="Z1090" i="4"/>
  <c r="AA1090" i="4"/>
  <c r="AB1090" i="4"/>
  <c r="AC1090" i="4"/>
  <c r="AD1090" i="4"/>
  <c r="AF1090" i="4"/>
  <c r="AG1090" i="4"/>
  <c r="AH1090" i="4"/>
  <c r="R1091" i="4"/>
  <c r="AL1091" i="4" s="1"/>
  <c r="T1091" i="4"/>
  <c r="V1091" i="4"/>
  <c r="Z1091" i="4"/>
  <c r="AA1091" i="4"/>
  <c r="AB1091" i="4"/>
  <c r="AC1091" i="4"/>
  <c r="AD1091" i="4"/>
  <c r="AF1091" i="4"/>
  <c r="AG1091" i="4"/>
  <c r="AH1091" i="4"/>
  <c r="R1092" i="4"/>
  <c r="AL1092" i="4" s="1"/>
  <c r="T1092" i="4"/>
  <c r="V1092" i="4"/>
  <c r="Z1092" i="4"/>
  <c r="AA1092" i="4"/>
  <c r="AB1092" i="4"/>
  <c r="AC1092" i="4"/>
  <c r="AD1092" i="4"/>
  <c r="AF1092" i="4"/>
  <c r="AG1092" i="4"/>
  <c r="AH1092" i="4"/>
  <c r="R1093" i="4"/>
  <c r="U1093" i="4" s="1"/>
  <c r="AI1093" i="4" s="1"/>
  <c r="T1093" i="4"/>
  <c r="V1093" i="4"/>
  <c r="Z1093" i="4"/>
  <c r="AA1093" i="4"/>
  <c r="AB1093" i="4"/>
  <c r="AC1093" i="4"/>
  <c r="AD1093" i="4"/>
  <c r="AF1093" i="4"/>
  <c r="AG1093" i="4"/>
  <c r="AH1093" i="4"/>
  <c r="R1094" i="4"/>
  <c r="U1094" i="4" s="1"/>
  <c r="AI1094" i="4" s="1"/>
  <c r="T1094" i="4"/>
  <c r="V1094" i="4"/>
  <c r="Z1094" i="4"/>
  <c r="AA1094" i="4"/>
  <c r="AB1094" i="4"/>
  <c r="AC1094" i="4"/>
  <c r="AD1094" i="4"/>
  <c r="AF1094" i="4"/>
  <c r="AG1094" i="4"/>
  <c r="AH1094" i="4"/>
  <c r="R1095" i="4"/>
  <c r="AL1095" i="4" s="1"/>
  <c r="T1095" i="4"/>
  <c r="V1095" i="4"/>
  <c r="Z1095" i="4"/>
  <c r="AA1095" i="4"/>
  <c r="AB1095" i="4"/>
  <c r="AC1095" i="4"/>
  <c r="AD1095" i="4"/>
  <c r="AF1095" i="4"/>
  <c r="AG1095" i="4"/>
  <c r="AH1095" i="4"/>
  <c r="R1096" i="4"/>
  <c r="AL1096" i="4" s="1"/>
  <c r="AF1096" i="4"/>
  <c r="R1097" i="4"/>
  <c r="U1097" i="4" s="1"/>
  <c r="AI1097" i="4" s="1"/>
  <c r="T1097" i="4"/>
  <c r="V1097" i="4"/>
  <c r="Z1097" i="4"/>
  <c r="AA1097" i="4"/>
  <c r="AB1097" i="4"/>
  <c r="AC1097" i="4"/>
  <c r="AD1097" i="4"/>
  <c r="AF1097" i="4"/>
  <c r="AG1097" i="4"/>
  <c r="AH1097" i="4"/>
  <c r="R1098" i="4"/>
  <c r="AL1098" i="4" s="1"/>
  <c r="T1098" i="4"/>
  <c r="V1098" i="4"/>
  <c r="Z1098" i="4"/>
  <c r="AA1098" i="4"/>
  <c r="AB1098" i="4"/>
  <c r="AC1098" i="4"/>
  <c r="AD1098" i="4"/>
  <c r="AF1098" i="4"/>
  <c r="AG1098" i="4"/>
  <c r="AH1098" i="4"/>
  <c r="R1099" i="4"/>
  <c r="U1099" i="4" s="1"/>
  <c r="AI1099" i="4" s="1"/>
  <c r="T1099" i="4"/>
  <c r="V1099" i="4"/>
  <c r="Z1099" i="4"/>
  <c r="AA1099" i="4"/>
  <c r="AB1099" i="4"/>
  <c r="AC1099" i="4"/>
  <c r="AD1099" i="4"/>
  <c r="AF1099" i="4"/>
  <c r="AG1099" i="4"/>
  <c r="AH1099" i="4"/>
  <c r="R1100" i="4"/>
  <c r="AL1100" i="4" s="1"/>
  <c r="T1100" i="4"/>
  <c r="V1100" i="4"/>
  <c r="Z1100" i="4"/>
  <c r="AA1100" i="4"/>
  <c r="AB1100" i="4"/>
  <c r="AC1100" i="4"/>
  <c r="AD1100" i="4"/>
  <c r="AF1100" i="4"/>
  <c r="AG1100" i="4"/>
  <c r="AH1100" i="4"/>
  <c r="R1101" i="4"/>
  <c r="AL1101" i="4" s="1"/>
  <c r="T1101" i="4"/>
  <c r="V1101" i="4"/>
  <c r="Z1101" i="4"/>
  <c r="AA1101" i="4"/>
  <c r="AB1101" i="4"/>
  <c r="AC1101" i="4"/>
  <c r="AD1101" i="4"/>
  <c r="AF1101" i="4"/>
  <c r="AG1101" i="4"/>
  <c r="AH1101" i="4"/>
  <c r="R1102" i="4"/>
  <c r="AL1102" i="4" s="1"/>
  <c r="T1102" i="4"/>
  <c r="V1102" i="4"/>
  <c r="Z1102" i="4"/>
  <c r="AA1102" i="4"/>
  <c r="AB1102" i="4"/>
  <c r="AC1102" i="4"/>
  <c r="AD1102" i="4"/>
  <c r="AF1102" i="4"/>
  <c r="AG1102" i="4"/>
  <c r="AH1102" i="4"/>
  <c r="R1103" i="4"/>
  <c r="AL1103" i="4" s="1"/>
  <c r="T1103" i="4"/>
  <c r="V1103" i="4"/>
  <c r="Z1103" i="4"/>
  <c r="AA1103" i="4"/>
  <c r="AB1103" i="4"/>
  <c r="AC1103" i="4"/>
  <c r="AD1103" i="4"/>
  <c r="AF1103" i="4"/>
  <c r="AG1103" i="4"/>
  <c r="AH1103" i="4"/>
  <c r="R1104" i="4"/>
  <c r="U1104" i="4" s="1"/>
  <c r="AI1104" i="4" s="1"/>
  <c r="T1104" i="4"/>
  <c r="V1104" i="4"/>
  <c r="Z1104" i="4"/>
  <c r="AA1104" i="4"/>
  <c r="AB1104" i="4"/>
  <c r="AC1104" i="4"/>
  <c r="AD1104" i="4"/>
  <c r="AF1104" i="4"/>
  <c r="AG1104" i="4"/>
  <c r="AH1104" i="4"/>
  <c r="R1105" i="4"/>
  <c r="U1105" i="4" s="1"/>
  <c r="AI1105" i="4" s="1"/>
  <c r="T1105" i="4"/>
  <c r="V1105" i="4"/>
  <c r="Z1105" i="4"/>
  <c r="AA1105" i="4"/>
  <c r="AB1105" i="4"/>
  <c r="AC1105" i="4"/>
  <c r="AD1105" i="4"/>
  <c r="AF1105" i="4"/>
  <c r="AG1105" i="4"/>
  <c r="AH1105" i="4"/>
  <c r="R1106" i="4"/>
  <c r="AL1106" i="4" s="1"/>
  <c r="T1106" i="4"/>
  <c r="V1106" i="4"/>
  <c r="Z1106" i="4"/>
  <c r="AA1106" i="4"/>
  <c r="AB1106" i="4"/>
  <c r="AC1106" i="4"/>
  <c r="AD1106" i="4"/>
  <c r="AF1106" i="4"/>
  <c r="AG1106" i="4"/>
  <c r="AH1106" i="4"/>
  <c r="R1107" i="4"/>
  <c r="U1107" i="4" s="1"/>
  <c r="AI1107" i="4" s="1"/>
  <c r="T1107" i="4"/>
  <c r="V1107" i="4"/>
  <c r="Z1107" i="4"/>
  <c r="AA1107" i="4"/>
  <c r="AB1107" i="4"/>
  <c r="AC1107" i="4"/>
  <c r="AD1107" i="4"/>
  <c r="AF1107" i="4"/>
  <c r="AG1107" i="4"/>
  <c r="AH1107" i="4"/>
  <c r="R1108" i="4"/>
  <c r="AL1108" i="4" s="1"/>
  <c r="T1108" i="4"/>
  <c r="V1108" i="4"/>
  <c r="Z1108" i="4"/>
  <c r="AA1108" i="4"/>
  <c r="AB1108" i="4"/>
  <c r="AC1108" i="4"/>
  <c r="AD1108" i="4"/>
  <c r="AF1108" i="4"/>
  <c r="AG1108" i="4"/>
  <c r="AH1108" i="4"/>
  <c r="R1109" i="4"/>
  <c r="U1109" i="4" s="1"/>
  <c r="AI1109" i="4" s="1"/>
  <c r="T1109" i="4"/>
  <c r="V1109" i="4"/>
  <c r="Z1109" i="4"/>
  <c r="AA1109" i="4"/>
  <c r="AB1109" i="4"/>
  <c r="AC1109" i="4"/>
  <c r="AD1109" i="4"/>
  <c r="AF1109" i="4"/>
  <c r="AG1109" i="4"/>
  <c r="AH1109" i="4"/>
  <c r="R1110" i="4"/>
  <c r="AL1110" i="4" s="1"/>
  <c r="T1110" i="4"/>
  <c r="V1110" i="4"/>
  <c r="Z1110" i="4"/>
  <c r="AA1110" i="4"/>
  <c r="AB1110" i="4"/>
  <c r="AC1110" i="4"/>
  <c r="AD1110" i="4"/>
  <c r="AF1110" i="4"/>
  <c r="AG1110" i="4"/>
  <c r="AH1110" i="4"/>
  <c r="R1111" i="4"/>
  <c r="AL1111" i="4" s="1"/>
  <c r="T1111" i="4"/>
  <c r="V1111" i="4"/>
  <c r="Z1111" i="4"/>
  <c r="AA1111" i="4"/>
  <c r="AB1111" i="4"/>
  <c r="AC1111" i="4"/>
  <c r="AD1111" i="4"/>
  <c r="AF1111" i="4"/>
  <c r="AG1111" i="4"/>
  <c r="AH1111" i="4"/>
  <c r="R1112" i="4"/>
  <c r="U1112" i="4" s="1"/>
  <c r="AI1112" i="4" s="1"/>
  <c r="T1112" i="4"/>
  <c r="V1112" i="4"/>
  <c r="Z1112" i="4"/>
  <c r="AA1112" i="4"/>
  <c r="AB1112" i="4"/>
  <c r="AC1112" i="4"/>
  <c r="AD1112" i="4"/>
  <c r="AF1112" i="4"/>
  <c r="AG1112" i="4"/>
  <c r="AH1112" i="4"/>
  <c r="R1113" i="4"/>
  <c r="U1113" i="4" s="1"/>
  <c r="AI1113" i="4" s="1"/>
  <c r="T1113" i="4"/>
  <c r="V1113" i="4"/>
  <c r="Z1113" i="4"/>
  <c r="AA1113" i="4"/>
  <c r="AB1113" i="4"/>
  <c r="AC1113" i="4"/>
  <c r="AD1113" i="4"/>
  <c r="AF1113" i="4"/>
  <c r="AG1113" i="4"/>
  <c r="AH1113" i="4"/>
  <c r="R1114" i="4"/>
  <c r="AL1114" i="4" s="1"/>
  <c r="T1114" i="4"/>
  <c r="V1114" i="4"/>
  <c r="Z1114" i="4"/>
  <c r="AA1114" i="4"/>
  <c r="AB1114" i="4"/>
  <c r="AC1114" i="4"/>
  <c r="AD1114" i="4"/>
  <c r="AF1114" i="4"/>
  <c r="AG1114" i="4"/>
  <c r="AH1114" i="4"/>
  <c r="R1115" i="4"/>
  <c r="U1115" i="4" s="1"/>
  <c r="AI1115" i="4" s="1"/>
  <c r="T1115" i="4"/>
  <c r="V1115" i="4"/>
  <c r="Z1115" i="4"/>
  <c r="AA1115" i="4"/>
  <c r="AB1115" i="4"/>
  <c r="AC1115" i="4"/>
  <c r="AD1115" i="4"/>
  <c r="AF1115" i="4"/>
  <c r="AG1115" i="4"/>
  <c r="AH1115" i="4"/>
  <c r="R1116" i="4"/>
  <c r="AL1116" i="4" s="1"/>
  <c r="T1116" i="4"/>
  <c r="V1116" i="4"/>
  <c r="Z1116" i="4"/>
  <c r="AA1116" i="4"/>
  <c r="AB1116" i="4"/>
  <c r="AC1116" i="4"/>
  <c r="AD1116" i="4"/>
  <c r="AF1116" i="4"/>
  <c r="AG1116" i="4"/>
  <c r="AH1116" i="4"/>
  <c r="R1117" i="4"/>
  <c r="U1117" i="4" s="1"/>
  <c r="AI1117" i="4" s="1"/>
  <c r="T1117" i="4"/>
  <c r="V1117" i="4"/>
  <c r="Z1117" i="4"/>
  <c r="AA1117" i="4"/>
  <c r="AB1117" i="4"/>
  <c r="AC1117" i="4"/>
  <c r="AD1117" i="4"/>
  <c r="AF1117" i="4"/>
  <c r="AG1117" i="4"/>
  <c r="AH1117" i="4"/>
  <c r="R1118" i="4"/>
  <c r="AL1118" i="4" s="1"/>
  <c r="T1118" i="4"/>
  <c r="V1118" i="4"/>
  <c r="Z1118" i="4"/>
  <c r="AA1118" i="4"/>
  <c r="AB1118" i="4"/>
  <c r="AC1118" i="4"/>
  <c r="AD1118" i="4"/>
  <c r="AF1118" i="4"/>
  <c r="AG1118" i="4"/>
  <c r="AH1118" i="4"/>
  <c r="R1119" i="4"/>
  <c r="AL1119" i="4" s="1"/>
  <c r="AF1119" i="4"/>
  <c r="R1120" i="4"/>
  <c r="AL1120" i="4" s="1"/>
  <c r="T1120" i="4"/>
  <c r="V1120" i="4"/>
  <c r="Z1120" i="4"/>
  <c r="AA1120" i="4"/>
  <c r="AB1120" i="4"/>
  <c r="AC1120" i="4"/>
  <c r="AD1120" i="4"/>
  <c r="AF1120" i="4"/>
  <c r="AG1120" i="4"/>
  <c r="AH1120" i="4"/>
  <c r="R1121" i="4"/>
  <c r="AL1121" i="4" s="1"/>
  <c r="V1121" i="4"/>
  <c r="Z1121" i="4"/>
  <c r="AA1121" i="4"/>
  <c r="AB1121" i="4"/>
  <c r="AC1121" i="4"/>
  <c r="AD1121" i="4"/>
  <c r="AF1121" i="4"/>
  <c r="AG1121" i="4"/>
  <c r="AH1121" i="4"/>
  <c r="R1122" i="4"/>
  <c r="AL1122" i="4" s="1"/>
  <c r="V1122" i="4"/>
  <c r="Z1122" i="4"/>
  <c r="AA1122" i="4"/>
  <c r="AB1122" i="4"/>
  <c r="AC1122" i="4"/>
  <c r="AD1122" i="4"/>
  <c r="AF1122" i="4"/>
  <c r="AG1122" i="4"/>
  <c r="AH1122" i="4"/>
  <c r="R1123" i="4"/>
  <c r="AL1123" i="4" s="1"/>
  <c r="V1123" i="4"/>
  <c r="Z1123" i="4"/>
  <c r="AA1123" i="4"/>
  <c r="AB1123" i="4"/>
  <c r="AC1123" i="4"/>
  <c r="AD1123" i="4"/>
  <c r="AF1123" i="4"/>
  <c r="AG1123" i="4"/>
  <c r="AH1123" i="4"/>
  <c r="AJ1124" i="4"/>
  <c r="R1125" i="4"/>
  <c r="V1125" i="4" s="1"/>
  <c r="AI1125" i="4" s="1"/>
  <c r="U1125" i="4"/>
  <c r="U1129" i="4" s="1"/>
  <c r="Z1125" i="4"/>
  <c r="Z1129" i="4" s="1"/>
  <c r="AA1125" i="4"/>
  <c r="AA1129" i="4" s="1"/>
  <c r="AB1125" i="4"/>
  <c r="AB1129" i="4" s="1"/>
  <c r="AC1125" i="4"/>
  <c r="AC1129" i="4" s="1"/>
  <c r="AD1125" i="4"/>
  <c r="AD1129" i="4" s="1"/>
  <c r="AF1125" i="4"/>
  <c r="AG1125" i="4"/>
  <c r="AG1129" i="4" s="1"/>
  <c r="AH1125" i="4"/>
  <c r="AH1129" i="4" s="1"/>
  <c r="R1126" i="4"/>
  <c r="V1126" i="4" s="1"/>
  <c r="AI1126" i="4" s="1"/>
  <c r="AF1126" i="4"/>
  <c r="R1127" i="4"/>
  <c r="V1127" i="4" s="1"/>
  <c r="AI1127" i="4" s="1"/>
  <c r="AF1127" i="4"/>
  <c r="R1128" i="4"/>
  <c r="AL1128" i="4" s="1"/>
  <c r="AF1128" i="4"/>
  <c r="S1129" i="4"/>
  <c r="T1129" i="4"/>
  <c r="AJ1129" i="4"/>
  <c r="AK1129" i="4"/>
  <c r="R1130" i="4"/>
  <c r="T1130" i="4" s="1"/>
  <c r="U1132" i="4"/>
  <c r="AJ1132" i="4" s="1"/>
  <c r="AL1132" i="4"/>
  <c r="AL1133" i="4" s="1"/>
  <c r="R1134" i="4"/>
  <c r="AL1134" i="4" s="1"/>
  <c r="T1134" i="4"/>
  <c r="U1134" i="4"/>
  <c r="R1135" i="4"/>
  <c r="V1135" i="4" s="1"/>
  <c r="AJ1135" i="4" s="1"/>
  <c r="T1135" i="4"/>
  <c r="AI1135" i="4" s="1"/>
  <c r="U1135" i="4"/>
  <c r="S1136" i="4"/>
  <c r="AL1137" i="4"/>
  <c r="AL1138" i="4"/>
  <c r="R1139" i="4"/>
  <c r="AJ1139" i="4" s="1"/>
  <c r="U1139" i="4"/>
  <c r="U1140" i="4" s="1"/>
  <c r="V1139" i="4"/>
  <c r="V1140" i="4" s="1"/>
  <c r="Z1139" i="4"/>
  <c r="Z1140" i="4" s="1"/>
  <c r="AA1139" i="4"/>
  <c r="AA1140" i="4" s="1"/>
  <c r="AB1139" i="4"/>
  <c r="AB1140" i="4" s="1"/>
  <c r="AC1139" i="4"/>
  <c r="AC1140" i="4" s="1"/>
  <c r="AD1139" i="4"/>
  <c r="AD1140" i="4" s="1"/>
  <c r="AF1139" i="4"/>
  <c r="AF1140" i="4" s="1"/>
  <c r="AG1139" i="4"/>
  <c r="AG1140" i="4" s="1"/>
  <c r="AH1139" i="4"/>
  <c r="AH1140" i="4" s="1"/>
  <c r="R1141" i="4"/>
  <c r="AJ1141" i="4" s="1"/>
  <c r="U1141" i="4"/>
  <c r="U1143" i="4" s="1"/>
  <c r="Z1141" i="4"/>
  <c r="Z1143" i="4" s="1"/>
  <c r="AA1141" i="4"/>
  <c r="AA1143" i="4" s="1"/>
  <c r="AB1141" i="4"/>
  <c r="AB1143" i="4" s="1"/>
  <c r="AC1141" i="4"/>
  <c r="AC1143" i="4" s="1"/>
  <c r="AF1141" i="4"/>
  <c r="AF1143" i="4" s="1"/>
  <c r="AG1141" i="4"/>
  <c r="AG1143" i="4" s="1"/>
  <c r="AH1141" i="4"/>
  <c r="AH1143" i="4" s="1"/>
  <c r="T1142" i="4"/>
  <c r="V1142" i="4"/>
  <c r="AJ1142" i="4"/>
  <c r="AL1142" i="4"/>
  <c r="AD1143" i="4"/>
  <c r="R1144" i="4"/>
  <c r="AJ1144" i="4" s="1"/>
  <c r="R1145" i="4"/>
  <c r="U1145" i="4" s="1"/>
  <c r="AL1145" i="4" s="1"/>
  <c r="R1147" i="4"/>
  <c r="AJ1147" i="4" s="1"/>
  <c r="T1147" i="4"/>
  <c r="T1151" i="4" s="1"/>
  <c r="U1147" i="4"/>
  <c r="U1151" i="4" s="1"/>
  <c r="Z1147" i="4"/>
  <c r="Z1151" i="4" s="1"/>
  <c r="AA1147" i="4"/>
  <c r="AA1151" i="4" s="1"/>
  <c r="AB1147" i="4"/>
  <c r="AB1151" i="4" s="1"/>
  <c r="AC1147" i="4"/>
  <c r="AC1151" i="4" s="1"/>
  <c r="AD1147" i="4"/>
  <c r="AD1151" i="4" s="1"/>
  <c r="AF1147" i="4"/>
  <c r="AF1151" i="4" s="1"/>
  <c r="AG1147" i="4"/>
  <c r="AG1151" i="4" s="1"/>
  <c r="AH1147" i="4"/>
  <c r="AH1151" i="4" s="1"/>
  <c r="R1148" i="4"/>
  <c r="V1148" i="4" s="1"/>
  <c r="R1149" i="4"/>
  <c r="AJ1149" i="4" s="1"/>
  <c r="R1150" i="4"/>
  <c r="AJ1150" i="4" s="1"/>
  <c r="R1261" i="4" l="1"/>
  <c r="R1226" i="4"/>
  <c r="AC1262" i="4"/>
  <c r="R1235" i="4"/>
  <c r="AL1174" i="4"/>
  <c r="AL1245" i="4"/>
  <c r="V1227" i="4"/>
  <c r="AI1227" i="4" s="1"/>
  <c r="AJ1252" i="4"/>
  <c r="V1252" i="4"/>
  <c r="AL1253" i="4"/>
  <c r="V1253" i="4"/>
  <c r="AL1254" i="4"/>
  <c r="V1254" i="4"/>
  <c r="U1173" i="4"/>
  <c r="AJ1251" i="4"/>
  <c r="V1228" i="4"/>
  <c r="AI1228" i="4" s="1"/>
  <c r="U1176" i="4"/>
  <c r="AI1176" i="4" s="1"/>
  <c r="V1251" i="4"/>
  <c r="AL1251" i="4"/>
  <c r="AL1193" i="4"/>
  <c r="AL1184" i="4"/>
  <c r="AL1177" i="4"/>
  <c r="AL1179" i="4"/>
  <c r="AL1097" i="4"/>
  <c r="U1123" i="4"/>
  <c r="AI1123" i="4" s="1"/>
  <c r="AL1148" i="4"/>
  <c r="T1153" i="4"/>
  <c r="U1174" i="4"/>
  <c r="AI1174" i="4" s="1"/>
  <c r="U1206" i="4"/>
  <c r="AI1206" i="4" s="1"/>
  <c r="U1190" i="4"/>
  <c r="AI1190" i="4" s="1"/>
  <c r="AL1192" i="4"/>
  <c r="U1216" i="4"/>
  <c r="AI1216" i="4" s="1"/>
  <c r="AL1181" i="4"/>
  <c r="AL1214" i="4"/>
  <c r="AL1187" i="4"/>
  <c r="AL1199" i="4"/>
  <c r="U1204" i="4"/>
  <c r="AI1204" i="4" s="1"/>
  <c r="AL1189" i="4"/>
  <c r="T1247" i="4"/>
  <c r="U1180" i="4"/>
  <c r="AI1180" i="4" s="1"/>
  <c r="U1196" i="4"/>
  <c r="AI1196" i="4" s="1"/>
  <c r="AL1207" i="4"/>
  <c r="V1229" i="4"/>
  <c r="AI1229" i="4" s="1"/>
  <c r="U1208" i="4"/>
  <c r="AI1208" i="4" s="1"/>
  <c r="U1212" i="4"/>
  <c r="AI1212" i="4" s="1"/>
  <c r="V1230" i="4"/>
  <c r="AI1230" i="4" s="1"/>
  <c r="U1116" i="4"/>
  <c r="AI1116" i="4" s="1"/>
  <c r="AL1202" i="4"/>
  <c r="AL1210" i="4"/>
  <c r="AL1182" i="4"/>
  <c r="V1150" i="4"/>
  <c r="T1141" i="4"/>
  <c r="AJ1236" i="4"/>
  <c r="AL1252" i="4"/>
  <c r="AL1236" i="4"/>
  <c r="AL1239" i="4" s="1"/>
  <c r="U1092" i="4"/>
  <c r="AI1092" i="4" s="1"/>
  <c r="AL1109" i="4"/>
  <c r="T1136" i="4"/>
  <c r="AL1113" i="4"/>
  <c r="U1084" i="4"/>
  <c r="AI1084" i="4" s="1"/>
  <c r="AJ1148" i="4"/>
  <c r="T1067" i="4"/>
  <c r="U1136" i="4"/>
  <c r="AL1079" i="4"/>
  <c r="U1122" i="4"/>
  <c r="AI1122" i="4" s="1"/>
  <c r="AH1226" i="4"/>
  <c r="AH1262" i="4" s="1"/>
  <c r="T1063" i="4"/>
  <c r="AL1117" i="4"/>
  <c r="U1108" i="4"/>
  <c r="AI1108" i="4" s="1"/>
  <c r="U1101" i="4"/>
  <c r="AI1101" i="4" s="1"/>
  <c r="AL1078" i="4"/>
  <c r="R1143" i="4"/>
  <c r="U1089" i="4"/>
  <c r="AI1089" i="4" s="1"/>
  <c r="V1128" i="4"/>
  <c r="AI1128" i="4" s="1"/>
  <c r="AI1129" i="4" s="1"/>
  <c r="U1076" i="4"/>
  <c r="AI1076" i="4" s="1"/>
  <c r="T1226" i="4"/>
  <c r="V1226" i="4"/>
  <c r="AF1235" i="4"/>
  <c r="AL1150" i="4"/>
  <c r="Z1226" i="4"/>
  <c r="Z1262" i="4" s="1"/>
  <c r="AL1126" i="4"/>
  <c r="AL1082" i="4"/>
  <c r="AA1226" i="4"/>
  <c r="AA1262" i="4" s="1"/>
  <c r="AI1066" i="4"/>
  <c r="AL1066" i="4" s="1"/>
  <c r="AB1226" i="4"/>
  <c r="AB1262" i="4" s="1"/>
  <c r="AL1149" i="4"/>
  <c r="AL1105" i="4"/>
  <c r="V1149" i="4"/>
  <c r="AL1093" i="4"/>
  <c r="AD1226" i="4"/>
  <c r="AD1262" i="4" s="1"/>
  <c r="AF1226" i="4"/>
  <c r="U1100" i="4"/>
  <c r="AI1100" i="4" s="1"/>
  <c r="U1095" i="4"/>
  <c r="AI1095" i="4" s="1"/>
  <c r="AG1226" i="4"/>
  <c r="AG1262" i="4" s="1"/>
  <c r="U1194" i="4"/>
  <c r="AI1194" i="4" s="1"/>
  <c r="U1183" i="4"/>
  <c r="AI1183" i="4" s="1"/>
  <c r="U1186" i="4"/>
  <c r="AI1186" i="4" s="1"/>
  <c r="AL1195" i="4"/>
  <c r="AL1203" i="4"/>
  <c r="AL1211" i="4"/>
  <c r="AL1178" i="4"/>
  <c r="AL1191" i="4"/>
  <c r="U1197" i="4"/>
  <c r="AI1197" i="4" s="1"/>
  <c r="U1205" i="4"/>
  <c r="AI1205" i="4" s="1"/>
  <c r="U1213" i="4"/>
  <c r="AI1213" i="4" s="1"/>
  <c r="AJ1254" i="4"/>
  <c r="AL1201" i="4"/>
  <c r="AL1209" i="4"/>
  <c r="AL1153" i="4"/>
  <c r="AL1172" i="4" s="1"/>
  <c r="AL1175" i="4"/>
  <c r="AL1188" i="4"/>
  <c r="AL1247" i="4"/>
  <c r="AL1248" i="4" s="1"/>
  <c r="AL1215" i="4"/>
  <c r="U1185" i="4"/>
  <c r="AI1185" i="4" s="1"/>
  <c r="AL1227" i="4"/>
  <c r="AL1235" i="4" s="1"/>
  <c r="AJ1253" i="4"/>
  <c r="AG1124" i="4"/>
  <c r="AG1152" i="4" s="1"/>
  <c r="R1131" i="4"/>
  <c r="AL1131" i="4" s="1"/>
  <c r="AD1124" i="4"/>
  <c r="AD1152" i="4" s="1"/>
  <c r="U1086" i="4"/>
  <c r="AI1086" i="4" s="1"/>
  <c r="AI1070" i="4"/>
  <c r="AL1070" i="4" s="1"/>
  <c r="AL1130" i="4"/>
  <c r="AL1112" i="4"/>
  <c r="AL1104" i="4"/>
  <c r="AL1094" i="4"/>
  <c r="AL1141" i="4"/>
  <c r="AL1143" i="4" s="1"/>
  <c r="R1136" i="4"/>
  <c r="AJ1130" i="4"/>
  <c r="U1120" i="4"/>
  <c r="AI1120" i="4" s="1"/>
  <c r="U1114" i="4"/>
  <c r="AI1114" i="4" s="1"/>
  <c r="U1106" i="4"/>
  <c r="AI1106" i="4" s="1"/>
  <c r="AL1135" i="4"/>
  <c r="AL1136" i="4" s="1"/>
  <c r="U1098" i="4"/>
  <c r="AI1098" i="4" s="1"/>
  <c r="U1096" i="4"/>
  <c r="AI1096" i="4" s="1"/>
  <c r="AL1080" i="4"/>
  <c r="AF1124" i="4"/>
  <c r="AB1124" i="4"/>
  <c r="AB1152" i="4" s="1"/>
  <c r="U1144" i="4"/>
  <c r="AL1144" i="4" s="1"/>
  <c r="AL1146" i="4" s="1"/>
  <c r="AF1129" i="4"/>
  <c r="U1111" i="4"/>
  <c r="AI1111" i="4" s="1"/>
  <c r="U1103" i="4"/>
  <c r="AI1103" i="4" s="1"/>
  <c r="U1119" i="4"/>
  <c r="AI1119" i="4" s="1"/>
  <c r="T1124" i="4"/>
  <c r="AL1083" i="4"/>
  <c r="AL1081" i="4"/>
  <c r="V1134" i="4"/>
  <c r="AJ1134" i="4" s="1"/>
  <c r="Z1124" i="4"/>
  <c r="Z1152" i="4" s="1"/>
  <c r="AA1124" i="4"/>
  <c r="AA1152" i="4" s="1"/>
  <c r="V1124" i="4"/>
  <c r="T1071" i="4"/>
  <c r="AL1063" i="4"/>
  <c r="AI1074" i="4"/>
  <c r="AL1075" i="4"/>
  <c r="AL1087" i="4"/>
  <c r="R1074" i="4"/>
  <c r="V1147" i="4"/>
  <c r="V1151" i="4" s="1"/>
  <c r="R1129" i="4"/>
  <c r="AL1125" i="4"/>
  <c r="AH1124" i="4"/>
  <c r="AH1152" i="4" s="1"/>
  <c r="AL1115" i="4"/>
  <c r="AL1107" i="4"/>
  <c r="AL1099" i="4"/>
  <c r="U1090" i="4"/>
  <c r="AI1090" i="4" s="1"/>
  <c r="U1077" i="4"/>
  <c r="T1139" i="4"/>
  <c r="U1121" i="4"/>
  <c r="AI1121" i="4" s="1"/>
  <c r="U1118" i="4"/>
  <c r="AI1118" i="4" s="1"/>
  <c r="U1110" i="4"/>
  <c r="AI1110" i="4" s="1"/>
  <c r="U1102" i="4"/>
  <c r="AI1102" i="4" s="1"/>
  <c r="AL1088" i="4"/>
  <c r="AL1085" i="4"/>
  <c r="AI1073" i="4"/>
  <c r="AL1073" i="4" s="1"/>
  <c r="AI1069" i="4"/>
  <c r="AL1069" i="4" s="1"/>
  <c r="AI1065" i="4"/>
  <c r="AL1065" i="4" s="1"/>
  <c r="U1091" i="4"/>
  <c r="AI1091" i="4" s="1"/>
  <c r="R1140" i="4"/>
  <c r="AC1124" i="4"/>
  <c r="AC1152" i="4" s="1"/>
  <c r="AI1072" i="4"/>
  <c r="AL1072" i="4" s="1"/>
  <c r="AI1068" i="4"/>
  <c r="AL1068" i="4" s="1"/>
  <c r="AI1064" i="4"/>
  <c r="AL1064" i="4" s="1"/>
  <c r="R1146" i="4"/>
  <c r="AL1139" i="4"/>
  <c r="AL1140" i="4" s="1"/>
  <c r="AL1147" i="4"/>
  <c r="AL1127" i="4"/>
  <c r="AJ1145" i="4"/>
  <c r="R1151" i="4"/>
  <c r="R1124" i="4"/>
  <c r="R1262" i="4" l="1"/>
  <c r="AF1262" i="4"/>
  <c r="AJ1262" i="4"/>
  <c r="AI1173" i="4"/>
  <c r="AL1173" i="4" s="1"/>
  <c r="AL1226" i="4" s="1"/>
  <c r="U1226" i="4"/>
  <c r="U1262" i="4" s="1"/>
  <c r="AL1261" i="4"/>
  <c r="T1262" i="4"/>
  <c r="V1152" i="4"/>
  <c r="AL1129" i="4"/>
  <c r="T1152" i="4"/>
  <c r="V1262" i="4"/>
  <c r="AJ1152" i="4"/>
  <c r="AL1151" i="4"/>
  <c r="AL1074" i="4"/>
  <c r="AF1152" i="4"/>
  <c r="R1152" i="4"/>
  <c r="U1124" i="4"/>
  <c r="U1152" i="4" s="1"/>
  <c r="AI1077" i="4"/>
  <c r="AI1124" i="4" s="1"/>
  <c r="AI1152" i="4" s="1"/>
  <c r="AL1124" i="4"/>
  <c r="R1032" i="4"/>
  <c r="AL1032" i="4" s="1"/>
  <c r="AL1262" i="4" l="1"/>
  <c r="AI1262" i="4"/>
  <c r="AL1152" i="4"/>
  <c r="V1032" i="4"/>
  <c r="AI1032" i="4" s="1"/>
  <c r="R1060" i="4" l="1"/>
  <c r="R1038" i="4"/>
  <c r="R1030" i="4"/>
  <c r="R1029" i="4"/>
  <c r="AL1029" i="4" s="1"/>
  <c r="R972" i="4"/>
  <c r="V1029" i="4" l="1"/>
  <c r="AI1029" i="4" s="1"/>
  <c r="AL1030" i="4"/>
  <c r="V1030" i="4"/>
  <c r="AI1030" i="4" s="1"/>
  <c r="R954" i="4"/>
  <c r="R946" i="4"/>
  <c r="R947" i="4"/>
  <c r="R832" i="4"/>
  <c r="AI832" i="4" s="1"/>
  <c r="AL832" i="4" s="1"/>
  <c r="R834" i="4"/>
  <c r="AI834" i="4" s="1"/>
  <c r="AL834" i="4" s="1"/>
  <c r="R835" i="4"/>
  <c r="T835" i="4" s="1"/>
  <c r="R836" i="4"/>
  <c r="AI836" i="4" s="1"/>
  <c r="AL836" i="4" s="1"/>
  <c r="R837" i="4"/>
  <c r="AI837" i="4" s="1"/>
  <c r="AL837" i="4" s="1"/>
  <c r="R838" i="4"/>
  <c r="AI838" i="4" s="1"/>
  <c r="AL838" i="4" s="1"/>
  <c r="R839" i="4"/>
  <c r="T839" i="4" s="1"/>
  <c r="R840" i="4"/>
  <c r="AI840" i="4" s="1"/>
  <c r="AL840" i="4" s="1"/>
  <c r="R833" i="4"/>
  <c r="AI833" i="4" s="1"/>
  <c r="AL833" i="4" s="1"/>
  <c r="R721" i="4"/>
  <c r="AI721" i="4" s="1"/>
  <c r="AL721" i="4" s="1"/>
  <c r="R722" i="4"/>
  <c r="AI722" i="4" s="1"/>
  <c r="AL722" i="4" s="1"/>
  <c r="R723" i="4"/>
  <c r="AI723" i="4" s="1"/>
  <c r="AL723" i="4" s="1"/>
  <c r="R724" i="4"/>
  <c r="AI724" i="4" s="1"/>
  <c r="AL724" i="4" s="1"/>
  <c r="R725" i="4"/>
  <c r="AI725" i="4" s="1"/>
  <c r="AL725" i="4" s="1"/>
  <c r="R726" i="4"/>
  <c r="AI726" i="4" s="1"/>
  <c r="AL726" i="4" s="1"/>
  <c r="R727" i="4"/>
  <c r="AI727" i="4" s="1"/>
  <c r="AL727" i="4" s="1"/>
  <c r="R728" i="4"/>
  <c r="AI728" i="4" s="1"/>
  <c r="AL728" i="4" s="1"/>
  <c r="R729" i="4"/>
  <c r="AI729" i="4" s="1"/>
  <c r="AL729" i="4" s="1"/>
  <c r="R730" i="4"/>
  <c r="AI730" i="4" s="1"/>
  <c r="AL730" i="4" s="1"/>
  <c r="R731" i="4"/>
  <c r="AI731" i="4" s="1"/>
  <c r="AL731" i="4" s="1"/>
  <c r="R732" i="4"/>
  <c r="AI732" i="4" s="1"/>
  <c r="AL732" i="4" s="1"/>
  <c r="R733" i="4"/>
  <c r="AI733" i="4" s="1"/>
  <c r="AL733" i="4" s="1"/>
  <c r="R734" i="4"/>
  <c r="AI734" i="4" s="1"/>
  <c r="AL734" i="4" s="1"/>
  <c r="R735" i="4"/>
  <c r="AI735" i="4" s="1"/>
  <c r="AL735" i="4" s="1"/>
  <c r="R720" i="4"/>
  <c r="AJ684" i="4"/>
  <c r="R685" i="4"/>
  <c r="R686" i="4"/>
  <c r="R687" i="4"/>
  <c r="R688" i="4"/>
  <c r="R689" i="4"/>
  <c r="R690" i="4"/>
  <c r="R691" i="4"/>
  <c r="R692" i="4"/>
  <c r="R684" i="4"/>
  <c r="R681" i="4"/>
  <c r="AL681" i="4" s="1"/>
  <c r="T838" i="4" l="1"/>
  <c r="T832" i="4"/>
  <c r="R948" i="4"/>
  <c r="T837" i="4"/>
  <c r="T840" i="4"/>
  <c r="T833" i="4"/>
  <c r="T834" i="4"/>
  <c r="T836" i="4"/>
  <c r="AI839" i="4"/>
  <c r="AL839" i="4" s="1"/>
  <c r="AI835" i="4"/>
  <c r="AL835" i="4" s="1"/>
  <c r="R841" i="4"/>
  <c r="R736" i="4"/>
  <c r="AI720" i="4"/>
  <c r="AL720" i="4" s="1"/>
  <c r="V681" i="4"/>
  <c r="R693" i="4"/>
  <c r="AI681" i="4"/>
  <c r="R612" i="4"/>
  <c r="R613" i="4"/>
  <c r="AI613" i="4" s="1"/>
  <c r="AL613" i="4" s="1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01" i="4"/>
  <c r="R602" i="4"/>
  <c r="R603" i="4"/>
  <c r="R604" i="4"/>
  <c r="R605" i="4"/>
  <c r="R606" i="4"/>
  <c r="R607" i="4"/>
  <c r="R608" i="4"/>
  <c r="R609" i="4"/>
  <c r="R610" i="4"/>
  <c r="R611" i="4"/>
  <c r="T539" i="4"/>
  <c r="U539" i="4"/>
  <c r="V539" i="4"/>
  <c r="Z539" i="4"/>
  <c r="AA539" i="4"/>
  <c r="AB539" i="4"/>
  <c r="AC539" i="4"/>
  <c r="AD539" i="4"/>
  <c r="AF539" i="4"/>
  <c r="AG539" i="4"/>
  <c r="AH539" i="4"/>
  <c r="AI539" i="4"/>
  <c r="AL539" i="4"/>
  <c r="T592" i="4"/>
  <c r="T593" i="4"/>
  <c r="T594" i="4"/>
  <c r="T591" i="4"/>
  <c r="T596" i="4"/>
  <c r="U428" i="4"/>
  <c r="U429" i="4"/>
  <c r="U430" i="4"/>
  <c r="U431" i="4"/>
  <c r="U432" i="4"/>
  <c r="U427" i="4"/>
  <c r="R427" i="4"/>
  <c r="T427" i="4" s="1"/>
  <c r="R430" i="4"/>
  <c r="T430" i="4" s="1"/>
  <c r="R431" i="4"/>
  <c r="T431" i="4" s="1"/>
  <c r="R432" i="4"/>
  <c r="T432" i="4" s="1"/>
  <c r="R428" i="4"/>
  <c r="AI428" i="4" s="1"/>
  <c r="R429" i="4"/>
  <c r="T429" i="4" s="1"/>
  <c r="E435" i="4"/>
  <c r="R540" i="4"/>
  <c r="R595" i="4"/>
  <c r="Q592" i="4"/>
  <c r="Q593" i="4"/>
  <c r="Q594" i="4"/>
  <c r="Q591" i="4"/>
  <c r="R537" i="4"/>
  <c r="AL537" i="4" s="1"/>
  <c r="R535" i="4"/>
  <c r="V535" i="4" s="1"/>
  <c r="R533" i="4"/>
  <c r="AL533" i="4" s="1"/>
  <c r="R401" i="4"/>
  <c r="R402" i="4" s="1"/>
  <c r="R421" i="4"/>
  <c r="AL421" i="4" s="1"/>
  <c r="R415" i="4"/>
  <c r="V415" i="4" s="1"/>
  <c r="R413" i="4"/>
  <c r="V413" i="4" s="1"/>
  <c r="R411" i="4"/>
  <c r="AL411" i="4" s="1"/>
  <c r="R407" i="4"/>
  <c r="AL407" i="4" s="1"/>
  <c r="R408" i="4"/>
  <c r="AL408" i="4" s="1"/>
  <c r="R409" i="4"/>
  <c r="V409" i="4" s="1"/>
  <c r="R399" i="4"/>
  <c r="AL399" i="4" s="1"/>
  <c r="R397" i="4"/>
  <c r="V397" i="4" s="1"/>
  <c r="R398" i="4"/>
  <c r="V398" i="4" s="1"/>
  <c r="R362" i="4"/>
  <c r="AL362" i="4" s="1"/>
  <c r="R361" i="4"/>
  <c r="AL361" i="4" s="1"/>
  <c r="AI350" i="4"/>
  <c r="AI351" i="4"/>
  <c r="AI352" i="4"/>
  <c r="AI353" i="4"/>
  <c r="AI354" i="4"/>
  <c r="AI355" i="4"/>
  <c r="AI356" i="4"/>
  <c r="AI357" i="4"/>
  <c r="AI358" i="4"/>
  <c r="AI359" i="4"/>
  <c r="AI349" i="4"/>
  <c r="R350" i="4"/>
  <c r="T350" i="4" s="1"/>
  <c r="R351" i="4"/>
  <c r="T351" i="4" s="1"/>
  <c r="R352" i="4"/>
  <c r="T352" i="4" s="1"/>
  <c r="R353" i="4"/>
  <c r="T353" i="4" s="1"/>
  <c r="R354" i="4"/>
  <c r="T354" i="4" s="1"/>
  <c r="R355" i="4"/>
  <c r="T355" i="4" s="1"/>
  <c r="R356" i="4"/>
  <c r="T356" i="4" s="1"/>
  <c r="R357" i="4"/>
  <c r="T357" i="4" s="1"/>
  <c r="R358" i="4"/>
  <c r="T358" i="4" s="1"/>
  <c r="R359" i="4"/>
  <c r="T359" i="4" s="1"/>
  <c r="R349" i="4"/>
  <c r="T349" i="4" s="1"/>
  <c r="R324" i="4"/>
  <c r="T324" i="4" s="1"/>
  <c r="T603" i="4" l="1"/>
  <c r="AI603" i="4"/>
  <c r="AL603" i="4" s="1"/>
  <c r="T610" i="4"/>
  <c r="AI610" i="4"/>
  <c r="AL610" i="4" s="1"/>
  <c r="T606" i="4"/>
  <c r="AI606" i="4"/>
  <c r="AL606" i="4" s="1"/>
  <c r="T602" i="4"/>
  <c r="AI602" i="4"/>
  <c r="AL602" i="4" s="1"/>
  <c r="T627" i="4"/>
  <c r="AI627" i="4"/>
  <c r="AL627" i="4" s="1"/>
  <c r="T623" i="4"/>
  <c r="AI623" i="4"/>
  <c r="AL623" i="4" s="1"/>
  <c r="T619" i="4"/>
  <c r="AI619" i="4"/>
  <c r="AL619" i="4" s="1"/>
  <c r="T615" i="4"/>
  <c r="AI615" i="4"/>
  <c r="AL615" i="4" s="1"/>
  <c r="T612" i="4"/>
  <c r="AI612" i="4"/>
  <c r="AL612" i="4" s="1"/>
  <c r="T620" i="4"/>
  <c r="AI620" i="4"/>
  <c r="AL620" i="4" s="1"/>
  <c r="T609" i="4"/>
  <c r="AI609" i="4"/>
  <c r="AL609" i="4" s="1"/>
  <c r="T605" i="4"/>
  <c r="AI605" i="4"/>
  <c r="AL605" i="4" s="1"/>
  <c r="T601" i="4"/>
  <c r="AI601" i="4"/>
  <c r="AL601" i="4" s="1"/>
  <c r="R630" i="4"/>
  <c r="T626" i="4"/>
  <c r="AI626" i="4"/>
  <c r="AL626" i="4" s="1"/>
  <c r="T622" i="4"/>
  <c r="AI622" i="4"/>
  <c r="AL622" i="4" s="1"/>
  <c r="T618" i="4"/>
  <c r="AI618" i="4"/>
  <c r="AL618" i="4" s="1"/>
  <c r="T614" i="4"/>
  <c r="AI614" i="4"/>
  <c r="AL614" i="4" s="1"/>
  <c r="T611" i="4"/>
  <c r="AI611" i="4"/>
  <c r="AL611" i="4" s="1"/>
  <c r="T607" i="4"/>
  <c r="AI607" i="4"/>
  <c r="AL607" i="4" s="1"/>
  <c r="AI628" i="4"/>
  <c r="AL628" i="4" s="1"/>
  <c r="T628" i="4"/>
  <c r="T624" i="4"/>
  <c r="AI624" i="4"/>
  <c r="AL624" i="4" s="1"/>
  <c r="T616" i="4"/>
  <c r="AI616" i="4"/>
  <c r="AL616" i="4" s="1"/>
  <c r="T608" i="4"/>
  <c r="AI608" i="4"/>
  <c r="AL608" i="4" s="1"/>
  <c r="T604" i="4"/>
  <c r="AI604" i="4"/>
  <c r="AL604" i="4" s="1"/>
  <c r="T629" i="4"/>
  <c r="AI629" i="4"/>
  <c r="AL629" i="4" s="1"/>
  <c r="T625" i="4"/>
  <c r="AI625" i="4"/>
  <c r="AL625" i="4" s="1"/>
  <c r="T621" i="4"/>
  <c r="AI621" i="4"/>
  <c r="AL621" i="4" s="1"/>
  <c r="T617" i="4"/>
  <c r="AI617" i="4"/>
  <c r="AL617" i="4" s="1"/>
  <c r="T613" i="4"/>
  <c r="AI431" i="4"/>
  <c r="AI430" i="4"/>
  <c r="AI427" i="4"/>
  <c r="AI429" i="4"/>
  <c r="AI432" i="4"/>
  <c r="R433" i="4"/>
  <c r="T428" i="4"/>
  <c r="V533" i="4"/>
  <c r="V537" i="4"/>
  <c r="AI533" i="4"/>
  <c r="AI537" i="4"/>
  <c r="AL535" i="4"/>
  <c r="AI535" i="4"/>
  <c r="AL356" i="4"/>
  <c r="AL415" i="4"/>
  <c r="AL398" i="4"/>
  <c r="V421" i="4"/>
  <c r="AJ421" i="4" s="1"/>
  <c r="AI398" i="4"/>
  <c r="AL352" i="4"/>
  <c r="AI397" i="4"/>
  <c r="AL413" i="4"/>
  <c r="AJ415" i="4"/>
  <c r="AL397" i="4"/>
  <c r="AL349" i="4"/>
  <c r="AL359" i="4"/>
  <c r="AL355" i="4"/>
  <c r="AL351" i="4"/>
  <c r="V399" i="4"/>
  <c r="R360" i="4"/>
  <c r="AJ413" i="4"/>
  <c r="AI399" i="4"/>
  <c r="AL358" i="4"/>
  <c r="AL354" i="4"/>
  <c r="AL350" i="4"/>
  <c r="AL357" i="4"/>
  <c r="AL353" i="4"/>
  <c r="V408" i="4"/>
  <c r="AJ408" i="4"/>
  <c r="V411" i="4"/>
  <c r="AJ407" i="4"/>
  <c r="AJ411" i="4"/>
  <c r="V407" i="4"/>
  <c r="AL409" i="4"/>
  <c r="AJ409" i="4"/>
  <c r="AI324" i="4"/>
  <c r="AL324" i="4"/>
  <c r="R314" i="4" l="1"/>
  <c r="R315" i="4"/>
  <c r="R316" i="4"/>
  <c r="R317" i="4"/>
  <c r="R318" i="4"/>
  <c r="R319" i="4"/>
  <c r="R320" i="4"/>
  <c r="R321" i="4"/>
  <c r="R322" i="4"/>
  <c r="R323" i="4"/>
  <c r="R325" i="4"/>
  <c r="T322" i="4" l="1"/>
  <c r="AI322" i="4"/>
  <c r="AL322" i="4"/>
  <c r="T314" i="4"/>
  <c r="AI314" i="4"/>
  <c r="AL314" i="4"/>
  <c r="AL321" i="4"/>
  <c r="T321" i="4"/>
  <c r="AI321" i="4"/>
  <c r="AI317" i="4"/>
  <c r="AL317" i="4"/>
  <c r="T317" i="4"/>
  <c r="T325" i="4"/>
  <c r="AI325" i="4"/>
  <c r="AL325" i="4"/>
  <c r="AL320" i="4"/>
  <c r="T320" i="4"/>
  <c r="AI320" i="4"/>
  <c r="AL316" i="4"/>
  <c r="T316" i="4"/>
  <c r="AI316" i="4"/>
  <c r="T318" i="4"/>
  <c r="AI318" i="4"/>
  <c r="AL318" i="4"/>
  <c r="AL323" i="4"/>
  <c r="AI323" i="4"/>
  <c r="T323" i="4"/>
  <c r="AL319" i="4"/>
  <c r="AI319" i="4"/>
  <c r="T319" i="4"/>
  <c r="AL315" i="4"/>
  <c r="T315" i="4"/>
  <c r="AI315" i="4"/>
  <c r="R273" i="4"/>
  <c r="R272" i="4"/>
  <c r="R267" i="4"/>
  <c r="R226" i="4"/>
  <c r="R227" i="4"/>
  <c r="R228" i="4"/>
  <c r="R168" i="4"/>
  <c r="R139" i="4"/>
  <c r="R68" i="4"/>
  <c r="R56" i="4"/>
  <c r="R57" i="4"/>
  <c r="R58" i="4"/>
  <c r="R59" i="4"/>
  <c r="R60" i="4"/>
  <c r="R61" i="4"/>
  <c r="R62" i="4"/>
  <c r="R63" i="4"/>
  <c r="R64" i="4"/>
  <c r="R65" i="4"/>
  <c r="R66" i="4"/>
  <c r="R67" i="4"/>
  <c r="R51" i="4"/>
  <c r="R50" i="4"/>
  <c r="R70" i="4"/>
  <c r="R71" i="4"/>
  <c r="R72" i="4"/>
  <c r="R73" i="4"/>
  <c r="R74" i="4"/>
  <c r="R75" i="4"/>
  <c r="R76" i="4"/>
  <c r="R77" i="4"/>
  <c r="R78" i="4"/>
  <c r="R79" i="4"/>
  <c r="R80" i="4"/>
  <c r="R81" i="4"/>
  <c r="R83" i="4"/>
  <c r="R84" i="4"/>
  <c r="R85" i="4"/>
  <c r="R86" i="4"/>
  <c r="R52" i="4"/>
  <c r="R53" i="4"/>
  <c r="R54" i="4"/>
  <c r="R55" i="4"/>
  <c r="R26" i="4"/>
  <c r="R24" i="4"/>
  <c r="T24" i="4"/>
  <c r="R17" i="4"/>
  <c r="T17" i="4" s="1"/>
  <c r="R18" i="4"/>
  <c r="T18" i="4" s="1"/>
  <c r="R19" i="4"/>
  <c r="AL19" i="4" s="1"/>
  <c r="R20" i="4"/>
  <c r="AL20" i="4" s="1"/>
  <c r="R21" i="4"/>
  <c r="AL21" i="4" s="1"/>
  <c r="R22" i="4"/>
  <c r="T22" i="4" s="1"/>
  <c r="R27" i="4"/>
  <c r="V27" i="4" s="1"/>
  <c r="R274" i="4" l="1"/>
  <c r="R69" i="4"/>
  <c r="T21" i="4"/>
  <c r="T20" i="4"/>
  <c r="AI17" i="4"/>
  <c r="AI21" i="4"/>
  <c r="AI22" i="4"/>
  <c r="R28" i="4"/>
  <c r="AI27" i="4"/>
  <c r="AL27" i="4" s="1"/>
  <c r="T19" i="4"/>
  <c r="AI20" i="4"/>
  <c r="AI19" i="4"/>
  <c r="AI18" i="4"/>
  <c r="AL22" i="4"/>
  <c r="AL18" i="4"/>
  <c r="AL17" i="4"/>
  <c r="U16" i="4" l="1"/>
  <c r="V974" i="4" l="1"/>
  <c r="T974" i="4"/>
  <c r="R974" i="4"/>
  <c r="U974" i="4" s="1"/>
  <c r="V973" i="4"/>
  <c r="T973" i="4"/>
  <c r="R973" i="4"/>
  <c r="AL973" i="4" s="1"/>
  <c r="V972" i="4"/>
  <c r="T972" i="4"/>
  <c r="U972" i="4"/>
  <c r="V971" i="4"/>
  <c r="T971" i="4"/>
  <c r="R971" i="4"/>
  <c r="V970" i="4"/>
  <c r="U970" i="4"/>
  <c r="T969" i="4"/>
  <c r="R968" i="4"/>
  <c r="R970" i="4" s="1"/>
  <c r="AL1059" i="4"/>
  <c r="AJ1059" i="4"/>
  <c r="AL1058" i="4"/>
  <c r="AJ1058" i="4"/>
  <c r="AH1058" i="4"/>
  <c r="AH1060" i="4" s="1"/>
  <c r="AG1058" i="4"/>
  <c r="AG1060" i="4" s="1"/>
  <c r="AF1058" i="4"/>
  <c r="AF1060" i="4" s="1"/>
  <c r="AD1058" i="4"/>
  <c r="AD1060" i="4" s="1"/>
  <c r="AC1058" i="4"/>
  <c r="AC1060" i="4" s="1"/>
  <c r="AB1058" i="4"/>
  <c r="AB1060" i="4" s="1"/>
  <c r="AA1058" i="4"/>
  <c r="AA1060" i="4" s="1"/>
  <c r="Z1058" i="4"/>
  <c r="Z1060" i="4" s="1"/>
  <c r="V1058" i="4"/>
  <c r="U1058" i="4"/>
  <c r="U1060" i="4" s="1"/>
  <c r="T1058" i="4"/>
  <c r="T1060" i="4" s="1"/>
  <c r="AD1057" i="4"/>
  <c r="AH1056" i="4"/>
  <c r="AH1057" i="4" s="1"/>
  <c r="AG1056" i="4"/>
  <c r="AG1057" i="4" s="1"/>
  <c r="AF1056" i="4"/>
  <c r="AF1057" i="4" s="1"/>
  <c r="AC1056" i="4"/>
  <c r="AC1057" i="4" s="1"/>
  <c r="AB1056" i="4"/>
  <c r="AB1057" i="4" s="1"/>
  <c r="AA1056" i="4"/>
  <c r="AA1057" i="4" s="1"/>
  <c r="Z1056" i="4"/>
  <c r="Z1057" i="4" s="1"/>
  <c r="V1056" i="4"/>
  <c r="V1057" i="4" s="1"/>
  <c r="U1056" i="4"/>
  <c r="U1057" i="4" s="1"/>
  <c r="R1056" i="4"/>
  <c r="AH1054" i="4"/>
  <c r="AH1055" i="4" s="1"/>
  <c r="AG1054" i="4"/>
  <c r="AG1055" i="4" s="1"/>
  <c r="AF1054" i="4"/>
  <c r="AF1055" i="4" s="1"/>
  <c r="AD1054" i="4"/>
  <c r="AD1055" i="4" s="1"/>
  <c r="AC1054" i="4"/>
  <c r="AC1055" i="4" s="1"/>
  <c r="AB1054" i="4"/>
  <c r="AB1055" i="4" s="1"/>
  <c r="AA1054" i="4"/>
  <c r="AA1055" i="4" s="1"/>
  <c r="Z1054" i="4"/>
  <c r="Z1055" i="4" s="1"/>
  <c r="V1054" i="4"/>
  <c r="V1055" i="4" s="1"/>
  <c r="U1054" i="4"/>
  <c r="U1055" i="4" s="1"/>
  <c r="R1054" i="4"/>
  <c r="R1055" i="4" s="1"/>
  <c r="AI1052" i="4"/>
  <c r="AF1052" i="4"/>
  <c r="AH1052" i="4"/>
  <c r="AG1052" i="4"/>
  <c r="AD1052" i="4"/>
  <c r="AC1052" i="4"/>
  <c r="AB1052" i="4"/>
  <c r="AA1052" i="4"/>
  <c r="Z1052" i="4"/>
  <c r="V1052" i="4"/>
  <c r="R1051" i="4"/>
  <c r="U1051" i="4" s="1"/>
  <c r="AJ1051" i="4" s="1"/>
  <c r="R1050" i="4"/>
  <c r="AL1050" i="4" s="1"/>
  <c r="R1049" i="4"/>
  <c r="AL1049" i="4" s="1"/>
  <c r="R1048" i="4"/>
  <c r="AL1048" i="4" s="1"/>
  <c r="R1047" i="4"/>
  <c r="U1047" i="4" s="1"/>
  <c r="AJ1047" i="4" s="1"/>
  <c r="R1046" i="4"/>
  <c r="U1046" i="4" s="1"/>
  <c r="AJ1046" i="4" s="1"/>
  <c r="R1045" i="4"/>
  <c r="AL1045" i="4" s="1"/>
  <c r="R1044" i="4"/>
  <c r="AL1044" i="4" s="1"/>
  <c r="R1043" i="4"/>
  <c r="U1043" i="4" s="1"/>
  <c r="AJ1043" i="4" s="1"/>
  <c r="R1042" i="4"/>
  <c r="AL1042" i="4" s="1"/>
  <c r="R1041" i="4"/>
  <c r="U1041" i="4" s="1"/>
  <c r="AJ1041" i="4" s="1"/>
  <c r="R1040" i="4"/>
  <c r="AL1040" i="4" s="1"/>
  <c r="R1039" i="4"/>
  <c r="AL1038" i="4"/>
  <c r="AL1037" i="4"/>
  <c r="T1037" i="4"/>
  <c r="AK1036" i="4"/>
  <c r="AL1035" i="4"/>
  <c r="AJ1035" i="4"/>
  <c r="AJ1036" i="4" s="1"/>
  <c r="AF1035" i="4"/>
  <c r="AI1035" i="4" s="1"/>
  <c r="R1034" i="4"/>
  <c r="AK1033" i="4"/>
  <c r="T1033" i="4"/>
  <c r="AF1031" i="4"/>
  <c r="R1031" i="4"/>
  <c r="AH1028" i="4"/>
  <c r="AH1033" i="4" s="1"/>
  <c r="AG1028" i="4"/>
  <c r="AG1033" i="4" s="1"/>
  <c r="AF1028" i="4"/>
  <c r="AD1028" i="4"/>
  <c r="AD1033" i="4" s="1"/>
  <c r="AC1028" i="4"/>
  <c r="AC1033" i="4" s="1"/>
  <c r="AB1028" i="4"/>
  <c r="AB1033" i="4" s="1"/>
  <c r="AA1028" i="4"/>
  <c r="AA1033" i="4" s="1"/>
  <c r="Z1028" i="4"/>
  <c r="Z1033" i="4" s="1"/>
  <c r="U1028" i="4"/>
  <c r="U1033" i="4" s="1"/>
  <c r="R1028" i="4"/>
  <c r="AK1027" i="4"/>
  <c r="AJ1027" i="4"/>
  <c r="R1026" i="4"/>
  <c r="AI1026" i="4" s="1"/>
  <c r="R1025" i="4"/>
  <c r="AL1025" i="4" s="1"/>
  <c r="R1024" i="4"/>
  <c r="AL1024" i="4" s="1"/>
  <c r="R1023" i="4"/>
  <c r="AL1023" i="4" s="1"/>
  <c r="R1022" i="4"/>
  <c r="AI1022" i="4" s="1"/>
  <c r="R1021" i="4"/>
  <c r="AL1021" i="4" s="1"/>
  <c r="R1020" i="4"/>
  <c r="AL1020" i="4" s="1"/>
  <c r="R1019" i="4"/>
  <c r="AL1019" i="4" s="1"/>
  <c r="R1018" i="4"/>
  <c r="AI1018" i="4" s="1"/>
  <c r="AH1017" i="4"/>
  <c r="AG1017" i="4"/>
  <c r="AF1017" i="4"/>
  <c r="AD1017" i="4"/>
  <c r="AC1017" i="4"/>
  <c r="AB1017" i="4"/>
  <c r="AA1017" i="4"/>
  <c r="Z1017" i="4"/>
  <c r="V1017" i="4"/>
  <c r="R1017" i="4"/>
  <c r="U1017" i="4" s="1"/>
  <c r="AH1016" i="4"/>
  <c r="AG1016" i="4"/>
  <c r="AF1016" i="4"/>
  <c r="AD1016" i="4"/>
  <c r="AC1016" i="4"/>
  <c r="AB1016" i="4"/>
  <c r="AA1016" i="4"/>
  <c r="Z1016" i="4"/>
  <c r="V1016" i="4"/>
  <c r="R1016" i="4"/>
  <c r="AL1016" i="4" s="1"/>
  <c r="AH1015" i="4"/>
  <c r="AG1015" i="4"/>
  <c r="AF1015" i="4"/>
  <c r="AD1015" i="4"/>
  <c r="AC1015" i="4"/>
  <c r="AB1015" i="4"/>
  <c r="AA1015" i="4"/>
  <c r="Z1015" i="4"/>
  <c r="V1015" i="4"/>
  <c r="T1015" i="4"/>
  <c r="R1015" i="4"/>
  <c r="U1015" i="4" s="1"/>
  <c r="AF1014" i="4"/>
  <c r="R1014" i="4"/>
  <c r="AL1014" i="4" s="1"/>
  <c r="AH1013" i="4"/>
  <c r="AG1013" i="4"/>
  <c r="AF1013" i="4"/>
  <c r="AD1013" i="4"/>
  <c r="AC1013" i="4"/>
  <c r="AB1013" i="4"/>
  <c r="AA1013" i="4"/>
  <c r="Z1013" i="4"/>
  <c r="V1013" i="4"/>
  <c r="T1013" i="4"/>
  <c r="R1013" i="4"/>
  <c r="U1013" i="4" s="1"/>
  <c r="AH1012" i="4"/>
  <c r="AG1012" i="4"/>
  <c r="AF1012" i="4"/>
  <c r="AD1012" i="4"/>
  <c r="AC1012" i="4"/>
  <c r="AB1012" i="4"/>
  <c r="AA1012" i="4"/>
  <c r="Z1012" i="4"/>
  <c r="V1012" i="4"/>
  <c r="T1012" i="4"/>
  <c r="R1012" i="4"/>
  <c r="U1012" i="4" s="1"/>
  <c r="AH1011" i="4"/>
  <c r="AG1011" i="4"/>
  <c r="AF1011" i="4"/>
  <c r="AD1011" i="4"/>
  <c r="AC1011" i="4"/>
  <c r="AB1011" i="4"/>
  <c r="AA1011" i="4"/>
  <c r="Z1011" i="4"/>
  <c r="V1011" i="4"/>
  <c r="T1011" i="4"/>
  <c r="R1011" i="4"/>
  <c r="U1011" i="4" s="1"/>
  <c r="AH1010" i="4"/>
  <c r="AG1010" i="4"/>
  <c r="AF1010" i="4"/>
  <c r="AD1010" i="4"/>
  <c r="AC1010" i="4"/>
  <c r="AB1010" i="4"/>
  <c r="AA1010" i="4"/>
  <c r="Z1010" i="4"/>
  <c r="V1010" i="4"/>
  <c r="T1010" i="4"/>
  <c r="R1010" i="4"/>
  <c r="AI1010" i="4" s="1"/>
  <c r="AH1009" i="4"/>
  <c r="AG1009" i="4"/>
  <c r="AF1009" i="4"/>
  <c r="AD1009" i="4"/>
  <c r="AC1009" i="4"/>
  <c r="AB1009" i="4"/>
  <c r="AA1009" i="4"/>
  <c r="Z1009" i="4"/>
  <c r="V1009" i="4"/>
  <c r="T1009" i="4"/>
  <c r="R1009" i="4"/>
  <c r="AL1009" i="4" s="1"/>
  <c r="AH1008" i="4"/>
  <c r="AG1008" i="4"/>
  <c r="AF1008" i="4"/>
  <c r="AD1008" i="4"/>
  <c r="AC1008" i="4"/>
  <c r="AB1008" i="4"/>
  <c r="AA1008" i="4"/>
  <c r="Z1008" i="4"/>
  <c r="V1008" i="4"/>
  <c r="T1008" i="4"/>
  <c r="R1008" i="4"/>
  <c r="AI1008" i="4" s="1"/>
  <c r="AH1007" i="4"/>
  <c r="AG1007" i="4"/>
  <c r="AF1007" i="4"/>
  <c r="AD1007" i="4"/>
  <c r="AC1007" i="4"/>
  <c r="AB1007" i="4"/>
  <c r="AA1007" i="4"/>
  <c r="Z1007" i="4"/>
  <c r="V1007" i="4"/>
  <c r="T1007" i="4"/>
  <c r="R1007" i="4"/>
  <c r="U1007" i="4" s="1"/>
  <c r="AH1006" i="4"/>
  <c r="AG1006" i="4"/>
  <c r="AF1006" i="4"/>
  <c r="AD1006" i="4"/>
  <c r="AC1006" i="4"/>
  <c r="AB1006" i="4"/>
  <c r="AA1006" i="4"/>
  <c r="Z1006" i="4"/>
  <c r="V1006" i="4"/>
  <c r="T1006" i="4"/>
  <c r="R1006" i="4"/>
  <c r="U1006" i="4" s="1"/>
  <c r="AH1005" i="4"/>
  <c r="AG1005" i="4"/>
  <c r="AF1005" i="4"/>
  <c r="AD1005" i="4"/>
  <c r="AC1005" i="4"/>
  <c r="AB1005" i="4"/>
  <c r="AA1005" i="4"/>
  <c r="Z1005" i="4"/>
  <c r="V1005" i="4"/>
  <c r="T1005" i="4"/>
  <c r="R1005" i="4"/>
  <c r="U1005" i="4" s="1"/>
  <c r="AH1004" i="4"/>
  <c r="AG1004" i="4"/>
  <c r="AF1004" i="4"/>
  <c r="AD1004" i="4"/>
  <c r="AC1004" i="4"/>
  <c r="AB1004" i="4"/>
  <c r="AA1004" i="4"/>
  <c r="Z1004" i="4"/>
  <c r="V1004" i="4"/>
  <c r="T1004" i="4"/>
  <c r="R1004" i="4"/>
  <c r="AI1004" i="4" s="1"/>
  <c r="AH1003" i="4"/>
  <c r="AG1003" i="4"/>
  <c r="AF1003" i="4"/>
  <c r="AD1003" i="4"/>
  <c r="AC1003" i="4"/>
  <c r="AB1003" i="4"/>
  <c r="AA1003" i="4"/>
  <c r="Z1003" i="4"/>
  <c r="V1003" i="4"/>
  <c r="T1003" i="4"/>
  <c r="R1003" i="4"/>
  <c r="U1003" i="4" s="1"/>
  <c r="AH1002" i="4"/>
  <c r="AG1002" i="4"/>
  <c r="AF1002" i="4"/>
  <c r="AD1002" i="4"/>
  <c r="AC1002" i="4"/>
  <c r="AB1002" i="4"/>
  <c r="AA1002" i="4"/>
  <c r="Z1002" i="4"/>
  <c r="V1002" i="4"/>
  <c r="T1002" i="4"/>
  <c r="R1002" i="4"/>
  <c r="AI1002" i="4" s="1"/>
  <c r="AH1001" i="4"/>
  <c r="AG1001" i="4"/>
  <c r="AF1001" i="4"/>
  <c r="AD1001" i="4"/>
  <c r="AC1001" i="4"/>
  <c r="AB1001" i="4"/>
  <c r="AA1001" i="4"/>
  <c r="Z1001" i="4"/>
  <c r="V1001" i="4"/>
  <c r="T1001" i="4"/>
  <c r="R1001" i="4"/>
  <c r="AL1001" i="4" s="1"/>
  <c r="AH1000" i="4"/>
  <c r="AG1000" i="4"/>
  <c r="AF1000" i="4"/>
  <c r="AD1000" i="4"/>
  <c r="AC1000" i="4"/>
  <c r="AB1000" i="4"/>
  <c r="AA1000" i="4"/>
  <c r="Z1000" i="4"/>
  <c r="V1000" i="4"/>
  <c r="T1000" i="4"/>
  <c r="R1000" i="4"/>
  <c r="AL1000" i="4" s="1"/>
  <c r="AH999" i="4"/>
  <c r="AG999" i="4"/>
  <c r="AF999" i="4"/>
  <c r="AD999" i="4"/>
  <c r="AC999" i="4"/>
  <c r="AB999" i="4"/>
  <c r="AA999" i="4"/>
  <c r="Z999" i="4"/>
  <c r="V999" i="4"/>
  <c r="T999" i="4"/>
  <c r="R999" i="4"/>
  <c r="U999" i="4" s="1"/>
  <c r="AH998" i="4"/>
  <c r="AG998" i="4"/>
  <c r="AF998" i="4"/>
  <c r="AD998" i="4"/>
  <c r="AC998" i="4"/>
  <c r="AB998" i="4"/>
  <c r="AA998" i="4"/>
  <c r="Z998" i="4"/>
  <c r="V998" i="4"/>
  <c r="T998" i="4"/>
  <c r="R998" i="4"/>
  <c r="U998" i="4" s="1"/>
  <c r="AH997" i="4"/>
  <c r="AG997" i="4"/>
  <c r="AF997" i="4"/>
  <c r="AD997" i="4"/>
  <c r="AC997" i="4"/>
  <c r="AB997" i="4"/>
  <c r="AA997" i="4"/>
  <c r="Z997" i="4"/>
  <c r="V997" i="4"/>
  <c r="T997" i="4"/>
  <c r="R997" i="4"/>
  <c r="U997" i="4" s="1"/>
  <c r="AH996" i="4"/>
  <c r="AG996" i="4"/>
  <c r="AF996" i="4"/>
  <c r="AD996" i="4"/>
  <c r="AC996" i="4"/>
  <c r="AB996" i="4"/>
  <c r="AA996" i="4"/>
  <c r="Z996" i="4"/>
  <c r="V996" i="4"/>
  <c r="T996" i="4"/>
  <c r="R996" i="4"/>
  <c r="AL996" i="4" s="1"/>
  <c r="AH995" i="4"/>
  <c r="AG995" i="4"/>
  <c r="AF995" i="4"/>
  <c r="AD995" i="4"/>
  <c r="AC995" i="4"/>
  <c r="AB995" i="4"/>
  <c r="AA995" i="4"/>
  <c r="Z995" i="4"/>
  <c r="V995" i="4"/>
  <c r="T995" i="4"/>
  <c r="R995" i="4"/>
  <c r="AL995" i="4" s="1"/>
  <c r="AH994" i="4"/>
  <c r="AG994" i="4"/>
  <c r="AF994" i="4"/>
  <c r="AD994" i="4"/>
  <c r="AC994" i="4"/>
  <c r="AB994" i="4"/>
  <c r="AA994" i="4"/>
  <c r="Z994" i="4"/>
  <c r="V994" i="4"/>
  <c r="T994" i="4"/>
  <c r="R994" i="4"/>
  <c r="AI994" i="4" s="1"/>
  <c r="AH993" i="4"/>
  <c r="AG993" i="4"/>
  <c r="AF993" i="4"/>
  <c r="AD993" i="4"/>
  <c r="AC993" i="4"/>
  <c r="AB993" i="4"/>
  <c r="AA993" i="4"/>
  <c r="Z993" i="4"/>
  <c r="V993" i="4"/>
  <c r="T993" i="4"/>
  <c r="R993" i="4"/>
  <c r="AL993" i="4" s="1"/>
  <c r="AH992" i="4"/>
  <c r="AG992" i="4"/>
  <c r="AF992" i="4"/>
  <c r="AD992" i="4"/>
  <c r="AC992" i="4"/>
  <c r="AB992" i="4"/>
  <c r="AA992" i="4"/>
  <c r="Z992" i="4"/>
  <c r="V992" i="4"/>
  <c r="T992" i="4"/>
  <c r="R992" i="4"/>
  <c r="AL992" i="4" s="1"/>
  <c r="AF991" i="4"/>
  <c r="R991" i="4"/>
  <c r="AL991" i="4" s="1"/>
  <c r="AH990" i="4"/>
  <c r="AG990" i="4"/>
  <c r="AF990" i="4"/>
  <c r="AD990" i="4"/>
  <c r="AC990" i="4"/>
  <c r="AB990" i="4"/>
  <c r="AA990" i="4"/>
  <c r="Z990" i="4"/>
  <c r="V990" i="4"/>
  <c r="T990" i="4"/>
  <c r="R990" i="4"/>
  <c r="AL990" i="4" s="1"/>
  <c r="AH989" i="4"/>
  <c r="AG989" i="4"/>
  <c r="AF989" i="4"/>
  <c r="AD989" i="4"/>
  <c r="AC989" i="4"/>
  <c r="AB989" i="4"/>
  <c r="AA989" i="4"/>
  <c r="Z989" i="4"/>
  <c r="V989" i="4"/>
  <c r="T989" i="4"/>
  <c r="R989" i="4"/>
  <c r="AI989" i="4" s="1"/>
  <c r="AH988" i="4"/>
  <c r="AG988" i="4"/>
  <c r="AF988" i="4"/>
  <c r="AD988" i="4"/>
  <c r="AC988" i="4"/>
  <c r="AB988" i="4"/>
  <c r="AA988" i="4"/>
  <c r="Z988" i="4"/>
  <c r="V988" i="4"/>
  <c r="T988" i="4"/>
  <c r="R988" i="4"/>
  <c r="AI988" i="4" s="1"/>
  <c r="AH987" i="4"/>
  <c r="AG987" i="4"/>
  <c r="AF987" i="4"/>
  <c r="AD987" i="4"/>
  <c r="AC987" i="4"/>
  <c r="AB987" i="4"/>
  <c r="AA987" i="4"/>
  <c r="Z987" i="4"/>
  <c r="V987" i="4"/>
  <c r="T987" i="4"/>
  <c r="R987" i="4"/>
  <c r="AL987" i="4" s="1"/>
  <c r="AH986" i="4"/>
  <c r="AG986" i="4"/>
  <c r="AF986" i="4"/>
  <c r="AD986" i="4"/>
  <c r="AC986" i="4"/>
  <c r="AB986" i="4"/>
  <c r="AA986" i="4"/>
  <c r="Z986" i="4"/>
  <c r="V986" i="4"/>
  <c r="T986" i="4"/>
  <c r="R986" i="4"/>
  <c r="U986" i="4" s="1"/>
  <c r="AH985" i="4"/>
  <c r="AG985" i="4"/>
  <c r="AF985" i="4"/>
  <c r="AD985" i="4"/>
  <c r="AC985" i="4"/>
  <c r="AB985" i="4"/>
  <c r="AA985" i="4"/>
  <c r="Z985" i="4"/>
  <c r="V985" i="4"/>
  <c r="T985" i="4"/>
  <c r="R985" i="4"/>
  <c r="AL985" i="4" s="1"/>
  <c r="AH984" i="4"/>
  <c r="AG984" i="4"/>
  <c r="AF984" i="4"/>
  <c r="AD984" i="4"/>
  <c r="AC984" i="4"/>
  <c r="AB984" i="4"/>
  <c r="AA984" i="4"/>
  <c r="Z984" i="4"/>
  <c r="V984" i="4"/>
  <c r="T984" i="4"/>
  <c r="R984" i="4"/>
  <c r="U984" i="4" s="1"/>
  <c r="AH983" i="4"/>
  <c r="AG983" i="4"/>
  <c r="AF983" i="4"/>
  <c r="AD983" i="4"/>
  <c r="AC983" i="4"/>
  <c r="AB983" i="4"/>
  <c r="AA983" i="4"/>
  <c r="Z983" i="4"/>
  <c r="V983" i="4"/>
  <c r="T983" i="4"/>
  <c r="R983" i="4"/>
  <c r="AL983" i="4" s="1"/>
  <c r="AH982" i="4"/>
  <c r="AG982" i="4"/>
  <c r="AF982" i="4"/>
  <c r="AD982" i="4"/>
  <c r="AC982" i="4"/>
  <c r="AB982" i="4"/>
  <c r="AA982" i="4"/>
  <c r="Z982" i="4"/>
  <c r="V982" i="4"/>
  <c r="T982" i="4"/>
  <c r="R982" i="4"/>
  <c r="AL982" i="4" s="1"/>
  <c r="AH981" i="4"/>
  <c r="AG981" i="4"/>
  <c r="AF981" i="4"/>
  <c r="AD981" i="4"/>
  <c r="AC981" i="4"/>
  <c r="AB981" i="4"/>
  <c r="AA981" i="4"/>
  <c r="Z981" i="4"/>
  <c r="V981" i="4"/>
  <c r="T981" i="4"/>
  <c r="R981" i="4"/>
  <c r="AL981" i="4" s="1"/>
  <c r="AF980" i="4"/>
  <c r="AC980" i="4"/>
  <c r="AB980" i="4"/>
  <c r="AA980" i="4"/>
  <c r="Z980" i="4"/>
  <c r="V980" i="4"/>
  <c r="R980" i="4"/>
  <c r="U980" i="4" s="1"/>
  <c r="AF979" i="4"/>
  <c r="AC979" i="4"/>
  <c r="AB979" i="4"/>
  <c r="AA979" i="4"/>
  <c r="Z979" i="4"/>
  <c r="V979" i="4"/>
  <c r="R979" i="4"/>
  <c r="AI979" i="4" s="1"/>
  <c r="AF978" i="4"/>
  <c r="AC978" i="4"/>
  <c r="AB978" i="4"/>
  <c r="AA978" i="4"/>
  <c r="Z978" i="4"/>
  <c r="V978" i="4"/>
  <c r="R978" i="4"/>
  <c r="AL978" i="4" s="1"/>
  <c r="AF977" i="4"/>
  <c r="AC977" i="4"/>
  <c r="AB977" i="4"/>
  <c r="AA977" i="4"/>
  <c r="Z977" i="4"/>
  <c r="V977" i="4"/>
  <c r="R977" i="4"/>
  <c r="AI977" i="4" s="1"/>
  <c r="AH976" i="4"/>
  <c r="AG976" i="4"/>
  <c r="AF976" i="4"/>
  <c r="AD976" i="4"/>
  <c r="AC976" i="4"/>
  <c r="AB976" i="4"/>
  <c r="AA976" i="4"/>
  <c r="Z976" i="4"/>
  <c r="V976" i="4"/>
  <c r="T976" i="4"/>
  <c r="R976" i="4"/>
  <c r="U976" i="4" s="1"/>
  <c r="AH975" i="4"/>
  <c r="AG975" i="4"/>
  <c r="AF975" i="4"/>
  <c r="AD975" i="4"/>
  <c r="AC975" i="4"/>
  <c r="AB975" i="4"/>
  <c r="AA975" i="4"/>
  <c r="Z975" i="4"/>
  <c r="V975" i="4"/>
  <c r="T975" i="4"/>
  <c r="R975" i="4"/>
  <c r="AL975" i="4" s="1"/>
  <c r="AH974" i="4"/>
  <c r="AG974" i="4"/>
  <c r="AF974" i="4"/>
  <c r="AD974" i="4"/>
  <c r="AC974" i="4"/>
  <c r="AB974" i="4"/>
  <c r="AA974" i="4"/>
  <c r="Z974" i="4"/>
  <c r="AH973" i="4"/>
  <c r="AG973" i="4"/>
  <c r="AF973" i="4"/>
  <c r="AD973" i="4"/>
  <c r="AC973" i="4"/>
  <c r="AB973" i="4"/>
  <c r="AA973" i="4"/>
  <c r="Z973" i="4"/>
  <c r="AH972" i="4"/>
  <c r="AG972" i="4"/>
  <c r="AF972" i="4"/>
  <c r="AD972" i="4"/>
  <c r="AC972" i="4"/>
  <c r="AB972" i="4"/>
  <c r="AA972" i="4"/>
  <c r="Z972" i="4"/>
  <c r="AH971" i="4"/>
  <c r="AG971" i="4"/>
  <c r="AF971" i="4"/>
  <c r="AD971" i="4"/>
  <c r="AC971" i="4"/>
  <c r="AB971" i="4"/>
  <c r="AA971" i="4"/>
  <c r="Z971" i="4"/>
  <c r="AH970" i="4"/>
  <c r="AG970" i="4"/>
  <c r="AD970" i="4"/>
  <c r="AC970" i="4"/>
  <c r="AB970" i="4"/>
  <c r="AA970" i="4"/>
  <c r="Z970" i="4"/>
  <c r="AI969" i="4"/>
  <c r="AL969" i="4" s="1"/>
  <c r="R1033" i="4" l="1"/>
  <c r="R1036" i="4"/>
  <c r="AL1036" i="4" s="1"/>
  <c r="V1028" i="4"/>
  <c r="AI1028" i="4" s="1"/>
  <c r="R1052" i="4"/>
  <c r="R1027" i="4"/>
  <c r="T1056" i="4"/>
  <c r="R1057" i="4"/>
  <c r="AI1037" i="4"/>
  <c r="AL974" i="4"/>
  <c r="U1040" i="4"/>
  <c r="AJ1040" i="4" s="1"/>
  <c r="AL979" i="4"/>
  <c r="AI973" i="4"/>
  <c r="U1045" i="4"/>
  <c r="AJ1045" i="4" s="1"/>
  <c r="AI991" i="4"/>
  <c r="U996" i="4"/>
  <c r="U973" i="4"/>
  <c r="U1016" i="4"/>
  <c r="U991" i="4"/>
  <c r="U1021" i="4"/>
  <c r="U1022" i="4"/>
  <c r="U975" i="4"/>
  <c r="U985" i="4"/>
  <c r="U1044" i="4"/>
  <c r="AJ1044" i="4" s="1"/>
  <c r="AL1060" i="4"/>
  <c r="AI1005" i="4"/>
  <c r="AL998" i="4"/>
  <c r="U987" i="4"/>
  <c r="AL1022" i="4"/>
  <c r="AL1046" i="4"/>
  <c r="AL1004" i="4"/>
  <c r="AL1047" i="4"/>
  <c r="AL977" i="4"/>
  <c r="AI1007" i="4"/>
  <c r="AJ1033" i="4"/>
  <c r="U1048" i="4"/>
  <c r="AJ1048" i="4" s="1"/>
  <c r="AL988" i="4"/>
  <c r="AI1016" i="4"/>
  <c r="AF1034" i="4"/>
  <c r="AI1034" i="4" s="1"/>
  <c r="AI1036" i="4" s="1"/>
  <c r="AL1043" i="4"/>
  <c r="U1050" i="4"/>
  <c r="AJ1050" i="4" s="1"/>
  <c r="U971" i="4"/>
  <c r="AL1028" i="4"/>
  <c r="AL1051" i="4"/>
  <c r="U977" i="4"/>
  <c r="U979" i="4"/>
  <c r="U1004" i="4"/>
  <c r="U981" i="4"/>
  <c r="AL1002" i="4"/>
  <c r="U992" i="4"/>
  <c r="T968" i="4"/>
  <c r="T970" i="4" s="1"/>
  <c r="U1002" i="4"/>
  <c r="U1010" i="4"/>
  <c r="AI1012" i="4"/>
  <c r="AL1041" i="4"/>
  <c r="AL1008" i="4"/>
  <c r="T1027" i="4"/>
  <c r="U989" i="4"/>
  <c r="AL994" i="4"/>
  <c r="AL1012" i="4"/>
  <c r="U1026" i="4"/>
  <c r="U1042" i="4"/>
  <c r="AJ1042" i="4" s="1"/>
  <c r="U1000" i="4"/>
  <c r="AL1026" i="4"/>
  <c r="V1027" i="4"/>
  <c r="U1018" i="4"/>
  <c r="AI968" i="4"/>
  <c r="AL968" i="4" s="1"/>
  <c r="U995" i="4"/>
  <c r="AL1018" i="4"/>
  <c r="AI986" i="4"/>
  <c r="U1008" i="4"/>
  <c r="U1049" i="4"/>
  <c r="AJ1049" i="4" s="1"/>
  <c r="AL986" i="4"/>
  <c r="AC1027" i="4"/>
  <c r="AC1061" i="4" s="1"/>
  <c r="AI972" i="4"/>
  <c r="U983" i="4"/>
  <c r="AI990" i="4"/>
  <c r="U994" i="4"/>
  <c r="AI997" i="4"/>
  <c r="AD1027" i="4"/>
  <c r="AD1061" i="4" s="1"/>
  <c r="AL972" i="4"/>
  <c r="AI978" i="4"/>
  <c r="AI981" i="4"/>
  <c r="AI985" i="4"/>
  <c r="AI992" i="4"/>
  <c r="AL1010" i="4"/>
  <c r="AL1039" i="4"/>
  <c r="AA1027" i="4"/>
  <c r="AA1061" i="4" s="1"/>
  <c r="AB1027" i="4"/>
  <c r="AB1061" i="4" s="1"/>
  <c r="AG1027" i="4"/>
  <c r="AG1061" i="4" s="1"/>
  <c r="AI980" i="4"/>
  <c r="AI996" i="4"/>
  <c r="Z1027" i="4"/>
  <c r="Z1061" i="4" s="1"/>
  <c r="AH1027" i="4"/>
  <c r="AH1061" i="4" s="1"/>
  <c r="AL980" i="4"/>
  <c r="AL989" i="4"/>
  <c r="AL1005" i="4"/>
  <c r="AI1000" i="4"/>
  <c r="AF1033" i="4"/>
  <c r="AI1013" i="4"/>
  <c r="AI999" i="4"/>
  <c r="U1025" i="4"/>
  <c r="AI971" i="4"/>
  <c r="U982" i="4"/>
  <c r="AI987" i="4"/>
  <c r="U990" i="4"/>
  <c r="AL999" i="4"/>
  <c r="AL1007" i="4"/>
  <c r="AI1017" i="4"/>
  <c r="AI1021" i="4"/>
  <c r="AI1025" i="4"/>
  <c r="T1054" i="4"/>
  <c r="AF1027" i="4"/>
  <c r="AL971" i="4"/>
  <c r="U993" i="4"/>
  <c r="AI998" i="4"/>
  <c r="U1001" i="4"/>
  <c r="AI1006" i="4"/>
  <c r="U1009" i="4"/>
  <c r="AL1017" i="4"/>
  <c r="AL1034" i="4"/>
  <c r="U1039" i="4"/>
  <c r="AL1006" i="4"/>
  <c r="U988" i="4"/>
  <c r="AL997" i="4"/>
  <c r="AL1013" i="4"/>
  <c r="V1031" i="4"/>
  <c r="AI1031" i="4" s="1"/>
  <c r="AJ1056" i="4"/>
  <c r="AI976" i="4"/>
  <c r="U1014" i="4"/>
  <c r="AI1015" i="4"/>
  <c r="AL1056" i="4"/>
  <c r="AL1057" i="4" s="1"/>
  <c r="AL976" i="4"/>
  <c r="AL984" i="4"/>
  <c r="AI995" i="4"/>
  <c r="AI1003" i="4"/>
  <c r="AI1011" i="4"/>
  <c r="AL1015" i="4"/>
  <c r="U1019" i="4"/>
  <c r="U1023" i="4"/>
  <c r="AL1031" i="4"/>
  <c r="U978" i="4"/>
  <c r="AI984" i="4"/>
  <c r="AI975" i="4"/>
  <c r="AI983" i="4"/>
  <c r="AL1003" i="4"/>
  <c r="AL1011" i="4"/>
  <c r="AI1014" i="4"/>
  <c r="AI1019" i="4"/>
  <c r="AI1023" i="4"/>
  <c r="AI974" i="4"/>
  <c r="AI982" i="4"/>
  <c r="AI993" i="4"/>
  <c r="AI1001" i="4"/>
  <c r="AI1009" i="4"/>
  <c r="U1020" i="4"/>
  <c r="U1024" i="4"/>
  <c r="AJ1054" i="4"/>
  <c r="AI1020" i="4"/>
  <c r="AI1024" i="4"/>
  <c r="AL1054" i="4"/>
  <c r="AL1055" i="4" s="1"/>
  <c r="AI1033" i="4" l="1"/>
  <c r="AL1033" i="4"/>
  <c r="R1061" i="4"/>
  <c r="T1061" i="4"/>
  <c r="U1027" i="4"/>
  <c r="AL1052" i="4"/>
  <c r="AF1061" i="4"/>
  <c r="AI970" i="4"/>
  <c r="AI1027" i="4"/>
  <c r="AL1027" i="4"/>
  <c r="V1033" i="4"/>
  <c r="V1061" i="4" s="1"/>
  <c r="U1052" i="4"/>
  <c r="AJ1039" i="4"/>
  <c r="AJ1061" i="4" s="1"/>
  <c r="AI1061" i="4" l="1"/>
  <c r="U1061" i="4"/>
  <c r="AL1061" i="4"/>
  <c r="U841" i="4" l="1"/>
  <c r="V841" i="4"/>
  <c r="Z841" i="4"/>
  <c r="AA841" i="4"/>
  <c r="AB841" i="4"/>
  <c r="AC841" i="4"/>
  <c r="AD841" i="4"/>
  <c r="AF841" i="4"/>
  <c r="AG841" i="4"/>
  <c r="AH841" i="4"/>
  <c r="R860" i="4"/>
  <c r="R964" i="4"/>
  <c r="R940" i="4"/>
  <c r="R941" i="4"/>
  <c r="R942" i="4"/>
  <c r="R943" i="4"/>
  <c r="R944" i="4"/>
  <c r="R939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1" i="4"/>
  <c r="AI861" i="4" s="1"/>
  <c r="R862" i="4"/>
  <c r="AL862" i="4" s="1"/>
  <c r="R863" i="4"/>
  <c r="AL863" i="4" s="1"/>
  <c r="R864" i="4"/>
  <c r="AL864" i="4" s="1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U908" i="4" s="1"/>
  <c r="R909" i="4"/>
  <c r="AI909" i="4" s="1"/>
  <c r="R910" i="4"/>
  <c r="AL910" i="4" s="1"/>
  <c r="R911" i="4"/>
  <c r="AI911" i="4" s="1"/>
  <c r="R912" i="4"/>
  <c r="U912" i="4" s="1"/>
  <c r="R913" i="4"/>
  <c r="U913" i="4" s="1"/>
  <c r="R914" i="4"/>
  <c r="AL914" i="4" s="1"/>
  <c r="R915" i="4"/>
  <c r="AI915" i="4" s="1"/>
  <c r="R916" i="4"/>
  <c r="U916" i="4" s="1"/>
  <c r="R917" i="4"/>
  <c r="AI917" i="4" s="1"/>
  <c r="R918" i="4"/>
  <c r="AI918" i="4" s="1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842" i="4"/>
  <c r="U911" i="4" l="1"/>
  <c r="U909" i="4"/>
  <c r="U910" i="4"/>
  <c r="AI862" i="4"/>
  <c r="AL861" i="4"/>
  <c r="AI863" i="4"/>
  <c r="U914" i="4"/>
  <c r="R945" i="4"/>
  <c r="AL915" i="4"/>
  <c r="AL912" i="4"/>
  <c r="AI910" i="4"/>
  <c r="AL911" i="4"/>
  <c r="AI914" i="4"/>
  <c r="AI913" i="4"/>
  <c r="AL913" i="4"/>
  <c r="AI916" i="4"/>
  <c r="U915" i="4"/>
  <c r="AI912" i="4"/>
  <c r="U862" i="4"/>
  <c r="U861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R962" i="4"/>
  <c r="R953" i="4"/>
  <c r="R955" i="4" s="1"/>
  <c r="R949" i="4"/>
  <c r="AB843" i="4" l="1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5" i="4"/>
  <c r="AB916" i="4"/>
  <c r="AB842" i="4"/>
  <c r="V942" i="4"/>
  <c r="AJ942" i="4" s="1"/>
  <c r="V944" i="4"/>
  <c r="AJ944" i="4" s="1"/>
  <c r="T946" i="4"/>
  <c r="AI831" i="4"/>
  <c r="AL831" i="4" s="1"/>
  <c r="V941" i="4"/>
  <c r="AJ941" i="4" s="1"/>
  <c r="AJ946" i="4" l="1"/>
  <c r="T948" i="4"/>
  <c r="AI933" i="4"/>
  <c r="AL933" i="4"/>
  <c r="AI932" i="4"/>
  <c r="AL932" i="4"/>
  <c r="AB929" i="4"/>
  <c r="AL929" i="4"/>
  <c r="AI928" i="4"/>
  <c r="AL928" i="4"/>
  <c r="AB927" i="4"/>
  <c r="AL927" i="4"/>
  <c r="AB926" i="4"/>
  <c r="AL926" i="4"/>
  <c r="AI936" i="4"/>
  <c r="AL936" i="4"/>
  <c r="AI920" i="4"/>
  <c r="AL920" i="4"/>
  <c r="AI919" i="4"/>
  <c r="AL919" i="4"/>
  <c r="AB934" i="4"/>
  <c r="AL934" i="4"/>
  <c r="AB918" i="4"/>
  <c r="AL918" i="4"/>
  <c r="AB931" i="4"/>
  <c r="AL931" i="4"/>
  <c r="AI930" i="4"/>
  <c r="AL930" i="4"/>
  <c r="AI925" i="4"/>
  <c r="AL925" i="4"/>
  <c r="AL909" i="4"/>
  <c r="AB924" i="4"/>
  <c r="AL924" i="4"/>
  <c r="AI908" i="4"/>
  <c r="AL908" i="4"/>
  <c r="AB923" i="4"/>
  <c r="AL923" i="4"/>
  <c r="AB922" i="4"/>
  <c r="AL922" i="4"/>
  <c r="AB937" i="4"/>
  <c r="AL937" i="4"/>
  <c r="AB921" i="4"/>
  <c r="AL921" i="4"/>
  <c r="AB935" i="4"/>
  <c r="AL935" i="4"/>
  <c r="AL916" i="4"/>
  <c r="AL917" i="4"/>
  <c r="AB932" i="4"/>
  <c r="AB930" i="4"/>
  <c r="AI923" i="4"/>
  <c r="AI922" i="4"/>
  <c r="AI921" i="4"/>
  <c r="AI937" i="4"/>
  <c r="AI935" i="4"/>
  <c r="AB933" i="4"/>
  <c r="AI929" i="4"/>
  <c r="AB919" i="4"/>
  <c r="AB917" i="4"/>
  <c r="AL943" i="4"/>
  <c r="AL942" i="4"/>
  <c r="AI934" i="4"/>
  <c r="AB928" i="4"/>
  <c r="AB925" i="4"/>
  <c r="AL941" i="4"/>
  <c r="AB936" i="4"/>
  <c r="AB920" i="4"/>
  <c r="AL940" i="4"/>
  <c r="V943" i="4"/>
  <c r="AJ943" i="4" s="1"/>
  <c r="AI931" i="4"/>
  <c r="V940" i="4"/>
  <c r="AJ940" i="4" s="1"/>
  <c r="AI927" i="4"/>
  <c r="AI926" i="4"/>
  <c r="AI924" i="4"/>
  <c r="AL944" i="4"/>
  <c r="T945" i="4"/>
  <c r="AH964" i="4"/>
  <c r="AG964" i="4"/>
  <c r="AF964" i="4"/>
  <c r="AD964" i="4"/>
  <c r="AC964" i="4"/>
  <c r="AB964" i="4"/>
  <c r="AA964" i="4"/>
  <c r="Z964" i="4"/>
  <c r="U964" i="4"/>
  <c r="T964" i="4"/>
  <c r="AL964" i="4"/>
  <c r="AD963" i="4"/>
  <c r="AH962" i="4"/>
  <c r="AH963" i="4" s="1"/>
  <c r="AG962" i="4"/>
  <c r="AG963" i="4" s="1"/>
  <c r="AF962" i="4"/>
  <c r="AF963" i="4" s="1"/>
  <c r="AC962" i="4"/>
  <c r="AC963" i="4" s="1"/>
  <c r="AB962" i="4"/>
  <c r="AB963" i="4" s="1"/>
  <c r="AA962" i="4"/>
  <c r="AA963" i="4" s="1"/>
  <c r="Z962" i="4"/>
  <c r="Z963" i="4" s="1"/>
  <c r="V962" i="4"/>
  <c r="U962" i="4"/>
  <c r="AH960" i="4"/>
  <c r="AH961" i="4" s="1"/>
  <c r="AG960" i="4"/>
  <c r="AG961" i="4" s="1"/>
  <c r="AF960" i="4"/>
  <c r="AF961" i="4" s="1"/>
  <c r="AD960" i="4"/>
  <c r="AD961" i="4" s="1"/>
  <c r="AC960" i="4"/>
  <c r="AC961" i="4" s="1"/>
  <c r="AB960" i="4"/>
  <c r="AB961" i="4" s="1"/>
  <c r="AA960" i="4"/>
  <c r="AA961" i="4" s="1"/>
  <c r="Z960" i="4"/>
  <c r="Z961" i="4" s="1"/>
  <c r="V960" i="4"/>
  <c r="V961" i="4" s="1"/>
  <c r="U960" i="4"/>
  <c r="U961" i="4" s="1"/>
  <c r="T960" i="4"/>
  <c r="T961" i="4" s="1"/>
  <c r="R960" i="4"/>
  <c r="R961" i="4" s="1"/>
  <c r="AH958" i="4"/>
  <c r="AH959" i="4" s="1"/>
  <c r="AG958" i="4"/>
  <c r="AG959" i="4" s="1"/>
  <c r="AF958" i="4"/>
  <c r="AF959" i="4" s="1"/>
  <c r="AD958" i="4"/>
  <c r="AD959" i="4" s="1"/>
  <c r="AC958" i="4"/>
  <c r="AC959" i="4" s="1"/>
  <c r="AB958" i="4"/>
  <c r="AB959" i="4" s="1"/>
  <c r="AA958" i="4"/>
  <c r="AA959" i="4" s="1"/>
  <c r="Z958" i="4"/>
  <c r="Z959" i="4" s="1"/>
  <c r="V958" i="4"/>
  <c r="V959" i="4" s="1"/>
  <c r="U958" i="4"/>
  <c r="U959" i="4" s="1"/>
  <c r="T958" i="4"/>
  <c r="T959" i="4" s="1"/>
  <c r="R958" i="4"/>
  <c r="R959" i="4" s="1"/>
  <c r="AH956" i="4"/>
  <c r="AH957" i="4" s="1"/>
  <c r="AG956" i="4"/>
  <c r="AG957" i="4" s="1"/>
  <c r="AF956" i="4"/>
  <c r="AF957" i="4" s="1"/>
  <c r="AD956" i="4"/>
  <c r="AD957" i="4" s="1"/>
  <c r="AC956" i="4"/>
  <c r="AC957" i="4" s="1"/>
  <c r="AB956" i="4"/>
  <c r="AB957" i="4" s="1"/>
  <c r="AA956" i="4"/>
  <c r="AA957" i="4" s="1"/>
  <c r="Z956" i="4"/>
  <c r="Z957" i="4" s="1"/>
  <c r="V956" i="4"/>
  <c r="V957" i="4" s="1"/>
  <c r="U956" i="4"/>
  <c r="U957" i="4" s="1"/>
  <c r="T956" i="4"/>
  <c r="T957" i="4" s="1"/>
  <c r="R956" i="4"/>
  <c r="R957" i="4" s="1"/>
  <c r="AH953" i="4"/>
  <c r="AH955" i="4" s="1"/>
  <c r="AG953" i="4"/>
  <c r="AG955" i="4" s="1"/>
  <c r="AF953" i="4"/>
  <c r="AF955" i="4" s="1"/>
  <c r="AD953" i="4"/>
  <c r="AD955" i="4" s="1"/>
  <c r="AC953" i="4"/>
  <c r="AC955" i="4" s="1"/>
  <c r="AB953" i="4"/>
  <c r="AB955" i="4" s="1"/>
  <c r="AA953" i="4"/>
  <c r="AA955" i="4" s="1"/>
  <c r="Z953" i="4"/>
  <c r="Z955" i="4" s="1"/>
  <c r="V953" i="4"/>
  <c r="V955" i="4" s="1"/>
  <c r="U953" i="4"/>
  <c r="U955" i="4" s="1"/>
  <c r="AH951" i="4"/>
  <c r="AH952" i="4" s="1"/>
  <c r="AG951" i="4"/>
  <c r="AG952" i="4" s="1"/>
  <c r="AF951" i="4"/>
  <c r="AF952" i="4" s="1"/>
  <c r="AD951" i="4"/>
  <c r="AD952" i="4" s="1"/>
  <c r="AC951" i="4"/>
  <c r="AC952" i="4" s="1"/>
  <c r="AB951" i="4"/>
  <c r="AB952" i="4" s="1"/>
  <c r="AA951" i="4"/>
  <c r="AA952" i="4" s="1"/>
  <c r="Z951" i="4"/>
  <c r="Z952" i="4" s="1"/>
  <c r="V951" i="4"/>
  <c r="V952" i="4" s="1"/>
  <c r="U951" i="4"/>
  <c r="U952" i="4" s="1"/>
  <c r="T951" i="4"/>
  <c r="T952" i="4" s="1"/>
  <c r="R951" i="4"/>
  <c r="AH949" i="4"/>
  <c r="AG949" i="4"/>
  <c r="AF949" i="4"/>
  <c r="AD949" i="4"/>
  <c r="AC949" i="4"/>
  <c r="AB949" i="4"/>
  <c r="AA949" i="4"/>
  <c r="Z949" i="4"/>
  <c r="V949" i="4"/>
  <c r="T949" i="4"/>
  <c r="AJ949" i="4" s="1"/>
  <c r="AL946" i="4"/>
  <c r="AH946" i="4"/>
  <c r="AH948" i="4" s="1"/>
  <c r="AG946" i="4"/>
  <c r="AG948" i="4" s="1"/>
  <c r="AF946" i="4"/>
  <c r="AF948" i="4" s="1"/>
  <c r="AD946" i="4"/>
  <c r="AD948" i="4" s="1"/>
  <c r="AC946" i="4"/>
  <c r="AC948" i="4" s="1"/>
  <c r="AB946" i="4"/>
  <c r="AB948" i="4" s="1"/>
  <c r="AA946" i="4"/>
  <c r="AA948" i="4" s="1"/>
  <c r="Z946" i="4"/>
  <c r="Z948" i="4" s="1"/>
  <c r="V946" i="4"/>
  <c r="V948" i="4" s="1"/>
  <c r="U946" i="4"/>
  <c r="U948" i="4" s="1"/>
  <c r="AH939" i="4"/>
  <c r="AG939" i="4"/>
  <c r="AF939" i="4"/>
  <c r="AD939" i="4"/>
  <c r="AC939" i="4"/>
  <c r="AB939" i="4"/>
  <c r="AA939" i="4"/>
  <c r="Z939" i="4"/>
  <c r="U939" i="4"/>
  <c r="V939" i="4"/>
  <c r="AH907" i="4"/>
  <c r="AG907" i="4"/>
  <c r="AF907" i="4"/>
  <c r="AD907" i="4"/>
  <c r="AC907" i="4"/>
  <c r="AA907" i="4"/>
  <c r="Z907" i="4"/>
  <c r="V907" i="4"/>
  <c r="T907" i="4"/>
  <c r="AL907" i="4"/>
  <c r="AH906" i="4"/>
  <c r="AG906" i="4"/>
  <c r="AF906" i="4"/>
  <c r="AD906" i="4"/>
  <c r="AC906" i="4"/>
  <c r="AA906" i="4"/>
  <c r="Z906" i="4"/>
  <c r="V906" i="4"/>
  <c r="T906" i="4"/>
  <c r="U906" i="4"/>
  <c r="AH905" i="4"/>
  <c r="AG905" i="4"/>
  <c r="AF905" i="4"/>
  <c r="AD905" i="4"/>
  <c r="AC905" i="4"/>
  <c r="AA905" i="4"/>
  <c r="V905" i="4"/>
  <c r="T905" i="4"/>
  <c r="AH904" i="4"/>
  <c r="AG904" i="4"/>
  <c r="AF904" i="4"/>
  <c r="AD904" i="4"/>
  <c r="AC904" i="4"/>
  <c r="AA904" i="4"/>
  <c r="Z904" i="4"/>
  <c r="V904" i="4"/>
  <c r="T904" i="4"/>
  <c r="AH903" i="4"/>
  <c r="AG903" i="4"/>
  <c r="AF903" i="4"/>
  <c r="AD903" i="4"/>
  <c r="AC903" i="4"/>
  <c r="AA903" i="4"/>
  <c r="Z903" i="4"/>
  <c r="V903" i="4"/>
  <c r="T903" i="4"/>
  <c r="AH902" i="4"/>
  <c r="AG902" i="4"/>
  <c r="AF902" i="4"/>
  <c r="AD902" i="4"/>
  <c r="AC902" i="4"/>
  <c r="AA902" i="4"/>
  <c r="Z902" i="4"/>
  <c r="V902" i="4"/>
  <c r="T902" i="4"/>
  <c r="U902" i="4"/>
  <c r="AH901" i="4"/>
  <c r="AG901" i="4"/>
  <c r="AF901" i="4"/>
  <c r="AD901" i="4"/>
  <c r="AC901" i="4"/>
  <c r="AA901" i="4"/>
  <c r="Z901" i="4"/>
  <c r="V901" i="4"/>
  <c r="T901" i="4"/>
  <c r="U901" i="4"/>
  <c r="AH900" i="4"/>
  <c r="AG900" i="4"/>
  <c r="AF900" i="4"/>
  <c r="AD900" i="4"/>
  <c r="AC900" i="4"/>
  <c r="AA900" i="4"/>
  <c r="Z900" i="4"/>
  <c r="V900" i="4"/>
  <c r="T900" i="4"/>
  <c r="AH899" i="4"/>
  <c r="AG899" i="4"/>
  <c r="AF899" i="4"/>
  <c r="AD899" i="4"/>
  <c r="AC899" i="4"/>
  <c r="AA899" i="4"/>
  <c r="Z899" i="4"/>
  <c r="V899" i="4"/>
  <c r="T899" i="4"/>
  <c r="U899" i="4"/>
  <c r="AH898" i="4"/>
  <c r="AG898" i="4"/>
  <c r="AF898" i="4"/>
  <c r="AD898" i="4"/>
  <c r="AC898" i="4"/>
  <c r="AA898" i="4"/>
  <c r="Z898" i="4"/>
  <c r="V898" i="4"/>
  <c r="T898" i="4"/>
  <c r="AH897" i="4"/>
  <c r="AG897" i="4"/>
  <c r="AF897" i="4"/>
  <c r="AD897" i="4"/>
  <c r="AC897" i="4"/>
  <c r="AA897" i="4"/>
  <c r="Z897" i="4"/>
  <c r="V897" i="4"/>
  <c r="T897" i="4"/>
  <c r="U897" i="4"/>
  <c r="AH896" i="4"/>
  <c r="AG896" i="4"/>
  <c r="AF896" i="4"/>
  <c r="AD896" i="4"/>
  <c r="AC896" i="4"/>
  <c r="AA896" i="4"/>
  <c r="Z896" i="4"/>
  <c r="V896" i="4"/>
  <c r="T896" i="4"/>
  <c r="AH895" i="4"/>
  <c r="AG895" i="4"/>
  <c r="AF895" i="4"/>
  <c r="AD895" i="4"/>
  <c r="AC895" i="4"/>
  <c r="AA895" i="4"/>
  <c r="Z895" i="4"/>
  <c r="V895" i="4"/>
  <c r="T895" i="4"/>
  <c r="AH894" i="4"/>
  <c r="AG894" i="4"/>
  <c r="AF894" i="4"/>
  <c r="AD894" i="4"/>
  <c r="AC894" i="4"/>
  <c r="AA894" i="4"/>
  <c r="Z894" i="4"/>
  <c r="V894" i="4"/>
  <c r="T894" i="4"/>
  <c r="U894" i="4"/>
  <c r="AH893" i="4"/>
  <c r="AG893" i="4"/>
  <c r="AF893" i="4"/>
  <c r="AD893" i="4"/>
  <c r="AC893" i="4"/>
  <c r="AA893" i="4"/>
  <c r="V893" i="4"/>
  <c r="T893" i="4"/>
  <c r="AH892" i="4"/>
  <c r="AG892" i="4"/>
  <c r="AF892" i="4"/>
  <c r="AD892" i="4"/>
  <c r="AC892" i="4"/>
  <c r="AA892" i="4"/>
  <c r="Z892" i="4"/>
  <c r="V892" i="4"/>
  <c r="T892" i="4"/>
  <c r="AH891" i="4"/>
  <c r="AG891" i="4"/>
  <c r="AF891" i="4"/>
  <c r="AD891" i="4"/>
  <c r="AC891" i="4"/>
  <c r="AA891" i="4"/>
  <c r="Z891" i="4"/>
  <c r="V891" i="4"/>
  <c r="T891" i="4"/>
  <c r="U891" i="4"/>
  <c r="AH890" i="4"/>
  <c r="AG890" i="4"/>
  <c r="AF890" i="4"/>
  <c r="AD890" i="4"/>
  <c r="AC890" i="4"/>
  <c r="AA890" i="4"/>
  <c r="Z890" i="4"/>
  <c r="V890" i="4"/>
  <c r="T890" i="4"/>
  <c r="AH889" i="4"/>
  <c r="AG889" i="4"/>
  <c r="AF889" i="4"/>
  <c r="AD889" i="4"/>
  <c r="AC889" i="4"/>
  <c r="AA889" i="4"/>
  <c r="Z889" i="4"/>
  <c r="V889" i="4"/>
  <c r="T889" i="4"/>
  <c r="U889" i="4"/>
  <c r="AH888" i="4"/>
  <c r="AG888" i="4"/>
  <c r="AF888" i="4"/>
  <c r="AD888" i="4"/>
  <c r="AC888" i="4"/>
  <c r="AA888" i="4"/>
  <c r="Z888" i="4"/>
  <c r="V888" i="4"/>
  <c r="T888" i="4"/>
  <c r="AH887" i="4"/>
  <c r="AG887" i="4"/>
  <c r="AF887" i="4"/>
  <c r="AD887" i="4"/>
  <c r="AC887" i="4"/>
  <c r="AA887" i="4"/>
  <c r="Z887" i="4"/>
  <c r="V887" i="4"/>
  <c r="T887" i="4"/>
  <c r="AH886" i="4"/>
  <c r="AG886" i="4"/>
  <c r="AF886" i="4"/>
  <c r="AD886" i="4"/>
  <c r="AC886" i="4"/>
  <c r="AA886" i="4"/>
  <c r="Z886" i="4"/>
  <c r="V886" i="4"/>
  <c r="T886" i="4"/>
  <c r="U886" i="4"/>
  <c r="AH885" i="4"/>
  <c r="AG885" i="4"/>
  <c r="AF885" i="4"/>
  <c r="AD885" i="4"/>
  <c r="AC885" i="4"/>
  <c r="AA885" i="4"/>
  <c r="Z885" i="4"/>
  <c r="V885" i="4"/>
  <c r="T885" i="4"/>
  <c r="U885" i="4"/>
  <c r="AH884" i="4"/>
  <c r="AG884" i="4"/>
  <c r="AF884" i="4"/>
  <c r="AD884" i="4"/>
  <c r="AC884" i="4"/>
  <c r="AA884" i="4"/>
  <c r="Z884" i="4"/>
  <c r="V884" i="4"/>
  <c r="T884" i="4"/>
  <c r="AH883" i="4"/>
  <c r="AG883" i="4"/>
  <c r="AF883" i="4"/>
  <c r="AD883" i="4"/>
  <c r="AC883" i="4"/>
  <c r="AA883" i="4"/>
  <c r="Z883" i="4"/>
  <c r="V883" i="4"/>
  <c r="T883" i="4"/>
  <c r="U883" i="4"/>
  <c r="AH882" i="4"/>
  <c r="AG882" i="4"/>
  <c r="AF882" i="4"/>
  <c r="AD882" i="4"/>
  <c r="AC882" i="4"/>
  <c r="AA882" i="4"/>
  <c r="Z882" i="4"/>
  <c r="V882" i="4"/>
  <c r="T882" i="4"/>
  <c r="AH881" i="4"/>
  <c r="AG881" i="4"/>
  <c r="AF881" i="4"/>
  <c r="AD881" i="4"/>
  <c r="AC881" i="4"/>
  <c r="AA881" i="4"/>
  <c r="Z881" i="4"/>
  <c r="V881" i="4"/>
  <c r="T881" i="4"/>
  <c r="AH880" i="4"/>
  <c r="AG880" i="4"/>
  <c r="AF880" i="4"/>
  <c r="AD880" i="4"/>
  <c r="AC880" i="4"/>
  <c r="AA880" i="4"/>
  <c r="Z880" i="4"/>
  <c r="V880" i="4"/>
  <c r="T880" i="4"/>
  <c r="U880" i="4"/>
  <c r="AH879" i="4"/>
  <c r="AG879" i="4"/>
  <c r="AF879" i="4"/>
  <c r="AD879" i="4"/>
  <c r="AC879" i="4"/>
  <c r="AA879" i="4"/>
  <c r="Z879" i="4"/>
  <c r="V879" i="4"/>
  <c r="T879" i="4"/>
  <c r="U879" i="4"/>
  <c r="AH878" i="4"/>
  <c r="AG878" i="4"/>
  <c r="AF878" i="4"/>
  <c r="AD878" i="4"/>
  <c r="AC878" i="4"/>
  <c r="AA878" i="4"/>
  <c r="Z878" i="4"/>
  <c r="V878" i="4"/>
  <c r="T878" i="4"/>
  <c r="U878" i="4"/>
  <c r="AH877" i="4"/>
  <c r="AG877" i="4"/>
  <c r="AF877" i="4"/>
  <c r="AC877" i="4"/>
  <c r="AA877" i="4"/>
  <c r="Z877" i="4"/>
  <c r="V877" i="4"/>
  <c r="T877" i="4"/>
  <c r="AH876" i="4"/>
  <c r="AG876" i="4"/>
  <c r="AF876" i="4"/>
  <c r="AC876" i="4"/>
  <c r="AA876" i="4"/>
  <c r="Z876" i="4"/>
  <c r="V876" i="4"/>
  <c r="T876" i="4"/>
  <c r="AH875" i="4"/>
  <c r="AG875" i="4"/>
  <c r="AF875" i="4"/>
  <c r="AC875" i="4"/>
  <c r="AA875" i="4"/>
  <c r="Z875" i="4"/>
  <c r="V875" i="4"/>
  <c r="T875" i="4"/>
  <c r="AH874" i="4"/>
  <c r="AG874" i="4"/>
  <c r="AF874" i="4"/>
  <c r="AD874" i="4"/>
  <c r="AC874" i="4"/>
  <c r="AA874" i="4"/>
  <c r="V874" i="4"/>
  <c r="T874" i="4"/>
  <c r="AH873" i="4"/>
  <c r="AG873" i="4"/>
  <c r="AF873" i="4"/>
  <c r="AD873" i="4"/>
  <c r="AC873" i="4"/>
  <c r="AA873" i="4"/>
  <c r="Z873" i="4"/>
  <c r="V873" i="4"/>
  <c r="T873" i="4"/>
  <c r="AH872" i="4"/>
  <c r="AG872" i="4"/>
  <c r="AF872" i="4"/>
  <c r="AD872" i="4"/>
  <c r="AC872" i="4"/>
  <c r="AA872" i="4"/>
  <c r="Z872" i="4"/>
  <c r="V872" i="4"/>
  <c r="T872" i="4"/>
  <c r="U872" i="4"/>
  <c r="AH871" i="4"/>
  <c r="AG871" i="4"/>
  <c r="AF871" i="4"/>
  <c r="AD871" i="4"/>
  <c r="AC871" i="4"/>
  <c r="AA871" i="4"/>
  <c r="Z871" i="4"/>
  <c r="V871" i="4"/>
  <c r="T871" i="4"/>
  <c r="U871" i="4"/>
  <c r="AH870" i="4"/>
  <c r="AG870" i="4"/>
  <c r="AF870" i="4"/>
  <c r="AD870" i="4"/>
  <c r="AC870" i="4"/>
  <c r="AA870" i="4"/>
  <c r="Z870" i="4"/>
  <c r="V870" i="4"/>
  <c r="T870" i="4"/>
  <c r="U870" i="4"/>
  <c r="AH869" i="4"/>
  <c r="AG869" i="4"/>
  <c r="AF869" i="4"/>
  <c r="AD869" i="4"/>
  <c r="AC869" i="4"/>
  <c r="AA869" i="4"/>
  <c r="Z869" i="4"/>
  <c r="V869" i="4"/>
  <c r="T869" i="4"/>
  <c r="U869" i="4"/>
  <c r="AH868" i="4"/>
  <c r="AG868" i="4"/>
  <c r="AF868" i="4"/>
  <c r="AD868" i="4"/>
  <c r="AC868" i="4"/>
  <c r="AA868" i="4"/>
  <c r="Z868" i="4"/>
  <c r="V868" i="4"/>
  <c r="T868" i="4"/>
  <c r="AH867" i="4"/>
  <c r="AG867" i="4"/>
  <c r="AF867" i="4"/>
  <c r="AD867" i="4"/>
  <c r="AC867" i="4"/>
  <c r="AA867" i="4"/>
  <c r="Z867" i="4"/>
  <c r="V867" i="4"/>
  <c r="T867" i="4"/>
  <c r="U867" i="4"/>
  <c r="AH866" i="4"/>
  <c r="AG866" i="4"/>
  <c r="AF866" i="4"/>
  <c r="AD866" i="4"/>
  <c r="AC866" i="4"/>
  <c r="AA866" i="4"/>
  <c r="Z866" i="4"/>
  <c r="V866" i="4"/>
  <c r="T866" i="4"/>
  <c r="AH865" i="4"/>
  <c r="AG865" i="4"/>
  <c r="AF865" i="4"/>
  <c r="AD865" i="4"/>
  <c r="AC865" i="4"/>
  <c r="AA865" i="4"/>
  <c r="Z865" i="4"/>
  <c r="V865" i="4"/>
  <c r="T865" i="4"/>
  <c r="AG864" i="4"/>
  <c r="AF864" i="4"/>
  <c r="AD864" i="4"/>
  <c r="AC864" i="4"/>
  <c r="AA864" i="4"/>
  <c r="Z864" i="4"/>
  <c r="V864" i="4"/>
  <c r="T864" i="4"/>
  <c r="AG863" i="4"/>
  <c r="AF863" i="4"/>
  <c r="AD863" i="4"/>
  <c r="AC863" i="4"/>
  <c r="AA863" i="4"/>
  <c r="Z863" i="4"/>
  <c r="V863" i="4"/>
  <c r="T863" i="4"/>
  <c r="U863" i="4"/>
  <c r="AG861" i="4"/>
  <c r="AF861" i="4"/>
  <c r="AD861" i="4"/>
  <c r="AC861" i="4"/>
  <c r="AA861" i="4"/>
  <c r="Z861" i="4"/>
  <c r="V861" i="4"/>
  <c r="T861" i="4"/>
  <c r="AG860" i="4"/>
  <c r="AF860" i="4"/>
  <c r="AD860" i="4"/>
  <c r="AC860" i="4"/>
  <c r="AA860" i="4"/>
  <c r="Z860" i="4"/>
  <c r="V860" i="4"/>
  <c r="T860" i="4"/>
  <c r="AH859" i="4"/>
  <c r="AG859" i="4"/>
  <c r="AF859" i="4"/>
  <c r="AD859" i="4"/>
  <c r="AC859" i="4"/>
  <c r="AA859" i="4"/>
  <c r="Z859" i="4"/>
  <c r="V859" i="4"/>
  <c r="T859" i="4"/>
  <c r="AG858" i="4"/>
  <c r="AF858" i="4"/>
  <c r="AD858" i="4"/>
  <c r="AC858" i="4"/>
  <c r="AA858" i="4"/>
  <c r="Z858" i="4"/>
  <c r="V858" i="4"/>
  <c r="T858" i="4"/>
  <c r="AH857" i="4"/>
  <c r="AG857" i="4"/>
  <c r="AF857" i="4"/>
  <c r="AD857" i="4"/>
  <c r="AC857" i="4"/>
  <c r="AA857" i="4"/>
  <c r="Z857" i="4"/>
  <c r="V857" i="4"/>
  <c r="T857" i="4"/>
  <c r="U857" i="4"/>
  <c r="AH856" i="4"/>
  <c r="AG856" i="4"/>
  <c r="AF856" i="4"/>
  <c r="AD856" i="4"/>
  <c r="AC856" i="4"/>
  <c r="AA856" i="4"/>
  <c r="Z856" i="4"/>
  <c r="V856" i="4"/>
  <c r="T856" i="4"/>
  <c r="AH855" i="4"/>
  <c r="AG855" i="4"/>
  <c r="AF855" i="4"/>
  <c r="AD855" i="4"/>
  <c r="AC855" i="4"/>
  <c r="AA855" i="4"/>
  <c r="Z855" i="4"/>
  <c r="V855" i="4"/>
  <c r="T855" i="4"/>
  <c r="AH854" i="4"/>
  <c r="AG854" i="4"/>
  <c r="AF854" i="4"/>
  <c r="AD854" i="4"/>
  <c r="AC854" i="4"/>
  <c r="AA854" i="4"/>
  <c r="Z854" i="4"/>
  <c r="V854" i="4"/>
  <c r="T854" i="4"/>
  <c r="U854" i="4"/>
  <c r="AH853" i="4"/>
  <c r="AG853" i="4"/>
  <c r="AF853" i="4"/>
  <c r="AD853" i="4"/>
  <c r="AC853" i="4"/>
  <c r="AA853" i="4"/>
  <c r="Z853" i="4"/>
  <c r="V853" i="4"/>
  <c r="T853" i="4"/>
  <c r="U853" i="4"/>
  <c r="AH852" i="4"/>
  <c r="AG852" i="4"/>
  <c r="AF852" i="4"/>
  <c r="AD852" i="4"/>
  <c r="AC852" i="4"/>
  <c r="AA852" i="4"/>
  <c r="Z852" i="4"/>
  <c r="V852" i="4"/>
  <c r="T852" i="4"/>
  <c r="AH851" i="4"/>
  <c r="AG851" i="4"/>
  <c r="AF851" i="4"/>
  <c r="AD851" i="4"/>
  <c r="AC851" i="4"/>
  <c r="AA851" i="4"/>
  <c r="Z851" i="4"/>
  <c r="V851" i="4"/>
  <c r="T851" i="4"/>
  <c r="U851" i="4"/>
  <c r="AH850" i="4"/>
  <c r="AG850" i="4"/>
  <c r="AF850" i="4"/>
  <c r="AD850" i="4"/>
  <c r="AC850" i="4"/>
  <c r="AA850" i="4"/>
  <c r="Z850" i="4"/>
  <c r="V850" i="4"/>
  <c r="T850" i="4"/>
  <c r="U850" i="4"/>
  <c r="AH849" i="4"/>
  <c r="AG849" i="4"/>
  <c r="AF849" i="4"/>
  <c r="AD849" i="4"/>
  <c r="AC849" i="4"/>
  <c r="AA849" i="4"/>
  <c r="Z849" i="4"/>
  <c r="V849" i="4"/>
  <c r="T849" i="4"/>
  <c r="AH848" i="4"/>
  <c r="AG848" i="4"/>
  <c r="AF848" i="4"/>
  <c r="AD848" i="4"/>
  <c r="AC848" i="4"/>
  <c r="AA848" i="4"/>
  <c r="Z848" i="4"/>
  <c r="V848" i="4"/>
  <c r="T848" i="4"/>
  <c r="AH847" i="4"/>
  <c r="AG847" i="4"/>
  <c r="AF847" i="4"/>
  <c r="AD847" i="4"/>
  <c r="AC847" i="4"/>
  <c r="AA847" i="4"/>
  <c r="Z847" i="4"/>
  <c r="V847" i="4"/>
  <c r="T847" i="4"/>
  <c r="AH846" i="4"/>
  <c r="AG846" i="4"/>
  <c r="AF846" i="4"/>
  <c r="AD846" i="4"/>
  <c r="AC846" i="4"/>
  <c r="AA846" i="4"/>
  <c r="Z846" i="4"/>
  <c r="V846" i="4"/>
  <c r="T846" i="4"/>
  <c r="U846" i="4"/>
  <c r="AH845" i="4"/>
  <c r="AG845" i="4"/>
  <c r="AF845" i="4"/>
  <c r="AD845" i="4"/>
  <c r="AC845" i="4"/>
  <c r="AA845" i="4"/>
  <c r="Z845" i="4"/>
  <c r="V845" i="4"/>
  <c r="T845" i="4"/>
  <c r="U845" i="4"/>
  <c r="AH844" i="4"/>
  <c r="AG844" i="4"/>
  <c r="AF844" i="4"/>
  <c r="AD844" i="4"/>
  <c r="AC844" i="4"/>
  <c r="AA844" i="4"/>
  <c r="Z844" i="4"/>
  <c r="V844" i="4"/>
  <c r="T844" i="4"/>
  <c r="U844" i="4"/>
  <c r="AH843" i="4"/>
  <c r="AG843" i="4"/>
  <c r="AF843" i="4"/>
  <c r="AD843" i="4"/>
  <c r="AC843" i="4"/>
  <c r="AA843" i="4"/>
  <c r="Z843" i="4"/>
  <c r="V843" i="4"/>
  <c r="T843" i="4"/>
  <c r="U843" i="4"/>
  <c r="AH842" i="4"/>
  <c r="AG842" i="4"/>
  <c r="AF842" i="4"/>
  <c r="AD842" i="4"/>
  <c r="AC842" i="4"/>
  <c r="AA842" i="4"/>
  <c r="Z842" i="4"/>
  <c r="V842" i="4"/>
  <c r="T842" i="4"/>
  <c r="AJ939" i="4" l="1"/>
  <c r="R952" i="4"/>
  <c r="R938" i="4"/>
  <c r="V945" i="4"/>
  <c r="AB938" i="4"/>
  <c r="R965" i="4"/>
  <c r="AL842" i="4"/>
  <c r="U963" i="4"/>
  <c r="V963" i="4"/>
  <c r="AA950" i="4"/>
  <c r="U842" i="4"/>
  <c r="AL847" i="4"/>
  <c r="U847" i="4"/>
  <c r="AH860" i="4"/>
  <c r="U860" i="4"/>
  <c r="AD876" i="4"/>
  <c r="U876" i="4"/>
  <c r="AL881" i="4"/>
  <c r="U881" i="4"/>
  <c r="AI905" i="4"/>
  <c r="U905" i="4"/>
  <c r="AL855" i="4"/>
  <c r="U855" i="4"/>
  <c r="AI852" i="4"/>
  <c r="U852" i="4"/>
  <c r="AL848" i="4"/>
  <c r="U848" i="4"/>
  <c r="AH863" i="4"/>
  <c r="AL868" i="4"/>
  <c r="U868" i="4"/>
  <c r="AI849" i="4"/>
  <c r="U849" i="4"/>
  <c r="U907" i="4"/>
  <c r="AL949" i="4"/>
  <c r="R950" i="4"/>
  <c r="AL896" i="4"/>
  <c r="U896" i="4"/>
  <c r="AL873" i="4"/>
  <c r="U873" i="4"/>
  <c r="AL859" i="4"/>
  <c r="U859" i="4"/>
  <c r="AL888" i="4"/>
  <c r="U888" i="4"/>
  <c r="AI904" i="4"/>
  <c r="U904" i="4"/>
  <c r="V950" i="4"/>
  <c r="T962" i="4"/>
  <c r="T963" i="4" s="1"/>
  <c r="R963" i="4"/>
  <c r="AL865" i="4"/>
  <c r="U865" i="4"/>
  <c r="AL875" i="4"/>
  <c r="U875" i="4"/>
  <c r="AC965" i="4"/>
  <c r="AL893" i="4"/>
  <c r="U893" i="4"/>
  <c r="AL856" i="4"/>
  <c r="U856" i="4"/>
  <c r="AI877" i="4"/>
  <c r="U877" i="4"/>
  <c r="AI898" i="4"/>
  <c r="U898" i="4"/>
  <c r="AI882" i="4"/>
  <c r="U882" i="4"/>
  <c r="AI890" i="4"/>
  <c r="U890" i="4"/>
  <c r="U864" i="4"/>
  <c r="AI895" i="4"/>
  <c r="U895" i="4"/>
  <c r="AL903" i="4"/>
  <c r="U903" i="4"/>
  <c r="AL887" i="4"/>
  <c r="U887" i="4"/>
  <c r="AL858" i="4"/>
  <c r="U858" i="4"/>
  <c r="AL900" i="4"/>
  <c r="U900" i="4"/>
  <c r="AI866" i="4"/>
  <c r="U866" i="4"/>
  <c r="AI874" i="4"/>
  <c r="U874" i="4"/>
  <c r="AL884" i="4"/>
  <c r="U884" i="4"/>
  <c r="AL892" i="4"/>
  <c r="U892" i="4"/>
  <c r="V938" i="4"/>
  <c r="AA938" i="4"/>
  <c r="AC938" i="4"/>
  <c r="AF938" i="4"/>
  <c r="AG938" i="4"/>
  <c r="AF965" i="4"/>
  <c r="AH945" i="4"/>
  <c r="AG945" i="4"/>
  <c r="AF945" i="4"/>
  <c r="AB965" i="4"/>
  <c r="U949" i="4"/>
  <c r="Z893" i="4"/>
  <c r="AL871" i="4"/>
  <c r="AL905" i="4"/>
  <c r="AF950" i="4"/>
  <c r="AH965" i="4"/>
  <c r="AL880" i="4"/>
  <c r="AL890" i="4"/>
  <c r="AI843" i="4"/>
  <c r="AI879" i="4"/>
  <c r="AI889" i="4"/>
  <c r="AL843" i="4"/>
  <c r="AC945" i="4"/>
  <c r="AD945" i="4"/>
  <c r="AD950" i="4"/>
  <c r="AL889" i="4"/>
  <c r="Z945" i="4"/>
  <c r="AL953" i="4"/>
  <c r="AL872" i="4"/>
  <c r="AH858" i="4"/>
  <c r="AI857" i="4"/>
  <c r="AL852" i="4"/>
  <c r="AI853" i="4"/>
  <c r="AL879" i="4"/>
  <c r="T950" i="4"/>
  <c r="Z965" i="4"/>
  <c r="T965" i="4"/>
  <c r="U965" i="4"/>
  <c r="Z950" i="4"/>
  <c r="AB950" i="4"/>
  <c r="U945" i="4"/>
  <c r="AC950" i="4"/>
  <c r="AI844" i="4"/>
  <c r="AD965" i="4"/>
  <c r="AL844" i="4"/>
  <c r="AI884" i="4"/>
  <c r="AI888" i="4"/>
  <c r="AA945" i="4"/>
  <c r="AL876" i="4"/>
  <c r="AI880" i="4"/>
  <c r="AB945" i="4"/>
  <c r="AG950" i="4"/>
  <c r="AG965" i="4"/>
  <c r="AI872" i="4"/>
  <c r="Z905" i="4"/>
  <c r="V964" i="4"/>
  <c r="V965" i="4" s="1"/>
  <c r="AL857" i="4"/>
  <c r="AL898" i="4"/>
  <c r="AA965" i="4"/>
  <c r="AI907" i="4"/>
  <c r="AJ960" i="4"/>
  <c r="AI851" i="4"/>
  <c r="AI897" i="4"/>
  <c r="AL960" i="4"/>
  <c r="AL851" i="4"/>
  <c r="AL897" i="4"/>
  <c r="AL866" i="4"/>
  <c r="AL874" i="4"/>
  <c r="AI887" i="4"/>
  <c r="AI892" i="4"/>
  <c r="AI906" i="4"/>
  <c r="AH861" i="4"/>
  <c r="AI846" i="4"/>
  <c r="AI860" i="4"/>
  <c r="AD877" i="4"/>
  <c r="AI896" i="4"/>
  <c r="AL906" i="4"/>
  <c r="AL846" i="4"/>
  <c r="AL860" i="4"/>
  <c r="AI900" i="4"/>
  <c r="AJ964" i="4"/>
  <c r="AI859" i="4"/>
  <c r="AL869" i="4"/>
  <c r="AL882" i="4"/>
  <c r="AL895" i="4"/>
  <c r="AL904" i="4"/>
  <c r="AI869" i="4"/>
  <c r="T938" i="4"/>
  <c r="AI845" i="4"/>
  <c r="AI854" i="4"/>
  <c r="AL877" i="4"/>
  <c r="AH950" i="4"/>
  <c r="AL849" i="4"/>
  <c r="AL854" i="4"/>
  <c r="AI868" i="4"/>
  <c r="AI876" i="4"/>
  <c r="AI871" i="4"/>
  <c r="AI903" i="4"/>
  <c r="AJ958" i="4"/>
  <c r="AI870" i="4"/>
  <c r="Z874" i="4"/>
  <c r="AI878" i="4"/>
  <c r="AI886" i="4"/>
  <c r="AI894" i="4"/>
  <c r="AI902" i="4"/>
  <c r="T953" i="4"/>
  <c r="T955" i="4" s="1"/>
  <c r="AL958" i="4"/>
  <c r="AL845" i="4"/>
  <c r="AL853" i="4"/>
  <c r="AL870" i="4"/>
  <c r="AL878" i="4"/>
  <c r="AL886" i="4"/>
  <c r="AL894" i="4"/>
  <c r="AL902" i="4"/>
  <c r="AJ951" i="4"/>
  <c r="AD875" i="4"/>
  <c r="AI885" i="4"/>
  <c r="AI893" i="4"/>
  <c r="AI901" i="4"/>
  <c r="AL951" i="4"/>
  <c r="AJ962" i="4"/>
  <c r="AL885" i="4"/>
  <c r="AL901" i="4"/>
  <c r="AL962" i="4"/>
  <c r="AL939" i="4"/>
  <c r="AJ956" i="4"/>
  <c r="AI842" i="4"/>
  <c r="AI850" i="4"/>
  <c r="AI858" i="4"/>
  <c r="AI867" i="4"/>
  <c r="AI875" i="4"/>
  <c r="AI883" i="4"/>
  <c r="AI891" i="4"/>
  <c r="AI899" i="4"/>
  <c r="AL956" i="4"/>
  <c r="AL850" i="4"/>
  <c r="AL867" i="4"/>
  <c r="AL883" i="4"/>
  <c r="AL891" i="4"/>
  <c r="AL899" i="4"/>
  <c r="AI856" i="4"/>
  <c r="AI865" i="4"/>
  <c r="AI873" i="4"/>
  <c r="AI881" i="4"/>
  <c r="AI848" i="4"/>
  <c r="AH864" i="4"/>
  <c r="AJ953" i="4"/>
  <c r="T841" i="4"/>
  <c r="AI847" i="4"/>
  <c r="AI864" i="4"/>
  <c r="AI855" i="4"/>
  <c r="AH749" i="4"/>
  <c r="AG749" i="4"/>
  <c r="AF749" i="4"/>
  <c r="AD749" i="4"/>
  <c r="AC749" i="4"/>
  <c r="AB749" i="4"/>
  <c r="AA749" i="4"/>
  <c r="Z749" i="4"/>
  <c r="V749" i="4"/>
  <c r="T749" i="4"/>
  <c r="R749" i="4"/>
  <c r="AI749" i="4" s="1"/>
  <c r="AH748" i="4"/>
  <c r="AG748" i="4"/>
  <c r="AF748" i="4"/>
  <c r="AD748" i="4"/>
  <c r="AC748" i="4"/>
  <c r="AB748" i="4"/>
  <c r="AA748" i="4"/>
  <c r="Z748" i="4"/>
  <c r="V748" i="4"/>
  <c r="T748" i="4"/>
  <c r="R748" i="4"/>
  <c r="U748" i="4" s="1"/>
  <c r="AH747" i="4"/>
  <c r="AG747" i="4"/>
  <c r="AF747" i="4"/>
  <c r="AD747" i="4"/>
  <c r="AC747" i="4"/>
  <c r="AB747" i="4"/>
  <c r="AA747" i="4"/>
  <c r="Z747" i="4"/>
  <c r="V747" i="4"/>
  <c r="T747" i="4"/>
  <c r="R747" i="4"/>
  <c r="U747" i="4" s="1"/>
  <c r="AH746" i="4"/>
  <c r="AG746" i="4"/>
  <c r="AF746" i="4"/>
  <c r="AD746" i="4"/>
  <c r="AC746" i="4"/>
  <c r="AB746" i="4"/>
  <c r="AA746" i="4"/>
  <c r="Z746" i="4"/>
  <c r="V746" i="4"/>
  <c r="T746" i="4"/>
  <c r="R746" i="4"/>
  <c r="AI746" i="4" s="1"/>
  <c r="AH745" i="4"/>
  <c r="AG745" i="4"/>
  <c r="AF745" i="4"/>
  <c r="AD745" i="4"/>
  <c r="AC745" i="4"/>
  <c r="AB745" i="4"/>
  <c r="AA745" i="4"/>
  <c r="Z745" i="4"/>
  <c r="V745" i="4"/>
  <c r="T745" i="4"/>
  <c r="R745" i="4"/>
  <c r="AL745" i="4" s="1"/>
  <c r="AH744" i="4"/>
  <c r="AG744" i="4"/>
  <c r="AF744" i="4"/>
  <c r="AD744" i="4"/>
  <c r="AC744" i="4"/>
  <c r="AB744" i="4"/>
  <c r="AA744" i="4"/>
  <c r="Z744" i="4"/>
  <c r="V744" i="4"/>
  <c r="T744" i="4"/>
  <c r="R744" i="4"/>
  <c r="AL744" i="4" s="1"/>
  <c r="AH743" i="4"/>
  <c r="AG743" i="4"/>
  <c r="AF743" i="4"/>
  <c r="AD743" i="4"/>
  <c r="AC743" i="4"/>
  <c r="AB743" i="4"/>
  <c r="AA743" i="4"/>
  <c r="Z743" i="4"/>
  <c r="V743" i="4"/>
  <c r="T743" i="4"/>
  <c r="R743" i="4"/>
  <c r="U743" i="4" s="1"/>
  <c r="AH742" i="4"/>
  <c r="AG742" i="4"/>
  <c r="AF742" i="4"/>
  <c r="AD742" i="4"/>
  <c r="AC742" i="4"/>
  <c r="AB742" i="4"/>
  <c r="AA742" i="4"/>
  <c r="Z742" i="4"/>
  <c r="V742" i="4"/>
  <c r="T742" i="4"/>
  <c r="R742" i="4"/>
  <c r="U742" i="4" s="1"/>
  <c r="AH741" i="4"/>
  <c r="AG741" i="4"/>
  <c r="AF741" i="4"/>
  <c r="AD741" i="4"/>
  <c r="AC741" i="4"/>
  <c r="AB741" i="4"/>
  <c r="AA741" i="4"/>
  <c r="Z741" i="4"/>
  <c r="V741" i="4"/>
  <c r="T741" i="4"/>
  <c r="R741" i="4"/>
  <c r="AH740" i="4"/>
  <c r="AG740" i="4"/>
  <c r="AF740" i="4"/>
  <c r="AD740" i="4"/>
  <c r="AC740" i="4"/>
  <c r="AB740" i="4"/>
  <c r="AA740" i="4"/>
  <c r="Z740" i="4"/>
  <c r="V740" i="4"/>
  <c r="T740" i="4"/>
  <c r="R740" i="4"/>
  <c r="U740" i="4" s="1"/>
  <c r="AH739" i="4"/>
  <c r="AG739" i="4"/>
  <c r="AF739" i="4"/>
  <c r="AD739" i="4"/>
  <c r="AC739" i="4"/>
  <c r="AB739" i="4"/>
  <c r="AA739" i="4"/>
  <c r="Z739" i="4"/>
  <c r="V739" i="4"/>
  <c r="T739" i="4"/>
  <c r="R739" i="4"/>
  <c r="U739" i="4" s="1"/>
  <c r="AH738" i="4"/>
  <c r="AG738" i="4"/>
  <c r="AF738" i="4"/>
  <c r="AD738" i="4"/>
  <c r="AC738" i="4"/>
  <c r="AB738" i="4"/>
  <c r="AA738" i="4"/>
  <c r="Z738" i="4"/>
  <c r="V738" i="4"/>
  <c r="T738" i="4"/>
  <c r="R738" i="4"/>
  <c r="U738" i="4" s="1"/>
  <c r="AH773" i="4"/>
  <c r="AG773" i="4"/>
  <c r="AF773" i="4"/>
  <c r="AD773" i="4"/>
  <c r="AC773" i="4"/>
  <c r="AB773" i="4"/>
  <c r="AA773" i="4"/>
  <c r="Z773" i="4"/>
  <c r="V773" i="4"/>
  <c r="T773" i="4"/>
  <c r="R773" i="4"/>
  <c r="U773" i="4" s="1"/>
  <c r="AH774" i="4"/>
  <c r="AG774" i="4"/>
  <c r="AF774" i="4"/>
  <c r="AD774" i="4"/>
  <c r="AC774" i="4"/>
  <c r="AB774" i="4"/>
  <c r="AA774" i="4"/>
  <c r="Z774" i="4"/>
  <c r="V774" i="4"/>
  <c r="T774" i="4"/>
  <c r="R774" i="4"/>
  <c r="AL774" i="4" s="1"/>
  <c r="AH772" i="4"/>
  <c r="AG772" i="4"/>
  <c r="AF772" i="4"/>
  <c r="AD772" i="4"/>
  <c r="AC772" i="4"/>
  <c r="AB772" i="4"/>
  <c r="AA772" i="4"/>
  <c r="Z772" i="4"/>
  <c r="V772" i="4"/>
  <c r="T772" i="4"/>
  <c r="R772" i="4"/>
  <c r="AI772" i="4" s="1"/>
  <c r="AH771" i="4"/>
  <c r="AG771" i="4"/>
  <c r="AF771" i="4"/>
  <c r="AC771" i="4"/>
  <c r="AA771" i="4"/>
  <c r="Z771" i="4"/>
  <c r="V771" i="4"/>
  <c r="T771" i="4"/>
  <c r="R771" i="4"/>
  <c r="U771" i="4" s="1"/>
  <c r="AH770" i="4"/>
  <c r="AG770" i="4"/>
  <c r="AF770" i="4"/>
  <c r="AC770" i="4"/>
  <c r="AA770" i="4"/>
  <c r="Z770" i="4"/>
  <c r="V770" i="4"/>
  <c r="T770" i="4"/>
  <c r="R770" i="4"/>
  <c r="AL770" i="4" s="1"/>
  <c r="AH769" i="4"/>
  <c r="AG769" i="4"/>
  <c r="AF769" i="4"/>
  <c r="AC769" i="4"/>
  <c r="AA769" i="4"/>
  <c r="Z769" i="4"/>
  <c r="V769" i="4"/>
  <c r="T769" i="4"/>
  <c r="R769" i="4"/>
  <c r="U769" i="4" s="1"/>
  <c r="AH768" i="4"/>
  <c r="AG768" i="4"/>
  <c r="AF768" i="4"/>
  <c r="AD768" i="4"/>
  <c r="AC768" i="4"/>
  <c r="AB768" i="4"/>
  <c r="AA768" i="4"/>
  <c r="V768" i="4"/>
  <c r="T768" i="4"/>
  <c r="R768" i="4"/>
  <c r="U768" i="4" s="1"/>
  <c r="AH767" i="4"/>
  <c r="AG767" i="4"/>
  <c r="AF767" i="4"/>
  <c r="AD767" i="4"/>
  <c r="AC767" i="4"/>
  <c r="AB767" i="4"/>
  <c r="AA767" i="4"/>
  <c r="Z767" i="4"/>
  <c r="V767" i="4"/>
  <c r="T767" i="4"/>
  <c r="R767" i="4"/>
  <c r="AI767" i="4" s="1"/>
  <c r="AH766" i="4"/>
  <c r="AG766" i="4"/>
  <c r="AF766" i="4"/>
  <c r="AD766" i="4"/>
  <c r="AC766" i="4"/>
  <c r="AB766" i="4"/>
  <c r="AA766" i="4"/>
  <c r="Z766" i="4"/>
  <c r="V766" i="4"/>
  <c r="T766" i="4"/>
  <c r="R766" i="4"/>
  <c r="AI766" i="4" s="1"/>
  <c r="AH765" i="4"/>
  <c r="AG765" i="4"/>
  <c r="AF765" i="4"/>
  <c r="AD765" i="4"/>
  <c r="AC765" i="4"/>
  <c r="AB765" i="4"/>
  <c r="AA765" i="4"/>
  <c r="Z765" i="4"/>
  <c r="V765" i="4"/>
  <c r="T765" i="4"/>
  <c r="R765" i="4"/>
  <c r="AI765" i="4" s="1"/>
  <c r="AH764" i="4"/>
  <c r="AG764" i="4"/>
  <c r="AF764" i="4"/>
  <c r="AD764" i="4"/>
  <c r="AC764" i="4"/>
  <c r="AB764" i="4"/>
  <c r="AA764" i="4"/>
  <c r="Z764" i="4"/>
  <c r="V764" i="4"/>
  <c r="T764" i="4"/>
  <c r="R764" i="4"/>
  <c r="AI764" i="4" s="1"/>
  <c r="AH763" i="4"/>
  <c r="AG763" i="4"/>
  <c r="AF763" i="4"/>
  <c r="AD763" i="4"/>
  <c r="AC763" i="4"/>
  <c r="AB763" i="4"/>
  <c r="AA763" i="4"/>
  <c r="Z763" i="4"/>
  <c r="V763" i="4"/>
  <c r="T763" i="4"/>
  <c r="R763" i="4"/>
  <c r="U763" i="4" s="1"/>
  <c r="AH762" i="4"/>
  <c r="AG762" i="4"/>
  <c r="AF762" i="4"/>
  <c r="AD762" i="4"/>
  <c r="AC762" i="4"/>
  <c r="AB762" i="4"/>
  <c r="AA762" i="4"/>
  <c r="Z762" i="4"/>
  <c r="V762" i="4"/>
  <c r="T762" i="4"/>
  <c r="R762" i="4"/>
  <c r="U762" i="4" s="1"/>
  <c r="AH761" i="4"/>
  <c r="AG761" i="4"/>
  <c r="AF761" i="4"/>
  <c r="AD761" i="4"/>
  <c r="AC761" i="4"/>
  <c r="AB761" i="4"/>
  <c r="AA761" i="4"/>
  <c r="Z761" i="4"/>
  <c r="V761" i="4"/>
  <c r="T761" i="4"/>
  <c r="R761" i="4"/>
  <c r="AI761" i="4" s="1"/>
  <c r="AH760" i="4"/>
  <c r="AG760" i="4"/>
  <c r="AF760" i="4"/>
  <c r="AD760" i="4"/>
  <c r="AC760" i="4"/>
  <c r="AB760" i="4"/>
  <c r="AA760" i="4"/>
  <c r="Z760" i="4"/>
  <c r="V760" i="4"/>
  <c r="T760" i="4"/>
  <c r="R760" i="4"/>
  <c r="AI760" i="4" s="1"/>
  <c r="AH759" i="4"/>
  <c r="AG759" i="4"/>
  <c r="AD759" i="4"/>
  <c r="AC759" i="4"/>
  <c r="AB759" i="4"/>
  <c r="AA759" i="4"/>
  <c r="Z759" i="4"/>
  <c r="V759" i="4"/>
  <c r="T759" i="4"/>
  <c r="R759" i="4"/>
  <c r="AF759" i="4" s="1"/>
  <c r="AG758" i="4"/>
  <c r="AD758" i="4"/>
  <c r="AC758" i="4"/>
  <c r="AB758" i="4"/>
  <c r="AA758" i="4"/>
  <c r="Z758" i="4"/>
  <c r="V758" i="4"/>
  <c r="T758" i="4"/>
  <c r="R758" i="4"/>
  <c r="AI758" i="4" s="1"/>
  <c r="AG757" i="4"/>
  <c r="AD757" i="4"/>
  <c r="AC757" i="4"/>
  <c r="AB757" i="4"/>
  <c r="AA757" i="4"/>
  <c r="Z757" i="4"/>
  <c r="V757" i="4"/>
  <c r="U757" i="4"/>
  <c r="T757" i="4"/>
  <c r="R757" i="4"/>
  <c r="AL757" i="4" s="1"/>
  <c r="AG756" i="4"/>
  <c r="AD756" i="4"/>
  <c r="AC756" i="4"/>
  <c r="AB756" i="4"/>
  <c r="AA756" i="4"/>
  <c r="Z756" i="4"/>
  <c r="V756" i="4"/>
  <c r="T756" i="4"/>
  <c r="R756" i="4"/>
  <c r="U756" i="4" s="1"/>
  <c r="AG755" i="4"/>
  <c r="AD755" i="4"/>
  <c r="AC755" i="4"/>
  <c r="AB755" i="4"/>
  <c r="AA755" i="4"/>
  <c r="Z755" i="4"/>
  <c r="V755" i="4"/>
  <c r="T755" i="4"/>
  <c r="R755" i="4"/>
  <c r="AL755" i="4" s="1"/>
  <c r="AH754" i="4"/>
  <c r="AG754" i="4"/>
  <c r="AF754" i="4"/>
  <c r="AD754" i="4"/>
  <c r="AC754" i="4"/>
  <c r="AB754" i="4"/>
  <c r="AA754" i="4"/>
  <c r="Z754" i="4"/>
  <c r="V754" i="4"/>
  <c r="T754" i="4"/>
  <c r="R754" i="4"/>
  <c r="AL754" i="4" s="1"/>
  <c r="AG753" i="4"/>
  <c r="AD753" i="4"/>
  <c r="AC753" i="4"/>
  <c r="AB753" i="4"/>
  <c r="AA753" i="4"/>
  <c r="Z753" i="4"/>
  <c r="V753" i="4"/>
  <c r="T753" i="4"/>
  <c r="R753" i="4"/>
  <c r="AL753" i="4" s="1"/>
  <c r="AH752" i="4"/>
  <c r="AG752" i="4"/>
  <c r="AF752" i="4"/>
  <c r="AD752" i="4"/>
  <c r="AC752" i="4"/>
  <c r="AB752" i="4"/>
  <c r="AA752" i="4"/>
  <c r="Z752" i="4"/>
  <c r="V752" i="4"/>
  <c r="T752" i="4"/>
  <c r="R752" i="4"/>
  <c r="U752" i="4" s="1"/>
  <c r="R966" i="4" l="1"/>
  <c r="U741" i="4"/>
  <c r="AL741" i="4"/>
  <c r="AL966" i="4"/>
  <c r="AL967" i="4" s="1"/>
  <c r="AI966" i="4"/>
  <c r="T966" i="4"/>
  <c r="T967" i="4" s="1"/>
  <c r="U938" i="4"/>
  <c r="AD938" i="4"/>
  <c r="AD966" i="4" s="1"/>
  <c r="Z938" i="4"/>
  <c r="Z966" i="4" s="1"/>
  <c r="Z967" i="4" s="1"/>
  <c r="AH938" i="4"/>
  <c r="AH966" i="4" s="1"/>
  <c r="AH967" i="4" s="1"/>
  <c r="V966" i="4"/>
  <c r="V967" i="4" s="1"/>
  <c r="U950" i="4"/>
  <c r="AF966" i="4"/>
  <c r="AF967" i="4" s="1"/>
  <c r="AC966" i="4"/>
  <c r="AC967" i="4" s="1"/>
  <c r="AG966" i="4"/>
  <c r="AG967" i="4" s="1"/>
  <c r="AA966" i="4"/>
  <c r="AA967" i="4" s="1"/>
  <c r="AB966" i="4"/>
  <c r="AB967" i="4" s="1"/>
  <c r="AD769" i="4"/>
  <c r="AJ966" i="4"/>
  <c r="AJ967" i="4" s="1"/>
  <c r="AD770" i="4"/>
  <c r="AD771" i="4"/>
  <c r="AH758" i="4"/>
  <c r="AH755" i="4"/>
  <c r="AH756" i="4"/>
  <c r="AH757" i="4"/>
  <c r="AH753" i="4"/>
  <c r="AI741" i="4"/>
  <c r="AL746" i="4"/>
  <c r="AL749" i="4"/>
  <c r="U749" i="4"/>
  <c r="U746" i="4"/>
  <c r="AI743" i="4"/>
  <c r="AL743" i="4"/>
  <c r="AI742" i="4"/>
  <c r="AL742" i="4"/>
  <c r="AI740" i="4"/>
  <c r="AI748" i="4"/>
  <c r="U745" i="4"/>
  <c r="AL740" i="4"/>
  <c r="AL748" i="4"/>
  <c r="AI747" i="4"/>
  <c r="U744" i="4"/>
  <c r="AL747" i="4"/>
  <c r="AI745" i="4"/>
  <c r="AI744" i="4"/>
  <c r="AI739" i="4"/>
  <c r="AL739" i="4"/>
  <c r="AI738" i="4"/>
  <c r="AL738" i="4"/>
  <c r="AI773" i="4"/>
  <c r="AL773" i="4"/>
  <c r="AB771" i="4"/>
  <c r="U774" i="4"/>
  <c r="AI774" i="4"/>
  <c r="AB770" i="4"/>
  <c r="AB769" i="4"/>
  <c r="AI771" i="4"/>
  <c r="AL772" i="4"/>
  <c r="U772" i="4"/>
  <c r="AI770" i="4"/>
  <c r="AI769" i="4"/>
  <c r="AL769" i="4"/>
  <c r="U770" i="4"/>
  <c r="AL771" i="4"/>
  <c r="AL765" i="4"/>
  <c r="AI762" i="4"/>
  <c r="AI763" i="4"/>
  <c r="Z768" i="4"/>
  <c r="AL764" i="4"/>
  <c r="AL768" i="4"/>
  <c r="AI768" i="4"/>
  <c r="U765" i="4"/>
  <c r="U764" i="4"/>
  <c r="AL761" i="4"/>
  <c r="AL760" i="4"/>
  <c r="U761" i="4"/>
  <c r="U760" i="4"/>
  <c r="AL767" i="4"/>
  <c r="AL766" i="4"/>
  <c r="AL763" i="4"/>
  <c r="U767" i="4"/>
  <c r="AL762" i="4"/>
  <c r="U766" i="4"/>
  <c r="AF756" i="4"/>
  <c r="U759" i="4"/>
  <c r="AF757" i="4"/>
  <c r="AF758" i="4"/>
  <c r="AI759" i="4"/>
  <c r="AL759" i="4"/>
  <c r="AF753" i="4"/>
  <c r="AF755" i="4"/>
  <c r="U755" i="4"/>
  <c r="U753" i="4"/>
  <c r="AL758" i="4"/>
  <c r="AI757" i="4"/>
  <c r="U754" i="4"/>
  <c r="AI756" i="4"/>
  <c r="AL756" i="4"/>
  <c r="AI755" i="4"/>
  <c r="U758" i="4"/>
  <c r="AI754" i="4"/>
  <c r="AI753" i="4"/>
  <c r="AI752" i="4"/>
  <c r="AL752" i="4"/>
  <c r="AI967" i="4" l="1"/>
  <c r="AD967" i="4"/>
  <c r="R967" i="4"/>
  <c r="U966" i="4"/>
  <c r="U967" i="4" s="1"/>
  <c r="U799" i="4" l="1"/>
  <c r="R827" i="4"/>
  <c r="AJ827" i="4" s="1"/>
  <c r="V827" i="4" l="1"/>
  <c r="AL827" i="4"/>
  <c r="R805" i="4" l="1"/>
  <c r="AL805" i="4" s="1"/>
  <c r="R828" i="4"/>
  <c r="AL828" i="4" s="1"/>
  <c r="AH826" i="4"/>
  <c r="AG826" i="4"/>
  <c r="AF826" i="4"/>
  <c r="AD826" i="4"/>
  <c r="AC826" i="4"/>
  <c r="AB826" i="4"/>
  <c r="AA826" i="4"/>
  <c r="Z826" i="4"/>
  <c r="U826" i="4"/>
  <c r="T826" i="4"/>
  <c r="R826" i="4"/>
  <c r="AJ826" i="4" s="1"/>
  <c r="AH825" i="4"/>
  <c r="AG825" i="4"/>
  <c r="AF825" i="4"/>
  <c r="AD825" i="4"/>
  <c r="AC825" i="4"/>
  <c r="AB825" i="4"/>
  <c r="AA825" i="4"/>
  <c r="Z825" i="4"/>
  <c r="U825" i="4"/>
  <c r="T825" i="4"/>
  <c r="R825" i="4"/>
  <c r="AD824" i="4"/>
  <c r="AH823" i="4"/>
  <c r="AH824" i="4" s="1"/>
  <c r="AG823" i="4"/>
  <c r="AG824" i="4" s="1"/>
  <c r="AF823" i="4"/>
  <c r="AF824" i="4" s="1"/>
  <c r="AC823" i="4"/>
  <c r="AC824" i="4" s="1"/>
  <c r="AB823" i="4"/>
  <c r="AB824" i="4" s="1"/>
  <c r="AA823" i="4"/>
  <c r="AA824" i="4" s="1"/>
  <c r="Z823" i="4"/>
  <c r="Z824" i="4" s="1"/>
  <c r="V823" i="4"/>
  <c r="V824" i="4" s="1"/>
  <c r="U823" i="4"/>
  <c r="U824" i="4" s="1"/>
  <c r="R823" i="4"/>
  <c r="T823" i="4" s="1"/>
  <c r="T824" i="4" s="1"/>
  <c r="AH821" i="4"/>
  <c r="AH822" i="4" s="1"/>
  <c r="AG821" i="4"/>
  <c r="AG822" i="4" s="1"/>
  <c r="AF821" i="4"/>
  <c r="AF822" i="4" s="1"/>
  <c r="AD821" i="4"/>
  <c r="AD822" i="4" s="1"/>
  <c r="AC821" i="4"/>
  <c r="AC822" i="4" s="1"/>
  <c r="AB821" i="4"/>
  <c r="AB822" i="4" s="1"/>
  <c r="AA821" i="4"/>
  <c r="AA822" i="4" s="1"/>
  <c r="Z821" i="4"/>
  <c r="Z822" i="4" s="1"/>
  <c r="V821" i="4"/>
  <c r="V822" i="4" s="1"/>
  <c r="U821" i="4"/>
  <c r="U822" i="4" s="1"/>
  <c r="T821" i="4"/>
  <c r="T822" i="4" s="1"/>
  <c r="R821" i="4"/>
  <c r="AL821" i="4" s="1"/>
  <c r="AH819" i="4"/>
  <c r="AH820" i="4" s="1"/>
  <c r="AG819" i="4"/>
  <c r="AG820" i="4" s="1"/>
  <c r="AF819" i="4"/>
  <c r="AF820" i="4" s="1"/>
  <c r="AD819" i="4"/>
  <c r="AD820" i="4" s="1"/>
  <c r="AC819" i="4"/>
  <c r="AC820" i="4" s="1"/>
  <c r="AB819" i="4"/>
  <c r="AB820" i="4" s="1"/>
  <c r="AA819" i="4"/>
  <c r="AA820" i="4" s="1"/>
  <c r="Z819" i="4"/>
  <c r="Z820" i="4" s="1"/>
  <c r="V819" i="4"/>
  <c r="V820" i="4" s="1"/>
  <c r="U819" i="4"/>
  <c r="U820" i="4" s="1"/>
  <c r="T819" i="4"/>
  <c r="T820" i="4" s="1"/>
  <c r="R819" i="4"/>
  <c r="R820" i="4" s="1"/>
  <c r="AH817" i="4"/>
  <c r="AH818" i="4" s="1"/>
  <c r="AG817" i="4"/>
  <c r="AG818" i="4" s="1"/>
  <c r="AF817" i="4"/>
  <c r="AF818" i="4" s="1"/>
  <c r="AD817" i="4"/>
  <c r="AD818" i="4" s="1"/>
  <c r="AC817" i="4"/>
  <c r="AC818" i="4" s="1"/>
  <c r="AB817" i="4"/>
  <c r="AB818" i="4" s="1"/>
  <c r="AA817" i="4"/>
  <c r="AA818" i="4" s="1"/>
  <c r="Z817" i="4"/>
  <c r="Z818" i="4" s="1"/>
  <c r="V817" i="4"/>
  <c r="V818" i="4" s="1"/>
  <c r="T817" i="4"/>
  <c r="T818" i="4" s="1"/>
  <c r="R817" i="4"/>
  <c r="U817" i="4" s="1"/>
  <c r="U818" i="4" s="1"/>
  <c r="AH815" i="4"/>
  <c r="AH816" i="4" s="1"/>
  <c r="AG815" i="4"/>
  <c r="AG816" i="4" s="1"/>
  <c r="AF815" i="4"/>
  <c r="AF816" i="4" s="1"/>
  <c r="AD815" i="4"/>
  <c r="AD816" i="4" s="1"/>
  <c r="AC815" i="4"/>
  <c r="AC816" i="4" s="1"/>
  <c r="AB815" i="4"/>
  <c r="AB816" i="4" s="1"/>
  <c r="AA815" i="4"/>
  <c r="AA816" i="4" s="1"/>
  <c r="Z815" i="4"/>
  <c r="Z816" i="4" s="1"/>
  <c r="V815" i="4"/>
  <c r="V816" i="4" s="1"/>
  <c r="U815" i="4"/>
  <c r="U816" i="4" s="1"/>
  <c r="R815" i="4"/>
  <c r="T815" i="4" s="1"/>
  <c r="T816" i="4" s="1"/>
  <c r="AH813" i="4"/>
  <c r="AH814" i="4" s="1"/>
  <c r="AG813" i="4"/>
  <c r="AG814" i="4" s="1"/>
  <c r="AF813" i="4"/>
  <c r="AF814" i="4" s="1"/>
  <c r="AD813" i="4"/>
  <c r="AD814" i="4" s="1"/>
  <c r="AC813" i="4"/>
  <c r="AC814" i="4" s="1"/>
  <c r="AB813" i="4"/>
  <c r="AB814" i="4" s="1"/>
  <c r="AA813" i="4"/>
  <c r="AA814" i="4" s="1"/>
  <c r="Z813" i="4"/>
  <c r="Z814" i="4" s="1"/>
  <c r="U813" i="4"/>
  <c r="U814" i="4" s="1"/>
  <c r="T813" i="4"/>
  <c r="T814" i="4" s="1"/>
  <c r="R813" i="4"/>
  <c r="V813" i="4" s="1"/>
  <c r="V814" i="4" s="1"/>
  <c r="AH811" i="4"/>
  <c r="AG811" i="4"/>
  <c r="AF811" i="4"/>
  <c r="AD811" i="4"/>
  <c r="AC811" i="4"/>
  <c r="AB811" i="4"/>
  <c r="AA811" i="4"/>
  <c r="Z811" i="4"/>
  <c r="V811" i="4"/>
  <c r="T811" i="4"/>
  <c r="R811" i="4"/>
  <c r="AI811" i="4" s="1"/>
  <c r="AH810" i="4"/>
  <c r="AG810" i="4"/>
  <c r="AF810" i="4"/>
  <c r="AD810" i="4"/>
  <c r="AC810" i="4"/>
  <c r="AB810" i="4"/>
  <c r="AA810" i="4"/>
  <c r="Z810" i="4"/>
  <c r="V810" i="4"/>
  <c r="T810" i="4"/>
  <c r="R810" i="4"/>
  <c r="AL810" i="4" s="1"/>
  <c r="AH807" i="4"/>
  <c r="AH809" i="4" s="1"/>
  <c r="AG807" i="4"/>
  <c r="AG809" i="4" s="1"/>
  <c r="AF807" i="4"/>
  <c r="AF809" i="4" s="1"/>
  <c r="AD807" i="4"/>
  <c r="AD809" i="4" s="1"/>
  <c r="AC807" i="4"/>
  <c r="AC809" i="4" s="1"/>
  <c r="AB807" i="4"/>
  <c r="AB809" i="4" s="1"/>
  <c r="AA807" i="4"/>
  <c r="AA809" i="4" s="1"/>
  <c r="Z807" i="4"/>
  <c r="Z809" i="4" s="1"/>
  <c r="V807" i="4"/>
  <c r="V809" i="4" s="1"/>
  <c r="U807" i="4"/>
  <c r="U809" i="4" s="1"/>
  <c r="T807" i="4"/>
  <c r="AH804" i="4"/>
  <c r="AG804" i="4"/>
  <c r="AF804" i="4"/>
  <c r="AD804" i="4"/>
  <c r="AC804" i="4"/>
  <c r="AB804" i="4"/>
  <c r="AA804" i="4"/>
  <c r="Z804" i="4"/>
  <c r="U804" i="4"/>
  <c r="T804" i="4"/>
  <c r="R804" i="4"/>
  <c r="AL804" i="4" s="1"/>
  <c r="AH803" i="4"/>
  <c r="AG803" i="4"/>
  <c r="AF803" i="4"/>
  <c r="AD803" i="4"/>
  <c r="AC803" i="4"/>
  <c r="AB803" i="4"/>
  <c r="AA803" i="4"/>
  <c r="Z803" i="4"/>
  <c r="U803" i="4"/>
  <c r="T803" i="4"/>
  <c r="R803" i="4"/>
  <c r="AH801" i="4"/>
  <c r="AG801" i="4"/>
  <c r="AF801" i="4"/>
  <c r="AD801" i="4"/>
  <c r="AC801" i="4"/>
  <c r="AB801" i="4"/>
  <c r="AA801" i="4"/>
  <c r="Z801" i="4"/>
  <c r="V801" i="4"/>
  <c r="T801" i="4"/>
  <c r="R801" i="4"/>
  <c r="U801" i="4" s="1"/>
  <c r="AH800" i="4"/>
  <c r="AG800" i="4"/>
  <c r="AF800" i="4"/>
  <c r="AD800" i="4"/>
  <c r="AC800" i="4"/>
  <c r="AB800" i="4"/>
  <c r="AA800" i="4"/>
  <c r="Z800" i="4"/>
  <c r="V800" i="4"/>
  <c r="T800" i="4"/>
  <c r="R800" i="4"/>
  <c r="U800" i="4" s="1"/>
  <c r="AH799" i="4"/>
  <c r="AG799" i="4"/>
  <c r="AF799" i="4"/>
  <c r="AD799" i="4"/>
  <c r="AC799" i="4"/>
  <c r="AB799" i="4"/>
  <c r="AA799" i="4"/>
  <c r="V799" i="4"/>
  <c r="T799" i="4"/>
  <c r="R799" i="4"/>
  <c r="AH798" i="4"/>
  <c r="AG798" i="4"/>
  <c r="AF798" i="4"/>
  <c r="AD798" i="4"/>
  <c r="AC798" i="4"/>
  <c r="AB798" i="4"/>
  <c r="AA798" i="4"/>
  <c r="Z798" i="4"/>
  <c r="V798" i="4"/>
  <c r="T798" i="4"/>
  <c r="R798" i="4"/>
  <c r="U798" i="4" s="1"/>
  <c r="AH797" i="4"/>
  <c r="AG797" i="4"/>
  <c r="AF797" i="4"/>
  <c r="AD797" i="4"/>
  <c r="AC797" i="4"/>
  <c r="AB797" i="4"/>
  <c r="AA797" i="4"/>
  <c r="Z797" i="4"/>
  <c r="V797" i="4"/>
  <c r="T797" i="4"/>
  <c r="R797" i="4"/>
  <c r="U797" i="4" s="1"/>
  <c r="AH796" i="4"/>
  <c r="AG796" i="4"/>
  <c r="AF796" i="4"/>
  <c r="AD796" i="4"/>
  <c r="AC796" i="4"/>
  <c r="AB796" i="4"/>
  <c r="AA796" i="4"/>
  <c r="Z796" i="4"/>
  <c r="V796" i="4"/>
  <c r="T796" i="4"/>
  <c r="R796" i="4"/>
  <c r="AI796" i="4" s="1"/>
  <c r="AH795" i="4"/>
  <c r="AG795" i="4"/>
  <c r="AF795" i="4"/>
  <c r="AD795" i="4"/>
  <c r="AC795" i="4"/>
  <c r="AB795" i="4"/>
  <c r="AA795" i="4"/>
  <c r="Z795" i="4"/>
  <c r="V795" i="4"/>
  <c r="T795" i="4"/>
  <c r="R795" i="4"/>
  <c r="AL795" i="4" s="1"/>
  <c r="AH794" i="4"/>
  <c r="AG794" i="4"/>
  <c r="AF794" i="4"/>
  <c r="AD794" i="4"/>
  <c r="AC794" i="4"/>
  <c r="AB794" i="4"/>
  <c r="AA794" i="4"/>
  <c r="Z794" i="4"/>
  <c r="V794" i="4"/>
  <c r="T794" i="4"/>
  <c r="R794" i="4"/>
  <c r="AI794" i="4" s="1"/>
  <c r="AH793" i="4"/>
  <c r="AG793" i="4"/>
  <c r="AF793" i="4"/>
  <c r="AD793" i="4"/>
  <c r="AC793" i="4"/>
  <c r="AB793" i="4"/>
  <c r="AA793" i="4"/>
  <c r="V793" i="4"/>
  <c r="T793" i="4"/>
  <c r="R793" i="4"/>
  <c r="AH792" i="4"/>
  <c r="AG792" i="4"/>
  <c r="AF792" i="4"/>
  <c r="AD792" i="4"/>
  <c r="AC792" i="4"/>
  <c r="AB792" i="4"/>
  <c r="AA792" i="4"/>
  <c r="Z792" i="4"/>
  <c r="V792" i="4"/>
  <c r="T792" i="4"/>
  <c r="R792" i="4"/>
  <c r="AH791" i="4"/>
  <c r="AG791" i="4"/>
  <c r="AF791" i="4"/>
  <c r="AD791" i="4"/>
  <c r="AC791" i="4"/>
  <c r="AB791" i="4"/>
  <c r="AA791" i="4"/>
  <c r="Z791" i="4"/>
  <c r="V791" i="4"/>
  <c r="T791" i="4"/>
  <c r="R791" i="4"/>
  <c r="AL791" i="4" s="1"/>
  <c r="AH790" i="4"/>
  <c r="AG790" i="4"/>
  <c r="AF790" i="4"/>
  <c r="AD790" i="4"/>
  <c r="AC790" i="4"/>
  <c r="AB790" i="4"/>
  <c r="AA790" i="4"/>
  <c r="Z790" i="4"/>
  <c r="V790" i="4"/>
  <c r="T790" i="4"/>
  <c r="R790" i="4"/>
  <c r="U790" i="4" s="1"/>
  <c r="AH789" i="4"/>
  <c r="AG789" i="4"/>
  <c r="AF789" i="4"/>
  <c r="AD789" i="4"/>
  <c r="AC789" i="4"/>
  <c r="AB789" i="4"/>
  <c r="AA789" i="4"/>
  <c r="Z789" i="4"/>
  <c r="V789" i="4"/>
  <c r="T789" i="4"/>
  <c r="R789" i="4"/>
  <c r="U789" i="4" s="1"/>
  <c r="AH788" i="4"/>
  <c r="AG788" i="4"/>
  <c r="AF788" i="4"/>
  <c r="AD788" i="4"/>
  <c r="AC788" i="4"/>
  <c r="AB788" i="4"/>
  <c r="AA788" i="4"/>
  <c r="Z788" i="4"/>
  <c r="V788" i="4"/>
  <c r="T788" i="4"/>
  <c r="R788" i="4"/>
  <c r="U788" i="4" s="1"/>
  <c r="AH787" i="4"/>
  <c r="AG787" i="4"/>
  <c r="AF787" i="4"/>
  <c r="AD787" i="4"/>
  <c r="AC787" i="4"/>
  <c r="AB787" i="4"/>
  <c r="AA787" i="4"/>
  <c r="V787" i="4"/>
  <c r="T787" i="4"/>
  <c r="R787" i="4"/>
  <c r="AL787" i="4" s="1"/>
  <c r="AH786" i="4"/>
  <c r="AG786" i="4"/>
  <c r="AF786" i="4"/>
  <c r="AD786" i="4"/>
  <c r="AC786" i="4"/>
  <c r="AB786" i="4"/>
  <c r="AA786" i="4"/>
  <c r="Z786" i="4"/>
  <c r="V786" i="4"/>
  <c r="T786" i="4"/>
  <c r="R786" i="4"/>
  <c r="AL786" i="4" s="1"/>
  <c r="AH785" i="4"/>
  <c r="AG785" i="4"/>
  <c r="AF785" i="4"/>
  <c r="AD785" i="4"/>
  <c r="AC785" i="4"/>
  <c r="AB785" i="4"/>
  <c r="AA785" i="4"/>
  <c r="Z785" i="4"/>
  <c r="V785" i="4"/>
  <c r="T785" i="4"/>
  <c r="R785" i="4"/>
  <c r="U785" i="4" s="1"/>
  <c r="AH784" i="4"/>
  <c r="AG784" i="4"/>
  <c r="AF784" i="4"/>
  <c r="AD784" i="4"/>
  <c r="AC784" i="4"/>
  <c r="AB784" i="4"/>
  <c r="AA784" i="4"/>
  <c r="Z784" i="4"/>
  <c r="V784" i="4"/>
  <c r="T784" i="4"/>
  <c r="R784" i="4"/>
  <c r="AI784" i="4" s="1"/>
  <c r="AH783" i="4"/>
  <c r="AG783" i="4"/>
  <c r="AF783" i="4"/>
  <c r="AD783" i="4"/>
  <c r="AC783" i="4"/>
  <c r="AB783" i="4"/>
  <c r="AA783" i="4"/>
  <c r="Z783" i="4"/>
  <c r="V783" i="4"/>
  <c r="T783" i="4"/>
  <c r="R783" i="4"/>
  <c r="U783" i="4" s="1"/>
  <c r="AH782" i="4"/>
  <c r="AG782" i="4"/>
  <c r="AF782" i="4"/>
  <c r="AD782" i="4"/>
  <c r="AC782" i="4"/>
  <c r="AB782" i="4"/>
  <c r="AA782" i="4"/>
  <c r="Z782" i="4"/>
  <c r="V782" i="4"/>
  <c r="T782" i="4"/>
  <c r="R782" i="4"/>
  <c r="AL782" i="4" s="1"/>
  <c r="AH781" i="4"/>
  <c r="AG781" i="4"/>
  <c r="AF781" i="4"/>
  <c r="AD781" i="4"/>
  <c r="AC781" i="4"/>
  <c r="AB781" i="4"/>
  <c r="AA781" i="4"/>
  <c r="Z781" i="4"/>
  <c r="V781" i="4"/>
  <c r="T781" i="4"/>
  <c r="R781" i="4"/>
  <c r="U781" i="4" s="1"/>
  <c r="AH780" i="4"/>
  <c r="AG780" i="4"/>
  <c r="AF780" i="4"/>
  <c r="AD780" i="4"/>
  <c r="AC780" i="4"/>
  <c r="AB780" i="4"/>
  <c r="AA780" i="4"/>
  <c r="Z780" i="4"/>
  <c r="V780" i="4"/>
  <c r="T780" i="4"/>
  <c r="R780" i="4"/>
  <c r="AL780" i="4" s="1"/>
  <c r="AH779" i="4"/>
  <c r="AG779" i="4"/>
  <c r="AF779" i="4"/>
  <c r="AD779" i="4"/>
  <c r="AC779" i="4"/>
  <c r="AB779" i="4"/>
  <c r="AA779" i="4"/>
  <c r="Z779" i="4"/>
  <c r="V779" i="4"/>
  <c r="T779" i="4"/>
  <c r="R779" i="4"/>
  <c r="U779" i="4" s="1"/>
  <c r="AH778" i="4"/>
  <c r="AG778" i="4"/>
  <c r="AF778" i="4"/>
  <c r="AD778" i="4"/>
  <c r="AC778" i="4"/>
  <c r="AB778" i="4"/>
  <c r="AA778" i="4"/>
  <c r="Z778" i="4"/>
  <c r="V778" i="4"/>
  <c r="T778" i="4"/>
  <c r="R778" i="4"/>
  <c r="U778" i="4" s="1"/>
  <c r="AH777" i="4"/>
  <c r="AG777" i="4"/>
  <c r="AF777" i="4"/>
  <c r="AD777" i="4"/>
  <c r="AC777" i="4"/>
  <c r="AB777" i="4"/>
  <c r="AA777" i="4"/>
  <c r="Z777" i="4"/>
  <c r="V777" i="4"/>
  <c r="T777" i="4"/>
  <c r="R777" i="4"/>
  <c r="AL777" i="4" s="1"/>
  <c r="AH776" i="4"/>
  <c r="AG776" i="4"/>
  <c r="AF776" i="4"/>
  <c r="AD776" i="4"/>
  <c r="AC776" i="4"/>
  <c r="AB776" i="4"/>
  <c r="AA776" i="4"/>
  <c r="Z776" i="4"/>
  <c r="V776" i="4"/>
  <c r="T776" i="4"/>
  <c r="R776" i="4"/>
  <c r="AI776" i="4" s="1"/>
  <c r="AH775" i="4"/>
  <c r="AG775" i="4"/>
  <c r="AF775" i="4"/>
  <c r="AD775" i="4"/>
  <c r="AC775" i="4"/>
  <c r="AB775" i="4"/>
  <c r="AA775" i="4"/>
  <c r="Z775" i="4"/>
  <c r="V775" i="4"/>
  <c r="T775" i="4"/>
  <c r="R775" i="4"/>
  <c r="U775" i="4" s="1"/>
  <c r="AH751" i="4"/>
  <c r="AG751" i="4"/>
  <c r="AF751" i="4"/>
  <c r="AD751" i="4"/>
  <c r="AC751" i="4"/>
  <c r="AB751" i="4"/>
  <c r="AA751" i="4"/>
  <c r="Z751" i="4"/>
  <c r="V751" i="4"/>
  <c r="T751" i="4"/>
  <c r="R751" i="4"/>
  <c r="U751" i="4" s="1"/>
  <c r="AH750" i="4"/>
  <c r="AG750" i="4"/>
  <c r="AF750" i="4"/>
  <c r="AD750" i="4"/>
  <c r="AC750" i="4"/>
  <c r="AB750" i="4"/>
  <c r="AA750" i="4"/>
  <c r="Z750" i="4"/>
  <c r="V750" i="4"/>
  <c r="T750" i="4"/>
  <c r="R750" i="4"/>
  <c r="U750" i="4" s="1"/>
  <c r="AH737" i="4"/>
  <c r="AG737" i="4"/>
  <c r="AF737" i="4"/>
  <c r="AD737" i="4"/>
  <c r="AC737" i="4"/>
  <c r="AB737" i="4"/>
  <c r="AA737" i="4"/>
  <c r="Z737" i="4"/>
  <c r="V737" i="4"/>
  <c r="T737" i="4"/>
  <c r="R737" i="4"/>
  <c r="U737" i="4" s="1"/>
  <c r="T809" i="4" l="1"/>
  <c r="AJ807" i="4"/>
  <c r="V803" i="4"/>
  <c r="R806" i="4"/>
  <c r="Z787" i="4"/>
  <c r="AL799" i="4"/>
  <c r="Z799" i="4"/>
  <c r="V805" i="4"/>
  <c r="AI792" i="4"/>
  <c r="U792" i="4"/>
  <c r="Z793" i="4"/>
  <c r="U793" i="4"/>
  <c r="V804" i="4"/>
  <c r="AI805" i="4"/>
  <c r="AI804" i="4"/>
  <c r="AL817" i="4"/>
  <c r="R809" i="4"/>
  <c r="U806" i="4"/>
  <c r="AI779" i="4"/>
  <c r="AL779" i="4"/>
  <c r="AF829" i="4"/>
  <c r="AL783" i="4"/>
  <c r="AF806" i="4"/>
  <c r="AG829" i="4"/>
  <c r="T806" i="4"/>
  <c r="Z806" i="4"/>
  <c r="AL797" i="4"/>
  <c r="R818" i="4"/>
  <c r="U787" i="4"/>
  <c r="AL789" i="4"/>
  <c r="AD829" i="4"/>
  <c r="V828" i="4"/>
  <c r="AH812" i="4"/>
  <c r="AH829" i="4"/>
  <c r="AL807" i="4"/>
  <c r="AA806" i="4"/>
  <c r="AI783" i="4"/>
  <c r="AB806" i="4"/>
  <c r="V802" i="4"/>
  <c r="U795" i="4"/>
  <c r="AJ819" i="4"/>
  <c r="AG806" i="4"/>
  <c r="AI782" i="4"/>
  <c r="AA802" i="4"/>
  <c r="AH806" i="4"/>
  <c r="U791" i="4"/>
  <c r="AI803" i="4"/>
  <c r="AL803" i="4"/>
  <c r="R829" i="4"/>
  <c r="T829" i="4"/>
  <c r="AI777" i="4"/>
  <c r="AL785" i="4"/>
  <c r="U829" i="4"/>
  <c r="U776" i="4"/>
  <c r="AH802" i="4"/>
  <c r="AA829" i="4"/>
  <c r="AI737" i="4"/>
  <c r="AL776" i="4"/>
  <c r="U786" i="4"/>
  <c r="AD812" i="4"/>
  <c r="AL811" i="4"/>
  <c r="AA812" i="4"/>
  <c r="AL737" i="4"/>
  <c r="AI799" i="4"/>
  <c r="U782" i="4"/>
  <c r="U777" i="4"/>
  <c r="AG812" i="4"/>
  <c r="AJ817" i="4"/>
  <c r="AL825" i="4"/>
  <c r="Z829" i="4"/>
  <c r="V825" i="4"/>
  <c r="AB829" i="4"/>
  <c r="AC829" i="4"/>
  <c r="R816" i="4"/>
  <c r="R812" i="4"/>
  <c r="U811" i="4"/>
  <c r="T812" i="4"/>
  <c r="V812" i="4"/>
  <c r="AB812" i="4"/>
  <c r="Z812" i="4"/>
  <c r="U810" i="4"/>
  <c r="AJ810" i="4" s="1"/>
  <c r="AF812" i="4"/>
  <c r="AD806" i="4"/>
  <c r="AC806" i="4"/>
  <c r="AL793" i="4"/>
  <c r="AL798" i="4"/>
  <c r="AI801" i="4"/>
  <c r="AB802" i="4"/>
  <c r="AC802" i="4"/>
  <c r="U780" i="4"/>
  <c r="AI798" i="4"/>
  <c r="AL750" i="4"/>
  <c r="AL801" i="4"/>
  <c r="AG802" i="4"/>
  <c r="AI781" i="4"/>
  <c r="AI787" i="4"/>
  <c r="AI795" i="4"/>
  <c r="AI791" i="4"/>
  <c r="AI786" i="4"/>
  <c r="AL781" i="4"/>
  <c r="T802" i="4"/>
  <c r="AD802" i="4"/>
  <c r="AL775" i="4"/>
  <c r="AI780" i="4"/>
  <c r="AI790" i="4"/>
  <c r="AL790" i="4"/>
  <c r="AF802" i="4"/>
  <c r="AC812" i="4"/>
  <c r="AI751" i="4"/>
  <c r="AL784" i="4"/>
  <c r="AI785" i="4"/>
  <c r="AL792" i="4"/>
  <c r="AI793" i="4"/>
  <c r="AL794" i="4"/>
  <c r="AL796" i="4"/>
  <c r="AI797" i="4"/>
  <c r="AJ815" i="4"/>
  <c r="R822" i="4"/>
  <c r="AL826" i="4"/>
  <c r="AI750" i="4"/>
  <c r="AL751" i="4"/>
  <c r="AI775" i="4"/>
  <c r="AL815" i="4"/>
  <c r="AJ825" i="4"/>
  <c r="U784" i="4"/>
  <c r="U794" i="4"/>
  <c r="AL819" i="4"/>
  <c r="AI788" i="4"/>
  <c r="AI800" i="4"/>
  <c r="AJ813" i="4"/>
  <c r="V826" i="4"/>
  <c r="U796" i="4"/>
  <c r="AI778" i="4"/>
  <c r="AL813" i="4"/>
  <c r="AJ823" i="4"/>
  <c r="AL788" i="4"/>
  <c r="AI789" i="4"/>
  <c r="AL800" i="4"/>
  <c r="R814" i="4"/>
  <c r="AL823" i="4"/>
  <c r="AL778" i="4"/>
  <c r="R824" i="4"/>
  <c r="R802" i="4"/>
  <c r="AJ821" i="4"/>
  <c r="R830" i="4" l="1"/>
  <c r="Z802" i="4"/>
  <c r="Z830" i="4" s="1"/>
  <c r="V806" i="4"/>
  <c r="AH830" i="4"/>
  <c r="AG830" i="4"/>
  <c r="AD830" i="4"/>
  <c r="U802" i="4"/>
  <c r="V829" i="4"/>
  <c r="AA830" i="4"/>
  <c r="AC830" i="4"/>
  <c r="AF830" i="4"/>
  <c r="AJ830" i="4"/>
  <c r="U812" i="4"/>
  <c r="AB830" i="4"/>
  <c r="AI830" i="4"/>
  <c r="AL830" i="4"/>
  <c r="T736" i="4"/>
  <c r="V830" i="4" l="1"/>
  <c r="U830" i="4"/>
  <c r="T830" i="4"/>
  <c r="AK442" i="4"/>
  <c r="AK443" i="4" s="1"/>
  <c r="AK444" i="4" s="1"/>
  <c r="AI575" i="4"/>
  <c r="AI594" i="4"/>
  <c r="AK641" i="4"/>
  <c r="AK642" i="4" s="1"/>
  <c r="AK643" i="4" s="1"/>
  <c r="AK644" i="4" s="1"/>
  <c r="AK645" i="4" s="1"/>
  <c r="AK646" i="4" s="1"/>
  <c r="AK647" i="4" s="1"/>
  <c r="AK648" i="4" s="1"/>
  <c r="AK649" i="4" s="1"/>
  <c r="AK650" i="4" s="1"/>
  <c r="AK651" i="4" s="1"/>
  <c r="AK652" i="4" s="1"/>
  <c r="AK634" i="4"/>
  <c r="AK635" i="4" s="1"/>
  <c r="AK636" i="4" s="1"/>
  <c r="AK637" i="4" s="1"/>
  <c r="AK638" i="4" s="1"/>
  <c r="AK639" i="4" s="1"/>
  <c r="AK671" i="4" l="1"/>
  <c r="AK672" i="4" s="1"/>
  <c r="AK673" i="4" s="1"/>
  <c r="AK674" i="4" s="1"/>
  <c r="AK675" i="4" s="1"/>
  <c r="AK655" i="4"/>
  <c r="AK656" i="4" s="1"/>
  <c r="AK657" i="4" s="1"/>
  <c r="AK658" i="4" s="1"/>
  <c r="AK659" i="4" s="1"/>
  <c r="AK660" i="4" s="1"/>
  <c r="AK661" i="4" s="1"/>
  <c r="AK662" i="4" s="1"/>
  <c r="AK663" i="4" s="1"/>
  <c r="AK664" i="4" s="1"/>
  <c r="AK665" i="4" s="1"/>
  <c r="AK666" i="4" s="1"/>
  <c r="AK667" i="4" s="1"/>
  <c r="AK668" i="4" s="1"/>
  <c r="AK669" i="4" s="1"/>
  <c r="AK699" i="4"/>
  <c r="AK700" i="4" s="1"/>
  <c r="AK701" i="4" s="1"/>
  <c r="T695" i="4"/>
  <c r="V695" i="4"/>
  <c r="Z695" i="4"/>
  <c r="AA695" i="4"/>
  <c r="AB695" i="4"/>
  <c r="AC695" i="4"/>
  <c r="AD695" i="4"/>
  <c r="AF695" i="4"/>
  <c r="AG695" i="4"/>
  <c r="AH695" i="4"/>
  <c r="T696" i="4"/>
  <c r="V696" i="4"/>
  <c r="Z696" i="4"/>
  <c r="AA696" i="4"/>
  <c r="AB696" i="4"/>
  <c r="AC696" i="4"/>
  <c r="AD696" i="4"/>
  <c r="AF696" i="4"/>
  <c r="AG696" i="4"/>
  <c r="AH696" i="4"/>
  <c r="T697" i="4"/>
  <c r="V697" i="4"/>
  <c r="Z697" i="4"/>
  <c r="AA697" i="4"/>
  <c r="AB697" i="4"/>
  <c r="AC697" i="4"/>
  <c r="AD697" i="4"/>
  <c r="AF697" i="4"/>
  <c r="AG697" i="4"/>
  <c r="AH697" i="4"/>
  <c r="T698" i="4"/>
  <c r="U698" i="4"/>
  <c r="V698" i="4"/>
  <c r="Z698" i="4"/>
  <c r="AA698" i="4"/>
  <c r="AB698" i="4"/>
  <c r="AD698" i="4"/>
  <c r="AF698" i="4"/>
  <c r="AG698" i="4"/>
  <c r="AH698" i="4"/>
  <c r="T699" i="4"/>
  <c r="U699" i="4"/>
  <c r="V699" i="4"/>
  <c r="Z699" i="4"/>
  <c r="AA699" i="4"/>
  <c r="AB699" i="4"/>
  <c r="AD699" i="4"/>
  <c r="AF699" i="4"/>
  <c r="AG699" i="4"/>
  <c r="AH699" i="4"/>
  <c r="T700" i="4"/>
  <c r="U700" i="4"/>
  <c r="V700" i="4"/>
  <c r="Z700" i="4"/>
  <c r="AA700" i="4"/>
  <c r="AB700" i="4"/>
  <c r="AD700" i="4"/>
  <c r="AF700" i="4"/>
  <c r="AG700" i="4"/>
  <c r="AH700" i="4"/>
  <c r="T701" i="4"/>
  <c r="U701" i="4"/>
  <c r="V701" i="4"/>
  <c r="Z701" i="4"/>
  <c r="AA701" i="4"/>
  <c r="AB701" i="4"/>
  <c r="AD701" i="4"/>
  <c r="AF701" i="4"/>
  <c r="AG701" i="4"/>
  <c r="AH701" i="4"/>
  <c r="T682" i="4"/>
  <c r="U682" i="4"/>
  <c r="Z682" i="4"/>
  <c r="AA682" i="4"/>
  <c r="AB682" i="4"/>
  <c r="AC682" i="4"/>
  <c r="AD682" i="4"/>
  <c r="AF682" i="4"/>
  <c r="AG682" i="4"/>
  <c r="AH682" i="4"/>
  <c r="T632" i="4"/>
  <c r="V632" i="4"/>
  <c r="Z632" i="4"/>
  <c r="AA632" i="4"/>
  <c r="AB632" i="4"/>
  <c r="AC632" i="4"/>
  <c r="AD632" i="4"/>
  <c r="AF632" i="4"/>
  <c r="AG632" i="4"/>
  <c r="AH632" i="4"/>
  <c r="T633" i="4"/>
  <c r="V633" i="4"/>
  <c r="Z633" i="4"/>
  <c r="AA633" i="4"/>
  <c r="AB633" i="4"/>
  <c r="AC633" i="4"/>
  <c r="AD633" i="4"/>
  <c r="AF633" i="4"/>
  <c r="AG633" i="4"/>
  <c r="AH633" i="4"/>
  <c r="T634" i="4"/>
  <c r="V634" i="4"/>
  <c r="Z634" i="4"/>
  <c r="AA634" i="4"/>
  <c r="AB634" i="4"/>
  <c r="AC634" i="4"/>
  <c r="AD634" i="4"/>
  <c r="AF634" i="4"/>
  <c r="AG634" i="4"/>
  <c r="AH634" i="4"/>
  <c r="T635" i="4"/>
  <c r="V635" i="4"/>
  <c r="Z635" i="4"/>
  <c r="AA635" i="4"/>
  <c r="AB635" i="4"/>
  <c r="AC635" i="4"/>
  <c r="AD635" i="4"/>
  <c r="AF635" i="4"/>
  <c r="AG635" i="4"/>
  <c r="AH635" i="4"/>
  <c r="T636" i="4"/>
  <c r="V636" i="4"/>
  <c r="Z636" i="4"/>
  <c r="AA636" i="4"/>
  <c r="AB636" i="4"/>
  <c r="AC636" i="4"/>
  <c r="AD636" i="4"/>
  <c r="AF636" i="4"/>
  <c r="AG636" i="4"/>
  <c r="AH636" i="4"/>
  <c r="T637" i="4"/>
  <c r="V637" i="4"/>
  <c r="Z637" i="4"/>
  <c r="AA637" i="4"/>
  <c r="AB637" i="4"/>
  <c r="AC637" i="4"/>
  <c r="AD637" i="4"/>
  <c r="AF637" i="4"/>
  <c r="AG637" i="4"/>
  <c r="AH637" i="4"/>
  <c r="T638" i="4"/>
  <c r="V638" i="4"/>
  <c r="Z638" i="4"/>
  <c r="AA638" i="4"/>
  <c r="AB638" i="4"/>
  <c r="AC638" i="4"/>
  <c r="AD638" i="4"/>
  <c r="AF638" i="4"/>
  <c r="AG638" i="4"/>
  <c r="AH638" i="4"/>
  <c r="T639" i="4"/>
  <c r="V639" i="4"/>
  <c r="Z639" i="4"/>
  <c r="AA639" i="4"/>
  <c r="AB639" i="4"/>
  <c r="AC639" i="4"/>
  <c r="AD639" i="4"/>
  <c r="AF639" i="4"/>
  <c r="AG639" i="4"/>
  <c r="AH639" i="4"/>
  <c r="T640" i="4"/>
  <c r="V640" i="4"/>
  <c r="Z640" i="4"/>
  <c r="AA640" i="4"/>
  <c r="AB640" i="4"/>
  <c r="AC640" i="4"/>
  <c r="AD640" i="4"/>
  <c r="AF640" i="4"/>
  <c r="AG640" i="4"/>
  <c r="AH640" i="4"/>
  <c r="T641" i="4"/>
  <c r="V641" i="4"/>
  <c r="Z641" i="4"/>
  <c r="AA641" i="4"/>
  <c r="AB641" i="4"/>
  <c r="AC641" i="4"/>
  <c r="AD641" i="4"/>
  <c r="AF641" i="4"/>
  <c r="AG641" i="4"/>
  <c r="AH641" i="4"/>
  <c r="T642" i="4"/>
  <c r="V642" i="4"/>
  <c r="Z642" i="4"/>
  <c r="AA642" i="4"/>
  <c r="AB642" i="4"/>
  <c r="AC642" i="4"/>
  <c r="AD642" i="4"/>
  <c r="AF642" i="4"/>
  <c r="AG642" i="4"/>
  <c r="AH642" i="4"/>
  <c r="T643" i="4"/>
  <c r="V643" i="4"/>
  <c r="Z643" i="4"/>
  <c r="AA643" i="4"/>
  <c r="AB643" i="4"/>
  <c r="AC643" i="4"/>
  <c r="AD643" i="4"/>
  <c r="AF643" i="4"/>
  <c r="AG643" i="4"/>
  <c r="AH643" i="4"/>
  <c r="T644" i="4"/>
  <c r="V644" i="4"/>
  <c r="Z644" i="4"/>
  <c r="AA644" i="4"/>
  <c r="AB644" i="4"/>
  <c r="AC644" i="4"/>
  <c r="AD644" i="4"/>
  <c r="AF644" i="4"/>
  <c r="AG644" i="4"/>
  <c r="AH644" i="4"/>
  <c r="T645" i="4"/>
  <c r="V645" i="4"/>
  <c r="Z645" i="4"/>
  <c r="AA645" i="4"/>
  <c r="AB645" i="4"/>
  <c r="AC645" i="4"/>
  <c r="AD645" i="4"/>
  <c r="AF645" i="4"/>
  <c r="AG645" i="4"/>
  <c r="AH645" i="4"/>
  <c r="T646" i="4"/>
  <c r="V646" i="4"/>
  <c r="Z646" i="4"/>
  <c r="AA646" i="4"/>
  <c r="AB646" i="4"/>
  <c r="AC646" i="4"/>
  <c r="AD646" i="4"/>
  <c r="AF646" i="4"/>
  <c r="AG646" i="4"/>
  <c r="AH646" i="4"/>
  <c r="T647" i="4"/>
  <c r="V647" i="4"/>
  <c r="Z647" i="4"/>
  <c r="AA647" i="4"/>
  <c r="AB647" i="4"/>
  <c r="AC647" i="4"/>
  <c r="AD647" i="4"/>
  <c r="AF647" i="4"/>
  <c r="AG647" i="4"/>
  <c r="AH647" i="4"/>
  <c r="T648" i="4"/>
  <c r="V648" i="4"/>
  <c r="Z648" i="4"/>
  <c r="AA648" i="4"/>
  <c r="AB648" i="4"/>
  <c r="AC648" i="4"/>
  <c r="AD648" i="4"/>
  <c r="AF648" i="4"/>
  <c r="AG648" i="4"/>
  <c r="AH648" i="4"/>
  <c r="T649" i="4"/>
  <c r="V649" i="4"/>
  <c r="Z649" i="4"/>
  <c r="AA649" i="4"/>
  <c r="AB649" i="4"/>
  <c r="AC649" i="4"/>
  <c r="AD649" i="4"/>
  <c r="AF649" i="4"/>
  <c r="AG649" i="4"/>
  <c r="AH649" i="4"/>
  <c r="T650" i="4"/>
  <c r="V650" i="4"/>
  <c r="Z650" i="4"/>
  <c r="AA650" i="4"/>
  <c r="AB650" i="4"/>
  <c r="AC650" i="4"/>
  <c r="AD650" i="4"/>
  <c r="AF650" i="4"/>
  <c r="AG650" i="4"/>
  <c r="AH650" i="4"/>
  <c r="T651" i="4"/>
  <c r="V651" i="4"/>
  <c r="Z651" i="4"/>
  <c r="AA651" i="4"/>
  <c r="AB651" i="4"/>
  <c r="AC651" i="4"/>
  <c r="AD651" i="4"/>
  <c r="AF651" i="4"/>
  <c r="AG651" i="4"/>
  <c r="AH651" i="4"/>
  <c r="T652" i="4"/>
  <c r="U652" i="4"/>
  <c r="V652" i="4"/>
  <c r="AA652" i="4"/>
  <c r="AB652" i="4"/>
  <c r="AC652" i="4"/>
  <c r="AD652" i="4"/>
  <c r="AF652" i="4"/>
  <c r="AG652" i="4"/>
  <c r="AH652" i="4"/>
  <c r="T653" i="4"/>
  <c r="V653" i="4"/>
  <c r="Z653" i="4"/>
  <c r="AA653" i="4"/>
  <c r="AB653" i="4"/>
  <c r="AC653" i="4"/>
  <c r="AD653" i="4"/>
  <c r="AF653" i="4"/>
  <c r="AG653" i="4"/>
  <c r="AH653" i="4"/>
  <c r="T654" i="4"/>
  <c r="V654" i="4"/>
  <c r="Z654" i="4"/>
  <c r="AA654" i="4"/>
  <c r="AB654" i="4"/>
  <c r="AC654" i="4"/>
  <c r="AD654" i="4"/>
  <c r="AF654" i="4"/>
  <c r="AG654" i="4"/>
  <c r="AH654" i="4"/>
  <c r="T655" i="4"/>
  <c r="V655" i="4"/>
  <c r="Z655" i="4"/>
  <c r="AA655" i="4"/>
  <c r="AB655" i="4"/>
  <c r="AC655" i="4"/>
  <c r="AD655" i="4"/>
  <c r="AF655" i="4"/>
  <c r="AG655" i="4"/>
  <c r="AH655" i="4"/>
  <c r="T656" i="4"/>
  <c r="V656" i="4"/>
  <c r="Z656" i="4"/>
  <c r="AA656" i="4"/>
  <c r="AB656" i="4"/>
  <c r="AC656" i="4"/>
  <c r="AD656" i="4"/>
  <c r="AF656" i="4"/>
  <c r="AG656" i="4"/>
  <c r="AH656" i="4"/>
  <c r="T657" i="4"/>
  <c r="V657" i="4"/>
  <c r="Z657" i="4"/>
  <c r="AA657" i="4"/>
  <c r="AB657" i="4"/>
  <c r="AC657" i="4"/>
  <c r="AD657" i="4"/>
  <c r="AF657" i="4"/>
  <c r="AG657" i="4"/>
  <c r="AH657" i="4"/>
  <c r="T658" i="4"/>
  <c r="V658" i="4"/>
  <c r="Z658" i="4"/>
  <c r="AA658" i="4"/>
  <c r="AB658" i="4"/>
  <c r="AC658" i="4"/>
  <c r="AD658" i="4"/>
  <c r="AF658" i="4"/>
  <c r="AG658" i="4"/>
  <c r="AH658" i="4"/>
  <c r="T659" i="4"/>
  <c r="V659" i="4"/>
  <c r="Z659" i="4"/>
  <c r="AA659" i="4"/>
  <c r="AB659" i="4"/>
  <c r="AC659" i="4"/>
  <c r="AD659" i="4"/>
  <c r="AF659" i="4"/>
  <c r="AG659" i="4"/>
  <c r="AH659" i="4"/>
  <c r="T660" i="4"/>
  <c r="V660" i="4"/>
  <c r="Z660" i="4"/>
  <c r="AA660" i="4"/>
  <c r="AB660" i="4"/>
  <c r="AC660" i="4"/>
  <c r="AD660" i="4"/>
  <c r="AF660" i="4"/>
  <c r="AG660" i="4"/>
  <c r="AH660" i="4"/>
  <c r="T661" i="4"/>
  <c r="V661" i="4"/>
  <c r="Z661" i="4"/>
  <c r="AA661" i="4"/>
  <c r="AB661" i="4"/>
  <c r="AC661" i="4"/>
  <c r="AD661" i="4"/>
  <c r="AF661" i="4"/>
  <c r="AG661" i="4"/>
  <c r="AH661" i="4"/>
  <c r="T662" i="4"/>
  <c r="V662" i="4"/>
  <c r="Z662" i="4"/>
  <c r="AA662" i="4"/>
  <c r="AB662" i="4"/>
  <c r="AC662" i="4"/>
  <c r="AD662" i="4"/>
  <c r="AF662" i="4"/>
  <c r="AG662" i="4"/>
  <c r="AH662" i="4"/>
  <c r="T663" i="4"/>
  <c r="U663" i="4"/>
  <c r="V663" i="4"/>
  <c r="AA663" i="4"/>
  <c r="AB663" i="4"/>
  <c r="AC663" i="4"/>
  <c r="AD663" i="4"/>
  <c r="AF663" i="4"/>
  <c r="AG663" i="4"/>
  <c r="AH663" i="4"/>
  <c r="T664" i="4"/>
  <c r="V664" i="4"/>
  <c r="Z664" i="4"/>
  <c r="AA664" i="4"/>
  <c r="AB664" i="4"/>
  <c r="AC664" i="4"/>
  <c r="AD664" i="4"/>
  <c r="AF664" i="4"/>
  <c r="AG664" i="4"/>
  <c r="AH664" i="4"/>
  <c r="T665" i="4"/>
  <c r="V665" i="4"/>
  <c r="Z665" i="4"/>
  <c r="AA665" i="4"/>
  <c r="AB665" i="4"/>
  <c r="AC665" i="4"/>
  <c r="AD665" i="4"/>
  <c r="AF665" i="4"/>
  <c r="AG665" i="4"/>
  <c r="AH665" i="4"/>
  <c r="T666" i="4"/>
  <c r="V666" i="4"/>
  <c r="Z666" i="4"/>
  <c r="AA666" i="4"/>
  <c r="AB666" i="4"/>
  <c r="AC666" i="4"/>
  <c r="AD666" i="4"/>
  <c r="AF666" i="4"/>
  <c r="AG666" i="4"/>
  <c r="AH666" i="4"/>
  <c r="T667" i="4"/>
  <c r="V667" i="4"/>
  <c r="Z667" i="4"/>
  <c r="AA667" i="4"/>
  <c r="AB667" i="4"/>
  <c r="AC667" i="4"/>
  <c r="AD667" i="4"/>
  <c r="AF667" i="4"/>
  <c r="AG667" i="4"/>
  <c r="AH667" i="4"/>
  <c r="T668" i="4"/>
  <c r="V668" i="4"/>
  <c r="Z668" i="4"/>
  <c r="AA668" i="4"/>
  <c r="AB668" i="4"/>
  <c r="AC668" i="4"/>
  <c r="AD668" i="4"/>
  <c r="AF668" i="4"/>
  <c r="AG668" i="4"/>
  <c r="AH668" i="4"/>
  <c r="T669" i="4"/>
  <c r="V669" i="4"/>
  <c r="Z669" i="4"/>
  <c r="AA669" i="4"/>
  <c r="AB669" i="4"/>
  <c r="AC669" i="4"/>
  <c r="AD669" i="4"/>
  <c r="AF669" i="4"/>
  <c r="AG669" i="4"/>
  <c r="AH669" i="4"/>
  <c r="T670" i="4"/>
  <c r="V670" i="4"/>
  <c r="Z670" i="4"/>
  <c r="AA670" i="4"/>
  <c r="AB670" i="4"/>
  <c r="AC670" i="4"/>
  <c r="AD670" i="4"/>
  <c r="AF670" i="4"/>
  <c r="AG670" i="4"/>
  <c r="AH670" i="4"/>
  <c r="T671" i="4"/>
  <c r="V671" i="4"/>
  <c r="Z671" i="4"/>
  <c r="AA671" i="4"/>
  <c r="AB671" i="4"/>
  <c r="AC671" i="4"/>
  <c r="AD671" i="4"/>
  <c r="AF671" i="4"/>
  <c r="AG671" i="4"/>
  <c r="AH671" i="4"/>
  <c r="T672" i="4"/>
  <c r="V672" i="4"/>
  <c r="Z672" i="4"/>
  <c r="AA672" i="4"/>
  <c r="AB672" i="4"/>
  <c r="AC672" i="4"/>
  <c r="AD672" i="4"/>
  <c r="AF672" i="4"/>
  <c r="AG672" i="4"/>
  <c r="AH672" i="4"/>
  <c r="T673" i="4"/>
  <c r="V673" i="4"/>
  <c r="Z673" i="4"/>
  <c r="AA673" i="4"/>
  <c r="AB673" i="4"/>
  <c r="AC673" i="4"/>
  <c r="AD673" i="4"/>
  <c r="AF673" i="4"/>
  <c r="AG673" i="4"/>
  <c r="AH673" i="4"/>
  <c r="T674" i="4"/>
  <c r="V674" i="4"/>
  <c r="Z674" i="4"/>
  <c r="AA674" i="4"/>
  <c r="AB674" i="4"/>
  <c r="AC674" i="4"/>
  <c r="AD674" i="4"/>
  <c r="AF674" i="4"/>
  <c r="AG674" i="4"/>
  <c r="AH674" i="4"/>
  <c r="T675" i="4"/>
  <c r="V675" i="4"/>
  <c r="Z675" i="4"/>
  <c r="AA675" i="4"/>
  <c r="AB675" i="4"/>
  <c r="AC675" i="4"/>
  <c r="AD675" i="4"/>
  <c r="AF675" i="4"/>
  <c r="AG675" i="4"/>
  <c r="AH675" i="4"/>
  <c r="T676" i="4"/>
  <c r="V676" i="4"/>
  <c r="Z676" i="4"/>
  <c r="AA676" i="4"/>
  <c r="AB676" i="4"/>
  <c r="AC676" i="4"/>
  <c r="AD676" i="4"/>
  <c r="AF676" i="4"/>
  <c r="AG676" i="4"/>
  <c r="AH676" i="4"/>
  <c r="T677" i="4"/>
  <c r="V677" i="4"/>
  <c r="Z677" i="4"/>
  <c r="AA677" i="4"/>
  <c r="AB677" i="4"/>
  <c r="AC677" i="4"/>
  <c r="AD677" i="4"/>
  <c r="AF677" i="4"/>
  <c r="AG677" i="4"/>
  <c r="AH677" i="4"/>
  <c r="T678" i="4"/>
  <c r="V678" i="4"/>
  <c r="Z678" i="4"/>
  <c r="AA678" i="4"/>
  <c r="AB678" i="4"/>
  <c r="AC678" i="4"/>
  <c r="AD678" i="4"/>
  <c r="AF678" i="4"/>
  <c r="AG678" i="4"/>
  <c r="AH678" i="4"/>
  <c r="R717" i="4"/>
  <c r="AJ717" i="4" s="1"/>
  <c r="B699" i="4"/>
  <c r="B700" i="4" s="1"/>
  <c r="B701" i="4" s="1"/>
  <c r="R698" i="4"/>
  <c r="AC698" i="4" s="1"/>
  <c r="R699" i="4"/>
  <c r="AC699" i="4" s="1"/>
  <c r="R700" i="4"/>
  <c r="AI700" i="4" s="1"/>
  <c r="R701" i="4"/>
  <c r="AC701" i="4" s="1"/>
  <c r="B655" i="4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G655" i="4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B641" i="4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G641" i="4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L641" i="4"/>
  <c r="B634" i="4"/>
  <c r="B635" i="4" s="1"/>
  <c r="B636" i="4" s="1"/>
  <c r="B637" i="4" s="1"/>
  <c r="B638" i="4" s="1"/>
  <c r="B639" i="4" s="1"/>
  <c r="G634" i="4"/>
  <c r="G635" i="4" s="1"/>
  <c r="G636" i="4" s="1"/>
  <c r="G637" i="4" s="1"/>
  <c r="G638" i="4" s="1"/>
  <c r="G639" i="4" s="1"/>
  <c r="V717" i="4" l="1"/>
  <c r="AL701" i="4"/>
  <c r="AL700" i="4"/>
  <c r="AL699" i="4"/>
  <c r="AL698" i="4"/>
  <c r="AL717" i="4"/>
  <c r="AC700" i="4"/>
  <c r="AI701" i="4"/>
  <c r="AI699" i="4"/>
  <c r="AI698" i="4"/>
  <c r="AH716" i="4" l="1"/>
  <c r="AG716" i="4"/>
  <c r="AF716" i="4"/>
  <c r="AD716" i="4"/>
  <c r="AC716" i="4"/>
  <c r="AB716" i="4"/>
  <c r="AA716" i="4"/>
  <c r="Z716" i="4"/>
  <c r="U716" i="4"/>
  <c r="T716" i="4"/>
  <c r="R716" i="4"/>
  <c r="AH715" i="4"/>
  <c r="AG715" i="4"/>
  <c r="AF715" i="4"/>
  <c r="AD715" i="4"/>
  <c r="AC715" i="4"/>
  <c r="AB715" i="4"/>
  <c r="AA715" i="4"/>
  <c r="Z715" i="4"/>
  <c r="U715" i="4"/>
  <c r="T715" i="4"/>
  <c r="R715" i="4"/>
  <c r="V715" i="4" s="1"/>
  <c r="AD714" i="4"/>
  <c r="AH713" i="4"/>
  <c r="AH714" i="4" s="1"/>
  <c r="AG713" i="4"/>
  <c r="AG714" i="4" s="1"/>
  <c r="AF713" i="4"/>
  <c r="AF714" i="4" s="1"/>
  <c r="AC713" i="4"/>
  <c r="AC714" i="4" s="1"/>
  <c r="AB713" i="4"/>
  <c r="AB714" i="4" s="1"/>
  <c r="AA713" i="4"/>
  <c r="AA714" i="4" s="1"/>
  <c r="Z713" i="4"/>
  <c r="Z714" i="4" s="1"/>
  <c r="V713" i="4"/>
  <c r="V714" i="4" s="1"/>
  <c r="U713" i="4"/>
  <c r="U714" i="4" s="1"/>
  <c r="R713" i="4"/>
  <c r="R714" i="4" s="1"/>
  <c r="AH711" i="4"/>
  <c r="AH712" i="4" s="1"/>
  <c r="AG711" i="4"/>
  <c r="AG712" i="4" s="1"/>
  <c r="AF711" i="4"/>
  <c r="AF712" i="4" s="1"/>
  <c r="AD711" i="4"/>
  <c r="AD712" i="4" s="1"/>
  <c r="AC711" i="4"/>
  <c r="AC712" i="4" s="1"/>
  <c r="AB711" i="4"/>
  <c r="AB712" i="4" s="1"/>
  <c r="AA711" i="4"/>
  <c r="AA712" i="4" s="1"/>
  <c r="Z711" i="4"/>
  <c r="Z712" i="4" s="1"/>
  <c r="V711" i="4"/>
  <c r="V712" i="4" s="1"/>
  <c r="U711" i="4"/>
  <c r="U712" i="4" s="1"/>
  <c r="T711" i="4"/>
  <c r="T712" i="4" s="1"/>
  <c r="R711" i="4"/>
  <c r="AH709" i="4"/>
  <c r="AH710" i="4" s="1"/>
  <c r="AG709" i="4"/>
  <c r="AG710" i="4" s="1"/>
  <c r="AF709" i="4"/>
  <c r="AF710" i="4" s="1"/>
  <c r="AD709" i="4"/>
  <c r="AD710" i="4" s="1"/>
  <c r="AC709" i="4"/>
  <c r="AC710" i="4" s="1"/>
  <c r="AB709" i="4"/>
  <c r="AB710" i="4" s="1"/>
  <c r="AA709" i="4"/>
  <c r="AA710" i="4" s="1"/>
  <c r="Z709" i="4"/>
  <c r="Z710" i="4" s="1"/>
  <c r="V709" i="4"/>
  <c r="V710" i="4" s="1"/>
  <c r="U709" i="4"/>
  <c r="U710" i="4" s="1"/>
  <c r="T709" i="4"/>
  <c r="T710" i="4" s="1"/>
  <c r="R709" i="4"/>
  <c r="R710" i="4" s="1"/>
  <c r="AH707" i="4"/>
  <c r="AG707" i="4"/>
  <c r="AF707" i="4"/>
  <c r="AD707" i="4"/>
  <c r="AC707" i="4"/>
  <c r="AB707" i="4"/>
  <c r="AA707" i="4"/>
  <c r="Z707" i="4"/>
  <c r="V707" i="4"/>
  <c r="T707" i="4"/>
  <c r="R707" i="4"/>
  <c r="AH705" i="4"/>
  <c r="AH706" i="4" s="1"/>
  <c r="AG705" i="4"/>
  <c r="AG706" i="4" s="1"/>
  <c r="AF705" i="4"/>
  <c r="AF706" i="4" s="1"/>
  <c r="AD705" i="4"/>
  <c r="AD706" i="4" s="1"/>
  <c r="AC705" i="4"/>
  <c r="AC706" i="4" s="1"/>
  <c r="AB705" i="4"/>
  <c r="AB706" i="4" s="1"/>
  <c r="AA705" i="4"/>
  <c r="AA706" i="4" s="1"/>
  <c r="Z705" i="4"/>
  <c r="Z706" i="4" s="1"/>
  <c r="V705" i="4"/>
  <c r="V706" i="4" s="1"/>
  <c r="U705" i="4"/>
  <c r="U706" i="4" s="1"/>
  <c r="R705" i="4"/>
  <c r="AL705" i="4" s="1"/>
  <c r="AH703" i="4"/>
  <c r="AG703" i="4"/>
  <c r="AF703" i="4"/>
  <c r="AD703" i="4"/>
  <c r="AC703" i="4"/>
  <c r="AB703" i="4"/>
  <c r="AA703" i="4"/>
  <c r="Z703" i="4"/>
  <c r="U703" i="4"/>
  <c r="T703" i="4"/>
  <c r="R703" i="4"/>
  <c r="AL703" i="4" s="1"/>
  <c r="R697" i="4"/>
  <c r="R696" i="4"/>
  <c r="AI696" i="4" s="1"/>
  <c r="R695" i="4"/>
  <c r="AI695" i="4" s="1"/>
  <c r="AH694" i="4"/>
  <c r="AG694" i="4"/>
  <c r="AF694" i="4"/>
  <c r="AD694" i="4"/>
  <c r="AC694" i="4"/>
  <c r="AB694" i="4"/>
  <c r="AA694" i="4"/>
  <c r="Z694" i="4"/>
  <c r="V694" i="4"/>
  <c r="T694" i="4"/>
  <c r="R694" i="4"/>
  <c r="AI694" i="4" s="1"/>
  <c r="AH693" i="4"/>
  <c r="AG693" i="4"/>
  <c r="AF693" i="4"/>
  <c r="AD693" i="4"/>
  <c r="AC693" i="4"/>
  <c r="AB693" i="4"/>
  <c r="R682" i="4"/>
  <c r="AI682" i="4" s="1"/>
  <c r="AH680" i="4"/>
  <c r="AG680" i="4"/>
  <c r="AF680" i="4"/>
  <c r="AD680" i="4"/>
  <c r="AC680" i="4"/>
  <c r="AB680" i="4"/>
  <c r="AA680" i="4"/>
  <c r="Z680" i="4"/>
  <c r="U680" i="4"/>
  <c r="T680" i="4"/>
  <c r="R680" i="4"/>
  <c r="R678" i="4"/>
  <c r="AI678" i="4" s="1"/>
  <c r="G678" i="4"/>
  <c r="R677" i="4"/>
  <c r="AI677" i="4" s="1"/>
  <c r="R676" i="4"/>
  <c r="AI676" i="4" s="1"/>
  <c r="R675" i="4"/>
  <c r="R674" i="4"/>
  <c r="R673" i="4"/>
  <c r="AI673" i="4" s="1"/>
  <c r="R672" i="4"/>
  <c r="AI672" i="4" s="1"/>
  <c r="R671" i="4"/>
  <c r="AI671" i="4" s="1"/>
  <c r="R670" i="4"/>
  <c r="AI670" i="4" s="1"/>
  <c r="R669" i="4"/>
  <c r="AI669" i="4" s="1"/>
  <c r="R668" i="4"/>
  <c r="R667" i="4"/>
  <c r="AI667" i="4" s="1"/>
  <c r="R666" i="4"/>
  <c r="AI666" i="4" s="1"/>
  <c r="R665" i="4"/>
  <c r="AI665" i="4" s="1"/>
  <c r="R664" i="4"/>
  <c r="AI664" i="4" s="1"/>
  <c r="R663" i="4"/>
  <c r="R662" i="4"/>
  <c r="R661" i="4"/>
  <c r="AI661" i="4" s="1"/>
  <c r="R660" i="4"/>
  <c r="AI660" i="4" s="1"/>
  <c r="R659" i="4"/>
  <c r="R658" i="4"/>
  <c r="AI658" i="4" s="1"/>
  <c r="R657" i="4"/>
  <c r="R656" i="4"/>
  <c r="AI656" i="4" s="1"/>
  <c r="R655" i="4"/>
  <c r="AI655" i="4" s="1"/>
  <c r="R654" i="4"/>
  <c r="AI654" i="4" s="1"/>
  <c r="R653" i="4"/>
  <c r="AI653" i="4" s="1"/>
  <c r="R652" i="4"/>
  <c r="AI652" i="4" s="1"/>
  <c r="R651" i="4"/>
  <c r="R650" i="4"/>
  <c r="R649" i="4"/>
  <c r="R648" i="4"/>
  <c r="R647" i="4"/>
  <c r="AI647" i="4" s="1"/>
  <c r="R646" i="4"/>
  <c r="AI646" i="4" s="1"/>
  <c r="R645" i="4"/>
  <c r="AI645" i="4" s="1"/>
  <c r="R644" i="4"/>
  <c r="AI644" i="4" s="1"/>
  <c r="R643" i="4"/>
  <c r="AI643" i="4" s="1"/>
  <c r="E643" i="4"/>
  <c r="E644" i="4" s="1"/>
  <c r="E645" i="4" s="1"/>
  <c r="E646" i="4" s="1"/>
  <c r="E647" i="4" s="1"/>
  <c r="E648" i="4" s="1"/>
  <c r="E649" i="4" s="1"/>
  <c r="E650" i="4" s="1"/>
  <c r="E651" i="4" s="1"/>
  <c r="E652" i="4" s="1"/>
  <c r="R642" i="4"/>
  <c r="AI642" i="4" s="1"/>
  <c r="R641" i="4"/>
  <c r="AI641" i="4" s="1"/>
  <c r="R640" i="4"/>
  <c r="AI640" i="4" s="1"/>
  <c r="R639" i="4"/>
  <c r="AI639" i="4" s="1"/>
  <c r="R638" i="4"/>
  <c r="AI638" i="4" s="1"/>
  <c r="R637" i="4"/>
  <c r="AI637" i="4" s="1"/>
  <c r="R636" i="4"/>
  <c r="AI636" i="4" s="1"/>
  <c r="R635" i="4"/>
  <c r="R634" i="4"/>
  <c r="R633" i="4"/>
  <c r="AI633" i="4" s="1"/>
  <c r="R632" i="4"/>
  <c r="AI632" i="4" s="1"/>
  <c r="E633" i="4"/>
  <c r="E634" i="4" s="1"/>
  <c r="E635" i="4" s="1"/>
  <c r="E636" i="4" s="1"/>
  <c r="E637" i="4" s="1"/>
  <c r="E638" i="4" s="1"/>
  <c r="E639" i="4" s="1"/>
  <c r="AH631" i="4"/>
  <c r="AG631" i="4"/>
  <c r="AF631" i="4"/>
  <c r="AD631" i="4"/>
  <c r="AC631" i="4"/>
  <c r="AB631" i="4"/>
  <c r="AA631" i="4"/>
  <c r="Z631" i="4"/>
  <c r="V631" i="4"/>
  <c r="T631" i="4"/>
  <c r="R631" i="4"/>
  <c r="AH630" i="4"/>
  <c r="AG630" i="4"/>
  <c r="AB630" i="4"/>
  <c r="AA630" i="4"/>
  <c r="V630" i="4"/>
  <c r="U630" i="4"/>
  <c r="V595" i="4"/>
  <c r="AI680" i="4" l="1"/>
  <c r="R683" i="4"/>
  <c r="U631" i="4"/>
  <c r="R679" i="4"/>
  <c r="R712" i="4"/>
  <c r="AJ711" i="4"/>
  <c r="U650" i="4"/>
  <c r="AI650" i="4"/>
  <c r="U651" i="4"/>
  <c r="AI651" i="4"/>
  <c r="U697" i="4"/>
  <c r="AI697" i="4"/>
  <c r="U668" i="4"/>
  <c r="AI668" i="4"/>
  <c r="U657" i="4"/>
  <c r="AI657" i="4"/>
  <c r="U635" i="4"/>
  <c r="AI635" i="4"/>
  <c r="U674" i="4"/>
  <c r="AI674" i="4"/>
  <c r="U659" i="4"/>
  <c r="AI659" i="4"/>
  <c r="U675" i="4"/>
  <c r="AI675" i="4"/>
  <c r="Z663" i="4"/>
  <c r="AI663" i="4"/>
  <c r="U648" i="4"/>
  <c r="AI648" i="4"/>
  <c r="U662" i="4"/>
  <c r="AI662" i="4"/>
  <c r="U634" i="4"/>
  <c r="AI634" i="4"/>
  <c r="U649" i="4"/>
  <c r="AI649" i="4"/>
  <c r="AL643" i="4"/>
  <c r="U643" i="4"/>
  <c r="AL682" i="4"/>
  <c r="V682" i="4"/>
  <c r="AL676" i="4"/>
  <c r="U676" i="4"/>
  <c r="AL644" i="4"/>
  <c r="U644" i="4"/>
  <c r="U660" i="4"/>
  <c r="AL645" i="4"/>
  <c r="U645" i="4"/>
  <c r="AL661" i="4"/>
  <c r="U661" i="4"/>
  <c r="AL677" i="4"/>
  <c r="U677" i="4"/>
  <c r="U646" i="4"/>
  <c r="AL632" i="4"/>
  <c r="U632" i="4"/>
  <c r="AL678" i="4"/>
  <c r="U678" i="4"/>
  <c r="AL633" i="4"/>
  <c r="U633" i="4"/>
  <c r="AL664" i="4"/>
  <c r="U664" i="4"/>
  <c r="U665" i="4"/>
  <c r="AL695" i="4"/>
  <c r="U695" i="4"/>
  <c r="U658" i="4"/>
  <c r="AL666" i="4"/>
  <c r="U666" i="4"/>
  <c r="AL696" i="4"/>
  <c r="U696" i="4"/>
  <c r="AL636" i="4"/>
  <c r="U636" i="4"/>
  <c r="AL667" i="4"/>
  <c r="U667" i="4"/>
  <c r="AL638" i="4"/>
  <c r="U638" i="4"/>
  <c r="AL653" i="4"/>
  <c r="U653" i="4"/>
  <c r="AL669" i="4"/>
  <c r="U669" i="4"/>
  <c r="AL639" i="4"/>
  <c r="U639" i="4"/>
  <c r="AL647" i="4"/>
  <c r="U647" i="4"/>
  <c r="AL640" i="4"/>
  <c r="U640" i="4"/>
  <c r="AL655" i="4"/>
  <c r="U655" i="4"/>
  <c r="U671" i="4"/>
  <c r="AL637" i="4"/>
  <c r="U637" i="4"/>
  <c r="U670" i="4"/>
  <c r="U641" i="4"/>
  <c r="AL656" i="4"/>
  <c r="U656" i="4"/>
  <c r="AL672" i="4"/>
  <c r="U672" i="4"/>
  <c r="AL652" i="4"/>
  <c r="Z652" i="4"/>
  <c r="U654" i="4"/>
  <c r="U642" i="4"/>
  <c r="AL673" i="4"/>
  <c r="U673" i="4"/>
  <c r="AL716" i="4"/>
  <c r="R718" i="4"/>
  <c r="AH704" i="4"/>
  <c r="AB704" i="4"/>
  <c r="U704" i="4"/>
  <c r="AA704" i="4"/>
  <c r="AA718" i="4"/>
  <c r="T705" i="4"/>
  <c r="T706" i="4" s="1"/>
  <c r="T718" i="4"/>
  <c r="AL711" i="4"/>
  <c r="AL662" i="4"/>
  <c r="AL665" i="4"/>
  <c r="AF683" i="4"/>
  <c r="AG683" i="4"/>
  <c r="AD704" i="4"/>
  <c r="AH683" i="4"/>
  <c r="AF704" i="4"/>
  <c r="AF718" i="4"/>
  <c r="AG704" i="4"/>
  <c r="AL635" i="4"/>
  <c r="AL663" i="4"/>
  <c r="U683" i="4"/>
  <c r="U694" i="4"/>
  <c r="AB718" i="4"/>
  <c r="AC718" i="4"/>
  <c r="T683" i="4"/>
  <c r="AD718" i="4"/>
  <c r="T704" i="4"/>
  <c r="AL650" i="4"/>
  <c r="AH718" i="4"/>
  <c r="V716" i="4"/>
  <c r="V718" i="4" s="1"/>
  <c r="AL660" i="4"/>
  <c r="AJ705" i="4"/>
  <c r="AD683" i="4"/>
  <c r="AC704" i="4"/>
  <c r="T713" i="4"/>
  <c r="T714" i="4" s="1"/>
  <c r="AJ716" i="4"/>
  <c r="AA702" i="4"/>
  <c r="AL668" i="4"/>
  <c r="AB702" i="4"/>
  <c r="AH702" i="4"/>
  <c r="AG718" i="4"/>
  <c r="R708" i="4"/>
  <c r="V680" i="4"/>
  <c r="AD702" i="4"/>
  <c r="T708" i="4"/>
  <c r="T679" i="4"/>
  <c r="AF679" i="4"/>
  <c r="AL671" i="4"/>
  <c r="Z683" i="4"/>
  <c r="AF702" i="4"/>
  <c r="U707" i="4"/>
  <c r="Z708" i="4"/>
  <c r="AA683" i="4"/>
  <c r="AG702" i="4"/>
  <c r="V708" i="4"/>
  <c r="V679" i="4"/>
  <c r="AB708" i="4"/>
  <c r="AL642" i="4"/>
  <c r="AC683" i="4"/>
  <c r="R702" i="4"/>
  <c r="V703" i="4"/>
  <c r="AA708" i="4"/>
  <c r="AC702" i="4"/>
  <c r="AA679" i="4"/>
  <c r="AL670" i="4"/>
  <c r="AL694" i="4"/>
  <c r="Z704" i="4"/>
  <c r="AB679" i="4"/>
  <c r="AL646" i="4"/>
  <c r="AL651" i="4"/>
  <c r="AC708" i="4"/>
  <c r="AC679" i="4"/>
  <c r="U718" i="4"/>
  <c r="AD679" i="4"/>
  <c r="AL641" i="4"/>
  <c r="AL658" i="4"/>
  <c r="AF708" i="4"/>
  <c r="Z718" i="4"/>
  <c r="AL680" i="4"/>
  <c r="T702" i="4"/>
  <c r="R706" i="4"/>
  <c r="AG708" i="4"/>
  <c r="AG679" i="4"/>
  <c r="AH708" i="4"/>
  <c r="V702" i="4"/>
  <c r="AJ707" i="4"/>
  <c r="AL654" i="4"/>
  <c r="AL657" i="4"/>
  <c r="AB683" i="4"/>
  <c r="Z702" i="4"/>
  <c r="AL707" i="4"/>
  <c r="AL709" i="4"/>
  <c r="Z630" i="4"/>
  <c r="AL634" i="4"/>
  <c r="AL659" i="4"/>
  <c r="AL675" i="4"/>
  <c r="AC630" i="4"/>
  <c r="AI631" i="4"/>
  <c r="AF630" i="4"/>
  <c r="AL631" i="4"/>
  <c r="AL697" i="4"/>
  <c r="AL674" i="4"/>
  <c r="AJ715" i="4"/>
  <c r="AL649" i="4"/>
  <c r="AL715" i="4"/>
  <c r="AL648" i="4"/>
  <c r="AJ709" i="4"/>
  <c r="AJ713" i="4"/>
  <c r="AJ703" i="4"/>
  <c r="R704" i="4"/>
  <c r="AL713" i="4"/>
  <c r="AD597" i="4"/>
  <c r="AD598" i="4"/>
  <c r="AD595" i="4"/>
  <c r="AD596" i="4"/>
  <c r="AF596" i="4"/>
  <c r="AD589" i="4"/>
  <c r="AD590" i="4" s="1"/>
  <c r="AD587" i="4"/>
  <c r="AD588" i="4" s="1"/>
  <c r="AD578" i="4"/>
  <c r="AD581" i="4"/>
  <c r="AD582" i="4"/>
  <c r="AD583" i="4"/>
  <c r="AD584" i="4"/>
  <c r="AD585" i="4"/>
  <c r="AD577" i="4"/>
  <c r="AD575" i="4"/>
  <c r="AD576" i="4" s="1"/>
  <c r="AD573" i="4"/>
  <c r="AD572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41" i="4"/>
  <c r="AD540" i="4"/>
  <c r="AD534" i="4"/>
  <c r="AD536" i="4"/>
  <c r="AD532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434" i="4"/>
  <c r="AB597" i="4"/>
  <c r="AB598" i="4"/>
  <c r="AB596" i="4"/>
  <c r="AB594" i="4"/>
  <c r="AB595" i="4" s="1"/>
  <c r="AB589" i="4"/>
  <c r="AB590" i="4" s="1"/>
  <c r="AB587" i="4"/>
  <c r="AB588" i="4" s="1"/>
  <c r="AB578" i="4"/>
  <c r="AB579" i="4"/>
  <c r="AB580" i="4"/>
  <c r="AB581" i="4"/>
  <c r="AB583" i="4"/>
  <c r="AB573" i="4"/>
  <c r="AB577" i="4"/>
  <c r="AB575" i="4"/>
  <c r="AB576" i="4" s="1"/>
  <c r="AB572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41" i="4"/>
  <c r="AB540" i="4"/>
  <c r="AB534" i="4"/>
  <c r="AB536" i="4"/>
  <c r="AB532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434" i="4"/>
  <c r="AB433" i="4"/>
  <c r="AA434" i="4"/>
  <c r="AA433" i="4"/>
  <c r="U579" i="4"/>
  <c r="U580" i="4"/>
  <c r="U582" i="4"/>
  <c r="U584" i="4"/>
  <c r="U585" i="4"/>
  <c r="T597" i="4"/>
  <c r="U597" i="4"/>
  <c r="Z597" i="4"/>
  <c r="AA597" i="4"/>
  <c r="AC597" i="4"/>
  <c r="AF597" i="4"/>
  <c r="AG597" i="4"/>
  <c r="AH597" i="4"/>
  <c r="T598" i="4"/>
  <c r="U598" i="4"/>
  <c r="Z598" i="4"/>
  <c r="AA598" i="4"/>
  <c r="AC598" i="4"/>
  <c r="AF598" i="4"/>
  <c r="AG598" i="4"/>
  <c r="AH598" i="4"/>
  <c r="AH596" i="4"/>
  <c r="AG596" i="4"/>
  <c r="AC596" i="4"/>
  <c r="AA596" i="4"/>
  <c r="Z596" i="4"/>
  <c r="U596" i="4"/>
  <c r="AH595" i="4"/>
  <c r="AG595" i="4"/>
  <c r="AF595" i="4"/>
  <c r="AC595" i="4"/>
  <c r="AA594" i="4"/>
  <c r="AA595" i="4" s="1"/>
  <c r="Z594" i="4"/>
  <c r="Z595" i="4" s="1"/>
  <c r="AH589" i="4"/>
  <c r="AH590" i="4" s="1"/>
  <c r="AG589" i="4"/>
  <c r="AG590" i="4" s="1"/>
  <c r="AF589" i="4"/>
  <c r="AF590" i="4" s="1"/>
  <c r="AC589" i="4"/>
  <c r="AC590" i="4" s="1"/>
  <c r="AA589" i="4"/>
  <c r="AA590" i="4" s="1"/>
  <c r="Z589" i="4"/>
  <c r="Z590" i="4" s="1"/>
  <c r="V589" i="4"/>
  <c r="V590" i="4" s="1"/>
  <c r="U589" i="4"/>
  <c r="U590" i="4" s="1"/>
  <c r="T589" i="4"/>
  <c r="T590" i="4" s="1"/>
  <c r="AH587" i="4"/>
  <c r="AH588" i="4" s="1"/>
  <c r="AG587" i="4"/>
  <c r="AG588" i="4" s="1"/>
  <c r="AF587" i="4"/>
  <c r="AF588" i="4" s="1"/>
  <c r="AC587" i="4"/>
  <c r="AC588" i="4" s="1"/>
  <c r="AA587" i="4"/>
  <c r="AA588" i="4" s="1"/>
  <c r="Z587" i="4"/>
  <c r="Z588" i="4" s="1"/>
  <c r="V587" i="4"/>
  <c r="V588" i="4" s="1"/>
  <c r="U587" i="4"/>
  <c r="U588" i="4" s="1"/>
  <c r="T587" i="4"/>
  <c r="T588" i="4" s="1"/>
  <c r="T578" i="4"/>
  <c r="V578" i="4"/>
  <c r="Z578" i="4"/>
  <c r="AA578" i="4"/>
  <c r="AC578" i="4"/>
  <c r="AF578" i="4"/>
  <c r="AG578" i="4"/>
  <c r="AH578" i="4"/>
  <c r="T579" i="4"/>
  <c r="V579" i="4"/>
  <c r="Z579" i="4"/>
  <c r="AA579" i="4"/>
  <c r="AC579" i="4"/>
  <c r="AF579" i="4"/>
  <c r="AG579" i="4"/>
  <c r="AH579" i="4"/>
  <c r="T580" i="4"/>
  <c r="V580" i="4"/>
  <c r="Z580" i="4"/>
  <c r="AA580" i="4"/>
  <c r="AC580" i="4"/>
  <c r="AF580" i="4"/>
  <c r="AG580" i="4"/>
  <c r="AH580" i="4"/>
  <c r="T581" i="4"/>
  <c r="V581" i="4"/>
  <c r="Z581" i="4"/>
  <c r="AA581" i="4"/>
  <c r="AC581" i="4"/>
  <c r="AF581" i="4"/>
  <c r="AG581" i="4"/>
  <c r="AH581" i="4"/>
  <c r="T582" i="4"/>
  <c r="V582" i="4"/>
  <c r="Z582" i="4"/>
  <c r="AA582" i="4"/>
  <c r="AC582" i="4"/>
  <c r="AF582" i="4"/>
  <c r="AG582" i="4"/>
  <c r="AH582" i="4"/>
  <c r="T583" i="4"/>
  <c r="V583" i="4"/>
  <c r="Z583" i="4"/>
  <c r="AA583" i="4"/>
  <c r="AC583" i="4"/>
  <c r="AF583" i="4"/>
  <c r="AG583" i="4"/>
  <c r="AH583" i="4"/>
  <c r="T584" i="4"/>
  <c r="V584" i="4"/>
  <c r="Z584" i="4"/>
  <c r="AA584" i="4"/>
  <c r="AC584" i="4"/>
  <c r="AF584" i="4"/>
  <c r="AG584" i="4"/>
  <c r="AH584" i="4"/>
  <c r="T585" i="4"/>
  <c r="V585" i="4"/>
  <c r="Z585" i="4"/>
  <c r="AA585" i="4"/>
  <c r="AC585" i="4"/>
  <c r="AF585" i="4"/>
  <c r="AG585" i="4"/>
  <c r="AH585" i="4"/>
  <c r="AH577" i="4"/>
  <c r="AG577" i="4"/>
  <c r="AF577" i="4"/>
  <c r="AC577" i="4"/>
  <c r="AA577" i="4"/>
  <c r="Z577" i="4"/>
  <c r="V577" i="4"/>
  <c r="T577" i="4"/>
  <c r="T573" i="4"/>
  <c r="U573" i="4"/>
  <c r="Z573" i="4"/>
  <c r="AA573" i="4"/>
  <c r="AC573" i="4"/>
  <c r="AF573" i="4"/>
  <c r="AG573" i="4"/>
  <c r="AH573" i="4"/>
  <c r="V542" i="4"/>
  <c r="Z542" i="4"/>
  <c r="AA542" i="4"/>
  <c r="AC542" i="4"/>
  <c r="AF542" i="4"/>
  <c r="AG542" i="4"/>
  <c r="AH542" i="4"/>
  <c r="V543" i="4"/>
  <c r="Z543" i="4"/>
  <c r="AA543" i="4"/>
  <c r="AC543" i="4"/>
  <c r="AF543" i="4"/>
  <c r="AG543" i="4"/>
  <c r="AH543" i="4"/>
  <c r="V544" i="4"/>
  <c r="Z544" i="4"/>
  <c r="AA544" i="4"/>
  <c r="AC544" i="4"/>
  <c r="AF544" i="4"/>
  <c r="AG544" i="4"/>
  <c r="AH544" i="4"/>
  <c r="V545" i="4"/>
  <c r="Z545" i="4"/>
  <c r="AA545" i="4"/>
  <c r="AC545" i="4"/>
  <c r="AF545" i="4"/>
  <c r="AG545" i="4"/>
  <c r="AH545" i="4"/>
  <c r="V546" i="4"/>
  <c r="Z546" i="4"/>
  <c r="AA546" i="4"/>
  <c r="AC546" i="4"/>
  <c r="AF546" i="4"/>
  <c r="AG546" i="4"/>
  <c r="AH546" i="4"/>
  <c r="V547" i="4"/>
  <c r="Z547" i="4"/>
  <c r="AA547" i="4"/>
  <c r="AC547" i="4"/>
  <c r="AF547" i="4"/>
  <c r="AG547" i="4"/>
  <c r="AH547" i="4"/>
  <c r="V548" i="4"/>
  <c r="Z548" i="4"/>
  <c r="AA548" i="4"/>
  <c r="AC548" i="4"/>
  <c r="AF548" i="4"/>
  <c r="AG548" i="4"/>
  <c r="AH548" i="4"/>
  <c r="V549" i="4"/>
  <c r="Z549" i="4"/>
  <c r="AA549" i="4"/>
  <c r="AC549" i="4"/>
  <c r="AF549" i="4"/>
  <c r="AG549" i="4"/>
  <c r="AH549" i="4"/>
  <c r="V550" i="4"/>
  <c r="Z550" i="4"/>
  <c r="AA550" i="4"/>
  <c r="AC550" i="4"/>
  <c r="AF550" i="4"/>
  <c r="AG550" i="4"/>
  <c r="AH550" i="4"/>
  <c r="V551" i="4"/>
  <c r="Z551" i="4"/>
  <c r="AA551" i="4"/>
  <c r="AC551" i="4"/>
  <c r="AF551" i="4"/>
  <c r="AG551" i="4"/>
  <c r="AH551" i="4"/>
  <c r="V552" i="4"/>
  <c r="Z552" i="4"/>
  <c r="AA552" i="4"/>
  <c r="AC552" i="4"/>
  <c r="AF552" i="4"/>
  <c r="AG552" i="4"/>
  <c r="AH552" i="4"/>
  <c r="V553" i="4"/>
  <c r="Z553" i="4"/>
  <c r="AA553" i="4"/>
  <c r="AC553" i="4"/>
  <c r="AF553" i="4"/>
  <c r="AG553" i="4"/>
  <c r="AH553" i="4"/>
  <c r="V554" i="4"/>
  <c r="Z554" i="4"/>
  <c r="AA554" i="4"/>
  <c r="AC554" i="4"/>
  <c r="AF554" i="4"/>
  <c r="AG554" i="4"/>
  <c r="AH554" i="4"/>
  <c r="V555" i="4"/>
  <c r="Z555" i="4"/>
  <c r="AA555" i="4"/>
  <c r="AC555" i="4"/>
  <c r="AF555" i="4"/>
  <c r="AG555" i="4"/>
  <c r="AH555" i="4"/>
  <c r="V556" i="4"/>
  <c r="Z556" i="4"/>
  <c r="AA556" i="4"/>
  <c r="AC556" i="4"/>
  <c r="AF556" i="4"/>
  <c r="AG556" i="4"/>
  <c r="AH556" i="4"/>
  <c r="V557" i="4"/>
  <c r="Z557" i="4"/>
  <c r="AA557" i="4"/>
  <c r="AC557" i="4"/>
  <c r="AF557" i="4"/>
  <c r="AG557" i="4"/>
  <c r="AH557" i="4"/>
  <c r="V558" i="4"/>
  <c r="Z558" i="4"/>
  <c r="AA558" i="4"/>
  <c r="AC558" i="4"/>
  <c r="AF558" i="4"/>
  <c r="AG558" i="4"/>
  <c r="AH558" i="4"/>
  <c r="V559" i="4"/>
  <c r="Z559" i="4"/>
  <c r="AA559" i="4"/>
  <c r="AC559" i="4"/>
  <c r="AF559" i="4"/>
  <c r="AG559" i="4"/>
  <c r="AH559" i="4"/>
  <c r="V560" i="4"/>
  <c r="Z560" i="4"/>
  <c r="AA560" i="4"/>
  <c r="AC560" i="4"/>
  <c r="AF560" i="4"/>
  <c r="AG560" i="4"/>
  <c r="AH560" i="4"/>
  <c r="V561" i="4"/>
  <c r="Z561" i="4"/>
  <c r="AA561" i="4"/>
  <c r="AC561" i="4"/>
  <c r="AF561" i="4"/>
  <c r="AG561" i="4"/>
  <c r="AH561" i="4"/>
  <c r="V562" i="4"/>
  <c r="Z562" i="4"/>
  <c r="AA562" i="4"/>
  <c r="AC562" i="4"/>
  <c r="AF562" i="4"/>
  <c r="AG562" i="4"/>
  <c r="AH562" i="4"/>
  <c r="V563" i="4"/>
  <c r="Z563" i="4"/>
  <c r="AA563" i="4"/>
  <c r="AC563" i="4"/>
  <c r="AF563" i="4"/>
  <c r="AG563" i="4"/>
  <c r="AH563" i="4"/>
  <c r="V564" i="4"/>
  <c r="Z564" i="4"/>
  <c r="AA564" i="4"/>
  <c r="AC564" i="4"/>
  <c r="AF564" i="4"/>
  <c r="AG564" i="4"/>
  <c r="AH564" i="4"/>
  <c r="V565" i="4"/>
  <c r="Z565" i="4"/>
  <c r="AA565" i="4"/>
  <c r="AC565" i="4"/>
  <c r="AF565" i="4"/>
  <c r="AG565" i="4"/>
  <c r="AH565" i="4"/>
  <c r="V566" i="4"/>
  <c r="Z566" i="4"/>
  <c r="AA566" i="4"/>
  <c r="AC566" i="4"/>
  <c r="AF566" i="4"/>
  <c r="AG566" i="4"/>
  <c r="AH566" i="4"/>
  <c r="V567" i="4"/>
  <c r="Z567" i="4"/>
  <c r="AA567" i="4"/>
  <c r="AC567" i="4"/>
  <c r="AF567" i="4"/>
  <c r="AG567" i="4"/>
  <c r="AH567" i="4"/>
  <c r="V568" i="4"/>
  <c r="Z568" i="4"/>
  <c r="AA568" i="4"/>
  <c r="AC568" i="4"/>
  <c r="AF568" i="4"/>
  <c r="AG568" i="4"/>
  <c r="AH568" i="4"/>
  <c r="V569" i="4"/>
  <c r="Z569" i="4"/>
  <c r="AA569" i="4"/>
  <c r="AC569" i="4"/>
  <c r="AF569" i="4"/>
  <c r="AG569" i="4"/>
  <c r="AH569" i="4"/>
  <c r="V570" i="4"/>
  <c r="Z570" i="4"/>
  <c r="AA570" i="4"/>
  <c r="AC570" i="4"/>
  <c r="AF570" i="4"/>
  <c r="AG570" i="4"/>
  <c r="AH570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AH541" i="4"/>
  <c r="AG541" i="4"/>
  <c r="AF541" i="4"/>
  <c r="AC541" i="4"/>
  <c r="AA541" i="4"/>
  <c r="Z541" i="4"/>
  <c r="V541" i="4"/>
  <c r="AH540" i="4"/>
  <c r="AG540" i="4"/>
  <c r="AF540" i="4"/>
  <c r="AC540" i="4"/>
  <c r="AA540" i="4"/>
  <c r="Z540" i="4"/>
  <c r="V540" i="4"/>
  <c r="U540" i="4"/>
  <c r="AF534" i="4"/>
  <c r="AF536" i="4"/>
  <c r="AC534" i="4"/>
  <c r="AC536" i="4"/>
  <c r="AA534" i="4"/>
  <c r="AA536" i="4"/>
  <c r="Z534" i="4"/>
  <c r="Z536" i="4"/>
  <c r="U534" i="4"/>
  <c r="U536" i="4"/>
  <c r="T534" i="4"/>
  <c r="T536" i="4"/>
  <c r="AH534" i="4"/>
  <c r="AH536" i="4"/>
  <c r="AG534" i="4"/>
  <c r="AG536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U466" i="4"/>
  <c r="U526" i="4"/>
  <c r="U527" i="4"/>
  <c r="U528" i="4"/>
  <c r="U529" i="4"/>
  <c r="U530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434" i="4"/>
  <c r="R719" i="4" l="1"/>
  <c r="T630" i="4"/>
  <c r="Z679" i="4"/>
  <c r="V683" i="4"/>
  <c r="AD538" i="4"/>
  <c r="AD708" i="4"/>
  <c r="AD719" i="4" s="1"/>
  <c r="AG719" i="4"/>
  <c r="AB719" i="4"/>
  <c r="U702" i="4"/>
  <c r="AJ719" i="4"/>
  <c r="V704" i="4"/>
  <c r="AA719" i="4"/>
  <c r="AF719" i="4"/>
  <c r="U679" i="4"/>
  <c r="AH679" i="4"/>
  <c r="U708" i="4"/>
  <c r="AI719" i="4"/>
  <c r="AC719" i="4"/>
  <c r="AL719" i="4"/>
  <c r="AC586" i="4"/>
  <c r="AD599" i="4"/>
  <c r="AA599" i="4"/>
  <c r="AC599" i="4"/>
  <c r="Z599" i="4"/>
  <c r="AH599" i="4"/>
  <c r="AD531" i="4"/>
  <c r="V531" i="4"/>
  <c r="T586" i="4"/>
  <c r="T599" i="4"/>
  <c r="AB599" i="4"/>
  <c r="Z586" i="4"/>
  <c r="U599" i="4"/>
  <c r="AF599" i="4"/>
  <c r="AB538" i="4"/>
  <c r="AA586" i="4"/>
  <c r="AD571" i="4"/>
  <c r="AF586" i="4"/>
  <c r="AG586" i="4"/>
  <c r="V586" i="4"/>
  <c r="AH586" i="4"/>
  <c r="AA571" i="4"/>
  <c r="AG599" i="4"/>
  <c r="V571" i="4"/>
  <c r="Z571" i="4"/>
  <c r="AC571" i="4"/>
  <c r="AF571" i="4"/>
  <c r="AA531" i="4"/>
  <c r="AG571" i="4"/>
  <c r="AH571" i="4"/>
  <c r="AD574" i="4"/>
  <c r="AB531" i="4"/>
  <c r="AB571" i="4"/>
  <c r="AB574" i="4"/>
  <c r="T540" i="4"/>
  <c r="R573" i="4"/>
  <c r="AJ573" i="4" s="1"/>
  <c r="R536" i="4"/>
  <c r="AI536" i="4" s="1"/>
  <c r="R534" i="4"/>
  <c r="AI534" i="4" s="1"/>
  <c r="R587" i="4"/>
  <c r="R589" i="4"/>
  <c r="R598" i="4"/>
  <c r="AJ598" i="4" s="1"/>
  <c r="R597" i="4"/>
  <c r="AJ597" i="4" s="1"/>
  <c r="AL534" i="4" l="1"/>
  <c r="AL536" i="4"/>
  <c r="T719" i="4"/>
  <c r="Z719" i="4"/>
  <c r="AH719" i="4"/>
  <c r="V719" i="4"/>
  <c r="U719" i="4"/>
  <c r="T595" i="4"/>
  <c r="AL587" i="4"/>
  <c r="AJ587" i="4"/>
  <c r="AL594" i="4"/>
  <c r="AL598" i="4"/>
  <c r="V598" i="4"/>
  <c r="AL597" i="4"/>
  <c r="V597" i="4"/>
  <c r="R590" i="4"/>
  <c r="AL589" i="4"/>
  <c r="AJ589" i="4"/>
  <c r="V534" i="4"/>
  <c r="V536" i="4"/>
  <c r="AL573" i="4"/>
  <c r="V573" i="4"/>
  <c r="R588" i="4"/>
  <c r="R579" i="4" l="1"/>
  <c r="R580" i="4"/>
  <c r="R581" i="4"/>
  <c r="AI581" i="4" s="1"/>
  <c r="R582" i="4"/>
  <c r="R583" i="4"/>
  <c r="AI583" i="4" s="1"/>
  <c r="R584" i="4"/>
  <c r="R585" i="4"/>
  <c r="R578" i="4"/>
  <c r="AI578" i="4" s="1"/>
  <c r="R577" i="4"/>
  <c r="R457" i="4"/>
  <c r="AI457" i="4" s="1"/>
  <c r="R458" i="4"/>
  <c r="AI458" i="4" s="1"/>
  <c r="R459" i="4"/>
  <c r="AI459" i="4" s="1"/>
  <c r="R460" i="4"/>
  <c r="AI460" i="4" s="1"/>
  <c r="R461" i="4"/>
  <c r="AI461" i="4" s="1"/>
  <c r="R462" i="4"/>
  <c r="AI462" i="4" s="1"/>
  <c r="R463" i="4"/>
  <c r="AI463" i="4" s="1"/>
  <c r="R464" i="4"/>
  <c r="AI464" i="4" s="1"/>
  <c r="R465" i="4"/>
  <c r="AI465" i="4" s="1"/>
  <c r="R466" i="4"/>
  <c r="AI466" i="4" s="1"/>
  <c r="R467" i="4"/>
  <c r="AI467" i="4" s="1"/>
  <c r="R468" i="4"/>
  <c r="AI468" i="4" s="1"/>
  <c r="R469" i="4"/>
  <c r="AI469" i="4" s="1"/>
  <c r="R470" i="4"/>
  <c r="AI470" i="4" s="1"/>
  <c r="R471" i="4"/>
  <c r="AI471" i="4" s="1"/>
  <c r="R472" i="4"/>
  <c r="AI472" i="4" s="1"/>
  <c r="R473" i="4"/>
  <c r="AI473" i="4" s="1"/>
  <c r="R474" i="4"/>
  <c r="AI474" i="4" s="1"/>
  <c r="R475" i="4"/>
  <c r="AI475" i="4" s="1"/>
  <c r="R476" i="4"/>
  <c r="AI476" i="4" s="1"/>
  <c r="R477" i="4"/>
  <c r="AI477" i="4" s="1"/>
  <c r="R478" i="4"/>
  <c r="AI478" i="4" s="1"/>
  <c r="R479" i="4"/>
  <c r="AI479" i="4" s="1"/>
  <c r="R559" i="4"/>
  <c r="AI559" i="4" s="1"/>
  <c r="R560" i="4"/>
  <c r="AI560" i="4" s="1"/>
  <c r="R561" i="4"/>
  <c r="AI561" i="4" s="1"/>
  <c r="R562" i="4"/>
  <c r="AI562" i="4" s="1"/>
  <c r="R563" i="4"/>
  <c r="AI563" i="4" s="1"/>
  <c r="R564" i="4"/>
  <c r="AI564" i="4" s="1"/>
  <c r="R565" i="4"/>
  <c r="AI565" i="4" s="1"/>
  <c r="R566" i="4"/>
  <c r="AI566" i="4" s="1"/>
  <c r="R567" i="4"/>
  <c r="AI567" i="4" s="1"/>
  <c r="R568" i="4"/>
  <c r="AI568" i="4" s="1"/>
  <c r="R569" i="4"/>
  <c r="AI569" i="4" s="1"/>
  <c r="R570" i="4"/>
  <c r="AI570" i="4" s="1"/>
  <c r="R441" i="4"/>
  <c r="AI441" i="4" s="1"/>
  <c r="R442" i="4"/>
  <c r="AI442" i="4" s="1"/>
  <c r="R443" i="4"/>
  <c r="AI443" i="4" s="1"/>
  <c r="R444" i="4"/>
  <c r="AI444" i="4" s="1"/>
  <c r="R517" i="4"/>
  <c r="AI517" i="4" s="1"/>
  <c r="R518" i="4"/>
  <c r="AI518" i="4" s="1"/>
  <c r="R519" i="4"/>
  <c r="AI519" i="4" s="1"/>
  <c r="R520" i="4"/>
  <c r="AI520" i="4" s="1"/>
  <c r="R521" i="4"/>
  <c r="AI521" i="4" s="1"/>
  <c r="R522" i="4"/>
  <c r="AI522" i="4" s="1"/>
  <c r="R523" i="4"/>
  <c r="AI523" i="4" s="1"/>
  <c r="R524" i="4"/>
  <c r="AI524" i="4" s="1"/>
  <c r="R525" i="4"/>
  <c r="AI525" i="4" s="1"/>
  <c r="R526" i="4"/>
  <c r="AI526" i="4" s="1"/>
  <c r="R527" i="4"/>
  <c r="AI527" i="4" s="1"/>
  <c r="R528" i="4"/>
  <c r="AI528" i="4" s="1"/>
  <c r="R529" i="4"/>
  <c r="AI529" i="4" s="1"/>
  <c r="R530" i="4"/>
  <c r="AI530" i="4" s="1"/>
  <c r="R482" i="4"/>
  <c r="AI482" i="4" s="1"/>
  <c r="R483" i="4"/>
  <c r="AI483" i="4" s="1"/>
  <c r="R484" i="4"/>
  <c r="AI484" i="4" s="1"/>
  <c r="R485" i="4"/>
  <c r="AI485" i="4" s="1"/>
  <c r="R486" i="4"/>
  <c r="AI486" i="4" s="1"/>
  <c r="R487" i="4"/>
  <c r="AI487" i="4" s="1"/>
  <c r="R488" i="4"/>
  <c r="AI488" i="4" s="1"/>
  <c r="R489" i="4"/>
  <c r="AI489" i="4" s="1"/>
  <c r="R490" i="4"/>
  <c r="AI490" i="4" s="1"/>
  <c r="R491" i="4"/>
  <c r="AI491" i="4" s="1"/>
  <c r="R492" i="4"/>
  <c r="AI492" i="4" s="1"/>
  <c r="R493" i="4"/>
  <c r="AI493" i="4" s="1"/>
  <c r="R494" i="4"/>
  <c r="AI494" i="4" s="1"/>
  <c r="R495" i="4"/>
  <c r="AI495" i="4" s="1"/>
  <c r="R496" i="4"/>
  <c r="AI496" i="4" s="1"/>
  <c r="R497" i="4"/>
  <c r="AI497" i="4" s="1"/>
  <c r="R498" i="4"/>
  <c r="AI498" i="4" s="1"/>
  <c r="R499" i="4"/>
  <c r="AI499" i="4" s="1"/>
  <c r="R500" i="4"/>
  <c r="AI500" i="4" s="1"/>
  <c r="R501" i="4"/>
  <c r="AI501" i="4" s="1"/>
  <c r="R502" i="4"/>
  <c r="AI502" i="4" s="1"/>
  <c r="R503" i="4"/>
  <c r="AI503" i="4" s="1"/>
  <c r="R504" i="4"/>
  <c r="AI504" i="4" s="1"/>
  <c r="R505" i="4"/>
  <c r="AI505" i="4" s="1"/>
  <c r="R506" i="4"/>
  <c r="AI506" i="4" s="1"/>
  <c r="B560" i="4"/>
  <c r="B561" i="4" s="1"/>
  <c r="B562" i="4" s="1"/>
  <c r="B563" i="4" s="1"/>
  <c r="B564" i="4" s="1"/>
  <c r="B565" i="4" s="1"/>
  <c r="B566" i="4" s="1"/>
  <c r="B568" i="4" s="1"/>
  <c r="B569" i="4" s="1"/>
  <c r="B570" i="4" s="1"/>
  <c r="E542" i="4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8" i="4" s="1"/>
  <c r="E569" i="4" s="1"/>
  <c r="E570" i="4" s="1"/>
  <c r="G560" i="4"/>
  <c r="G561" i="4" s="1"/>
  <c r="G562" i="4" s="1"/>
  <c r="G563" i="4" s="1"/>
  <c r="G564" i="4" s="1"/>
  <c r="G565" i="4" s="1"/>
  <c r="G566" i="4" s="1"/>
  <c r="G568" i="4" s="1"/>
  <c r="G569" i="4" s="1"/>
  <c r="G570" i="4" s="1"/>
  <c r="G542" i="4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454" i="4"/>
  <c r="G456" i="4" s="1"/>
  <c r="G481" i="4" s="1"/>
  <c r="G482" i="4" s="1"/>
  <c r="G435" i="4"/>
  <c r="G436" i="4" s="1"/>
  <c r="R586" i="4" l="1"/>
  <c r="AI577" i="4"/>
  <c r="AB585" i="4"/>
  <c r="AI585" i="4"/>
  <c r="AB584" i="4"/>
  <c r="AI584" i="4"/>
  <c r="AB582" i="4"/>
  <c r="AI582" i="4"/>
  <c r="AD580" i="4"/>
  <c r="AI580" i="4"/>
  <c r="AD579" i="4"/>
  <c r="AI579" i="4"/>
  <c r="AL444" i="4"/>
  <c r="AL479" i="4"/>
  <c r="AL463" i="4"/>
  <c r="AL498" i="4"/>
  <c r="AL482" i="4"/>
  <c r="AL443" i="4"/>
  <c r="AL478" i="4"/>
  <c r="AL462" i="4"/>
  <c r="AL499" i="4"/>
  <c r="AL529" i="4"/>
  <c r="AL475" i="4"/>
  <c r="AL527" i="4"/>
  <c r="AL493" i="4"/>
  <c r="AL568" i="4"/>
  <c r="AL473" i="4"/>
  <c r="AL457" i="4"/>
  <c r="AL460" i="4"/>
  <c r="AL492" i="4"/>
  <c r="AL525" i="4"/>
  <c r="AL567" i="4"/>
  <c r="AL472" i="4"/>
  <c r="AL497" i="4"/>
  <c r="AL461" i="4"/>
  <c r="AL528" i="4"/>
  <c r="AL458" i="4"/>
  <c r="AL526" i="4"/>
  <c r="AL491" i="4"/>
  <c r="AL524" i="4"/>
  <c r="AL566" i="4"/>
  <c r="AL471" i="4"/>
  <c r="AL506" i="4"/>
  <c r="AL490" i="4"/>
  <c r="AL523" i="4"/>
  <c r="AL565" i="4"/>
  <c r="AL470" i="4"/>
  <c r="AL530" i="4"/>
  <c r="AL476" i="4"/>
  <c r="AL495" i="4"/>
  <c r="AL474" i="4"/>
  <c r="AL505" i="4"/>
  <c r="AL489" i="4"/>
  <c r="AL522" i="4"/>
  <c r="AL564" i="4"/>
  <c r="AL469" i="4"/>
  <c r="AL483" i="4"/>
  <c r="AL504" i="4"/>
  <c r="AL563" i="4"/>
  <c r="AL503" i="4"/>
  <c r="AL520" i="4"/>
  <c r="AL467" i="4"/>
  <c r="AL477" i="4"/>
  <c r="AL496" i="4"/>
  <c r="AL459" i="4"/>
  <c r="AL494" i="4"/>
  <c r="AL488" i="4"/>
  <c r="AL468" i="4"/>
  <c r="AL442" i="4"/>
  <c r="AL441" i="4"/>
  <c r="AL570" i="4"/>
  <c r="AL569" i="4"/>
  <c r="AL521" i="4"/>
  <c r="AL487" i="4"/>
  <c r="AL562" i="4"/>
  <c r="AL502" i="4"/>
  <c r="AL486" i="4"/>
  <c r="AL519" i="4"/>
  <c r="AL561" i="4"/>
  <c r="AL466" i="4"/>
  <c r="AL501" i="4"/>
  <c r="AL485" i="4"/>
  <c r="AL518" i="4"/>
  <c r="AL560" i="4"/>
  <c r="AL465" i="4"/>
  <c r="AL500" i="4"/>
  <c r="AL484" i="4"/>
  <c r="AL517" i="4"/>
  <c r="AL559" i="4"/>
  <c r="AL464" i="4"/>
  <c r="U443" i="4"/>
  <c r="U478" i="4"/>
  <c r="U462" i="4"/>
  <c r="U464" i="4"/>
  <c r="U491" i="4"/>
  <c r="AH529" i="4"/>
  <c r="U476" i="4"/>
  <c r="U460" i="4"/>
  <c r="AH530" i="4"/>
  <c r="U489" i="4"/>
  <c r="U503" i="4"/>
  <c r="U487" i="4"/>
  <c r="AH527" i="4"/>
  <c r="U569" i="4"/>
  <c r="U474" i="4"/>
  <c r="U458" i="4"/>
  <c r="AL579" i="4"/>
  <c r="U492" i="4"/>
  <c r="U442" i="4"/>
  <c r="U570" i="4"/>
  <c r="U502" i="4"/>
  <c r="U486" i="4"/>
  <c r="AH526" i="4"/>
  <c r="U568" i="4"/>
  <c r="U473" i="4"/>
  <c r="U457" i="4"/>
  <c r="U463" i="4"/>
  <c r="U441" i="4"/>
  <c r="U501" i="4"/>
  <c r="U567" i="4"/>
  <c r="U500" i="4"/>
  <c r="U524" i="4"/>
  <c r="U471" i="4"/>
  <c r="U578" i="4"/>
  <c r="AL578" i="4"/>
  <c r="U517" i="4"/>
  <c r="U477" i="4"/>
  <c r="U488" i="4"/>
  <c r="U525" i="4"/>
  <c r="U577" i="4"/>
  <c r="AL577" i="4"/>
  <c r="U484" i="4"/>
  <c r="U566" i="4"/>
  <c r="U499" i="4"/>
  <c r="U483" i="4"/>
  <c r="U523" i="4"/>
  <c r="U565" i="4"/>
  <c r="U470" i="4"/>
  <c r="AL585" i="4"/>
  <c r="U493" i="4"/>
  <c r="U461" i="4"/>
  <c r="U504" i="4"/>
  <c r="U472" i="4"/>
  <c r="U498" i="4"/>
  <c r="U482" i="4"/>
  <c r="U522" i="4"/>
  <c r="U564" i="4"/>
  <c r="U469" i="4"/>
  <c r="AL584" i="4"/>
  <c r="U459" i="4"/>
  <c r="U521" i="4"/>
  <c r="U468" i="4"/>
  <c r="U583" i="4"/>
  <c r="AL583" i="4"/>
  <c r="U496" i="4"/>
  <c r="U520" i="4"/>
  <c r="U562" i="4"/>
  <c r="U467" i="4"/>
  <c r="AL582" i="4"/>
  <c r="U559" i="4"/>
  <c r="U479" i="4"/>
  <c r="U490" i="4"/>
  <c r="U475" i="4"/>
  <c r="U497" i="4"/>
  <c r="U563" i="4"/>
  <c r="U495" i="4"/>
  <c r="U519" i="4"/>
  <c r="U561" i="4"/>
  <c r="Z466" i="4"/>
  <c r="AL581" i="4"/>
  <c r="U581" i="4"/>
  <c r="U444" i="4"/>
  <c r="U506" i="4"/>
  <c r="U505" i="4"/>
  <c r="AH528" i="4"/>
  <c r="U485" i="4"/>
  <c r="U494" i="4"/>
  <c r="U518" i="4"/>
  <c r="U560" i="4"/>
  <c r="U465" i="4"/>
  <c r="AL580" i="4"/>
  <c r="G483" i="4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AB586" i="4" l="1"/>
  <c r="AD586" i="4"/>
  <c r="U586" i="4"/>
  <c r="R542" i="4"/>
  <c r="AI542" i="4" s="1"/>
  <c r="R543" i="4"/>
  <c r="AI543" i="4" s="1"/>
  <c r="R544" i="4"/>
  <c r="AI544" i="4" s="1"/>
  <c r="R545" i="4"/>
  <c r="AI545" i="4" s="1"/>
  <c r="R546" i="4"/>
  <c r="AI546" i="4" s="1"/>
  <c r="R547" i="4"/>
  <c r="AI547" i="4" s="1"/>
  <c r="R548" i="4"/>
  <c r="AI548" i="4" s="1"/>
  <c r="R549" i="4"/>
  <c r="AI549" i="4" s="1"/>
  <c r="R550" i="4"/>
  <c r="AI550" i="4" s="1"/>
  <c r="R551" i="4"/>
  <c r="AI551" i="4" s="1"/>
  <c r="R552" i="4"/>
  <c r="AI552" i="4" s="1"/>
  <c r="R553" i="4"/>
  <c r="AI553" i="4" s="1"/>
  <c r="R554" i="4"/>
  <c r="AI554" i="4" s="1"/>
  <c r="R555" i="4"/>
  <c r="AI555" i="4" s="1"/>
  <c r="R556" i="4"/>
  <c r="AI556" i="4" s="1"/>
  <c r="R557" i="4"/>
  <c r="AI557" i="4" s="1"/>
  <c r="R558" i="4"/>
  <c r="AI558" i="4" s="1"/>
  <c r="E436" i="4"/>
  <c r="E440" i="4" s="1"/>
  <c r="E446" i="4" s="1"/>
  <c r="E447" i="4" s="1"/>
  <c r="E448" i="4" s="1"/>
  <c r="E449" i="4" s="1"/>
  <c r="E450" i="4" s="1"/>
  <c r="E451" i="4" s="1"/>
  <c r="E452" i="4" s="1"/>
  <c r="AH575" i="4"/>
  <c r="AH576" i="4" s="1"/>
  <c r="AG575" i="4"/>
  <c r="AG576" i="4" s="1"/>
  <c r="AF575" i="4"/>
  <c r="AF576" i="4" s="1"/>
  <c r="AC575" i="4"/>
  <c r="AC576" i="4" s="1"/>
  <c r="AA575" i="4"/>
  <c r="AA576" i="4" s="1"/>
  <c r="Z575" i="4"/>
  <c r="Z576" i="4" s="1"/>
  <c r="U575" i="4"/>
  <c r="U576" i="4" s="1"/>
  <c r="R575" i="4"/>
  <c r="T575" i="4" s="1"/>
  <c r="T576" i="4" s="1"/>
  <c r="AH572" i="4"/>
  <c r="AH574" i="4" s="1"/>
  <c r="AG572" i="4"/>
  <c r="AG574" i="4" s="1"/>
  <c r="AF572" i="4"/>
  <c r="AF574" i="4" s="1"/>
  <c r="AC572" i="4"/>
  <c r="AC574" i="4" s="1"/>
  <c r="AA572" i="4"/>
  <c r="AA574" i="4" s="1"/>
  <c r="Z572" i="4"/>
  <c r="Z574" i="4" s="1"/>
  <c r="U572" i="4"/>
  <c r="U574" i="4" s="1"/>
  <c r="T572" i="4"/>
  <c r="T574" i="4" s="1"/>
  <c r="R572" i="4"/>
  <c r="T541" i="4"/>
  <c r="T571" i="4" s="1"/>
  <c r="R541" i="4"/>
  <c r="R596" i="4"/>
  <c r="R599" i="4" s="1"/>
  <c r="AH532" i="4"/>
  <c r="AH538" i="4" s="1"/>
  <c r="AG532" i="4"/>
  <c r="AG538" i="4" s="1"/>
  <c r="AF532" i="4"/>
  <c r="AF538" i="4" s="1"/>
  <c r="AC532" i="4"/>
  <c r="AC538" i="4" s="1"/>
  <c r="AA532" i="4"/>
  <c r="AA538" i="4" s="1"/>
  <c r="Z532" i="4"/>
  <c r="Z538" i="4" s="1"/>
  <c r="U532" i="4"/>
  <c r="U538" i="4" s="1"/>
  <c r="T532" i="4"/>
  <c r="T538" i="4" s="1"/>
  <c r="R532" i="4"/>
  <c r="T530" i="4"/>
  <c r="T516" i="4"/>
  <c r="R516" i="4"/>
  <c r="AI516" i="4" s="1"/>
  <c r="T515" i="4"/>
  <c r="R515" i="4"/>
  <c r="AI515" i="4" s="1"/>
  <c r="T514" i="4"/>
  <c r="R514" i="4"/>
  <c r="AI514" i="4" s="1"/>
  <c r="T513" i="4"/>
  <c r="R513" i="4"/>
  <c r="AI513" i="4" s="1"/>
  <c r="T512" i="4"/>
  <c r="R512" i="4"/>
  <c r="AI512" i="4" s="1"/>
  <c r="T511" i="4"/>
  <c r="R511" i="4"/>
  <c r="AI511" i="4" s="1"/>
  <c r="T510" i="4"/>
  <c r="R510" i="4"/>
  <c r="AI510" i="4" s="1"/>
  <c r="T509" i="4"/>
  <c r="R509" i="4"/>
  <c r="AI509" i="4" s="1"/>
  <c r="T508" i="4"/>
  <c r="R508" i="4"/>
  <c r="AI508" i="4" s="1"/>
  <c r="T507" i="4"/>
  <c r="R507" i="4"/>
  <c r="AI507" i="4" s="1"/>
  <c r="T482" i="4"/>
  <c r="T481" i="4"/>
  <c r="R481" i="4"/>
  <c r="AI481" i="4" s="1"/>
  <c r="T480" i="4"/>
  <c r="R480" i="4"/>
  <c r="AI480" i="4" s="1"/>
  <c r="T456" i="4"/>
  <c r="R456" i="4"/>
  <c r="AI456" i="4" s="1"/>
  <c r="T455" i="4"/>
  <c r="R455" i="4"/>
  <c r="AI455" i="4" s="1"/>
  <c r="T454" i="4"/>
  <c r="R454" i="4"/>
  <c r="AI454" i="4" s="1"/>
  <c r="T453" i="4"/>
  <c r="R453" i="4"/>
  <c r="AI453" i="4" s="1"/>
  <c r="T452" i="4"/>
  <c r="R452" i="4"/>
  <c r="AI452" i="4" s="1"/>
  <c r="T451" i="4"/>
  <c r="R451" i="4"/>
  <c r="AI451" i="4" s="1"/>
  <c r="E454" i="4"/>
  <c r="E456" i="4" s="1"/>
  <c r="T450" i="4"/>
  <c r="R450" i="4"/>
  <c r="AI450" i="4" s="1"/>
  <c r="T449" i="4"/>
  <c r="R449" i="4"/>
  <c r="AI449" i="4" s="1"/>
  <c r="T448" i="4"/>
  <c r="R448" i="4"/>
  <c r="AI448" i="4" s="1"/>
  <c r="T447" i="4"/>
  <c r="R447" i="4"/>
  <c r="AI447" i="4" s="1"/>
  <c r="T446" i="4"/>
  <c r="R446" i="4"/>
  <c r="AI446" i="4" s="1"/>
  <c r="T445" i="4"/>
  <c r="R445" i="4"/>
  <c r="AI445" i="4" s="1"/>
  <c r="T440" i="4"/>
  <c r="R440" i="4"/>
  <c r="AI440" i="4" s="1"/>
  <c r="T439" i="4"/>
  <c r="R439" i="4"/>
  <c r="AI439" i="4" s="1"/>
  <c r="T438" i="4"/>
  <c r="R438" i="4"/>
  <c r="AI438" i="4" s="1"/>
  <c r="T437" i="4"/>
  <c r="R437" i="4"/>
  <c r="AI437" i="4" s="1"/>
  <c r="T436" i="4"/>
  <c r="R436" i="4"/>
  <c r="AI436" i="4" s="1"/>
  <c r="T435" i="4"/>
  <c r="R435" i="4"/>
  <c r="AI435" i="4" s="1"/>
  <c r="AH434" i="4"/>
  <c r="AH531" i="4" s="1"/>
  <c r="AG434" i="4"/>
  <c r="AG531" i="4" s="1"/>
  <c r="AF434" i="4"/>
  <c r="AF531" i="4" s="1"/>
  <c r="AC434" i="4"/>
  <c r="AC531" i="4" s="1"/>
  <c r="Z434" i="4"/>
  <c r="Z531" i="4" s="1"/>
  <c r="T434" i="4"/>
  <c r="R434" i="4"/>
  <c r="Z433" i="4"/>
  <c r="AI541" i="4" l="1"/>
  <c r="R571" i="4"/>
  <c r="AI532" i="4"/>
  <c r="R538" i="4"/>
  <c r="AJ572" i="4"/>
  <c r="R574" i="4"/>
  <c r="AI434" i="4"/>
  <c r="U434" i="4"/>
  <c r="R531" i="4"/>
  <c r="AJ596" i="4"/>
  <c r="AB600" i="4"/>
  <c r="AD600" i="4"/>
  <c r="AL553" i="4"/>
  <c r="AL437" i="4"/>
  <c r="AL449" i="4"/>
  <c r="AL512" i="4"/>
  <c r="AL552" i="4"/>
  <c r="AL438" i="4"/>
  <c r="AL450" i="4"/>
  <c r="AL513" i="4"/>
  <c r="AL547" i="4"/>
  <c r="AL456" i="4"/>
  <c r="AL514" i="4"/>
  <c r="AL507" i="4"/>
  <c r="AL515" i="4"/>
  <c r="AL546" i="4"/>
  <c r="AL452" i="4"/>
  <c r="AL545" i="4"/>
  <c r="AL447" i="4"/>
  <c r="AL510" i="4"/>
  <c r="AL550" i="4"/>
  <c r="AL481" i="4"/>
  <c r="AL439" i="4"/>
  <c r="AL548" i="4"/>
  <c r="AL451" i="4"/>
  <c r="AL445" i="4"/>
  <c r="AL508" i="4"/>
  <c r="AL516" i="4"/>
  <c r="AL544" i="4"/>
  <c r="AL480" i="4"/>
  <c r="AL551" i="4"/>
  <c r="AL549" i="4"/>
  <c r="AL440" i="4"/>
  <c r="AL453" i="4"/>
  <c r="AL543" i="4"/>
  <c r="AL435" i="4"/>
  <c r="AL556" i="4"/>
  <c r="AL558" i="4"/>
  <c r="AL542" i="4"/>
  <c r="AL446" i="4"/>
  <c r="AL509" i="4"/>
  <c r="AL454" i="4"/>
  <c r="AL557" i="4"/>
  <c r="AL455" i="4"/>
  <c r="AL555" i="4"/>
  <c r="AL436" i="4"/>
  <c r="AL448" i="4"/>
  <c r="AL511" i="4"/>
  <c r="AL554" i="4"/>
  <c r="AG600" i="4"/>
  <c r="AF600" i="4"/>
  <c r="AC600" i="4"/>
  <c r="T531" i="4"/>
  <c r="T600" i="4" s="1"/>
  <c r="U452" i="4"/>
  <c r="U507" i="4"/>
  <c r="U515" i="4"/>
  <c r="U541" i="4"/>
  <c r="U555" i="4"/>
  <c r="U445" i="4"/>
  <c r="U554" i="4"/>
  <c r="U446" i="4"/>
  <c r="U552" i="4"/>
  <c r="U454" i="4"/>
  <c r="U509" i="4"/>
  <c r="U551" i="4"/>
  <c r="U508" i="4"/>
  <c r="U553" i="4"/>
  <c r="U435" i="4"/>
  <c r="U447" i="4"/>
  <c r="U550" i="4"/>
  <c r="U451" i="4"/>
  <c r="U514" i="4"/>
  <c r="U557" i="4"/>
  <c r="U448" i="4"/>
  <c r="U548" i="4"/>
  <c r="U516" i="4"/>
  <c r="U456" i="4"/>
  <c r="U511" i="4"/>
  <c r="U547" i="4"/>
  <c r="U510" i="4"/>
  <c r="U549" i="4"/>
  <c r="U436" i="4"/>
  <c r="U437" i="4"/>
  <c r="U449" i="4"/>
  <c r="U546" i="4"/>
  <c r="U455" i="4"/>
  <c r="U480" i="4"/>
  <c r="U512" i="4"/>
  <c r="U438" i="4"/>
  <c r="U450" i="4"/>
  <c r="U544" i="4"/>
  <c r="U440" i="4"/>
  <c r="U556" i="4"/>
  <c r="U453" i="4"/>
  <c r="U481" i="4"/>
  <c r="U513" i="4"/>
  <c r="U543" i="4"/>
  <c r="AL596" i="4"/>
  <c r="V596" i="4"/>
  <c r="U545" i="4"/>
  <c r="U439" i="4"/>
  <c r="U558" i="4"/>
  <c r="U542" i="4"/>
  <c r="AL572" i="4"/>
  <c r="R576" i="4"/>
  <c r="AL575" i="4"/>
  <c r="AL532" i="4"/>
  <c r="AL541" i="4"/>
  <c r="V572" i="4"/>
  <c r="V532" i="4"/>
  <c r="V575" i="4"/>
  <c r="V576" i="4" s="1"/>
  <c r="AL434" i="4"/>
  <c r="R600" i="4" l="1"/>
  <c r="V600" i="4"/>
  <c r="AL600" i="4"/>
  <c r="AI600" i="4"/>
  <c r="U531" i="4"/>
  <c r="U571" i="4"/>
  <c r="AH600" i="4"/>
  <c r="AA600" i="4"/>
  <c r="Z600" i="4"/>
  <c r="AJ600" i="4"/>
  <c r="U600" i="4" l="1"/>
  <c r="T71" i="4" l="1"/>
  <c r="V71" i="4"/>
  <c r="Z71" i="4"/>
  <c r="AA71" i="4"/>
  <c r="AC71" i="4"/>
  <c r="AF71" i="4"/>
  <c r="AG71" i="4"/>
  <c r="AH71" i="4"/>
  <c r="T72" i="4"/>
  <c r="V72" i="4"/>
  <c r="Z72" i="4"/>
  <c r="AA72" i="4"/>
  <c r="AC72" i="4"/>
  <c r="AF72" i="4"/>
  <c r="AG72" i="4"/>
  <c r="AH72" i="4"/>
  <c r="T73" i="4"/>
  <c r="V73" i="4"/>
  <c r="Z73" i="4"/>
  <c r="AA73" i="4"/>
  <c r="AC73" i="4"/>
  <c r="AF73" i="4"/>
  <c r="AG73" i="4"/>
  <c r="AH73" i="4"/>
  <c r="T74" i="4"/>
  <c r="V74" i="4"/>
  <c r="Z74" i="4"/>
  <c r="AA74" i="4"/>
  <c r="AC74" i="4"/>
  <c r="AF74" i="4"/>
  <c r="AG74" i="4"/>
  <c r="AH74" i="4"/>
  <c r="T75" i="4"/>
  <c r="V75" i="4"/>
  <c r="Z75" i="4"/>
  <c r="AA75" i="4"/>
  <c r="AC75" i="4"/>
  <c r="AF75" i="4"/>
  <c r="AG75" i="4"/>
  <c r="AH75" i="4"/>
  <c r="T76" i="4"/>
  <c r="V76" i="4"/>
  <c r="Z76" i="4"/>
  <c r="AA76" i="4"/>
  <c r="AC76" i="4"/>
  <c r="AF76" i="4"/>
  <c r="AG76" i="4"/>
  <c r="AH76" i="4"/>
  <c r="T77" i="4"/>
  <c r="V77" i="4"/>
  <c r="Z77" i="4"/>
  <c r="AA77" i="4"/>
  <c r="AC77" i="4"/>
  <c r="AF77" i="4"/>
  <c r="AG77" i="4"/>
  <c r="AH77" i="4"/>
  <c r="T78" i="4"/>
  <c r="V78" i="4"/>
  <c r="Z78" i="4"/>
  <c r="AA78" i="4"/>
  <c r="AC78" i="4"/>
  <c r="AF78" i="4"/>
  <c r="AG78" i="4"/>
  <c r="AH78" i="4"/>
  <c r="T79" i="4"/>
  <c r="V79" i="4"/>
  <c r="Z79" i="4"/>
  <c r="AA79" i="4"/>
  <c r="AC79" i="4"/>
  <c r="AF79" i="4"/>
  <c r="AG79" i="4"/>
  <c r="AH79" i="4"/>
  <c r="T80" i="4"/>
  <c r="V80" i="4"/>
  <c r="Z80" i="4"/>
  <c r="AA80" i="4"/>
  <c r="AC80" i="4"/>
  <c r="AF80" i="4"/>
  <c r="AG80" i="4"/>
  <c r="AH80" i="4"/>
  <c r="T81" i="4"/>
  <c r="V81" i="4"/>
  <c r="Z81" i="4"/>
  <c r="AA81" i="4"/>
  <c r="AC81" i="4"/>
  <c r="AF81" i="4"/>
  <c r="AG81" i="4"/>
  <c r="AH81" i="4"/>
  <c r="T82" i="4"/>
  <c r="U82" i="4"/>
  <c r="V82" i="4"/>
  <c r="Z82" i="4"/>
  <c r="AA82" i="4"/>
  <c r="AC82" i="4"/>
  <c r="AF82" i="4"/>
  <c r="AG82" i="4"/>
  <c r="AH82" i="4"/>
  <c r="T83" i="4"/>
  <c r="V83" i="4"/>
  <c r="Z83" i="4"/>
  <c r="AA83" i="4"/>
  <c r="AC83" i="4"/>
  <c r="AF83" i="4"/>
  <c r="AG83" i="4"/>
  <c r="AH83" i="4"/>
  <c r="T84" i="4"/>
  <c r="V84" i="4"/>
  <c r="Z84" i="4"/>
  <c r="AA84" i="4"/>
  <c r="AC84" i="4"/>
  <c r="AF84" i="4"/>
  <c r="AG84" i="4"/>
  <c r="AH84" i="4"/>
  <c r="T85" i="4"/>
  <c r="V85" i="4"/>
  <c r="Z85" i="4"/>
  <c r="AA85" i="4"/>
  <c r="AC85" i="4"/>
  <c r="AF85" i="4"/>
  <c r="AG85" i="4"/>
  <c r="AH85" i="4"/>
  <c r="T86" i="4"/>
  <c r="V86" i="4"/>
  <c r="Z86" i="4"/>
  <c r="AA86" i="4"/>
  <c r="AC86" i="4"/>
  <c r="AF86" i="4"/>
  <c r="AG86" i="4"/>
  <c r="AH86" i="4"/>
  <c r="T87" i="4"/>
  <c r="V87" i="4"/>
  <c r="Z87" i="4"/>
  <c r="AA87" i="4"/>
  <c r="AC87" i="4"/>
  <c r="AF87" i="4"/>
  <c r="AG87" i="4"/>
  <c r="AH87" i="4"/>
  <c r="T88" i="4"/>
  <c r="V88" i="4"/>
  <c r="Z88" i="4"/>
  <c r="AA88" i="4"/>
  <c r="AC88" i="4"/>
  <c r="AF88" i="4"/>
  <c r="AG88" i="4"/>
  <c r="AH88" i="4"/>
  <c r="T89" i="4"/>
  <c r="V89" i="4"/>
  <c r="Z89" i="4"/>
  <c r="AA89" i="4"/>
  <c r="AC89" i="4"/>
  <c r="AF89" i="4"/>
  <c r="AG89" i="4"/>
  <c r="AH89" i="4"/>
  <c r="T90" i="4"/>
  <c r="V90" i="4"/>
  <c r="Z90" i="4"/>
  <c r="AA90" i="4"/>
  <c r="AC90" i="4"/>
  <c r="AF90" i="4"/>
  <c r="AG90" i="4"/>
  <c r="AH90" i="4"/>
  <c r="T91" i="4"/>
  <c r="V91" i="4"/>
  <c r="Z91" i="4"/>
  <c r="AA91" i="4"/>
  <c r="AC91" i="4"/>
  <c r="AF91" i="4"/>
  <c r="AG91" i="4"/>
  <c r="AH91" i="4"/>
  <c r="T92" i="4"/>
  <c r="V92" i="4"/>
  <c r="Z92" i="4"/>
  <c r="AA92" i="4"/>
  <c r="AC92" i="4"/>
  <c r="AF92" i="4"/>
  <c r="AG92" i="4"/>
  <c r="AH92" i="4"/>
  <c r="T93" i="4"/>
  <c r="V93" i="4"/>
  <c r="Z93" i="4"/>
  <c r="AA93" i="4"/>
  <c r="AC93" i="4"/>
  <c r="AF93" i="4"/>
  <c r="AG93" i="4"/>
  <c r="AH93" i="4"/>
  <c r="T94" i="4"/>
  <c r="V94" i="4"/>
  <c r="Z94" i="4"/>
  <c r="AA94" i="4"/>
  <c r="AC94" i="4"/>
  <c r="AF94" i="4"/>
  <c r="AG94" i="4"/>
  <c r="AH94" i="4"/>
  <c r="T95" i="4"/>
  <c r="V95" i="4"/>
  <c r="Z95" i="4"/>
  <c r="AA95" i="4"/>
  <c r="AC95" i="4"/>
  <c r="AF95" i="4"/>
  <c r="AG95" i="4"/>
  <c r="AH95" i="4"/>
  <c r="T96" i="4"/>
  <c r="V96" i="4"/>
  <c r="Z96" i="4"/>
  <c r="AA96" i="4"/>
  <c r="AC96" i="4"/>
  <c r="AF96" i="4"/>
  <c r="AG96" i="4"/>
  <c r="AH96" i="4"/>
  <c r="T97" i="4"/>
  <c r="V97" i="4"/>
  <c r="Z97" i="4"/>
  <c r="AA97" i="4"/>
  <c r="AC97" i="4"/>
  <c r="AF97" i="4"/>
  <c r="AG97" i="4"/>
  <c r="AH97" i="4"/>
  <c r="T98" i="4"/>
  <c r="V98" i="4"/>
  <c r="Z98" i="4"/>
  <c r="AA98" i="4"/>
  <c r="AC98" i="4"/>
  <c r="AF98" i="4"/>
  <c r="AG98" i="4"/>
  <c r="AH98" i="4"/>
  <c r="T99" i="4"/>
  <c r="V99" i="4"/>
  <c r="Z99" i="4"/>
  <c r="AA99" i="4"/>
  <c r="AC99" i="4"/>
  <c r="AF99" i="4"/>
  <c r="AG99" i="4"/>
  <c r="AH99" i="4"/>
  <c r="T100" i="4"/>
  <c r="V100" i="4"/>
  <c r="Z100" i="4"/>
  <c r="AA100" i="4"/>
  <c r="AC100" i="4"/>
  <c r="AF100" i="4"/>
  <c r="AG100" i="4"/>
  <c r="AH100" i="4"/>
  <c r="T101" i="4"/>
  <c r="V101" i="4"/>
  <c r="Z101" i="4"/>
  <c r="AA101" i="4"/>
  <c r="AC101" i="4"/>
  <c r="AF101" i="4"/>
  <c r="AG101" i="4"/>
  <c r="AH101" i="4"/>
  <c r="T102" i="4"/>
  <c r="V102" i="4"/>
  <c r="Z102" i="4"/>
  <c r="AA102" i="4"/>
  <c r="AC102" i="4"/>
  <c r="AF102" i="4"/>
  <c r="AG102" i="4"/>
  <c r="AH102" i="4"/>
  <c r="T103" i="4"/>
  <c r="V103" i="4"/>
  <c r="Z103" i="4"/>
  <c r="AA103" i="4"/>
  <c r="AC103" i="4"/>
  <c r="AF103" i="4"/>
  <c r="AG103" i="4"/>
  <c r="AH103" i="4"/>
  <c r="T104" i="4"/>
  <c r="V104" i="4"/>
  <c r="Z104" i="4"/>
  <c r="AA104" i="4"/>
  <c r="AC104" i="4"/>
  <c r="AF104" i="4"/>
  <c r="AG104" i="4"/>
  <c r="AH104" i="4"/>
  <c r="T105" i="4"/>
  <c r="V105" i="4"/>
  <c r="Z105" i="4"/>
  <c r="AA105" i="4"/>
  <c r="AC105" i="4"/>
  <c r="AF105" i="4"/>
  <c r="AG105" i="4"/>
  <c r="AH105" i="4"/>
  <c r="T106" i="4"/>
  <c r="V106" i="4"/>
  <c r="Z106" i="4"/>
  <c r="AA106" i="4"/>
  <c r="AC106" i="4"/>
  <c r="AF106" i="4"/>
  <c r="AG106" i="4"/>
  <c r="AH106" i="4"/>
  <c r="T107" i="4"/>
  <c r="V107" i="4"/>
  <c r="Z107" i="4"/>
  <c r="AA107" i="4"/>
  <c r="AC107" i="4"/>
  <c r="AF107" i="4"/>
  <c r="AG107" i="4"/>
  <c r="AH107" i="4"/>
  <c r="T108" i="4"/>
  <c r="V108" i="4"/>
  <c r="Z108" i="4"/>
  <c r="AA108" i="4"/>
  <c r="AC108" i="4"/>
  <c r="AF108" i="4"/>
  <c r="AG108" i="4"/>
  <c r="AH108" i="4"/>
  <c r="T109" i="4"/>
  <c r="V109" i="4"/>
  <c r="Z109" i="4"/>
  <c r="AA109" i="4"/>
  <c r="AC109" i="4"/>
  <c r="AF109" i="4"/>
  <c r="AG109" i="4"/>
  <c r="AH109" i="4"/>
  <c r="T110" i="4"/>
  <c r="V110" i="4"/>
  <c r="Z110" i="4"/>
  <c r="AA110" i="4"/>
  <c r="AC110" i="4"/>
  <c r="AF110" i="4"/>
  <c r="AG110" i="4"/>
  <c r="AH110" i="4"/>
  <c r="T111" i="4"/>
  <c r="V111" i="4"/>
  <c r="Z111" i="4"/>
  <c r="AA111" i="4"/>
  <c r="AC111" i="4"/>
  <c r="AF111" i="4"/>
  <c r="AG111" i="4"/>
  <c r="AH111" i="4"/>
  <c r="T112" i="4"/>
  <c r="V112" i="4"/>
  <c r="Z112" i="4"/>
  <c r="AA112" i="4"/>
  <c r="AC112" i="4"/>
  <c r="AF112" i="4"/>
  <c r="AG112" i="4"/>
  <c r="AH112" i="4"/>
  <c r="T113" i="4"/>
  <c r="V113" i="4"/>
  <c r="Z113" i="4"/>
  <c r="AA113" i="4"/>
  <c r="AC113" i="4"/>
  <c r="AF113" i="4"/>
  <c r="AG113" i="4"/>
  <c r="AH113" i="4"/>
  <c r="T114" i="4"/>
  <c r="V114" i="4"/>
  <c r="Z114" i="4"/>
  <c r="AA114" i="4"/>
  <c r="AC114" i="4"/>
  <c r="AF114" i="4"/>
  <c r="AG114" i="4"/>
  <c r="AH114" i="4"/>
  <c r="T115" i="4"/>
  <c r="V115" i="4"/>
  <c r="Z115" i="4"/>
  <c r="AA115" i="4"/>
  <c r="AC115" i="4"/>
  <c r="AF115" i="4"/>
  <c r="AG115" i="4"/>
  <c r="AH115" i="4"/>
  <c r="T116" i="4"/>
  <c r="V116" i="4"/>
  <c r="Z116" i="4"/>
  <c r="AA116" i="4"/>
  <c r="AC116" i="4"/>
  <c r="AF116" i="4"/>
  <c r="AG116" i="4"/>
  <c r="AH116" i="4"/>
  <c r="T117" i="4"/>
  <c r="V117" i="4"/>
  <c r="Z117" i="4"/>
  <c r="AA117" i="4"/>
  <c r="AC117" i="4"/>
  <c r="AF117" i="4"/>
  <c r="AG117" i="4"/>
  <c r="AH117" i="4"/>
  <c r="T118" i="4"/>
  <c r="V118" i="4"/>
  <c r="Z118" i="4"/>
  <c r="AA118" i="4"/>
  <c r="AC118" i="4"/>
  <c r="AF118" i="4"/>
  <c r="AG118" i="4"/>
  <c r="AH118" i="4"/>
  <c r="T119" i="4"/>
  <c r="V119" i="4"/>
  <c r="Z119" i="4"/>
  <c r="AA119" i="4"/>
  <c r="AC119" i="4"/>
  <c r="AF119" i="4"/>
  <c r="AG119" i="4"/>
  <c r="AH119" i="4"/>
  <c r="T120" i="4"/>
  <c r="V120" i="4"/>
  <c r="Z120" i="4"/>
  <c r="AA120" i="4"/>
  <c r="AC120" i="4"/>
  <c r="AF120" i="4"/>
  <c r="AG120" i="4"/>
  <c r="AH120" i="4"/>
  <c r="T121" i="4"/>
  <c r="V121" i="4"/>
  <c r="Z121" i="4"/>
  <c r="AA121" i="4"/>
  <c r="AC121" i="4"/>
  <c r="AF121" i="4"/>
  <c r="AG121" i="4"/>
  <c r="AH121" i="4"/>
  <c r="T122" i="4"/>
  <c r="V122" i="4"/>
  <c r="Z122" i="4"/>
  <c r="AA122" i="4"/>
  <c r="AC122" i="4"/>
  <c r="AF122" i="4"/>
  <c r="AG122" i="4"/>
  <c r="AH122" i="4"/>
  <c r="T123" i="4"/>
  <c r="V123" i="4"/>
  <c r="Z123" i="4"/>
  <c r="AA123" i="4"/>
  <c r="AC123" i="4"/>
  <c r="AF123" i="4"/>
  <c r="AG123" i="4"/>
  <c r="AH123" i="4"/>
  <c r="T124" i="4"/>
  <c r="V124" i="4"/>
  <c r="Z124" i="4"/>
  <c r="AA124" i="4"/>
  <c r="AC124" i="4"/>
  <c r="AF124" i="4"/>
  <c r="AG124" i="4"/>
  <c r="AH124" i="4"/>
  <c r="T125" i="4"/>
  <c r="V125" i="4"/>
  <c r="Z125" i="4"/>
  <c r="AA125" i="4"/>
  <c r="AC125" i="4"/>
  <c r="AF125" i="4"/>
  <c r="AG125" i="4"/>
  <c r="AH125" i="4"/>
  <c r="T126" i="4"/>
  <c r="V126" i="4"/>
  <c r="Z126" i="4"/>
  <c r="AA126" i="4"/>
  <c r="AC126" i="4"/>
  <c r="AF126" i="4"/>
  <c r="AG126" i="4"/>
  <c r="AH126" i="4"/>
  <c r="T127" i="4"/>
  <c r="V127" i="4"/>
  <c r="Z127" i="4"/>
  <c r="AA127" i="4"/>
  <c r="AC127" i="4"/>
  <c r="AF127" i="4"/>
  <c r="AG127" i="4"/>
  <c r="AH127" i="4"/>
  <c r="T128" i="4"/>
  <c r="V128" i="4"/>
  <c r="Z128" i="4"/>
  <c r="AA128" i="4"/>
  <c r="AC128" i="4"/>
  <c r="AF128" i="4"/>
  <c r="AG128" i="4"/>
  <c r="AH128" i="4"/>
  <c r="T129" i="4"/>
  <c r="V129" i="4"/>
  <c r="Z129" i="4"/>
  <c r="AA129" i="4"/>
  <c r="AC129" i="4"/>
  <c r="AF129" i="4"/>
  <c r="AG129" i="4"/>
  <c r="AH129" i="4"/>
  <c r="T130" i="4"/>
  <c r="V130" i="4"/>
  <c r="Z130" i="4"/>
  <c r="AA130" i="4"/>
  <c r="AC130" i="4"/>
  <c r="AF130" i="4"/>
  <c r="AG130" i="4"/>
  <c r="AH130" i="4"/>
  <c r="T131" i="4"/>
  <c r="V131" i="4"/>
  <c r="Z131" i="4"/>
  <c r="AA131" i="4"/>
  <c r="AC131" i="4"/>
  <c r="AF131" i="4"/>
  <c r="AG131" i="4"/>
  <c r="AH131" i="4"/>
  <c r="T132" i="4"/>
  <c r="V132" i="4"/>
  <c r="Z132" i="4"/>
  <c r="AA132" i="4"/>
  <c r="AC132" i="4"/>
  <c r="AF132" i="4"/>
  <c r="AG132" i="4"/>
  <c r="AH132" i="4"/>
  <c r="T133" i="4"/>
  <c r="V133" i="4"/>
  <c r="Z133" i="4"/>
  <c r="AA133" i="4"/>
  <c r="AC133" i="4"/>
  <c r="AF133" i="4"/>
  <c r="AG133" i="4"/>
  <c r="AH133" i="4"/>
  <c r="T134" i="4"/>
  <c r="V134" i="4"/>
  <c r="Z134" i="4"/>
  <c r="AA134" i="4"/>
  <c r="AC134" i="4"/>
  <c r="AF134" i="4"/>
  <c r="AG134" i="4"/>
  <c r="AH134" i="4"/>
  <c r="T135" i="4"/>
  <c r="V135" i="4"/>
  <c r="Z135" i="4"/>
  <c r="AA135" i="4"/>
  <c r="AC135" i="4"/>
  <c r="AF135" i="4"/>
  <c r="AG135" i="4"/>
  <c r="AH135" i="4"/>
  <c r="T136" i="4"/>
  <c r="V136" i="4"/>
  <c r="Z136" i="4"/>
  <c r="AA136" i="4"/>
  <c r="AC136" i="4"/>
  <c r="AF136" i="4"/>
  <c r="AG136" i="4"/>
  <c r="AH136" i="4"/>
  <c r="T137" i="4"/>
  <c r="V137" i="4"/>
  <c r="Z137" i="4"/>
  <c r="AA137" i="4"/>
  <c r="AC137" i="4"/>
  <c r="AF137" i="4"/>
  <c r="AG137" i="4"/>
  <c r="AH137" i="4"/>
  <c r="T138" i="4"/>
  <c r="V138" i="4"/>
  <c r="Z138" i="4"/>
  <c r="AA138" i="4"/>
  <c r="AC138" i="4"/>
  <c r="AF138" i="4"/>
  <c r="AG138" i="4"/>
  <c r="AH138" i="4"/>
  <c r="T140" i="4"/>
  <c r="V140" i="4"/>
  <c r="Z140" i="4"/>
  <c r="AA140" i="4"/>
  <c r="AC140" i="4"/>
  <c r="AF140" i="4"/>
  <c r="AG140" i="4"/>
  <c r="AH140" i="4"/>
  <c r="T141" i="4"/>
  <c r="V141" i="4"/>
  <c r="Z141" i="4"/>
  <c r="AA141" i="4"/>
  <c r="AC141" i="4"/>
  <c r="AF141" i="4"/>
  <c r="AG141" i="4"/>
  <c r="AH141" i="4"/>
  <c r="T142" i="4"/>
  <c r="V142" i="4"/>
  <c r="Z142" i="4"/>
  <c r="AA142" i="4"/>
  <c r="AC142" i="4"/>
  <c r="AF142" i="4"/>
  <c r="AG142" i="4"/>
  <c r="AH142" i="4"/>
  <c r="T143" i="4"/>
  <c r="V143" i="4"/>
  <c r="Z143" i="4"/>
  <c r="AA143" i="4"/>
  <c r="AC143" i="4"/>
  <c r="AF143" i="4"/>
  <c r="AG143" i="4"/>
  <c r="AH143" i="4"/>
  <c r="T144" i="4"/>
  <c r="V144" i="4"/>
  <c r="Z144" i="4"/>
  <c r="AA144" i="4"/>
  <c r="AC144" i="4"/>
  <c r="AF144" i="4"/>
  <c r="AG144" i="4"/>
  <c r="AH144" i="4"/>
  <c r="T145" i="4"/>
  <c r="V145" i="4"/>
  <c r="Z145" i="4"/>
  <c r="AA145" i="4"/>
  <c r="AC145" i="4"/>
  <c r="AF145" i="4"/>
  <c r="AG145" i="4"/>
  <c r="AH145" i="4"/>
  <c r="T146" i="4"/>
  <c r="V146" i="4"/>
  <c r="Z146" i="4"/>
  <c r="AA146" i="4"/>
  <c r="AC146" i="4"/>
  <c r="AF146" i="4"/>
  <c r="AG146" i="4"/>
  <c r="AH146" i="4"/>
  <c r="T147" i="4"/>
  <c r="V147" i="4"/>
  <c r="Z147" i="4"/>
  <c r="AA147" i="4"/>
  <c r="AC147" i="4"/>
  <c r="AF147" i="4"/>
  <c r="AG147" i="4"/>
  <c r="AH147" i="4"/>
  <c r="T148" i="4"/>
  <c r="V148" i="4"/>
  <c r="Z148" i="4"/>
  <c r="AA148" i="4"/>
  <c r="AC148" i="4"/>
  <c r="AF148" i="4"/>
  <c r="AG148" i="4"/>
  <c r="AH148" i="4"/>
  <c r="T149" i="4"/>
  <c r="V149" i="4"/>
  <c r="Z149" i="4"/>
  <c r="AA149" i="4"/>
  <c r="AC149" i="4"/>
  <c r="AF149" i="4"/>
  <c r="AG149" i="4"/>
  <c r="AH149" i="4"/>
  <c r="T150" i="4"/>
  <c r="V150" i="4"/>
  <c r="Z150" i="4"/>
  <c r="AA150" i="4"/>
  <c r="AC150" i="4"/>
  <c r="AF150" i="4"/>
  <c r="AG150" i="4"/>
  <c r="AH150" i="4"/>
  <c r="T151" i="4"/>
  <c r="V151" i="4"/>
  <c r="Z151" i="4"/>
  <c r="AA151" i="4"/>
  <c r="AC151" i="4"/>
  <c r="AF151" i="4"/>
  <c r="AG151" i="4"/>
  <c r="AH151" i="4"/>
  <c r="T152" i="4"/>
  <c r="V152" i="4"/>
  <c r="Z152" i="4"/>
  <c r="AA152" i="4"/>
  <c r="AC152" i="4"/>
  <c r="AF152" i="4"/>
  <c r="AG152" i="4"/>
  <c r="AH152" i="4"/>
  <c r="T153" i="4"/>
  <c r="V153" i="4"/>
  <c r="Z153" i="4"/>
  <c r="AA153" i="4"/>
  <c r="AC153" i="4"/>
  <c r="AF153" i="4"/>
  <c r="AG153" i="4"/>
  <c r="AH153" i="4"/>
  <c r="T154" i="4"/>
  <c r="V154" i="4"/>
  <c r="Z154" i="4"/>
  <c r="AA154" i="4"/>
  <c r="AC154" i="4"/>
  <c r="AF154" i="4"/>
  <c r="AG154" i="4"/>
  <c r="AH154" i="4"/>
  <c r="T155" i="4"/>
  <c r="V155" i="4"/>
  <c r="Z155" i="4"/>
  <c r="AA155" i="4"/>
  <c r="AC155" i="4"/>
  <c r="AF155" i="4"/>
  <c r="AG155" i="4"/>
  <c r="AH155" i="4"/>
  <c r="T156" i="4"/>
  <c r="V156" i="4"/>
  <c r="Z156" i="4"/>
  <c r="AA156" i="4"/>
  <c r="AC156" i="4"/>
  <c r="AF156" i="4"/>
  <c r="AG156" i="4"/>
  <c r="AH156" i="4"/>
  <c r="T157" i="4"/>
  <c r="V157" i="4"/>
  <c r="Z157" i="4"/>
  <c r="AA157" i="4"/>
  <c r="AC157" i="4"/>
  <c r="AF157" i="4"/>
  <c r="AG157" i="4"/>
  <c r="AH157" i="4"/>
  <c r="T158" i="4"/>
  <c r="V158" i="4"/>
  <c r="Z158" i="4"/>
  <c r="AA158" i="4"/>
  <c r="AC158" i="4"/>
  <c r="AF158" i="4"/>
  <c r="AG158" i="4"/>
  <c r="AH158" i="4"/>
  <c r="T159" i="4"/>
  <c r="V159" i="4"/>
  <c r="Z159" i="4"/>
  <c r="AA159" i="4"/>
  <c r="AC159" i="4"/>
  <c r="AF159" i="4"/>
  <c r="AG159" i="4"/>
  <c r="AH159" i="4"/>
  <c r="T160" i="4"/>
  <c r="V160" i="4"/>
  <c r="Z160" i="4"/>
  <c r="AA160" i="4"/>
  <c r="AC160" i="4"/>
  <c r="AF160" i="4"/>
  <c r="AG160" i="4"/>
  <c r="AH160" i="4"/>
  <c r="T161" i="4"/>
  <c r="V161" i="4"/>
  <c r="Z161" i="4"/>
  <c r="AA161" i="4"/>
  <c r="AC161" i="4"/>
  <c r="AF161" i="4"/>
  <c r="AG161" i="4"/>
  <c r="AH161" i="4"/>
  <c r="T162" i="4"/>
  <c r="V162" i="4"/>
  <c r="Z162" i="4"/>
  <c r="AA162" i="4"/>
  <c r="AC162" i="4"/>
  <c r="AF162" i="4"/>
  <c r="AG162" i="4"/>
  <c r="AH162" i="4"/>
  <c r="T163" i="4"/>
  <c r="V163" i="4"/>
  <c r="Z163" i="4"/>
  <c r="AA163" i="4"/>
  <c r="AC163" i="4"/>
  <c r="AF163" i="4"/>
  <c r="AG163" i="4"/>
  <c r="AH163" i="4"/>
  <c r="T164" i="4"/>
  <c r="V164" i="4"/>
  <c r="Z164" i="4"/>
  <c r="AA164" i="4"/>
  <c r="AC164" i="4"/>
  <c r="AF164" i="4"/>
  <c r="AG164" i="4"/>
  <c r="AH164" i="4"/>
  <c r="T165" i="4"/>
  <c r="V165" i="4"/>
  <c r="Z165" i="4"/>
  <c r="AA165" i="4"/>
  <c r="AC165" i="4"/>
  <c r="AF165" i="4"/>
  <c r="AG165" i="4"/>
  <c r="AH165" i="4"/>
  <c r="T166" i="4"/>
  <c r="V166" i="4"/>
  <c r="Z166" i="4"/>
  <c r="AA166" i="4"/>
  <c r="AC166" i="4"/>
  <c r="AF166" i="4"/>
  <c r="AG166" i="4"/>
  <c r="AH166" i="4"/>
  <c r="T167" i="4"/>
  <c r="V167" i="4"/>
  <c r="Z167" i="4"/>
  <c r="AA167" i="4"/>
  <c r="AC167" i="4"/>
  <c r="AF167" i="4"/>
  <c r="AG167" i="4"/>
  <c r="AH167" i="4"/>
  <c r="T168" i="4"/>
  <c r="V168" i="4"/>
  <c r="Z168" i="4"/>
  <c r="AA168" i="4"/>
  <c r="AC168" i="4"/>
  <c r="AF168" i="4"/>
  <c r="AG168" i="4"/>
  <c r="AH168" i="4"/>
  <c r="T169" i="4"/>
  <c r="V169" i="4"/>
  <c r="Z169" i="4"/>
  <c r="AA169" i="4"/>
  <c r="AC169" i="4"/>
  <c r="AF169" i="4"/>
  <c r="AG169" i="4"/>
  <c r="AH169" i="4"/>
  <c r="T170" i="4"/>
  <c r="V170" i="4"/>
  <c r="Z170" i="4"/>
  <c r="AA170" i="4"/>
  <c r="AC170" i="4"/>
  <c r="AF170" i="4"/>
  <c r="AG170" i="4"/>
  <c r="AH170" i="4"/>
  <c r="T171" i="4"/>
  <c r="U171" i="4"/>
  <c r="V171" i="4"/>
  <c r="Z171" i="4"/>
  <c r="AA171" i="4"/>
  <c r="AC171" i="4"/>
  <c r="AF171" i="4"/>
  <c r="AG171" i="4"/>
  <c r="T172" i="4"/>
  <c r="U172" i="4"/>
  <c r="V172" i="4"/>
  <c r="AA172" i="4"/>
  <c r="AC172" i="4"/>
  <c r="AF172" i="4"/>
  <c r="AG172" i="4"/>
  <c r="AH172" i="4"/>
  <c r="T173" i="4"/>
  <c r="U173" i="4"/>
  <c r="V173" i="4"/>
  <c r="Z173" i="4"/>
  <c r="AA173" i="4"/>
  <c r="AC173" i="4"/>
  <c r="AF173" i="4"/>
  <c r="AG173" i="4"/>
  <c r="T174" i="4"/>
  <c r="U174" i="4"/>
  <c r="V174" i="4"/>
  <c r="Z174" i="4"/>
  <c r="AA174" i="4"/>
  <c r="AC174" i="4"/>
  <c r="AG174" i="4"/>
  <c r="AH174" i="4"/>
  <c r="T175" i="4"/>
  <c r="V175" i="4"/>
  <c r="Z175" i="4"/>
  <c r="AA175" i="4"/>
  <c r="AC175" i="4"/>
  <c r="AF175" i="4"/>
  <c r="AG175" i="4"/>
  <c r="AH175" i="4"/>
  <c r="T176" i="4"/>
  <c r="U176" i="4"/>
  <c r="V176" i="4"/>
  <c r="Z176" i="4"/>
  <c r="AA176" i="4"/>
  <c r="AC176" i="4"/>
  <c r="AF176" i="4"/>
  <c r="AG176" i="4"/>
  <c r="T177" i="4"/>
  <c r="U177" i="4"/>
  <c r="V177" i="4"/>
  <c r="Z177" i="4"/>
  <c r="AA177" i="4"/>
  <c r="AC177" i="4"/>
  <c r="AF177" i="4"/>
  <c r="AG177" i="4"/>
  <c r="T178" i="4"/>
  <c r="U178" i="4"/>
  <c r="V178" i="4"/>
  <c r="Z178" i="4"/>
  <c r="AA178" i="4"/>
  <c r="AC178" i="4"/>
  <c r="AF178" i="4"/>
  <c r="AG178" i="4"/>
  <c r="T179" i="4"/>
  <c r="U179" i="4"/>
  <c r="V179" i="4"/>
  <c r="Z179" i="4"/>
  <c r="AA179" i="4"/>
  <c r="AC179" i="4"/>
  <c r="AF179" i="4"/>
  <c r="AG179" i="4"/>
  <c r="T180" i="4"/>
  <c r="U180" i="4"/>
  <c r="V180" i="4"/>
  <c r="Z180" i="4"/>
  <c r="AA180" i="4"/>
  <c r="AC180" i="4"/>
  <c r="AF180" i="4"/>
  <c r="AG180" i="4"/>
  <c r="T181" i="4"/>
  <c r="U181" i="4"/>
  <c r="V181" i="4"/>
  <c r="Z181" i="4"/>
  <c r="AA181" i="4"/>
  <c r="AC181" i="4"/>
  <c r="AF181" i="4"/>
  <c r="AG181" i="4"/>
  <c r="T182" i="4"/>
  <c r="U182" i="4"/>
  <c r="V182" i="4"/>
  <c r="Z182" i="4"/>
  <c r="AA182" i="4"/>
  <c r="AC182" i="4"/>
  <c r="AF182" i="4"/>
  <c r="AG182" i="4"/>
  <c r="T183" i="4"/>
  <c r="U183" i="4"/>
  <c r="V183" i="4"/>
  <c r="Z183" i="4"/>
  <c r="AA183" i="4"/>
  <c r="AC183" i="4"/>
  <c r="AF183" i="4"/>
  <c r="AG183" i="4"/>
  <c r="T184" i="4"/>
  <c r="U184" i="4"/>
  <c r="V184" i="4"/>
  <c r="Z184" i="4"/>
  <c r="AA184" i="4"/>
  <c r="AC184" i="4"/>
  <c r="AF184" i="4"/>
  <c r="AG184" i="4"/>
  <c r="T185" i="4"/>
  <c r="U185" i="4"/>
  <c r="V185" i="4"/>
  <c r="Z185" i="4"/>
  <c r="AA185" i="4"/>
  <c r="AC185" i="4"/>
  <c r="AF185" i="4"/>
  <c r="AG185" i="4"/>
  <c r="T186" i="4"/>
  <c r="U186" i="4"/>
  <c r="V186" i="4"/>
  <c r="Z186" i="4"/>
  <c r="AA186" i="4"/>
  <c r="AC186" i="4"/>
  <c r="AF186" i="4"/>
  <c r="AG186" i="4"/>
  <c r="T187" i="4"/>
  <c r="U187" i="4"/>
  <c r="V187" i="4"/>
  <c r="Z187" i="4"/>
  <c r="AA187" i="4"/>
  <c r="AC187" i="4"/>
  <c r="AF187" i="4"/>
  <c r="AG187" i="4"/>
  <c r="T188" i="4"/>
  <c r="V188" i="4"/>
  <c r="Z188" i="4"/>
  <c r="AA188" i="4"/>
  <c r="AC188" i="4"/>
  <c r="AF188" i="4"/>
  <c r="AG188" i="4"/>
  <c r="AH188" i="4"/>
  <c r="T189" i="4"/>
  <c r="V189" i="4"/>
  <c r="Z189" i="4"/>
  <c r="AA189" i="4"/>
  <c r="AC189" i="4"/>
  <c r="AF189" i="4"/>
  <c r="AG189" i="4"/>
  <c r="AH189" i="4"/>
  <c r="T190" i="4"/>
  <c r="V190" i="4"/>
  <c r="Z190" i="4"/>
  <c r="AA190" i="4"/>
  <c r="AC190" i="4"/>
  <c r="AF190" i="4"/>
  <c r="AG190" i="4"/>
  <c r="AH190" i="4"/>
  <c r="T191" i="4"/>
  <c r="V191" i="4"/>
  <c r="Z191" i="4"/>
  <c r="AA191" i="4"/>
  <c r="AC191" i="4"/>
  <c r="AF191" i="4"/>
  <c r="AG191" i="4"/>
  <c r="AH191" i="4"/>
  <c r="T192" i="4"/>
  <c r="V192" i="4"/>
  <c r="Z192" i="4"/>
  <c r="AA192" i="4"/>
  <c r="AC192" i="4"/>
  <c r="AF192" i="4"/>
  <c r="AG192" i="4"/>
  <c r="AH192" i="4"/>
  <c r="T193" i="4"/>
  <c r="V193" i="4"/>
  <c r="Z193" i="4"/>
  <c r="AA193" i="4"/>
  <c r="AC193" i="4"/>
  <c r="AF193" i="4"/>
  <c r="AG193" i="4"/>
  <c r="AH193" i="4"/>
  <c r="T194" i="4"/>
  <c r="V194" i="4"/>
  <c r="Z194" i="4"/>
  <c r="AA194" i="4"/>
  <c r="AC194" i="4"/>
  <c r="AF194" i="4"/>
  <c r="AG194" i="4"/>
  <c r="AH194" i="4"/>
  <c r="T195" i="4"/>
  <c r="V195" i="4"/>
  <c r="Z195" i="4"/>
  <c r="AA195" i="4"/>
  <c r="AC195" i="4"/>
  <c r="AF195" i="4"/>
  <c r="AG195" i="4"/>
  <c r="AH195" i="4"/>
  <c r="T196" i="4"/>
  <c r="V196" i="4"/>
  <c r="Z196" i="4"/>
  <c r="AA196" i="4"/>
  <c r="AC196" i="4"/>
  <c r="AF196" i="4"/>
  <c r="AG196" i="4"/>
  <c r="AH196" i="4"/>
  <c r="T197" i="4"/>
  <c r="V197" i="4"/>
  <c r="Z197" i="4"/>
  <c r="AA197" i="4"/>
  <c r="AC197" i="4"/>
  <c r="AF197" i="4"/>
  <c r="AG197" i="4"/>
  <c r="AH197" i="4"/>
  <c r="T198" i="4"/>
  <c r="V198" i="4"/>
  <c r="Z198" i="4"/>
  <c r="AA198" i="4"/>
  <c r="AC198" i="4"/>
  <c r="AF198" i="4"/>
  <c r="AG198" i="4"/>
  <c r="AH198" i="4"/>
  <c r="T199" i="4"/>
  <c r="V199" i="4"/>
  <c r="Z199" i="4"/>
  <c r="AA199" i="4"/>
  <c r="AC199" i="4"/>
  <c r="AF199" i="4"/>
  <c r="AG199" i="4"/>
  <c r="AH199" i="4"/>
  <c r="T200" i="4"/>
  <c r="V200" i="4"/>
  <c r="Z200" i="4"/>
  <c r="AA200" i="4"/>
  <c r="AC200" i="4"/>
  <c r="AF200" i="4"/>
  <c r="AG200" i="4"/>
  <c r="AH200" i="4"/>
  <c r="T201" i="4"/>
  <c r="V201" i="4"/>
  <c r="Z201" i="4"/>
  <c r="AA201" i="4"/>
  <c r="AC201" i="4"/>
  <c r="AF201" i="4"/>
  <c r="AG201" i="4"/>
  <c r="AH201" i="4"/>
  <c r="T202" i="4"/>
  <c r="V202" i="4"/>
  <c r="Z202" i="4"/>
  <c r="AA202" i="4"/>
  <c r="AC202" i="4"/>
  <c r="AF202" i="4"/>
  <c r="AG202" i="4"/>
  <c r="AH202" i="4"/>
  <c r="T203" i="4"/>
  <c r="V203" i="4"/>
  <c r="Z203" i="4"/>
  <c r="AA203" i="4"/>
  <c r="AC203" i="4"/>
  <c r="AF203" i="4"/>
  <c r="AG203" i="4"/>
  <c r="AH203" i="4"/>
  <c r="T204" i="4"/>
  <c r="V204" i="4"/>
  <c r="Z204" i="4"/>
  <c r="AA204" i="4"/>
  <c r="AC204" i="4"/>
  <c r="AF204" i="4"/>
  <c r="AG204" i="4"/>
  <c r="AH204" i="4"/>
  <c r="T205" i="4"/>
  <c r="V205" i="4"/>
  <c r="Z205" i="4"/>
  <c r="AA205" i="4"/>
  <c r="AC205" i="4"/>
  <c r="AF205" i="4"/>
  <c r="AG205" i="4"/>
  <c r="AH205" i="4"/>
  <c r="T206" i="4"/>
  <c r="V206" i="4"/>
  <c r="Z206" i="4"/>
  <c r="AA206" i="4"/>
  <c r="AC206" i="4"/>
  <c r="AF206" i="4"/>
  <c r="AG206" i="4"/>
  <c r="AH206" i="4"/>
  <c r="T207" i="4"/>
  <c r="V207" i="4"/>
  <c r="Z207" i="4"/>
  <c r="AA207" i="4"/>
  <c r="AC207" i="4"/>
  <c r="AF207" i="4"/>
  <c r="AG207" i="4"/>
  <c r="AH207" i="4"/>
  <c r="T208" i="4"/>
  <c r="V208" i="4"/>
  <c r="Z208" i="4"/>
  <c r="AA208" i="4"/>
  <c r="AC208" i="4"/>
  <c r="AF208" i="4"/>
  <c r="AG208" i="4"/>
  <c r="AH208" i="4"/>
  <c r="T209" i="4"/>
  <c r="U209" i="4"/>
  <c r="V209" i="4"/>
  <c r="AA209" i="4"/>
  <c r="AC209" i="4"/>
  <c r="AF209" i="4"/>
  <c r="AG209" i="4"/>
  <c r="AH209" i="4"/>
  <c r="T210" i="4"/>
  <c r="V210" i="4"/>
  <c r="Z210" i="4"/>
  <c r="AA210" i="4"/>
  <c r="AC210" i="4"/>
  <c r="AF210" i="4"/>
  <c r="AG210" i="4"/>
  <c r="AH210" i="4"/>
  <c r="T211" i="4"/>
  <c r="V211" i="4"/>
  <c r="Z211" i="4"/>
  <c r="AA211" i="4"/>
  <c r="AC211" i="4"/>
  <c r="AF211" i="4"/>
  <c r="AG211" i="4"/>
  <c r="AH211" i="4"/>
  <c r="T212" i="4"/>
  <c r="V212" i="4"/>
  <c r="Z212" i="4"/>
  <c r="AA212" i="4"/>
  <c r="AC212" i="4"/>
  <c r="AF212" i="4"/>
  <c r="AG212" i="4"/>
  <c r="AH212" i="4"/>
  <c r="T213" i="4"/>
  <c r="V213" i="4"/>
  <c r="Z213" i="4"/>
  <c r="AA213" i="4"/>
  <c r="AC213" i="4"/>
  <c r="AF213" i="4"/>
  <c r="AG213" i="4"/>
  <c r="AH213" i="4"/>
  <c r="T214" i="4"/>
  <c r="V214" i="4"/>
  <c r="Z214" i="4"/>
  <c r="AA214" i="4"/>
  <c r="AC214" i="4"/>
  <c r="AF214" i="4"/>
  <c r="AG214" i="4"/>
  <c r="AH214" i="4"/>
  <c r="T215" i="4"/>
  <c r="V215" i="4"/>
  <c r="Z215" i="4"/>
  <c r="AA215" i="4"/>
  <c r="AC215" i="4"/>
  <c r="AF215" i="4"/>
  <c r="AG215" i="4"/>
  <c r="AH215" i="4"/>
  <c r="T216" i="4"/>
  <c r="V216" i="4"/>
  <c r="Z216" i="4"/>
  <c r="AA216" i="4"/>
  <c r="AC216" i="4"/>
  <c r="AF216" i="4"/>
  <c r="AG216" i="4"/>
  <c r="AH216" i="4"/>
  <c r="T217" i="4"/>
  <c r="V217" i="4"/>
  <c r="Z217" i="4"/>
  <c r="AA217" i="4"/>
  <c r="AC217" i="4"/>
  <c r="AF217" i="4"/>
  <c r="AG217" i="4"/>
  <c r="AH217" i="4"/>
  <c r="T218" i="4"/>
  <c r="V218" i="4"/>
  <c r="Z218" i="4"/>
  <c r="AA218" i="4"/>
  <c r="AC218" i="4"/>
  <c r="AF218" i="4"/>
  <c r="AG218" i="4"/>
  <c r="AH218" i="4"/>
  <c r="T219" i="4"/>
  <c r="V219" i="4"/>
  <c r="Z219" i="4"/>
  <c r="AA219" i="4"/>
  <c r="AC219" i="4"/>
  <c r="AF219" i="4"/>
  <c r="AG219" i="4"/>
  <c r="AH219" i="4"/>
  <c r="T220" i="4"/>
  <c r="V220" i="4"/>
  <c r="Z220" i="4"/>
  <c r="AA220" i="4"/>
  <c r="AC220" i="4"/>
  <c r="AF220" i="4"/>
  <c r="AG220" i="4"/>
  <c r="AH220" i="4"/>
  <c r="T221" i="4"/>
  <c r="V221" i="4"/>
  <c r="Z221" i="4"/>
  <c r="AA221" i="4"/>
  <c r="AC221" i="4"/>
  <c r="AF221" i="4"/>
  <c r="AG221" i="4"/>
  <c r="AH221" i="4"/>
  <c r="T222" i="4"/>
  <c r="V222" i="4"/>
  <c r="Z222" i="4"/>
  <c r="AA222" i="4"/>
  <c r="AC222" i="4"/>
  <c r="AF222" i="4"/>
  <c r="AG222" i="4"/>
  <c r="AH222" i="4"/>
  <c r="T223" i="4"/>
  <c r="V223" i="4"/>
  <c r="Z223" i="4"/>
  <c r="AA223" i="4"/>
  <c r="AC223" i="4"/>
  <c r="AF223" i="4"/>
  <c r="AG223" i="4"/>
  <c r="AH223" i="4"/>
  <c r="T224" i="4"/>
  <c r="T225" i="4"/>
  <c r="U225" i="4"/>
  <c r="Z225" i="4"/>
  <c r="AA225" i="4"/>
  <c r="AC225" i="4"/>
  <c r="AF225" i="4"/>
  <c r="AG225" i="4"/>
  <c r="AH225" i="4"/>
  <c r="T228" i="4"/>
  <c r="U228" i="4"/>
  <c r="Z228" i="4"/>
  <c r="AA228" i="4"/>
  <c r="AC228" i="4"/>
  <c r="AF228" i="4"/>
  <c r="AG228" i="4"/>
  <c r="AH228" i="4"/>
  <c r="T229" i="4"/>
  <c r="U229" i="4"/>
  <c r="T230" i="4"/>
  <c r="V230" i="4"/>
  <c r="Z230" i="4"/>
  <c r="AA230" i="4"/>
  <c r="AC230" i="4"/>
  <c r="AF230" i="4"/>
  <c r="AG230" i="4"/>
  <c r="AH230" i="4"/>
  <c r="T231" i="4"/>
  <c r="V231" i="4"/>
  <c r="Z231" i="4"/>
  <c r="AA231" i="4"/>
  <c r="AC231" i="4"/>
  <c r="AF231" i="4"/>
  <c r="AG231" i="4"/>
  <c r="AH231" i="4"/>
  <c r="T232" i="4"/>
  <c r="V232" i="4"/>
  <c r="Z232" i="4"/>
  <c r="AA232" i="4"/>
  <c r="AC232" i="4"/>
  <c r="AF232" i="4"/>
  <c r="AG232" i="4"/>
  <c r="AH232" i="4"/>
  <c r="T233" i="4"/>
  <c r="V233" i="4"/>
  <c r="Z233" i="4"/>
  <c r="AA233" i="4"/>
  <c r="AC233" i="4"/>
  <c r="AF233" i="4"/>
  <c r="AG233" i="4"/>
  <c r="AH233" i="4"/>
  <c r="T234" i="4"/>
  <c r="V234" i="4"/>
  <c r="Z234" i="4"/>
  <c r="AA234" i="4"/>
  <c r="AC234" i="4"/>
  <c r="AF234" i="4"/>
  <c r="AG234" i="4"/>
  <c r="AH234" i="4"/>
  <c r="T235" i="4"/>
  <c r="V235" i="4"/>
  <c r="Z235" i="4"/>
  <c r="AA235" i="4"/>
  <c r="AC235" i="4"/>
  <c r="AF235" i="4"/>
  <c r="AG235" i="4"/>
  <c r="AH235" i="4"/>
  <c r="T236" i="4"/>
  <c r="V236" i="4"/>
  <c r="Z236" i="4"/>
  <c r="AA236" i="4"/>
  <c r="AC236" i="4"/>
  <c r="AF236" i="4"/>
  <c r="AG236" i="4"/>
  <c r="AH236" i="4"/>
  <c r="T237" i="4"/>
  <c r="V237" i="4"/>
  <c r="Z237" i="4"/>
  <c r="AA237" i="4"/>
  <c r="AC237" i="4"/>
  <c r="AF237" i="4"/>
  <c r="AG237" i="4"/>
  <c r="AH237" i="4"/>
  <c r="T238" i="4"/>
  <c r="V238" i="4"/>
  <c r="Z238" i="4"/>
  <c r="AA238" i="4"/>
  <c r="AC238" i="4"/>
  <c r="AF238" i="4"/>
  <c r="AG238" i="4"/>
  <c r="AH238" i="4"/>
  <c r="T239" i="4"/>
  <c r="V239" i="4"/>
  <c r="Z239" i="4"/>
  <c r="AA239" i="4"/>
  <c r="AC239" i="4"/>
  <c r="AF239" i="4"/>
  <c r="AG239" i="4"/>
  <c r="AH239" i="4"/>
  <c r="T240" i="4"/>
  <c r="V240" i="4"/>
  <c r="Z240" i="4"/>
  <c r="AA240" i="4"/>
  <c r="AC240" i="4"/>
  <c r="AF240" i="4"/>
  <c r="AG240" i="4"/>
  <c r="AH240" i="4"/>
  <c r="T241" i="4"/>
  <c r="V241" i="4"/>
  <c r="Z241" i="4"/>
  <c r="AA241" i="4"/>
  <c r="AC241" i="4"/>
  <c r="AF241" i="4"/>
  <c r="AG241" i="4"/>
  <c r="AH241" i="4"/>
  <c r="T242" i="4"/>
  <c r="V242" i="4"/>
  <c r="Z242" i="4"/>
  <c r="AA242" i="4"/>
  <c r="AC242" i="4"/>
  <c r="AF242" i="4"/>
  <c r="AG242" i="4"/>
  <c r="AH242" i="4"/>
  <c r="T243" i="4"/>
  <c r="V243" i="4"/>
  <c r="Z243" i="4"/>
  <c r="AA243" i="4"/>
  <c r="AC243" i="4"/>
  <c r="AF243" i="4"/>
  <c r="AG243" i="4"/>
  <c r="AH243" i="4"/>
  <c r="T244" i="4"/>
  <c r="V244" i="4"/>
  <c r="Z244" i="4"/>
  <c r="AA244" i="4"/>
  <c r="AC244" i="4"/>
  <c r="AF244" i="4"/>
  <c r="AG244" i="4"/>
  <c r="AH244" i="4"/>
  <c r="T245" i="4"/>
  <c r="V245" i="4"/>
  <c r="Z245" i="4"/>
  <c r="AA245" i="4"/>
  <c r="AC245" i="4"/>
  <c r="AF245" i="4"/>
  <c r="AG245" i="4"/>
  <c r="AH245" i="4"/>
  <c r="T246" i="4"/>
  <c r="U246" i="4"/>
  <c r="V246" i="4"/>
  <c r="Z246" i="4"/>
  <c r="AA246" i="4"/>
  <c r="AC246" i="4"/>
  <c r="AG246" i="4"/>
  <c r="AH246" i="4"/>
  <c r="T247" i="4"/>
  <c r="U247" i="4"/>
  <c r="V247" i="4"/>
  <c r="Z247" i="4"/>
  <c r="AA247" i="4"/>
  <c r="AC247" i="4"/>
  <c r="AG247" i="4"/>
  <c r="AH247" i="4"/>
  <c r="T248" i="4"/>
  <c r="V248" i="4"/>
  <c r="Z248" i="4"/>
  <c r="AA248" i="4"/>
  <c r="AC248" i="4"/>
  <c r="AF248" i="4"/>
  <c r="AG248" i="4"/>
  <c r="AH248" i="4"/>
  <c r="T249" i="4"/>
  <c r="V249" i="4"/>
  <c r="Z249" i="4"/>
  <c r="AA249" i="4"/>
  <c r="AC249" i="4"/>
  <c r="AF249" i="4"/>
  <c r="AG249" i="4"/>
  <c r="AH249" i="4"/>
  <c r="T250" i="4"/>
  <c r="V250" i="4"/>
  <c r="Z250" i="4"/>
  <c r="AA250" i="4"/>
  <c r="AC250" i="4"/>
  <c r="AF250" i="4"/>
  <c r="AG250" i="4"/>
  <c r="AH250" i="4"/>
  <c r="T251" i="4"/>
  <c r="V251" i="4"/>
  <c r="Z251" i="4"/>
  <c r="AA251" i="4"/>
  <c r="AC251" i="4"/>
  <c r="AF251" i="4"/>
  <c r="AG251" i="4"/>
  <c r="AH251" i="4"/>
  <c r="T252" i="4"/>
  <c r="V252" i="4"/>
  <c r="Z252" i="4"/>
  <c r="AA252" i="4"/>
  <c r="AC252" i="4"/>
  <c r="AF252" i="4"/>
  <c r="AG252" i="4"/>
  <c r="AH252" i="4"/>
  <c r="T253" i="4"/>
  <c r="V253" i="4"/>
  <c r="Z253" i="4"/>
  <c r="AA253" i="4"/>
  <c r="AC253" i="4"/>
  <c r="AF253" i="4"/>
  <c r="AG253" i="4"/>
  <c r="AH253" i="4"/>
  <c r="T254" i="4"/>
  <c r="V254" i="4"/>
  <c r="Z254" i="4"/>
  <c r="AA254" i="4"/>
  <c r="AC254" i="4"/>
  <c r="AF254" i="4"/>
  <c r="AG254" i="4"/>
  <c r="AH254" i="4"/>
  <c r="T255" i="4"/>
  <c r="V255" i="4"/>
  <c r="Z255" i="4"/>
  <c r="AA255" i="4"/>
  <c r="AC255" i="4"/>
  <c r="AF255" i="4"/>
  <c r="AG255" i="4"/>
  <c r="AH255" i="4"/>
  <c r="T256" i="4"/>
  <c r="V256" i="4"/>
  <c r="Z256" i="4"/>
  <c r="AA256" i="4"/>
  <c r="AC256" i="4"/>
  <c r="AF256" i="4"/>
  <c r="AG256" i="4"/>
  <c r="AH256" i="4"/>
  <c r="T257" i="4"/>
  <c r="V257" i="4"/>
  <c r="Z257" i="4"/>
  <c r="AA257" i="4"/>
  <c r="AC257" i="4"/>
  <c r="AF257" i="4"/>
  <c r="AG257" i="4"/>
  <c r="AH257" i="4"/>
  <c r="T258" i="4"/>
  <c r="U258" i="4"/>
  <c r="V258" i="4"/>
  <c r="Z258" i="4"/>
  <c r="AC258" i="4"/>
  <c r="AF258" i="4"/>
  <c r="AG258" i="4"/>
  <c r="AH258" i="4"/>
  <c r="T259" i="4"/>
  <c r="U259" i="4"/>
  <c r="V259" i="4"/>
  <c r="Z259" i="4"/>
  <c r="AA259" i="4"/>
  <c r="AF259" i="4"/>
  <c r="AG259" i="4"/>
  <c r="AH259" i="4"/>
  <c r="T260" i="4"/>
  <c r="U260" i="4"/>
  <c r="V260" i="4"/>
  <c r="Z260" i="4"/>
  <c r="AA260" i="4"/>
  <c r="AF260" i="4"/>
  <c r="AG260" i="4"/>
  <c r="AH260" i="4"/>
  <c r="T261" i="4"/>
  <c r="U261" i="4"/>
  <c r="V261" i="4"/>
  <c r="Z261" i="4"/>
  <c r="AC261" i="4"/>
  <c r="AF261" i="4"/>
  <c r="AG261" i="4"/>
  <c r="AH261" i="4"/>
  <c r="T262" i="4"/>
  <c r="U262" i="4"/>
  <c r="V262" i="4"/>
  <c r="Z262" i="4"/>
  <c r="AC262" i="4"/>
  <c r="AF262" i="4"/>
  <c r="AG262" i="4"/>
  <c r="AH262" i="4"/>
  <c r="T263" i="4"/>
  <c r="T264" i="4"/>
  <c r="U264" i="4"/>
  <c r="Z264" i="4"/>
  <c r="AA264" i="4"/>
  <c r="AC264" i="4"/>
  <c r="AF264" i="4"/>
  <c r="AG264" i="4"/>
  <c r="AH264" i="4"/>
  <c r="T265" i="4"/>
  <c r="U265" i="4"/>
  <c r="Z265" i="4"/>
  <c r="AA265" i="4"/>
  <c r="AC265" i="4"/>
  <c r="AF265" i="4"/>
  <c r="AG265" i="4"/>
  <c r="AH265" i="4"/>
  <c r="T266" i="4"/>
  <c r="U266" i="4"/>
  <c r="Z266" i="4"/>
  <c r="AA266" i="4"/>
  <c r="AC266" i="4"/>
  <c r="AF266" i="4"/>
  <c r="AG266" i="4"/>
  <c r="AH266" i="4"/>
  <c r="T268" i="4"/>
  <c r="U268" i="4"/>
  <c r="Z268" i="4"/>
  <c r="AA268" i="4"/>
  <c r="AC268" i="4"/>
  <c r="AF268" i="4"/>
  <c r="AG268" i="4"/>
  <c r="AH268" i="4"/>
  <c r="T269" i="4"/>
  <c r="U269" i="4"/>
  <c r="Z269" i="4"/>
  <c r="AA269" i="4"/>
  <c r="AC269" i="4"/>
  <c r="AF269" i="4"/>
  <c r="AG269" i="4"/>
  <c r="AH269" i="4"/>
  <c r="T270" i="4"/>
  <c r="U270" i="4"/>
  <c r="Z270" i="4"/>
  <c r="AA270" i="4"/>
  <c r="AC270" i="4"/>
  <c r="AF270" i="4"/>
  <c r="AG270" i="4"/>
  <c r="AH270" i="4"/>
  <c r="T273" i="4"/>
  <c r="U273" i="4"/>
  <c r="Z273" i="4"/>
  <c r="AA273" i="4"/>
  <c r="AC273" i="4"/>
  <c r="AF273" i="4"/>
  <c r="AG273" i="4"/>
  <c r="AH273" i="4"/>
  <c r="T274" i="4"/>
  <c r="U274" i="4"/>
  <c r="Z274" i="4"/>
  <c r="AA274" i="4"/>
  <c r="AC274" i="4"/>
  <c r="AF274" i="4"/>
  <c r="AG274" i="4"/>
  <c r="AH274" i="4"/>
  <c r="T275" i="4"/>
  <c r="V275" i="4"/>
  <c r="Z275" i="4"/>
  <c r="AA275" i="4"/>
  <c r="AC275" i="4"/>
  <c r="AF275" i="4"/>
  <c r="AG275" i="4"/>
  <c r="AH275" i="4"/>
  <c r="T276" i="4"/>
  <c r="V276" i="4"/>
  <c r="Z276" i="4"/>
  <c r="AA276" i="4"/>
  <c r="AC276" i="4"/>
  <c r="AF276" i="4"/>
  <c r="AG276" i="4"/>
  <c r="AH276" i="4"/>
  <c r="T277" i="4"/>
  <c r="V277" i="4"/>
  <c r="Z277" i="4"/>
  <c r="AA277" i="4"/>
  <c r="AC277" i="4"/>
  <c r="AF277" i="4"/>
  <c r="AG277" i="4"/>
  <c r="AH277" i="4"/>
  <c r="T278" i="4"/>
  <c r="V278" i="4"/>
  <c r="Z278" i="4"/>
  <c r="AA278" i="4"/>
  <c r="AC278" i="4"/>
  <c r="AF278" i="4"/>
  <c r="AG278" i="4"/>
  <c r="AH278" i="4"/>
  <c r="T279" i="4"/>
  <c r="V279" i="4"/>
  <c r="Z279" i="4"/>
  <c r="AA279" i="4"/>
  <c r="AC279" i="4"/>
  <c r="AF279" i="4"/>
  <c r="AG279" i="4"/>
  <c r="AH279" i="4"/>
  <c r="T280" i="4"/>
  <c r="V280" i="4"/>
  <c r="Z280" i="4"/>
  <c r="AA280" i="4"/>
  <c r="AC280" i="4"/>
  <c r="AF280" i="4"/>
  <c r="AG280" i="4"/>
  <c r="AH280" i="4"/>
  <c r="T281" i="4"/>
  <c r="V281" i="4"/>
  <c r="Z281" i="4"/>
  <c r="AA281" i="4"/>
  <c r="AC281" i="4"/>
  <c r="AF281" i="4"/>
  <c r="AG281" i="4"/>
  <c r="AH281" i="4"/>
  <c r="T282" i="4"/>
  <c r="V282" i="4"/>
  <c r="Z282" i="4"/>
  <c r="AA282" i="4"/>
  <c r="AC282" i="4"/>
  <c r="AF282" i="4"/>
  <c r="AG282" i="4"/>
  <c r="AH282" i="4"/>
  <c r="T283" i="4"/>
  <c r="V283" i="4"/>
  <c r="Z283" i="4"/>
  <c r="AA283" i="4"/>
  <c r="AC283" i="4"/>
  <c r="AF283" i="4"/>
  <c r="AG283" i="4"/>
  <c r="AH283" i="4"/>
  <c r="T284" i="4"/>
  <c r="V284" i="4"/>
  <c r="Z284" i="4"/>
  <c r="AA284" i="4"/>
  <c r="AC284" i="4"/>
  <c r="AF284" i="4"/>
  <c r="AG284" i="4"/>
  <c r="AH284" i="4"/>
  <c r="T285" i="4"/>
  <c r="V285" i="4"/>
  <c r="Z285" i="4"/>
  <c r="AA285" i="4"/>
  <c r="AC285" i="4"/>
  <c r="AF285" i="4"/>
  <c r="AG285" i="4"/>
  <c r="AH285" i="4"/>
  <c r="T286" i="4"/>
  <c r="V286" i="4"/>
  <c r="Z286" i="4"/>
  <c r="AA286" i="4"/>
  <c r="AC286" i="4"/>
  <c r="AF286" i="4"/>
  <c r="AG286" i="4"/>
  <c r="AH286" i="4"/>
  <c r="T287" i="4"/>
  <c r="V287" i="4"/>
  <c r="Z287" i="4"/>
  <c r="AA287" i="4"/>
  <c r="AC287" i="4"/>
  <c r="AF287" i="4"/>
  <c r="AG287" i="4"/>
  <c r="AH287" i="4"/>
  <c r="T288" i="4"/>
  <c r="V288" i="4"/>
  <c r="Z288" i="4"/>
  <c r="AA288" i="4"/>
  <c r="AC288" i="4"/>
  <c r="AF288" i="4"/>
  <c r="AG288" i="4"/>
  <c r="AH288" i="4"/>
  <c r="T289" i="4"/>
  <c r="V289" i="4"/>
  <c r="Z289" i="4"/>
  <c r="AA289" i="4"/>
  <c r="AC289" i="4"/>
  <c r="AF289" i="4"/>
  <c r="AG289" i="4"/>
  <c r="AH289" i="4"/>
  <c r="T290" i="4"/>
  <c r="V290" i="4"/>
  <c r="Z290" i="4"/>
  <c r="AA290" i="4"/>
  <c r="AC290" i="4"/>
  <c r="AF290" i="4"/>
  <c r="AG290" i="4"/>
  <c r="AH290" i="4"/>
  <c r="T291" i="4"/>
  <c r="V291" i="4"/>
  <c r="Z291" i="4"/>
  <c r="AA291" i="4"/>
  <c r="AC291" i="4"/>
  <c r="AF291" i="4"/>
  <c r="AG291" i="4"/>
  <c r="AH291" i="4"/>
  <c r="T292" i="4"/>
  <c r="V292" i="4"/>
  <c r="Z292" i="4"/>
  <c r="AA292" i="4"/>
  <c r="AC292" i="4"/>
  <c r="AF292" i="4"/>
  <c r="AG292" i="4"/>
  <c r="AH292" i="4"/>
  <c r="T293" i="4"/>
  <c r="V293" i="4"/>
  <c r="Z293" i="4"/>
  <c r="AA293" i="4"/>
  <c r="AC293" i="4"/>
  <c r="AF293" i="4"/>
  <c r="AG293" i="4"/>
  <c r="AH293" i="4"/>
  <c r="T294" i="4"/>
  <c r="U294" i="4"/>
  <c r="V294" i="4"/>
  <c r="Z294" i="4"/>
  <c r="AA294" i="4"/>
  <c r="AC294" i="4"/>
  <c r="AF294" i="4"/>
  <c r="AG294" i="4"/>
  <c r="T295" i="4"/>
  <c r="V295" i="4"/>
  <c r="Z295" i="4"/>
  <c r="AA295" i="4"/>
  <c r="AC295" i="4"/>
  <c r="AF295" i="4"/>
  <c r="AG295" i="4"/>
  <c r="AH295" i="4"/>
  <c r="T296" i="4"/>
  <c r="V296" i="4"/>
  <c r="Z296" i="4"/>
  <c r="AA296" i="4"/>
  <c r="AC296" i="4"/>
  <c r="AF296" i="4"/>
  <c r="AG296" i="4"/>
  <c r="T297" i="4"/>
  <c r="T298" i="4"/>
  <c r="U298" i="4"/>
  <c r="V298" i="4"/>
  <c r="Z298" i="4"/>
  <c r="AA298" i="4"/>
  <c r="AC298" i="4"/>
  <c r="AG298" i="4"/>
  <c r="AH298" i="4"/>
  <c r="T299" i="4"/>
  <c r="V299" i="4"/>
  <c r="Z299" i="4"/>
  <c r="AA299" i="4"/>
  <c r="AC299" i="4"/>
  <c r="AF299" i="4"/>
  <c r="AG299" i="4"/>
  <c r="AH299" i="4"/>
  <c r="T300" i="4"/>
  <c r="V300" i="4"/>
  <c r="Z300" i="4"/>
  <c r="AA300" i="4"/>
  <c r="AC300" i="4"/>
  <c r="AF300" i="4"/>
  <c r="AG300" i="4"/>
  <c r="AH300" i="4"/>
  <c r="T301" i="4"/>
  <c r="V301" i="4"/>
  <c r="Z301" i="4"/>
  <c r="AA301" i="4"/>
  <c r="AC301" i="4"/>
  <c r="AF301" i="4"/>
  <c r="AG301" i="4"/>
  <c r="AH301" i="4"/>
  <c r="T302" i="4"/>
  <c r="V302" i="4"/>
  <c r="Z302" i="4"/>
  <c r="AA302" i="4"/>
  <c r="AC302" i="4"/>
  <c r="AF302" i="4"/>
  <c r="AG302" i="4"/>
  <c r="AH302" i="4"/>
  <c r="T303" i="4"/>
  <c r="V303" i="4"/>
  <c r="Z303" i="4"/>
  <c r="AA303" i="4"/>
  <c r="AC303" i="4"/>
  <c r="AF303" i="4"/>
  <c r="AG303" i="4"/>
  <c r="AH303" i="4"/>
  <c r="T304" i="4"/>
  <c r="V304" i="4"/>
  <c r="Z304" i="4"/>
  <c r="AA304" i="4"/>
  <c r="AC304" i="4"/>
  <c r="AF304" i="4"/>
  <c r="AG304" i="4"/>
  <c r="AH304" i="4"/>
  <c r="T305" i="4"/>
  <c r="T306" i="4"/>
  <c r="U306" i="4"/>
  <c r="Z306" i="4"/>
  <c r="AA306" i="4"/>
  <c r="AC306" i="4"/>
  <c r="AF306" i="4"/>
  <c r="AG306" i="4"/>
  <c r="AH306" i="4"/>
  <c r="T307" i="4"/>
  <c r="U307" i="4"/>
  <c r="Z307" i="4"/>
  <c r="AA307" i="4"/>
  <c r="AC307" i="4"/>
  <c r="AF307" i="4"/>
  <c r="AG307" i="4"/>
  <c r="AH307" i="4"/>
  <c r="T308" i="4"/>
  <c r="U308" i="4"/>
  <c r="Z308" i="4"/>
  <c r="AA308" i="4"/>
  <c r="AC308" i="4"/>
  <c r="AF308" i="4"/>
  <c r="AG308" i="4"/>
  <c r="AH308" i="4"/>
  <c r="T309" i="4"/>
  <c r="U309" i="4"/>
  <c r="Z309" i="4"/>
  <c r="AA309" i="4"/>
  <c r="AC309" i="4"/>
  <c r="AF309" i="4"/>
  <c r="AG309" i="4"/>
  <c r="AH309" i="4"/>
  <c r="T310" i="4"/>
  <c r="U310" i="4"/>
  <c r="Z310" i="4"/>
  <c r="AA310" i="4"/>
  <c r="AC310" i="4"/>
  <c r="AF310" i="4"/>
  <c r="AG310" i="4"/>
  <c r="AH310" i="4"/>
  <c r="T311" i="4"/>
  <c r="U313" i="4"/>
  <c r="V313" i="4"/>
  <c r="Z313" i="4"/>
  <c r="AA313" i="4"/>
  <c r="AC313" i="4"/>
  <c r="AF313" i="4"/>
  <c r="AG313" i="4"/>
  <c r="AH313" i="4"/>
  <c r="U315" i="4"/>
  <c r="V315" i="4"/>
  <c r="Z315" i="4"/>
  <c r="AA315" i="4"/>
  <c r="AC315" i="4"/>
  <c r="AF315" i="4"/>
  <c r="AG315" i="4"/>
  <c r="AH315" i="4"/>
  <c r="U326" i="4"/>
  <c r="V326" i="4"/>
  <c r="Z326" i="4"/>
  <c r="AA326" i="4"/>
  <c r="AC326" i="4"/>
  <c r="AF326" i="4"/>
  <c r="AG326" i="4"/>
  <c r="AH326" i="4"/>
  <c r="T327" i="4"/>
  <c r="U327" i="4"/>
  <c r="V327" i="4"/>
  <c r="Z327" i="4"/>
  <c r="AA327" i="4"/>
  <c r="AC327" i="4"/>
  <c r="AF327" i="4"/>
  <c r="AH327" i="4"/>
  <c r="T328" i="4"/>
  <c r="V328" i="4"/>
  <c r="Z328" i="4"/>
  <c r="AA328" i="4"/>
  <c r="AC328" i="4"/>
  <c r="AF328" i="4"/>
  <c r="AG328" i="4"/>
  <c r="AH328" i="4"/>
  <c r="T329" i="4"/>
  <c r="V329" i="4"/>
  <c r="Z329" i="4"/>
  <c r="AA329" i="4"/>
  <c r="AC329" i="4"/>
  <c r="AF329" i="4"/>
  <c r="AG329" i="4"/>
  <c r="AH329" i="4"/>
  <c r="T330" i="4"/>
  <c r="U330" i="4"/>
  <c r="V330" i="4"/>
  <c r="Z330" i="4"/>
  <c r="AA330" i="4"/>
  <c r="AC330" i="4"/>
  <c r="AF330" i="4"/>
  <c r="AG330" i="4"/>
  <c r="T331" i="4"/>
  <c r="V331" i="4"/>
  <c r="Z331" i="4"/>
  <c r="AA331" i="4"/>
  <c r="AC331" i="4"/>
  <c r="AF331" i="4"/>
  <c r="AG331" i="4"/>
  <c r="AH331" i="4"/>
  <c r="T332" i="4"/>
  <c r="V332" i="4"/>
  <c r="Z332" i="4"/>
  <c r="AA332" i="4"/>
  <c r="AC332" i="4"/>
  <c r="AF332" i="4"/>
  <c r="AG332" i="4"/>
  <c r="AH332" i="4"/>
  <c r="T333" i="4"/>
  <c r="V333" i="4"/>
  <c r="Z333" i="4"/>
  <c r="AA333" i="4"/>
  <c r="AC333" i="4"/>
  <c r="AF333" i="4"/>
  <c r="AG333" i="4"/>
  <c r="AH333" i="4"/>
  <c r="T334" i="4"/>
  <c r="V334" i="4"/>
  <c r="Z334" i="4"/>
  <c r="AA334" i="4"/>
  <c r="AC334" i="4"/>
  <c r="AF334" i="4"/>
  <c r="AG334" i="4"/>
  <c r="AH334" i="4"/>
  <c r="T335" i="4"/>
  <c r="V335" i="4"/>
  <c r="Z335" i="4"/>
  <c r="AA335" i="4"/>
  <c r="AC335" i="4"/>
  <c r="AF335" i="4"/>
  <c r="AG335" i="4"/>
  <c r="AH335" i="4"/>
  <c r="T336" i="4"/>
  <c r="U336" i="4"/>
  <c r="V336" i="4"/>
  <c r="AA336" i="4"/>
  <c r="AC336" i="4"/>
  <c r="AF336" i="4"/>
  <c r="AG336" i="4"/>
  <c r="AH336" i="4"/>
  <c r="T337" i="4"/>
  <c r="V337" i="4"/>
  <c r="Z337" i="4"/>
  <c r="AA337" i="4"/>
  <c r="AC337" i="4"/>
  <c r="AF337" i="4"/>
  <c r="AG337" i="4"/>
  <c r="AH337" i="4"/>
  <c r="T338" i="4"/>
  <c r="T339" i="4"/>
  <c r="Z339" i="4"/>
  <c r="Z340" i="4" s="1"/>
  <c r="AA339" i="4"/>
  <c r="AA340" i="4" s="1"/>
  <c r="AC339" i="4"/>
  <c r="AC340" i="4" s="1"/>
  <c r="AF339" i="4"/>
  <c r="AF340" i="4" s="1"/>
  <c r="AG339" i="4"/>
  <c r="AG340" i="4" s="1"/>
  <c r="AH339" i="4"/>
  <c r="AH340" i="4" s="1"/>
  <c r="T340" i="4"/>
  <c r="T341" i="4"/>
  <c r="U341" i="4"/>
  <c r="Z341" i="4"/>
  <c r="AA341" i="4"/>
  <c r="AC341" i="4"/>
  <c r="AF341" i="4"/>
  <c r="AG341" i="4"/>
  <c r="AH341" i="4"/>
  <c r="T342" i="4"/>
  <c r="U342" i="4"/>
  <c r="Z342" i="4"/>
  <c r="AA342" i="4"/>
  <c r="AC342" i="4"/>
  <c r="AF342" i="4"/>
  <c r="AG342" i="4"/>
  <c r="AH342" i="4"/>
  <c r="T343" i="4"/>
  <c r="U343" i="4"/>
  <c r="Z343" i="4"/>
  <c r="AA343" i="4"/>
  <c r="AC343" i="4"/>
  <c r="AF343" i="4"/>
  <c r="AG343" i="4"/>
  <c r="AH343" i="4"/>
  <c r="T344" i="4"/>
  <c r="T345" i="4"/>
  <c r="U345" i="4"/>
  <c r="Z345" i="4"/>
  <c r="AA345" i="4"/>
  <c r="AC345" i="4"/>
  <c r="AF345" i="4"/>
  <c r="AG345" i="4"/>
  <c r="AH345" i="4"/>
  <c r="T346" i="4"/>
  <c r="U346" i="4"/>
  <c r="Z346" i="4"/>
  <c r="AA346" i="4"/>
  <c r="AC346" i="4"/>
  <c r="AF346" i="4"/>
  <c r="AG346" i="4"/>
  <c r="AH346" i="4"/>
  <c r="T347" i="4"/>
  <c r="T361" i="4"/>
  <c r="V361" i="4"/>
  <c r="Z361" i="4"/>
  <c r="AA361" i="4"/>
  <c r="AC361" i="4"/>
  <c r="AF361" i="4"/>
  <c r="AG361" i="4"/>
  <c r="AH361" i="4"/>
  <c r="T362" i="4"/>
  <c r="V362" i="4"/>
  <c r="Z362" i="4"/>
  <c r="AA362" i="4"/>
  <c r="AC362" i="4"/>
  <c r="AF362" i="4"/>
  <c r="AG362" i="4"/>
  <c r="AH362" i="4"/>
  <c r="T363" i="4"/>
  <c r="V363" i="4"/>
  <c r="Z363" i="4"/>
  <c r="AA363" i="4"/>
  <c r="AC363" i="4"/>
  <c r="AF363" i="4"/>
  <c r="AG363" i="4"/>
  <c r="AH363" i="4"/>
  <c r="T364" i="4"/>
  <c r="V364" i="4"/>
  <c r="Z364" i="4"/>
  <c r="AA364" i="4"/>
  <c r="AC364" i="4"/>
  <c r="AF364" i="4"/>
  <c r="AG364" i="4"/>
  <c r="AH364" i="4"/>
  <c r="T365" i="4"/>
  <c r="V365" i="4"/>
  <c r="Z365" i="4"/>
  <c r="AA365" i="4"/>
  <c r="AC365" i="4"/>
  <c r="AF365" i="4"/>
  <c r="AG365" i="4"/>
  <c r="AH365" i="4"/>
  <c r="T366" i="4"/>
  <c r="V366" i="4"/>
  <c r="Z366" i="4"/>
  <c r="AA366" i="4"/>
  <c r="AC366" i="4"/>
  <c r="AF366" i="4"/>
  <c r="AG366" i="4"/>
  <c r="AH366" i="4"/>
  <c r="T367" i="4"/>
  <c r="V367" i="4"/>
  <c r="Z367" i="4"/>
  <c r="AA367" i="4"/>
  <c r="AC367" i="4"/>
  <c r="AF367" i="4"/>
  <c r="AG367" i="4"/>
  <c r="AH367" i="4"/>
  <c r="T368" i="4"/>
  <c r="V368" i="4"/>
  <c r="Z368" i="4"/>
  <c r="AA368" i="4"/>
  <c r="AC368" i="4"/>
  <c r="AF368" i="4"/>
  <c r="AG368" i="4"/>
  <c r="AH368" i="4"/>
  <c r="T369" i="4"/>
  <c r="V369" i="4"/>
  <c r="Z369" i="4"/>
  <c r="AA369" i="4"/>
  <c r="AC369" i="4"/>
  <c r="AF369" i="4"/>
  <c r="AG369" i="4"/>
  <c r="AH369" i="4"/>
  <c r="T370" i="4"/>
  <c r="V370" i="4"/>
  <c r="Z370" i="4"/>
  <c r="AA370" i="4"/>
  <c r="AC370" i="4"/>
  <c r="AF370" i="4"/>
  <c r="AG370" i="4"/>
  <c r="AH370" i="4"/>
  <c r="T371" i="4"/>
  <c r="V371" i="4"/>
  <c r="Z371" i="4"/>
  <c r="AA371" i="4"/>
  <c r="AC371" i="4"/>
  <c r="AF371" i="4"/>
  <c r="AG371" i="4"/>
  <c r="AH371" i="4"/>
  <c r="T372" i="4"/>
  <c r="V372" i="4"/>
  <c r="Z372" i="4"/>
  <c r="AA372" i="4"/>
  <c r="AC372" i="4"/>
  <c r="AF372" i="4"/>
  <c r="AG372" i="4"/>
  <c r="AH372" i="4"/>
  <c r="T373" i="4"/>
  <c r="V373" i="4"/>
  <c r="Z373" i="4"/>
  <c r="AA373" i="4"/>
  <c r="AC373" i="4"/>
  <c r="AF373" i="4"/>
  <c r="AG373" i="4"/>
  <c r="AH373" i="4"/>
  <c r="T374" i="4"/>
  <c r="V374" i="4"/>
  <c r="Z374" i="4"/>
  <c r="AA374" i="4"/>
  <c r="AC374" i="4"/>
  <c r="AF374" i="4"/>
  <c r="AG374" i="4"/>
  <c r="AH374" i="4"/>
  <c r="T375" i="4"/>
  <c r="V375" i="4"/>
  <c r="Z375" i="4"/>
  <c r="AA375" i="4"/>
  <c r="AC375" i="4"/>
  <c r="AF375" i="4"/>
  <c r="AG375" i="4"/>
  <c r="AH375" i="4"/>
  <c r="T376" i="4"/>
  <c r="V376" i="4"/>
  <c r="Z376" i="4"/>
  <c r="AA376" i="4"/>
  <c r="AC376" i="4"/>
  <c r="AF376" i="4"/>
  <c r="AG376" i="4"/>
  <c r="AH376" i="4"/>
  <c r="T377" i="4"/>
  <c r="V377" i="4"/>
  <c r="Z377" i="4"/>
  <c r="AA377" i="4"/>
  <c r="AC377" i="4"/>
  <c r="AF377" i="4"/>
  <c r="AG377" i="4"/>
  <c r="AH377" i="4"/>
  <c r="T378" i="4"/>
  <c r="V378" i="4"/>
  <c r="Z378" i="4"/>
  <c r="AA378" i="4"/>
  <c r="AC378" i="4"/>
  <c r="AF378" i="4"/>
  <c r="AG378" i="4"/>
  <c r="AH378" i="4"/>
  <c r="T379" i="4"/>
  <c r="V379" i="4"/>
  <c r="Z379" i="4"/>
  <c r="AA379" i="4"/>
  <c r="AC379" i="4"/>
  <c r="AF379" i="4"/>
  <c r="AG379" i="4"/>
  <c r="AH379" i="4"/>
  <c r="T380" i="4"/>
  <c r="V380" i="4"/>
  <c r="Z380" i="4"/>
  <c r="AA380" i="4"/>
  <c r="AC380" i="4"/>
  <c r="AF380" i="4"/>
  <c r="AG380" i="4"/>
  <c r="AH380" i="4"/>
  <c r="T381" i="4"/>
  <c r="V381" i="4"/>
  <c r="Z381" i="4"/>
  <c r="AA381" i="4"/>
  <c r="AC381" i="4"/>
  <c r="AF381" i="4"/>
  <c r="AG381" i="4"/>
  <c r="AH381" i="4"/>
  <c r="T382" i="4"/>
  <c r="V382" i="4"/>
  <c r="Z382" i="4"/>
  <c r="AA382" i="4"/>
  <c r="AC382" i="4"/>
  <c r="AF382" i="4"/>
  <c r="AG382" i="4"/>
  <c r="AH382" i="4"/>
  <c r="T383" i="4"/>
  <c r="V383" i="4"/>
  <c r="Z383" i="4"/>
  <c r="AA383" i="4"/>
  <c r="AC383" i="4"/>
  <c r="AF383" i="4"/>
  <c r="AG383" i="4"/>
  <c r="AH383" i="4"/>
  <c r="T384" i="4"/>
  <c r="V384" i="4"/>
  <c r="Z384" i="4"/>
  <c r="AA384" i="4"/>
  <c r="AC384" i="4"/>
  <c r="AF384" i="4"/>
  <c r="AG384" i="4"/>
  <c r="AH384" i="4"/>
  <c r="T385" i="4"/>
  <c r="V385" i="4"/>
  <c r="Z385" i="4"/>
  <c r="AA385" i="4"/>
  <c r="AC385" i="4"/>
  <c r="AF385" i="4"/>
  <c r="AG385" i="4"/>
  <c r="AH385" i="4"/>
  <c r="T386" i="4"/>
  <c r="V386" i="4"/>
  <c r="Z386" i="4"/>
  <c r="AA386" i="4"/>
  <c r="AC386" i="4"/>
  <c r="AF386" i="4"/>
  <c r="AG386" i="4"/>
  <c r="AH386" i="4"/>
  <c r="T387" i="4"/>
  <c r="V387" i="4"/>
  <c r="Z387" i="4"/>
  <c r="AA387" i="4"/>
  <c r="AC387" i="4"/>
  <c r="AF387" i="4"/>
  <c r="AG387" i="4"/>
  <c r="AH387" i="4"/>
  <c r="T388" i="4"/>
  <c r="V388" i="4"/>
  <c r="Z388" i="4"/>
  <c r="AA388" i="4"/>
  <c r="AC388" i="4"/>
  <c r="AF388" i="4"/>
  <c r="AG388" i="4"/>
  <c r="AH388" i="4"/>
  <c r="T389" i="4"/>
  <c r="V389" i="4"/>
  <c r="Z389" i="4"/>
  <c r="AA389" i="4"/>
  <c r="AC389" i="4"/>
  <c r="AF389" i="4"/>
  <c r="AG389" i="4"/>
  <c r="AH389" i="4"/>
  <c r="T390" i="4"/>
  <c r="V390" i="4"/>
  <c r="Z390" i="4"/>
  <c r="AA390" i="4"/>
  <c r="AC390" i="4"/>
  <c r="AF390" i="4"/>
  <c r="AG390" i="4"/>
  <c r="AH390" i="4"/>
  <c r="T391" i="4"/>
  <c r="V391" i="4"/>
  <c r="Z391" i="4"/>
  <c r="AA391" i="4"/>
  <c r="AC391" i="4"/>
  <c r="AF391" i="4"/>
  <c r="AG391" i="4"/>
  <c r="AH391" i="4"/>
  <c r="T392" i="4"/>
  <c r="V392" i="4"/>
  <c r="Z392" i="4"/>
  <c r="AA392" i="4"/>
  <c r="AC392" i="4"/>
  <c r="AF392" i="4"/>
  <c r="AG392" i="4"/>
  <c r="AH392" i="4"/>
  <c r="T393" i="4"/>
  <c r="V393" i="4"/>
  <c r="Z393" i="4"/>
  <c r="AA393" i="4"/>
  <c r="AC393" i="4"/>
  <c r="AF393" i="4"/>
  <c r="AG393" i="4"/>
  <c r="AH393" i="4"/>
  <c r="T394" i="4"/>
  <c r="V394" i="4"/>
  <c r="Z394" i="4"/>
  <c r="AA394" i="4"/>
  <c r="AC394" i="4"/>
  <c r="AF394" i="4"/>
  <c r="AG394" i="4"/>
  <c r="AH394" i="4"/>
  <c r="T396" i="4"/>
  <c r="U396" i="4"/>
  <c r="Z396" i="4"/>
  <c r="AA396" i="4"/>
  <c r="AC396" i="4"/>
  <c r="AF396" i="4"/>
  <c r="AG396" i="4"/>
  <c r="AH396" i="4"/>
  <c r="T398" i="4"/>
  <c r="U398" i="4"/>
  <c r="Z398" i="4"/>
  <c r="AA398" i="4"/>
  <c r="AC398" i="4"/>
  <c r="AF398" i="4"/>
  <c r="AG398" i="4"/>
  <c r="AH398" i="4"/>
  <c r="T401" i="4"/>
  <c r="T402" i="4" s="1"/>
  <c r="V401" i="4"/>
  <c r="V402" i="4" s="1"/>
  <c r="Z401" i="4"/>
  <c r="Z402" i="4" s="1"/>
  <c r="AA401" i="4"/>
  <c r="AA402" i="4" s="1"/>
  <c r="AC401" i="4"/>
  <c r="AC402" i="4" s="1"/>
  <c r="AF401" i="4"/>
  <c r="AF402" i="4" s="1"/>
  <c r="AG401" i="4"/>
  <c r="AG402" i="4" s="1"/>
  <c r="AH401" i="4"/>
  <c r="AH402" i="4" s="1"/>
  <c r="T403" i="4"/>
  <c r="U403" i="4"/>
  <c r="Z403" i="4"/>
  <c r="AA403" i="4"/>
  <c r="AC403" i="4"/>
  <c r="AF403" i="4"/>
  <c r="AG403" i="4"/>
  <c r="AH403" i="4"/>
  <c r="T404" i="4"/>
  <c r="U404" i="4"/>
  <c r="Z404" i="4"/>
  <c r="AA404" i="4"/>
  <c r="AC404" i="4"/>
  <c r="AF404" i="4"/>
  <c r="AG404" i="4"/>
  <c r="AH404" i="4"/>
  <c r="T405" i="4"/>
  <c r="U405" i="4"/>
  <c r="Z405" i="4"/>
  <c r="AA405" i="4"/>
  <c r="AC405" i="4"/>
  <c r="AF405" i="4"/>
  <c r="AG405" i="4"/>
  <c r="AH405" i="4"/>
  <c r="T406" i="4"/>
  <c r="U406" i="4"/>
  <c r="Z406" i="4"/>
  <c r="AA406" i="4"/>
  <c r="AC406" i="4"/>
  <c r="AF406" i="4"/>
  <c r="AG406" i="4"/>
  <c r="AH406" i="4"/>
  <c r="T410" i="4"/>
  <c r="U410" i="4"/>
  <c r="Z410" i="4"/>
  <c r="AA410" i="4"/>
  <c r="AC410" i="4"/>
  <c r="AF410" i="4"/>
  <c r="AG410" i="4"/>
  <c r="AH410" i="4"/>
  <c r="T412" i="4"/>
  <c r="U412" i="4"/>
  <c r="Z412" i="4"/>
  <c r="AA412" i="4"/>
  <c r="AC412" i="4"/>
  <c r="AF412" i="4"/>
  <c r="AG412" i="4"/>
  <c r="AH412" i="4"/>
  <c r="T414" i="4"/>
  <c r="U414" i="4"/>
  <c r="Z414" i="4"/>
  <c r="AA414" i="4"/>
  <c r="AC414" i="4"/>
  <c r="AF414" i="4"/>
  <c r="AG414" i="4"/>
  <c r="AH414" i="4"/>
  <c r="T416" i="4"/>
  <c r="U416" i="4"/>
  <c r="Z416" i="4"/>
  <c r="AA416" i="4"/>
  <c r="AC416" i="4"/>
  <c r="AF416" i="4"/>
  <c r="AG416" i="4"/>
  <c r="AH416" i="4"/>
  <c r="T418" i="4"/>
  <c r="T419" i="4" s="1"/>
  <c r="U418" i="4"/>
  <c r="U419" i="4" s="1"/>
  <c r="Z418" i="4"/>
  <c r="Z419" i="4" s="1"/>
  <c r="AA418" i="4"/>
  <c r="AA419" i="4" s="1"/>
  <c r="AC418" i="4"/>
  <c r="AC419" i="4" s="1"/>
  <c r="AF418" i="4"/>
  <c r="AF419" i="4" s="1"/>
  <c r="AG418" i="4"/>
  <c r="AG419" i="4" s="1"/>
  <c r="AH418" i="4"/>
  <c r="AH419" i="4" s="1"/>
  <c r="T420" i="4"/>
  <c r="T422" i="4" s="1"/>
  <c r="U420" i="4"/>
  <c r="U422" i="4" s="1"/>
  <c r="Z420" i="4"/>
  <c r="Z422" i="4" s="1"/>
  <c r="AA420" i="4"/>
  <c r="AA422" i="4" s="1"/>
  <c r="AC420" i="4"/>
  <c r="AC422" i="4" s="1"/>
  <c r="AF420" i="4"/>
  <c r="AF422" i="4" s="1"/>
  <c r="AG420" i="4"/>
  <c r="AG422" i="4" s="1"/>
  <c r="AH420" i="4"/>
  <c r="AH422" i="4" s="1"/>
  <c r="T423" i="4"/>
  <c r="U423" i="4"/>
  <c r="Z423" i="4"/>
  <c r="AA423" i="4"/>
  <c r="AC423" i="4"/>
  <c r="AF423" i="4"/>
  <c r="AG423" i="4"/>
  <c r="AH423" i="4"/>
  <c r="T424" i="4"/>
  <c r="U424" i="4"/>
  <c r="Z424" i="4"/>
  <c r="AA424" i="4"/>
  <c r="AC424" i="4"/>
  <c r="AF424" i="4"/>
  <c r="AG424" i="4"/>
  <c r="AH424" i="4"/>
  <c r="R313" i="4"/>
  <c r="E384" i="4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73" i="4"/>
  <c r="E374" i="4" s="1"/>
  <c r="E375" i="4" s="1"/>
  <c r="E376" i="4" s="1"/>
  <c r="E377" i="4" s="1"/>
  <c r="E378" i="4" s="1"/>
  <c r="E379" i="4" s="1"/>
  <c r="E380" i="4" s="1"/>
  <c r="E362" i="4"/>
  <c r="E363" i="4" s="1"/>
  <c r="E364" i="4" s="1"/>
  <c r="E365" i="4" s="1"/>
  <c r="E366" i="4" s="1"/>
  <c r="E367" i="4" s="1"/>
  <c r="E368" i="4" s="1"/>
  <c r="E369" i="4" s="1"/>
  <c r="E370" i="4" s="1"/>
  <c r="E371" i="4" s="1"/>
  <c r="T313" i="4" l="1"/>
  <c r="R326" i="4"/>
  <c r="AG229" i="4"/>
  <c r="AH347" i="4"/>
  <c r="Z271" i="4"/>
  <c r="AG425" i="4"/>
  <c r="AF425" i="4"/>
  <c r="T425" i="4"/>
  <c r="AH400" i="4"/>
  <c r="AC400" i="4"/>
  <c r="AA400" i="4"/>
  <c r="AF344" i="4"/>
  <c r="Z400" i="4"/>
  <c r="AC338" i="4"/>
  <c r="AG311" i="4"/>
  <c r="T271" i="4"/>
  <c r="U400" i="4"/>
  <c r="AC395" i="4"/>
  <c r="V395" i="4"/>
  <c r="AA344" i="4"/>
  <c r="T395" i="4"/>
  <c r="T400" i="4"/>
  <c r="AH425" i="4"/>
  <c r="AH417" i="4"/>
  <c r="AG417" i="4"/>
  <c r="AF417" i="4"/>
  <c r="AC417" i="4"/>
  <c r="AF347" i="4"/>
  <c r="AA395" i="4"/>
  <c r="AA425" i="4"/>
  <c r="AA417" i="4"/>
  <c r="AA360" i="4"/>
  <c r="Z425" i="4"/>
  <c r="Z417" i="4"/>
  <c r="Z360" i="4"/>
  <c r="U425" i="4"/>
  <c r="U417" i="4"/>
  <c r="Z395" i="4"/>
  <c r="T417" i="4"/>
  <c r="AC425" i="4"/>
  <c r="AH395" i="4"/>
  <c r="AG400" i="4"/>
  <c r="AG395" i="4"/>
  <c r="AF400" i="4"/>
  <c r="AF395" i="4"/>
  <c r="Z344" i="4"/>
  <c r="AA338" i="4"/>
  <c r="AG347" i="4"/>
  <c r="AH229" i="4"/>
  <c r="U311" i="4"/>
  <c r="AC229" i="4"/>
  <c r="AC344" i="4"/>
  <c r="AF338" i="4"/>
  <c r="AH311" i="4"/>
  <c r="V297" i="4"/>
  <c r="U271" i="4"/>
  <c r="U344" i="4"/>
  <c r="AC311" i="4"/>
  <c r="AH263" i="4"/>
  <c r="AF311" i="4"/>
  <c r="V338" i="4"/>
  <c r="AA311" i="4"/>
  <c r="AG263" i="4"/>
  <c r="Z311" i="4"/>
  <c r="AC347" i="4"/>
  <c r="AF229" i="4"/>
  <c r="Z297" i="4"/>
  <c r="AA347" i="4"/>
  <c r="Z263" i="4"/>
  <c r="Z347" i="4"/>
  <c r="AH305" i="4"/>
  <c r="V263" i="4"/>
  <c r="AA229" i="4"/>
  <c r="U347" i="4"/>
  <c r="AG305" i="4"/>
  <c r="AH271" i="4"/>
  <c r="Z229" i="4"/>
  <c r="AC305" i="4"/>
  <c r="AG297" i="4"/>
  <c r="AG271" i="4"/>
  <c r="AA305" i="4"/>
  <c r="AF297" i="4"/>
  <c r="AF271" i="4"/>
  <c r="AH344" i="4"/>
  <c r="Z305" i="4"/>
  <c r="AC297" i="4"/>
  <c r="AC271" i="4"/>
  <c r="AG344" i="4"/>
  <c r="V305" i="4"/>
  <c r="AA297" i="4"/>
  <c r="AA271" i="4"/>
  <c r="AI313" i="4"/>
  <c r="AL313" i="4"/>
  <c r="T426" i="4" l="1"/>
  <c r="AA348" i="4"/>
  <c r="AH426" i="4"/>
  <c r="AF426" i="4"/>
  <c r="Z426" i="4"/>
  <c r="AA426" i="4"/>
  <c r="AC426" i="4"/>
  <c r="AF348" i="4"/>
  <c r="AC348" i="4"/>
  <c r="AG426" i="4"/>
  <c r="R339" i="4"/>
  <c r="R341" i="4"/>
  <c r="R342" i="4"/>
  <c r="R343" i="4"/>
  <c r="R345" i="4"/>
  <c r="R346" i="4"/>
  <c r="R363" i="4"/>
  <c r="R364" i="4"/>
  <c r="AL364" i="4" s="1"/>
  <c r="R365" i="4"/>
  <c r="AL365" i="4" s="1"/>
  <c r="R366" i="4"/>
  <c r="AL366" i="4" s="1"/>
  <c r="R367" i="4"/>
  <c r="AL367" i="4" s="1"/>
  <c r="R368" i="4"/>
  <c r="AL368" i="4" s="1"/>
  <c r="R369" i="4"/>
  <c r="AL369" i="4" s="1"/>
  <c r="R370" i="4"/>
  <c r="AL370" i="4" s="1"/>
  <c r="R371" i="4"/>
  <c r="AL371" i="4" s="1"/>
  <c r="R372" i="4"/>
  <c r="AL372" i="4" s="1"/>
  <c r="R373" i="4"/>
  <c r="AL373" i="4" s="1"/>
  <c r="R374" i="4"/>
  <c r="AL374" i="4" s="1"/>
  <c r="R375" i="4"/>
  <c r="AL375" i="4" s="1"/>
  <c r="R376" i="4"/>
  <c r="AL376" i="4" s="1"/>
  <c r="R377" i="4"/>
  <c r="AL377" i="4" s="1"/>
  <c r="R378" i="4"/>
  <c r="AL378" i="4" s="1"/>
  <c r="R379" i="4"/>
  <c r="AL379" i="4" s="1"/>
  <c r="R380" i="4"/>
  <c r="AL380" i="4" s="1"/>
  <c r="R381" i="4"/>
  <c r="AL381" i="4" s="1"/>
  <c r="R382" i="4"/>
  <c r="AL382" i="4" s="1"/>
  <c r="R383" i="4"/>
  <c r="AL383" i="4" s="1"/>
  <c r="R384" i="4"/>
  <c r="AL384" i="4" s="1"/>
  <c r="R385" i="4"/>
  <c r="AL385" i="4" s="1"/>
  <c r="R386" i="4"/>
  <c r="AL386" i="4" s="1"/>
  <c r="R387" i="4"/>
  <c r="AL387" i="4" s="1"/>
  <c r="R388" i="4"/>
  <c r="AL388" i="4" s="1"/>
  <c r="R389" i="4"/>
  <c r="AL389" i="4" s="1"/>
  <c r="R390" i="4"/>
  <c r="AL390" i="4" s="1"/>
  <c r="R391" i="4"/>
  <c r="AL391" i="4" s="1"/>
  <c r="R392" i="4"/>
  <c r="AL392" i="4" s="1"/>
  <c r="R393" i="4"/>
  <c r="AL393" i="4" s="1"/>
  <c r="R394" i="4"/>
  <c r="AL394" i="4" s="1"/>
  <c r="R396" i="4"/>
  <c r="R400" i="4" s="1"/>
  <c r="R403" i="4"/>
  <c r="R404" i="4"/>
  <c r="AL404" i="4" s="1"/>
  <c r="R405" i="4"/>
  <c r="AL405" i="4" s="1"/>
  <c r="R406" i="4"/>
  <c r="AL406" i="4" s="1"/>
  <c r="R410" i="4"/>
  <c r="AL410" i="4" s="1"/>
  <c r="R412" i="4"/>
  <c r="AL412" i="4" s="1"/>
  <c r="R414" i="4"/>
  <c r="R416" i="4"/>
  <c r="R418" i="4"/>
  <c r="AL418" i="4" s="1"/>
  <c r="R420" i="4"/>
  <c r="R423" i="4"/>
  <c r="AL423" i="4" s="1"/>
  <c r="R424" i="4"/>
  <c r="R327" i="4"/>
  <c r="R328" i="4"/>
  <c r="R329" i="4"/>
  <c r="R330" i="4"/>
  <c r="R331" i="4"/>
  <c r="R332" i="4"/>
  <c r="R333" i="4"/>
  <c r="R334" i="4"/>
  <c r="R335" i="4"/>
  <c r="R336" i="4"/>
  <c r="R337" i="4"/>
  <c r="E328" i="4"/>
  <c r="E329" i="4" s="1"/>
  <c r="E330" i="4" s="1"/>
  <c r="E331" i="4" s="1"/>
  <c r="E332" i="4" s="1"/>
  <c r="E333" i="4" s="1"/>
  <c r="E334" i="4" s="1"/>
  <c r="E335" i="4" s="1"/>
  <c r="E336" i="4" s="1"/>
  <c r="R422" i="4" l="1"/>
  <c r="AL420" i="4"/>
  <c r="R417" i="4"/>
  <c r="AL363" i="4"/>
  <c r="R395" i="4"/>
  <c r="AJ416" i="4"/>
  <c r="AL416" i="4"/>
  <c r="AJ414" i="4"/>
  <c r="AL414" i="4"/>
  <c r="V414" i="4"/>
  <c r="AG327" i="4"/>
  <c r="R338" i="4"/>
  <c r="R347" i="4"/>
  <c r="U339" i="4"/>
  <c r="U340" i="4" s="1"/>
  <c r="R340" i="4"/>
  <c r="R344" i="4"/>
  <c r="AJ403" i="4"/>
  <c r="AL403" i="4"/>
  <c r="AJ401" i="4"/>
  <c r="AL401" i="4"/>
  <c r="AI396" i="4"/>
  <c r="AL396" i="4"/>
  <c r="V424" i="4"/>
  <c r="AJ424" i="4" s="1"/>
  <c r="AL424" i="4"/>
  <c r="AI361" i="4"/>
  <c r="AJ418" i="4"/>
  <c r="V406" i="4"/>
  <c r="AJ406" i="4"/>
  <c r="U385" i="4"/>
  <c r="AI385" i="4"/>
  <c r="U369" i="4"/>
  <c r="AI369" i="4"/>
  <c r="V405" i="4"/>
  <c r="AJ405" i="4"/>
  <c r="U384" i="4"/>
  <c r="AI384" i="4"/>
  <c r="U368" i="4"/>
  <c r="AI368" i="4"/>
  <c r="V404" i="4"/>
  <c r="AJ404" i="4"/>
  <c r="U383" i="4"/>
  <c r="AI383" i="4"/>
  <c r="U367" i="4"/>
  <c r="AI367" i="4"/>
  <c r="U382" i="4"/>
  <c r="AI382" i="4"/>
  <c r="U366" i="4"/>
  <c r="AI366" i="4"/>
  <c r="U381" i="4"/>
  <c r="AI381" i="4"/>
  <c r="U365" i="4"/>
  <c r="AI365" i="4"/>
  <c r="U380" i="4"/>
  <c r="AI380" i="4"/>
  <c r="U364" i="4"/>
  <c r="AI364" i="4"/>
  <c r="U379" i="4"/>
  <c r="AI379" i="4"/>
  <c r="U363" i="4"/>
  <c r="AI363" i="4"/>
  <c r="U394" i="4"/>
  <c r="AI394" i="4"/>
  <c r="U378" i="4"/>
  <c r="AI378" i="4"/>
  <c r="U362" i="4"/>
  <c r="AI362" i="4"/>
  <c r="U393" i="4"/>
  <c r="AI393" i="4"/>
  <c r="U377" i="4"/>
  <c r="AI377" i="4"/>
  <c r="U392" i="4"/>
  <c r="AI392" i="4"/>
  <c r="U376" i="4"/>
  <c r="AI376" i="4"/>
  <c r="U391" i="4"/>
  <c r="AI391" i="4"/>
  <c r="U375" i="4"/>
  <c r="AI375" i="4"/>
  <c r="U390" i="4"/>
  <c r="AI390" i="4"/>
  <c r="U374" i="4"/>
  <c r="AI374" i="4"/>
  <c r="V416" i="4"/>
  <c r="U389" i="4"/>
  <c r="AI389" i="4"/>
  <c r="U373" i="4"/>
  <c r="AI373" i="4"/>
  <c r="U388" i="4"/>
  <c r="AI388" i="4"/>
  <c r="U372" i="4"/>
  <c r="AI372" i="4"/>
  <c r="V412" i="4"/>
  <c r="AJ412" i="4"/>
  <c r="U387" i="4"/>
  <c r="AI387" i="4"/>
  <c r="U371" i="4"/>
  <c r="AI371" i="4"/>
  <c r="V410" i="4"/>
  <c r="AJ410" i="4"/>
  <c r="U386" i="4"/>
  <c r="AI386" i="4"/>
  <c r="U370" i="4"/>
  <c r="AI370" i="4"/>
  <c r="AL332" i="4"/>
  <c r="U332" i="4"/>
  <c r="AI332" i="4"/>
  <c r="V403" i="4"/>
  <c r="AL330" i="4"/>
  <c r="AI330" i="4"/>
  <c r="AH330" i="4"/>
  <c r="U401" i="4"/>
  <c r="AL329" i="4"/>
  <c r="AI329" i="4"/>
  <c r="U329" i="4"/>
  <c r="U328" i="4"/>
  <c r="AL328" i="4"/>
  <c r="AI328" i="4"/>
  <c r="V396" i="4"/>
  <c r="AI331" i="4"/>
  <c r="U331" i="4"/>
  <c r="AL331" i="4"/>
  <c r="AI327" i="4"/>
  <c r="AL327" i="4"/>
  <c r="U361" i="4"/>
  <c r="V423" i="4"/>
  <c r="R425" i="4"/>
  <c r="V420" i="4"/>
  <c r="AJ420" i="4" s="1"/>
  <c r="V418" i="4"/>
  <c r="R419" i="4"/>
  <c r="AL346" i="4"/>
  <c r="V346" i="4"/>
  <c r="AJ346" i="4"/>
  <c r="AL345" i="4"/>
  <c r="AJ345" i="4"/>
  <c r="V345" i="4"/>
  <c r="AL343" i="4"/>
  <c r="AJ343" i="4"/>
  <c r="V343" i="4"/>
  <c r="AL333" i="4"/>
  <c r="AI333" i="4"/>
  <c r="U333" i="4"/>
  <c r="Z336" i="4"/>
  <c r="AL336" i="4"/>
  <c r="AI336" i="4"/>
  <c r="AL342" i="4"/>
  <c r="AJ342" i="4"/>
  <c r="V342" i="4"/>
  <c r="U335" i="4"/>
  <c r="AL335" i="4"/>
  <c r="AI335" i="4"/>
  <c r="V341" i="4"/>
  <c r="AJ341" i="4"/>
  <c r="AL341" i="4"/>
  <c r="AI337" i="4"/>
  <c r="U337" i="4"/>
  <c r="AL337" i="4"/>
  <c r="AL334" i="4"/>
  <c r="U334" i="4"/>
  <c r="AI334" i="4"/>
  <c r="V339" i="4"/>
  <c r="AJ339" i="4"/>
  <c r="AL339" i="4"/>
  <c r="AL82" i="4"/>
  <c r="AL426" i="4" l="1"/>
  <c r="V426" i="4"/>
  <c r="AI426" i="4"/>
  <c r="R426" i="4"/>
  <c r="AH338" i="4"/>
  <c r="AH348" i="4" s="1"/>
  <c r="AL348" i="4"/>
  <c r="AI348" i="4"/>
  <c r="R348" i="4"/>
  <c r="V347" i="4"/>
  <c r="U426" i="4"/>
  <c r="AJ423" i="4"/>
  <c r="AJ426" i="4" s="1"/>
  <c r="U338" i="4"/>
  <c r="V340" i="4"/>
  <c r="V344" i="4"/>
  <c r="AG338" i="4"/>
  <c r="T326" i="4"/>
  <c r="T348" i="4" s="1"/>
  <c r="Z338" i="4"/>
  <c r="AJ348" i="4"/>
  <c r="R307" i="4"/>
  <c r="V307" i="4" s="1"/>
  <c r="R308" i="4"/>
  <c r="V308" i="4" s="1"/>
  <c r="R309" i="4"/>
  <c r="V309" i="4" s="1"/>
  <c r="R310" i="4"/>
  <c r="V310" i="4" s="1"/>
  <c r="R306" i="4"/>
  <c r="R299" i="4"/>
  <c r="R300" i="4"/>
  <c r="R301" i="4"/>
  <c r="U301" i="4" s="1"/>
  <c r="R302" i="4"/>
  <c r="U302" i="4" s="1"/>
  <c r="R303" i="4"/>
  <c r="U303" i="4" s="1"/>
  <c r="R304" i="4"/>
  <c r="U304" i="4" s="1"/>
  <c r="R298" i="4"/>
  <c r="E300" i="4"/>
  <c r="E301" i="4" s="1"/>
  <c r="E302" i="4" s="1"/>
  <c r="E303" i="4" s="1"/>
  <c r="E304" i="4" s="1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U296" i="4" s="1"/>
  <c r="E276" i="4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57" i="4"/>
  <c r="E256" i="4"/>
  <c r="E249" i="4"/>
  <c r="E250" i="4" s="1"/>
  <c r="E251" i="4" s="1"/>
  <c r="E252" i="4" s="1"/>
  <c r="E247" i="4"/>
  <c r="E231" i="4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AI82" i="4"/>
  <c r="V47" i="4"/>
  <c r="V48" i="4" s="1"/>
  <c r="Z47" i="4"/>
  <c r="Z48" i="4" s="1"/>
  <c r="AA47" i="4"/>
  <c r="AA48" i="4" s="1"/>
  <c r="AC47" i="4"/>
  <c r="AC48" i="4" s="1"/>
  <c r="AF47" i="4"/>
  <c r="AF48" i="4" s="1"/>
  <c r="AG47" i="4"/>
  <c r="AG48" i="4" s="1"/>
  <c r="AH47" i="4"/>
  <c r="AH48" i="4" s="1"/>
  <c r="V50" i="4"/>
  <c r="Z50" i="4"/>
  <c r="AA50" i="4"/>
  <c r="AC50" i="4"/>
  <c r="AF50" i="4"/>
  <c r="AG50" i="4"/>
  <c r="AH50" i="4"/>
  <c r="V69" i="4"/>
  <c r="Z69" i="4"/>
  <c r="AA69" i="4"/>
  <c r="AC69" i="4"/>
  <c r="AF69" i="4"/>
  <c r="AG69" i="4"/>
  <c r="AH69" i="4"/>
  <c r="V70" i="4"/>
  <c r="V224" i="4" s="1"/>
  <c r="Z70" i="4"/>
  <c r="AA70" i="4"/>
  <c r="AA224" i="4" s="1"/>
  <c r="AC70" i="4"/>
  <c r="AC224" i="4" s="1"/>
  <c r="AF70" i="4"/>
  <c r="AG70" i="4"/>
  <c r="AG224" i="4" s="1"/>
  <c r="AH70" i="4"/>
  <c r="R186" i="4"/>
  <c r="AH186" i="4" s="1"/>
  <c r="R187" i="4"/>
  <c r="AH187" i="4" s="1"/>
  <c r="R171" i="4"/>
  <c r="AH171" i="4" s="1"/>
  <c r="R172" i="4"/>
  <c r="Z172" i="4" s="1"/>
  <c r="R173" i="4"/>
  <c r="AH173" i="4" s="1"/>
  <c r="R174" i="4"/>
  <c r="AF174" i="4" s="1"/>
  <c r="R175" i="4"/>
  <c r="U175" i="4" s="1"/>
  <c r="R176" i="4"/>
  <c r="AH176" i="4" s="1"/>
  <c r="R177" i="4"/>
  <c r="AH177" i="4" s="1"/>
  <c r="R178" i="4"/>
  <c r="AH178" i="4" s="1"/>
  <c r="R179" i="4"/>
  <c r="AH179" i="4" s="1"/>
  <c r="R180" i="4"/>
  <c r="AH180" i="4" s="1"/>
  <c r="R181" i="4"/>
  <c r="AH181" i="4" s="1"/>
  <c r="R182" i="4"/>
  <c r="AH182" i="4" s="1"/>
  <c r="R183" i="4"/>
  <c r="AH183" i="4" s="1"/>
  <c r="R184" i="4"/>
  <c r="AH184" i="4" s="1"/>
  <c r="R185" i="4"/>
  <c r="AH185" i="4" s="1"/>
  <c r="E172" i="4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AG24" i="4"/>
  <c r="AG25" i="4" s="1"/>
  <c r="AG26" i="4"/>
  <c r="AG28" i="4" s="1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V37" i="4"/>
  <c r="Z37" i="4"/>
  <c r="AA37" i="4"/>
  <c r="AC37" i="4"/>
  <c r="AF37" i="4"/>
  <c r="AH37" i="4"/>
  <c r="V38" i="4"/>
  <c r="Z38" i="4"/>
  <c r="AA38" i="4"/>
  <c r="AC38" i="4"/>
  <c r="AF38" i="4"/>
  <c r="AH38" i="4"/>
  <c r="V39" i="4"/>
  <c r="Z39" i="4"/>
  <c r="AA39" i="4"/>
  <c r="AC39" i="4"/>
  <c r="AF39" i="4"/>
  <c r="AH39" i="4"/>
  <c r="V40" i="4"/>
  <c r="Z40" i="4"/>
  <c r="AA40" i="4"/>
  <c r="AC40" i="4"/>
  <c r="AF40" i="4"/>
  <c r="AH40" i="4"/>
  <c r="V41" i="4"/>
  <c r="Z41" i="4"/>
  <c r="AA41" i="4"/>
  <c r="AC41" i="4"/>
  <c r="AF41" i="4"/>
  <c r="AH41" i="4"/>
  <c r="V42" i="4"/>
  <c r="Z42" i="4"/>
  <c r="AA42" i="4"/>
  <c r="AC42" i="4"/>
  <c r="AF42" i="4"/>
  <c r="AH42" i="4"/>
  <c r="V43" i="4"/>
  <c r="Z43" i="4"/>
  <c r="AA43" i="4"/>
  <c r="AC43" i="4"/>
  <c r="AF43" i="4"/>
  <c r="AH43" i="4"/>
  <c r="V44" i="4"/>
  <c r="Z44" i="4"/>
  <c r="AA44" i="4"/>
  <c r="AC44" i="4"/>
  <c r="AF44" i="4"/>
  <c r="AH44" i="4"/>
  <c r="V45" i="4"/>
  <c r="Z45" i="4"/>
  <c r="AA45" i="4"/>
  <c r="AC45" i="4"/>
  <c r="AF45" i="4"/>
  <c r="AH45" i="4"/>
  <c r="V24" i="4"/>
  <c r="V25" i="4" s="1"/>
  <c r="Z24" i="4"/>
  <c r="Z25" i="4" s="1"/>
  <c r="AA24" i="4"/>
  <c r="AA25" i="4" s="1"/>
  <c r="AC24" i="4"/>
  <c r="AC25" i="4" s="1"/>
  <c r="AF24" i="4"/>
  <c r="AF25" i="4" s="1"/>
  <c r="AH24" i="4"/>
  <c r="AH25" i="4" s="1"/>
  <c r="Z26" i="4"/>
  <c r="Z28" i="4" s="1"/>
  <c r="AA26" i="4"/>
  <c r="AA28" i="4" s="1"/>
  <c r="AC26" i="4"/>
  <c r="AC28" i="4" s="1"/>
  <c r="AF26" i="4"/>
  <c r="AF28" i="4" s="1"/>
  <c r="AH26" i="4"/>
  <c r="AH28" i="4" s="1"/>
  <c r="V29" i="4"/>
  <c r="Z29" i="4"/>
  <c r="AA29" i="4"/>
  <c r="AC29" i="4"/>
  <c r="AF29" i="4"/>
  <c r="AH29" i="4"/>
  <c r="V30" i="4"/>
  <c r="Z30" i="4"/>
  <c r="AA30" i="4"/>
  <c r="AC30" i="4"/>
  <c r="AF30" i="4"/>
  <c r="AH30" i="4"/>
  <c r="V31" i="4"/>
  <c r="Z31" i="4"/>
  <c r="AA31" i="4"/>
  <c r="AC31" i="4"/>
  <c r="AF31" i="4"/>
  <c r="AH31" i="4"/>
  <c r="V32" i="4"/>
  <c r="Z32" i="4"/>
  <c r="AA32" i="4"/>
  <c r="AC32" i="4"/>
  <c r="AF32" i="4"/>
  <c r="AH32" i="4"/>
  <c r="V33" i="4"/>
  <c r="Z33" i="4"/>
  <c r="AA33" i="4"/>
  <c r="AC33" i="4"/>
  <c r="AF33" i="4"/>
  <c r="AH33" i="4"/>
  <c r="V34" i="4"/>
  <c r="Z34" i="4"/>
  <c r="AA34" i="4"/>
  <c r="AC34" i="4"/>
  <c r="AF34" i="4"/>
  <c r="AH34" i="4"/>
  <c r="V35" i="4"/>
  <c r="Z35" i="4"/>
  <c r="AA35" i="4"/>
  <c r="AC35" i="4"/>
  <c r="AF35" i="4"/>
  <c r="AH35" i="4"/>
  <c r="V36" i="4"/>
  <c r="Z36" i="4"/>
  <c r="AA36" i="4"/>
  <c r="AC36" i="4"/>
  <c r="AF36" i="4"/>
  <c r="AH36" i="4"/>
  <c r="AH46" i="4" l="1"/>
  <c r="AF46" i="4"/>
  <c r="Z46" i="4"/>
  <c r="AC46" i="4"/>
  <c r="AA46" i="4"/>
  <c r="V46" i="4"/>
  <c r="AG46" i="4"/>
  <c r="AH224" i="4"/>
  <c r="Z348" i="4"/>
  <c r="V348" i="4"/>
  <c r="AG348" i="4"/>
  <c r="U348" i="4"/>
  <c r="AF224" i="4"/>
  <c r="AG312" i="4"/>
  <c r="AL278" i="4"/>
  <c r="U278" i="4"/>
  <c r="AL293" i="4"/>
  <c r="U293" i="4"/>
  <c r="AL277" i="4"/>
  <c r="U277" i="4"/>
  <c r="AL291" i="4"/>
  <c r="U291" i="4"/>
  <c r="AL290" i="4"/>
  <c r="U290" i="4"/>
  <c r="AL298" i="4"/>
  <c r="AF298" i="4"/>
  <c r="AF305" i="4" s="1"/>
  <c r="AL289" i="4"/>
  <c r="U289" i="4"/>
  <c r="AL288" i="4"/>
  <c r="U288" i="4"/>
  <c r="AL276" i="4"/>
  <c r="U276" i="4"/>
  <c r="AL287" i="4"/>
  <c r="U287" i="4"/>
  <c r="AL286" i="4"/>
  <c r="U286" i="4"/>
  <c r="AL285" i="4"/>
  <c r="U285" i="4"/>
  <c r="AL300" i="4"/>
  <c r="U300" i="4"/>
  <c r="AL292" i="4"/>
  <c r="U292" i="4"/>
  <c r="AL284" i="4"/>
  <c r="U284" i="4"/>
  <c r="AL299" i="4"/>
  <c r="U299" i="4"/>
  <c r="AL283" i="4"/>
  <c r="U283" i="4"/>
  <c r="AL306" i="4"/>
  <c r="V306" i="4"/>
  <c r="V311" i="4" s="1"/>
  <c r="AL282" i="4"/>
  <c r="U282" i="4"/>
  <c r="AL281" i="4"/>
  <c r="U281" i="4"/>
  <c r="AL296" i="4"/>
  <c r="AH296" i="4"/>
  <c r="AL280" i="4"/>
  <c r="U280" i="4"/>
  <c r="AL294" i="4"/>
  <c r="AH294" i="4"/>
  <c r="AL295" i="4"/>
  <c r="U295" i="4"/>
  <c r="AL279" i="4"/>
  <c r="U279" i="4"/>
  <c r="AI173" i="4"/>
  <c r="AL173" i="4"/>
  <c r="AI171" i="4"/>
  <c r="AL171" i="4"/>
  <c r="AL185" i="4"/>
  <c r="AI184" i="4"/>
  <c r="AL184" i="4"/>
  <c r="AI187" i="4"/>
  <c r="AL187" i="4"/>
  <c r="AI174" i="4"/>
  <c r="AL174" i="4"/>
  <c r="AL183" i="4"/>
  <c r="AI186" i="4"/>
  <c r="AL186" i="4"/>
  <c r="AL182" i="4"/>
  <c r="AI172" i="4"/>
  <c r="AL172" i="4"/>
  <c r="AI181" i="4"/>
  <c r="AL181" i="4"/>
  <c r="AJ303" i="4"/>
  <c r="AL303" i="4"/>
  <c r="AJ307" i="4"/>
  <c r="AL307" i="4"/>
  <c r="AL180" i="4"/>
  <c r="AI179" i="4"/>
  <c r="AL179" i="4"/>
  <c r="AJ301" i="4"/>
  <c r="AL301" i="4"/>
  <c r="AL178" i="4"/>
  <c r="AI177" i="4"/>
  <c r="AL177" i="4"/>
  <c r="AL310" i="4"/>
  <c r="AI176" i="4"/>
  <c r="AL176" i="4"/>
  <c r="AJ309" i="4"/>
  <c r="AL309" i="4"/>
  <c r="AJ302" i="4"/>
  <c r="AL302" i="4"/>
  <c r="AL175" i="4"/>
  <c r="AJ304" i="4"/>
  <c r="AL304" i="4"/>
  <c r="AJ308" i="4"/>
  <c r="AL308" i="4"/>
  <c r="AJ280" i="4"/>
  <c r="AJ282" i="4"/>
  <c r="AJ279" i="4"/>
  <c r="AJ294" i="4"/>
  <c r="AJ278" i="4"/>
  <c r="AJ293" i="4"/>
  <c r="AJ277" i="4"/>
  <c r="AJ281" i="4"/>
  <c r="AJ292" i="4"/>
  <c r="AJ276" i="4"/>
  <c r="AJ291" i="4"/>
  <c r="AJ306" i="4"/>
  <c r="R311" i="4"/>
  <c r="AJ290" i="4"/>
  <c r="AJ289" i="4"/>
  <c r="R305" i="4"/>
  <c r="AJ288" i="4"/>
  <c r="AJ287" i="4"/>
  <c r="AJ286" i="4"/>
  <c r="AJ285" i="4"/>
  <c r="AJ284" i="4"/>
  <c r="AJ283" i="4"/>
  <c r="AJ310" i="4"/>
  <c r="AJ298" i="4"/>
  <c r="AJ296" i="4"/>
  <c r="AJ300" i="4"/>
  <c r="AI185" i="4"/>
  <c r="AJ299" i="4"/>
  <c r="AJ295" i="4"/>
  <c r="AI183" i="4"/>
  <c r="AI182" i="4"/>
  <c r="AI180" i="4"/>
  <c r="AI178" i="4"/>
  <c r="AI175" i="4"/>
  <c r="U305" i="4" l="1"/>
  <c r="AH297" i="4"/>
  <c r="AH312" i="4" s="1"/>
  <c r="R103" i="4"/>
  <c r="R104" i="4"/>
  <c r="U104" i="4" s="1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40" i="4"/>
  <c r="R141" i="4"/>
  <c r="R142" i="4"/>
  <c r="R143" i="4"/>
  <c r="R144" i="4"/>
  <c r="R145" i="4"/>
  <c r="U145" i="4" s="1"/>
  <c r="R146" i="4"/>
  <c r="U146" i="4" s="1"/>
  <c r="R147" i="4"/>
  <c r="U147" i="4" s="1"/>
  <c r="R148" i="4"/>
  <c r="U148" i="4" s="1"/>
  <c r="R149" i="4"/>
  <c r="R150" i="4"/>
  <c r="R151" i="4"/>
  <c r="R152" i="4"/>
  <c r="R153" i="4"/>
  <c r="R154" i="4"/>
  <c r="R155" i="4"/>
  <c r="R156" i="4"/>
  <c r="R157" i="4"/>
  <c r="R158" i="4"/>
  <c r="R159" i="4"/>
  <c r="R160" i="4"/>
  <c r="U160" i="4" s="1"/>
  <c r="R161" i="4"/>
  <c r="R162" i="4"/>
  <c r="R163" i="4"/>
  <c r="R164" i="4"/>
  <c r="R165" i="4"/>
  <c r="R166" i="4"/>
  <c r="R167" i="4"/>
  <c r="R169" i="4"/>
  <c r="R170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U200" i="4" s="1"/>
  <c r="R201" i="4"/>
  <c r="R202" i="4"/>
  <c r="R203" i="4"/>
  <c r="R204" i="4"/>
  <c r="R205" i="4"/>
  <c r="R206" i="4"/>
  <c r="R207" i="4"/>
  <c r="R208" i="4"/>
  <c r="R209" i="4"/>
  <c r="Z209" i="4" s="1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5" i="4"/>
  <c r="V228" i="4"/>
  <c r="R230" i="4"/>
  <c r="R231" i="4"/>
  <c r="R232" i="4"/>
  <c r="R233" i="4"/>
  <c r="R234" i="4"/>
  <c r="R235" i="4"/>
  <c r="R236" i="4"/>
  <c r="R237" i="4"/>
  <c r="R238" i="4"/>
  <c r="R239" i="4"/>
  <c r="U239" i="4" s="1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4" i="4"/>
  <c r="R265" i="4"/>
  <c r="R266" i="4"/>
  <c r="R268" i="4"/>
  <c r="R269" i="4"/>
  <c r="R270" i="4"/>
  <c r="R275" i="4"/>
  <c r="E189" i="4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170" i="4"/>
  <c r="E167" i="4"/>
  <c r="E168" i="4" s="1"/>
  <c r="E149" i="4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42" i="4"/>
  <c r="E143" i="4" s="1"/>
  <c r="E144" i="4" s="1"/>
  <c r="E145" i="4" s="1"/>
  <c r="E146" i="4" s="1"/>
  <c r="E147" i="4" s="1"/>
  <c r="E132" i="4"/>
  <c r="E133" i="4" s="1"/>
  <c r="E134" i="4" s="1"/>
  <c r="E135" i="4" s="1"/>
  <c r="E136" i="4" s="1"/>
  <c r="E137" i="4" s="1"/>
  <c r="E112" i="4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88" i="4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85" i="4"/>
  <c r="E86" i="4" s="1"/>
  <c r="E77" i="4"/>
  <c r="E78" i="4" s="1"/>
  <c r="E79" i="4" s="1"/>
  <c r="E80" i="4" s="1"/>
  <c r="E71" i="4"/>
  <c r="E72" i="4" s="1"/>
  <c r="E73" i="4" s="1"/>
  <c r="E74" i="4" s="1"/>
  <c r="E75" i="4" s="1"/>
  <c r="R271" i="4" l="1"/>
  <c r="Z224" i="4"/>
  <c r="V225" i="4"/>
  <c r="V229" i="4" s="1"/>
  <c r="R229" i="4"/>
  <c r="AL269" i="4"/>
  <c r="V269" i="4"/>
  <c r="AL166" i="4"/>
  <c r="U166" i="4"/>
  <c r="AL150" i="4"/>
  <c r="U150" i="4"/>
  <c r="AL133" i="4"/>
  <c r="U133" i="4"/>
  <c r="AL117" i="4"/>
  <c r="U117" i="4"/>
  <c r="AL199" i="4"/>
  <c r="U199" i="4"/>
  <c r="AL130" i="4"/>
  <c r="U130" i="4"/>
  <c r="AL114" i="4"/>
  <c r="U114" i="4"/>
  <c r="AL252" i="4"/>
  <c r="U252" i="4"/>
  <c r="AL251" i="4"/>
  <c r="U251" i="4"/>
  <c r="AL247" i="4"/>
  <c r="AF247" i="4"/>
  <c r="AL162" i="4"/>
  <c r="U162" i="4"/>
  <c r="AL129" i="4"/>
  <c r="U129" i="4"/>
  <c r="AL113" i="4"/>
  <c r="U113" i="4"/>
  <c r="AL116" i="4"/>
  <c r="U116" i="4"/>
  <c r="AL249" i="4"/>
  <c r="U249" i="4"/>
  <c r="AL163" i="4"/>
  <c r="U163" i="4"/>
  <c r="AL246" i="4"/>
  <c r="AF246" i="4"/>
  <c r="AL194" i="4"/>
  <c r="U194" i="4"/>
  <c r="AL161" i="4"/>
  <c r="U161" i="4"/>
  <c r="AL128" i="4"/>
  <c r="U128" i="4"/>
  <c r="AL112" i="4"/>
  <c r="U112" i="4"/>
  <c r="AL216" i="4"/>
  <c r="U216" i="4"/>
  <c r="AL149" i="4"/>
  <c r="U149" i="4"/>
  <c r="AL213" i="4"/>
  <c r="U213" i="4"/>
  <c r="AL212" i="4"/>
  <c r="U212" i="4"/>
  <c r="AL264" i="4"/>
  <c r="V264" i="4"/>
  <c r="AL262" i="4"/>
  <c r="AA262" i="4"/>
  <c r="AL261" i="4"/>
  <c r="AA261" i="4"/>
  <c r="AL193" i="4"/>
  <c r="U193" i="4"/>
  <c r="AL144" i="4"/>
  <c r="U144" i="4"/>
  <c r="AL127" i="4"/>
  <c r="U127" i="4"/>
  <c r="AL111" i="4"/>
  <c r="U111" i="4"/>
  <c r="AL236" i="4"/>
  <c r="U236" i="4"/>
  <c r="AL215" i="4"/>
  <c r="U215" i="4"/>
  <c r="AL115" i="4"/>
  <c r="U115" i="4"/>
  <c r="AL211" i="4"/>
  <c r="U211" i="4"/>
  <c r="AL230" i="4"/>
  <c r="U230" i="4"/>
  <c r="AL208" i="4"/>
  <c r="U208" i="4"/>
  <c r="AL192" i="4"/>
  <c r="U192" i="4"/>
  <c r="AL159" i="4"/>
  <c r="U159" i="4"/>
  <c r="AL143" i="4"/>
  <c r="U143" i="4"/>
  <c r="AL126" i="4"/>
  <c r="U126" i="4"/>
  <c r="AL110" i="4"/>
  <c r="U110" i="4"/>
  <c r="AL134" i="4"/>
  <c r="U134" i="4"/>
  <c r="AL234" i="4"/>
  <c r="U234" i="4"/>
  <c r="AL164" i="4"/>
  <c r="U164" i="4"/>
  <c r="AL265" i="4"/>
  <c r="V265" i="4"/>
  <c r="AL191" i="4"/>
  <c r="U191" i="4"/>
  <c r="AL158" i="4"/>
  <c r="U158" i="4"/>
  <c r="AL142" i="4"/>
  <c r="U142" i="4"/>
  <c r="AL125" i="4"/>
  <c r="U125" i="4"/>
  <c r="AL109" i="4"/>
  <c r="U109" i="4"/>
  <c r="AL118" i="4"/>
  <c r="U118" i="4"/>
  <c r="AL210" i="4"/>
  <c r="U210" i="4"/>
  <c r="AL245" i="4"/>
  <c r="U245" i="4"/>
  <c r="AL244" i="4"/>
  <c r="U244" i="4"/>
  <c r="AL259" i="4"/>
  <c r="AC259" i="4"/>
  <c r="AL258" i="4"/>
  <c r="AA258" i="4"/>
  <c r="AL242" i="4"/>
  <c r="U242" i="4"/>
  <c r="AL222" i="4"/>
  <c r="U222" i="4"/>
  <c r="AL206" i="4"/>
  <c r="U206" i="4"/>
  <c r="AL190" i="4"/>
  <c r="U190" i="4"/>
  <c r="AL157" i="4"/>
  <c r="U157" i="4"/>
  <c r="AL141" i="4"/>
  <c r="U141" i="4"/>
  <c r="AL124" i="4"/>
  <c r="U124" i="4"/>
  <c r="AL108" i="4"/>
  <c r="U108" i="4"/>
  <c r="AL151" i="4"/>
  <c r="U151" i="4"/>
  <c r="AL198" i="4"/>
  <c r="U198" i="4"/>
  <c r="AL197" i="4"/>
  <c r="U197" i="4"/>
  <c r="AL195" i="4"/>
  <c r="U195" i="4"/>
  <c r="AL223" i="4"/>
  <c r="U223" i="4"/>
  <c r="AL257" i="4"/>
  <c r="U257" i="4"/>
  <c r="AL241" i="4"/>
  <c r="U241" i="4"/>
  <c r="AL221" i="4"/>
  <c r="U221" i="4"/>
  <c r="AL205" i="4"/>
  <c r="U205" i="4"/>
  <c r="AL189" i="4"/>
  <c r="U189" i="4"/>
  <c r="AL156" i="4"/>
  <c r="U156" i="4"/>
  <c r="AL140" i="4"/>
  <c r="U140" i="4"/>
  <c r="AL123" i="4"/>
  <c r="U123" i="4"/>
  <c r="AL107" i="4"/>
  <c r="U107" i="4"/>
  <c r="AL167" i="4"/>
  <c r="U167" i="4"/>
  <c r="AL214" i="4"/>
  <c r="U214" i="4"/>
  <c r="AL131" i="4"/>
  <c r="U131" i="4"/>
  <c r="AL248" i="4"/>
  <c r="U248" i="4"/>
  <c r="AL260" i="4"/>
  <c r="AC260" i="4"/>
  <c r="AL243" i="4"/>
  <c r="U243" i="4"/>
  <c r="AL256" i="4"/>
  <c r="U256" i="4"/>
  <c r="AL240" i="4"/>
  <c r="U240" i="4"/>
  <c r="AL220" i="4"/>
  <c r="U220" i="4"/>
  <c r="AL204" i="4"/>
  <c r="U204" i="4"/>
  <c r="AL188" i="4"/>
  <c r="U188" i="4"/>
  <c r="AL155" i="4"/>
  <c r="U155" i="4"/>
  <c r="AL138" i="4"/>
  <c r="U138" i="4"/>
  <c r="AL122" i="4"/>
  <c r="U122" i="4"/>
  <c r="AL106" i="4"/>
  <c r="U106" i="4"/>
  <c r="AL235" i="4"/>
  <c r="U235" i="4"/>
  <c r="AL233" i="4"/>
  <c r="U233" i="4"/>
  <c r="AL196" i="4"/>
  <c r="U196" i="4"/>
  <c r="AL255" i="4"/>
  <c r="U255" i="4"/>
  <c r="AL219" i="4"/>
  <c r="U219" i="4"/>
  <c r="AL203" i="4"/>
  <c r="U203" i="4"/>
  <c r="AL170" i="4"/>
  <c r="U170" i="4"/>
  <c r="AL154" i="4"/>
  <c r="U154" i="4"/>
  <c r="AL137" i="4"/>
  <c r="U137" i="4"/>
  <c r="AL121" i="4"/>
  <c r="U121" i="4"/>
  <c r="AL105" i="4"/>
  <c r="U105" i="4"/>
  <c r="AL270" i="4"/>
  <c r="V270" i="4"/>
  <c r="AL268" i="4"/>
  <c r="V268" i="4"/>
  <c r="AL132" i="4"/>
  <c r="U132" i="4"/>
  <c r="AL266" i="4"/>
  <c r="V266" i="4"/>
  <c r="AL275" i="4"/>
  <c r="U275" i="4"/>
  <c r="U297" i="4" s="1"/>
  <c r="AL254" i="4"/>
  <c r="U254" i="4"/>
  <c r="AL238" i="4"/>
  <c r="U238" i="4"/>
  <c r="AL218" i="4"/>
  <c r="U218" i="4"/>
  <c r="AL202" i="4"/>
  <c r="U202" i="4"/>
  <c r="AL169" i="4"/>
  <c r="U169" i="4"/>
  <c r="AL153" i="4"/>
  <c r="U153" i="4"/>
  <c r="AL136" i="4"/>
  <c r="U136" i="4"/>
  <c r="AL120" i="4"/>
  <c r="U120" i="4"/>
  <c r="AL250" i="4"/>
  <c r="U250" i="4"/>
  <c r="AL165" i="4"/>
  <c r="U165" i="4"/>
  <c r="AL232" i="4"/>
  <c r="U232" i="4"/>
  <c r="AL231" i="4"/>
  <c r="U231" i="4"/>
  <c r="AL207" i="4"/>
  <c r="U207" i="4"/>
  <c r="AL273" i="4"/>
  <c r="V273" i="4"/>
  <c r="V274" i="4" s="1"/>
  <c r="AL253" i="4"/>
  <c r="U253" i="4"/>
  <c r="AL237" i="4"/>
  <c r="U237" i="4"/>
  <c r="AL217" i="4"/>
  <c r="U217" i="4"/>
  <c r="AL201" i="4"/>
  <c r="U201" i="4"/>
  <c r="AL168" i="4"/>
  <c r="U168" i="4"/>
  <c r="AL152" i="4"/>
  <c r="U152" i="4"/>
  <c r="AL135" i="4"/>
  <c r="U135" i="4"/>
  <c r="AL119" i="4"/>
  <c r="U119" i="4"/>
  <c r="AL103" i="4"/>
  <c r="U103" i="4"/>
  <c r="AL209" i="4"/>
  <c r="AI225" i="4"/>
  <c r="AL225" i="4"/>
  <c r="AI228" i="4"/>
  <c r="AL228" i="4"/>
  <c r="AL239" i="4"/>
  <c r="AJ264" i="4"/>
  <c r="R263" i="4"/>
  <c r="AJ273" i="4"/>
  <c r="R297" i="4"/>
  <c r="AJ247" i="4"/>
  <c r="AJ261" i="4"/>
  <c r="AJ259" i="4"/>
  <c r="AJ243" i="4"/>
  <c r="AJ258" i="4"/>
  <c r="AJ242" i="4"/>
  <c r="AJ244" i="4"/>
  <c r="AJ256" i="4"/>
  <c r="AJ239" i="4"/>
  <c r="AJ275" i="4"/>
  <c r="AJ253" i="4"/>
  <c r="AJ237" i="4"/>
  <c r="AJ262" i="4"/>
  <c r="AJ245" i="4"/>
  <c r="AJ257" i="4"/>
  <c r="AJ255" i="4"/>
  <c r="AJ254" i="4"/>
  <c r="AJ270" i="4"/>
  <c r="AJ246" i="4"/>
  <c r="AJ240" i="4"/>
  <c r="AJ252" i="4"/>
  <c r="AJ236" i="4"/>
  <c r="AJ269" i="4"/>
  <c r="AJ251" i="4"/>
  <c r="AJ235" i="4"/>
  <c r="AJ231" i="4"/>
  <c r="AJ238" i="4"/>
  <c r="AJ268" i="4"/>
  <c r="AJ250" i="4"/>
  <c r="AJ234" i="4"/>
  <c r="AJ230" i="4"/>
  <c r="AJ260" i="4"/>
  <c r="AJ241" i="4"/>
  <c r="AJ266" i="4"/>
  <c r="AJ249" i="4"/>
  <c r="AJ233" i="4"/>
  <c r="AJ265" i="4"/>
  <c r="AJ248" i="4"/>
  <c r="AJ232" i="4"/>
  <c r="AI167" i="4"/>
  <c r="AI150" i="4"/>
  <c r="AI200" i="4"/>
  <c r="AI214" i="4"/>
  <c r="AI198" i="4"/>
  <c r="AI165" i="4"/>
  <c r="AI149" i="4"/>
  <c r="AI132" i="4"/>
  <c r="AI116" i="4"/>
  <c r="AI151" i="4"/>
  <c r="AI117" i="4"/>
  <c r="AI213" i="4"/>
  <c r="AI197" i="4"/>
  <c r="AI164" i="4"/>
  <c r="AI148" i="4"/>
  <c r="AI131" i="4"/>
  <c r="AI115" i="4"/>
  <c r="AI212" i="4"/>
  <c r="AI196" i="4"/>
  <c r="AI163" i="4"/>
  <c r="AI147" i="4"/>
  <c r="AI130" i="4"/>
  <c r="AI114" i="4"/>
  <c r="AI211" i="4"/>
  <c r="AI195" i="4"/>
  <c r="AI162" i="4"/>
  <c r="AI146" i="4"/>
  <c r="AI129" i="4"/>
  <c r="AI113" i="4"/>
  <c r="AI210" i="4"/>
  <c r="AI194" i="4"/>
  <c r="AI161" i="4"/>
  <c r="AI145" i="4"/>
  <c r="AI128" i="4"/>
  <c r="AI112" i="4"/>
  <c r="AI193" i="4"/>
  <c r="AI111" i="4"/>
  <c r="AI199" i="4"/>
  <c r="AI127" i="4"/>
  <c r="AI208" i="4"/>
  <c r="AI192" i="4"/>
  <c r="AI159" i="4"/>
  <c r="AI143" i="4"/>
  <c r="AI126" i="4"/>
  <c r="AI110" i="4"/>
  <c r="AI223" i="4"/>
  <c r="AI207" i="4"/>
  <c r="AI191" i="4"/>
  <c r="AI158" i="4"/>
  <c r="AI142" i="4"/>
  <c r="AI125" i="4"/>
  <c r="AI109" i="4"/>
  <c r="AI216" i="4"/>
  <c r="AI118" i="4"/>
  <c r="AI215" i="4"/>
  <c r="AI209" i="4"/>
  <c r="AI222" i="4"/>
  <c r="AI206" i="4"/>
  <c r="AI190" i="4"/>
  <c r="AI157" i="4"/>
  <c r="AI141" i="4"/>
  <c r="AI124" i="4"/>
  <c r="AI108" i="4"/>
  <c r="AI133" i="4"/>
  <c r="AI144" i="4"/>
  <c r="AI189" i="4"/>
  <c r="AI156" i="4"/>
  <c r="AI140" i="4"/>
  <c r="AI123" i="4"/>
  <c r="AI107" i="4"/>
  <c r="AI160" i="4"/>
  <c r="AI205" i="4"/>
  <c r="AI220" i="4"/>
  <c r="AI204" i="4"/>
  <c r="AI188" i="4"/>
  <c r="AI155" i="4"/>
  <c r="AI138" i="4"/>
  <c r="AI122" i="4"/>
  <c r="AI106" i="4"/>
  <c r="AI219" i="4"/>
  <c r="AI203" i="4"/>
  <c r="AI170" i="4"/>
  <c r="AI154" i="4"/>
  <c r="AI137" i="4"/>
  <c r="AI121" i="4"/>
  <c r="AI105" i="4"/>
  <c r="AI221" i="4"/>
  <c r="AI218" i="4"/>
  <c r="AI202" i="4"/>
  <c r="AI169" i="4"/>
  <c r="AI153" i="4"/>
  <c r="AI136" i="4"/>
  <c r="AI120" i="4"/>
  <c r="AI104" i="4"/>
  <c r="AI134" i="4"/>
  <c r="AI166" i="4"/>
  <c r="AI217" i="4"/>
  <c r="AI201" i="4"/>
  <c r="AI168" i="4"/>
  <c r="AI152" i="4"/>
  <c r="AI135" i="4"/>
  <c r="AI119" i="4"/>
  <c r="AI103" i="4"/>
  <c r="U263" i="4" l="1"/>
  <c r="Z312" i="4"/>
  <c r="AA263" i="4"/>
  <c r="V271" i="4"/>
  <c r="V312" i="4" s="1"/>
  <c r="AC263" i="4"/>
  <c r="AC312" i="4" s="1"/>
  <c r="AF263" i="4"/>
  <c r="AF312" i="4" s="1"/>
  <c r="AJ312" i="4"/>
  <c r="AL147" i="4"/>
  <c r="AL146" i="4"/>
  <c r="AL145" i="4"/>
  <c r="AL104" i="4"/>
  <c r="AL148" i="4"/>
  <c r="AL160" i="4"/>
  <c r="AL200" i="4"/>
  <c r="AA312" i="4" l="1"/>
  <c r="AG16" i="4"/>
  <c r="AH16" i="4"/>
  <c r="U26" i="4"/>
  <c r="U28" i="4" s="1"/>
  <c r="U50" i="4"/>
  <c r="U69" i="4"/>
  <c r="T26" i="4"/>
  <c r="T28" i="4" s="1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7" i="4"/>
  <c r="T48" i="4" s="1"/>
  <c r="T70" i="4"/>
  <c r="T25" i="4"/>
  <c r="AG23" i="4" l="1"/>
  <c r="AG49" i="4" s="1"/>
  <c r="AH23" i="4"/>
  <c r="AH49" i="4" s="1"/>
  <c r="T46" i="4"/>
  <c r="R16" i="4"/>
  <c r="R23" i="4" s="1"/>
  <c r="U23" i="4"/>
  <c r="V16" i="4"/>
  <c r="Z16" i="4"/>
  <c r="AA16" i="4"/>
  <c r="AC16" i="4"/>
  <c r="AF16" i="4"/>
  <c r="V23" i="4" l="1"/>
  <c r="AC23" i="4"/>
  <c r="AC49" i="4" s="1"/>
  <c r="AF23" i="4"/>
  <c r="AF49" i="4" s="1"/>
  <c r="AA23" i="4"/>
  <c r="AA49" i="4" s="1"/>
  <c r="Z23" i="4"/>
  <c r="Z49" i="4" s="1"/>
  <c r="AI16" i="4"/>
  <c r="T16" i="4"/>
  <c r="AL16" i="4"/>
  <c r="AL23" i="4" s="1"/>
  <c r="T23" i="4" l="1"/>
  <c r="T49" i="4" s="1"/>
  <c r="O23" i="4" l="1"/>
  <c r="O25" i="4"/>
  <c r="V26" i="4"/>
  <c r="O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L46" i="4"/>
  <c r="N46" i="4"/>
  <c r="O46" i="4"/>
  <c r="R47" i="4"/>
  <c r="R48" i="4" s="1"/>
  <c r="L48" i="4"/>
  <c r="N48" i="4"/>
  <c r="O48" i="4"/>
  <c r="L69" i="4"/>
  <c r="N69" i="4"/>
  <c r="O69" i="4"/>
  <c r="U75" i="4"/>
  <c r="U77" i="4"/>
  <c r="U78" i="4"/>
  <c r="U79" i="4"/>
  <c r="R87" i="4"/>
  <c r="R88" i="4"/>
  <c r="R89" i="4"/>
  <c r="R90" i="4"/>
  <c r="R91" i="4"/>
  <c r="R92" i="4"/>
  <c r="R93" i="4"/>
  <c r="R94" i="4"/>
  <c r="R95" i="4"/>
  <c r="R96" i="4"/>
  <c r="U96" i="4" s="1"/>
  <c r="R97" i="4"/>
  <c r="R98" i="4"/>
  <c r="R99" i="4"/>
  <c r="R100" i="4"/>
  <c r="R101" i="4"/>
  <c r="R102" i="4"/>
  <c r="V28" i="4" l="1"/>
  <c r="V49" i="4" s="1"/>
  <c r="R224" i="4"/>
  <c r="R312" i="4" s="1"/>
  <c r="AL50" i="4"/>
  <c r="AL71" i="4"/>
  <c r="U71" i="4"/>
  <c r="AL87" i="4"/>
  <c r="U87" i="4"/>
  <c r="AL101" i="4"/>
  <c r="U101" i="4"/>
  <c r="AL100" i="4"/>
  <c r="U100" i="4"/>
  <c r="AL80" i="4"/>
  <c r="U80" i="4"/>
  <c r="AL94" i="4"/>
  <c r="U94" i="4"/>
  <c r="AL84" i="4"/>
  <c r="U84" i="4"/>
  <c r="AL81" i="4"/>
  <c r="U81" i="4"/>
  <c r="AL97" i="4"/>
  <c r="U97" i="4"/>
  <c r="AL95" i="4"/>
  <c r="U95" i="4"/>
  <c r="AL93" i="4"/>
  <c r="U93" i="4"/>
  <c r="AL76" i="4"/>
  <c r="U76" i="4"/>
  <c r="AL92" i="4"/>
  <c r="U92" i="4"/>
  <c r="AL91" i="4"/>
  <c r="U91" i="4"/>
  <c r="AL74" i="4"/>
  <c r="U74" i="4"/>
  <c r="AL90" i="4"/>
  <c r="U90" i="4"/>
  <c r="AL73" i="4"/>
  <c r="U73" i="4"/>
  <c r="AL88" i="4"/>
  <c r="U88" i="4"/>
  <c r="AL85" i="4"/>
  <c r="U85" i="4"/>
  <c r="AL98" i="4"/>
  <c r="U98" i="4"/>
  <c r="AL89" i="4"/>
  <c r="U89" i="4"/>
  <c r="AL72" i="4"/>
  <c r="U72" i="4"/>
  <c r="AL102" i="4"/>
  <c r="U102" i="4"/>
  <c r="AL86" i="4"/>
  <c r="U86" i="4"/>
  <c r="AL99" i="4"/>
  <c r="U99" i="4"/>
  <c r="AL83" i="4"/>
  <c r="U83" i="4"/>
  <c r="AI96" i="4"/>
  <c r="AL96" i="4"/>
  <c r="AL70" i="4"/>
  <c r="AI50" i="4"/>
  <c r="AI70" i="4"/>
  <c r="AI81" i="4"/>
  <c r="AI102" i="4"/>
  <c r="AI97" i="4"/>
  <c r="AI86" i="4"/>
  <c r="AI77" i="4"/>
  <c r="AI78" i="4"/>
  <c r="AI92" i="4"/>
  <c r="AI73" i="4"/>
  <c r="AI98" i="4"/>
  <c r="AI80" i="4"/>
  <c r="AI79" i="4"/>
  <c r="AI95" i="4"/>
  <c r="AI94" i="4"/>
  <c r="AI93" i="4"/>
  <c r="AI76" i="4"/>
  <c r="AI75" i="4"/>
  <c r="AI91" i="4"/>
  <c r="AI74" i="4"/>
  <c r="AI90" i="4"/>
  <c r="AI89" i="4"/>
  <c r="AI72" i="4"/>
  <c r="AI88" i="4"/>
  <c r="AI71" i="4"/>
  <c r="AI87" i="4"/>
  <c r="AI101" i="4"/>
  <c r="AI85" i="4"/>
  <c r="AI100" i="4"/>
  <c r="AI84" i="4"/>
  <c r="AI99" i="4"/>
  <c r="AI83" i="4"/>
  <c r="T50" i="4"/>
  <c r="U70" i="4"/>
  <c r="U43" i="4"/>
  <c r="AJ43" i="4"/>
  <c r="AL43" i="4"/>
  <c r="AL35" i="4"/>
  <c r="AJ35" i="4"/>
  <c r="U35" i="4"/>
  <c r="AJ42" i="4"/>
  <c r="AL42" i="4"/>
  <c r="U42" i="4"/>
  <c r="AJ34" i="4"/>
  <c r="U34" i="4"/>
  <c r="AL34" i="4"/>
  <c r="AJ33" i="4"/>
  <c r="U33" i="4"/>
  <c r="AL33" i="4"/>
  <c r="AJ41" i="4"/>
  <c r="AL41" i="4"/>
  <c r="U41" i="4"/>
  <c r="AL32" i="4"/>
  <c r="U32" i="4"/>
  <c r="AJ32" i="4"/>
  <c r="U31" i="4"/>
  <c r="AJ31" i="4"/>
  <c r="AL31" i="4"/>
  <c r="U47" i="4"/>
  <c r="U48" i="4" s="1"/>
  <c r="AJ47" i="4"/>
  <c r="AL47" i="4"/>
  <c r="AL48" i="4" s="1"/>
  <c r="AJ40" i="4"/>
  <c r="AL40" i="4"/>
  <c r="U40" i="4"/>
  <c r="U30" i="4"/>
  <c r="AJ30" i="4"/>
  <c r="AL30" i="4"/>
  <c r="AJ29" i="4"/>
  <c r="AL29" i="4"/>
  <c r="R46" i="4"/>
  <c r="U29" i="4"/>
  <c r="AJ39" i="4"/>
  <c r="AL39" i="4"/>
  <c r="U39" i="4"/>
  <c r="AJ38" i="4"/>
  <c r="AL38" i="4"/>
  <c r="U38" i="4"/>
  <c r="AI26" i="4"/>
  <c r="AL26" i="4" s="1"/>
  <c r="AL28" i="4" s="1"/>
  <c r="AJ45" i="4"/>
  <c r="AL45" i="4"/>
  <c r="U45" i="4"/>
  <c r="AJ37" i="4"/>
  <c r="AL37" i="4"/>
  <c r="U37" i="4"/>
  <c r="AI24" i="4"/>
  <c r="R25" i="4"/>
  <c r="U24" i="4"/>
  <c r="U25" i="4" s="1"/>
  <c r="U44" i="4"/>
  <c r="AJ44" i="4"/>
  <c r="AL44" i="4"/>
  <c r="AJ36" i="4"/>
  <c r="AL36" i="4"/>
  <c r="U36" i="4"/>
  <c r="R49" i="4" l="1"/>
  <c r="T69" i="4"/>
  <c r="U46" i="4"/>
  <c r="U49" i="4" s="1"/>
  <c r="U224" i="4"/>
  <c r="U312" i="4" s="1"/>
  <c r="AI312" i="4"/>
  <c r="AL77" i="4"/>
  <c r="AL24" i="4"/>
  <c r="AL25" i="4" s="1"/>
  <c r="AI49" i="4"/>
  <c r="AJ49" i="4"/>
  <c r="AL78" i="4"/>
  <c r="AL79" i="4"/>
  <c r="AL75" i="4"/>
  <c r="AL46" i="4"/>
  <c r="AL49" i="4" l="1"/>
  <c r="AL312" i="4"/>
  <c r="T312" i="4"/>
  <c r="Y69" i="28" l="1"/>
  <c r="E84" i="28"/>
  <c r="F83" i="28"/>
  <c r="F84" i="28" s="1"/>
  <c r="AB39" i="28" l="1"/>
  <c r="AB68" i="28" s="1"/>
  <c r="AC68" i="28" l="1"/>
  <c r="AB1839" i="4"/>
  <c r="S1838" i="4"/>
  <c r="AB69" i="28" l="1"/>
</calcChain>
</file>

<file path=xl/sharedStrings.xml><?xml version="1.0" encoding="utf-8"?>
<sst xmlns="http://schemas.openxmlformats.org/spreadsheetml/2006/main" count="19437" uniqueCount="4597">
  <si>
    <t>COSTO DIRECTO - PERSONAL</t>
  </si>
  <si>
    <t>COSTO DIRECTO - BIENES</t>
  </si>
  <si>
    <t>COSTO DIRECTO - SERVICIOS</t>
  </si>
  <si>
    <t>GASTOS GENERAL - PERSONAL</t>
  </si>
  <si>
    <t>GASTOS GENERALES - BIENES</t>
  </si>
  <si>
    <t>GASTOS GENERALES - SERVICIOS</t>
  </si>
  <si>
    <t>GASTOS DE SUPERVISION - SERVICIOS</t>
  </si>
  <si>
    <t>GASTOS PLAN COVID-19 - BIENES</t>
  </si>
  <si>
    <t>GASTOS GENERALES</t>
  </si>
  <si>
    <t xml:space="preserve"> COSTO DIRECTO</t>
  </si>
  <si>
    <t>GASTOS DE SUPERVISION</t>
  </si>
  <si>
    <t>GASTOS PLAN COVID-19</t>
  </si>
  <si>
    <t>MANO DE OBRA</t>
  </si>
  <si>
    <t>MATERIALES</t>
  </si>
  <si>
    <t>HERRAMIENTAS MANUALES</t>
  </si>
  <si>
    <t>OTROS SERVICIOS DE TERCEROS</t>
  </si>
  <si>
    <t>RESIDENTE DE OBRA</t>
  </si>
  <si>
    <t>ASISTENTE ADMINISTRATIVO</t>
  </si>
  <si>
    <t>ASISTENTE TECNICO</t>
  </si>
  <si>
    <t>ADQUISISCION DE BIENES</t>
  </si>
  <si>
    <t>SUPERVISOR</t>
  </si>
  <si>
    <t>MUNICIPALIDAD PROVINCIAL DE ABANCAY</t>
  </si>
  <si>
    <t>GERENCIA DE ACONDICIONAMIENTO TERRITORIAL Y DESARROLLO URBANO</t>
  </si>
  <si>
    <t>MODALIDAD</t>
  </si>
  <si>
    <t>RESIDENTE</t>
  </si>
  <si>
    <t>MES</t>
  </si>
  <si>
    <t xml:space="preserve">Nº </t>
  </si>
  <si>
    <t>NOMBRE / PROVEEDOR</t>
  </si>
  <si>
    <t>FECHA</t>
  </si>
  <si>
    <t>N°</t>
  </si>
  <si>
    <t>IMPORTE</t>
  </si>
  <si>
    <t>PLANILLA</t>
  </si>
  <si>
    <t>BANCO DE LA NACION</t>
  </si>
  <si>
    <t>GBL</t>
  </si>
  <si>
    <t>MERMA MERCADO JENNY IDONIA</t>
  </si>
  <si>
    <t>SERVICIO</t>
  </si>
  <si>
    <t>PERSONAL</t>
  </si>
  <si>
    <t>BIENES</t>
  </si>
  <si>
    <t>O/C</t>
  </si>
  <si>
    <t>UND</t>
  </si>
  <si>
    <t>TOTAL</t>
  </si>
  <si>
    <t>SERVICIOS</t>
  </si>
  <si>
    <t>EJECUCION PRESPUPUESTAL POR ESPECIFICA (MENSUAL)</t>
  </si>
  <si>
    <t>COSTOS</t>
  </si>
  <si>
    <t>CLASE</t>
  </si>
  <si>
    <t>ESPECIFICA</t>
  </si>
  <si>
    <t>2.6.23.24</t>
  </si>
  <si>
    <t>2.6.23.25</t>
  </si>
  <si>
    <t>2.6.23.26</t>
  </si>
  <si>
    <t>2.6.81.42</t>
  </si>
  <si>
    <t>2.6.81.43</t>
  </si>
  <si>
    <t>2.6.32.999</t>
  </si>
  <si>
    <t>ANALISIS DE EJECUCION PRESUPUESTAL</t>
  </si>
  <si>
    <t>EJECUCION PRESUPUESTAL -MENSUALES</t>
  </si>
  <si>
    <t>N°
SIAF</t>
  </si>
  <si>
    <t>DETALLE</t>
  </si>
  <si>
    <t>O/S</t>
  </si>
  <si>
    <t>VASQUEZ CCAHUANA JUAN CARLOS</t>
  </si>
  <si>
    <t>SUPERVISOR DE OBRA</t>
  </si>
  <si>
    <t>GLB</t>
  </si>
  <si>
    <t>HILARES PUMAPILLO FREDY</t>
  </si>
  <si>
    <t>PAR</t>
  </si>
  <si>
    <t>BARRIENTOS AYALA CARLOS ALBERTO SANTOS</t>
  </si>
  <si>
    <t>FORMATO KARDEX</t>
  </si>
  <si>
    <t>MILLAR</t>
  </si>
  <si>
    <t>CIENTO</t>
  </si>
  <si>
    <t>GRUPO MURILLO E.I.R.LTDA.</t>
  </si>
  <si>
    <t>CEMENTO PORTLAND TIPO I X 42.50 KG - YURA</t>
  </si>
  <si>
    <t>UNIDAD</t>
  </si>
  <si>
    <t>ALVAREZ NUÑEZ CATHERINE FLOR DE MARIA</t>
  </si>
  <si>
    <t>CONSORCIO PEGASSO S.A.C.</t>
  </si>
  <si>
    <t>COMBA DE 18 LB</t>
  </si>
  <si>
    <t>COMBA DE 6 LB</t>
  </si>
  <si>
    <t>VALENZUELA MOREANO ZACARIAS</t>
  </si>
  <si>
    <t>INVERSIONES GENERALES HERRERA EMPRESA INDIVIDUAL DE RESPONSABILIDAD LIMITADA</t>
  </si>
  <si>
    <t>ALAMBRE DE ACERO NEGRO RECOCIDO CALIBRE 16</t>
  </si>
  <si>
    <t>KLG</t>
  </si>
  <si>
    <t>ALAMBRE DE ACERO NEGRO RECOCIDO CALIBRE 8</t>
  </si>
  <si>
    <t>1351</t>
  </si>
  <si>
    <t>LENTES DE SEGURIDAD CON PROTECCION ULTRAVIOLETA</t>
  </si>
  <si>
    <t>GUANTE DE JEBE CALIBRE 35</t>
  </si>
  <si>
    <t>LENTES PROTECTORES DE POLICARBONATO</t>
  </si>
  <si>
    <t>ADITIVO CURADOR DE CONCRETO</t>
  </si>
  <si>
    <t>GALON</t>
  </si>
  <si>
    <t>TECKNOPORT DE 1.20X2.40 e=1"</t>
  </si>
  <si>
    <t>ESCOBA DE CERDA DE PLASTICO 30 cm MANGO DE MADERA</t>
  </si>
  <si>
    <t>METRO</t>
  </si>
  <si>
    <t>RECOGEDOR DE PLASTICO TAMAÑO MEDIANO</t>
  </si>
  <si>
    <t>TELA FRANELA X 1.50 m DE ANCHO</t>
  </si>
  <si>
    <t>NOMA E.I.R.L.</t>
  </si>
  <si>
    <t>VILA HUANCACURI WALTER</t>
  </si>
  <si>
    <t>VALER UGARTE FREDY</t>
  </si>
  <si>
    <t>PLANILLA DEL PERSONAL OBRERO - OCTUBRE</t>
  </si>
  <si>
    <t>SUNAT/BANCO DE LA NACION</t>
  </si>
  <si>
    <t>AFP/BANCO DE LA NACION</t>
  </si>
  <si>
    <t>CABALLERO PALOMINO PERCY</t>
  </si>
  <si>
    <t>GUIZADO CARTAGENA KATERINE</t>
  </si>
  <si>
    <t>BROCHA 2 IN</t>
  </si>
  <si>
    <t>ARENA FINA</t>
  </si>
  <si>
    <t>M3</t>
  </si>
  <si>
    <t>ARENA GRUESA</t>
  </si>
  <si>
    <t>SERVICENTRO SAN JOSE E.I.R.LTDA.</t>
  </si>
  <si>
    <t>GLN</t>
  </si>
  <si>
    <t>ALMANZA CASTANEDA FLORA</t>
  </si>
  <si>
    <t>DISCO DE CORTE PARA ACERO 14 IN</t>
  </si>
  <si>
    <t>COMERCIAL FERRETERIA A.R.G. E.I.R.L.</t>
  </si>
  <si>
    <t>MIRANDA TAMAYO ENRIQUE SANTIAGO</t>
  </si>
  <si>
    <t>NIÑO DE GUZMAN VELASQUEZ FREDDY</t>
  </si>
  <si>
    <t>DOC</t>
  </si>
  <si>
    <t>CAMACHO SANCHEZ LINO</t>
  </si>
  <si>
    <t>1353</t>
  </si>
  <si>
    <t>QUISPE ALZAMORA DENNIS ROBERT</t>
  </si>
  <si>
    <t>CARRASCO ROMAN MERY</t>
  </si>
  <si>
    <t>ROMAN SANCHEZ EDITH</t>
  </si>
  <si>
    <t>MENA AGUIRRE MARIO</t>
  </si>
  <si>
    <t>PAREDES MUÑOQUE KATHERINE JULIA</t>
  </si>
  <si>
    <t>ESQUIEROS GAMARRA JACKELINE</t>
  </si>
  <si>
    <t>DISTRIBUIDORA Y CONSTRUCTORA APURIMAC S.A.C.</t>
  </si>
  <si>
    <t>SERNA CACERES ALBERTO FAVIO</t>
  </si>
  <si>
    <t>ARCE ACOSTUPA YESSICA ROSANALE</t>
  </si>
  <si>
    <t>MAVERI MANUFACTURAS-VENTAS S.R.L</t>
  </si>
  <si>
    <t>CONTRERAS PAIRA LUZ BELY</t>
  </si>
  <si>
    <t>GUTIERREZ QUISPE MIRIAM ROSA</t>
  </si>
  <si>
    <t>CONSULTORES EJECUTORES &amp; INGEVI S.R.L.</t>
  </si>
  <si>
    <t>DISTRIBUIDORA DE MADERA Y FUNERARIA SANTA ANA EIRL.</t>
  </si>
  <si>
    <t>CONTRERAS ACHULLI DAVID LORENZO</t>
  </si>
  <si>
    <t>CONAFOVICER</t>
  </si>
  <si>
    <t>INVERSIONES E INGENIEROS SANTA ANA SOCIEDAD COMERCIAL DE RESPONSABILIDAD LIMITADA - IISA S.R.L.</t>
  </si>
  <si>
    <t>INVERSIONES VIRDECO EMPRESA INDIVIDUAL DE RESPONSABILIDAD LIMITADA</t>
  </si>
  <si>
    <t>CARPIO BALLON CESAR</t>
  </si>
  <si>
    <t>GRUPO EMPRESARIAL ARIAS SOCIEDAD ANÓNIMA CERRADA</t>
  </si>
  <si>
    <t>RODRILU EMPRESA INDIVIDUAL DE RESPONSABILIDAD LIMITADA</t>
  </si>
  <si>
    <t>SERVICIOS GENERALES SANTOS MODESTO E.I.R.L.</t>
  </si>
  <si>
    <t>POLO AMADOR YESICA NELLY</t>
  </si>
  <si>
    <t>MARTINEZ HUILLCA DOMINGA</t>
  </si>
  <si>
    <t>GONZALES PORRAS ORLINDA</t>
  </si>
  <si>
    <t>MATERIAL GRANULAR PARA BASE TIPO A</t>
  </si>
  <si>
    <t>CHANCAYAURI YLACHOQUE WILBER</t>
  </si>
  <si>
    <t>FORMATO FE - 05 - CONSOLIDADO DIGITAL</t>
  </si>
  <si>
    <t>DOCUMENTOS: O/C, O/S, PLLA, RESOL.</t>
  </si>
  <si>
    <t>CLASIFICADOR ECONOMICO DE GASTOS</t>
  </si>
  <si>
    <t>PLAN CONTABLE GUBERNAMENTAL</t>
  </si>
  <si>
    <t>ADQUISICION DE ACTIVOS NO FINANCIEROS</t>
  </si>
  <si>
    <t>2.6.2</t>
  </si>
  <si>
    <t>CONSTRUCCION DE EDIFICIOS Y ESTRUCTURAS</t>
  </si>
  <si>
    <t>EDIFICIOS Y ESTRUCTURA</t>
  </si>
  <si>
    <t>2.6.23</t>
  </si>
  <si>
    <t>OTRAS ESTRUCTURAS</t>
  </si>
  <si>
    <t>2.6.23.2</t>
  </si>
  <si>
    <t>INFRAESTRUCTURA VIAL</t>
  </si>
  <si>
    <t>2.6.23.23</t>
  </si>
  <si>
    <t xml:space="preserve">COSTO DE CONSTRUCCION POR CONTRATA </t>
  </si>
  <si>
    <t xml:space="preserve">COSTO DE CONSTRUCCION POR ADMINISTRACION DIRECTA - PERSONAL </t>
  </si>
  <si>
    <t xml:space="preserve">COSTO DE CONSTRUCCION POR ADMINISTRACION DIRECTA - BIENES </t>
  </si>
  <si>
    <t xml:space="preserve">COSTO DE CONSTRUCCION POR ADMINISTRACION DIRECTA - SERVICIOS </t>
  </si>
  <si>
    <t>2.6.23.27</t>
  </si>
  <si>
    <t>COSTO DE CONSTRUCCION POR ADMINISTRACION DIRECTA - OTROS</t>
  </si>
  <si>
    <t>POR ADMINISTRACIÓN DIRECTA - COSTO POR PRÉSTAMOS</t>
  </si>
  <si>
    <t>2.6.23.4</t>
  </si>
  <si>
    <t>INFRAESTRUCTURA AGRICOLA</t>
  </si>
  <si>
    <t>2.6. 2  3. 4  3</t>
  </si>
  <si>
    <t xml:space="preserve">POR ADMINISTRACION DIRECTA - PERSONAL </t>
  </si>
  <si>
    <t>2.6. 2  3. 4  4</t>
  </si>
  <si>
    <t xml:space="preserve">POR ADMINISTRACION DIRECTA - BIENES </t>
  </si>
  <si>
    <t>2.6. 2  3. 4  5</t>
  </si>
  <si>
    <t xml:space="preserve">POR ADMINISTRACION DIRECTA - SERVICIOS </t>
  </si>
  <si>
    <t>2.6.3</t>
  </si>
  <si>
    <t>ADQUISICION DE VEHICULOS, MAQUINARIAS Y OTROS</t>
  </si>
  <si>
    <t>VEHÍCULOS, MAQUINARIAS Y OTROS</t>
  </si>
  <si>
    <t>2.6.32</t>
  </si>
  <si>
    <t>ADQUISICION DE MAQUINARIAS, EQUIPO Y MOBILIARIO</t>
  </si>
  <si>
    <t>Maquinarias, Equipo, Mobiliario Y Otros</t>
  </si>
  <si>
    <t>2.6.32.1</t>
  </si>
  <si>
    <t>PARA OFICINA</t>
  </si>
  <si>
    <t>2.6.32.11</t>
  </si>
  <si>
    <t>MAQUINAS Y EQUIPOS</t>
  </si>
  <si>
    <t>Máquinas Y Equipos De Oficina</t>
  </si>
  <si>
    <t>2.6.32.12</t>
  </si>
  <si>
    <t>MOBILIARIO</t>
  </si>
  <si>
    <t>Mobiliario De Oficina</t>
  </si>
  <si>
    <t>2.6.32.9</t>
  </si>
  <si>
    <t>ADQUISICION DE MAQUINARIA Y EQUIPO DIVERSOS</t>
  </si>
  <si>
    <t>Maquinaria Y Equipo Diversos</t>
  </si>
  <si>
    <t>2.6.32.91</t>
  </si>
  <si>
    <t>AIRE ACONDICIONADO Y REFRIGERACION</t>
  </si>
  <si>
    <t>Aire Acondicionado y Refrigeración RD 003-2019-EF/51.01</t>
  </si>
  <si>
    <t>2.6.32.92</t>
  </si>
  <si>
    <t>ASEO, LIMPIEZA Y COCINA</t>
  </si>
  <si>
    <t>Aseo, Limpieza y Cocina</t>
  </si>
  <si>
    <t>2.6.32.93</t>
  </si>
  <si>
    <t>SEGURIDAD INDUSTRIAL</t>
  </si>
  <si>
    <t>Seguridad Industrial</t>
  </si>
  <si>
    <t>2.6.32.94</t>
  </si>
  <si>
    <t>ELECTRICIDAD Y ELECTRONICA</t>
  </si>
  <si>
    <t>Electricidad y Electrónica</t>
  </si>
  <si>
    <t>2.6.32.95</t>
  </si>
  <si>
    <t>EQUIPOS E INSTRUMENTOS DE MEDICION</t>
  </si>
  <si>
    <t>Equipos e Instrumentos de Medición</t>
  </si>
  <si>
    <t>2.6.32.96</t>
  </si>
  <si>
    <t>EQUIPOS PARA VEHICULOS</t>
  </si>
  <si>
    <t>Equipos para Vehículos</t>
  </si>
  <si>
    <t>MAQUINARIAS, EQUIPOS Y MOBILIARIOS DE OTRAS INSTALACIONES</t>
  </si>
  <si>
    <t>Maquinarias, Equipos y Mobiliarios de Otras Instalaciones</t>
  </si>
  <si>
    <t>2.6.8</t>
  </si>
  <si>
    <t>OTROS GASTOS DE ACTIVOS NO FINANCIEROS</t>
  </si>
  <si>
    <t>ESTUDIOS Y PROYECTOS</t>
  </si>
  <si>
    <t>2.6.81</t>
  </si>
  <si>
    <t>2.6.81.3</t>
  </si>
  <si>
    <t>ELABORACION DE EXPEDIENTES TECNICOS</t>
  </si>
  <si>
    <t>ELABORACION DE EXPEDIENTE  TECNICO</t>
  </si>
  <si>
    <t>2.6.81.31</t>
  </si>
  <si>
    <t>2.6.81.4</t>
  </si>
  <si>
    <t>OTROS GASTOS DIVERSOS DE ACTIVOS NO FINANCIEROS</t>
  </si>
  <si>
    <t>2.6.81.41</t>
  </si>
  <si>
    <t>GASTO POR LA CONTRATACION DE PERSONAL</t>
  </si>
  <si>
    <t>GASTO POR LA COMPRA DE BIENES</t>
  </si>
  <si>
    <t>GASTO POR LA CONTRATACION DE SERVICIOS</t>
  </si>
  <si>
    <t>2.6.81.499</t>
  </si>
  <si>
    <t>OTROS GASTOS</t>
  </si>
  <si>
    <t xml:space="preserve">OTROS GASTOS  </t>
  </si>
  <si>
    <t>RUBRO</t>
  </si>
  <si>
    <t xml:space="preserve">FORMATO FE-06 </t>
  </si>
  <si>
    <t>CUADRO COMPARATIVO DEL PRESUPUESTO ANALITICO APROBADO Y EJECUTADO</t>
  </si>
  <si>
    <t>ESPECIFICA 
DE GASTO</t>
  </si>
  <si>
    <t xml:space="preserve">EXPEDIENTE
TECNICO
(A) </t>
  </si>
  <si>
    <t>%</t>
  </si>
  <si>
    <t>GASTO  (C)</t>
  </si>
  <si>
    <t>SALD0 - PIM</t>
  </si>
  <si>
    <t>COSTO ADMI. DIRECTA - PERSONAL</t>
  </si>
  <si>
    <t>COSTO ADM. DIRECTA - BIENES</t>
  </si>
  <si>
    <t>COSTO ADM. DIRECTA - SERVICIOS</t>
  </si>
  <si>
    <t>GASTO - PERSONAL</t>
  </si>
  <si>
    <t>GASTO - COMPRA DE BIENES</t>
  </si>
  <si>
    <t>GASTO - CONTRATACION DE SERVICIOS</t>
  </si>
  <si>
    <t>GASTOS EJECUCION COVID-19</t>
  </si>
  <si>
    <t>LIQUIDACION FINAL DE OBRA</t>
  </si>
  <si>
    <t>DESCRIPCIÓN</t>
  </si>
  <si>
    <t>PRESUPUESTO</t>
  </si>
  <si>
    <t xml:space="preserve">SALDO PRESUPUESTAL </t>
  </si>
  <si>
    <t>CODIGO</t>
  </si>
  <si>
    <t>PROYECTO:</t>
  </si>
  <si>
    <t>M</t>
  </si>
  <si>
    <t>RIOS SAUÑE MELINA RAQUEL</t>
  </si>
  <si>
    <t>LUBRICANTE PARA TUBERIA PVC.</t>
  </si>
  <si>
    <t>CLAVOS PARA MADERA C/C 4"</t>
  </si>
  <si>
    <t>CLAVOS PARA MADERA C/C 5"</t>
  </si>
  <si>
    <t>CLAVOS PARA MADERA C/C 3"</t>
  </si>
  <si>
    <t>ALAMBRE NEGRO N°16</t>
  </si>
  <si>
    <t>ALAMBRE NEGRO N°8</t>
  </si>
  <si>
    <t>ACERO DE REFUERZO FY=4200 GRADO 60</t>
  </si>
  <si>
    <t>ACERO LISO DE REFUERZO FY=4200 GRADO 60</t>
  </si>
  <si>
    <t>GRAVILLA</t>
  </si>
  <si>
    <t>PIEDRA CHANCADA DE 1/2"</t>
  </si>
  <si>
    <t>PIEDRA CHANCADA DE 3/4"</t>
  </si>
  <si>
    <t>MATERIAL DE BASE GRANULAR</t>
  </si>
  <si>
    <t>CACHIMBA PARA DESAGUE 6" A 8"</t>
  </si>
  <si>
    <t>ASFALTO RC-250</t>
  </si>
  <si>
    <t>CEMENTO PORTLAND TIPO I (42.5KG)</t>
  </si>
  <si>
    <t>CONCRETO CICLOPEO f'c=140 kg/cm2 + 30 % PM.</t>
  </si>
  <si>
    <t>CINTA TEFLON</t>
  </si>
  <si>
    <t>YESO DE 28 Kg</t>
  </si>
  <si>
    <t>FORMADOR DE EMPAQUETADURAS (ADEX)</t>
  </si>
  <si>
    <t>ADITIVO CURADOR</t>
  </si>
  <si>
    <t>DISOLVENTE PARA PINTURA DE TRAFICO</t>
  </si>
  <si>
    <t>PEGAMENTO PARA PVC OATEY</t>
  </si>
  <si>
    <t>SOLDADURA</t>
  </si>
  <si>
    <t>OVEROLES</t>
  </si>
  <si>
    <t>CAJA DE CONCRETO P/MEDIDOR AGUA 30 X 30 X 20cm.</t>
  </si>
  <si>
    <t>ALQUILER DE CASA PARA OFICINA, ALMACEN Y GUARDIANIA</t>
  </si>
  <si>
    <t>ENERGIA ELECTRICA</t>
  </si>
  <si>
    <t>PLACAS RECORDATORIA</t>
  </si>
  <si>
    <t>AGUA</t>
  </si>
  <si>
    <t>HOJA DE SIERRA SANDFLEX</t>
  </si>
  <si>
    <t>CARTEL DE OBRA DE 3.60 X 2.40 mt.</t>
  </si>
  <si>
    <t>DISEÑO DE MEZCLAS DE CONCRETO</t>
  </si>
  <si>
    <t>ROTURA DE BRIQUETAS</t>
  </si>
  <si>
    <t>ENSAYOS PARA EL CONTROL DE GRADO DE COMPACTACION</t>
  </si>
  <si>
    <t>ENSAYO DE PROCTOR</t>
  </si>
  <si>
    <t>MALLA PLASTICA TIPO CERCO COLOR NARANJA h=1.00 mt x 50M</t>
  </si>
  <si>
    <t>ROLLO DE CINTA PLASTICA DE PELIGRO 500mt. AMARILLO RFX</t>
  </si>
  <si>
    <t>CONO P/TRAFICO DE 18"</t>
  </si>
  <si>
    <t>SEÑAL VERTICAL INFORMATIVA</t>
  </si>
  <si>
    <t>ELABORACIÓN, IMPLEMENTACIÓN Y ADMINISTRACIÓN DEL PLAN DE SEGURIDAD Y SALUD EN EL TRABAJO</t>
  </si>
  <si>
    <t>SEÑALES DE INFORMACION 90X60 CM</t>
  </si>
  <si>
    <t>LISTONES DE 2"X3"X10'</t>
  </si>
  <si>
    <t>ROLLIZO DE EUCALIPTO DE 5" x 6mt.</t>
  </si>
  <si>
    <t>MADERA CORRIENTE PARA ENCOFRADO</t>
  </si>
  <si>
    <t>MADERA CORRIENTE PARA ENCOFRADO DE 8" X 1 1/2" X 10</t>
  </si>
  <si>
    <t>LEÑA</t>
  </si>
  <si>
    <t>ESTACA DE MADERA</t>
  </si>
  <si>
    <t>CAJA DE DESAGUE DE 12"X24"</t>
  </si>
  <si>
    <t>TAPA C/MARCO FºFº DE DESAGUE 12" X 24"</t>
  </si>
  <si>
    <t>TAPA C/MARCO FºFº P/AGUA DE 30 X 30cm.</t>
  </si>
  <si>
    <t>TAPA C/MARCO FºFº PARA BUZON DIAM= 0.60mts.</t>
  </si>
  <si>
    <t>ANGULAR ASTM A36 DE 1/2" X 3" X 6 MT.</t>
  </si>
  <si>
    <t>PLATINA  ASTM A36 DE 1/2" X 3" X 6 MT.</t>
  </si>
  <si>
    <t>GRASA AMARILLA</t>
  </si>
  <si>
    <t>PINTURA ESMALTE SINTETICO</t>
  </si>
  <si>
    <t>PINTURA ESMALTE</t>
  </si>
  <si>
    <t>ANTICORROSIVO</t>
  </si>
  <si>
    <t>PINTURA PARA TRAFICO AMARILLA</t>
  </si>
  <si>
    <t>PINTURA PARA TRAFICO BLANCA</t>
  </si>
  <si>
    <t>ABRAZADERA F°F° 3" X 1/2"</t>
  </si>
  <si>
    <t>TUBO PVC UF S25 200mm. C/ANILLO ELASTOMERICO</t>
  </si>
  <si>
    <t>TUBO PVC SAP PRESION C-10 DE 1/2"</t>
  </si>
  <si>
    <t>TUBO PVC UF S25 250mm. C/ANILLO ELASTOMERICO</t>
  </si>
  <si>
    <t>TAPON PVC DE EMBONE 1"</t>
  </si>
  <si>
    <t>CODO PVC SAL  6" X 45°</t>
  </si>
  <si>
    <t>LLAVE CORPORATION PVC SAP DE 1/2"</t>
  </si>
  <si>
    <t>TUBO PVC SEL  3/4" X 3.00 M.</t>
  </si>
  <si>
    <t>LLAVE DE PASO DE  1/2"</t>
  </si>
  <si>
    <t>18</t>
  </si>
  <si>
    <t>RUC</t>
  </si>
  <si>
    <t>TORVISCO INGENIEROS CONTRATISTAS GENERALES EIRL</t>
  </si>
  <si>
    <t>VALER MALPARTIDA ALEXANDER</t>
  </si>
  <si>
    <t>CONSTRUCTORA APU MAJAZ SERVICIOS GENERALES S.A.C</t>
  </si>
  <si>
    <t>STEFFEN GARRAFA CHRISTIAN VALENTIN</t>
  </si>
  <si>
    <t>JURO HUAÑAC LUCILA</t>
  </si>
  <si>
    <t>CORTEZ NAHUINLLA MELANIO</t>
  </si>
  <si>
    <t>CABALLERO TAIPE WILLIAM</t>
  </si>
  <si>
    <t>QUINTANA PEÑA OMAR</t>
  </si>
  <si>
    <t>AGUILAR BARRIENTOS YANET</t>
  </si>
  <si>
    <t>INVERSIONES FERRETERIA DEL SUR, EMPRESA INDIVIDUAL DE RESPONSABILIDAD LIMITADA - INFESUR E.I.R.L.</t>
  </si>
  <si>
    <t>REPRESENTACIONES Y SERVICIOS MULTIPLES M &amp; H SOCIEDAD ANONIMA CERRADA - RESERMUL M &amp; H S.A.C</t>
  </si>
  <si>
    <t>ESTACION DE SERVICIOS GRUPO A &amp; T PERU SOCIEDAD ANONIMA CERRADA</t>
  </si>
  <si>
    <t>TIUTI PERU S.A.C</t>
  </si>
  <si>
    <t>INVERSIONES GLADY E.I.R.L.</t>
  </si>
  <si>
    <t>CUBA NIÑO DE GUZMAN WILFREDO MARTIN</t>
  </si>
  <si>
    <t>MONTES RETAMOSO LIVIA</t>
  </si>
  <si>
    <t>DAMIAN SARMIENTO GIOVANNE</t>
  </si>
  <si>
    <t>QUISPE BUEZO WALTER JOHN</t>
  </si>
  <si>
    <t>ROBLES ORTIZ JANETH</t>
  </si>
  <si>
    <t>ANCCO TEJADA RAUL</t>
  </si>
  <si>
    <t>RAMIREZ ACHULLI VILMA YANETT</t>
  </si>
  <si>
    <t>INSTITUTO DE VIALIDAD MUNICIPAL DE LA PROVINCIA DE ABANCAY</t>
  </si>
  <si>
    <t>HURTADO ROJAS JOSE MIGUEL</t>
  </si>
  <si>
    <t>ALTAMIRANO MOREYRA CESAR</t>
  </si>
  <si>
    <t>DEL VALLE GUZMAN SERGIO ANDREE</t>
  </si>
  <si>
    <t>CARBAJAL CAYTUIRO TERESA</t>
  </si>
  <si>
    <t>BUSTINZA JIMENEZ REMIGIO</t>
  </si>
  <si>
    <t>AIQUIPA TAMAYO DORIS</t>
  </si>
  <si>
    <t>BARAZORDA BRAVO JORGE ENRIQUE</t>
  </si>
  <si>
    <t>INNOVAX CS E.I.R.L.</t>
  </si>
  <si>
    <t>CARBAJAL CACERES ROGER</t>
  </si>
  <si>
    <t>CRECER SEGUROS S.A. COMPAÑIA DE SEGUROS</t>
  </si>
  <si>
    <t>ALTAMIRANO PALOMINO YURY</t>
  </si>
  <si>
    <t>HUARCAYA LEON SEGUNDINO</t>
  </si>
  <si>
    <t>ALIMENTOS AYNI PERU S.A.C.</t>
  </si>
  <si>
    <t>LLANOS CARRASCO PATRICIA VERONICA</t>
  </si>
  <si>
    <t>ESTACION DE SERVICIOS GRIFO ABANCAY EMPRESA INDIVIDUAL DE RESPONSABILIDAD LIMITADA - ESERGABANC E.I.</t>
  </si>
  <si>
    <t>TROCONES COLLADO FRITZ ALBERTO</t>
  </si>
  <si>
    <t>LLOCLLA CAICHIHUA ANACE GIOVANA</t>
  </si>
  <si>
    <t>RAMOS JARA CARMEN ZAIDA</t>
  </si>
  <si>
    <t>HUAMANI APAZA CARMEN ROSA</t>
  </si>
  <si>
    <t>ALVAREZ CHACON DAVID</t>
  </si>
  <si>
    <t>CORTEZ PEREZ EDISON</t>
  </si>
  <si>
    <t>SERRANO CERRO DARCY MAXIMILIANO</t>
  </si>
  <si>
    <t>CARRASCO RAMOS JEAN MARCO</t>
  </si>
  <si>
    <t>CENTRO COMERCIAL CHOQUE E.I.R.L.</t>
  </si>
  <si>
    <t>BORDA LOPEZ SANTOS DOROTEO</t>
  </si>
  <si>
    <t>LLAVE CHUCTAYA MERCEDES</t>
  </si>
  <si>
    <t>BRON VALER VERONICA YENNY</t>
  </si>
  <si>
    <t>CCORAHUA SANCHEZ MARIBEL</t>
  </si>
  <si>
    <t>CORTEZ MOREANO JOHN</t>
  </si>
  <si>
    <t>CONDORI CCOSCCO LEYDI IDMONI</t>
  </si>
  <si>
    <t>SANCHEZ INCAHUAMAN MARLENY</t>
  </si>
  <si>
    <t>TORRES TITO MARINA</t>
  </si>
  <si>
    <t>SANITAS PERU S.A. - EPS</t>
  </si>
  <si>
    <t>LAGOS FUENTES MIGUEL ANGEL</t>
  </si>
  <si>
    <t>'JHT HARDWARE &amp; SOFTWARE' EMPRESA INDIVIDUAL DE RESPONABILIDAD LIMITADA</t>
  </si>
  <si>
    <t>HUAMAN PELAIZA YESSENIA KATHERYN</t>
  </si>
  <si>
    <t>INVERSIONES S`LO STOP SOCIEDAD ANONIMA CERRADA</t>
  </si>
  <si>
    <t>AMARU AYMARA MARCO ANTONIO</t>
  </si>
  <si>
    <t>CONFECCIONES SER E.I.R.L.</t>
  </si>
  <si>
    <t>PEREYRA VILLAFUERTE WILLIAM YASSU</t>
  </si>
  <si>
    <t>AGROINDUSTRIAL EL TAMBO S.A.</t>
  </si>
  <si>
    <t>CHIRINOS GONZALES ELVIS JUAN</t>
  </si>
  <si>
    <t>LOPEZ HUAMANI FABIAN SEBASTIAN</t>
  </si>
  <si>
    <t>LOPEZ COLLAVINO RONALDIÑO PEDRO</t>
  </si>
  <si>
    <t>FERNANDEZ ESQUIEROS CARLO ALFREDO</t>
  </si>
  <si>
    <t>TRUJILLO CURI HILIBRANDO</t>
  </si>
  <si>
    <t>REPRESENTACIONES JOMAR`E SOCIEDAD ANONIMA CERRADA</t>
  </si>
  <si>
    <t>ARTEAGA PEÑA MARIA CELEDONIA</t>
  </si>
  <si>
    <t>TUIRO HUACHACA JUAN</t>
  </si>
  <si>
    <t>CHAVEZ PELAEZ GLORIA</t>
  </si>
  <si>
    <t>SOTOMAYOR PORTILLO SONIA MARLENY</t>
  </si>
  <si>
    <t>CCARHUAS PEREZ RICHAR</t>
  </si>
  <si>
    <t>CONDORI PALMA KATIUSKA</t>
  </si>
  <si>
    <t>VASQUEZ VASQUEZ JUAN CARLOS</t>
  </si>
  <si>
    <t>REAL JEML SOCIEDAD COMERCIAL DE RESPONSABILIDAD LIMITADA - REAL JEML S.R.L.</t>
  </si>
  <si>
    <t>AVALOS CUSI ANTONIO</t>
  </si>
  <si>
    <t>NIÑO DE GUZMAN TORRE YOVAN</t>
  </si>
  <si>
    <t>RODRIGUEZ MANTILLA ROBERTO MAUMED</t>
  </si>
  <si>
    <t>LOPEZ BERNAOLA RAMIRO</t>
  </si>
  <si>
    <t>QUISPE PEDRAZA GREGORIO</t>
  </si>
  <si>
    <t>FLORES CUEVA CARLA</t>
  </si>
  <si>
    <t>DAVILA MONTES FELICIANA</t>
  </si>
  <si>
    <t>RAFAELE HUAMANI PRIMITIVO</t>
  </si>
  <si>
    <t>PUMACAYO MONTOYA JOEL</t>
  </si>
  <si>
    <t>SUDAMERICANA DE RADIODIFUSION PRENSA Y TV HGDV SOCIEDAD INDIVIDUAL DE RESPONSABILIDAD LIMITADA</t>
  </si>
  <si>
    <t>CALLALLI CAMPANA WINSTON</t>
  </si>
  <si>
    <t>INCA BENITES EDWIN</t>
  </si>
  <si>
    <t>MUNICIPALIDAD CENTRO POBLADO SANTA ISABEL DE CAYPE</t>
  </si>
  <si>
    <t>GEOLEF LABORATORIO DE SUELOS Y CONCRETO EMPRESA INDIVIDUAL DE RESPONSABILIDAD LIMITADA- G.L.S Y C. E</t>
  </si>
  <si>
    <t>LUNA ROBLES JULIAN</t>
  </si>
  <si>
    <t>PALOMINO VARGAS FIDEL</t>
  </si>
  <si>
    <t>MEJIA VELARDE DELIA</t>
  </si>
  <si>
    <t>SORIA RIOS JUANA</t>
  </si>
  <si>
    <t>MEDRANO LUNA SONIA</t>
  </si>
  <si>
    <t>ROBLES YPENZA MARLENI</t>
  </si>
  <si>
    <t>COPITECH EMPRESA INDIVIDUAL DE RESPONSABILIDAD LIMITADA  - COPITECH EIRL</t>
  </si>
  <si>
    <t>YM CORPORACION YEMART  S.A.C.</t>
  </si>
  <si>
    <t>FULLIMPIEZA S.A.C.</t>
  </si>
  <si>
    <t>ALECA DENT SHOP IMPORT PERUVIAN SOCIEDAD COMERCIAL DE RESPONSABILIDAD LIMITADA - ALECA´S DENT S.R.L.</t>
  </si>
  <si>
    <t>BARAZORDA HUARACA ALICIA</t>
  </si>
  <si>
    <t>ALVARADO CUELLAR RUDDY ALEXANDRA</t>
  </si>
  <si>
    <t>MATOS SEGOVIA JOHNNY OSWALDO</t>
  </si>
  <si>
    <t>JOSACO E.I.R.L.</t>
  </si>
  <si>
    <t>GRUPO SIUSA INGENIEROS S.R.L.</t>
  </si>
  <si>
    <t>PALMA HUAMANI LUCIO</t>
  </si>
  <si>
    <t>RUIZ LOPEZ LJUBIKA INDIRA</t>
  </si>
  <si>
    <t>PEREZ DAMIAN LUZMILA</t>
  </si>
  <si>
    <t>SEGOVIA PANIURA JULIO ELOY</t>
  </si>
  <si>
    <t>FLORES VARGAS AMERICO</t>
  </si>
  <si>
    <t>VALDERRAMA ESTRADA IVAN DAVID</t>
  </si>
  <si>
    <t>PUMACAYO MONTOYA JOSUE</t>
  </si>
  <si>
    <t>VARGAS GUIA JAVIER</t>
  </si>
  <si>
    <t>ACUÑA HUAMAN ROBERT</t>
  </si>
  <si>
    <t>PACHECO ROCA JOSE LUIS</t>
  </si>
  <si>
    <t>SAUÑE CRUZ MARILUZ</t>
  </si>
  <si>
    <t>SAAVEDRA AEDO JESUS LEONCIO</t>
  </si>
  <si>
    <t>ANAMPA LOPEZ BRYAN POCKER WILBER SANTIAGO</t>
  </si>
  <si>
    <t>GUILLEN GARCIA BRAYAN</t>
  </si>
  <si>
    <t>CAMPANA YEPEZ PAMELA SOLANCH</t>
  </si>
  <si>
    <t>CORDOVA PALOMINO RONY</t>
  </si>
  <si>
    <t>ANCALLA ALCCA ROGNER JESUS</t>
  </si>
  <si>
    <t>DRENCO CONSTRUCCION Y CONSULTORIA S.A.C.</t>
  </si>
  <si>
    <t>ARONE BELLIDO DANIS</t>
  </si>
  <si>
    <t>GUTIERREZ QUINTANA OMER</t>
  </si>
  <si>
    <t>MAMANI QUISPE CELSO</t>
  </si>
  <si>
    <t>CHIROQUE CAPUÑAY WILMER DAVID</t>
  </si>
  <si>
    <t>ARIAS URRUTIA JUAN CARLOS</t>
  </si>
  <si>
    <t>SAAVEDRA DURAND MIRIAN</t>
  </si>
  <si>
    <t>BADAFHAN MUNDO TECNOLOGICO S.R.L.</t>
  </si>
  <si>
    <t>CHIPANA OLIVARES MIGUEL</t>
  </si>
  <si>
    <t>TELLO PANIURA WILVER</t>
  </si>
  <si>
    <t>EMP. DE RADIO Y TELEVISION AMISTAD E.I.R</t>
  </si>
  <si>
    <t>TRUEVAS TORRES TEOFILO</t>
  </si>
  <si>
    <t>PEDRAZA ALDAZABAL ELMER PAULINO</t>
  </si>
  <si>
    <t>CIA DAVO E.I.R.L</t>
  </si>
  <si>
    <t>JUNIOR COLOR CORPORATION E.I.R.L</t>
  </si>
  <si>
    <t>SIERRA SIERRA ELIZABETH</t>
  </si>
  <si>
    <t>DISTRIBUIDORA COMERCIAL &amp; MULTISERVICIOS ABC EMPRESA INDIVIDUAL DE RESPONSABILIDAD LIMITADA - DISCOM</t>
  </si>
  <si>
    <t>MOYA GAVANCHO JUAN CARLOS</t>
  </si>
  <si>
    <t>URBANO JAUREGUI JUAN</t>
  </si>
  <si>
    <t>RODRIGUEZ MANTILLA CELESTINA NORA</t>
  </si>
  <si>
    <t>CHACON JIMENEZ JUAN CARLOS</t>
  </si>
  <si>
    <t>HUAMAN PIMENTEL YHON</t>
  </si>
  <si>
    <t>CHAICO CASTILLO SHIRLEY</t>
  </si>
  <si>
    <t>SERRANO FORTON JOSE ANTONIO</t>
  </si>
  <si>
    <t>GONZALES VARGAS EVER</t>
  </si>
  <si>
    <t>CONTRERAS HUAMAN VICENTE</t>
  </si>
  <si>
    <t>RAMOS ESPINOZA JUAN CARLOS</t>
  </si>
  <si>
    <t>TAYPE SALDIVAR ALICIA</t>
  </si>
  <si>
    <t>OCHOA CARDENAS RONALD</t>
  </si>
  <si>
    <t>QUISPE REYES GRIMS DAMARIS</t>
  </si>
  <si>
    <t>DIAZ ZAMBRANO YACKELINE</t>
  </si>
  <si>
    <t>ANCALLA ALCCA YUDY HORTENCIA</t>
  </si>
  <si>
    <t>MELGAREJO AGUILAR LUIS</t>
  </si>
  <si>
    <t>ESPINOZA SALAS JUDITH</t>
  </si>
  <si>
    <t>CUELLAR SILVA GILBERT ALEJANDRO</t>
  </si>
  <si>
    <t>MAMANI HERENCIA ESMIT EDISON</t>
  </si>
  <si>
    <t>GARCIA CALLALLI JAHIR WALTER</t>
  </si>
  <si>
    <t>MONZON LLIHUAC JESSICA JAZMIN</t>
  </si>
  <si>
    <t>CONSTRUCTORA M&amp;L E.I.R.L.</t>
  </si>
  <si>
    <t>SILVERA ZEVALLOS GRACIELA</t>
  </si>
  <si>
    <t>LEON ALZAMORA JULIA ANGELICA</t>
  </si>
  <si>
    <t>HUAMANÑAHUI CHIPANA JORGE MANUEL</t>
  </si>
  <si>
    <t>COVARRUBIAS VILLAFUERTE KATIA DENISSE</t>
  </si>
  <si>
    <t>CONTRERAS RIOS DORA FORTUNATA</t>
  </si>
  <si>
    <t>VALDEZ HANANPA TEODORO</t>
  </si>
  <si>
    <t>POTREROO S.A.C.</t>
  </si>
  <si>
    <t>LEON CRUZ FRAN ANTONY</t>
  </si>
  <si>
    <t>ESPINOZA MOLINA WENDY FRIDA</t>
  </si>
  <si>
    <t>DANIEL PACHECO SILVA E.I.R.L.</t>
  </si>
  <si>
    <t>MOLINA TUERO TITO</t>
  </si>
  <si>
    <t>MENDOZA DE PRADA FELICITAS</t>
  </si>
  <si>
    <t>COORPORACIÓN DEL EMPRESA INDIVIDUAL DE RESPONSABILIDAD LIMITADA-COORPORACIÓN DEL E.I.R.L.</t>
  </si>
  <si>
    <t>LIVERSAM S.R.L.</t>
  </si>
  <si>
    <t>NAVARRO ZARATE ASTRID MARITZA</t>
  </si>
  <si>
    <t>ALVARO FURA ARTUR ANDRE</t>
  </si>
  <si>
    <t>SALINAS VALVERDE JORGE LEONARDO</t>
  </si>
  <si>
    <t>MEGA CORPORACION S.A.C.</t>
  </si>
  <si>
    <t>CAMPOSANO ZUNI EDWING BLASS</t>
  </si>
  <si>
    <t>JURO CERVANTES SATURNINA</t>
  </si>
  <si>
    <t>PEÑA FERNANDEZ ALFREDO ROCKI</t>
  </si>
  <si>
    <t>PEREIRA QUISPEYNGA AYDEE</t>
  </si>
  <si>
    <t>QUINTANILLA SANCHEZ JONATHAN SANTIAGO</t>
  </si>
  <si>
    <t>VILCA TICONA ANGEL ESTEBAN</t>
  </si>
  <si>
    <t>ROJAS FALCON RODALFRIHT</t>
  </si>
  <si>
    <t>PILLACA CAHUANA JUAN ERIK</t>
  </si>
  <si>
    <t>PAMPAÑAUPA TAMBRAICO ERIKA</t>
  </si>
  <si>
    <t>COMPAÑÍA MINERA EXTRACTORA DE AGREGADOS SOCIEDAD COMERCIAL DE RESPONSABILIDAD LIMITADA</t>
  </si>
  <si>
    <t>ROMAN INGA ARMANDO</t>
  </si>
  <si>
    <t>SERRANO SOEL CARMEN</t>
  </si>
  <si>
    <t>ROMAN ROQUE YABEL JAIME</t>
  </si>
  <si>
    <t>UTILEX´S PERU E,.I.R.L.</t>
  </si>
  <si>
    <t>MENDOZA TAIPE MARI CARMEN</t>
  </si>
  <si>
    <t>ARIAS ZEVALLOS YENNY EDITH</t>
  </si>
  <si>
    <t>VILCHEZ RICRA BLANCA</t>
  </si>
  <si>
    <t>VALLENAS FUENTES CARMINIA</t>
  </si>
  <si>
    <t>AYQUIPA ROMAN LIZBETH</t>
  </si>
  <si>
    <t>BERRIO SOLIS HADERLY EYNHER</t>
  </si>
  <si>
    <t>CHAVEZ QUISPE JOSE LUIS</t>
  </si>
  <si>
    <t>RADIO INKA TROPICAL AM FM E.I.R.LTDA.</t>
  </si>
  <si>
    <t>RUFLO INVERSIONES EMPRESA INDIVIDUAL DE RESPONSABILIDAD LIMITADA</t>
  </si>
  <si>
    <t>DIDA S.R.L.</t>
  </si>
  <si>
    <t>SAHUARICO TUESTA ANGEL NOLBERTO</t>
  </si>
  <si>
    <t>SOLIS SARAVIA FRED HAROL</t>
  </si>
  <si>
    <t>VARGAS ASCUE JORGE</t>
  </si>
  <si>
    <t>MENA AGUIRRE SARA</t>
  </si>
  <si>
    <t>MUNDI MAXIME EMPRESA INDIVIDUAL DE RESPONSABILIDAD LIMITADA</t>
  </si>
  <si>
    <t>TELLO RODRIGUEZ LEOPOLDO</t>
  </si>
  <si>
    <t>INGENIERIA Y CONSTRUCCION PACIFICO SUR SOCIEDAD ANONIMA CERRADA-INGECOPS S.A.C.</t>
  </si>
  <si>
    <t>CENTENO MONTES WILLIAM SEBASTIAN</t>
  </si>
  <si>
    <t>OBLITAS VILLEGAS GLADYS LUCILA</t>
  </si>
  <si>
    <t>PR GRUPO ASOCIADOS SRL</t>
  </si>
  <si>
    <t>RIOS JUAREZ YULISA</t>
  </si>
  <si>
    <t>JAB CONTRATISTAS Y TRANSPORTES E.I.R.L.</t>
  </si>
  <si>
    <t>LOPEZ RIOS RAFAEL ANDRES</t>
  </si>
  <si>
    <t>CONSTRUCTORA JJ PERU E.I.R.LTDA.</t>
  </si>
  <si>
    <t>INCSA CONTRATISTAS GENERALS E.I.R.L.</t>
  </si>
  <si>
    <t>GRUPO SOLCOR EMPRESA INDIVIDUAL DE RESPONSABILIDAD LIMITADA</t>
  </si>
  <si>
    <t>CERTEP S.A.C</t>
  </si>
  <si>
    <t>INVERSIONES KEPAL E.I.R.L.</t>
  </si>
  <si>
    <t>VIVANCO TORRES SOFIA</t>
  </si>
  <si>
    <t>CABALLERO PALOMINO YUDITH</t>
  </si>
  <si>
    <t>RAMOS ESPINOZA MERY LUZ</t>
  </si>
  <si>
    <t>CASAS SUAREZ JULIO CESAR</t>
  </si>
  <si>
    <t>FLORES TOMASTO FLOR DE MARIA NATITZIA</t>
  </si>
  <si>
    <t>JARA BENGOLEA JULIANA</t>
  </si>
  <si>
    <t>MEDINA HUAMANI LUCERO LEILA</t>
  </si>
  <si>
    <t>BARRIENTOS LLERENA WILMAN</t>
  </si>
  <si>
    <t>RODRIGUEZ BECERRA JAIME</t>
  </si>
  <si>
    <t>CASTAÑEDA QUISPE LUIS WILFREDO</t>
  </si>
  <si>
    <t>FLORES PAREDES CARLOS</t>
  </si>
  <si>
    <t>REPRESENTACIONES BRAMER S.A.C.</t>
  </si>
  <si>
    <t>REPRESENTACIONES M &amp; A TITAN S.A.C.</t>
  </si>
  <si>
    <t>SOLANO VELARDE ELMER</t>
  </si>
  <si>
    <t>HUAISARA SIHUIN JUAN BERCHSMAN</t>
  </si>
  <si>
    <t>INFORNOVA S.A.C.</t>
  </si>
  <si>
    <t>USTUA VILLEGAS RICHARD MICHAEL</t>
  </si>
  <si>
    <t>INVERSIONES JVE E.I.R.L.</t>
  </si>
  <si>
    <t>MY HOME CONSTRUCCION MODERNA Y DECORACIONES S.R.L.</t>
  </si>
  <si>
    <t>AIQUIPA QUILLO YONY</t>
  </si>
  <si>
    <t>HUAMAN ORE NERY STEFANY</t>
  </si>
  <si>
    <t>SANCHEZ GONZALES GREGORIA</t>
  </si>
  <si>
    <t>ROMAN CARRASCO ABIMAEL</t>
  </si>
  <si>
    <t>ORTIZ CARRILLO JAVIER</t>
  </si>
  <si>
    <t>TORRES FANOLA YESICA YANET</t>
  </si>
  <si>
    <t>TICONA DONAIRES YHOVER GRAIG</t>
  </si>
  <si>
    <t>SIERRA GOMEZ DAVID</t>
  </si>
  <si>
    <t>SALAZAR QUISPE SLEDGE PATRICK RYAN</t>
  </si>
  <si>
    <t>CARRASCO ROMAN LUZ MERY</t>
  </si>
  <si>
    <t>INVERSIONES Y CONTRATISTAS CONTRERAS GM EMPRESA INDIVIDUAL DE RESPONSABILIDAD LIMITADA</t>
  </si>
  <si>
    <t>HUAMAN HILARES YOSSHI</t>
  </si>
  <si>
    <t>ALARCON CAMACHO ROCIO</t>
  </si>
  <si>
    <t>MERMA SARMIENTO ADEMIR</t>
  </si>
  <si>
    <t>TELEFONICA DEL PERU SAA</t>
  </si>
  <si>
    <t>CORPORACION SAGOTA S.A.C.</t>
  </si>
  <si>
    <t>CABALLERO HUASHUAYO WILBER</t>
  </si>
  <si>
    <t>DIAZ CONTRERAS TEOFILO</t>
  </si>
  <si>
    <t>AGUILAR AYQUIPA ROSMERY</t>
  </si>
  <si>
    <t>UMG UNION DE MULTISERVICIOS GENERALES E.I.R.LTDA.</t>
  </si>
  <si>
    <t>CH. PERU CONSULTORES &amp; EJECUTORES EMPRESA INDIVIDUAL DE RESPONSABILIDAD LIMITADA</t>
  </si>
  <si>
    <t>CCAYHUARI HOYOS JOSE ABEL</t>
  </si>
  <si>
    <t>TALAVERANO CHICLLA JENNIFER</t>
  </si>
  <si>
    <t>ROJAS ROJAS JHON</t>
  </si>
  <si>
    <t>TECNOLOGIA E INFORMATICA EN GENERAL S.A.C.</t>
  </si>
  <si>
    <t>ELECTRO SUR ESTE S.A.A.</t>
  </si>
  <si>
    <t>IPENZA DISEÑO Y CONSTRUCCION S.A.C</t>
  </si>
  <si>
    <t>CHIPAYO BERMUDEZ TEOFILA</t>
  </si>
  <si>
    <t>VILLAVICENCIO SIHUINCHA RONY</t>
  </si>
  <si>
    <t>L &amp; Z REPRESENTACIONES INVERSIONES S.R.L.</t>
  </si>
  <si>
    <t>PINTO FERNANDEZ VIDAL MOISES</t>
  </si>
  <si>
    <t>MEGA EMPRESARIAL S.A.C.</t>
  </si>
  <si>
    <t>BORDA SIERRA ALEJANDRINA ANGELICA</t>
  </si>
  <si>
    <t>CHACON CAMPOS MEGNIL LIDA</t>
  </si>
  <si>
    <t>MARTINEZ FLORES CRIS ROCIO</t>
  </si>
  <si>
    <t>AYMA KAIHUARI VICTORIANO</t>
  </si>
  <si>
    <t>GAMARRA CCAHUANA ISIDRO ODILON</t>
  </si>
  <si>
    <t>VELASQUEZ HUILLCA RYNIA</t>
  </si>
  <si>
    <t>CACERES PORTOCARRERO ANDRES YUNIER</t>
  </si>
  <si>
    <t>VELASQUEZ CAYAO SCRIKCH</t>
  </si>
  <si>
    <t>CORPORACION INTERNACIONAL MEDIC S.A.</t>
  </si>
  <si>
    <t>CONSTRUCTORA Y CONSULTORA J. VALENZ E.I.R.L.</t>
  </si>
  <si>
    <t>CORPORACION EL ALTISIMO EMPRESA INDIVIDUAL DE RESPONSANILIDAD LIMITADA</t>
  </si>
  <si>
    <t>URQUIZO VILLEGAS SHERLY ALELI</t>
  </si>
  <si>
    <t>MUNICIPALIDAD DEL CENTRO POBLADO RUMI HUASI  DE CONCACHA</t>
  </si>
  <si>
    <t>MEGA INVERSIONES CIELO AZUL SOCIEDAD ANONIMA CERRADA. - M.I. CIELO AZUL S.A.C.</t>
  </si>
  <si>
    <t>SOTO HUAMANÑAHUI DIEGO ARMANDO</t>
  </si>
  <si>
    <t>ARENAS SULLCAHUAMAN KATERINE</t>
  </si>
  <si>
    <t>JUAREZ SORIA JULIAN</t>
  </si>
  <si>
    <t>MONTAÑO CHUNCHO MILAGROS FLORENTINA</t>
  </si>
  <si>
    <t>OCHOA BRAVO NILTON</t>
  </si>
  <si>
    <t>LLERENA RIVEROS MIRZZA CRISTELL</t>
  </si>
  <si>
    <t>CCANRE GOMEZ YHANET TAFY</t>
  </si>
  <si>
    <t>MARIN MOINA ELVIS</t>
  </si>
  <si>
    <t>IMPRESIONA APURIMAC E.I.R.L.</t>
  </si>
  <si>
    <t>TELLA CORP S.A.C.</t>
  </si>
  <si>
    <t>HUAMANI PIMENTEL HUGO JONNATHAN</t>
  </si>
  <si>
    <t>PANIURA GONZALES EDY JHON</t>
  </si>
  <si>
    <t>OSCCO ELGUERA MILITZA</t>
  </si>
  <si>
    <t>VARGAS CRUZ DIEGO</t>
  </si>
  <si>
    <t>CORDOVA RIVAS FRANZUE WILLMER</t>
  </si>
  <si>
    <t>EPS EMUSAP ABANCAY S.A.</t>
  </si>
  <si>
    <t>MENDOZA CONDORI MIRIAM</t>
  </si>
  <si>
    <t>VILLARROEL QUISPE ANA</t>
  </si>
  <si>
    <t>SOTA INCA RUDY</t>
  </si>
  <si>
    <t>NAVIO ARIAS GUADALUPE</t>
  </si>
  <si>
    <t>CARPIO RODRIGUEZ JUANA MARIBEL</t>
  </si>
  <si>
    <t>LAIME CALDERON TEODORA</t>
  </si>
  <si>
    <t>HUAMANI BLANCO SANTOSA</t>
  </si>
  <si>
    <t>LOPEZ DE PEÑA NICOLAZA</t>
  </si>
  <si>
    <t>VERA ACHAICA GABRIEL</t>
  </si>
  <si>
    <t>HUAMANI PALOMINO MARY YOBANA</t>
  </si>
  <si>
    <t>CARDENAS ROBLES JOHN NEALS</t>
  </si>
  <si>
    <t>XILUX ENGINEERING SOLUTIONS E.I.R.L.</t>
  </si>
  <si>
    <t>CHUYMA RIVEROS EDY</t>
  </si>
  <si>
    <t>AUTOMOTORES APURIMAC EMPRESA INDIVIDUAL DE RESPONSABILIDAD LIMITADA - AUTO APURIMAC EIRL</t>
  </si>
  <si>
    <t>VARGAS GONZALES KARLYN</t>
  </si>
  <si>
    <t>RAMOS CARDENAS DENIS SMITH</t>
  </si>
  <si>
    <t>AGUIRRE REINOSO CARMEN DEL PILAR</t>
  </si>
  <si>
    <t>QUISPE CCAHUANA ERIKA</t>
  </si>
  <si>
    <t>PERUANA DE INFORMATICA SOCIEDAD ANONIMA CERRADA</t>
  </si>
  <si>
    <t>F.P. TECNOLOGI &amp; SYSTEM S.A.C</t>
  </si>
  <si>
    <t>OCHOA RAMOS VANNIA SOLANGE</t>
  </si>
  <si>
    <t>DE LA CUBA GAMARRA JOSE GUILLERMO</t>
  </si>
  <si>
    <t>CASTILLO PINTO NORKA</t>
  </si>
  <si>
    <t>CHOQUE MIRANDA MARIO GREGORY</t>
  </si>
  <si>
    <t>RIOS LLOCLLA JOHN</t>
  </si>
  <si>
    <t>RAMIREZ OJEDA JANETH</t>
  </si>
  <si>
    <t>GUILLEN ALARCON SILVIA</t>
  </si>
  <si>
    <t>SEQUEIROS ARONE FRANKLIN</t>
  </si>
  <si>
    <t>TURPO PAMPAÑAUPA LIZ JHOSELYN</t>
  </si>
  <si>
    <t>DISTRIBUIDORA AICO E.I.R.L</t>
  </si>
  <si>
    <t>COMERCIALIZADORA DE PRODUCTOS EN GENERAL SRL - COPEGER SRL</t>
  </si>
  <si>
    <t>INVERSIONES HP PERU S.A.C.</t>
  </si>
  <si>
    <t>CORPORACION SOLUTLE S.A.C.</t>
  </si>
  <si>
    <t>PROFILE CONSULTING GROUP SOCIEDAD ANONIMA CERRADA - PROFILE CONSULTING GROUP S.A.C.</t>
  </si>
  <si>
    <t>CUADROS OBLITAS FLORENTINO</t>
  </si>
  <si>
    <t>COMERCIAL E IMPRENTA EL MISTI - EMPRESA INDIVIDUAL DE RESPONSABILIDAD LIMITADA</t>
  </si>
  <si>
    <t>AYQUIPA HUARANCCA REMIGIO PERCY</t>
  </si>
  <si>
    <t>OROSCO BAZAN MELINDA CARLA</t>
  </si>
  <si>
    <t>SOTO RAYME JOSE LUIS</t>
  </si>
  <si>
    <t>GARRIAZO CHIRINOS MARCO ANTONIO</t>
  </si>
  <si>
    <t>APAZA SURCO KATHERINE MILAGROS</t>
  </si>
  <si>
    <t>BLANCO CORDOVA FRANK BIKNER</t>
  </si>
  <si>
    <t>USTUA VILLEGAS JHOJAN</t>
  </si>
  <si>
    <t>ESCALANTE ARANDO MOYER CRITZ</t>
  </si>
  <si>
    <t>GONZALES RAMOS GUISELA</t>
  </si>
  <si>
    <t>GONZALES CASTRO NINFA KATHERIN</t>
  </si>
  <si>
    <t>GUIZADO AGUILAR NANCY</t>
  </si>
  <si>
    <t>AMESQUITA PAUCAR KARLA BRISEL</t>
  </si>
  <si>
    <t>CAMACHO FLORES JESUS VALENTIN</t>
  </si>
  <si>
    <t>CAMPOS PEÑA ALEXIS</t>
  </si>
  <si>
    <t>GRUPO TECNO MARKET SOCIEDAD COMERCIAL DE RESPONSABILIDAD LIMITADA</t>
  </si>
  <si>
    <t>CIA MEGA MEDIC S.A.C.</t>
  </si>
  <si>
    <t>INVERSIONES &amp; SOLUCIONES TECNOLOGICAS S.A.C</t>
  </si>
  <si>
    <t>GONZALES GARCIA CARLOS</t>
  </si>
  <si>
    <t>ARTEAGA TORRES FREDY</t>
  </si>
  <si>
    <t>URRUTIA CAMPOS WILLIAM</t>
  </si>
  <si>
    <t>IMESEMG &amp; ALZAMORA E.I.R.L.</t>
  </si>
  <si>
    <t>VARGAS REYNOSO GUSTAVO CRISTHIANS</t>
  </si>
  <si>
    <t>ENCISO HUAMAN ANTONY</t>
  </si>
  <si>
    <t>RAMIREZ HUAMANÑAHUI KELLY VERONICA</t>
  </si>
  <si>
    <t>MONTENEGRO ROJAS EXEQUIEL SANTOS</t>
  </si>
  <si>
    <t>COLONIA APOLINARIO LUIS FELIPE</t>
  </si>
  <si>
    <t>MEDINA NUÑEZ ZENON</t>
  </si>
  <si>
    <t>LOPINTA LEON ELIHU OVID</t>
  </si>
  <si>
    <t>SAAVEDRA RAYA CARMEN DEL PILAR</t>
  </si>
  <si>
    <t>CAMACHO FLORES YIPSA VALENTINA</t>
  </si>
  <si>
    <t>CHIPA CAHUANA RAFAEL YOSEL</t>
  </si>
  <si>
    <t>CARBAJAL CESPEDES NELSON</t>
  </si>
  <si>
    <t>TERRAZAS VALENZUELA NILZON BRADY</t>
  </si>
  <si>
    <t>HUAMAN HUAMANI IVAN SAUL</t>
  </si>
  <si>
    <t>ANCCO RIOS JOEL</t>
  </si>
  <si>
    <t>FLORES BASTIDAS FRED GILMAR</t>
  </si>
  <si>
    <t>CCORAHUA QUISPE EDY</t>
  </si>
  <si>
    <t>PONCE ATAHUA HILMA</t>
  </si>
  <si>
    <t>GUTIERREZ QUISPE MILTHON OMAR</t>
  </si>
  <si>
    <t>RAMOS ANAMPA ERIK</t>
  </si>
  <si>
    <t>PANTIGOSO AZURIN KATERINE LUCERO</t>
  </si>
  <si>
    <t>BRAVO VALVERDE ADDERLYN</t>
  </si>
  <si>
    <t>QUISPE ESCALANTE ASUNCION</t>
  </si>
  <si>
    <t>APU INFER S.A.C.</t>
  </si>
  <si>
    <t>COMPUMECH PERU SOCIEDAD ANONIMA CERRADA - COMPUMECH PERU S.A.C.</t>
  </si>
  <si>
    <t>HUILLCAS MARQUEZ KELLY VANESSA</t>
  </si>
  <si>
    <t>SORIA AVENDANO ANIBAL</t>
  </si>
  <si>
    <t>VARGAS MONZON WALDO HAMEL</t>
  </si>
  <si>
    <t>A &amp; C ROMER CONTRATISTAS GENERALES SRL</t>
  </si>
  <si>
    <t>NUÑEZ ROBLES ALFONSO</t>
  </si>
  <si>
    <t>CONCHIPA EMPRESA INDIVIDUAL DE RESPONSABILIDAD LIMITADO</t>
  </si>
  <si>
    <t>GUTIERREZ PUMA HECTOR HUGO</t>
  </si>
  <si>
    <t>HUAMAN GONZALES FREDY</t>
  </si>
  <si>
    <t>MAXAR S.R.L.</t>
  </si>
  <si>
    <t>NINAPAYTAN FLORES ANNY JOSEFA</t>
  </si>
  <si>
    <t>LEGUIA ROMAN MARIO JUAN</t>
  </si>
  <si>
    <t>RIVAS SALAZAR ROSMERY</t>
  </si>
  <si>
    <t>ROMAN ALVAREZ JHONATAN</t>
  </si>
  <si>
    <t>INDUSTRIAL CONSTRUCTORA 'HOBBY' E.I.R.L.</t>
  </si>
  <si>
    <t>FLORES PAULO EDUARDO TIMOTEO</t>
  </si>
  <si>
    <t>COSIO VIVANCO HAROL BRAYAN</t>
  </si>
  <si>
    <t>CAMERO CRIALES ASTRID MELINA</t>
  </si>
  <si>
    <t>QUINTANA ORTIZ WILBER</t>
  </si>
  <si>
    <t>AMADO QUISPE ALEXANDER</t>
  </si>
  <si>
    <t>HUAMANÑAHUI CRUZ VICTOR RAUL</t>
  </si>
  <si>
    <t>COIPAC S.R.L.</t>
  </si>
  <si>
    <t>FARFAN QUISPE FERNANDO</t>
  </si>
  <si>
    <t>ESCOBAR FIGUEROA HUSSEL DUBEL</t>
  </si>
  <si>
    <t>LUPUCHE PEREZ YSABEL MARIA</t>
  </si>
  <si>
    <t>MASIAS DIAZ JOSE ABELARDO</t>
  </si>
  <si>
    <t>UGARTE CORTEZ PERCY</t>
  </si>
  <si>
    <t>CALLO ARIAS NOEL</t>
  </si>
  <si>
    <t>SALAZAR ORDOÑEZ JOSE MIGUEL</t>
  </si>
  <si>
    <t>ALLCCA PEREZ EVER</t>
  </si>
  <si>
    <t>GRUPO RYTJHA SOCIEDAD ANONIMA CERRADA  -  GRUPO RYTJHA S.A.C.</t>
  </si>
  <si>
    <t>MIRANDA HUAMAN YESICA</t>
  </si>
  <si>
    <t>MALLQUI VEGA CINTIA</t>
  </si>
  <si>
    <t>IZQUIERDO AVENDAÑO MARLENY</t>
  </si>
  <si>
    <t>SUMINISTROS CARFAXS S.A.C.</t>
  </si>
  <si>
    <t>CONSULTORES Y EJECUTORES INGENIEROS YAKU SOCIEDAD ANONIMA CERRADA</t>
  </si>
  <si>
    <t>ASENCIOS ORTEGA ERICK AUGUSTO</t>
  </si>
  <si>
    <t>CAMACHO CAMACHO DELIA</t>
  </si>
  <si>
    <t>TELLO JIMENEZ DHERY</t>
  </si>
  <si>
    <t>LIMA ROMAN MARYHURIL</t>
  </si>
  <si>
    <t>MALDONADO USTO LEYDIDY</t>
  </si>
  <si>
    <t>CHACON BACA GABRIELA</t>
  </si>
  <si>
    <t>PINTO HUILLCA DEYSI JHOVANA</t>
  </si>
  <si>
    <t>PINARES DE CCOSCCO UBALDINA</t>
  </si>
  <si>
    <t>GUTIERREZ CHIPA MARIA ESTHER</t>
  </si>
  <si>
    <t>PERALTA VARGAS CLAUDIA</t>
  </si>
  <si>
    <t>ALMANZA ESTACIO GRACIELA</t>
  </si>
  <si>
    <t>PIMENTEL VALDERRAMA JHON LENIN</t>
  </si>
  <si>
    <t>CURIHUAMANI LLACCTA EUSEBIA</t>
  </si>
  <si>
    <t>CORDOVA SANCHEZ BHILL EDUARDO</t>
  </si>
  <si>
    <t>SERRANO TRUEVAS GUMERCINDA</t>
  </si>
  <si>
    <t>ZUÑIGA HUAMANI GLORIA PAOLA</t>
  </si>
  <si>
    <t>CORPORACION LUZMAR S.A.C.</t>
  </si>
  <si>
    <t>GAMARRA MANRIQUE MAGDALENA</t>
  </si>
  <si>
    <t>MEZA DURAND ADELMA</t>
  </si>
  <si>
    <t>ENCISO NUÑEZ VICTORIA</t>
  </si>
  <si>
    <t>PEÑA SALAS ELISA</t>
  </si>
  <si>
    <t>CCOÑAS VERA ANALIZ</t>
  </si>
  <si>
    <t>OJEDA SERRANO ALEJANDRINA</t>
  </si>
  <si>
    <t>FARFAN CRUZ VICTOR</t>
  </si>
  <si>
    <t>SANCHEZ CHIPA YANET HAIDEE</t>
  </si>
  <si>
    <t>CORTEZ QUILLCA KENY XIANELA</t>
  </si>
  <si>
    <t>ACSHO CCOSCCO RONAL ADOLFO</t>
  </si>
  <si>
    <t>VILLARRUEL ENCALADA YULY</t>
  </si>
  <si>
    <t>PECEROS INGENIEROS CONTRATISTAS CONSULTORES Y EJECUTORES E.I.R.L. -  PECEROS INGENIEROS E.I.R.L.</t>
  </si>
  <si>
    <t>LIZARME CAICHIHUA ELIZABETH BASILIA</t>
  </si>
  <si>
    <t>PEREZ PUGA MAYUMI</t>
  </si>
  <si>
    <t>ROBLES BUSTOS SANDRA</t>
  </si>
  <si>
    <t>HUAMANI MOINA DIANIDA TIFFANI</t>
  </si>
  <si>
    <t>MEZA TINTAYA EDWIN</t>
  </si>
  <si>
    <t>ALARCON CAMACHO ERICK</t>
  </si>
  <si>
    <t>ALMACENES GLOBAL S.R.L</t>
  </si>
  <si>
    <t>SARAVIA CONTRERAS GILMER IVAN</t>
  </si>
  <si>
    <t>CUTIPA ZUÑIGA JHON KEVIN</t>
  </si>
  <si>
    <t>MUNICIPALIDAD DEL CENTRO POBLADO MENOR DE CASINCHIHUA</t>
  </si>
  <si>
    <t>MUNICIPALIDAD DEL CENTRO POBLADO 'LUIS DE LA PUENTE UCEDA'</t>
  </si>
  <si>
    <t>MUNICIPALIDAD DEL CENTRO POBLADO MICAELA BASTIDAS - QUISAPATA</t>
  </si>
  <si>
    <t>MUNICIPALIDAD DE CENTRO POBLADO DE CHALHUANI</t>
  </si>
  <si>
    <t>MUNICIPALIDAD DE CENTRO POBLADO DE LUCUCHANGA</t>
  </si>
  <si>
    <t>MUNICIPALIDAD DEL CENTRO POBLADO SAYWITE-SAN LUIS-OCCORURO</t>
  </si>
  <si>
    <t>CENTRO POBLADO MENOR DE SAN JUAN DE COLLPA</t>
  </si>
  <si>
    <t>MUNICIPALIDAD DEL CENTRO POBLADO MENOR DE CCOC-HUA</t>
  </si>
  <si>
    <t>MUNICIPALIDAD DE CENTRO POBLADO VILLA AMPAY</t>
  </si>
  <si>
    <t>MUNICIPALIDAD DEL CENTRO POBLADO DE COTARMA</t>
  </si>
  <si>
    <t>MUNICIPALIDAD DEL CENTRO POBLADO DE LAS AMERICAS</t>
  </si>
  <si>
    <t>MUNICIPALIDAD CENTRO POBLADO DE LA UNION</t>
  </si>
  <si>
    <t>ARGOS CONSULTORES Y EJECUTORES S.R.L.</t>
  </si>
  <si>
    <t>QUISPE SOLORZANO EDITH</t>
  </si>
  <si>
    <t>MENDOZA SERRANO ALDO</t>
  </si>
  <si>
    <t>TRUJILLO MARQUEZ RICARDO ELMER</t>
  </si>
  <si>
    <t>PALOMINO HUALLPA TANIA ANGELICA</t>
  </si>
  <si>
    <t>ALVAREZ SUAREZ CRISTHIAN YERALDO</t>
  </si>
  <si>
    <t>CR7 COMPANY S.A.C.</t>
  </si>
  <si>
    <t>GUILLEN ALLCCA ANA MARUJA</t>
  </si>
  <si>
    <t>FARFAN PECEROS LINDA ANGELES</t>
  </si>
  <si>
    <t>CENTRO POBLADO MENOR DE ANTILLA</t>
  </si>
  <si>
    <t>ANTUÑANO URPE HENRY FREDY</t>
  </si>
  <si>
    <t>SISTEDUAL S.A.C.</t>
  </si>
  <si>
    <t>GUIZADO SUEL JHORDY</t>
  </si>
  <si>
    <t>CONTRERAS CARRION EDISON ROGER</t>
  </si>
  <si>
    <t>QUISPE CRUZ ALBERT</t>
  </si>
  <si>
    <t>MENDIVIL RAMIREZ MANUEL JESUS</t>
  </si>
  <si>
    <t>CORDOVA SINCE ARMANDO</t>
  </si>
  <si>
    <t>ASOCIACION HOGAR DE ANCIANOS MADRE CELINA DEL NIÑO JESUS DE ABANCAY</t>
  </si>
  <si>
    <t>PALOMINO JURO DAKO</t>
  </si>
  <si>
    <t>AYALA PACHECO JOSSNILA</t>
  </si>
  <si>
    <t>MORALES MENDOZA SAMANTHA ALLISOM</t>
  </si>
  <si>
    <t>FERNANDEZ CASTILLO DINA</t>
  </si>
  <si>
    <t>CORPORACION PERIODISTICA SOLAR SOCIEDAD ANONIMA CERRADA</t>
  </si>
  <si>
    <t>EMPRESA PERIODISTICA Y EDITORA CHASKI E.I.R.L.</t>
  </si>
  <si>
    <t>SULLCA CHAHUAYO KATHERINE</t>
  </si>
  <si>
    <t>COPSDATA S.R.L.</t>
  </si>
  <si>
    <t>CADILLO NAMUCHE MARISOL DORIS</t>
  </si>
  <si>
    <t>RODRIGUEZ FLORES VICTOR ALBERTO</t>
  </si>
  <si>
    <t>INDUSTRIAS TECNODURA S.A.C.</t>
  </si>
  <si>
    <t>QUISPE PEÑA MARLENY</t>
  </si>
  <si>
    <t>ESPINOZA MENDOZA CARMEN</t>
  </si>
  <si>
    <t>MARCA TUMI E.I.R.L.</t>
  </si>
  <si>
    <t>ARREDONDO HUAMAN OLGA</t>
  </si>
  <si>
    <t>TAC SOLUCIONES DE INGENIERIA E.I.R.L.</t>
  </si>
  <si>
    <t>VALDERRAMA SAAVEDRA JOHN</t>
  </si>
  <si>
    <t>INGENIERIA EN VIDRIOS Y CONTRATISTAS GENERALES EMPRESA INDIVIDUAL DE RESPONSABILIDAD LIMITADA</t>
  </si>
  <si>
    <t>REYNAGA LIZARME MIRIAM</t>
  </si>
  <si>
    <t>ESPINOZA LOPEZ AMERICO</t>
  </si>
  <si>
    <t>ALMIRON ORTIZ JESSICA</t>
  </si>
  <si>
    <t>PEÑA COSTILLO CARLOS AGUSTIN</t>
  </si>
  <si>
    <t>MAX'S TRACTOR SOCIEDAD ANONIMA CERRADA - MAX'S TRACTOR S.A.C.</t>
  </si>
  <si>
    <t>GUIMESA E.I.R.L.</t>
  </si>
  <si>
    <t>PINTO PALOMINO JOSEFINA SOLEDAD</t>
  </si>
  <si>
    <t>HUILLCAYA CUCHILLO MARIA ELENA</t>
  </si>
  <si>
    <t>HURTADO ROMAN YAJAIRA FIORELLA</t>
  </si>
  <si>
    <t>BARAZORDA VELASQUEZ GERMAINA</t>
  </si>
  <si>
    <t>POLICARPO SAUÑE GILBERTO</t>
  </si>
  <si>
    <t>HUMPIRE CARPIO JOSE LUIS</t>
  </si>
  <si>
    <t>PALOMINO ESPINOZA RENE</t>
  </si>
  <si>
    <t>MARQUEZ CABERO DE ALVAREZ FATIMA MILDRED</t>
  </si>
  <si>
    <t>ROHE CONTRATISTAS GENERALES EMPRESA INDIVIDUAL DE RESPONSABILIDAD LIMITADA - ROHECG E.I.R.L.</t>
  </si>
  <si>
    <t>SOCIEDAD DE BENEFICENCIA DE ABANCAY</t>
  </si>
  <si>
    <t>MONTES HUAMAN ELVIS</t>
  </si>
  <si>
    <t>IJTH INGENIEROS E.I.R.L.</t>
  </si>
  <si>
    <t>NUÑEZ ROBLES GREKA BRIGITTE</t>
  </si>
  <si>
    <t>HUAMANI GONZALES IVETH</t>
  </si>
  <si>
    <t>CHIPANA VALDIGLESIAS ALEX VICENTE</t>
  </si>
  <si>
    <t>ORTOMEDIC A &amp; R S.R.L.</t>
  </si>
  <si>
    <t>EZEQUILLA SANCHEZ PERCY</t>
  </si>
  <si>
    <t>MAUCAYLLA OSCCO MOISES</t>
  </si>
  <si>
    <t>GESTION TRIBUTARIA S.A.C.</t>
  </si>
  <si>
    <t>CASIMIRO SILVA LOURDES VANESA</t>
  </si>
  <si>
    <t>ALKHOFAR SOCIEDAD ANONIMA CERRADA</t>
  </si>
  <si>
    <t>REPRESENTACIONES HURTADO SAC</t>
  </si>
  <si>
    <t>MEDINA ARANDO DAVID</t>
  </si>
  <si>
    <t>GONZALES CCOYA PERCY YON</t>
  </si>
  <si>
    <t>AZUR CONTRATISTAS S.A.C.</t>
  </si>
  <si>
    <t>CARTOLIN SOSAYA YESSENIA</t>
  </si>
  <si>
    <t>EULOGIO CASTILLO MIGUEL ANGEL</t>
  </si>
  <si>
    <t>CARRION MENA JUAN BAUTISTA</t>
  </si>
  <si>
    <t>ANCCO HUARANCCA FREDY</t>
  </si>
  <si>
    <t>RIVAS RAMOS ROBERTO</t>
  </si>
  <si>
    <t>CHIPA SERRANO MARIA DEL PILAR</t>
  </si>
  <si>
    <t>CARRASCO LOPEZ EVELINE LUCIA</t>
  </si>
  <si>
    <t>LORA CRUZ JULIO CESAR</t>
  </si>
  <si>
    <t>GUTIERREZ MOSQUEIRA JUNIOR ANTONIO</t>
  </si>
  <si>
    <t>AYMARA MARINO JOSE</t>
  </si>
  <si>
    <t>SOTOMAYOR CAYLLAHUA DE LA CRUZ</t>
  </si>
  <si>
    <t>ALBERCA GROUP E.I.R.L.</t>
  </si>
  <si>
    <t>CALVO MORA PEDRO ALFONSO</t>
  </si>
  <si>
    <t>INVERSIONES Y SOLUCIONES G &amp; F SOCIEDAD ANONIMA CERRADA - INVERSIONES Y SOLUCIONES G &amp; F S.A.C.</t>
  </si>
  <si>
    <t>ZAMBRANO PALOMINO JAIME VICENTE</t>
  </si>
  <si>
    <t>SOTO RAYME MARIA DEL PILAR</t>
  </si>
  <si>
    <t>AZURIN GARCIA LEONCIO</t>
  </si>
  <si>
    <t>ALKOFARMA E.I.R.L.</t>
  </si>
  <si>
    <t>SALCCA CHAMBI SAIDA CHANEL</t>
  </si>
  <si>
    <t>CONTRATISTAS VEGATHI S.A.C.</t>
  </si>
  <si>
    <t>APAZA VASQUEZ MYRIAM ESTHER</t>
  </si>
  <si>
    <t>FERNANDEZ FRANCO JUAN CARLOS</t>
  </si>
  <si>
    <t>CORPORACION C.B.R. S.A.C.</t>
  </si>
  <si>
    <t>LEGUIA PALOMINO ELMER RAFAEL</t>
  </si>
  <si>
    <t>RIVEROS BASTIDAS JEFFREY ANTHONY</t>
  </si>
  <si>
    <t>AZURIN TEJADA EFRAIN</t>
  </si>
  <si>
    <t>OSCCO ALDAZAVAL FERNANDO</t>
  </si>
  <si>
    <t>USCAMAYTA CHACON BELTRAN</t>
  </si>
  <si>
    <t>MONZON GALINDO MAGNOLIA</t>
  </si>
  <si>
    <t>PLANETA HOSTING SOCIEDAD ANONIMA CERRADA - PLANETA HOSTING S.A.C.</t>
  </si>
  <si>
    <t>MARTINEZ HUAMAN CRISTHIAN</t>
  </si>
  <si>
    <t>CONSULTORIA EN TECNOLOGIA INFORMATICA Y SERVICIOS GENERALES E.I.R.L.</t>
  </si>
  <si>
    <t>BIENES Y SERVICIOS INTI E.I.R.L.</t>
  </si>
  <si>
    <t>SIERRA RAMOS SATURNINO</t>
  </si>
  <si>
    <t>ROJAS TAMATA JHON RANDY</t>
  </si>
  <si>
    <t>BALLON SAAVEDRA ERWIN</t>
  </si>
  <si>
    <t>GEOSATELITAL PERU E.I.R.L. - GEOSATELITAL E.I.R.L.</t>
  </si>
  <si>
    <t>BARRA PALACIOS RAUL SWAN</t>
  </si>
  <si>
    <t>MIRANDA REYES VICTORIA SANTOS</t>
  </si>
  <si>
    <t>HUAMAN AGUIRRE ROSMERY</t>
  </si>
  <si>
    <t>PEREIRA ARENAS NILDA</t>
  </si>
  <si>
    <t>USTUA GUISADO RENE</t>
  </si>
  <si>
    <t>BALLON ASTOQUILCA YESSICA</t>
  </si>
  <si>
    <t>VILLARROEL ABARCA MARISOL</t>
  </si>
  <si>
    <t>HUAMANHORCCO BARRIOS NOLBERTO</t>
  </si>
  <si>
    <t>DISTRIBUIDORA JAGI S.A.C</t>
  </si>
  <si>
    <t>GRUPO SERRANO QUINTANILLA SOCIEDAD COMERCIAL DE RESPONSABILIDAD LIMITADA-GRUPO SQ S.R.L.</t>
  </si>
  <si>
    <t>GROUP INFOTECH E.I.R.L.</t>
  </si>
  <si>
    <t>SERVIRUEDAS E.I.R.L.</t>
  </si>
  <si>
    <t>FERNANDEZ CORDOVA EULOGIO ALFREDO</t>
  </si>
  <si>
    <t>BIODRUG C&amp;H E.I.R.L.</t>
  </si>
  <si>
    <t>TEVES CHAVEZ ENMA GRISELDA</t>
  </si>
  <si>
    <t>MENDOZA MELENDEZ KRIS</t>
  </si>
  <si>
    <t>CARRION CARDENAS URIEL</t>
  </si>
  <si>
    <t>CHOQUE DURAND FERMIN</t>
  </si>
  <si>
    <t>CONSORCIO JANDS SOCIEDA ANÓNIMA CERRADA</t>
  </si>
  <si>
    <t>PELAIZA ESPINOZA TANIA</t>
  </si>
  <si>
    <t>CACERES PALOMINO JUDITH</t>
  </si>
  <si>
    <t>ESPINOZA ALATA HONORATA FLORA</t>
  </si>
  <si>
    <t>ANAPAN CAMAYO MERCEDES ANGELICA</t>
  </si>
  <si>
    <t>HUAMAN SULLA ELGUER</t>
  </si>
  <si>
    <t>CHIPA PRADA FERMIN</t>
  </si>
  <si>
    <t>MENDOZA HUALLPA DELIA</t>
  </si>
  <si>
    <t>GUTIERREZ TAPIA CRISELDA</t>
  </si>
  <si>
    <t>PATIÑO SULLCAHUAMAN RAQUEL</t>
  </si>
  <si>
    <t>PECEROS VARGAS SANTOSA</t>
  </si>
  <si>
    <t>VASQUEZ TECSE JESUS</t>
  </si>
  <si>
    <t>ALLCCA HUANCA LUCHO ALEXANDER</t>
  </si>
  <si>
    <t>FLORES ARREDONDO JULIO CESAR</t>
  </si>
  <si>
    <t>INCA BENITES MARTIN HERNAN</t>
  </si>
  <si>
    <t>HIGIENE Y LIMPIEZA S.R.LTDA.</t>
  </si>
  <si>
    <t>UNIVERSO INFORMATICO S.A.C.</t>
  </si>
  <si>
    <t>HUILLCAHUA SIERRA MAGBIS</t>
  </si>
  <si>
    <t>LOAYZA CARRASCO SHIRLEY</t>
  </si>
  <si>
    <t>MOYA GAVANCHO ERIKA</t>
  </si>
  <si>
    <t>CHUMBES SEGOVIA ELIUD</t>
  </si>
  <si>
    <t>ROMAN PERALTA PAUL</t>
  </si>
  <si>
    <t>OVALLE SANCHEZ SARY KARINA</t>
  </si>
  <si>
    <t>MEJIA VILLASANTE ENVER</t>
  </si>
  <si>
    <t>BARAZORDA VIDAL JUAN CARLOS</t>
  </si>
  <si>
    <t>RAMOS BORDA EDISON</t>
  </si>
  <si>
    <t>SALCEDO QUINTANA EFRAIN NILO</t>
  </si>
  <si>
    <t>HUACHACA SULLCAPUMA CRISTHOFEER</t>
  </si>
  <si>
    <t>TORRE QUISPE SHIOMARA SELENA</t>
  </si>
  <si>
    <t>VALENTE QUISPE HOLGUER</t>
  </si>
  <si>
    <t>SERRANO SERRANO DARCY DIEGO</t>
  </si>
  <si>
    <t>VALDEZ COSSIO JHON ELVER</t>
  </si>
  <si>
    <t>RAMOS ZEA OSWALDO</t>
  </si>
  <si>
    <t>TROCONES CALDERON ROGGER STUWARD</t>
  </si>
  <si>
    <t>CHIPANI HUACHO ROSA VICTORIA</t>
  </si>
  <si>
    <t>TECH CONTINENTAL S.R.L.</t>
  </si>
  <si>
    <t>MONTALVO ALVARO RICHARD ERWIN</t>
  </si>
  <si>
    <t>MERMA LEON VANESSA</t>
  </si>
  <si>
    <t>CARBAJAL SOTO JENNIFER ZAIDA</t>
  </si>
  <si>
    <t>VELASQUE GOMEZ WILBERTH</t>
  </si>
  <si>
    <t>GIGA STORE REPRESENTACIONES GENERALES E.I.R.L.</t>
  </si>
  <si>
    <t>QURIWAYRA'S CONSULTORES &amp; EJECUTORES SOCIEDAD COMERCIAL DE RESPONSABILIDAD LIMITADA - QURIWAYRA'S C</t>
  </si>
  <si>
    <t>PANIURA GUERRA ISABET</t>
  </si>
  <si>
    <t>MENDOZA MENDOZA JOSE LUIS</t>
  </si>
  <si>
    <t>MARCA HUAMAN JOSE MANUEL</t>
  </si>
  <si>
    <t>ZAMORA HUAMANI RAFAEL JESUS</t>
  </si>
  <si>
    <t>RAYME SOTO DIEGO</t>
  </si>
  <si>
    <t>ROJAS AGUIRRE JACQUELINE OLINDA</t>
  </si>
  <si>
    <t>NEO ZINK E.I.R.L.</t>
  </si>
  <si>
    <t>CABCODI S.A.C.</t>
  </si>
  <si>
    <t>CONSTRUCTORA Y CONSULTORA JCN S.A.C.</t>
  </si>
  <si>
    <t>DAVALOS HUAMANÑAHUI WILMAR</t>
  </si>
  <si>
    <t>RG PUNTO 18 S.R.L</t>
  </si>
  <si>
    <t>MUÑIZ MARIN GUIDO GUILLERMO</t>
  </si>
  <si>
    <t>AZURIN LANTARON LUIS MANUEL</t>
  </si>
  <si>
    <t>VALLENAS ALBARRACIN JOSE LUIS</t>
  </si>
  <si>
    <t>MELENDEZ HUAMAN SHIRLEY</t>
  </si>
  <si>
    <t>FM. CONSULTORES Y CONTRATISTAS GENERALES EMPRESA INDIVIDUAL DE RESPONSABILIDAD LIMITADA</t>
  </si>
  <si>
    <t>GRUPO PERUANO DE NEGOCIOS ROMAS S.A.C.</t>
  </si>
  <si>
    <t>GAMEZ CHUQUIPAY RUCIMAN</t>
  </si>
  <si>
    <t>D'FER BUSINESS S.A.C.</t>
  </si>
  <si>
    <t>COMPAÑÍA EL SOL NACIENTE EMPRESA INDIVIDUAL DE RESPONSABILIDAD LIMITADA - COELSOL E.I.R.L.</t>
  </si>
  <si>
    <t>KUNTURUMI PROFESIONALES DESDE LOS CIMIENTOS SOCIEDAD COMERCIAL DE RESPONSABILIDAD LIMITADA</t>
  </si>
  <si>
    <t>COMERCIA PRAGA E.I.R.L.</t>
  </si>
  <si>
    <t>TUMICON S.A.C.</t>
  </si>
  <si>
    <t>ASTEL CONSULTORES Y CONSTRUCTORES SOCIEDAD COMERCIAL DE RESPONSABILIDAD LIMITADA</t>
  </si>
  <si>
    <t>CONSTRUTECH T Y H EMPRESA INDIVIDUAL DE RESPONSABILIDAD LIMITADA - CONSTRUTECH T Y H E.I.R.L.</t>
  </si>
  <si>
    <t>MEZA SEQUEIROS FRANCISCO</t>
  </si>
  <si>
    <t>LUNA VEGA SIRLEY TRAYSI</t>
  </si>
  <si>
    <t>CALLAPIÑA VALER SANDRA KARY</t>
  </si>
  <si>
    <t>CARRASCO MENDOZA ELIAS ISAIAS</t>
  </si>
  <si>
    <t>MUNARES CCORAHUA JHORDAN</t>
  </si>
  <si>
    <t>CORDOVA CHAVEZ PRIMITIVA</t>
  </si>
  <si>
    <t>COVARRUBIAS AGUILAR EVARISTA</t>
  </si>
  <si>
    <t>QUISPE CUELLAR BENJAMIN</t>
  </si>
  <si>
    <t>GONZALES UGARTE VIRGILIO</t>
  </si>
  <si>
    <t>QUENTA NINA RENE ESTEBAN</t>
  </si>
  <si>
    <t>ROMAN INGA RAMIRO</t>
  </si>
  <si>
    <t>VALMEL E.I.R.L</t>
  </si>
  <si>
    <t>PEÑA BOZA GREGORIA GLORIA</t>
  </si>
  <si>
    <t>DIPSA EMPRESARIAL SOCIEDAD ANONIMA CERRADA</t>
  </si>
  <si>
    <t>MARQUEZ PANIAGUA KEYLA KAREN</t>
  </si>
  <si>
    <t>BATALLANOS CERVANTES LEONARDO</t>
  </si>
  <si>
    <t>CONTRERAS ESPINOZA MARLENY</t>
  </si>
  <si>
    <t>GUIZADO ARREDONDO CLINTON AMERICO</t>
  </si>
  <si>
    <t>RAYME VARGAS VICTOR RAUL</t>
  </si>
  <si>
    <t>ARANDO VILLEGAS FREDY</t>
  </si>
  <si>
    <t>MONTESINOS TUMBA ANDERSON MIGUEL</t>
  </si>
  <si>
    <t>RAMOS ARONI ADDERLY</t>
  </si>
  <si>
    <t>RAMIREZ CARMONA RACSO WALTER</t>
  </si>
  <si>
    <t>VILLEGAS ORTEGA EMILIANA</t>
  </si>
  <si>
    <t>VALLENAS ALVARRACIN MARCO ANTONIO</t>
  </si>
  <si>
    <t>SERRANO PERALTA HILARIO</t>
  </si>
  <si>
    <t>TEVES CALDERON YOEL ALBERTO</t>
  </si>
  <si>
    <t>ROMAN TELLO EDGAR</t>
  </si>
  <si>
    <t>RAMOS ARIAS JOSE MANUEL</t>
  </si>
  <si>
    <t>EMPRESA CONSTRUCTORA Y CONSULTORA CONTRATISTAS GENERALES ASOCIADOS ANDES PERU JHR S.R.L.</t>
  </si>
  <si>
    <t>ASISCOM DATA SOCIEDAD ANONIMA CERRADA</t>
  </si>
  <si>
    <t>SYSTEL COMPUTER EMPRESA INDIVIDUAL DE RESPONSABILIDAD LIMITADA</t>
  </si>
  <si>
    <t>ENCISO SIHUINCHA LITMAN VLADIMIR</t>
  </si>
  <si>
    <t>PEÑA SPORT K &amp; A S.R.L</t>
  </si>
  <si>
    <t>A&amp;Z ASOCIADOS CONSULTORES CONTRATISTAS SRL</t>
  </si>
  <si>
    <t>PAREDES CORDOVA SHIRLEY MARICE</t>
  </si>
  <si>
    <t>MALPARTIDA PERALTA JOSE ANTONIO</t>
  </si>
  <si>
    <t>ANCCO TAPIA PRESENTACION</t>
  </si>
  <si>
    <t>HERRERA OSCCO JHOEL ANTONI</t>
  </si>
  <si>
    <t>CCASA CHOQUE ROCIO</t>
  </si>
  <si>
    <t>CACERES AYMA YOVANA</t>
  </si>
  <si>
    <t>SULLCAHUAMAN JARA ARTURO</t>
  </si>
  <si>
    <t>MARQUEZ GUIZADO FLOR DE MARIA</t>
  </si>
  <si>
    <t>CONTRERAS BACA CRISTI YERALDIN</t>
  </si>
  <si>
    <t>ESTUDIO CESPEDES Y ASOCIADOS S.A.C.</t>
  </si>
  <si>
    <t>CONTRERAS ANAMPA YONY</t>
  </si>
  <si>
    <t>CONSTRUCCIONES Y SERVICIOS MONIEL S.A.C.</t>
  </si>
  <si>
    <t>MAMANI DE LA TORRE BERLISSA DIANA</t>
  </si>
  <si>
    <t>HUAMANI LOPEZ DARYL ANDRES</t>
  </si>
  <si>
    <t>EMPRESA DE ALIMENTACION SALUDABLE CHESMAR SOCIEDAD ANONIMA CERRADA - CHESMAR S.A.C.</t>
  </si>
  <si>
    <t>ANAMARIA ZELA ALBERTO</t>
  </si>
  <si>
    <t>CARDENAS GAYOSO RUDY</t>
  </si>
  <si>
    <t>DECDATA S.A.C.</t>
  </si>
  <si>
    <t>TNT SERVICE S.R.L.</t>
  </si>
  <si>
    <t>SERVICIOS DE INGENIERIA Y SUMINISTROS SOCIEDAD ANONIMA</t>
  </si>
  <si>
    <t>PEREIRA ZEVALLOS LUZ SHAMERY</t>
  </si>
  <si>
    <t>AGUILAR ROBLES JESUSA</t>
  </si>
  <si>
    <t>GAP NEGOCIOS PERU S.A.C.</t>
  </si>
  <si>
    <t>VASQUEZ SAAVEDRA MONICA</t>
  </si>
  <si>
    <t>VASQUEZ ONZUETA BERICHT FREXS</t>
  </si>
  <si>
    <t>MORIANO URRUTIA MARY CRUZ MARITZA</t>
  </si>
  <si>
    <t>INVERSIONES CONSULTORES Y EJECUTORES RAMSAG EMPRESA INDIVIDUAL DE RESPONSABILIDAD LIMITADA</t>
  </si>
  <si>
    <t>LLAMOCCA OSCCO ROSA ROSALVINA</t>
  </si>
  <si>
    <t>CORPORACION PERU DBR SOCIEDAD ANONIMA CERRADA - CORPORACION DBR S.A.C</t>
  </si>
  <si>
    <t>LF INGENIEROS CONSULTORES Y EJECUTORES E.I.R.L.</t>
  </si>
  <si>
    <t>RIOS CARRASCO GERALDINE</t>
  </si>
  <si>
    <t>GRUPO FER. CONS SOCIEDAD ANONIMA CERRADA</t>
  </si>
  <si>
    <t>RAMOS CACERES IRMA FELY</t>
  </si>
  <si>
    <t>HUALLPA LUNA ROSA ANGELA</t>
  </si>
  <si>
    <t>MELENDEZ PICHIHUA OLGA</t>
  </si>
  <si>
    <t>QUISPITUPA CHARA SEGUNDINA</t>
  </si>
  <si>
    <t>NUÑEZ SILVERA SILVIA</t>
  </si>
  <si>
    <t>CHULLCA BORDA CATALINA</t>
  </si>
  <si>
    <t>PARIONA ESPINOZA JULISSA</t>
  </si>
  <si>
    <t>HUILLCA CARPIO SHARMELI SHIRLEY</t>
  </si>
  <si>
    <t>DONAYRES QUISPE THALIA</t>
  </si>
  <si>
    <t>ALEGRIA CRUZ RENE</t>
  </si>
  <si>
    <t>ARAGON DE MORALES ELIZABETH</t>
  </si>
  <si>
    <t>TAIPE POMACAYO YSABEL RINA</t>
  </si>
  <si>
    <t>MENDIVIL MEDINA MARILUZ</t>
  </si>
  <si>
    <t>MOYA ZAPATA SEGUNDINA</t>
  </si>
  <si>
    <t>LA CASA DEL SUMINISTRO S.C.R.L.</t>
  </si>
  <si>
    <t>CORPORACION CCC PERU E.I.R.L.</t>
  </si>
  <si>
    <t>SOTO ESPINOZA JHOSSELIN</t>
  </si>
  <si>
    <t>PAUCAR HUAMANI EMERSON</t>
  </si>
  <si>
    <t>CHACALIAZA VIZARRETA YOHANA DEYSI</t>
  </si>
  <si>
    <t>ALESSANDRE RADIO TELEVISION DEL SUR S.R.L.</t>
  </si>
  <si>
    <t>AIQUIPA TORRES CESAR</t>
  </si>
  <si>
    <t>VELASQUEZ RIOS YUDY</t>
  </si>
  <si>
    <t>CHIRINOS ESCALANTE FLORENCIO</t>
  </si>
  <si>
    <t>BARRIENTOS CHECCO ROBER TEOFILO</t>
  </si>
  <si>
    <t>PAREJA CHICLLA CIELO ANTHUANET</t>
  </si>
  <si>
    <t>CHANCCO CORDOVA NELIDA</t>
  </si>
  <si>
    <t>SERRANO TAPIA MARCO ANTONIO</t>
  </si>
  <si>
    <t>CORPORACION TECNOLOGICA LEON E.I.R.L. - CORTEL E.I.R.L.</t>
  </si>
  <si>
    <t>CABRERA ASCATE BRADY</t>
  </si>
  <si>
    <t>PATRICK DIGITAL S.A.C.</t>
  </si>
  <si>
    <t>CHACON JURO JANY DIOCELINA</t>
  </si>
  <si>
    <t>MEDINA VEGA JANET</t>
  </si>
  <si>
    <t>AGUIRRE MERMA SHERIL NOELI</t>
  </si>
  <si>
    <t>SINCHE APAZA NOEL ISAAC</t>
  </si>
  <si>
    <t>GRUPO LIMACHE S.R.L.</t>
  </si>
  <si>
    <t>SALAZAR MUÑOZ MARIA ELENA</t>
  </si>
  <si>
    <t>HERRERA PARIONA YANETH</t>
  </si>
  <si>
    <t>CAICHIHUA CASTRO KELLY</t>
  </si>
  <si>
    <t>PUMACAYO CALLA ALICIA</t>
  </si>
  <si>
    <t>HOMEL CONSTRUCCION E INGENIERIA EMPRESA INDIVIDUAL DE RESPONSABILIDAD LIMITADA</t>
  </si>
  <si>
    <t>ZUÑIGA OCHOA CARMELA</t>
  </si>
  <si>
    <t>SICOS ROJAS JULIA</t>
  </si>
  <si>
    <t>QUISPE GOMEZ TRINIDAD</t>
  </si>
  <si>
    <t>PAMPAÑAUPA ALTAMIRANO VICTORIA</t>
  </si>
  <si>
    <t>ESTRADA PEREZ ROSALVINA</t>
  </si>
  <si>
    <t>TECHCORP CUSCO EMPRESA INDIVIDUAL DE RESPONSABILIAD LIMITADA</t>
  </si>
  <si>
    <t>ALMACENES COMERCIALES JOAR E.I.R.L.</t>
  </si>
  <si>
    <t>INKORY E.I.R.L</t>
  </si>
  <si>
    <t>MASTERPHARMA GROUP SOCIEDAD ANONIMA CERRADA</t>
  </si>
  <si>
    <t>ORTIZ FANOLA FANY</t>
  </si>
  <si>
    <t>HUAMAN AVALOS HILDA</t>
  </si>
  <si>
    <t>JONATEX E.I.R.L.</t>
  </si>
  <si>
    <t>BELLIDO MARQUINA CLAUDIA ALEXANDRA</t>
  </si>
  <si>
    <t>IDEASPRO S.R.L.</t>
  </si>
  <si>
    <t>SEGA INGENIERIA Y CONSTRUCCION SOCIEDAD COMERCIAL DE RESPONSABILIDAD LIMITADA - SEGAINCO S.R.L.</t>
  </si>
  <si>
    <t>GAMARRA CHIRINOS MARIO ANGEL</t>
  </si>
  <si>
    <t>VALER RIOS EDWARD</t>
  </si>
  <si>
    <t>B &amp; M GROUP PERU S.R.L.</t>
  </si>
  <si>
    <t>PUCLLA LAIME BETSABET</t>
  </si>
  <si>
    <t>MONZON HERRERA RUTH NAYELY</t>
  </si>
  <si>
    <t>MOLINA ARTEAGA MARIBEL</t>
  </si>
  <si>
    <t>OFFICMAS EIRL</t>
  </si>
  <si>
    <t>CHIPANE VALLE MARIO ALEX</t>
  </si>
  <si>
    <t>QUISPE MERINO PEDRO JUAN</t>
  </si>
  <si>
    <t>HUAMAN QUISPE JULIO CESAR</t>
  </si>
  <si>
    <t>FERREKASA S.A.C.</t>
  </si>
  <si>
    <t>ALVA ZAPATA VEBERLY JOANY</t>
  </si>
  <si>
    <t>OK COMPUTER E.I.R.L.</t>
  </si>
  <si>
    <t>LLANTAMIGO S.A.C.</t>
  </si>
  <si>
    <t>ROBLES VERGARA REYNALDO</t>
  </si>
  <si>
    <t>MONTESINOS TUMBA INGRID YAJAIRA</t>
  </si>
  <si>
    <t>TACCA HUARACCA FREDY</t>
  </si>
  <si>
    <t>METAL MECANICA ESTRUCTURA E.I.R.L.</t>
  </si>
  <si>
    <t>PALOMINO VEGA INES MARLENY</t>
  </si>
  <si>
    <t>CHICLLA CARRASCO SAUL</t>
  </si>
  <si>
    <t>VJK S.A.C.</t>
  </si>
  <si>
    <t>CBM SUMINISTROS E.I.R.L.</t>
  </si>
  <si>
    <t>INFOTEC COMERCIO Y MULTISERVICIOS S.A.C.</t>
  </si>
  <si>
    <t>ALFARO BORDA JUAN MARIO</t>
  </si>
  <si>
    <t>GONZALES MARCANI YENNYFER</t>
  </si>
  <si>
    <t>CASAVERDE CUELLAR ELIDA</t>
  </si>
  <si>
    <t>APAZA PACCOSONCCO ROXANA FILOMENA</t>
  </si>
  <si>
    <t>PUNTOGRAFIKO E.I.R.L.</t>
  </si>
  <si>
    <t>FERRETERIA NACHO SOCIEDAD COMERCIAL DE RESPONSABILIDAD LIMITADA - FERRETERIA NACHO S.R.L.</t>
  </si>
  <si>
    <t>INDUSTRIAS ALIMENTARIA CERESUR E.I.R.L.</t>
  </si>
  <si>
    <t>NEGOCIACIONES VALENTINA KAR S.A.C</t>
  </si>
  <si>
    <t>PEÑA SALAS VIRGILIO</t>
  </si>
  <si>
    <t>OLIVERA PALOMINO JOHAN DARIO</t>
  </si>
  <si>
    <t>AGRONEGOCIOS HUANCAYO S.A.C.</t>
  </si>
  <si>
    <t>IRHEAS PERU S.A.C.</t>
  </si>
  <si>
    <t>LEVIGM MULTISERVICIOS E.I.R.L.</t>
  </si>
  <si>
    <t>PANIURA GALLEGOS ARNULFO</t>
  </si>
  <si>
    <t>TRIVEÑO MAMANI OBED PERCY</t>
  </si>
  <si>
    <t>SARMIENTO SANCHEZ SHELLY</t>
  </si>
  <si>
    <t>PEREZ GUZMAN GUSTAVO</t>
  </si>
  <si>
    <t>ESCOBAL BORDA DANIEL</t>
  </si>
  <si>
    <t>CAÑARI OTERO GUILLERMO</t>
  </si>
  <si>
    <t>APU - TRACTOR PERU S.A.C.</t>
  </si>
  <si>
    <t>TORRES JIMENEZ VANESA ISABEL</t>
  </si>
  <si>
    <t>JT Y R MULTISERVICIOS SOCIEDAD COMERCIAL DE RESPONSABILIDAD LIMITADA</t>
  </si>
  <si>
    <t>NEXO LIDER TECNOLOGICO SOCIEDAD ANONIMA CERRADA - NEXO LIDER TECNOLOGICO S.A.C.</t>
  </si>
  <si>
    <t>SANCHEZ CHOQUE GIRALDO</t>
  </si>
  <si>
    <t>DEL POZO PILCO HOLGER</t>
  </si>
  <si>
    <t>TRUJILLO JURO LUISA</t>
  </si>
  <si>
    <t>HUAMAN FRANCO FERNANDO</t>
  </si>
  <si>
    <t>BAUTISTA JARA JORGE LUIS</t>
  </si>
  <si>
    <t>MONTOYA FERNANDEZ JURGEN DIEGO</t>
  </si>
  <si>
    <t>CAHUANA VILLEGAS MARCO ANTONIO</t>
  </si>
  <si>
    <t>MEDRANO CARRASCO DIMAS</t>
  </si>
  <si>
    <t>MOSQUEIRA MOSQUEIRA NURIA SHANET</t>
  </si>
  <si>
    <t>CARDENAS VIVANCO SHIRLEY VILMA</t>
  </si>
  <si>
    <t>ARIAS RIOS PERCY</t>
  </si>
  <si>
    <t>INGENIERIA Y TECNOLOGIA DEL SUR S.A.C.</t>
  </si>
  <si>
    <t>BAL BUSINESS COMPANY S.A.C.</t>
  </si>
  <si>
    <t>DISTRIBUIDORA UNIVERSAL ICA E.I.R.L.</t>
  </si>
  <si>
    <t>GEOMAT SERV E.I.R.L.</t>
  </si>
  <si>
    <t>TORVISCO MARTINEZ JOSE</t>
  </si>
  <si>
    <t>CERVANTES PEÑA HERMENEGILDA</t>
  </si>
  <si>
    <t>HUAMANÑAHUI TICONA SANDRA</t>
  </si>
  <si>
    <t>SUMINISTRO INFORMATICO JEAN SOCIEDAD ANONIMA CERRADA - SUMINISTRO INFORMATICO JEAN S.A.C.</t>
  </si>
  <si>
    <t>ECOCOLOR COMERCIAL E.I.R.L.</t>
  </si>
  <si>
    <t>SANTANA PINO CARMEN LOURDES</t>
  </si>
  <si>
    <t>HUACCHARAQUI PONCE CARLOS</t>
  </si>
  <si>
    <t>TTICA OVALLE JUAN CARLOS</t>
  </si>
  <si>
    <t>C PROIN E.I.R.L.</t>
  </si>
  <si>
    <t>PENA ORTIZ JUAN CARLOS</t>
  </si>
  <si>
    <t>PALOMINO CCOLLCCA SIMEON</t>
  </si>
  <si>
    <t>CAMPOS PEÑA JAMES</t>
  </si>
  <si>
    <t>RIOS ACHULLI RONALD</t>
  </si>
  <si>
    <t>HUAMANÑAHUI CRUZ GINA</t>
  </si>
  <si>
    <t>ROJAS BENITES JESSENIA</t>
  </si>
  <si>
    <t>CHECYA ALATA CHARLES NESTOR</t>
  </si>
  <si>
    <t>COMPUMANN E.I.R.L.</t>
  </si>
  <si>
    <t>SEGOVIA HURTADO ANTHONY GEORDANNO</t>
  </si>
  <si>
    <t>PEREZ ALMANZA SHANERY</t>
  </si>
  <si>
    <t>NARVAEZ CHOQUECAHUANA BENEDICTA</t>
  </si>
  <si>
    <t>ARAUJO PEÑA LUIS MANUEL</t>
  </si>
  <si>
    <t>CORPORACIÓN CHUMBAO  S.R.L</t>
  </si>
  <si>
    <t>PEÑA COSTILLO SARA MERCEDES</t>
  </si>
  <si>
    <t>ALATA NARVAEZ LUIS ALBERTO</t>
  </si>
  <si>
    <t>HERRERA PARIONA JUANA MARLENNE</t>
  </si>
  <si>
    <t>HUAMANÑAHUI SANCHEZ ROBERTO</t>
  </si>
  <si>
    <t>YUCRA YUCRA EDWIN ALVARO</t>
  </si>
  <si>
    <t>GRUPO OPC S.R.L.</t>
  </si>
  <si>
    <t>JP INVERSIONES GENERALES EMPRESA INDIVIDUAL DE RESPONSABILIDAD LIMITADA</t>
  </si>
  <si>
    <t>POLICLINICO AMERICANA MEDIC ABANCAY SRL</t>
  </si>
  <si>
    <t>ASTO PANIURA EDGAR</t>
  </si>
  <si>
    <t>EBETH CORP S.A.C.</t>
  </si>
  <si>
    <t>VALVERDE CAMERO EDWIN</t>
  </si>
  <si>
    <t>SALDIVAR VARGAS CARLOS ENRIQUE</t>
  </si>
  <si>
    <t>JACOBO RIOS FIORELLA DEL ROSARIO</t>
  </si>
  <si>
    <t>PADILLA FARFAN CHRISTIAN</t>
  </si>
  <si>
    <t>ECOLIMP EMPRESARIAL E.I.R.L.</t>
  </si>
  <si>
    <t>PRODUCTOS ECOLOGICOS DE LIMPIEZA SOCIEDAD ANONIMA CERRADA</t>
  </si>
  <si>
    <t>LOGISTHEN CORP S.A.C.</t>
  </si>
  <si>
    <t>TERRAZAS ORTEGA WEIMAR JULIO</t>
  </si>
  <si>
    <t>CHIPA AYBAR ELIANA</t>
  </si>
  <si>
    <t>MEDINA VEGA GUILLERMO MEDARDO</t>
  </si>
  <si>
    <t>TAPIA SEGOVIA LUIS FERNANDO</t>
  </si>
  <si>
    <t>GUZMAN CAMACHO VICTOR AUGUSTO</t>
  </si>
  <si>
    <t>SERRANO AROSTEGUI KATHERINE</t>
  </si>
  <si>
    <t>REPRESENTACIONES ARONI E.I.R.L.</t>
  </si>
  <si>
    <t>TAPIA BLAS JHONATAN</t>
  </si>
  <si>
    <t>ASCARZA ESPINOZA SOLANGE STEPHANY</t>
  </si>
  <si>
    <t>HERRERA HUAMANI MARICELA</t>
  </si>
  <si>
    <t>IMPORT SUMIN PERU S.A.C.</t>
  </si>
  <si>
    <t>REPRESENTACIONES Y SERVICIOS MH SOCIEDAD COMERCIAL DE RESPONSABILIDAD LIMITADA</t>
  </si>
  <si>
    <t>AGUIRRE RIVEROS CECILIA DOMINGA</t>
  </si>
  <si>
    <t>MAYHUIRE CORDOVA JHENNIFFER</t>
  </si>
  <si>
    <t>CONTRERAS QUICAÑA JORGE LUIS</t>
  </si>
  <si>
    <t>CARDENAS OCHOA JAVIER VICTOR</t>
  </si>
  <si>
    <t>CENTRO CULTURAL PARROQUIAL ROBERTO GHIDINI</t>
  </si>
  <si>
    <t>LIGARDA SAMANEZ ANIBAL</t>
  </si>
  <si>
    <t>ALMEIDA BALTAZAR ALEJANDRO</t>
  </si>
  <si>
    <t>JUDAC BENSUR SERVICIOS GENERALES Y CONSULTORES S.A.C. - BENSUR S.A.C.</t>
  </si>
  <si>
    <t>LOAYZA ENCALADA DARWIN DUHAMEL</t>
  </si>
  <si>
    <t>DAVALOS CACERES YULISA NADRANY</t>
  </si>
  <si>
    <t>TAIPE CRUCINTA MAYUMI</t>
  </si>
  <si>
    <t>BORDA ROJAS KELIAN</t>
  </si>
  <si>
    <t>ESTEBAN ESPINOZA EUGENIO FAUSTO</t>
  </si>
  <si>
    <t>ECOAGRITECS S.R.L.</t>
  </si>
  <si>
    <t>LLACHUA BRAVO SERGIO</t>
  </si>
  <si>
    <t>GORVEÑA ARONI URIEL</t>
  </si>
  <si>
    <t>CONSULTORES &amp; EJECUTORES CORPORACION OHB S.A</t>
  </si>
  <si>
    <t>TRANSPORTES MULTISERVICIOS DANIEL SOCIEDAD COMERCIAL DE RESPONSABILIDAD LIMITADA</t>
  </si>
  <si>
    <t>BATALLANOS ENCISO YASMINE</t>
  </si>
  <si>
    <t>CALVO FLORES JEANFRANCO</t>
  </si>
  <si>
    <t>ROJAS PALOMINO NEHEMIAS GAMALIEL</t>
  </si>
  <si>
    <t>MENDIZABAL SALVADOR CRISTHIAN JOSSET</t>
  </si>
  <si>
    <t>CASIMIRO SILVA PILAR</t>
  </si>
  <si>
    <t>MARPTECH GROUP SOCIEDAD ANONIMA CERRADA - MARPTECH GROUP S.A.C.</t>
  </si>
  <si>
    <t>C &amp; B COMPUTADORAS Y SISTEMAS E.I.R.L.</t>
  </si>
  <si>
    <t>MASSER PERU EMPRESA INDIVIDUAL DE RESPONSABILIDAD LIMITADA - 'MASSER PERU E.I.R.L.'</t>
  </si>
  <si>
    <t>ACOSTA IPENZA RUBEN AMILCAR</t>
  </si>
  <si>
    <t>TOBAR CESPEDES URBANO</t>
  </si>
  <si>
    <t>PAZ ESPINOZA YAKELYN</t>
  </si>
  <si>
    <t>CRUZ PUMAYALI DANNY ALEXANDER</t>
  </si>
  <si>
    <t>CORDOVA LEON ALEJANDRO</t>
  </si>
  <si>
    <t>ACUÑA TOMASTO JESUS ANDRES</t>
  </si>
  <si>
    <t>HERRERA PONCE VERIOSCA</t>
  </si>
  <si>
    <t>OBREGON CHAVEZ HAIDER JOSUE</t>
  </si>
  <si>
    <t>MACRO POWER S.A.C.</t>
  </si>
  <si>
    <t>CORPORACIONES SUMINISTRALES S.A.C.</t>
  </si>
  <si>
    <t>INVERSIONES LAZERNET E.I.R.L.</t>
  </si>
  <si>
    <t>ALHUAY GUIZADO FREDY</t>
  </si>
  <si>
    <t>MERCADO YEPEZ MARIANGELICA LUCIA</t>
  </si>
  <si>
    <t>HUALLPA SAIRE RUTH NOEMI</t>
  </si>
  <si>
    <t>A.L. SUMINISTROS E.I.R.L.</t>
  </si>
  <si>
    <t>SORIA QUINTANA INDIRA</t>
  </si>
  <si>
    <t>SOFTWARE Y SISTEMAS DEL PERU S.A.C.</t>
  </si>
  <si>
    <t>SALAS ARAUJO ERIKA TANIA</t>
  </si>
  <si>
    <t>GAUSO CONSTRUCTORA Y CONSULTORES SOCIDAD ANÓNIMA CERRADA - GAUSO S.A.C</t>
  </si>
  <si>
    <t>RAMOS JARA MARIA BEATRIZ</t>
  </si>
  <si>
    <t>PALOMINO DE PALOMINO CLAUDIA</t>
  </si>
  <si>
    <t>TRUYENQUE ANDIA ANDREA ARACELLY</t>
  </si>
  <si>
    <t>COMERCIAL MPAZ PERU SOCIEDAD ANONIMA CERRADA -  MPAZ PERU S.A.C.</t>
  </si>
  <si>
    <t>RUIZ ALZAMORA REYNALDO</t>
  </si>
  <si>
    <t>PUMA HUAMANI LIZBETH EVELING</t>
  </si>
  <si>
    <t>ZZ CONTRATISTAS  SRL</t>
  </si>
  <si>
    <t>ZUZUNAGA PEDRAZA YURI</t>
  </si>
  <si>
    <t>ESPINOZA LEON MARIO LEONIDAS</t>
  </si>
  <si>
    <t>CONSTRUYENDO APURIMAC S.AC.</t>
  </si>
  <si>
    <t>PEREZ PEREZ MARCIA JULIA</t>
  </si>
  <si>
    <t>GARY MOTORS DMG S.R.L.</t>
  </si>
  <si>
    <t>FLORES CARLOS JOSUE ABRAHAM</t>
  </si>
  <si>
    <t>CONTRERAS HUAMANTICA FRANK RICHARD</t>
  </si>
  <si>
    <t>TRILLO CARBAJAL CAMILO ESTEBAR</t>
  </si>
  <si>
    <t>MAMANI VILLENA WALDIR</t>
  </si>
  <si>
    <t>OJEDA HUAMAN ESAU</t>
  </si>
  <si>
    <t>OBREGON VILCA ESTHER ROCIO</t>
  </si>
  <si>
    <t>LOAYZA ENCALADA FREDDY ROGER</t>
  </si>
  <si>
    <t>DURAND VALENCIA YOVANNY</t>
  </si>
  <si>
    <t>CAICHIHUA ROBLES WILMAN</t>
  </si>
  <si>
    <t>RAMIREZ ARAMBURU JESUS HIPOLITO</t>
  </si>
  <si>
    <t>VALVERDE ABARCA SHARMELYN ELVIRA</t>
  </si>
  <si>
    <t>JURO GONZALES GLORIA</t>
  </si>
  <si>
    <t>NOMBRE PROVEEDOR</t>
  </si>
  <si>
    <t>PUGA VASQUEZ JULIAN</t>
  </si>
  <si>
    <t>SITRAMUN ABANCAY - SINDICATO DE TRABAJADORES MUNICIPALES DE ABANCAY</t>
  </si>
  <si>
    <t>ARANDO AMARO ROSA LUZ</t>
  </si>
  <si>
    <t>CHIRINOS GONZALES WILDOR</t>
  </si>
  <si>
    <t>RAYME PELAYZA SADITH</t>
  </si>
  <si>
    <t>QORI - SILCO ENPRESA INDIVIDUAL DE RESPONSABILIDAD LIMITADA - QORI-SILCO E.I.R.L.</t>
  </si>
  <si>
    <t>HUAMAN CATALAN HERDDY</t>
  </si>
  <si>
    <t>VILLEGAS CORDOVA MARIA ANTONIA</t>
  </si>
  <si>
    <t>EJEPSER INGENIERIA Y CONSTRUCCION S.R.L.</t>
  </si>
  <si>
    <t>GONZALES CHAVEZ PAULINA</t>
  </si>
  <si>
    <t>LOPEZ OTERO LENIN GINO</t>
  </si>
  <si>
    <t>SERVICIOS POSTALES DEL PERU SOCIEDAD ANONIMA     "SERPOST S.A."</t>
  </si>
  <si>
    <t>CARDENAS VIVANCO JENNIFER MILAGROS</t>
  </si>
  <si>
    <t>VARGAS TORRES AMERICO</t>
  </si>
  <si>
    <t>VILLASANTE OCHARAN CHRISTIAN</t>
  </si>
  <si>
    <t>HUANACO ROMERO LOURDES</t>
  </si>
  <si>
    <t>ESPINOZA OSCCO DORA REBECA</t>
  </si>
  <si>
    <t>VH FERRETERIA &amp; LIBRERIA SOCIEDAD COMERCIAL DE RESPONSABILIDAD LIMITADA - VH FERRETERIA &amp; LIBRERIA S</t>
  </si>
  <si>
    <t>REY PANIURA FELIX ENRIQUE</t>
  </si>
  <si>
    <t>SAN ANDRES ABANCAY EMPRESA INDIVIDUAL DE RESPONSABILIDAD LIMITADA</t>
  </si>
  <si>
    <t>LEONOR BALLON NUÑEZ EMPRESA INDIVIDUAL DE RESPONSABILIDAD LIMITADA - LEOBANU E.I.R.L.</t>
  </si>
  <si>
    <t>SALDIVAR CONTRERAS LUIS ALBERTO</t>
  </si>
  <si>
    <t>DAVALOS CHIPA DANTE</t>
  </si>
  <si>
    <t>LIRA HUILLCA LEON</t>
  </si>
  <si>
    <t>ARIAS ALARCON MARILUZ</t>
  </si>
  <si>
    <t>BER MAC E.I.R.L</t>
  </si>
  <si>
    <t>MENA AGUIRRE NILO</t>
  </si>
  <si>
    <t>CORPORACIÓN GRÁFICA APU FERSOL EMPRESA INDIVIDUAL DE RESPONSABILIDAD LIMITADA</t>
  </si>
  <si>
    <t>PARDOS´S CONSTRUCTORA Y SERVICIOS GENERALES E.I.R.L</t>
  </si>
  <si>
    <t>CONDORI ALVAREZ MAURO IVAN</t>
  </si>
  <si>
    <t>PEREZ DAMIAN ANCHELA</t>
  </si>
  <si>
    <t>MARCA PUMA GUISSEPPE</t>
  </si>
  <si>
    <t>FAUNAVET - PERU S.A.C.</t>
  </si>
  <si>
    <t>GONZALES AYMARA SILVIA</t>
  </si>
  <si>
    <t>ACCESS S.A.C.</t>
  </si>
  <si>
    <t>MICROTECH DEL PERU SOCIEDAD COMERCIAL DE RESPONSABILIDAD LIMITADA-"MICROTECH DEL PERU S.R.L."</t>
  </si>
  <si>
    <t>AYALA BALLON JAVIER CIRILO</t>
  </si>
  <si>
    <t>ENONE E.I.R.L.</t>
  </si>
  <si>
    <t>MARCO TUNING EMPRESA INDIVIDUAL DE RESPONSABILIDAD LIMITADA</t>
  </si>
  <si>
    <t>HKCONSTRUCTORES EMPRESA INDIVIDUAL DE RESPONSABILIDAD LIMITADA</t>
  </si>
  <si>
    <t>SALCCA FUENTES NEREO</t>
  </si>
  <si>
    <t>VARGAS DECOR S.A.C.</t>
  </si>
  <si>
    <t>RODRIGUEZ MENDOZA HILMAN JOSUE</t>
  </si>
  <si>
    <t>QUISPE SOTO YANETH</t>
  </si>
  <si>
    <t>IPENZA SOSA JHON EDWARD</t>
  </si>
  <si>
    <t>PASTOR HERRERA MARIO</t>
  </si>
  <si>
    <t>QUISPE HUAMAN FERNANDO</t>
  </si>
  <si>
    <t>RCASA EMPRESA INDIVIDUAL DE RESPONSABILIDAD LIMITADA</t>
  </si>
  <si>
    <t>CHAUCA VELASQUEZ RUBEN</t>
  </si>
  <si>
    <t>JC CONSORCIO Y SERVICIOS GENERALES SOCIEDAD COMERCIAL DE RESPONSABILIDAD LIMITADA</t>
  </si>
  <si>
    <t>SULCA CONDORI RONALD WILMAN</t>
  </si>
  <si>
    <t>UGARTE CORTEZ YOHN</t>
  </si>
  <si>
    <t>ORTIZ CACERES PABLO</t>
  </si>
  <si>
    <t>SILVA CAYTUIRO JULIO CESAR</t>
  </si>
  <si>
    <t>PEREZ QUISPE WALTER</t>
  </si>
  <si>
    <t>HUAMANI PEREZ MARCO MICHAEL</t>
  </si>
  <si>
    <t>ZAMBRANO CCONAYA ANAHIZ</t>
  </si>
  <si>
    <t>CHACON JURO KARIN DIONY</t>
  </si>
  <si>
    <t>QUISPE CHAVEZ JOSE ANGEL</t>
  </si>
  <si>
    <t>VILCAS CESPEDES MARIELA</t>
  </si>
  <si>
    <t>SULLCA CENTENO ROSMERY</t>
  </si>
  <si>
    <t>GOBEA BERNALES DENIS IVAN</t>
  </si>
  <si>
    <t>PUMA HERRERA RUTH</t>
  </si>
  <si>
    <t>MELGAREJO AGUILAR RUBEN</t>
  </si>
  <si>
    <t>HUAMAN VALER PEDRO</t>
  </si>
  <si>
    <t>BAUTISTA YAURIS JULIO CESAR</t>
  </si>
  <si>
    <t>PROCESADORA DE ALIMENTOS EL EMPERADOR E.I.R.L.</t>
  </si>
  <si>
    <t>PEÑA CABALLERO ROGER</t>
  </si>
  <si>
    <t>PAUCCAR TORRES VIRGINIA</t>
  </si>
  <si>
    <t>OSCCO URBANO CIRILA</t>
  </si>
  <si>
    <t>SOCANTAYPE CALLA NILO</t>
  </si>
  <si>
    <t>CAMERO PEÑA MADELI GLORIA</t>
  </si>
  <si>
    <t>FERRETERIA EL PORVENIR Y CONTRATISTAS GENERALES EMPRESA INDIVIDUAL DE RESPONSABILIDAD LIMITADA</t>
  </si>
  <si>
    <t>TRUJILLO MOLINA CHARLIE</t>
  </si>
  <si>
    <t>GRUPO RECMA REVISIM TECNICA VEHICULAR S.A.C. - GRU RECMA RTV S.A.C.</t>
  </si>
  <si>
    <t>HUAYLLAHUA HUAMAN ANGELA PATRICIA DEL PILAR</t>
  </si>
  <si>
    <t>ENCISO FLORES MARIO</t>
  </si>
  <si>
    <t>CHUQUITAIPE MAMANI VANEZA</t>
  </si>
  <si>
    <t>VIETTEL  PERU  S.A.C.</t>
  </si>
  <si>
    <t>CHIPANA HUILLCAYA AGUSTINA</t>
  </si>
  <si>
    <t>QUINTANA CAMERO LIZ MIRIAM</t>
  </si>
  <si>
    <t>SAAVEDRA SORIA WALTER</t>
  </si>
  <si>
    <t>MEJIA RIVERO HERLEN ELIZABETH</t>
  </si>
  <si>
    <t>PALOMINO PANIURA CESAR MELQUIADES</t>
  </si>
  <si>
    <t>APU COBRA SOCIEDAD COMERCIAL DE RESPONSABILIDAD LIMITADA - APU COBRA S.R.L.</t>
  </si>
  <si>
    <t>TINTAYA CARBAJAL JUAN CARLOS</t>
  </si>
  <si>
    <t>ROJAS KARI CRISTIAN</t>
  </si>
  <si>
    <t>ARONI MACHACCA JOEL</t>
  </si>
  <si>
    <t>MONTALVO LOPEZ JHOAN ALVARO</t>
  </si>
  <si>
    <t>PAREJA VALENCIA FORTUNATA</t>
  </si>
  <si>
    <t>LANTARON WARTHON LUIGI ANDRE</t>
  </si>
  <si>
    <t>HUANCA CERON BASILIO</t>
  </si>
  <si>
    <t>PUMA LOPINTA BEATRIZ</t>
  </si>
  <si>
    <t>GONZALES YUCRA GUISELA IRMA</t>
  </si>
  <si>
    <t>CLOUDSTERS EMPRESA INDIVIDUAL DE RESPONSABILIDAD LIMITADA - CLOUDSTERS E.I.R.L.</t>
  </si>
  <si>
    <t>CHAVEZ PEDRAZA HERNAN EDWIN</t>
  </si>
  <si>
    <t>JBV COMPUTERS E.I.R.LTDA.</t>
  </si>
  <si>
    <t>TORRES AQUINO EYNER EDUARDO</t>
  </si>
  <si>
    <t>CAVERO MORENO DANIELA SOLANGE ANTUANE</t>
  </si>
  <si>
    <t>RIVERA ANTAY JORGE BASILIO</t>
  </si>
  <si>
    <t>CHIPA CAÑARY MARLENE</t>
  </si>
  <si>
    <t>C M S CORPORACION E.I.R.L.</t>
  </si>
  <si>
    <t>VARGAS CENTENO JORGE ANTONIO</t>
  </si>
  <si>
    <t>VASQUEZ LOAYZA JEAN</t>
  </si>
  <si>
    <t>HURTADO ROJAS SANTIAGO RAFAEL</t>
  </si>
  <si>
    <t>SANCHEZ JIMENEZ JHOEL CRISTHIAN</t>
  </si>
  <si>
    <t>RIOJA QUISPE ISABEL DE LA O</t>
  </si>
  <si>
    <t>HURTADO HUAYTA RODIL</t>
  </si>
  <si>
    <t>SERRANO INCA JOSE TEOFILO</t>
  </si>
  <si>
    <t>APUGAS SOCIEDAD ANONIMA CERRADA -  APUGAS SAC</t>
  </si>
  <si>
    <t>LLANTACENTRO EL PUMITA S.R.L.</t>
  </si>
  <si>
    <t>PUGA TELLO DEISY MELISSA</t>
  </si>
  <si>
    <t>ALVAREZ YLASACA EDMI GLADYS</t>
  </si>
  <si>
    <t>PERU DIGITAL &amp; PRODUCCIONES S.A.C.</t>
  </si>
  <si>
    <t>IPENZA SOSA CHRISTIAN GLICERIO</t>
  </si>
  <si>
    <t>BLACK &amp; WHITE CORPORATION S.R.L.</t>
  </si>
  <si>
    <t>VARA CONTRERAS LUIS ALBERTO</t>
  </si>
  <si>
    <t>CORPORATION TECH IMPORT INC. S.A.</t>
  </si>
  <si>
    <t>CHUTA BONIFACIO ABRAHAM</t>
  </si>
  <si>
    <t>MEDINA PACCO REYNALDO MOISES</t>
  </si>
  <si>
    <t>CHURANO ALBINO GLICERIO PEDRO</t>
  </si>
  <si>
    <t>CASTAÑEDA SILVA RAMON ARISTIDES</t>
  </si>
  <si>
    <t>UNIMAQ S.A.</t>
  </si>
  <si>
    <t>ANDRADE PAREJA ANALI</t>
  </si>
  <si>
    <t>TEAM BENAVIDES S.R.L.</t>
  </si>
  <si>
    <t>CARDENAS VILLEGAS PAOLO CELSO</t>
  </si>
  <si>
    <t>ACHATA PICHIHUA ALEX</t>
  </si>
  <si>
    <t>CORPORACIONES RODRIGUEZ EMPRESA INDIVIDUAL DE RESPONSABILIDAD LIMITADA</t>
  </si>
  <si>
    <t>TURISMO EXPRESS PECEROS SOCIEDAD COMERCIAL DE RESPONSABILIDAD LIMITADA.</t>
  </si>
  <si>
    <t>SALOME SOTOMAYOR YOLANDA</t>
  </si>
  <si>
    <t>KINGSTORE PERU S.A.C.</t>
  </si>
  <si>
    <t>GRUPO PARCOMP S.A.C.</t>
  </si>
  <si>
    <t>CONTRALORIA GENERAL DE LA REPUBLICA</t>
  </si>
  <si>
    <t>ARELLANOS-ESPECIALISTAS EN CONSTRUCCION Y CONSULTORIA DE PROYECTOS EN GENERAL &amp; VENTAS S.A.C. - A-EC</t>
  </si>
  <si>
    <t>VALVERDE CAMERO GILBERT</t>
  </si>
  <si>
    <t>SANTI VEGA RAFAEL</t>
  </si>
  <si>
    <t>VILCA MUÑOZ PABLO</t>
  </si>
  <si>
    <t>ALVARADO PALOMINO ANDRES</t>
  </si>
  <si>
    <t>QUISPE MARCA KATTERINE</t>
  </si>
  <si>
    <t>SULLO PANIURA LIZARDO</t>
  </si>
  <si>
    <t>ADRADEL S.A.C.</t>
  </si>
  <si>
    <t>ANCCO PRADA SAUL</t>
  </si>
  <si>
    <t>INGENIERIA, GEOTECNIA Y MATERIALES EMPRESA INDIVIDUAL DE RESPONSABILIDAD LIMITADA-INGEOMAT E.I.R.L.</t>
  </si>
  <si>
    <t>ZARATE QUISPE HOVER</t>
  </si>
  <si>
    <t>CARRION ASTOCAZA JOSE ROLANDO</t>
  </si>
  <si>
    <t>CRUZ RIOS DARCY</t>
  </si>
  <si>
    <t>HURTADO PALOMINO ALEJANDRINA</t>
  </si>
  <si>
    <t>KALICANTO PERU EIRL.</t>
  </si>
  <si>
    <t>AJRAMOS CONSTRUCTORES S.A.C.</t>
  </si>
  <si>
    <t>CASTILLO TERRAZAS EDITH MILAGROS</t>
  </si>
  <si>
    <t>MORI LLAJARUNA JHON</t>
  </si>
  <si>
    <t>HUAISARA TAPULLIMA JOHN</t>
  </si>
  <si>
    <t>PROSPERITAS EST S.A.C</t>
  </si>
  <si>
    <t>CARHUANCHO CHAVEZ YOIS</t>
  </si>
  <si>
    <t>DORADO BACA RICHARD BALTAZAR</t>
  </si>
  <si>
    <t>INTEC INFORMATICO S.A.C.</t>
  </si>
  <si>
    <t>RAMIREZ TAMAYO GUIDO FIDEL</t>
  </si>
  <si>
    <t>SOLUCIONES WILAX S.A.C.</t>
  </si>
  <si>
    <t>RODRIGUEZ HUACAC CARLOS ROY</t>
  </si>
  <si>
    <t>SK SOLUCIONES INTEGRALES EMPRESA INDIVIDUAL DE RESPONSABILIDAD LIMITADA</t>
  </si>
  <si>
    <t>MINISTERIO DE TRANSPORTES Y COMUNICACIONES</t>
  </si>
  <si>
    <t>VIVANCO FALCON JONATHAN</t>
  </si>
  <si>
    <t>CCORIMANYA LOZANO LUZ MARIA</t>
  </si>
  <si>
    <t>ESPINOZA SANCHEZ JESUS MANUEL</t>
  </si>
  <si>
    <t>DOMINGUEZ PINEDA JOSE</t>
  </si>
  <si>
    <t>OP - CON BIULDING GROUP S.R.L.</t>
  </si>
  <si>
    <t>CARRASCO LEON FRIEDMAN</t>
  </si>
  <si>
    <t>GRUPO CORPORATIVO OBREGON SOCIEDAD COMERCIAL DE RESPONSABILIDAD LIMITADA</t>
  </si>
  <si>
    <t>MELENDRES MONTES KAROL JULIANA</t>
  </si>
  <si>
    <t>GUTIERREZ ZAMORA JOSIAS</t>
  </si>
  <si>
    <t>PERMOLL TECH E.I.R.L.</t>
  </si>
  <si>
    <t>PC MAGIMPORT S.A.C.</t>
  </si>
  <si>
    <t>CORPORACION COPYMAX S.A.C.</t>
  </si>
  <si>
    <t>COMPAÑIA DE SUMINISTROS Y SERVICIOS GENERALES SOCIEDAD COMERCIAL DE RESPONSABILIDAD LIMITADA-COSSEG</t>
  </si>
  <si>
    <t>SISCOP DATA S.A.C.</t>
  </si>
  <si>
    <t>CANDIA SOTO MARTHA</t>
  </si>
  <si>
    <t>RODRIGUEZ CONTRERAS KATHERINE GISSELA</t>
  </si>
  <si>
    <t>SULLCAHUAMAN MEDRANO JOHN</t>
  </si>
  <si>
    <t>QUISPE HUILLCA OLIVER ROSMAN</t>
  </si>
  <si>
    <t>VELOCE LOGISTIC S.A.C.</t>
  </si>
  <si>
    <t>CORMAS INVERSIONES GENERALES E.I.R.L.</t>
  </si>
  <si>
    <t>RODRIGUEZ MEZA NICOLE CATHERINE</t>
  </si>
  <si>
    <t>MANITEX SOCIEDAD ANONIMA CERRADA - MANITEX S.A.C.</t>
  </si>
  <si>
    <t>GRUPO ERCAN E.I.R.L.</t>
  </si>
  <si>
    <t>LUCANA VASQUEZ ALEX</t>
  </si>
  <si>
    <t>COAQUIRA COAQUIRA SERGIO ERASMO</t>
  </si>
  <si>
    <t>CARRASCO FLORES HENRY</t>
  </si>
  <si>
    <t>LEO HURTADO RICARDO</t>
  </si>
  <si>
    <t>JURO DAVALOS IVAN PERCY</t>
  </si>
  <si>
    <t>MAXVAL RACING CAR SOCIEDAD COMERCIAL DE RESPONSABILIDAD LIMITADA - MAXVAL RACING CAR S.R.L.</t>
  </si>
  <si>
    <t>CHIPANA SALDIVAR CARLOS ENRIQUE</t>
  </si>
  <si>
    <t>SALAS PEÑA VANESA</t>
  </si>
  <si>
    <t>MARQUEZ MEDIANO LEONARDA</t>
  </si>
  <si>
    <t>FLORES CUARESMA ADELA</t>
  </si>
  <si>
    <t>CARPIO SALINAS KARINA</t>
  </si>
  <si>
    <t>OLIVERA VARGAS JULIO CESAR</t>
  </si>
  <si>
    <t>MIRANDA TAMAYO CARLOS</t>
  </si>
  <si>
    <t>AYALA LOPINTA CARLOS MIGUEL</t>
  </si>
  <si>
    <t>BORDA MARTINEZ IVAN</t>
  </si>
  <si>
    <t>CABALLERO RODRIGUEZ FREDY</t>
  </si>
  <si>
    <t>VARGAS AYQUIPA MARILUZ</t>
  </si>
  <si>
    <t>KARI FERRO YANETH</t>
  </si>
  <si>
    <t>CONSTRUCTORA Y CONSULTORA JUAL HUASCARAN EMPRESA INDIVIDUAL DE RESPONSABILIDAD LIMITADA - J.H. E.I.R</t>
  </si>
  <si>
    <t>CCANSAYA CORDOVA KATERINE AMERICA</t>
  </si>
  <si>
    <t>RAMIREZ PAUCCAR PRUDENCIANA</t>
  </si>
  <si>
    <t>VARGAS TORRES APOLINARIO SALVADOR</t>
  </si>
  <si>
    <t>PUMA GONZALES NILVIA</t>
  </si>
  <si>
    <t>SINCE RAFAELE HILDA</t>
  </si>
  <si>
    <t>CHIPA ESPINOZA LUCIO GERMAN</t>
  </si>
  <si>
    <t>QUISPE VARGAS HERMOGENES</t>
  </si>
  <si>
    <t>RIO BARRIENTOS JHON ALEXIS</t>
  </si>
  <si>
    <t>BERNAOLA LAIME DIEGO JULIAN</t>
  </si>
  <si>
    <t>PINTO LUDEÑA MAGNO WILBER</t>
  </si>
  <si>
    <t>ESTRADA CONDORI FERNANDO</t>
  </si>
  <si>
    <t>LANTARON WARTHON GIANLUCA</t>
  </si>
  <si>
    <t>AIVAR DURAND JORGE</t>
  </si>
  <si>
    <t>HUISA GONZALES RUTH LISETH</t>
  </si>
  <si>
    <t>GOBIERNO REGIONAL DE APURIMAC</t>
  </si>
  <si>
    <t>YANQUI PILCO FREDDY SAMUEL</t>
  </si>
  <si>
    <t>CACERES SANCHEZ RUBEN ALCIDES</t>
  </si>
  <si>
    <t>SERVICIOS INTERNACIONALES DE LOGISTICA COMERCIAL SAC</t>
  </si>
  <si>
    <t>QUISPE OLARTE KARINA NATIVIDAD</t>
  </si>
  <si>
    <t>QUISPE BUEZO EBERTH</t>
  </si>
  <si>
    <t>CORPORACION EMPRESARIAL MENAGUIRRE EMPRESA INDIVIDUAL DE RESPONSABILIDAD LIMITADA</t>
  </si>
  <si>
    <t>VILLEGAS MORALES ROSALYM RAQUEL</t>
  </si>
  <si>
    <t>INGENIERIA CULTURA Y ECOLOGIA PERU S.A.C.</t>
  </si>
  <si>
    <t>ESTEBAN YUPANQUI NEYDA JACKELYN</t>
  </si>
  <si>
    <t>RINCON PEREZ SIDO</t>
  </si>
  <si>
    <t>LIVON AMAO ELIMELCHS</t>
  </si>
  <si>
    <t>VASQUEZ ESPINOZA SONIA LILIANA</t>
  </si>
  <si>
    <t>PAREJA ARREDONDO KALIN</t>
  </si>
  <si>
    <t>SUMINISTROS YSY S.A.C.</t>
  </si>
  <si>
    <t>GRUPO MAX SOLUTIONS SOCIEDAD ANÓNIMA CERRADA-GRUPO MAX SOLUTIONS S.A.C.</t>
  </si>
  <si>
    <t>COORPORACION GRUPO MAX SOCIEDAD ANONIMA CERRADA - COORPORACION GRUPO MAX S.A.C.</t>
  </si>
  <si>
    <t>JIMENEZ CAICHIHUA SANDRA MAGALY</t>
  </si>
  <si>
    <t>SISTEMAS COMERCIALES Y MULTISERVICIOS EMPRESA INDIVIDUAL DE RESPONSABILIDAD LIMITADA</t>
  </si>
  <si>
    <t>MARQUEZ PANIAGUA JESUS ANDERSON</t>
  </si>
  <si>
    <t>CUARESMA ESPINOZA ISIDORA</t>
  </si>
  <si>
    <t>VALVERDE BARAZORDA IRMA</t>
  </si>
  <si>
    <t>BARAZORDA CARDENAS EDWIN</t>
  </si>
  <si>
    <t>FARFAN PEREZ ARISTIDES</t>
  </si>
  <si>
    <t>GUTIERREZ MANTILLA MANUEL LAZARO</t>
  </si>
  <si>
    <t>PILCO DORREGARAY PAUL FRANZ</t>
  </si>
  <si>
    <t>ECHEVARRIA OCHOA NANCY</t>
  </si>
  <si>
    <t>SALAS CAMACHO WILLIAM</t>
  </si>
  <si>
    <t>LOAYZA BECERRA JESUS LAUREANO</t>
  </si>
  <si>
    <t>OROSCO VIVANCO HUGO</t>
  </si>
  <si>
    <t>LOAYZA TEVEZ GREGORIO ONOFRE</t>
  </si>
  <si>
    <t>PORTUGAL LIZARAZO DIGNO MANUEL</t>
  </si>
  <si>
    <t>OCAMPO GONZALES JULIO</t>
  </si>
  <si>
    <t>FARFAN CRUZADO ZENON HERNAN</t>
  </si>
  <si>
    <t>HUAMANÑAHUI SANCHEZ EDGAR</t>
  </si>
  <si>
    <t>GRUPO XERCOM S.A.</t>
  </si>
  <si>
    <t>RAMIREZ MIRANDA LEONARDO</t>
  </si>
  <si>
    <t>ROBLES CCONISLLA RUBEN</t>
  </si>
  <si>
    <t>PEREZ SALINAS SANTOS</t>
  </si>
  <si>
    <t>DISTRIBUIDORA Q HNOS E.I.R.L.</t>
  </si>
  <si>
    <t>MORALES BAZAN FLOR ANGEL</t>
  </si>
  <si>
    <t>MEZA CCORAHUA PRIMITIVO</t>
  </si>
  <si>
    <t>CURIHUAMANI LIMASCCA NOE</t>
  </si>
  <si>
    <t>MARQUEZ ARREDONDO MARY LUZ</t>
  </si>
  <si>
    <t>MENDOZA VALLE AYDEMIX JHOSSELYN</t>
  </si>
  <si>
    <t>QUISPE CHIPANA JESUS RAFAEL</t>
  </si>
  <si>
    <t>DOMINGUEZ RAMOS CARMEN ROSA</t>
  </si>
  <si>
    <t>PALOMINO HURTADO PAUL WILBER</t>
  </si>
  <si>
    <t>QUISPE GARCIA MOISES</t>
  </si>
  <si>
    <t>DISTRIBUIDORA Y COMERCIALIZADORA DIVANA EMPRESA INDIVIDUAL DE RESPONSABILIDAD LIMITADA</t>
  </si>
  <si>
    <t>ESCALANTE ALVAREZ FLOR</t>
  </si>
  <si>
    <t>PALOMINO MOZO CECILIA</t>
  </si>
  <si>
    <t>ACHULLI FLORES MIGUEL ANGEL</t>
  </si>
  <si>
    <t>AGUIRRE CAHUANA ROSA MARYLIA</t>
  </si>
  <si>
    <t>G &amp; Z AQUACONSULT E.I.R.L.</t>
  </si>
  <si>
    <t>MANRIQUE MEJIA MARIA</t>
  </si>
  <si>
    <t>RAMIREZ RODRIGO EDDY ENRIQUE</t>
  </si>
  <si>
    <t>RIOS NORIEGA RONALD</t>
  </si>
  <si>
    <t>RAMOS ANAMPA NICANOR</t>
  </si>
  <si>
    <t>GUTIERREZ CHIPA SANTIAGO</t>
  </si>
  <si>
    <t>RIVERA BAUTISTA JOHN</t>
  </si>
  <si>
    <t>OLIVARES ANDIA MARLENI</t>
  </si>
  <si>
    <t>FLORES TORRE CHRISTIAN HERNAN</t>
  </si>
  <si>
    <t>ESCALANTE SERRANO YADIRA</t>
  </si>
  <si>
    <t>JURO GONZALES LILY</t>
  </si>
  <si>
    <t>QUISPE PEÑA ERIC AUGUSTO</t>
  </si>
  <si>
    <t>ZAVALLA CARPIO PRUDENCIA</t>
  </si>
  <si>
    <t>QUISPE AGUILAR YUDY MARISOL</t>
  </si>
  <si>
    <t>SALAS DELGADO CHANO</t>
  </si>
  <si>
    <t>CURI CALLA YEFRI</t>
  </si>
  <si>
    <t>VALDERRAMA DAMIAN CRISTIAN</t>
  </si>
  <si>
    <t>ORDOÑEZ SULLO LUIS ANTONIO</t>
  </si>
  <si>
    <t>JUAREZ LEON HEBERT JUNIOR</t>
  </si>
  <si>
    <t>ARCIGA ARENAS MARILU</t>
  </si>
  <si>
    <t>PELAEZ RETAMOZO MARISOL</t>
  </si>
  <si>
    <t>PACHECO CONTRERAS ROLANDO LINDER</t>
  </si>
  <si>
    <t>UGARTE ASCONA RAQUEL</t>
  </si>
  <si>
    <t>ZAVALA PEREZ DIANA PILAR</t>
  </si>
  <si>
    <t>VALER SANCHEZ HERBERT ANTHONY</t>
  </si>
  <si>
    <t>RAMOS LEON LITZ MIRTHA</t>
  </si>
  <si>
    <t>FLORES SANCHEZ SULMA</t>
  </si>
  <si>
    <t>CARBAJAL CAYTUIRO ELVIS</t>
  </si>
  <si>
    <t>VILCAS GARCIA SHARMELY</t>
  </si>
  <si>
    <t>INNOVANTEK SOLUTIONS  S.A.C</t>
  </si>
  <si>
    <t>PALOMINO CUBA SONIA</t>
  </si>
  <si>
    <t>ROJAS SANCHEZ NELIDA</t>
  </si>
  <si>
    <t>VARGAS OBREGON LILIBETH</t>
  </si>
  <si>
    <t>LOPEZ NARVAEZ LIDIA</t>
  </si>
  <si>
    <t>MARQUEZ TICONA ALEXANDER</t>
  </si>
  <si>
    <t>CORPORACION NUTRIANDINA SOCIEDAD COMERCIAL DE RESPONSABILIDAD LIMITADA - CORP. NUTRIANDINA S.R.L.</t>
  </si>
  <si>
    <t>BEDOYA VILLAR FRANCOIS</t>
  </si>
  <si>
    <t>VARGAS REINOSO CARMEN ROCIO</t>
  </si>
  <si>
    <t>CONSORCIO DIDOOR S.A.C.</t>
  </si>
  <si>
    <t>I.M.H. SQS E.I.R.L.</t>
  </si>
  <si>
    <t>MARQUEZ ROBLES BLADIMIR</t>
  </si>
  <si>
    <t>RIOS PACHACAMA RENATO</t>
  </si>
  <si>
    <t>REGER CORPORATION S.A.C.</t>
  </si>
  <si>
    <t>CORP PLAZA SUR S.R.L.</t>
  </si>
  <si>
    <t>INSTITUTO DE CAPACITACIÓN DE INGENIERIA Y GERENCIA S.A.C</t>
  </si>
  <si>
    <t>JESTEEN PERU S.A.C.</t>
  </si>
  <si>
    <t>INVERSIONES CRUZ &amp; MOLINA ASOCIADOS SOCIEDAD COMERCIAL DE RESPONSABILIDAD LIMITADA</t>
  </si>
  <si>
    <t>QUISPE VERA SET</t>
  </si>
  <si>
    <t>KUSIQ PHARMA SOCIEDAD ANONIMA CERRADA - KUSIQ PHARMA S.A.C.</t>
  </si>
  <si>
    <t>ORTIZ TAYPE ELMER</t>
  </si>
  <si>
    <t>COVARRUBIAS MALLQUI MARILUZ</t>
  </si>
  <si>
    <t>MP INSTITUCIONAL SOCIEDAD ANONIMA CERRRADA</t>
  </si>
  <si>
    <t>DAVILA BUENDIA YAKELYN</t>
  </si>
  <si>
    <t>LAUPA VERA NICANOR</t>
  </si>
  <si>
    <t>CISNEROS ROZAS ABEL</t>
  </si>
  <si>
    <t>COLLADO CHUMPITAZ ELEODORO JESUS</t>
  </si>
  <si>
    <t>NETWORK CLEAN E.I.R.L.</t>
  </si>
  <si>
    <t>GMP GROUP S.A.C.</t>
  </si>
  <si>
    <t>CHAVEZ TOCRE ANGELA FIORELLA</t>
  </si>
  <si>
    <t>SUPPLY CEMASH PERU E.I.R.L.</t>
  </si>
  <si>
    <t>EMPRESA INVERSIONES SANDRA S.A.C.</t>
  </si>
  <si>
    <t>HUANCA SALCEDO EVELYN ANDREA</t>
  </si>
  <si>
    <t>QUISPE PEDRAZA BENIGNO</t>
  </si>
  <si>
    <t>MARQUEZ RAMOS SILVIA</t>
  </si>
  <si>
    <t>ALYS LOGISTICA EMPRESA INDIVIDUAL DE RESPONSABILIDAD LIMITADA - ALYS LOGISTICA E.I.R.L</t>
  </si>
  <si>
    <t>MERMA LEON HENRY ORLANDO</t>
  </si>
  <si>
    <t>JURO BERNAOLA RONALD</t>
  </si>
  <si>
    <t>CHICLLA MARQUEZ YESICA</t>
  </si>
  <si>
    <t>PIMENTEL MELENDES FREDY</t>
  </si>
  <si>
    <t>OYOLA BALLON NATIVIDAD</t>
  </si>
  <si>
    <t>ANCCO SAAVEDRA CESAR</t>
  </si>
  <si>
    <t>OFICENTRO PERU S.A.C.</t>
  </si>
  <si>
    <t>CONSORCIO CORPORADIN S.A.C.</t>
  </si>
  <si>
    <t>HILARES SALCEDO ROSMERY</t>
  </si>
  <si>
    <t>GUERRA HUAMANI EDDY</t>
  </si>
  <si>
    <t>MINAURO VEGA MOISES</t>
  </si>
  <si>
    <t>INGENIERIA MONCAT E.I.R.L.</t>
  </si>
  <si>
    <t>CASTRO CASTILLO JHUVAL ADMIR</t>
  </si>
  <si>
    <t>ZIGZZA SOCIEDAD ANONIMA</t>
  </si>
  <si>
    <t>LLACMA GONZALES WALTER</t>
  </si>
  <si>
    <t>BRAVO CHIPA MARCO ANTONIO</t>
  </si>
  <si>
    <t>MACE MULTISERVICIOS E.I.R.L.</t>
  </si>
  <si>
    <t>FERNANDEZ JIMENEZ CLIVER ALBERTICO</t>
  </si>
  <si>
    <t>TECHNOLOGY SOUTH PERUVIAN EMPRESA INDIVIDUAL DE RESPONSABILIDAD LIMITADA</t>
  </si>
  <si>
    <t>GUIZADO CHUMPISUCA YENNIFFER KHRISTEL</t>
  </si>
  <si>
    <t>CIPRIAN AEDO CHERYL YESENIA</t>
  </si>
  <si>
    <t>ESTRADA CURILLO JUVENAL TEODULFO</t>
  </si>
  <si>
    <t>SORIA SALINAS YOBANA CAROLINA</t>
  </si>
  <si>
    <t>USTUA CAMACHO GILBERTO</t>
  </si>
  <si>
    <t>LA POSITIVA SEGUROS Y REASEGUROS S.A.A.</t>
  </si>
  <si>
    <t>SIERRA PUGA JAVIER</t>
  </si>
  <si>
    <t>SARMIENTO MANUELO YHONATAN</t>
  </si>
  <si>
    <t>CANARI OTERO CALIXTO</t>
  </si>
  <si>
    <t>VENTASPCPERU E.I.R.L.</t>
  </si>
  <si>
    <t>KS INVERSIONES Y REPRESENTACIONES S.R.L.</t>
  </si>
  <si>
    <t>NEGOCIOSPERU P Y J SOCIEDAD ANONIMA CERRADA - NEGOCIOSPERU P Y J S.A.C.</t>
  </si>
  <si>
    <t>CABALLERO CERVANTES LIZ PAMELA</t>
  </si>
  <si>
    <t>PACHECO SERRANO CESAR YHONATTAN</t>
  </si>
  <si>
    <t>AGUILAR LLANTO MELVA</t>
  </si>
  <si>
    <t>PEÑA LOPEZ CHRISTHIANS</t>
  </si>
  <si>
    <t>HUAYLLA GUTIERREZ FELIX ANTONIO</t>
  </si>
  <si>
    <t>PEREZ GUTIERREZ JOEL ALEXANDER</t>
  </si>
  <si>
    <t>QUISPE GOMEZ JOSUE CHARVETH</t>
  </si>
  <si>
    <t>CATALAN SANCHEZ NOEL</t>
  </si>
  <si>
    <t>CERECEDA MACHACA TERESA</t>
  </si>
  <si>
    <t>FELIX BENITES GUSTAVO</t>
  </si>
  <si>
    <t>PEÑA CABALLERO MANUEL</t>
  </si>
  <si>
    <t>TAIPE ACHULLI RICHARD</t>
  </si>
  <si>
    <t>CORDOVA CCAHUANA EDITH PAMELA</t>
  </si>
  <si>
    <t>ENCISO HUAMANI LEYDI</t>
  </si>
  <si>
    <t>LOPEZ LOPEZ BERTHA</t>
  </si>
  <si>
    <t>HINOJOSA AMANI JAMI YASSER</t>
  </si>
  <si>
    <t>SANCHEZ TOMAYLLA LUZ SINDA</t>
  </si>
  <si>
    <t>GUTIERREZ IPENZA JULIO CESAR</t>
  </si>
  <si>
    <t>TRUJILLO LEIVA JONATHAN ZACARIAS</t>
  </si>
  <si>
    <t>SANCHEZ ROBLES ROGER WILLIAM</t>
  </si>
  <si>
    <t>ANDIA PIPA JOSE CARLOS</t>
  </si>
  <si>
    <t>TICONA HUACCHARAQUI EDWIN SANTOS</t>
  </si>
  <si>
    <t>QUISPE MENEJES ALBERTO ALEXANDER</t>
  </si>
  <si>
    <t>VALVERDE CORTEZ ASTRID AMBAR</t>
  </si>
  <si>
    <t>TAPIA DAVALOS ERICK DARWIN</t>
  </si>
  <si>
    <t>PUMACAHUA CCAHUA ALEX KEVIN</t>
  </si>
  <si>
    <t>HURTADO CASAVERDE WILLIAM</t>
  </si>
  <si>
    <t>DAMIAN PAUCAR EDY EDUARDO</t>
  </si>
  <si>
    <t>TERRAZAS ESPINOZA EVELYN</t>
  </si>
  <si>
    <t>GAMBOA PIRCA ISAC ABAD</t>
  </si>
  <si>
    <t>RIOS CARDENAS MARIO</t>
  </si>
  <si>
    <t>MONTES PEREZ SARITA EVELIN</t>
  </si>
  <si>
    <t>MOREANO GUILLEN DAVID</t>
  </si>
  <si>
    <t>SALINAS FUENTES HELMER</t>
  </si>
  <si>
    <t>SALCEDO ROBLES WILBER</t>
  </si>
  <si>
    <t>FLORES CUARESMA MIGUEL</t>
  </si>
  <si>
    <t>HUAMAN HUAMAN ANTONIO</t>
  </si>
  <si>
    <t>MENDOZA CASANCA ROMMEL</t>
  </si>
  <si>
    <t>RAMOS TORRES ALEXANDER</t>
  </si>
  <si>
    <t>OCHOA PEREZ YORMAN HAVIT</t>
  </si>
  <si>
    <t>OLAZABAL MORA FABIAN</t>
  </si>
  <si>
    <t>QUISPE CUELLAR SEGUNDO GRIMALDO</t>
  </si>
  <si>
    <t>CHIRINOS MERINO WILLIAM ABIMAEL</t>
  </si>
  <si>
    <t>ROMAN VILLANUEVA YALINET</t>
  </si>
  <si>
    <t>VILLEGAS HURTADO LOIDHY FRANKLIN</t>
  </si>
  <si>
    <t>REPRESENTACIONES DHANS &amp; SPORT S.A.C.</t>
  </si>
  <si>
    <t>SILAA EMPRESA INDIVIDUAL DE RESPONSABILIDAD LIMITADA - SILAA E.I.R.L.</t>
  </si>
  <si>
    <t>SOLORZANO BUENDIA MARIO</t>
  </si>
  <si>
    <t>MAPFRE PERU VIDA COMPAÑIA DE SEGUROS Y REASEGUROS</t>
  </si>
  <si>
    <t>MAPFRE PERU S.A. ENTIDAD PRESTADORA DE SALUD</t>
  </si>
  <si>
    <t>CORPORACION ALGIAND E.I.R.L.</t>
  </si>
  <si>
    <t>INGENIEROS TICA SAC</t>
  </si>
  <si>
    <t>INVERSIONES CASSIN S.A.C.</t>
  </si>
  <si>
    <t>CORPORACION GASVA S.A.C.</t>
  </si>
  <si>
    <t>GRUPO FAMTEC E.I.R.L.</t>
  </si>
  <si>
    <t>PROYECTEC E.I.R.L.</t>
  </si>
  <si>
    <t>HILARES ARONE YOLANDA</t>
  </si>
  <si>
    <t>VALENZUELA VALENZUELA LIRIALIS</t>
  </si>
  <si>
    <t>SISTEMS SOLUTION DERMITH S.R.L.</t>
  </si>
  <si>
    <t>MPC SUMINISTROS E.I.R.L.</t>
  </si>
  <si>
    <t>LOGISTICA EMPRESARIAL BISONTE S.R.L.</t>
  </si>
  <si>
    <t>USTUA CAMACHO JAVIER</t>
  </si>
  <si>
    <t>CHALCO TORRES FANY</t>
  </si>
  <si>
    <t>RUIZ FLORES RAUL ALEJANDRO</t>
  </si>
  <si>
    <t>JJ AMERICAN BUSINESS S.A.C. - JAMBUS S.A.C.</t>
  </si>
  <si>
    <t>GLOBAL CUSCO CORPORACION EMPRESA INDIVIDUAL DE RESPONSABILIDAD LIMITADA - GLOBAL CUSCO CORP E.I.R.L.</t>
  </si>
  <si>
    <t>A &amp; M COMPUTADORAS EIRL</t>
  </si>
  <si>
    <t>FERNANDEZ PIMENTEL SILVIA LISBETH</t>
  </si>
  <si>
    <t>C &amp; C OLIVERA E.I.R.L.</t>
  </si>
  <si>
    <t>VALER PINTO EDGARDO</t>
  </si>
  <si>
    <t>TELEFONICA MOVILES S.A</t>
  </si>
  <si>
    <t>ORTIZ ASCARZA FREDY</t>
  </si>
  <si>
    <t>ASCUE LOVON PIATNITZKY</t>
  </si>
  <si>
    <t>APONTE CHIRINOS YURI IGOR</t>
  </si>
  <si>
    <t>SIERRA LANDA JOSE LAZARO</t>
  </si>
  <si>
    <t>ECONOCABLE PERU S.A.C.</t>
  </si>
  <si>
    <t>TORCAHUA QUISPE NEIVANA SIRETH</t>
  </si>
  <si>
    <t>NAIVARES CHIPANA ISIDRO</t>
  </si>
  <si>
    <t>SARMIENTO PINTO VICTOR RAUL</t>
  </si>
  <si>
    <t>SOTOMAYOR BERRIO GLADIS BENIGNA</t>
  </si>
  <si>
    <t>ASOCIACION ZAMBRANO,ALVARADO,,ZVIETCOVICH DE DESARROLLO Y FORMACION DE LA GESTION PUBLICA Y PRIVADA</t>
  </si>
  <si>
    <t>RIOS RAMOS ERICA CHRIS</t>
  </si>
  <si>
    <t>MELENDEZ ALTAMIRANO VICTOR</t>
  </si>
  <si>
    <t>CRUZ RAYME MARCELINA</t>
  </si>
  <si>
    <t>PARROQUIA CATEDRAL DEL SAGRARIO</t>
  </si>
  <si>
    <t>SISTEMAS CUSCO S.A.C.</t>
  </si>
  <si>
    <t>PEÑA MENA FREDDY ALFREDO</t>
  </si>
  <si>
    <t>AMESQUITA PEREZ GRIMALDO</t>
  </si>
  <si>
    <t>LEMIXDATA S.A.C.</t>
  </si>
  <si>
    <t>MORALES ALEGRIA FRANCY MARIBEL</t>
  </si>
  <si>
    <t>BAZAN TAYPE RENSONN JEOL DAUL</t>
  </si>
  <si>
    <t>PEREIRA SANCHEZ YANET</t>
  </si>
  <si>
    <t>HILARES TEVES HEMERSON</t>
  </si>
  <si>
    <t>MOLINA TUERO TRINIDAD</t>
  </si>
  <si>
    <t>GERENCIA DE INGENIERIA DE PROYECTOS E A E.I.R.L.</t>
  </si>
  <si>
    <t>SOLUCIONES INTEGRALES ACP S.R.L.</t>
  </si>
  <si>
    <t>ORIHUELA CALIXTO FRANK JEFFERSON</t>
  </si>
  <si>
    <t>MC ERATECH S.A.C.</t>
  </si>
  <si>
    <t>COBARRUBIAS ESPINOZA DINA YANET</t>
  </si>
  <si>
    <t>CAYLLAHUA HURTADO YESSICA</t>
  </si>
  <si>
    <t>CUELLAR PUMACAYO CESAR AUGUSTO</t>
  </si>
  <si>
    <t>AMMPE S.A.C.</t>
  </si>
  <si>
    <t>CONSORCIO COMERCIAL APURIMAC S A</t>
  </si>
  <si>
    <t>PALOMINO MONTALVO ENRIQUE</t>
  </si>
  <si>
    <t>IMPORTACIONES ZENAIDA E.I.R.L.</t>
  </si>
  <si>
    <t>CORPORACION AYRA E.I.R.L.</t>
  </si>
  <si>
    <t>CORPORACION F &amp; L PERU S.A.C.</t>
  </si>
  <si>
    <t>CABRERA CANO ALVARO JAVIER</t>
  </si>
  <si>
    <t>SILICON .PE S.A.C.</t>
  </si>
  <si>
    <t>VEGA SOTELO ROTMER NORMAN</t>
  </si>
  <si>
    <t>CAHUANA INCA YANETH</t>
  </si>
  <si>
    <t>FALCON CASTRO MARIA CLEOFE</t>
  </si>
  <si>
    <t>JUAREZ CHIPANA NILDA</t>
  </si>
  <si>
    <t>SOFT CONSULTORES &amp; SISTEMAS E.I.R.L.</t>
  </si>
  <si>
    <t>MENDOZA CARRION SALVADOR</t>
  </si>
  <si>
    <t>SAABTECH S.R.L.</t>
  </si>
  <si>
    <t>ALTAMIRANO DONAIRES HILDA</t>
  </si>
  <si>
    <t>INVERSIONES ALHEFXNER VIV. SA.C.</t>
  </si>
  <si>
    <t>BUSSINES INTERNATIONAL ROUSE S.A.C.</t>
  </si>
  <si>
    <t>SYSTEMS MARKETING AND BUSINESS DEL PERU E.I.R.L.</t>
  </si>
  <si>
    <t>SISTEMAS LOGISTICOS SOCIEDAD ANONIMA CERRADA - SISTEMAS LOGISTICOS S.A.C.</t>
  </si>
  <si>
    <t>PAREJA ALTAMIRANO DAVID</t>
  </si>
  <si>
    <t>PINEDA BARRIENTOS AXEL</t>
  </si>
  <si>
    <t>BARBOZA DIAZ MARIO FERNANDO</t>
  </si>
  <si>
    <t>GALLEGOS MUÑOZ KATHERINE</t>
  </si>
  <si>
    <t>DOMINGUEZ ZAVALA MELISSA</t>
  </si>
  <si>
    <t>HERRERA PARIONA WALTER</t>
  </si>
  <si>
    <t>CERVANTES VELASQUE ALFREDO</t>
  </si>
  <si>
    <t>QUISPE BENITES CLAUDIO JHON</t>
  </si>
  <si>
    <t>FALCON ALLCCA TOMAS SANTOS</t>
  </si>
  <si>
    <t>GAMARRA CCANRE ALBERTO</t>
  </si>
  <si>
    <t>ENCISO NUÑEZ FAVIO</t>
  </si>
  <si>
    <t>DAVALOS ENCISO DANA SAHEDY</t>
  </si>
  <si>
    <t>CHARA FUENTES ROGELL</t>
  </si>
  <si>
    <t>CALDERON ALCANTARA SHAMIR NARCISO</t>
  </si>
  <si>
    <t>TALAVERA GONZALES PAUL JHONSON</t>
  </si>
  <si>
    <t>SOTO MENDOZA JOSE JESUS</t>
  </si>
  <si>
    <t>GRUPO SUMITEC PERU S.A.C.</t>
  </si>
  <si>
    <t>HUAMANI INCA CIRICA</t>
  </si>
  <si>
    <t>IMPORTACIONES Y REPRESENTACIONES SARAS S.R.L.</t>
  </si>
  <si>
    <t>HURTADO VENTURA MARIA</t>
  </si>
  <si>
    <t>CHAICO CASTILLO MARIO</t>
  </si>
  <si>
    <t>CAHUA ORE ROSA MARIA</t>
  </si>
  <si>
    <t>PERU C'MASH E.I.R.L.</t>
  </si>
  <si>
    <t>ALTAMIRANO NAVEROS ANDONI</t>
  </si>
  <si>
    <t>CARRASCO LOPEZ JOSE CARLOS</t>
  </si>
  <si>
    <t>COMPANY HOUSE FUTURE E.I.R.L.</t>
  </si>
  <si>
    <t>IMPORTACIONES JUVAS HNOS. S.A.C.</t>
  </si>
  <si>
    <t>SUPPLIES &amp; LOGISTIC PERU S.A.C.</t>
  </si>
  <si>
    <t>CCAMSAYA HUILLCA FELIX</t>
  </si>
  <si>
    <t>VALERO SUEL KELLY SANDRA</t>
  </si>
  <si>
    <t>SUPARAURA INGENIERIA Y CONSTRUCCION EMPRESA INDIVIDUAL DE RESPONSABILIDAD LIMITADA</t>
  </si>
  <si>
    <t>RIVERA CAMACHO NEISER</t>
  </si>
  <si>
    <t>CRUCINTA LEON MIGUEL ANGEL</t>
  </si>
  <si>
    <t>PALOMINO ENCISO YOSHIRO JESUS</t>
  </si>
  <si>
    <t>RIVERA RODAS MAURO</t>
  </si>
  <si>
    <t>ESPINOZA QUISPE AVELINO</t>
  </si>
  <si>
    <t>CCORAHUA QUISPE CLAUDIO JEREMY</t>
  </si>
  <si>
    <t>ENCISO VARGAS FELIPE</t>
  </si>
  <si>
    <t>LOPEZ MENDOZA EMERSON</t>
  </si>
  <si>
    <t>PEÑA BERNAOLA YONY ANDREA</t>
  </si>
  <si>
    <t>QUINTANA ARONE AYDE BEATRIZ</t>
  </si>
  <si>
    <t>ARAGON DURAND DEYVIS</t>
  </si>
  <si>
    <t>LOPEZ HUAMAN DIONICIO</t>
  </si>
  <si>
    <t>PORTILLA QUISPE MIGUEL ANGEL</t>
  </si>
  <si>
    <t>ABUHADBA GUTIERREZ ALBERTO HASHEMI</t>
  </si>
  <si>
    <t>CONCHA ALTAMIRANO NAIR</t>
  </si>
  <si>
    <t>CORNELIO CCAHUANA JOSE LUIS</t>
  </si>
  <si>
    <t>VALVERDE SALAZAR ANDRE FRANCISCO</t>
  </si>
  <si>
    <t>COMPUTIENDA J &amp; D E.I.R.L.</t>
  </si>
  <si>
    <t>RIVERA RAMOS BERTHA</t>
  </si>
  <si>
    <t>HUAMANI PEREZ AQUELINA</t>
  </si>
  <si>
    <t>HUILLCAYA CUCHILLO JUVENAL ISAIAS</t>
  </si>
  <si>
    <t>LIMA OYOLO KATHERINE</t>
  </si>
  <si>
    <t>CHAVEZ AYQUIPA JOSE MIGUEL</t>
  </si>
  <si>
    <t>PEÑA HUAMANI GIABELY</t>
  </si>
  <si>
    <t>AGRO IMPERIO PERU S.A.C.</t>
  </si>
  <si>
    <t>DAMIAN LOAYZA TERESA</t>
  </si>
  <si>
    <t>SALAZAR CAHUANA MARCIAL</t>
  </si>
  <si>
    <t>VILCA PUGA ARTURO</t>
  </si>
  <si>
    <t>FERNANDEZ PIMENTEL ROLY</t>
  </si>
  <si>
    <t>INDUSTRIAL KAOBA S.A.C.</t>
  </si>
  <si>
    <t>SERVICENTRO SANTA MARTHA E.I.R.LTDA.</t>
  </si>
  <si>
    <t>NAVIO DAMIAN AURELIO</t>
  </si>
  <si>
    <t>VALVERDE OCHOA ADA</t>
  </si>
  <si>
    <t>GRUPO ZAMORA S.A.C.</t>
  </si>
  <si>
    <t>OSCCO ALDAZABAL EDUARDO</t>
  </si>
  <si>
    <t>BOTICA CENTRAL ABANCAY E.I.R.L.</t>
  </si>
  <si>
    <t>GONZALES YARANGA CARMEN LUZ</t>
  </si>
  <si>
    <t>INDUSTRIAS ALIMENTARIAS DON NIKO SOCIEDAD COMERCIAL DE RESPONSABILIDAD LIMITADA</t>
  </si>
  <si>
    <t>AMPUERO ESQUIVEL CRISTIAN</t>
  </si>
  <si>
    <t>SAIRITUPA YALLE RAUL FELIX</t>
  </si>
  <si>
    <t>CHIRINOS PAREJA PEDRO</t>
  </si>
  <si>
    <t>QUISPE QUISPE CLAUDIO</t>
  </si>
  <si>
    <t>WILLMARIO E.I.R.L.</t>
  </si>
  <si>
    <t>W &amp; M SIRYCATA S.A.C.</t>
  </si>
  <si>
    <t>LLIMPE QUISPE WATSON</t>
  </si>
  <si>
    <t>ARENAS SULLCAHUAMAN JUAN CARLOS</t>
  </si>
  <si>
    <t>DYRAL INVERSIONES SOCIEDAD COMERCIAL DE RESPONSABILIDAD LIMITADA - DYRAL INVERSIONES S.R.L.</t>
  </si>
  <si>
    <t>QUISPE ROMAN KEYLIHT MERCEDES</t>
  </si>
  <si>
    <t>MC SUMINISTROS PERU E.I.R.L.</t>
  </si>
  <si>
    <t>CANAHUIRE QUISPE RAFAEL FREDY</t>
  </si>
  <si>
    <t>CHAVEZ CARITA OTAV MANUEL</t>
  </si>
  <si>
    <t>PEÑA GARAY FERNANDO ALEJANDRO</t>
  </si>
  <si>
    <t>C &amp; CO INDUSTRIA AGROPECUARIA EIRL</t>
  </si>
  <si>
    <t>TELECOM APURIMAK EIRL</t>
  </si>
  <si>
    <t>HUANCACURI TAMBRAICO LILIANA</t>
  </si>
  <si>
    <t>ASCUE PEÑA VICTOR NICOLT</t>
  </si>
  <si>
    <t>PACHECO RAMIREZ JORGE LUIS</t>
  </si>
  <si>
    <t>SALINAS CRUZ ANCELMO</t>
  </si>
  <si>
    <t>DISTRIBUIDORA HERMANOS RETA S.R.L.</t>
  </si>
  <si>
    <t>VALVERDE ASCARZA LUCHA</t>
  </si>
  <si>
    <t>GAPC INVERSIONES GENERALES S.A.C.</t>
  </si>
  <si>
    <t>HUAISARA SIHUIN ALVINO</t>
  </si>
  <si>
    <t>VELASQUEZ YUPANQUI HICTOR</t>
  </si>
  <si>
    <t>ARIAS JURO JOHNNY VALENTIN</t>
  </si>
  <si>
    <t>JIMENEZ ONTON GREGORIO</t>
  </si>
  <si>
    <t>GEOCIENCIA Y TECNOLOGIA DE LA TIERRA E.I.R.L.</t>
  </si>
  <si>
    <t>AGUILAR VILCA OMAR</t>
  </si>
  <si>
    <t>MAQUIFER JL E.I.R.L.</t>
  </si>
  <si>
    <t>ATEXCOM S.A.C.</t>
  </si>
  <si>
    <t>ZEGARRA PAUCAR JAIME</t>
  </si>
  <si>
    <t>GRUPO RICCI L &amp; U E.I.R.L.</t>
  </si>
  <si>
    <t>BOL</t>
  </si>
  <si>
    <t>QQ</t>
  </si>
  <si>
    <t>BOTAS DE JEBE</t>
  </si>
  <si>
    <t>ZAPATOS PUNTA DE ACERO</t>
  </si>
  <si>
    <t>CORDEL</t>
  </si>
  <si>
    <t>GUANTES DE JEBE</t>
  </si>
  <si>
    <t>GUANTES DE CUERO</t>
  </si>
  <si>
    <t>CASCOS TIPO JOCKEY DE PLASTICO</t>
  </si>
  <si>
    <t>RESPIRADOR DOS FILTROS</t>
  </si>
  <si>
    <t>RESPIRADOR CONTRA POLVO</t>
  </si>
  <si>
    <t>PROTECTOR DE OIDOS</t>
  </si>
  <si>
    <t>LENTES DE PROTECCION</t>
  </si>
  <si>
    <t>CAMION VOLQUETE 6x4 DE 15m3 DE 400 HP.</t>
  </si>
  <si>
    <t>CAMION CISTERNA 4X2 (AGUA) 1,500 GAL.</t>
  </si>
  <si>
    <t>SOLDADORA ELECTRICA DE 225 AMPERIOS</t>
  </si>
  <si>
    <t>ENCOFRADO METALICO PARA BUZONES</t>
  </si>
  <si>
    <t>COMPACTADOR VIBR. TIPO PLANCHA 5.8 HP</t>
  </si>
  <si>
    <t>RODILLO LISO VIBR AUTOP 101-135HP 10-12T</t>
  </si>
  <si>
    <t>TRACTOR DE ORUGAS DE 190-240 HP</t>
  </si>
  <si>
    <t>CARGADOR S/LLANTAS 160-195 HP 1.5 M3.</t>
  </si>
  <si>
    <t>MINICARGADOR CAT 246C CON MARTILLO CAT H55E</t>
  </si>
  <si>
    <t>VIBRADOR DE CONCRETO 4 HP 2.40"</t>
  </si>
  <si>
    <t>MOTOSOLDADORA DE 250 AMP.</t>
  </si>
  <si>
    <t>MOTONIVELADORA DE 130-135 HP</t>
  </si>
  <si>
    <t>MEZCLADORA CONCRETO TROMPO 8 HP 9 P3</t>
  </si>
  <si>
    <t>GRUA SOBRE CAMION  CA 225HP 50TON-CORTA</t>
  </si>
  <si>
    <t>NIVEL  TOPOGRAFICO</t>
  </si>
  <si>
    <t>unidad medida</t>
  </si>
  <si>
    <t>PZA</t>
  </si>
  <si>
    <t>KG</t>
  </si>
  <si>
    <t>VAR</t>
  </si>
  <si>
    <t>HM</t>
  </si>
  <si>
    <t>P2</t>
  </si>
  <si>
    <t>RLL</t>
  </si>
  <si>
    <t>CJA</t>
  </si>
  <si>
    <t>LAVADERO DE ACERO INOXIDABLE DE 1 POZA CON ESCURRIDERO</t>
  </si>
  <si>
    <t>EMP X 50</t>
  </si>
  <si>
    <t>EMP X 500</t>
  </si>
  <si>
    <t>LEJIA (HIPOCLORITO DE SODIO) AL 5% - DARYZA</t>
  </si>
  <si>
    <t>DETALLE DE COSTO / GASTOS</t>
  </si>
  <si>
    <t>TOTAL COSTO DIRECTO - PERSONAL</t>
  </si>
  <si>
    <t>TOTAL COSTO DIRECTO - BIENES</t>
  </si>
  <si>
    <t>TOTAL GASTOS GENERALES - BIENES</t>
  </si>
  <si>
    <t>TOTAL COSTO DIRECTO - SERVICIOS</t>
  </si>
  <si>
    <t>META:</t>
  </si>
  <si>
    <t>TOTAL RESUMEN GLOBAL</t>
  </si>
  <si>
    <t>ocultar</t>
  </si>
  <si>
    <t xml:space="preserve"> Nª COMP
PAGO</t>
  </si>
  <si>
    <t>DIESEL B5</t>
  </si>
  <si>
    <t>2.6.22.13</t>
  </si>
  <si>
    <t>2.6.22.14</t>
  </si>
  <si>
    <t>2.6.22.15</t>
  </si>
  <si>
    <t>2.6.22.44</t>
  </si>
  <si>
    <t>2.6.32.31</t>
  </si>
  <si>
    <t>2.6.32.9 99</t>
  </si>
  <si>
    <t>EQUIPOS</t>
  </si>
  <si>
    <t>ELECTRICOS</t>
  </si>
  <si>
    <t>MAQ. EQUIPO</t>
  </si>
  <si>
    <t>N° DE PECOSA</t>
  </si>
  <si>
    <t>PLLA</t>
  </si>
  <si>
    <t>PLANILLA DE PERSONAL OBRERO-ENERO</t>
  </si>
  <si>
    <t>CARTEL DE OBRA DE 11OZ X 2.40M X 3.60 M</t>
  </si>
  <si>
    <t>SERVICIO DE DEMOLICION</t>
  </si>
  <si>
    <t>MENA AGUIRRE JUAN AQUILES</t>
  </si>
  <si>
    <t>SERVICIO DE DEMOLICION Y ELIMINACION DE ESTRUCTURAS EXISTENTES</t>
  </si>
  <si>
    <t>GRUPO EMPRESARIAL AREAS S.A.C</t>
  </si>
  <si>
    <t>BOLIGRAFO (LAPICERO) DE TINTA SECA PUNTA FINA COLOR AZUL</t>
  </si>
  <si>
    <t>BORRADOR BLANCO PARA LAPIZ TAMAÑO GRANDE</t>
  </si>
  <si>
    <t>CD GRABABLE DE 700MB</t>
  </si>
  <si>
    <t>EMP.X 25</t>
  </si>
  <si>
    <t>CLIP DE METAL 33MM X 100</t>
  </si>
  <si>
    <t>CORRECTOR LIQUIDO TIPO LAPICERO</t>
  </si>
  <si>
    <t>CUCHILLA CORTA PAPEL TAMAÑO MEDIANO + REPUESTO</t>
  </si>
  <si>
    <t>LIBRETA TOPOGRAFICA EMPASTADA RAYADA TAMAÑO A6 X 48 HOJAS</t>
  </si>
  <si>
    <t>MICA PORTAPAPELES DE PVC TAMAÑO A4</t>
  </si>
  <si>
    <t>NOTA AUTOADHESIVA 3IN X 3IN (7.6CM X 7.6 CM) APROX. X 500 HOJAS</t>
  </si>
  <si>
    <t>NUMERADOR AUTOMATICO DE METAL DE 6 DIGITOS</t>
  </si>
  <si>
    <t>PAPEL BOND 80G A4 DE COLORES</t>
  </si>
  <si>
    <t>EMP.X 500</t>
  </si>
  <si>
    <t>PLUMON DE TINTA INDELEBLE PUNTA FINA</t>
  </si>
  <si>
    <t>PLUMON RESALTADOR PUNTA GRUESA BISELADA</t>
  </si>
  <si>
    <t>PORTAMINA 0.5MM</t>
  </si>
  <si>
    <t>SOBRE MANILA TAMAÑO 4A</t>
  </si>
  <si>
    <t>EMP. X 25</t>
  </si>
  <si>
    <t>SUJETADOR PARA PAPEL(TIPO FASTENER) DE META</t>
  </si>
  <si>
    <t>EMP. X 50</t>
  </si>
  <si>
    <t>TIJERA DE METAL DE 7 1/2 IN PUNTA ROMA CON MANGO DE PLASTICO</t>
  </si>
  <si>
    <t>UTILES DE ESCRITORIO</t>
  </si>
  <si>
    <t xml:space="preserve"> TOTAL GASTOS GENERALES - BIENES</t>
  </si>
  <si>
    <t>SEÑAL DE INFORMACION</t>
  </si>
  <si>
    <t xml:space="preserve"> TOTAL GASTOS PLAN COVID-19 - BIENES</t>
  </si>
  <si>
    <t>PLANILLA DE PERSONAL OBRERO</t>
  </si>
  <si>
    <t xml:space="preserve"> TOTAL COSTO DIRECTO - PERSONAL</t>
  </si>
  <si>
    <t>INDUSTRIAS TECNODURA  S.A.C.</t>
  </si>
  <si>
    <t>CLAVO DE FIERRO 2 1/2 in (AL PESO) - IMPORTADO</t>
  </si>
  <si>
    <t>CLAVO DE FIERRO 2 in (AL PESO) - IMPORTADO</t>
  </si>
  <si>
    <t>CLAVO DE FIERRO 3 in (AL PESO) - IMPORTADO</t>
  </si>
  <si>
    <t>CLAVO DE FIERRO 4 in (AL PESO) - IMPORTADO</t>
  </si>
  <si>
    <t>CLAVO DE FIERRO 5 in (AL PESO) - IMPORTADO</t>
  </si>
  <si>
    <t>CLAVO DE FIERRO PARA CALAMINA 3 in (AL PESO) - IMPORTADO</t>
  </si>
  <si>
    <t>INVERSIONES E INGENIEROS SANTA ANA S.C.R.L.</t>
  </si>
  <si>
    <t>BROCA PARA FIERRO 1"</t>
  </si>
  <si>
    <t>CABLE DE EXTENSION DMX 15FT</t>
  </si>
  <si>
    <t>CABLE VULCANIZADO N°10 X 100M</t>
  </si>
  <si>
    <t>ENCHUFE INDUSTRIAL CON LINEA A TIERRA PLANO 15 A 125 V</t>
  </si>
  <si>
    <t>TELA ARPILLERA X 2.50 M DE ANCHO</t>
  </si>
  <si>
    <t>INVERSIONES PERU E &amp; C S.R.L.</t>
  </si>
  <si>
    <t>BARRETA DE FIERRO 1 IN X 1.80 M - GRUPO A</t>
  </si>
  <si>
    <t>QOSOFT S.C.R.L.</t>
  </si>
  <si>
    <t>PALA TIPO CUCHARA - ISIDORA</t>
  </si>
  <si>
    <t>GUTIERREZ QUISPE MIRIAN ROSA</t>
  </si>
  <si>
    <t xml:space="preserve">CAMISETA DE ALGODÓN MANGA LARGA UNISEX </t>
  </si>
  <si>
    <t>CHALECO DE DRILL CON CINTAS REFLECTORAS Y LOGO</t>
  </si>
  <si>
    <t>PANTALON DE DRILL PARA CABALLERO</t>
  </si>
  <si>
    <t>PUENTE ADHERENTE (SUPERFICIE SECA Y/O HUMEDA).</t>
  </si>
  <si>
    <t>ADHESIVO ADHERENTE CONCRETO FRESCO Y ANTIGUO</t>
  </si>
  <si>
    <t>MORTERO DE REPARACION X 30 KG.</t>
  </si>
  <si>
    <t>BROCA PARA FIERRO DE 3/8 IN.</t>
  </si>
  <si>
    <t>BROCA PARA FIERRO DE 1/2 IN.</t>
  </si>
  <si>
    <t>CANDADO X 50 MM</t>
  </si>
  <si>
    <t>CILINDRO DE PLASTICO CON TAPA X 50 GAL.</t>
  </si>
  <si>
    <t>CINTA AISLANTE 19 MM X 20 M APROX. COLOR NEGRO.</t>
  </si>
  <si>
    <t>CONO DE ABRAMS (INCLUYE COMBA DE GOMA + VARILLA APISONADOR)</t>
  </si>
  <si>
    <t>DICO DE CORTE DE CONCRETO 7 1/4 IN</t>
  </si>
  <si>
    <t>DISCO DE CORTE PARA FIERRO 7 1/4 IN.</t>
  </si>
  <si>
    <t>DISCO DE CORTE PARA MADERA 7 1/4 IN.</t>
  </si>
  <si>
    <t>DISCO DE SIERRA CIRCULAR 10 IN X 60 DIENTES</t>
  </si>
  <si>
    <t>DISCO DE SIERRA CIRCULAR 12 IN X 60 DIENTES</t>
  </si>
  <si>
    <t>GRASA DE RODAMIENTO DELGADA X 453 G.</t>
  </si>
  <si>
    <t>MANGUERA DE JEBE FLEXIBLE 1/4 IN.</t>
  </si>
  <si>
    <t>MTR</t>
  </si>
  <si>
    <t>MANGUERA DE JEBE REFORZAZADA 3/4 IN X 100 M.</t>
  </si>
  <si>
    <t>OCRE COLOR ROJO</t>
  </si>
  <si>
    <t>PLASTICO 2.20 M DE ANCHO</t>
  </si>
  <si>
    <t>PLASTICO REFORZADO DE DOBLE ANCHO DE 2M.</t>
  </si>
  <si>
    <t>REFLECTORES SIMETRICO DE ALUMINIO 220 V CON LAMPARA DE VAPOR DE SODIO TUBULAR 250 W.</t>
  </si>
  <si>
    <t>YESO X 28 KG.</t>
  </si>
  <si>
    <t>NIÑO DE GUZMAN VELAZQUEZ FREDDY</t>
  </si>
  <si>
    <t>ALICATE UNIVERSAL 7"</t>
  </si>
  <si>
    <t>CIZALLA DE ACERO 16 IN</t>
  </si>
  <si>
    <t>CORDEL DE ALGON GRUESO</t>
  </si>
  <si>
    <t>CORDEL DE NAILON N°10 X 100</t>
  </si>
  <si>
    <t>CORDEL DE NAILON N°18 X 100</t>
  </si>
  <si>
    <t>ESCUADRA DE METAL DE 90° X 60 CM - KAMASSA</t>
  </si>
  <si>
    <t>HOJA SIERRA 12 IN BIMETAL - SANDFLEX ORIGINAL</t>
  </si>
  <si>
    <t>INFLADOR PARA LLANTA DE CARRETILLA - TRUPER</t>
  </si>
  <si>
    <t>JUEGO DE LLAVES TIPO RATCHET Y DADOS X 150 PIEZAS</t>
  </si>
  <si>
    <t>LINTERNA DE MANO CON LUZ LED RECARGABLE</t>
  </si>
  <si>
    <t>LLANTA PARA CARRETILLO TIPO BUGUI DE 40 CM INCLUYE CAMARA Y EJE DE 16MM</t>
  </si>
  <si>
    <t>MARTILLO PARA CARPINTERO DE 8IN CON UÑA SACACLAVO</t>
  </si>
  <si>
    <t>NIVEL DE MANO DE ALUMINIO DE 24IN</t>
  </si>
  <si>
    <t>PLOMADA CONICA</t>
  </si>
  <si>
    <t>REGLA DE ALUMINIO DE USO EN LA CONSTRUCCION 3" X 2" X 6M</t>
  </si>
  <si>
    <t>WINCHA DE LONA DE 60M</t>
  </si>
  <si>
    <t>WINCHA DE METAL 8M</t>
  </si>
  <si>
    <t>WINCHA DE NAILON 5M</t>
  </si>
  <si>
    <t>INVERSIONES GENERALES HERRERA E.I.R.L.</t>
  </si>
  <si>
    <t>BALDE DE PLASTICO X 18 L</t>
  </si>
  <si>
    <t>BROCA PARA FIERRO DE 3/4 IN.</t>
  </si>
  <si>
    <t>BROCHA 3 IN.</t>
  </si>
  <si>
    <t>CINCEL PLANA PARA ROTOMARTILLO MEUMATICO DE 1" CON PUNTA A 2 CM.</t>
  </si>
  <si>
    <t>CINCEL PUNTA PARA ROTOMARTILLO MEUMATICO DE 1"</t>
  </si>
  <si>
    <t>CINCEL PLANA PARA ROTOMARTILLO MEUMATICO DE 1" CON PUNTA A 5 CM.</t>
  </si>
  <si>
    <t>ROLLISOS DE EUCALIPTO DE 4" X 6M</t>
  </si>
  <si>
    <t>PROINS S.A.C.</t>
  </si>
  <si>
    <t>TRIPLAY (TABLERO CONTRACHAPADO) DE LUPUNA 6 MM X 1.22 M X 2.44 M - ALBERCOM</t>
  </si>
  <si>
    <t>GLOSER S.A.C.</t>
  </si>
  <si>
    <t>ACEROS COMERCIALES S.C.R.L</t>
  </si>
  <si>
    <t>VARILLA DE ACERO CORRUGADO fy=4200 KG/CM2 GRADO 60 DE 1 IN X 9 M</t>
  </si>
  <si>
    <t>CORPORACION CHUMBAO S.R.L</t>
  </si>
  <si>
    <t>VARILLA DE ACERO CORRUGADO FY=4200 KG/CM2 GRADO 60 DE 1/2 IN X 9 M - ACEROS AREQUIPA</t>
  </si>
  <si>
    <t>VARILLA DE ACERO CORRUGADO FY=4200 KG/CM2 GRADO 60 DE 3/4 IN X 9 M - ACEROS AREQUIPA</t>
  </si>
  <si>
    <t>VARILLA DE ACERO CORRUGADO FY=4200 KG/CM2 GRADO 60 DE 3/8 IN X 9 M - ACEROS AREQUIPA</t>
  </si>
  <si>
    <t>VARILLA DE ACERO CORRUGADO FY=4200 KG/CM2 GRADO 60 DE 5/8 IN X 9 M - ACEROS AREQUIPA</t>
  </si>
  <si>
    <t>ARNES DE NAILON REFORZADO REGULABLE TALLA ESTANDAR - NACIONAL (INCLUYE LINEA DE VIDA)</t>
  </si>
  <si>
    <t>BOTA DE JEBE PUNTA DE ACERO UNISEX (BOTA DE JEBE PARA CABALLERO - SEGUZA)</t>
  </si>
  <si>
    <t>CASCO PROTECTOR (MENOR A 1/4 DE LA UIT) DE POLIETILENO DE ALTA DENSIDAD COLOR GRIS (INCLUYE BARBIQUEJO Y CORTAVIENTO)</t>
  </si>
  <si>
    <t>CASCO PROTECTOR DE PLASTICO (MENOR A 1/4 DE LA UIT) DE  COLOR AMARILLO (INCLUYE BARBIQUEJO Y CORTAVIENTO)</t>
  </si>
  <si>
    <t>CASCO PROTECTOR DE PLASTICO (MENOR A 1/4 DE LA UIT) DE  COLOR AZUL (INCLUYE BARBIQUEJO Y CORTAVIENTO)</t>
  </si>
  <si>
    <t>CASCO PROTECTOR DE PLASTICO (MENOR A 1/4 DE LA UIT) DE  COLOR NARANJA (INCLUYE BARBIQUEJO Y CORTAVIENTO)</t>
  </si>
  <si>
    <t>CINTA PLASTICA DE SEÑALIZACION DE SEGURIDAD 15 CM X 200 MTS - COLOR AMARILLO</t>
  </si>
  <si>
    <t>CONO DE SEGURIDAD REFLECTIVA DE 36 IN - COLOR NARANJA - NACIONAL</t>
  </si>
  <si>
    <t>GUANTE DE BADANA UNISEX</t>
  </si>
  <si>
    <t>GUANTE DE HILO CON PALMA DE JEBE</t>
  </si>
  <si>
    <t>MALLA DE POLIPROPILENO PARA SEÑALIZACION DE SEGURIDAD 1 M X 45 M COLOR ANARANJADO</t>
  </si>
  <si>
    <t>OVEROL DE MICROPOROSO POLIPROPILENO DESCARTABLE CON CAPUCHA UNISEX</t>
  </si>
  <si>
    <t>RESPIRADOR PARA POLVO TOXICO</t>
  </si>
  <si>
    <t>TAPON DE OIDO DE SILICONA HIPOALERGENICA X 200</t>
  </si>
  <si>
    <t>ZAPATO DE CUERO CON PUNTA DE ACERO PARA CABALLERO</t>
  </si>
  <si>
    <t>GRUPO HV CONSTRUCTORA</t>
  </si>
  <si>
    <t>PICO DE ACERO CON MANGO DE MADERA - GRUPO A</t>
  </si>
  <si>
    <t>EULOGIO FLORES CESAR CLAUDIO</t>
  </si>
  <si>
    <t>CALAMINA GALVANIZADA 22 MM X 80 CM X 3.60 M</t>
  </si>
  <si>
    <t>GRUPO MURILLO E.I.R.LTDA</t>
  </si>
  <si>
    <t>ESTACION DE SERVICIOS GRUPO A&amp;T S.A.C.</t>
  </si>
  <si>
    <t>GASOHOL 90 PLUS</t>
  </si>
  <si>
    <t>COMPAÑÍA MINERA EXTRACTORA DE AGREGADOS S.C.R.L</t>
  </si>
  <si>
    <t>PIEDRA CHANCADA DE 3/4 IN.</t>
  </si>
  <si>
    <t>PIEDRA CHANCADA DE 1/2 IN.</t>
  </si>
  <si>
    <t>VILLEGAS AMAO MARIANO</t>
  </si>
  <si>
    <t>TRIPLAY (TABLERO CONTRACHAPADO) DE FENOLICO 18 MM X 1.22 M X 2.44 M - ROMA CALIDAD DE PRIMERA</t>
  </si>
  <si>
    <t>INVERSIONES GENERALES HERRERA E.I.R.L</t>
  </si>
  <si>
    <t xml:space="preserve"> ANDAMIOS TIPO ACROS</t>
  </si>
  <si>
    <t>BARANDA DE SEGURIDAD</t>
  </si>
  <si>
    <t>ESCALERA CON PASAMANOS</t>
  </si>
  <si>
    <t>JUEGO DE RUEDAS X 4 UNIDADES</t>
  </si>
  <si>
    <t>PLATAFORMA DE FIERRO PERFORADO PARA ANDAMIOS 2MM X 27CM X 2.30M</t>
  </si>
  <si>
    <t>BASE O NIVELADORES X 4 PIEZAS</t>
  </si>
  <si>
    <t>CONCRETO PRE MEZCLADO FC 280 kg/cm2</t>
  </si>
  <si>
    <t>COMERCIAL FERRETERIA ARG E.I.R.L.</t>
  </si>
  <si>
    <t>ADAPTADOR  CON ROSCA DE PVC SAP 1/2</t>
  </si>
  <si>
    <t>ANILLO DE CERA PARA INODORO METUSA</t>
  </si>
  <si>
    <t>CINTA TEFLON 2.5 CM X 100M - METUSA</t>
  </si>
  <si>
    <t>CODO CON ROSCA DE FIERRO GALVANIZADO 1/2" X 90°</t>
  </si>
  <si>
    <t>FORMADOR DE EMPAQUETADURA X 1/4 GL - ADEX</t>
  </si>
  <si>
    <t>GRIFO T PALANCA DE 1/2" - GENEBRE</t>
  </si>
  <si>
    <t>LLAVE DE PASO CROMADO DE 1/2"</t>
  </si>
  <si>
    <t>LLAVE DE PASO DE PVC  DE 1/2" - PAVCO</t>
  </si>
  <si>
    <t>NIPLE DE PVC SAP DE 1/2"</t>
  </si>
  <si>
    <t>PEGAMENTO PARA PVC - PAVCO</t>
  </si>
  <si>
    <t>TEE CON ROSCA DE PVC SAP 1/2" - SANY</t>
  </si>
  <si>
    <t>TRAMPA CON ROSCA DE PVC SAL 2" - METUSA</t>
  </si>
  <si>
    <t>TUBO DE ABASTO 1/2" PARA INODORO - METUSA</t>
  </si>
  <si>
    <t xml:space="preserve">TUBO DE ABASTO 1/2" PARA LAVAMANOS </t>
  </si>
  <si>
    <t>UNION A PRESION SIMPLE DE 1/2" - PAVCO</t>
  </si>
  <si>
    <t>UNION CON ROSCA UNIVERSAL DE PVC SAP 1/2" - PAVCO</t>
  </si>
  <si>
    <t>TEE PARA SOLDAR O PEGAR DE PVC SAL 4"X2" - PAVCO</t>
  </si>
  <si>
    <t>TEE PARA SOLDAR O PEGAR DE PVC SAL 4"X4" - PAVCO</t>
  </si>
  <si>
    <t>FLOR NILDA LOAYZA DIAS</t>
  </si>
  <si>
    <t>LADRILLO PARA MURO 9 X 12 X 24cm de 18 HUECOS - LA REYNA</t>
  </si>
  <si>
    <t>LADRILLO PARA TECHO 20 X 30 X 30cm de 8 HUECOS - RAYA</t>
  </si>
  <si>
    <t>CONCRETO PRE MEZCLADO FC 175 kg/cm2</t>
  </si>
  <si>
    <t>CONCRETO PRE MEZCLADO FC 210 kg/cm2</t>
  </si>
  <si>
    <t>EQUIPOS DE PROTECCION DEL PERSONAL</t>
  </si>
  <si>
    <t>EPPS</t>
  </si>
  <si>
    <t>CEMENTO</t>
  </si>
  <si>
    <t>COMBUSTIBLE</t>
  </si>
  <si>
    <t>NIVEL TOPOGRAFICO</t>
  </si>
  <si>
    <t>FUNDIMAQ AMC E.I.R.L.</t>
  </si>
  <si>
    <t>AMOLADORA ANGULAR 2400 W - DEWALT</t>
  </si>
  <si>
    <t>BALDE DE METAL ACERO PARA PRUEBA HIDRAULICA DE 500 PSI - MECER</t>
  </si>
  <si>
    <t>COMPACTADOR - SIN MARCA (MASALTA)</t>
  </si>
  <si>
    <t>GENERADOR ELECTRICO 3000 W</t>
  </si>
  <si>
    <t>MANGUERA DE CAUCHO PARA VIBRADOR DE CONCRETO 4 1/2 IN X 6 M</t>
  </si>
  <si>
    <t>MAQUINA CEPILLADORA</t>
  </si>
  <si>
    <t>MARTILLO DEMOLEDOR ELECTRICO - BOSCH</t>
  </si>
  <si>
    <t>MEZCLADORA DE TROMPO DE 9 FT3 - SIN MARCA (MECER)</t>
  </si>
  <si>
    <t>ROTOMARTILLO - INGCO</t>
  </si>
  <si>
    <t>SIERRA CIRCULAR DE 7 1/4 IN - STANLEY</t>
  </si>
  <si>
    <t>SIERRA CIRCULAR INDUSTRIAL - SIN MARCAS (MESER)</t>
  </si>
  <si>
    <t>TALADRO ELECTRICO PORTATIL PERCUTOR - STANLEY</t>
  </si>
  <si>
    <t>TRONZADORA DE 14 IN - DEWALT</t>
  </si>
  <si>
    <t>VIBRADOR DE CONCRETO - SIN MARC (MECER)</t>
  </si>
  <si>
    <t>WINCHE ELECTRICO 350 KG - SIN MAR (MECER)</t>
  </si>
  <si>
    <t>INVERSIONES E INGENIEROS "SANTA ANA" S.C.R.L</t>
  </si>
  <si>
    <t>DOBLADORA DE TUBOS</t>
  </si>
  <si>
    <t>MAQUINA DOBLADORA DE VARILLA</t>
  </si>
  <si>
    <t>COMERCIAL JOERDAK E.I.R.L.</t>
  </si>
  <si>
    <t>VALENZUELZA MOREANO ZACARIAS</t>
  </si>
  <si>
    <t>MASSER PERU EIRL</t>
  </si>
  <si>
    <t>GEORGE INGENIEROS E.I.R.L.</t>
  </si>
  <si>
    <t>EL COCODRILO MILLONARIO E.I.R.L.</t>
  </si>
  <si>
    <t>GRUPO ISIDORA E.I.R.L.</t>
  </si>
  <si>
    <t>MULTISERVICIOS COPYLIKE S.A.C.</t>
  </si>
  <si>
    <t>ARMARIO DE MELAMINA</t>
  </si>
  <si>
    <t xml:space="preserve">CUADERNO ESPIRAL CUADRICULADO TAMAÑO A4 X 200 HOJAS - SHARK </t>
  </si>
  <si>
    <t xml:space="preserve">ENGRAMPADOR DE METAL 26/8 - MAPED </t>
  </si>
  <si>
    <t>PERFORADOR DE 2 ESPIGAS PARA 100 HOJAS APROX. - ANTICREATIVO</t>
  </si>
  <si>
    <t>LAPICERO DE TINTA SECA PUNTA MEDIANA</t>
  </si>
  <si>
    <t>CINTA DE PAPEL MASKING TAPE 1 X 42 YD</t>
  </si>
  <si>
    <t>CUADERNO CUADRICULADO A-4 X 100 HOKAS</t>
  </si>
  <si>
    <t>CUADERNO DE OBRA A-4 X 100 HOJAS</t>
  </si>
  <si>
    <t>FOLDER MANILA A-4</t>
  </si>
  <si>
    <t>GOMA EN BARRA X 40 G</t>
  </si>
  <si>
    <t>GRAPA 26/6 X 5000</t>
  </si>
  <si>
    <t>PERFORADOR 2 ESPIGAS 50 HOJAS</t>
  </si>
  <si>
    <t>PLUMON DE TINTA INDELEBLE PUNTA GRUESA COLOR AZUL</t>
  </si>
  <si>
    <t>PLUMON DE TINTA INDELEBLE PUNTA GRUESA COLOR ROJO</t>
  </si>
  <si>
    <t>PLUMON PARA PIZARRA ACRILICA PUNTA GRUESA</t>
  </si>
  <si>
    <t>SELLO AUTOENTINTABLE TRODAT</t>
  </si>
  <si>
    <t>SEPARADOR DE DOCUMENTOS DE PLASTICO CON PESTAÑA A4</t>
  </si>
  <si>
    <t>ACUMULADOR DE ENERGIA - EQUIPO DE UPS - FORZA</t>
  </si>
  <si>
    <t>ACUMULADOR DE ENERGIA - EQUIPO DE UPS 1000 KVA - FORZA</t>
  </si>
  <si>
    <t>MLL</t>
  </si>
  <si>
    <t>FORMATO PARTE DIARIO DE EQUIPO MECANICO AUTOCOPIATIVO (ORIGINAL Y 2 COPIAS) BOLCK X 50.</t>
  </si>
  <si>
    <t>FORMATO VALE DE COMBUSTIBLE BLOCK X 50 HOJAS</t>
  </si>
  <si>
    <t>LIBRO DE REGISTRO DE NOTAS DE ENTRADA AL ALMACEN X 200 HOJAS</t>
  </si>
  <si>
    <t>VALE PROVISIONAL BLOCK X 50 HOJAS.</t>
  </si>
  <si>
    <t>ARCHIVADOR DE CARTON PLASTIFICADO CON PALANCA LOMO ANCHO TAMAÑO OFICIO - ALPHA OFFICE</t>
  </si>
  <si>
    <t>CAMISA DE OXFORD MANGA LARGA</t>
  </si>
  <si>
    <t>PAPEL BOND 80 G TAMAÑO A4 - GALLO</t>
  </si>
  <si>
    <t>EMP. X 500</t>
  </si>
  <si>
    <t>CASCO PROTECTOR (MENOR A 1/4 DE LA UIT) DE PLASTICO COLOR BLANCO (INCLUYE BARBIQUEJO Y CORTAVIENTO)</t>
  </si>
  <si>
    <t>ZAPATO DE CUERO CON PUNTA REFORZADO PARA CABALLERO</t>
  </si>
  <si>
    <t>SILLA FIJA DE METAL - QOSOFT</t>
  </si>
  <si>
    <t>IMPRESORA PARA PLANOS - PLOTTERS - HP</t>
  </si>
  <si>
    <t>IMPRESORA A INYECCION DE TINTA A COLOR - EPSON</t>
  </si>
  <si>
    <t>ESCRITORIO DE MELAMINA</t>
  </si>
  <si>
    <t>ACUMULADOR</t>
  </si>
  <si>
    <t>FORMATERIA</t>
  </si>
  <si>
    <t>IMPRESORA</t>
  </si>
  <si>
    <t>CONTRATACION DE PERSONAL</t>
  </si>
  <si>
    <t>CHUMBES TUEROS ROLANDO</t>
  </si>
  <si>
    <t>DELGADO HUAMANI SANDRA</t>
  </si>
  <si>
    <t>AUXILIAR ADMINISTRATIVO</t>
  </si>
  <si>
    <t>ESPECIALISTA EN ARQUITECTURA</t>
  </si>
  <si>
    <t>SERVCIO DE INGENIERO CIVIL ESPECIALISTA EN ESTRUCTURAS</t>
  </si>
  <si>
    <t xml:space="preserve"> TOTAL GASTOS GENERALES - SERVICIOS</t>
  </si>
  <si>
    <t>SERVICIO DE SUPERVISION DE OBRA</t>
  </si>
  <si>
    <t xml:space="preserve"> TOTAL DE GASTOS DE SUPERVISION - SERVICIOS</t>
  </si>
  <si>
    <t>INSUMOS PLAN COVID</t>
  </si>
  <si>
    <t>MUNDI MAXIME E.I.R.L.</t>
  </si>
  <si>
    <t>PALOMINO TAPIA NOEMI</t>
  </si>
  <si>
    <t>JP INVERSIONES GENERALES E.I.R.L</t>
  </si>
  <si>
    <t>NEIRA AZANERO MARIA MARGARITA</t>
  </si>
  <si>
    <t>OSCCO EVARVEN FREDDY RONAL</t>
  </si>
  <si>
    <t>PRODUCTOS ECOLOGICOS DE LIMPIEZA S.A.C.</t>
  </si>
  <si>
    <t>ATOMIZADOR DE PLASTICO X 1 L APROX.</t>
  </si>
  <si>
    <t>ATOMIZADOR DE PLASTICO X 125 ml.</t>
  </si>
  <si>
    <t>BALDE DE PLASTICO CON CAÑO X 20 L.</t>
  </si>
  <si>
    <t>BALDE DE PLASTICO X 20 L.</t>
  </si>
  <si>
    <t>BOLSA POLIETILENO 2.5 um X 26 in X 36 in APROX. COLOR ROJO</t>
  </si>
  <si>
    <t>BOLSA POLIETILENO 3 um X 60 in X 1.05 in APROX. COLOR NEGRO</t>
  </si>
  <si>
    <t>DETERGENTE GRANULADO X 1 kg.</t>
  </si>
  <si>
    <t>GEL ANTIBACTERIAL PARA MANOS X 500 ml APROX.</t>
  </si>
  <si>
    <t xml:space="preserve">TACHO DE PLASTICO CON PEDAL 30 L APROX. COLOR NEGRO </t>
  </si>
  <si>
    <t>TACHO DE PLASTICO CON PEDAL 30 L APROX. COLOR VERDE</t>
  </si>
  <si>
    <t xml:space="preserve">TACHO DE PLASTICO CON PEDAL 32 L APROX. COLOR NEGRO </t>
  </si>
  <si>
    <t>MASCARILLA DESCARTABLE QUIRURGICA 3 PLIEGUES - F. DOCTOR (400 CAJAS X 50 UNIDADES).</t>
  </si>
  <si>
    <t>TERMOMETRO DIGITAL FRONTAL - CONTEC.</t>
  </si>
  <si>
    <t>JABON TOCADOR EN GEL X 1L</t>
  </si>
  <si>
    <t>PAPEL TOALLA DOBLE HOJA X 200 HOJAS</t>
  </si>
  <si>
    <t>BOMBA FUMIGADORA TIPO MOCHILA DE 20 L - S/M.</t>
  </si>
  <si>
    <t>ALCOHOL ETILICO (ETANOL) 96° X 1 L - FACIL</t>
  </si>
  <si>
    <t xml:space="preserve"> TOTAL DE GASTOS PLAN COVID-19 - BIENES</t>
  </si>
  <si>
    <t>CORPORACION MOREYRA ENTERTAINMENT E.I.R.L.</t>
  </si>
  <si>
    <t>CABLE DE RED UTP CAT 6 - SATRA</t>
  </si>
  <si>
    <t>CANALETA DE PISO 20GX2</t>
  </si>
  <si>
    <t>CANALETA DE PISO 50GX2</t>
  </si>
  <si>
    <t>CANALETA DE PVC 14mm X 24 mm X 2.00 M -SATRA</t>
  </si>
  <si>
    <t>CANALETA DE PVC 19mm X 39mm X 2.00 m CON ADHESIVO - SATRA</t>
  </si>
  <si>
    <t>CONECTOR PLUG RJ45 CAT 6 - SATRA</t>
  </si>
  <si>
    <t>GASTOS DE GESTION</t>
  </si>
  <si>
    <t>GASTOS DE GESTION - BIENES</t>
  </si>
  <si>
    <t>GASTOS DE GESTION - SERVICIOS</t>
  </si>
  <si>
    <t>UPS</t>
  </si>
  <si>
    <t>ADQUISICION DE CABLES Y CANALETA PARA INTERNET</t>
  </si>
  <si>
    <t xml:space="preserve"> TOTAL  DE GASTOS DE GESTION - BIENES</t>
  </si>
  <si>
    <t>HUACHACA ALCCAHUA ANACLETO</t>
  </si>
  <si>
    <t>ELECTRO SUR ESTE S.A.A</t>
  </si>
  <si>
    <t>EPS EMUSAP ABANCAY S.A</t>
  </si>
  <si>
    <t>ALQUILER DE LOCAL EN CONTINGENCIA  DE LA GERENCIA DE GATDU - MES DE FEBRERO</t>
  </si>
  <si>
    <t>SERVICIO DE ENERGIA ELECTRICA - MES DE FEBRERO</t>
  </si>
  <si>
    <t>SERVICIO DE AGUA POTABLE - MES DE FEBRERO</t>
  </si>
  <si>
    <t>SERVICIO EXTERNO DE INSTALACION DE ENLACE DE FIBRA OPTICA</t>
  </si>
  <si>
    <t>ALQUILER DE LOCAL</t>
  </si>
  <si>
    <t>AGUA POTABLE</t>
  </si>
  <si>
    <t>TOTAL DE GASTOS DE GESTION - SERVICIOS</t>
  </si>
  <si>
    <t>TOTAL GLOBAL</t>
  </si>
  <si>
    <t>PLANILLA DEL PERSONA OBRERO - ABRIL</t>
  </si>
  <si>
    <t>PLANILLA DEL PERSONAL OBRERO - ABRIL</t>
  </si>
  <si>
    <t>ROMANA DE 24 LB</t>
  </si>
  <si>
    <t>MENNEKE MACHO - ENCHUFE INDUSTRIAL CON LINEA A TIERRA PLANO 15 A 125 - NACIONAL</t>
  </si>
  <si>
    <t>MENNEKE HEMBRA - ENCHUFE INDUSTRIAL PUNTA PLANA - NACIONAL</t>
  </si>
  <si>
    <t>ENGRASADORA INDUSTRIAL DE 14 ONZAS 600LB/2" - ENGRASADORA METALICA PORTATIL</t>
  </si>
  <si>
    <t>GALONERA DE PLASTICO DE 10 GAL - NACIONAL</t>
  </si>
  <si>
    <t>INTERRUPTOR TRIFASICO (INTERRUPTOR 3 X 30 A - IMPORTADO</t>
  </si>
  <si>
    <t>MOLDE DE FIERRO PARA PROBETAS O TESTIGOS DE COCRETO - NACIONAL (MEDIDA 15CM X 30CM(TAMAÑO ESTANDAR)</t>
  </si>
  <si>
    <t>RASTRILLO DE METAL 12 DIENTES 122 CM - TRAMONTINA</t>
  </si>
  <si>
    <t>SOGA DE LINEA DE VIDA DE 5/8 IN (SOGA DE ASBESTO 5/8 IN - NACIONAL</t>
  </si>
  <si>
    <t>SOGA DE 3/4 IN (SOGA DE CERDA DE 3/4 IN - NACIONAL</t>
  </si>
  <si>
    <t>CORPORACION ECER E.I.R.L</t>
  </si>
  <si>
    <t>CARRETILLA DE METAL TIPO BUGUI (MENOR A 1/4 UIT)DE 5.50 FT3</t>
  </si>
  <si>
    <t>ACCESORIOS COMPLEMENTARIOS</t>
  </si>
  <si>
    <t>CAJA DE PASO F° G° 150 X 150 X 75 MM PESADO (CAJA DE PASE DE FIERRO GALVANIZADO 15 CM X 15 CM X 75 CM)</t>
  </si>
  <si>
    <t>CAJA DE PASO F° G° 300 X 300 X 75 MM PESADO (CAJA DE PASE DE FIERRO GALVANIZADO CON TAPA 6 IN X 6 IN)</t>
  </si>
  <si>
    <t>CAJA DE PASO F° G° 200 X 200 X 75 MM PESADO (CAJA DE PASO DE FIERRO 15 CM X 20 CM X 20 CM)</t>
  </si>
  <si>
    <t>CAJA DE PASO F° G° 100 X 100 X 60 MM PESADO (CAJA DE PASO METALICA)</t>
  </si>
  <si>
    <t>CAJA RECTANGULAR DE F° G° PESADO DE 100 X 55 X 40 MM MARCA: ARWILL PESADO (CAJA RECTANGULAR GALVANIZADA PESADA 4 IN X 2 1/8 X 2 1/8</t>
  </si>
  <si>
    <t>CONECTOR DE PVC SAP DE 3/4" PESADO (CONECTOR DE PVC DE 3/4 IN - PAVCO)</t>
  </si>
  <si>
    <t>CONECTOR DE PVC SAP 1 1/4" PESADO (CONECTOR DE PVC SAP DE 1 1/4 IN - PAVCO)</t>
  </si>
  <si>
    <t>CURVA DE PVC SAP DE 1 1/4" PESADO (CURVA PARA SOLDAR O PEGAR DE PVC SAP 1 1/4 IN - PAVCO)</t>
  </si>
  <si>
    <t>CURVA DE PVC SAP DE 3/4" PESADO (CURVA PARA SOLDAR O PEGAR DE PVC SAP 3/4 IN - PAVCO)</t>
  </si>
  <si>
    <t>CURVA DE PVC SAP 2" PESADO (CURVA PARA SOLDAR O PEGAR DE PVC SEL 2 IN - PAVCO)</t>
  </si>
  <si>
    <t>CODOS Y TUBOS</t>
  </si>
  <si>
    <t>CODO CON ROSCA DE PVC SAP 1/2 IN X 90°</t>
  </si>
  <si>
    <t>CODO PARA SOLDAR O PEGAR DE PVC SAL 2 IN X 90°</t>
  </si>
  <si>
    <t>CODO PARA SOLDAR O PEGAR DE PVC SAL 4 IN X 45°</t>
  </si>
  <si>
    <t>CODO PARA SOLDAR O PEGAR DE PVC SAL 4 IN X 90°</t>
  </si>
  <si>
    <t>CODO PARA SOLDAR O PEGAR DE PVC SAP 2 IN X 45°</t>
  </si>
  <si>
    <t>TUBO DE PVC PARA DESAGÜE SAL 2 IN X 3M</t>
  </si>
  <si>
    <t>TUBO DE PVC PARA DESAGÜE SAL 4 IN X 3M</t>
  </si>
  <si>
    <t>TUBO DE PVC PARA DESAGÜE SAP 1/2 IN X 3M</t>
  </si>
  <si>
    <t>TUBO DE PVC PARA INSTALACIONES ELECTRICAS SEL 3/4 IN 3M</t>
  </si>
  <si>
    <t>ADQUISICION DE CALAMINA</t>
  </si>
  <si>
    <t>ASCICAM S.A.C</t>
  </si>
  <si>
    <t>CALAMINA GALVANIZADA 22 MM X 80 CM X 3.6 M</t>
  </si>
  <si>
    <t>ADQUISICION DE INODORO</t>
  </si>
  <si>
    <t>INODORO DE TANQUE BAJO</t>
  </si>
  <si>
    <t>MATERIALES Y HERRAMIENTAS ELECTRICAS</t>
  </si>
  <si>
    <t>INGUIZAP E.I.R.L</t>
  </si>
  <si>
    <t>BROCA HSS PARA METAL 1/4 in</t>
  </si>
  <si>
    <t>CINCEL DE FIERRO TIPO PUNTA 5/8 in X 10 in</t>
  </si>
  <si>
    <t>CINCEL PLANO 3/4 in X 5/8 in X 10 in</t>
  </si>
  <si>
    <t>COMBA DE 6lb</t>
  </si>
  <si>
    <t>DISCO DE CORTE PARA CONCRETO  4 1/2 in - NORTON</t>
  </si>
  <si>
    <t>GUIA METALICA  0.021 x 145 cm - TRUPER (Perfil rectangular o fleje de 30 m)</t>
  </si>
  <si>
    <t>JUEGO DE DESARMADORES X 6 PIEZAS - HOYOSLOS (Material: acero de aleacion; caracteristicas: dielectrico aislado)</t>
  </si>
  <si>
    <t>JUEGO DE SIERRA COPA BIMETALICA X 9 PIEZAS</t>
  </si>
  <si>
    <t xml:space="preserve">TOMACORRIENTE  DOBLE VISIBLE </t>
  </si>
  <si>
    <t>WINCHA PASACABLE DE METAL 15 m</t>
  </si>
  <si>
    <t>WINCHA PASACABLE DE METAL 20 m</t>
  </si>
  <si>
    <t>WINCHA PASACABLE DE NAILON 10 m</t>
  </si>
  <si>
    <t xml:space="preserve"> TOTAL COSTO DIRECTO - BIENES</t>
  </si>
  <si>
    <t>EQUIPO DE COMPUTO</t>
  </si>
  <si>
    <t>COMPU-SISTEMAS DEL PERU SAC</t>
  </si>
  <si>
    <t>IMPRESORA - KYOCERA</t>
  </si>
  <si>
    <t>SERVICIO DE TOPOGRAFIA</t>
  </si>
  <si>
    <t>SERVICIO DE ALQUILER</t>
  </si>
  <si>
    <t>CENTRO CULTURAL PARROQUIAL ROBERTO GUIDINI</t>
  </si>
  <si>
    <t xml:space="preserve">ALQUILER DE LOCAL PARA COMEDOR Y VESTUARIO </t>
  </si>
  <si>
    <t>CARLOS ENRIQUE TRIVEÑO VALENZA</t>
  </si>
  <si>
    <t>SSOMA</t>
  </si>
  <si>
    <t>SERVICIO DE ALQUILER DE LOCAL</t>
  </si>
  <si>
    <t>SERVICIO DE AGUA POTABLE</t>
  </si>
  <si>
    <t>EPS EMUSAP ABANCAY S.A.C</t>
  </si>
  <si>
    <t>TOTAL GASTOS DE GESTION - SERVICIOS</t>
  </si>
  <si>
    <t>PLANILLA DEL PERSONAL OBRERO - MAYO</t>
  </si>
  <si>
    <t>SERVICIO DE PROVISION</t>
  </si>
  <si>
    <t>PR GRUPO ASOCIADOS S.R.L</t>
  </si>
  <si>
    <t>SERVICIO DE COMPACTACION Y CONFORMACION Y COMPACTACION DE MATERIAL AFIRMADO</t>
  </si>
  <si>
    <t>SERV.</t>
  </si>
  <si>
    <t>ALQUULER DE ESTACION</t>
  </si>
  <si>
    <t>SUPARAURA INGENIERIA Y CONSTRUCCION E.I.R.L</t>
  </si>
  <si>
    <t>SERVICIO DE ESTACION TOTAL</t>
  </si>
  <si>
    <t xml:space="preserve"> TOTAL COSTO DIRECTO - SERVICIOS</t>
  </si>
  <si>
    <t>TONER</t>
  </si>
  <si>
    <t>GARCIA RODRIGUEZ PAOLA DEL PILAR</t>
  </si>
  <si>
    <t>TONER DE IMPRESIÓN PARA KYOCERA TK-3182</t>
  </si>
  <si>
    <t>SERVICIO DE ARQUITECTURA</t>
  </si>
  <si>
    <t>SERVICIO DE ESTRUCTURISTA</t>
  </si>
  <si>
    <t>ALTAMIRANO CERVANTES MILADY</t>
  </si>
  <si>
    <t>LICENCIADA EN ENFERMERIA</t>
  </si>
  <si>
    <t xml:space="preserve"> TOTAL GASTOS PLAN COVID-19</t>
  </si>
  <si>
    <t xml:space="preserve"> TOTAL GASTOS DE SUPERVISION</t>
  </si>
  <si>
    <t>SERVICIO DE ENERGIA ELECTRICA</t>
  </si>
  <si>
    <t xml:space="preserve"> TOTAL GASTOS DE GESTION - SERVICIOS</t>
  </si>
  <si>
    <t>SERV</t>
  </si>
  <si>
    <t>SER</t>
  </si>
  <si>
    <t>:“MEJORAMIENTO DE LA GESTIÓN MUNICIPAL Y SERVICIO ADMINISTRATIVO DE LA MUNICIPALIDAD PROVINCIAL DE ABANCAY, DISTRITO DE ABANCAY - PROVINCIA DE ABANCAY - DEPARTAMENTO DE APURIMAC”.</t>
  </si>
  <si>
    <t>MARZO</t>
  </si>
  <si>
    <t>COSTO ADMI. DIRECTA - BIENES</t>
  </si>
  <si>
    <t>COSTO ADMI. DIRECTA - MOBILIARIO</t>
  </si>
  <si>
    <t>COSTO ADMI. DIRECTA - EQUIPOS</t>
  </si>
  <si>
    <t>COSTO ADMI. DIRECTA - ELECTRICOS</t>
  </si>
  <si>
    <t>COSTO ADMI. DIRECTA -MAQ. EQUIPO</t>
  </si>
  <si>
    <t>PIM - 2022</t>
  </si>
  <si>
    <t>EXPEDIENTE TECNICO</t>
  </si>
  <si>
    <t>2.6.8.1.3.1</t>
  </si>
  <si>
    <t>2.6.2 2.1 3</t>
  </si>
  <si>
    <t>2.6.2 2. 1 4</t>
  </si>
  <si>
    <t>GASTO</t>
  </si>
  <si>
    <t>CAJA OCTOGONAL DE F ° G° PESADO MARCA: ARWILL PESADO(CAJA OCTOGONAL GALVANIZADA PESADA)</t>
  </si>
  <si>
    <t xml:space="preserve">CODIGO DEL PROYECTO </t>
  </si>
  <si>
    <t>TUBO: MATERIAL: PVC-U TIPO: ELECTRICO DIAMETRO NOMINAL:1 1/4" ESPESOR: 2MM LONGITUD: 3M RIGIDEZ NOMINAL. CLASE PESADA EMPALME. SIMPLE PRESION UNION RIGIDA COLOR GRIS UNIDAD G. F. 600 MESES PLASTICA</t>
  </si>
  <si>
    <t>TUBO: MATERIAL: PVC-U TIPO: ELECTRICO DIAMETRO NOMINAL: 2" ESPESOR: 2.8 MM LONGITUD: 3M RIGIDEZ NOMINAL. CLASE PESADA EMPALME. SIMPLE PRESION UNION RIGIDA COLOR GRIS UNIDAD G. F. 600 MESES PLASTICA</t>
  </si>
  <si>
    <t>TUBO : MATERIAL: PVC-U TIPO:ELECTRICO DIAMETRO NOMINAL: 3/4 ESPESOR: 1.8MM LONGITUD: 3 M RIGIDEZ NOMINAL: CLASE PESADA EMPALME: SIMPLE PRESION UNION RIGIDA COLOR GRIS UNIDAD G.F. 600 MESES TUBOPLAS</t>
  </si>
  <si>
    <t>HUANCA YANA BEATRIZ</t>
  </si>
  <si>
    <t>CABLE VULCANIZADO TRIFASICO N° 10 X 100 m</t>
  </si>
  <si>
    <t>CABLE TRIFASICO</t>
  </si>
  <si>
    <t>AGK SEGURIDAD E INGENIEROS S.A.C.</t>
  </si>
  <si>
    <t>BOTIQUIN DE MADERA</t>
  </si>
  <si>
    <t xml:space="preserve">BOTIQUIN </t>
  </si>
  <si>
    <t>OLLA DE ACERO INOXIDABLE 40 L - FABRICACION NACIONAL</t>
  </si>
  <si>
    <t>VASO DESCARTABLE DE PLASTICO X 10 ft oz</t>
  </si>
  <si>
    <t>ASFALTO LIQUIDO RC 250 - GRIMSA</t>
  </si>
  <si>
    <t>CUCHILLA DE ACERO PARA CEPILLADORA 3 mm X 1 in X 12 in X 3 PIEZAS - KULLKONY</t>
  </si>
  <si>
    <t>DISCO DE CORTE DIAMANTADO 12 in - TRUPER (DISCO DE CORTE DE MADERA DIAMANTADO DE 14 PULGADAS PARA SIERRA CIRCULAR)</t>
  </si>
  <si>
    <t>EMBUDO DE PLASTICO DE DIAMETRO 30 cm - NACIONAL</t>
  </si>
  <si>
    <t>LIJA PARA PULIR FIERRO N° 80 - ABRALIT</t>
  </si>
  <si>
    <t>MALLA DE ACERO TEJIDO ALAMBRE GALVANIZADO - CALIBRE 10 (COCADA 2 in X 2 in) 2 m x 20 m - IMPORTADO</t>
  </si>
  <si>
    <t>MALLA RASCHEL AL 80% 4.2 m X 100 m COLOR VERDE - FIBRAFICH</t>
  </si>
  <si>
    <t>PIEDRA DE ESMERIL RECTA PARA AFILAR CUCHILLO DE CEPILLO - ABRALIT (PIEDRA DE ESMERIL CARBURADO DE 8 PULGADAS)</t>
  </si>
  <si>
    <t>EMP X 25</t>
  </si>
  <si>
    <t>UTILES DE ESCRITORIO Y OTROS</t>
  </si>
  <si>
    <t>BINDER CLIP (CLIP BILLETERO) DE 1 1/4 in (32 mm) X 20 - ALPHA</t>
  </si>
  <si>
    <t>BINDER CLIP (CLIP BILLETERO) DE 4 in (41 mm) - ALPHA</t>
  </si>
  <si>
    <t>BOLIGRAFO (LAPICERO) DE TINTA LIQUIDA PUNTA FINA - SABONIS</t>
  </si>
  <si>
    <t>BOLIGRAFO (LAPICERO) DE TINTA SECA PUNTA MEDIA COLOR AZUL - FABER CASTEL 035</t>
  </si>
  <si>
    <t>BORRADOR BLANCO PARA LAPIZ TAMAÑO GRANDE X 20 - ALPHA</t>
  </si>
  <si>
    <t>CLIP DE METAL 33 mm x 100 - ALPHA</t>
  </si>
  <si>
    <t>CLIP DE METAL 33 mm x 50 - ALPHA</t>
  </si>
  <si>
    <t>CLIP MARIPOSA DE METAL 65 mm x 12 - ALPHA</t>
  </si>
  <si>
    <t>GRAPA 26/6 X 5000 - ARTESCO</t>
  </si>
  <si>
    <t>GRAPA 26/8 X 5000 - ARTESCO</t>
  </si>
  <si>
    <t>PAPEL BOND 90 g 61.4 cm x 90 m PARA PLOTTER - GALLO (PAPEL PARA PLOTTER 90 gr 46 METROS)</t>
  </si>
  <si>
    <t>PAPEL BOND 90 g 91.5 cm x 40 m PARA PLOTTER - GALLO (PAPEL PARA PLOTTER 80 gr X METROS)</t>
  </si>
  <si>
    <t>PAPEL BOND 90 gr TAMAÑO A3 - REPORT</t>
  </si>
  <si>
    <t>PLUMON RESALTADOR PUNTA GRUESA BISELADA - ALPHA</t>
  </si>
  <si>
    <t>SACAGRAPA DE METAL TIPO MARIPOSA - ARTESCO</t>
  </si>
  <si>
    <t>TAMPON CON CUBIERTA DE PLASTICO TAMAÑO GRANDE COLOR ROJO - ARTESCO</t>
  </si>
  <si>
    <t>TINTA PARA ALMOHADILLA DE SELLO AUTOENTINTABLE X 20 ml  COLOR AZUL .ARTESCO</t>
  </si>
  <si>
    <t>TINTA PARA TAMPON X 20 ml APROX. COLOR ROJO - ARTESCO</t>
  </si>
  <si>
    <t>DECENA</t>
  </si>
  <si>
    <t>ELECTRO LAMPARAS AJL E.I.R.L.</t>
  </si>
  <si>
    <t>UNION PARA SOLDAR O PEGAR DE PVC SAP 1 1/4 in - TUBOPLAST</t>
  </si>
  <si>
    <t>UNION PARA SOLDAR O PEGAR DE PVC SAP 3/4 in  - TUBOPLAST</t>
  </si>
  <si>
    <t>BOLIGRAFO (LAPICERO) DE TINTA SECA PUNTA FINA COLOR AZUL - ARTESCO</t>
  </si>
  <si>
    <t>DOC.</t>
  </si>
  <si>
    <t>CINTA DE PAPEL PARA ENMASCARAR - MASKING TAPE 1 in X 55 yd - FULTONS</t>
  </si>
  <si>
    <t>CINTA DE PAPEL PARA ENMASCARAR - MASKING TAPE 2 in X 55 yd - PEGAFAN</t>
  </si>
  <si>
    <t>CINTA DE PLASTICO ADHESIVA PARA EMBALAJE 2 in x 72 yd - SEGMIL</t>
  </si>
  <si>
    <t>CORRECTOR LIQUIDO TIPO LAPICERO X 12 - LAYCONSA</t>
  </si>
  <si>
    <t>FORRO DE PLASTICO AUTOADHESIVO TRANSPARENTE DE 45 cm X 100 m - ARTESCO</t>
  </si>
  <si>
    <t>GOMA EN BARRA X 40 g - ARTESCO</t>
  </si>
  <si>
    <t>MICA PORTA DOCUMENTO TRANSPARENTE TAMAÑO A4 - ARTESCO</t>
  </si>
  <si>
    <t>CLAVO DE ACERO DE 2 in (AL PESO) - ACEROS AREQUIPA</t>
  </si>
  <si>
    <t>CLAVO DE FIERRO 4 in (AL PESO) - ACEROS AREQUIPA</t>
  </si>
  <si>
    <t>TINTAS PARA LA IMPRESPRA PLOTTER</t>
  </si>
  <si>
    <t>TINTA DE IMPRESIÓN PARA HP COD. REF. 712 3ED60A MAGENTA - HP</t>
  </si>
  <si>
    <t>TINTA DE IMPRESIÓN PARA HP COD. REF. 712 3ED61A MAGENTA - HP</t>
  </si>
  <si>
    <t>TINTA DE IMPRESIÓN PARA HP COD. REF. 712 3ED62A MAGENTA - HP</t>
  </si>
  <si>
    <t>TINTA DE IMPRESIÓN PARA HP COD. REF. 712 3ED63A MAGENTA - HP</t>
  </si>
  <si>
    <t>ADAPTADOR CON ROSCA DE PVC SAP 1 1/2 in</t>
  </si>
  <si>
    <t>ADAPTADOR CON ROSCA DE PVC SAP 1 in</t>
  </si>
  <si>
    <t>ADAPTADOR CON ROSCA DE PVC SAP 1/2 in</t>
  </si>
  <si>
    <t>ADAPTADOR CON ROSCA DE PVC SAP 2 in</t>
  </si>
  <si>
    <t>ADAPTADOR CON ROSCA DE PVC SAP 3/4 in</t>
  </si>
  <si>
    <t>CACHIMBA DE PVC TIPO UF 8 in X 14 in X 45° (CACHIMBA DE 8"-6" TUBO PVC-U UF)</t>
  </si>
  <si>
    <t>CINTA TEFLON 12 mm X 8 yd (COLOR ROJO)</t>
  </si>
  <si>
    <t>CINTA TEFLON 25 mm X 10 yd (COLOR ROJO)</t>
  </si>
  <si>
    <t>NIPLE DE FIERRO GALVANIZADO 3 in</t>
  </si>
  <si>
    <t>PEGAMENTO PARA PVC</t>
  </si>
  <si>
    <t>GAL</t>
  </si>
  <si>
    <t>PEGAMENTO PARA PVC X 1 gal (PEGAMENTO PARA PVC REGULAR)</t>
  </si>
  <si>
    <t>REGISTRO DE BRONCE CON ROSCA DE 4 in</t>
  </si>
  <si>
    <t>SUMIDERO DE BRONCE 2 in</t>
  </si>
  <si>
    <t>TRAMPA CON ROSCA DE PVC SAL 2 in (TRAMPA TIPO "P" CON REGISTRO Y ACOPLE)</t>
  </si>
  <si>
    <t>TRAMPA PVC PARA LAVATORIO TIPO BOTELLA 2 in (TRAMPA TIPO "P" PVC DE 2" SIN REGISTRO)</t>
  </si>
  <si>
    <t>VALVULA CHECK DE BRONCE 1 1/2 in</t>
  </si>
  <si>
    <t>VALVULA CHECK DE BRONCE 1 in</t>
  </si>
  <si>
    <t>VALVULA CHECK DE BRONCE 2 in</t>
  </si>
  <si>
    <t>VALVULA DE BOLA DE 3/4 in (VALVULA DE BOLA PVC SAP CLASE 10 D = 3/4")</t>
  </si>
  <si>
    <t>VALVULA ESFERICA PVC SAP DE 1/2 in (VALVULA ANTIRETORNO SANITARIA DE 6")</t>
  </si>
  <si>
    <t>CODO PVC DESAGUE 2" X 90 BOL X 200 NICOLL</t>
  </si>
  <si>
    <t>CODO PVC DESAGUE 4" X 90 BOL X 40 NICOLL</t>
  </si>
  <si>
    <t>CODO PVC AGUA MIXTO P/R 1/2" X 90 NICOLL</t>
  </si>
  <si>
    <t>CODO 3/4" X 90 C/R PVC CJA 250 PAVCO</t>
  </si>
  <si>
    <t>TEE 1 1/2" S/P PVC CJA 40 PAVCO (IT)</t>
  </si>
  <si>
    <t>TEE PVC AGUA 3/4" SP BOL X 100 NICOLL</t>
  </si>
  <si>
    <t>YEE PVC DESAGUE 4" INY. T. PLAST</t>
  </si>
  <si>
    <t>MAVERI MANUFACTURAS - VENTAS S.R.L.</t>
  </si>
  <si>
    <t>GASTOS PLAN COVID-19-BIENES</t>
  </si>
  <si>
    <t>SEÑALIZACIONES DE SEGURIDAD Y SALUD PARA EL COVID-19</t>
  </si>
  <si>
    <t>LETRERO DE SEÑALIZACION DE SEGURIDAD AUTOADHESIVO EN VINIL 20 cm X 30 cm CUIDADO CAIDA DE OBJETOS</t>
  </si>
  <si>
    <t>ANAMPA CONTRERAS HAMILTON</t>
  </si>
  <si>
    <t>ZULOAGA CONTRERAS SILVIA</t>
  </si>
  <si>
    <t>CODO CON ROSCA DE FIERRO GALVANIZADO 1/2 in X 90° - MAGNUN</t>
  </si>
  <si>
    <t>CODO CON ROSCA DE FIERRO GALVANIZADO 3/4 in X 90° - MAGNUN</t>
  </si>
  <si>
    <t>REDUCCION PVC SAP C-10 DE in X 3/4 in</t>
  </si>
  <si>
    <t>REDUCCION PVC SAP C-10 DE 3/4 in X 1/2 in</t>
  </si>
  <si>
    <t>TEE SANITARIA PVC - U SAL DE 2"</t>
  </si>
  <si>
    <t>TEE PVC SAP C - 10 DE 2"</t>
  </si>
  <si>
    <t>TEE REDUCCION SANITARIA PVC - U SAL DE 4" X 4" X 2"</t>
  </si>
  <si>
    <t>UNION UNIVERSAL PVC SAP C - 10 DN - 3/4</t>
  </si>
  <si>
    <t>YEE DOBLE SANITARIA PVC - U SAL DE 2 in</t>
  </si>
  <si>
    <t>PLANCHA DE POLIESTIRENO EXPANDIDO 1 in X 1.20 m X 2.40 m - NACIONAL</t>
  </si>
  <si>
    <t>TUBO DE PVC C - 10 AGUA SP 1 1/2" X 5 MT NICOLL</t>
  </si>
  <si>
    <t>TUBO DE PVC C - 10 AGUA SP 1" X 5 MT PAQ X 15 NICOLL</t>
  </si>
  <si>
    <t>TUBO DE PVC C - 10 AGUA SP 1/2" X 5 MT PAQ X 25 NICOLL</t>
  </si>
  <si>
    <t>TUBO DE PVC C - 10 AGUA SP 2" X 5 MT NICOLL</t>
  </si>
  <si>
    <t>TUBO DE 3/4" X 5 MT SP C - 10 PVC PAVCO WAVIN HT</t>
  </si>
  <si>
    <t>TUBO DE PVC UF ISO 4435 ALCANT 4KN/M2 160MM X 6 MT T.PLA</t>
  </si>
  <si>
    <t>TUBO DE 2" X 3MTS DESAGUE PESADO PAVCO WAVIN HT</t>
  </si>
  <si>
    <t>TUBO DE DESAGUE 4" X 3 MT CP - TUBOPLAST</t>
  </si>
  <si>
    <t>MAVERI MANUFACTURAS VENTAS S.R.L.</t>
  </si>
  <si>
    <t>MORTERO DE REPARACION X 30 KG</t>
  </si>
  <si>
    <t>cOSTO DIRECTO - BIENES</t>
  </si>
  <si>
    <t>EQUIPOS ELECTRICOS Y OTROS</t>
  </si>
  <si>
    <t>AMOLADORA ANGULAR 2400 W - FERTON</t>
  </si>
  <si>
    <t>ESCALERA METALICA</t>
  </si>
  <si>
    <t>MAQUINA CORTADORA</t>
  </si>
  <si>
    <t>PISTOLA DE CALOR 2000 WATTS - CROWN (PISTOLA DE CALOR DE 2000 W, AC 220)</t>
  </si>
  <si>
    <t>PRENSA HIDRAULICA</t>
  </si>
  <si>
    <t>MADERA TORNILLO (Cedrelinga cateniformis) 38 mm X 250 mm X 3 m (LISTONES DE 2" X 3" X 10 " MADERA CORRIENTE)</t>
  </si>
  <si>
    <t>MADERA TORNILLO (Cedrelinga cateniformis) 76 mm X 102 mm X 3 m (LISTONES DE 4" X 3" X 10" MADERA CORRIENTE)</t>
  </si>
  <si>
    <t>MADERA TORNILLO (Cedrelinga cateniformis) 76 mm X 200 mm X 3 m (LISTONES DE 4" X 4" X 10" MADERA CORRIENTE)</t>
  </si>
  <si>
    <t>TABLA DE ENCOFRADO PARA ZAPATAS DE 12 in X 1 1/2 in X 10 ft (TABLA DE MADERA CORRIENTE PARA ENCOFRADO 1 1/2 X 8 X 10")</t>
  </si>
  <si>
    <t>ACEITE LUBRICANTE 4T X 1L - VISTONY</t>
  </si>
  <si>
    <t>BADILEJO 20 in - KAMASA</t>
  </si>
  <si>
    <t>BADILEJO 9 in - PRETOL</t>
  </si>
  <si>
    <t>BROCA PARA CEMENTO CON PUNTA DE DIAMANTE 1/2 in - MEISNER</t>
  </si>
  <si>
    <t>BROCA PARA CEMENTO CON PUNTA DE DIAMANTE 3/8 in - MEISNER</t>
  </si>
  <si>
    <t>BROCA PARA CEMENTO CON PUNTA DE DIAMANTE 5/8 in - MEISNER</t>
  </si>
  <si>
    <t>CABLE MELLIZO 2 X 12 X 100 m - ULIX</t>
  </si>
  <si>
    <t>CABLE TIPO NLT N° 12 AWG X 100 m - INDECO</t>
  </si>
  <si>
    <t>CAPUCHON DE PLASTICO 10 mm X 1 1/2 in - NACIONAL</t>
  </si>
  <si>
    <t>CINCEL DE FIERRO PUNTA PLANA 1 in X 15 3/4 in - NACIONAL</t>
  </si>
  <si>
    <t>CINCEL DE PUNTA ACERADA 1 in - NACIONAL</t>
  </si>
  <si>
    <t>CINTA AISLANTE DE 3/4 X 18 m - 3 M</t>
  </si>
  <si>
    <t>ENCHUFE PLANO HEMBRA CON TOMA A TIERRA - OPALUX</t>
  </si>
  <si>
    <t>ENCHUFE PLANO MACHO CON TOMA A TIERRA - OPALUX</t>
  </si>
  <si>
    <t>GRASA GRUESA PARA MAQUINARIA INDUSTRIAL - VISTONY</t>
  </si>
  <si>
    <t>INTERRUPTOR SIMPLE PARA ADOSAR - IMPORTADO</t>
  </si>
  <si>
    <t>INTERRUPTOR TERMOMAGNETICO BIPOLAR TIPO RIEL 32 A CURVA B 6 KA - BITICINO</t>
  </si>
  <si>
    <t>LAMPARA PRISMATICA SL 50 WTS</t>
  </si>
  <si>
    <t>MANGUERA DE JEBE REFORZADA 3/4 in X 100 m - RAYFLEX</t>
  </si>
  <si>
    <t>RODILLO PARA PINTAR DE 12 in - TORO BLANCO</t>
  </si>
  <si>
    <t>SOCKET DE LOZA ROSCA E 27 - BTICINO</t>
  </si>
  <si>
    <t>TOMACORRIENTE DOBLE CON LINEA A TIERRA - STAR SCOREPONER</t>
  </si>
  <si>
    <t>WINCHA DE METAL 5 m - TRUPER</t>
  </si>
  <si>
    <t>CAMILLA - GREETMED</t>
  </si>
  <si>
    <t>CAMILLA DE METAL - NACIONAL</t>
  </si>
  <si>
    <t>COLLARIN CERVICAL ORTOPEDICO TALLA L - CMS</t>
  </si>
  <si>
    <t>EXTINTOR EN POLVO SECO 30 LBS</t>
  </si>
  <si>
    <t>KIT DE FERULA SEMIRIGIDA BRAZOS Y PIERNAS ADULTO X 6 PIEZAS - CMS</t>
  </si>
  <si>
    <t>OXIMETRO PORTATIL - CONTEC</t>
  </si>
  <si>
    <t>TENSIOMETRO ADULTO - CONTEC</t>
  </si>
  <si>
    <t>ALECA DENT SHOP IMPORT SCR</t>
  </si>
  <si>
    <t>SERVICIO DE ALQUILER DE EQUIPO TOPOGRAFRICO(ESTACION TOTAL)</t>
  </si>
  <si>
    <t xml:space="preserve">SERVICIO DE ENERGIA </t>
  </si>
  <si>
    <t>SERVICIO DE ALQUILER DE PUNTALES</t>
  </si>
  <si>
    <t>CHAPARRO CAJIGAS RUBER MIJAEL</t>
  </si>
  <si>
    <t>ALQUILER DE PUNTALES METALICOS</t>
  </si>
  <si>
    <t>SERVICIO DE ALQUILER DE RODILLO LISO</t>
  </si>
  <si>
    <t>PR GRUPO ASOCIADOS SRL.</t>
  </si>
  <si>
    <t>SERVICIO DE RODILLO LISO</t>
  </si>
  <si>
    <t>TAPIA ACHULLI RICHARD</t>
  </si>
  <si>
    <t>SERVICIO DE ENERGIA</t>
  </si>
  <si>
    <t>ALQUILER DE ESTACION TOTAL</t>
  </si>
  <si>
    <t>2.6.32.21</t>
  </si>
  <si>
    <t>2.6.32.41</t>
  </si>
  <si>
    <t>GASTOS GENERALES - PERSONAL</t>
  </si>
  <si>
    <t>PAGO DEL PERSONAL TECNICO ADMINISTRATIVO</t>
  </si>
  <si>
    <t>MOBOLIARIO</t>
  </si>
  <si>
    <t>COSTO ADMI. DIRECTA - MAQ. EQUIPOS</t>
  </si>
  <si>
    <t xml:space="preserve"> TOTAL GASTOS PLAN COVID-19 - personal</t>
  </si>
  <si>
    <t xml:space="preserve">PERSONAL DE LA SALUD </t>
  </si>
  <si>
    <t>PLANILLA DE SUPERVISOR</t>
  </si>
  <si>
    <t>PAGO DEL PERSONAL DE SALUD</t>
  </si>
  <si>
    <t>ERICK ALARCON CAMACHO</t>
  </si>
  <si>
    <t>08</t>
  </si>
  <si>
    <t>CONCRETO PRE MEZCLADO</t>
  </si>
  <si>
    <t>BALDE DE ACEITE VACIO REUTILIZABLE</t>
  </si>
  <si>
    <t xml:space="preserve">BOLSA DE POLIETILENO 0.8 X 66 cm X 90 cm X 100 COLOR NEGRO </t>
  </si>
  <si>
    <t>BOLSA DE POLIETILENO 2 X 36 in X 50 in COLOR ROJO</t>
  </si>
  <si>
    <t>BOLSA DE POLIETILENO 3 X 26 in X 30 in COLOR  ROJO X 100</t>
  </si>
  <si>
    <t>CERA EN PASTA PARA PISO COLOR ROJO X 1 GAL - SAPOLIO</t>
  </si>
  <si>
    <t>RAFIA TORCIDA X 1 KG - NACIONAL</t>
  </si>
  <si>
    <t>TELA FRANELA X 80 cm  DE ANCHO COLOR ROJO - JACINTO</t>
  </si>
  <si>
    <t>BARRETA EXAGONAL DE 1"</t>
  </si>
  <si>
    <t>BISAGRA LIVIANA DE 1 1/2"</t>
  </si>
  <si>
    <t xml:space="preserve">CAPUCHON DE SEGURIDAD PARA VARILLAS DE CONSTRUCCION DE PLASTICO </t>
  </si>
  <si>
    <t>CILINDRO METAL X 50 GAL</t>
  </si>
  <si>
    <t>CIZALLA PARA CORTAR ALAMBRES N° 18 1/2 X 47 CM</t>
  </si>
  <si>
    <t>COMBA DE 5 LB INCLUYE MANGO</t>
  </si>
  <si>
    <t>MANGUERA DE JEBE REFORZADO (MANGUERA DE NIVEL 1/4")</t>
  </si>
  <si>
    <t>POLIESTIRENO EXPANDIDO DE 2.40 m X 1.20 m X 3/4 in</t>
  </si>
  <si>
    <t>SOGA PARA LINEA DE VIDA DE 5/8 in SOGA DE 3/4 in MATERIAL DRIZA POLIPROPILENO TITANIC</t>
  </si>
  <si>
    <t>SOGA DE 3/4" MATERIAL DRIZA POLIETILENO TITANIC</t>
  </si>
  <si>
    <t>SOLDADURA DE PUNTO AZUL 1/8 in X 25 KG</t>
  </si>
  <si>
    <t>ZARANDA PARA ARENA GRUESA DE 5 MT X 1.20 MT</t>
  </si>
  <si>
    <t>VARILLA DE ACERO CORRUGADO fy = 4200 kg/cm2 GRADO 60 DE 1/4 in X 9m</t>
  </si>
  <si>
    <t xml:space="preserve">MANAGE AND PROTECT YOUR COMPANY SOCIEDAD </t>
  </si>
  <si>
    <t>CODO PVC SAP DE 2 X 90°</t>
  </si>
  <si>
    <t>CODO PVC - U SAL DE 2" X 45°</t>
  </si>
  <si>
    <t>CODO PVC - U SAL DE 4" X 45°</t>
  </si>
  <si>
    <t>CODO PVC - U SAL DE 6" X 45°</t>
  </si>
  <si>
    <t>CODO PVC SAP C-10 DE 1 1/2" X 90°</t>
  </si>
  <si>
    <t>CODO PVC SAP C-10 DE 1" X 90°</t>
  </si>
  <si>
    <t>REDUCCION PVC SAP C-10 DE 2 in X 1 1/2 in</t>
  </si>
  <si>
    <t>REDUCCION CONCENTRICA PVC-U SAL DE 4" X 2"</t>
  </si>
  <si>
    <t>REDUCCION PVC SAP C-10 DE 1 1/2 in X 3/4 in</t>
  </si>
  <si>
    <t>REDUCCION PVC SAP C-10 DE 1 1/2" X 1"</t>
  </si>
  <si>
    <t>TEE DOBLE SANITARIA PVC - U SAL DE 4" X 4" X 4"</t>
  </si>
  <si>
    <t>TEE PVC SAP C-10 DE 1/2"</t>
  </si>
  <si>
    <t>TEE SANITARIA PVC - U SAL DE 4"</t>
  </si>
  <si>
    <t>YEE SANITARIA REDUCIDA PVC - U SAL DE 4" X 4" X 2"</t>
  </si>
  <si>
    <t>YEE DOBLE SANITARIA PVC - U SAL DE 4 in</t>
  </si>
  <si>
    <t>YEE SANITARIA PVC - U SAL DE 2 in</t>
  </si>
  <si>
    <t>CAJA DE PASO F° G° 300 X 300 X 75 mm PESADO</t>
  </si>
  <si>
    <t>CAJA DE PASO F° G° 400 X 400 X 100 mm PESADO</t>
  </si>
  <si>
    <t>CAJA GANG DE F° G° PESADO DE 100 X 100 X 55 mm</t>
  </si>
  <si>
    <t>CAJA DE PASO F° G° 150 X 150 X 75 mm PESADO</t>
  </si>
  <si>
    <t>TAPA GANG DE F° G° 200 X 200 X 75  mm PESADO</t>
  </si>
  <si>
    <t>TAPA GANG DE F° G° PESADO</t>
  </si>
  <si>
    <t>TINTA LIQUIDA X 127 ML EPSON T504120 NEGRO CAJA X 01 UND RENDIMIENTO 7500 PG</t>
  </si>
  <si>
    <t>TINTA LIQUIDA X 70 ML EPSON T504220 CIAN CAJA X 01 UND RENDIMIENTO 6000 PG</t>
  </si>
  <si>
    <t>TINTA LIQUIDA X 70 ML EPSON T504320 MAGENTA CAJA X 01 UND RENDIMIENTO 6000 PG</t>
  </si>
  <si>
    <t>TINTA LIQUIDA X 70 ML EPSON T504420 AMARILLO CAJA X 01 UND RENDIMIENTO 6000 PG</t>
  </si>
  <si>
    <t>MULTISERVICIOS TECNOLOGICOS PGR E.I..L.</t>
  </si>
  <si>
    <t>TINTAS PARA LA IMPRESPRA</t>
  </si>
  <si>
    <t>CEPILLO DE METAL PARA LIMPIEZA DE FIERRO</t>
  </si>
  <si>
    <t>BOMBA SIFON DE COMBUSTIBLE PORTATIL MANUAL</t>
  </si>
  <si>
    <t>SOPLADOR DE AIRE DE 600W</t>
  </si>
  <si>
    <t>MONITOR LED 24 in - SAMSUNG</t>
  </si>
  <si>
    <t>MONITOR LED 27 in - SAMSUNG</t>
  </si>
  <si>
    <t>UNIDAD CENTRAL DE PROCESO - CPU - VASTEC</t>
  </si>
  <si>
    <t>UNIDAD CENTRAL DE PROCESO - CPU DE 2.5 Ghz - VASTEC</t>
  </si>
  <si>
    <t>SMART VALUE SOLUTIONS S.R.L.</t>
  </si>
  <si>
    <t>COMPUTADORAS</t>
  </si>
  <si>
    <t>SAMANEZ MEDRANO CIRILO TITO</t>
  </si>
  <si>
    <t>SERVICIO DE ALQUILER DE CONPACTACION</t>
  </si>
  <si>
    <t>SERVICIO DE ALQUILER DE COMPACTADOR TIPO CANGURO</t>
  </si>
  <si>
    <t>4</t>
  </si>
  <si>
    <t>5</t>
  </si>
  <si>
    <t>6</t>
  </si>
  <si>
    <t>7</t>
  </si>
  <si>
    <t>8</t>
  </si>
  <si>
    <t>: 2493834</t>
  </si>
  <si>
    <t>: ADMINISTRACION DIRECTA</t>
  </si>
  <si>
    <t>FUNCION</t>
  </si>
  <si>
    <t>: 19 VIVIENDA Y DESARROLLO URBANO</t>
  </si>
  <si>
    <t>MAQ. EQUIPOS</t>
  </si>
  <si>
    <t>SERVICIO DE VOLADURA DE ROCAS</t>
  </si>
  <si>
    <t>VOLADURA DE ROCAS</t>
  </si>
  <si>
    <t>20603014767</t>
  </si>
  <si>
    <t>CONSTRUCTORES Y ASESORES DE OBRAS CIVILES EN GENERAL S.C.R.L.</t>
  </si>
  <si>
    <t>20526944934</t>
  </si>
  <si>
    <t>SERVICO DE ALQUILER DE PUNTALES METALICOS</t>
  </si>
  <si>
    <t>CHAPARRO CAJIGAS RUBNER MIJAEL</t>
  </si>
  <si>
    <t>10444130470</t>
  </si>
  <si>
    <t>10310032731</t>
  </si>
  <si>
    <t xml:space="preserve">SERVICIO DE EXCAVACION Y ELIMINACION </t>
  </si>
  <si>
    <t>10415549585</t>
  </si>
  <si>
    <t>MAUCAYLLE ROJAS ALEJANDRO</t>
  </si>
  <si>
    <t>SERVICIO DE EXCAVACION Y ELIMINACION DE MATERIAL EXCEDENTE</t>
  </si>
  <si>
    <t>10422278384</t>
  </si>
  <si>
    <t>REGLA DE ALUMINIO DE  1" X 4" X 6 M</t>
  </si>
  <si>
    <t>REGLA DE ALUMINIO DE  1" 1/2  X 4" X 6 M</t>
  </si>
  <si>
    <t>BOTIQUIN</t>
  </si>
  <si>
    <t>10432514302</t>
  </si>
  <si>
    <t>TELLO SEGOVIA DIONICIA</t>
  </si>
  <si>
    <t>GRAMO</t>
  </si>
  <si>
    <t>BAJALENGUA DE MADERA ADULTO X 100</t>
  </si>
  <si>
    <t>BETAMETASONA CREMA AL 0.05% ANTINFLAMATORIO ANTIPRURIGENO</t>
  </si>
  <si>
    <t>ICYHOT CREMA ANALGESICO MUSCULAR</t>
  </si>
  <si>
    <t>DEXAMETASONA AMPOLLA 4 MG CORTICOIDE</t>
  </si>
  <si>
    <t>DOLOAPROXOL DUAL FORTE TABLETAS RECUBIERTAS (DICLOFENACO + PARACETAMOL)</t>
  </si>
  <si>
    <t>DICLOFENACO GEL AL 1% ANTI - INFLAMATORIO</t>
  </si>
  <si>
    <t>DICLOFENATO EN AMPOLLAS 75 MG. ANTI - INFLAMATORIO</t>
  </si>
  <si>
    <t>BUSCAPINA COMPUESTA HIOSINA N - BUTILBROMURO PARACETAMOL</t>
  </si>
  <si>
    <t>GASA ABSORBENTE ESTERILES 10 CM X 10 CM</t>
  </si>
  <si>
    <t>IBUPROFENO 400 MG TABLETAS RECUBIERTAS</t>
  </si>
  <si>
    <t>JERINGA DESCARTABLE 10 ML</t>
  </si>
  <si>
    <t>MANTA DE POLAR 1 1/2 PLAZA</t>
  </si>
  <si>
    <t>NAPROXENO SODICO 550 MG. TABLETAS RECUBIERTAS</t>
  </si>
  <si>
    <t>ORFENADRINA APOLLAS 60 MG. RELAJANTE MUSCULAR</t>
  </si>
  <si>
    <t>PARACETAMOL 500 MG TABLETAS RECUBIERTAS</t>
  </si>
  <si>
    <t>BLOQUEAR SOLAR CREMA DE PROTECCION GACILA 1000 MLT 90SFN</t>
  </si>
  <si>
    <t>VENDA ELASTICA 3" X 5</t>
  </si>
  <si>
    <t>VENDA ELASTICA 6" X 5</t>
  </si>
  <si>
    <t>VENDA ELASTICA 4" X 5</t>
  </si>
  <si>
    <t>CURITAS ADHESIVAS</t>
  </si>
  <si>
    <t>VITAMINA C + ZINC PASTILLAS EFERVECENTES SABOR NARANJA EN PRESENTACION DE 20 UNIDADES POR FRASCO</t>
  </si>
  <si>
    <t>E.P.P.</t>
  </si>
  <si>
    <t>10424822090</t>
  </si>
  <si>
    <t>CHALECO DE POLIESTER CABALLERO DELTA PLUS NACIONAL</t>
  </si>
  <si>
    <t xml:space="preserve">SCTR - PENSION </t>
  </si>
  <si>
    <t xml:space="preserve">SERVICIO DE SEGURO SCTR - PENSION  </t>
  </si>
  <si>
    <t>MAPFRE PERU COMPAÑIA DE SEGUROS Y REASEGUROS S.A.</t>
  </si>
  <si>
    <t>20418896915</t>
  </si>
  <si>
    <t>10315457764</t>
  </si>
  <si>
    <t>WARTHON SOTOMAYOR RUBEN</t>
  </si>
  <si>
    <t>ACELERANTE DE FRAGUADO - CHEMA</t>
  </si>
  <si>
    <t>ADITIVO IMPERMEABILIZANTE PARA CONCRETO - CHEMA</t>
  </si>
  <si>
    <t>20607757616</t>
  </si>
  <si>
    <t>GRUPO ELIEZER S.A.C</t>
  </si>
  <si>
    <t>PUNTAL DE MADERA DE EUCALIPTO 4 1/2" X 4.00 M</t>
  </si>
  <si>
    <t>PUNTAL DE MADERA DE EUCALIPTO 4 1/2" X 5.00 M</t>
  </si>
  <si>
    <t>PUNTAL DE MADERA DE EUCALIPTO 4 1/2" X 3.50 M</t>
  </si>
  <si>
    <t>PORCELANATO   60 CM X 60 CM X 9.5 MM COLOR PLATA . CELIMA</t>
  </si>
  <si>
    <t>20490645510</t>
  </si>
  <si>
    <t>INVERSIONES Y PROVEEDORES QUILLABAMBA - PROQUILL S.R.L</t>
  </si>
  <si>
    <t>PLANILLA ADICIONAL DEL PERSONAL OBRERO - JULIO</t>
  </si>
  <si>
    <t>20115425651</t>
  </si>
  <si>
    <t>PLANILLA DEL PERSONAL OBRERO - AGOSTO</t>
  </si>
  <si>
    <t>10249505078</t>
  </si>
  <si>
    <t>RAYO NUÑEZ ROSA</t>
  </si>
  <si>
    <t>TRIPLAY - FENOLICO 18 mm X 1.22 mm X 2.44 m</t>
  </si>
  <si>
    <t>20490666606</t>
  </si>
  <si>
    <t>AMOLADORA ANGULAR DE 2400 W</t>
  </si>
  <si>
    <t>MANGUERA DE VIBRADORA DE CONCRETO</t>
  </si>
  <si>
    <t>ROTOMARTILLO ELECTRICO</t>
  </si>
  <si>
    <t>TALADRO ELECTRICO PORTATIL PERCUTOR</t>
  </si>
  <si>
    <t>TRONZADORA CORTADORA DE FIERRO DE 14"</t>
  </si>
  <si>
    <t>VIBRADORA DE CONCRETO INCLUYE MANGUERA</t>
  </si>
  <si>
    <t>10410939709</t>
  </si>
  <si>
    <t>MEDICO JAVIER SOLEDAD MARLENE</t>
  </si>
  <si>
    <t>ESCOBA DE CERDA DE PLASTICO 30 CM MANGO DE MADERA - ECOLIMPIA LA FAVORITA</t>
  </si>
  <si>
    <t>20609289636</t>
  </si>
  <si>
    <t>CABLE VULCANIZADO CON LINEA A TIERRA N° 12 AWG DE 1/2"</t>
  </si>
  <si>
    <t>TOMA TRIPLE MENNEQUE MACHO 16 AMP (PULPO)</t>
  </si>
  <si>
    <t>MENNEQUE HEMBRA MONOFASICO 16 AMP</t>
  </si>
  <si>
    <t>MENNEQUE MACHO MONOFASICO 16 AMP</t>
  </si>
  <si>
    <t>INTERRUPTOR DIFERENCIAL DE 2 X 25 AMP SENSIBILIDAD DE 30 AMP</t>
  </si>
  <si>
    <t>INTERRUPTOR TERMOMAGNETICO DE 2 X 32 AMP</t>
  </si>
  <si>
    <t>TABLERO DE DISTRIBUCION PARA DOSAR DE 12 POLOS TIPO RIEL DIN</t>
  </si>
  <si>
    <t>ENCHUFE MACHO C/TIERRA 15 AMP</t>
  </si>
  <si>
    <t>ENCHUFE HEMBRA C/TIERRA 15 AMP</t>
  </si>
  <si>
    <t>20600108931</t>
  </si>
  <si>
    <t>CORPORACION KAPEM S.A.C.</t>
  </si>
  <si>
    <t>EQUIPO DE ULIMINACION DE EMERGENCIA OPALUX - LUCES DE EMERGENCIA</t>
  </si>
  <si>
    <t>EXTINTOR PRESURIZADO DE PQS DEE 6 KG</t>
  </si>
  <si>
    <t>MEGAFONO OPALUX FOX - MEGAFONO DE MANO</t>
  </si>
  <si>
    <t>MOCHILAS DE LONA PARA ARTICULOS DE PRIMEROX AUXILIOS</t>
  </si>
  <si>
    <t>17443337750</t>
  </si>
  <si>
    <t xml:space="preserve">LISTONES DE MADERA DE 2" X 3" X 10" </t>
  </si>
  <si>
    <t>TABLA DE MADERA PARA ENCOFRADO DE 1" 1/2 X 8" X 10"</t>
  </si>
  <si>
    <t>BROCA PARA FIERRO HSS DE 1/2"</t>
  </si>
  <si>
    <t>BROCA PARA FIERRO HSS DE 3/8"</t>
  </si>
  <si>
    <t>CINCEL SDS PUNTA PLANO DE 2CM PARA ROTOMARTILLO DE 1" X 16"</t>
  </si>
  <si>
    <t>CINCEL SDS PUNTA PLANO DE 2CM PARA ROTOMARTILLO DE 1/2" X 16"</t>
  </si>
  <si>
    <t>CINCEL SDS PUNTA DE 2 CM PARA ROTOMARTILLO DE 1" X 16"</t>
  </si>
  <si>
    <t>CINCEL SDS PUNTA PARA ROTOMARTILLO DE 1/2" X 10</t>
  </si>
  <si>
    <t>CINCEL SDS PUNTA PLANO PARA ROTOMARTILLO DE 1/2" X 10</t>
  </si>
  <si>
    <t>DISCO DE CORTE DE CONCRETO DE 7 1/4</t>
  </si>
  <si>
    <t>DISCO DE CORTE PARA ACERO DE 14" NORTON</t>
  </si>
  <si>
    <t>DISCO DE CORTE PARA FIERRO DE 7 1/4" NORTON</t>
  </si>
  <si>
    <t>DISCO DE CORTE PARA MADERA 7 1/4"</t>
  </si>
  <si>
    <t>PLANILLA DEL PERSONAL TECNICO - JULIO</t>
  </si>
  <si>
    <t>FTE. FTO</t>
  </si>
  <si>
    <t>: “MEJORAMIENTO DE LA GESTIÓN MUNICIPAL Y SERVICIO ADMINISTRATIVO DE LA MUNICIPALIDAD PROVINCIAL DE ABANCAY, DISTRITO DE ABANCAY - PROVINCIA DE ABANCAY - DEPARTAMENTO DE APURIMAC”.</t>
  </si>
  <si>
    <t>POLO DE ALGODÓN MANGA LARGA UNISEX</t>
  </si>
  <si>
    <t>CHALECO DE DRIL CON CINTAS REFLECTORAS Y LOGO UNISEX - NACIONAL</t>
  </si>
  <si>
    <t>CHAQUETA DE DENIM MANGA LARGA PARA CABALLERO TALLA L COLOR AZUL - NACIONAL</t>
  </si>
  <si>
    <t>CHAQUETA DE DENIM MANGA LARGA PARA CABALLERO TALLA XL COLOR AZUL - NACIONAL</t>
  </si>
  <si>
    <t>CHAQUETA DE DENIM MANGA LARGA PARA DAMA TALLA M COLOR AZUL - NACIONAL</t>
  </si>
  <si>
    <t>CHOMPA DE LANA UNISEX CUELLO JORGE CHAVEZ - NACIONAL</t>
  </si>
  <si>
    <t>CORTAVIENTO PROTECTOR DE DRIL PARA USO SOBRE CASCO - NACIONAL</t>
  </si>
  <si>
    <t>PANTALÓN DE DENIM CON CINTA REFLECTIVA PARA CABALLERO TALLA L - NACIONAL</t>
  </si>
  <si>
    <t>PANTALON DE DENIM CON CINTA REFLECTIVA PARA CABALLERO TALLA M - NACIONAL</t>
  </si>
  <si>
    <t>PANTALON DE DENIM CON CINTA REFLECTIVA PARA CABALLERO TALLA XL - NACIONAL</t>
  </si>
  <si>
    <t>PANTALON DE DRIL PARA CABALLERO - DRILL NACIONAL</t>
  </si>
  <si>
    <t>SEÑALIZACION DE SEGURIDAD EN EL TRABAJO DE 0.60 M X 0.40 M IMPRESO EN LONA FRONT</t>
  </si>
  <si>
    <t>SEÑALIZACION DE SEGURIDAD EN EL TRABAJO DE 0.80 M X 1.60 M. IMPRESO EN LONA FRONT</t>
  </si>
  <si>
    <t>SEÑALIZACION DE SEGURIDAD EN EL TRABAJO DE 0.80 M X 0.60 M. IMPRESO EN LONA FRONT</t>
  </si>
  <si>
    <t>SEÑALIZACION DE SEGURIDAD EN EL TRABAJO DE 1.20 M X 0.60 M. IMPRESO EN LONA FRONT</t>
  </si>
  <si>
    <t>SEÑALIZACION DE SEGURIDAD EN EL TRABAJO DE 0.30 M X 0.50 M. IMPRESO EN LONA FRONT</t>
  </si>
  <si>
    <t>SERVICENTRO SAN JOSE E.I.R.L. LTDA</t>
  </si>
  <si>
    <t>PORCELANATO ESMALTADO RECTIFICADO 60 CM X 60 CM X 9.5 MM COLOR BLANCO . CELIMA</t>
  </si>
  <si>
    <t>SELVALEVA S.R.L.</t>
  </si>
  <si>
    <t>PINTURA ARQUITECTONICA TIPO LATEXACABO MATE PARA INTERIOR/EXTERIOR COLOR PANTONE 7622 U DE 1 GAL - ROJO TEJA -CPP</t>
  </si>
  <si>
    <t>PINTURA ARQUITECTONICA TIPO LATEXACABO MATE PARA INTERIOR/EXTERIOR COLOR PANTONE 7527 U DE 1 GAL - BLANCO HUESO - CPP</t>
  </si>
  <si>
    <t>PINTURA ARQUITECTONICA TIPO LATEXACABO MATE PARA INTERIOR/EXTERIOR COLOR PANTONE 7693 U DE 1 GAL - AZUL NOCTURNO - CPP</t>
  </si>
  <si>
    <t>PINTURA ARQUITECTONICA TIPO LATEXACABO MATE PARA INTERIOR/EXTERIOR COLOR PANTONE WARM GRAY 1 C DE  4 GAL - BLANCO HUMO - CPP</t>
  </si>
  <si>
    <t>PINTURA ARQUITECTONICA TIPO LATEXACABO MATE PARA INTERIOR/EXTERIOR COLOR PANTONE 2324 U DE 1 GAL - ARENA - CPP</t>
  </si>
  <si>
    <t>PINTURA ARQUITECTONICA TIPO LATEXACABO MATE PARA INTERIOR/EXTERIOR COLOR PANTONE 7751 U DE 1 GAL - MARACUYA - CPP</t>
  </si>
  <si>
    <t>PINTURA ARQUITECTONICA TIPO LATEXACABO MATE PARA INTERIOR/EXTERIOR COLOR PANTONE 642 U DE 1 GAL - AZUL ORIENTE - VENCEDOR</t>
  </si>
  <si>
    <t>PINTURA ARQUITECTONICA TIPO LATEXACABO MATE PARA INTERIOR/EXTERIOR COLOR PANTONE 4525 U DE 1 GAL - CAPUCHINO - CPP</t>
  </si>
  <si>
    <t>PINTURA ARQUITECTONICA TIPO LATEXACABO MATE PARA INTERIOR/EXTERIOR COLOR PANTONE 000C DE 1 GAL - BLANCO - CPP</t>
  </si>
  <si>
    <t>VELA ARBILDO WILSON HUMBERTO</t>
  </si>
  <si>
    <t>IMPRIMANTE PARA PARED - CPP</t>
  </si>
  <si>
    <t>SELLADOR PARA PARED - CPP</t>
  </si>
  <si>
    <t>FERRETERIA NACHO SOCIEDAD COMERCIAL DE RESPONSABILIDAD LIMITADA</t>
  </si>
  <si>
    <t>ADAPTADOR PRENSA ESTOPA PARA TUBO CORRUGADO DE 1/2"</t>
  </si>
  <si>
    <t>CINTA AISLANTE DE 1700 (19 mm X 18.3 m X 0.17 mm)</t>
  </si>
  <si>
    <t>CINTA AISLANTE DE 1000 (19 mm X 18 m X 0.15 mm)</t>
  </si>
  <si>
    <t>CINTILLO DE AMARRE DE 100 mm</t>
  </si>
  <si>
    <t>CINTILLO DE AMARRE DE 150 mm</t>
  </si>
  <si>
    <t>CINTILLO DE AMARRE DE 200 mm</t>
  </si>
  <si>
    <t>CINTILLO DE AMARRE DE 300 mm</t>
  </si>
  <si>
    <t>TAPA DE FIERRO GALVANIZADO PARA CAJA OCTOGONAL ARWILC</t>
  </si>
  <si>
    <t>TAPA DE FIERRO GALVANIZADO RECTANGULAR ARWILC</t>
  </si>
  <si>
    <t>TERMINAL AISLADO TIPO TUBULAR DE 2.5 mm - COLOR AZUL</t>
  </si>
  <si>
    <t>TERMINAL AISLADO TIPO TUBULAR DE 4 mm - COLOR GRIS</t>
  </si>
  <si>
    <t>TERMINAL AISLADO TIPO OJAL DE 4.00 mm - COLOR AMARILLO</t>
  </si>
  <si>
    <t>TERMINAL DE CAÑON CORTO - COBRE ESTAÑO DE 10 mm</t>
  </si>
  <si>
    <t>TERMINAL DE CAÑON CORTO - COBRE ESTAÑO DE 16 mm</t>
  </si>
  <si>
    <t>TERMINAL DE CAÑON CORTO - COBRE ESTAÑO DE 25 mm</t>
  </si>
  <si>
    <t>TERMINAL DE CAÑON CORTO - COBRE ESTAÑO DE 35 mm</t>
  </si>
  <si>
    <t>TERMINAL DE CAÑON CORTO - COBRE ESTAÑO DE 70 mm</t>
  </si>
  <si>
    <t>ESTOBOL PARA CAJA OCTOGONAL DE 2"</t>
  </si>
  <si>
    <t>ESTOBOL PARA CAJA RECTANGULAR DE 2"</t>
  </si>
  <si>
    <t>ESTOBOL PARA CAJA RECTANGULAR DE 2 1/2"</t>
  </si>
  <si>
    <t>ESTOBOL PARA CAJA RECTANGULAR DE 1 1/2"</t>
  </si>
  <si>
    <t>TUBO CORRUGADO DE PVC DE 1/2"</t>
  </si>
  <si>
    <t>VARILLA DE ACERO CORRUGADO fy = 4200 kg/cm2 GRADO 60 DE 1/2 in x 9 m - SIDER PERU</t>
  </si>
  <si>
    <t>VARILLA DE ACERO CORRUGADO fy = 4200 kg/cm2 GRADO 60 DE 3/4 in x 9 m - SIDER PERU</t>
  </si>
  <si>
    <t>VARILLA DE ACERO CORRUGADO fy = 4200 kg/cm2 GRADO 60 DE 3/8 in x 9 m - SIDER PERU</t>
  </si>
  <si>
    <t>SERCAM S.R.L.</t>
  </si>
  <si>
    <t>CONECTOR DE PVC DE 3/4 in -TUBOPLAST</t>
  </si>
  <si>
    <t>CONECTOR DE PVC SAP DE 1 1/4 in - TUBOPLAST</t>
  </si>
  <si>
    <t>CURVA PARA SOLDAR Y PEGAR DE PVC SAP 1 1/4 in - TUBOPLAST</t>
  </si>
  <si>
    <t>CURVA PARA SOLDAR Y PEGAR DE PVC SAP 3/4 in - TUBOPLAST</t>
  </si>
  <si>
    <t>UNION PARA SOLDAR O PEGAR DE PVC SAP 3/4 in - TUBOPLAST</t>
  </si>
  <si>
    <t>ELECTRO LAMPARAS AJL E.I.R.L</t>
  </si>
  <si>
    <t>CAJA GANG DE F° G° PESADO 100 X 100 X 55 mm</t>
  </si>
  <si>
    <t>TAPA GANG DE F° G° PESADO 100 X 100 mm</t>
  </si>
  <si>
    <t>YESO X 28 KG - NACIONAL</t>
  </si>
  <si>
    <t>ADITIVO CURADOR DE CONCRETO - SIKA</t>
  </si>
  <si>
    <t>ADITIVO IMPERMEABILIZANTE PARA CONCRETO - SIKA</t>
  </si>
  <si>
    <t>LADRILLO KING KONG DE 18 HUECOS PARA MURO DE 9 X 12 X 24 CM</t>
  </si>
  <si>
    <t>LADRILLO KING KONG PARA TECHO DE 20 CM X 30 CM X 30 CM DE 8 HUECOS</t>
  </si>
  <si>
    <t>FABRICA DE LADRILLOS Y CERAMICAS EL MIRADOR S.A.C.</t>
  </si>
  <si>
    <t>TABLERO DE DISTRIBUCION (TD-602) - (ARMADO)</t>
  </si>
  <si>
    <t>TABLERO DE DISTRIBUCION ESTABILIZADO (TD-EST-00) - (ARMADO)</t>
  </si>
  <si>
    <t>TABLERO DE DISTRIBUCION ESTABILIZADO (TD-EST-10) - (ARMADO)</t>
  </si>
  <si>
    <t>TABLERO DE DISTRIBUCION ESTABILIZADO (TD-EST-20) - (ARMADO)</t>
  </si>
  <si>
    <t>TABLERO DE DISTRIBUCION ESTABILIZADO (TD-EST-30) - (ARMADO)</t>
  </si>
  <si>
    <t>TABLERO DE DISTRIBUCION ESTABILIZADO (TD-EST-40) - (ARMADO)</t>
  </si>
  <si>
    <t>TABLERO DE DISTRIBUCION ESTABILIZADO (TD-EST-50) - (ARMADO)</t>
  </si>
  <si>
    <t>TABLERO DE DISTRIBUCION ESTABILIZADO (TD-EST-60) - (ARMADO)</t>
  </si>
  <si>
    <t>TABLERO DE DISTRIBUCION (TD-002) - (ARMADO)</t>
  </si>
  <si>
    <t>TABLERO DE DISTRIBUCION (TD-001) - (ARMADO)</t>
  </si>
  <si>
    <t>TABLERO DE DISTRIBUCION (TD-101) - (ARMADO)</t>
  </si>
  <si>
    <t>TABLERO DE DISTRIBUCION (TD-102) - (ARMADO)</t>
  </si>
  <si>
    <t>TABLERO DE DISTRIBUCION (TD-201) - (ARMADO)</t>
  </si>
  <si>
    <t>TABLERO DE DISTRIBUCION (TD-202) - (ARMADO)</t>
  </si>
  <si>
    <t>TABLERO DE DISTRIBUCION (TD-301) - (ARMADO)</t>
  </si>
  <si>
    <t>TABLERO DE DISTRIBUCION (TD-302) - (ARMADO)</t>
  </si>
  <si>
    <t>TABLERO DE DISTRIBUCION (TD-401) - (ARMADO)</t>
  </si>
  <si>
    <t>TABLERO DE DISTRIBUCION (TD-402) - (ARMADO)</t>
  </si>
  <si>
    <t>TABLERO DE DISTRIBUCION (TD-501) - (ARMADO)</t>
  </si>
  <si>
    <t>TABLERO DE DISTRIBUCION (TD-502) - (ARMADO)</t>
  </si>
  <si>
    <t>TABLERO DE DISTRIBUCION (TD-601) - (ARMADO)</t>
  </si>
  <si>
    <t>CODISER S.A.C.</t>
  </si>
  <si>
    <t>SERVICIO DE ALQUILER DE PUNTALES METALICOS</t>
  </si>
  <si>
    <t>SERVICIO DE ALQUILER DE CAMION</t>
  </si>
  <si>
    <t>VARGAS HUAMAN JOEL</t>
  </si>
  <si>
    <t>ALQUILER DE CAMION VOLQUETE</t>
  </si>
  <si>
    <t>SERVICIO COMO ESPECIALISTA</t>
  </si>
  <si>
    <t>SERVICIO DE UN ESPECIALISTA - ASCENSORES</t>
  </si>
  <si>
    <t>CONCRETO PRE MEZCLADO - 280°</t>
  </si>
  <si>
    <t>1/09/202</t>
  </si>
  <si>
    <t>PORCELANATO ESMALTADO RECTIFICADO 60 CM X 60 CM X 9.5 MM COLOR GRIS. CELIMA</t>
  </si>
  <si>
    <t>INVERSIONES Y PROVEEDORES QUILLABAMBA - PROQUILL S.R.L.</t>
  </si>
  <si>
    <t>FRAGUA EN POLVO COLOR AVELLINO GRIS X 1 KG</t>
  </si>
  <si>
    <t>FRAGUA EN POLVO COLOR  STONE GRIS CLARO X 1 KG</t>
  </si>
  <si>
    <t>FRAGUA EN POLVO COLOR TOZCANO BEIGGE X 1 KG</t>
  </si>
  <si>
    <t>CUEVA CACERES MARTHA</t>
  </si>
  <si>
    <t>TUBO PVC-U ELECTRICO 1 1/4" X 2 MM X 3M SIMPLE PRESION - PAVCO</t>
  </si>
  <si>
    <t>TUBO PVC-U ELECTRICO 3/4" X 1.8 MM X 3M SIMPLE PRESION - GERFOR</t>
  </si>
  <si>
    <t>PLANILLA DEL PERSONAL TECNICO - AGOSTO</t>
  </si>
  <si>
    <t xml:space="preserve"> TOTAL GASTOS PLAN COVID-19 - PERSONAL</t>
  </si>
  <si>
    <t>SERVICIO DE EXAMEN OCUPACIONAL</t>
  </si>
  <si>
    <t>ELECTRO SUR S.A.A.</t>
  </si>
  <si>
    <t>MEDIC HP S.A.C.</t>
  </si>
  <si>
    <t>SERVICIO DE EXAMEN MEDICO OCUPACIONAL</t>
  </si>
  <si>
    <t>SERVICIO DE ESPECIALISTA</t>
  </si>
  <si>
    <t>CAMERO LEON JOHN FREDY</t>
  </si>
  <si>
    <t>SERVICIO COMO ESPECIALISTA DE CABLEADO ESTRUCTURADO Y COMUNICACIONES</t>
  </si>
  <si>
    <t>CORPORACION MAKEDHA E.I.R.L.</t>
  </si>
  <si>
    <t xml:space="preserve">TRIPLAY (TABLERO CONTRACHAPADO) DE LUPUNA 8 mm X 1.20 m x2.40 m </t>
  </si>
  <si>
    <t xml:space="preserve">DAAMCO INGENIEROS EJECUTORES Y CONSUTORES ENPRESA INDIVID </t>
  </si>
  <si>
    <t xml:space="preserve">ABRAZADERA DE ACERO 1 in DOS OREJAS - HORMEN </t>
  </si>
  <si>
    <t xml:space="preserve">ABRAZADERA DE FIERRO GALVANIZADO 110 mm X 2 in X 1/4 IN CON DOS PERNOS Y ARANDELA - NACIONAL </t>
  </si>
  <si>
    <t>CABLE ELECTRICO DE 50 mm2 450/750 V - INDECO</t>
  </si>
  <si>
    <t xml:space="preserve">CODO PARA SOLDAR DE FIERRO GALVANIZADO 1/2 in x 90° - NACIONAL </t>
  </si>
  <si>
    <t>MASTIL DE FIERRO GALVANIZADO 1/2 in X 2 m -  NACIONAL</t>
  </si>
  <si>
    <t xml:space="preserve">SOPORTE DE ANTENA TIPO L DE ACERO GALVANIZADO 30 cm X 60 cm - NACIONAL </t>
  </si>
  <si>
    <t xml:space="preserve">TARUGO DE PVC 1/4 in X 1/4 in - NACIONAL </t>
  </si>
  <si>
    <t xml:space="preserve">TUBO DE FIERRO GALVANIZADO 1 in X 3m - NACIONAL </t>
  </si>
  <si>
    <t xml:space="preserve">UNION PARA SOLDAR FIERRO GALVANIZADO UNIVERSAL 1 in - NACIONAL </t>
  </si>
  <si>
    <t>LOAYZA PALOMINO JANET ALICE</t>
  </si>
  <si>
    <t xml:space="preserve">CABLE ELECTRICO DE CONSTRUCCION TIPO LS0HX-90 (07-R) DE COBRE CONDUCTOR 2 - CABLEADO 2.5 mm2. 450/750 V AZUL X 100 m </t>
  </si>
  <si>
    <t xml:space="preserve">CABLE ELECTRICO DE CONSTRUCCION TIPO LS0HX-90 (07-R) DE COBRE CONDUCTOR 2 - CABLEADO 2.5 mm2. 450/750 V BLANCO X 100 m </t>
  </si>
  <si>
    <t xml:space="preserve">CABLE ELECTRICO DE CONSTRUCCION TIPO LS0HX-90 (07-R) DE COBRE CONDUCTOR 2 - CABLEADO 2.5 mm2. 450/750 V NEGRO X 100 m </t>
  </si>
  <si>
    <t xml:space="preserve">CABLE ELECTRICO DE CONSTRUCCION TIPO LS0HX-90 (07-R) DE COBRE CONDUCTOR 2 - CABLEADO 2.5 mm2. 450/750 V ROJO X 100 m </t>
  </si>
  <si>
    <t xml:space="preserve">CABLE ELECTRICO DE CONSTRUCCION TIPO LS0HX-90 (07-R) DE COBRE CONDUCTOR 2 - CABLEADO 4 mm2. 450/750 V AMARILLO - VERDE X 100 m </t>
  </si>
  <si>
    <t xml:space="preserve">CABLE ELECTRICO DE CONSTRUCCION TIPO LS0HX-90 (07-R) DE COBRE CONDUCTOR 2 - CABLEADO 4 mm2. 450/750 V AZUL X 100 m </t>
  </si>
  <si>
    <t xml:space="preserve">CABLE ELECTRICO DE CONSTRUCCION TIPO LS0HX-90 (07-R) DE COBRE CONDUCTOR 2 - CABLEADO 4mm2 450/750 V NEGRO X 100 m </t>
  </si>
  <si>
    <t xml:space="preserve">CABLE ELECTRICO DE CONSTRUCCION TIPO LS0HX-90 (07-R) DE COBRE CONDUCTOR 2 - CABLEADO 4 mm2. 450/750 V ROJO X 100 m </t>
  </si>
  <si>
    <t>CONDUCTOR DE COBRE ELECTRICO TIPO N2XOH DE19 HILOS CABLEADO 3 X 1 X 70 mm2 COLOR NEGRO - INDECO</t>
  </si>
  <si>
    <t>CONDUCTOR DE COBRE ELECTRICO TIPO N2XOH DE 7 HILOS CABLEADO 1 X 10 mm2 COLOR AMARILLO - INDECO</t>
  </si>
  <si>
    <t>CONDUCTOR DE COBRE ELECTRICO TIPO N2XOH DE 7 HILOS CABLEADO 1 X 16 mm2 COLOR NEGRO - INDECO</t>
  </si>
  <si>
    <t>CONDUCTOR DE COBRE ELECTRICO TIPO N2XOH DE 7 HILOS CABLEADO 1 X 35 mm2 COLOR NEGRO - INDECO</t>
  </si>
  <si>
    <t>CONDUCTOR DE COBRE ELECTRICO TIPO N2XOH DE 7 HILOS CABLEADO 3 X 1 X 35 mm2 COLOR NEGRO - INDECO</t>
  </si>
  <si>
    <t>CONDUCTOR DE COBRE ELECTRICO TIPO N2XOH DE 7 HILOS CABLEADO 3 X 10 mm2 COLOR NEGRO - INDECO</t>
  </si>
  <si>
    <t>CONDUCTOR DE COBRE ELECTRICO TIPO N2XOH DE 7 HILOS CABLEADO 3 X 16 mm2 - INDECO</t>
  </si>
  <si>
    <t>LAMPARA LED REFLECTORA 12 W 220 V</t>
  </si>
  <si>
    <t>LAMPARA LED REFLECTORA 18 W 240 V</t>
  </si>
  <si>
    <t>LAMPARA LED REFLECTORA 3 W 220 V</t>
  </si>
  <si>
    <t>LAMPARA LED REFLECTORA 6.5 W 220 V</t>
  </si>
  <si>
    <t xml:space="preserve">LUMINARIA COLGANTE PARA TECHO </t>
  </si>
  <si>
    <t>LUMINARIA CON LAMPARA LED 15 W</t>
  </si>
  <si>
    <t>LUMINARIA CON LUZ LED 40 W PARA ADOSAR</t>
  </si>
  <si>
    <t>LUMINARIA PARA INTERIOR LED TIPO CAMPANA HIGH BAY SUSPENDIDO 5000 K 90-305 V / VAC 50/60 Hz 60 W</t>
  </si>
  <si>
    <t xml:space="preserve">MARCO DE ALUMINIO 50 mm X 30  cm x 1.20 m - SUNLEC </t>
  </si>
  <si>
    <t>MARCO DE ALUMINIO 50 mm X 60  cm x 60 cm</t>
  </si>
  <si>
    <t>PANEL DE LUCES LED 3.8 cm X 22 cm 220 V 50/60 Hz 24 W EMPOTRABLE</t>
  </si>
  <si>
    <t>PANEL DE LUCES LED 30 cm X 1.2 m 100-240 V 50/60 Hz 24 W - OSRAM</t>
  </si>
  <si>
    <t>PANEL DE LUCES LED 4 cm X 30 cm 220 v 50/60 Hz 24 W</t>
  </si>
  <si>
    <t>PANEL DE LUCES LED 60 cm X 60 m 100 - 277 V 50-60Hz 40 W - OSRAM</t>
  </si>
  <si>
    <t>PANEL DE LUCES LED CIRCULAR 3 cm X 22 cm 100-240 V 50/60 Hz 18 W - SUNLEC</t>
  </si>
  <si>
    <t xml:space="preserve">PANEL DE LUCES LED CIRCULAR 3 cm X 22 cm 100-240 V 50/60 Hz 20 W </t>
  </si>
  <si>
    <t xml:space="preserve">PANEL DE LUCES LED CIRCULAR 3 cm X 30 cm 100-240 V 50/60 Hz 24 W </t>
  </si>
  <si>
    <t>SOCKET PARA FOCO DICROICO 9 W 220 V</t>
  </si>
  <si>
    <t xml:space="preserve">COMPAÑÍA MINERA ESTRACTORA DE AGREGADOS SOCIEDADA COMERC IAL </t>
  </si>
  <si>
    <t xml:space="preserve">ARENA FINA </t>
  </si>
  <si>
    <t>GRUPO MURILLO E.I.R. LTDA</t>
  </si>
  <si>
    <t>GUTIERREZ MIRANDA EDWIN PERCY</t>
  </si>
  <si>
    <t>PEGAMENTO PARA ENCHAPE X 25 KG- CHEMAYOLIC</t>
  </si>
  <si>
    <t>PORCELANATO   60 CM X 60 CM COLOR BEIGE . CELIMA</t>
  </si>
  <si>
    <t xml:space="preserve">BENTONITA SODICA X 30 KG </t>
  </si>
  <si>
    <t>BORNERA X 25 MMM</t>
  </si>
  <si>
    <t>BORNERA X15 AMP</t>
  </si>
  <si>
    <t>CABLE DE COBRE DESNUDO DE 16 MM 2 INDECO</t>
  </si>
  <si>
    <t>CAJA DE REGISTRO CON TAPA POZO A TIERRA</t>
  </si>
  <si>
    <t>CEMENTO CONDUCTIVO X 25 KG</t>
  </si>
  <si>
    <t>CONECTOR DE COBRE TIPO ANDERSON 3/4 IN PUESTA A TIERRA NACIONAL</t>
  </si>
  <si>
    <t>SAL INDUSTRIAL X 50 KG</t>
  </si>
  <si>
    <t>VARILLA  DE COBRE 3/4 IN X 2.40 M ERIKO</t>
  </si>
  <si>
    <t xml:space="preserve">ALQUILER DE CAMION VOLQUETE </t>
  </si>
  <si>
    <t>HABILITACION DE ESTRIBOS PARA COLUNMAS</t>
  </si>
  <si>
    <t xml:space="preserve">SERVICIO DE HABILITACION DE ESTRIBOS PARA COLUNMAS </t>
  </si>
  <si>
    <t>COSTO DIRECTO - ELECTRICOS</t>
  </si>
  <si>
    <t>MATERIALES  ELCTRONICOS</t>
  </si>
  <si>
    <t xml:space="preserve">EQUIPO DE ILUMINACION DE EMERGENCIA - SUNLEC </t>
  </si>
  <si>
    <t xml:space="preserve">  </t>
  </si>
  <si>
    <t>PARARRAYOS - OINFLASH</t>
  </si>
  <si>
    <t xml:space="preserve">    TOTAL COSTO  DIRECTO  -EQUIPOS</t>
  </si>
  <si>
    <t>PLANILLA DEL PERSONAL TECNICO -SEPTIEMBRE</t>
  </si>
  <si>
    <t xml:space="preserve">MATERIALES DE ESCRITORIO </t>
  </si>
  <si>
    <t xml:space="preserve">MIRANDA TAMAYO ENRIQUE SANTIAGO </t>
  </si>
  <si>
    <t>BOLIGRAFOS (LAPI CERO) DE TINTA SECA PUNTA FINA COLOR AZUL - FABER CASTELL 034</t>
  </si>
  <si>
    <t>BOLIGRAFOS (LAPI CERO) DE TINTA SECA PUNTA FINA COLOR NEGRO - FABER CASTELL 034</t>
  </si>
  <si>
    <t>CD GRABABLE 700 MB - SKS</t>
  </si>
  <si>
    <t xml:space="preserve">CORRECTOR LIQUIDO TIPO LAPICERO - ARTESCO </t>
  </si>
  <si>
    <t xml:space="preserve">CUADERNO ESPIRAL CUADRICULADO TAMAÑO A4 X 200 HOJAS - IRIS COLOR </t>
  </si>
  <si>
    <t xml:space="preserve">ENGRAPADOR DE METAL TIPO ALICATE DE YUNQUE FIJO - FABER CASTELL </t>
  </si>
  <si>
    <t xml:space="preserve">FOLDER MANILA A-4 - GRAFIPAPEL </t>
  </si>
  <si>
    <t>MICA PORTA DOCUMENTO TRANSPARENTE TAMAÑO A4 - ALPHA</t>
  </si>
  <si>
    <t xml:space="preserve">NOTA AUTOADHESIVA 3IN X 3IN (7.6CM X 7.6 CM) APROX. X 500 HOJAS - STICK NEON </t>
  </si>
  <si>
    <t>PERFORADOR DE 2 ESPIGAS PARA 50 HOJAS APROX. - FABER CASTELL</t>
  </si>
  <si>
    <t xml:space="preserve">PLUMON RESALTADOR PUNTA GRUESA BISELADA COLOR AMARILLO FABER CASTELL </t>
  </si>
  <si>
    <t xml:space="preserve">SUJETADOR PARA PAPEL(TIPO FASTENER) DE METAL - ARTESCO </t>
  </si>
  <si>
    <t>ADQUISICION DE FORMATOS</t>
  </si>
  <si>
    <t xml:space="preserve">COMERCIAL  E IMPRENTA EL MISTI </t>
  </si>
  <si>
    <t>GB</t>
  </si>
  <si>
    <t>PLANILLA DE PERSONAL TECNICO DE  SUPERVICION</t>
  </si>
  <si>
    <t>GASTOS  DE GESTION SERVICIOS</t>
  </si>
  <si>
    <t xml:space="preserve">HUACHACA ANCCAHUA ANACLETO </t>
  </si>
  <si>
    <t xml:space="preserve">GASTOS DE  GESTION SERVICIOS </t>
  </si>
  <si>
    <t xml:space="preserve">SERVICIO DE AGUA POTABLE </t>
  </si>
  <si>
    <t xml:space="preserve">EMUSAP  ABANCAY </t>
  </si>
  <si>
    <t>ALAMBRE DE ACERO NEGRO CALIBRE 16</t>
  </si>
  <si>
    <t>ALAMBRE DE ACERO NEGRO CALIBRE 6</t>
  </si>
  <si>
    <t>TRANSPORTES  COMO CANCHA S.A.C</t>
  </si>
  <si>
    <t>VARILLA  DE AVERO CORRUGADO  GRADO 60 DE 1/2 X9M ACEROS AREQUIPA</t>
  </si>
  <si>
    <t>VARILLA DE ACERO CORRUGADO GRADO 60 DE 1/4IN X 9M ACEROS AREQUIPA</t>
  </si>
  <si>
    <t>VARILLA  DE ACERO CORRUGADO  GRADO 60DE 3/4 X 9M ACEROS  AREQUIPA</t>
  </si>
  <si>
    <t>VARILLA  DE ACERO CORRUGADO  GRADO 60DE 3/8 X 9M ACEROS  AREQUIPA</t>
  </si>
  <si>
    <t>VARILLA  DE ACERO CORRUGADO  GRADO 60DE 5/8 X 9M ACEROS  AREQUIPA</t>
  </si>
  <si>
    <t xml:space="preserve">MATERIALES </t>
  </si>
  <si>
    <t>CEMENTO  PORTLAND  TIPO I X 42.50 YURA</t>
  </si>
  <si>
    <t>ACEITE LUBRICANTE</t>
  </si>
  <si>
    <t>CABLE DE ACERO  TIPO BOA 3/8 IN -S/M</t>
  </si>
  <si>
    <t>CHUMACERA 2 2/2 IN S/M</t>
  </si>
  <si>
    <t>CORREA  DE TRANSMISION A59 -S/M</t>
  </si>
  <si>
    <t>CORREA  DE TRASMISION DE CAUCHO FLEX PARA  ALTERNADOR</t>
  </si>
  <si>
    <t xml:space="preserve"> CORREAS  DE TRANSMICION A484 S/M</t>
  </si>
  <si>
    <t>DISTRIBUIDORA MEGA SUR  E.I.R.L</t>
  </si>
  <si>
    <t xml:space="preserve">ARCHIVADOR  DE CARTON </t>
  </si>
  <si>
    <t>IMPORT SUMIN PERU S.A.C</t>
  </si>
  <si>
    <t>INTERRUPTOR DE  CONMUTACION BITICINO</t>
  </si>
  <si>
    <t>INTERRUPTOR  SIMPLE BTICINO</t>
  </si>
  <si>
    <t>TOMACORRIENTE  DOBLE  CON LINEA A TIERRA</t>
  </si>
  <si>
    <t>CORPORACION MAKFRE S.R.L</t>
  </si>
  <si>
    <t>PEGAMENTO  PARA PVC  AZUL</t>
  </si>
  <si>
    <t xml:space="preserve">PEGAM,ENTO  PARA PVC  TRANSPARENTE </t>
  </si>
  <si>
    <t>MARCA QUISPE DORA</t>
  </si>
  <si>
    <t>TUBO DE  ACERO NEGRO RECTANGULAR 2 MM X5MM X100MMX6MM ACEROS AREQUIPA</t>
  </si>
  <si>
    <t>TUBO  DE ACERO RECTANGULAR 2 IN X 2 IN X 6M ACEROS AREQUIPA</t>
  </si>
  <si>
    <t>TUBO DE ACERO RENTANGULAR 2 IN X 3IN X 6M ACEROS AREQUIPA</t>
  </si>
  <si>
    <t>TUBO DE ACERO  RECTANGULAR 2MM X 1 IN X 2 IN X 6M ACEROS AREQUIPA</t>
  </si>
  <si>
    <t>TUBO DE ACERO RECTANGULAR 2.O MM X 1 1/2 IN X 2/1/2IN X 6M</t>
  </si>
  <si>
    <t>TUBO DE ACERO RECTANGULAR2.0 MM X 40 MMX60MMX6M ACEROS AREQUIPS</t>
  </si>
  <si>
    <t>AZUR CONTRATISTAS S.A.C</t>
  </si>
  <si>
    <t xml:space="preserve"> ALQUILER</t>
  </si>
  <si>
    <t xml:space="preserve">ALQUILER DE  MINICARGADOR </t>
  </si>
  <si>
    <t>CHAPARRO CAJIGAS RBNER MIJAEL</t>
  </si>
  <si>
    <t xml:space="preserve">ALQUILER  DE PUNTALES  METALICOS QUINTO Y SEXTO PAGO </t>
  </si>
  <si>
    <t xml:space="preserve">  TOTAL GASTOS GENERALES - PERSONAL</t>
  </si>
  <si>
    <t xml:space="preserve"> TOTAL GASTOS DE SUPERVISION PERSONAL</t>
  </si>
  <si>
    <t xml:space="preserve">TOTAL  GASTOS  DE SUPERVISION  BIENES </t>
  </si>
  <si>
    <t xml:space="preserve">GASTOS  DE  SUPERVISION  </t>
  </si>
  <si>
    <t>PAPELD  BOND</t>
  </si>
  <si>
    <t>ARCHIVADORES</t>
  </si>
  <si>
    <t>SERVICIO DE SEGURO VIDA LEY</t>
  </si>
  <si>
    <t>MAFRE  PERU COMPAÑÍA DE SEGUROS Y REASEGURODS</t>
  </si>
  <si>
    <t>SERVICIO DE VIDA LEY</t>
  </si>
  <si>
    <t>GASTOS  GENERALES  SERVICIOS</t>
  </si>
  <si>
    <t>30/06/20212</t>
  </si>
  <si>
    <t>SERVICIO DE ELABORACION DE EXPEDIENTE TECNICO</t>
  </si>
  <si>
    <t>ALQUILER</t>
  </si>
  <si>
    <t xml:space="preserve">ALQUILER  DE CAMION VOLQUETE </t>
  </si>
  <si>
    <t>CAVERO  LEON JHON FREDY</t>
  </si>
  <si>
    <t>SERVICIO ESPECILAIZA  SEGUNDO PAGODO  EN CABLEADO ESTRCUTURADO</t>
  </si>
  <si>
    <t xml:space="preserve"> TAWA DESING  ARQUITECTURA Y CONSTRUCCION</t>
  </si>
  <si>
    <t>ALQUILER  DE ESTACION TOTAL</t>
  </si>
  <si>
    <t xml:space="preserve"> MATERIALES DE  ESCRITORIO</t>
  </si>
  <si>
    <t>ARNES  DE NAILON REFORZADO REGULABLE TALLA ESTANDAR</t>
  </si>
  <si>
    <t>GUANTE  DE NAILON UNISEX</t>
  </si>
  <si>
    <t xml:space="preserve">MANDIL DE CUERO NACIONAL </t>
  </si>
  <si>
    <t xml:space="preserve">BARBIQUEJO  ELASTICO PARA CASCO </t>
  </si>
  <si>
    <t>BOTA  DE JEBE PARA CABALLERO</t>
  </si>
  <si>
    <t>CAPUCHA  PROTECTORA  DE 100% ALGODÓN PARA SOLDAR</t>
  </si>
  <si>
    <t>CARETA   PROTECTOR  FACIAL DE LAMINA DE ACETATO REGUALABLE</t>
  </si>
  <si>
    <t>CARETA  PROTECTOR  FACIAL  POLICARBONATO  PARA ALTAS TEMPERATURAS</t>
  </si>
  <si>
    <t>CARETA PROTECTORA ESTELLPRO</t>
  </si>
  <si>
    <t>CASCO PROTECTOR DE PLASTICO (MENOR A 1/4 DE LA UIT  DE PLASTICO COLOR  BLANCO</t>
  </si>
  <si>
    <t>CASCO PROTECTOR DE PLASTICO (MENOR A 1/4 DE LA UIT  DE PLASTICO COLOR   AZUL</t>
  </si>
  <si>
    <t>CASCO PROTECTOR DE PLASTICO (MENOR A 1/4 DE LA UIT  DE PLASTICO COLOR  NARANJA</t>
  </si>
  <si>
    <t>ESCARPIN DE CUERO PARA SOLDADURA</t>
  </si>
  <si>
    <t>FILTRO PARA RESPIRADOR  DE PROTECCION
CONTRA PARTICULAS IMPORTADO</t>
  </si>
  <si>
    <t>GUANTE DE CUERO REFORZADO PARA SEGURIDAD NACIONAL</t>
  </si>
  <si>
    <t xml:space="preserve">GUANTE  DE JEBE CALIBRE 35 </t>
  </si>
  <si>
    <t>OVEROL DE MICROPOROSO POLIPROPILENO
DESCARTABLE CON CAPUCHA UNISEX</t>
  </si>
  <si>
    <t>OVEROL PROTECTOR DE TASLAN UNISEX</t>
  </si>
  <si>
    <t xml:space="preserve">PLANILLA DEL PERSONAL TECNICO -OCTUBRE </t>
  </si>
  <si>
    <t>EMP</t>
  </si>
  <si>
    <t>DISTRIBUIDORA  UNIVERSAL ICA  E.I.R.L</t>
  </si>
  <si>
    <t>GASTOS  PLAN  COVID  19</t>
  </si>
  <si>
    <t>CURVA PARA SOLDAR O PEGAR DE PVC SAP 3/4</t>
  </si>
  <si>
    <t>SEVICIO  DE ENERGIA  ELECTRICA</t>
  </si>
  <si>
    <t xml:space="preserve">SERVICIO DE  AGUA POTABLE </t>
  </si>
  <si>
    <t>ELECTRO SUR  ESTE S.A.C</t>
  </si>
  <si>
    <t>SERVICIO  DE ENERGIA  ELECTRICA</t>
  </si>
  <si>
    <t xml:space="preserve">SERVICIO  DE  AGUA POTABLE </t>
  </si>
  <si>
    <t>SUPERVISOR  DE OBRA  MES NOVIEMBRE</t>
  </si>
  <si>
    <t xml:space="preserve">SUPERVISOR DE OBRA MES OCTUBRE </t>
  </si>
  <si>
    <t>TOTAL  GASTOS  GENERALES BIENES</t>
  </si>
  <si>
    <t>GRASA  AMARILLA  MULTIUSO</t>
  </si>
  <si>
    <t>CUBA NIÑO DE GUZMAN
  WILFREDO  MARTIN</t>
  </si>
  <si>
    <t>SOLUCIONES&amp;SERVICIOS 
SONDOR E.I.R.L</t>
  </si>
  <si>
    <t>ESQUIEROS  GAMARRA ELIZABETH</t>
  </si>
  <si>
    <t>JENNY IDONIA MERMA MERCADO</t>
  </si>
  <si>
    <t>1348</t>
  </si>
  <si>
    <t>1349</t>
  </si>
  <si>
    <t>1350</t>
  </si>
  <si>
    <t>1352</t>
  </si>
  <si>
    <t>1354</t>
  </si>
  <si>
    <t>10421864077</t>
  </si>
  <si>
    <t>20604259275</t>
  </si>
  <si>
    <t>10435076659</t>
  </si>
  <si>
    <t>ADQUISICION  DE CARETELES  INFORMATIVOS</t>
  </si>
  <si>
    <t>DIRECTOS</t>
  </si>
  <si>
    <t>INDIRECTOS</t>
  </si>
  <si>
    <t>MONTO</t>
  </si>
  <si>
    <t xml:space="preserve">FUENTE </t>
  </si>
  <si>
    <t>FINANCIAMIENTO</t>
  </si>
  <si>
    <t xml:space="preserve">AÑO </t>
  </si>
  <si>
    <t>CANTIDAD</t>
  </si>
  <si>
    <t xml:space="preserve">MES </t>
  </si>
  <si>
    <t>PRECIO 
UNITARIO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</si>
  <si>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</si>
  <si>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</si>
  <si>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</si>
  <si>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</si>
  <si>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</si>
  <si>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</si>
  <si>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</si>
  <si>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</si>
  <si>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</si>
  <si>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</si>
  <si>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</si>
  <si>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2094</t>
  </si>
  <si>
    <t>2140</t>
  </si>
  <si>
    <t>2141</t>
  </si>
  <si>
    <t>2142</t>
  </si>
  <si>
    <t>2143</t>
  </si>
  <si>
    <t>2144</t>
  </si>
  <si>
    <t>20601862698</t>
  </si>
  <si>
    <t>20601006562</t>
  </si>
  <si>
    <t>20487103102</t>
  </si>
  <si>
    <t>10107192544</t>
  </si>
  <si>
    <t>10730200884</t>
  </si>
  <si>
    <t>10431871942</t>
  </si>
  <si>
    <t>2456</t>
  </si>
  <si>
    <t>2453</t>
  </si>
  <si>
    <t>2554</t>
  </si>
  <si>
    <t>2502</t>
  </si>
  <si>
    <t>20490297643</t>
  </si>
  <si>
    <t>2557</t>
  </si>
  <si>
    <t>20604869677</t>
  </si>
  <si>
    <t>2781</t>
  </si>
  <si>
    <t>10310312407</t>
  </si>
  <si>
    <t>2723</t>
  </si>
  <si>
    <t>20555630981</t>
  </si>
  <si>
    <t>3757</t>
  </si>
  <si>
    <t>20527582203</t>
  </si>
  <si>
    <t>3638</t>
  </si>
  <si>
    <t>20100241022</t>
  </si>
  <si>
    <t>3416</t>
  </si>
  <si>
    <t>20527014736</t>
  </si>
  <si>
    <t>ADQUISISCION DE MATERIALES</t>
  </si>
  <si>
    <t xml:space="preserve">HERREMAIENTAS MANUALES  </t>
  </si>
  <si>
    <t>EQUIPOS   DE CONSTRUCCION</t>
  </si>
  <si>
    <t>HERRAMIENTAS</t>
  </si>
  <si>
    <t>4219</t>
  </si>
  <si>
    <t xml:space="preserve">HERRAMIENTAS </t>
  </si>
  <si>
    <t>EQUIPOS  DE CONTRUCCION</t>
  </si>
  <si>
    <t>3070</t>
  </si>
  <si>
    <t>20534766352</t>
  </si>
  <si>
    <t>2722</t>
  </si>
  <si>
    <t>10198358318</t>
  </si>
  <si>
    <t>3239</t>
  </si>
  <si>
    <t>4271</t>
  </si>
  <si>
    <t>4291</t>
  </si>
  <si>
    <t>20450700771</t>
  </si>
  <si>
    <t>3426</t>
  </si>
  <si>
    <t>20600618394</t>
  </si>
  <si>
    <t>EQUIPOS  DE CONSTRUCCION</t>
  </si>
  <si>
    <t>3639</t>
  </si>
  <si>
    <t>4463</t>
  </si>
  <si>
    <t>20491097338</t>
  </si>
  <si>
    <t>4055</t>
  </si>
  <si>
    <t>10728933351</t>
  </si>
  <si>
    <t>4260</t>
  </si>
  <si>
    <t>10310229119</t>
  </si>
  <si>
    <t>4456</t>
  </si>
  <si>
    <t>3563</t>
  </si>
  <si>
    <t>4296</t>
  </si>
  <si>
    <t>4262</t>
  </si>
  <si>
    <t>10414102641</t>
  </si>
  <si>
    <t>3924</t>
  </si>
  <si>
    <t>2442</t>
  </si>
  <si>
    <t>2443</t>
  </si>
  <si>
    <t>2299</t>
  </si>
  <si>
    <t>20605964681</t>
  </si>
  <si>
    <t>2543</t>
  </si>
  <si>
    <t>10315430106</t>
  </si>
  <si>
    <t>2454</t>
  </si>
  <si>
    <t>20490977946</t>
  </si>
  <si>
    <t>2475</t>
  </si>
  <si>
    <t>10310446390</t>
  </si>
  <si>
    <t>2464</t>
  </si>
  <si>
    <t>20531966245</t>
  </si>
  <si>
    <t>2517</t>
  </si>
  <si>
    <t>20606016809</t>
  </si>
  <si>
    <t>2668</t>
  </si>
  <si>
    <t>20601830125</t>
  </si>
  <si>
    <t>3406</t>
  </si>
  <si>
    <t>20602697224</t>
  </si>
  <si>
    <t>3250</t>
  </si>
  <si>
    <t>20521547406</t>
  </si>
  <si>
    <t>4294</t>
  </si>
  <si>
    <t>20490098799</t>
  </si>
  <si>
    <t>10475334278</t>
  </si>
  <si>
    <t>2560</t>
  </si>
  <si>
    <t>2535</t>
  </si>
  <si>
    <t>10707928552</t>
  </si>
  <si>
    <t>2753</t>
  </si>
  <si>
    <t>10310397038</t>
  </si>
  <si>
    <t>2754</t>
  </si>
  <si>
    <t>2615</t>
  </si>
  <si>
    <t>10310454422</t>
  </si>
  <si>
    <t>2625</t>
  </si>
  <si>
    <t>2570</t>
  </si>
  <si>
    <t>10459589754</t>
  </si>
  <si>
    <t>4195</t>
  </si>
  <si>
    <t>10420511359</t>
  </si>
  <si>
    <t>3976</t>
  </si>
  <si>
    <t>10474809230</t>
  </si>
  <si>
    <t>2452</t>
  </si>
  <si>
    <t>20603732147</t>
  </si>
  <si>
    <t>2459</t>
  </si>
  <si>
    <t>10704570088</t>
  </si>
  <si>
    <t>2460</t>
  </si>
  <si>
    <t>20519272815</t>
  </si>
  <si>
    <t>2455</t>
  </si>
  <si>
    <t>10075140245</t>
  </si>
  <si>
    <t>2439</t>
  </si>
  <si>
    <t>20605925520</t>
  </si>
  <si>
    <t>2501</t>
  </si>
  <si>
    <t>2618</t>
  </si>
  <si>
    <t>20607916439</t>
  </si>
  <si>
    <t>3805</t>
  </si>
  <si>
    <t>2440</t>
  </si>
  <si>
    <t>20607301612</t>
  </si>
  <si>
    <t>2227</t>
  </si>
  <si>
    <t>2304</t>
  </si>
  <si>
    <t>20116544289</t>
  </si>
  <si>
    <t>3088</t>
  </si>
  <si>
    <t>3233</t>
  </si>
  <si>
    <t>4375</t>
  </si>
  <si>
    <t>10432667958</t>
  </si>
  <si>
    <t>3454</t>
  </si>
  <si>
    <t>3476</t>
  </si>
  <si>
    <t>4458</t>
  </si>
  <si>
    <t>4459</t>
  </si>
  <si>
    <t>4460</t>
  </si>
  <si>
    <t>4440</t>
  </si>
  <si>
    <t>4441</t>
  </si>
  <si>
    <t>4442</t>
  </si>
  <si>
    <t>4444</t>
  </si>
  <si>
    <t>4445</t>
  </si>
  <si>
    <t>4448</t>
  </si>
  <si>
    <t>4449</t>
  </si>
  <si>
    <t>3988</t>
  </si>
  <si>
    <t>4410</t>
  </si>
  <si>
    <t>20603928254</t>
  </si>
  <si>
    <t>4601</t>
  </si>
  <si>
    <t>20508934565</t>
  </si>
  <si>
    <t>6368</t>
  </si>
  <si>
    <t>10414171287</t>
  </si>
  <si>
    <t>5639</t>
  </si>
  <si>
    <t>20490122762</t>
  </si>
  <si>
    <t>3973</t>
  </si>
  <si>
    <t>3789</t>
  </si>
  <si>
    <t>10239753791</t>
  </si>
  <si>
    <t>3763</t>
  </si>
  <si>
    <t>4215</t>
  </si>
  <si>
    <t>5707</t>
  </si>
  <si>
    <t>5708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</si>
  <si>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</si>
  <si>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</si>
  <si>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</si>
  <si>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</si>
  <si>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</si>
  <si>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</si>
  <si>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</si>
  <si>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</si>
  <si>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</si>
  <si>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5429</t>
  </si>
  <si>
    <t>5151</t>
  </si>
  <si>
    <t>10239960818</t>
  </si>
  <si>
    <t>5631</t>
  </si>
  <si>
    <t>20604214140</t>
  </si>
  <si>
    <t>5834</t>
  </si>
  <si>
    <t>10182240520</t>
  </si>
  <si>
    <t>5901</t>
  </si>
  <si>
    <t>5127</t>
  </si>
  <si>
    <t>20564311791</t>
  </si>
  <si>
    <t>5129</t>
  </si>
  <si>
    <t>6421</t>
  </si>
  <si>
    <t>20604064741</t>
  </si>
  <si>
    <t>5773</t>
  </si>
  <si>
    <t>10720297791</t>
  </si>
  <si>
    <t>5106</t>
  </si>
  <si>
    <t>5204</t>
  </si>
  <si>
    <t>5203</t>
  </si>
  <si>
    <t>5167</t>
  </si>
  <si>
    <t>5168</t>
  </si>
  <si>
    <t>5618</t>
  </si>
  <si>
    <t>5209</t>
  </si>
  <si>
    <t>5332</t>
  </si>
  <si>
    <t>5333</t>
  </si>
  <si>
    <t>RESIDENTE DE OBRA  MES DE MARZO</t>
  </si>
  <si>
    <t>RESIDENTE DE OBRA MES  DE MARZO</t>
  </si>
  <si>
    <t>RESIDENTE DE OBRA  MES  DE ABRIL</t>
  </si>
  <si>
    <t>ASISTENTE ADMINISTRATIVA  MES  DE MARZO</t>
  </si>
  <si>
    <t>ASISTENTE ADMINISTRATIVA  MES DE ABRIL</t>
  </si>
  <si>
    <t>ASISTENTE ADMINISTRATIVO MES  DE MARZO</t>
  </si>
  <si>
    <t>ASISTENTE TECNICO  MES  DE MARZO</t>
  </si>
  <si>
    <t>5272</t>
  </si>
  <si>
    <t>5281</t>
  </si>
  <si>
    <t>5282</t>
  </si>
  <si>
    <t>5283</t>
  </si>
  <si>
    <t>5787</t>
  </si>
  <si>
    <t>10310452438</t>
  </si>
  <si>
    <t>5905</t>
  </si>
  <si>
    <t>5906</t>
  </si>
  <si>
    <t>SUPERVISOR DE OBRA  MARZO Y ABRIL</t>
  </si>
  <si>
    <t>SUPERVISOR DE OBRA MARZO Y ABRIL</t>
  </si>
  <si>
    <t>5174</t>
  </si>
  <si>
    <t>4968</t>
  </si>
  <si>
    <t>6230</t>
  </si>
  <si>
    <t>6243</t>
  </si>
  <si>
    <t>6257</t>
  </si>
  <si>
    <t>6259</t>
  </si>
  <si>
    <t>6407</t>
  </si>
  <si>
    <t>10411869496</t>
  </si>
  <si>
    <t>6860</t>
  </si>
  <si>
    <t>6572</t>
  </si>
  <si>
    <t>20608822551</t>
  </si>
  <si>
    <t>7976</t>
  </si>
  <si>
    <t>6805</t>
  </si>
  <si>
    <t>10107457084</t>
  </si>
  <si>
    <t>7977</t>
  </si>
  <si>
    <t>6125</t>
  </si>
  <si>
    <t>6386</t>
  </si>
  <si>
    <t>20608161318</t>
  </si>
  <si>
    <t>6393</t>
  </si>
  <si>
    <t>20490127217</t>
  </si>
  <si>
    <t>GRUPO CODIMAC SOCIEDAD ANONIMA CERRADA - GRUPO CODIMAC S.A.C.</t>
  </si>
  <si>
    <t>6785</t>
  </si>
  <si>
    <t>6727</t>
  </si>
  <si>
    <t>6465</t>
  </si>
  <si>
    <t>20297990757</t>
  </si>
  <si>
    <t>6531</t>
  </si>
  <si>
    <t>10406667176</t>
  </si>
  <si>
    <t>6347</t>
  </si>
  <si>
    <t>6479</t>
  </si>
  <si>
    <t>6781</t>
  </si>
  <si>
    <t>6392</t>
  </si>
  <si>
    <t>5528</t>
  </si>
  <si>
    <t>5529</t>
  </si>
  <si>
    <t>6869</t>
  </si>
  <si>
    <t>6870</t>
  </si>
  <si>
    <t>6449</t>
  </si>
  <si>
    <t>6450</t>
  </si>
  <si>
    <t>PLANILLA DEL PERSONAL OBRERO - ADMINISTRATIVO</t>
  </si>
  <si>
    <t>6517</t>
  </si>
  <si>
    <t>6519</t>
  </si>
  <si>
    <t>6520</t>
  </si>
  <si>
    <t>6521</t>
  </si>
  <si>
    <t>6522</t>
  </si>
  <si>
    <t>6523</t>
  </si>
  <si>
    <t>SIAF</t>
  </si>
  <si>
    <t xml:space="preserve">COSTO DIRECTO PERSONAL </t>
  </si>
  <si>
    <t>MANO  DE OBRA ME SMAYO</t>
  </si>
  <si>
    <t>SUNAT/BANCO  DE LA NACION</t>
  </si>
  <si>
    <t>MANO  DE  OBRA MES  DE MAYO</t>
  </si>
  <si>
    <t>6307</t>
  </si>
  <si>
    <t>7123</t>
  </si>
  <si>
    <t>6315</t>
  </si>
  <si>
    <t>10741342036</t>
  </si>
  <si>
    <t>6301</t>
  </si>
  <si>
    <t>10419900759</t>
  </si>
  <si>
    <t>ALTAMIRANO MILADY</t>
  </si>
  <si>
    <t>7137</t>
  </si>
  <si>
    <t>7138</t>
  </si>
  <si>
    <t>7149</t>
  </si>
  <si>
    <t>7150</t>
  </si>
  <si>
    <t>7151</t>
  </si>
  <si>
    <t>7152</t>
  </si>
  <si>
    <t>7153</t>
  </si>
  <si>
    <t>7154</t>
  </si>
  <si>
    <t>7155</t>
  </si>
  <si>
    <t>7146</t>
  </si>
  <si>
    <t>7147</t>
  </si>
  <si>
    <t>8609</t>
  </si>
  <si>
    <t>8610</t>
  </si>
  <si>
    <t>8612</t>
  </si>
  <si>
    <t>8613</t>
  </si>
  <si>
    <t>8614</t>
  </si>
  <si>
    <t>8615</t>
  </si>
  <si>
    <t>8616</t>
  </si>
  <si>
    <t>8617</t>
  </si>
  <si>
    <t>8619</t>
  </si>
  <si>
    <t>8620</t>
  </si>
  <si>
    <t>8621</t>
  </si>
  <si>
    <t>8622</t>
  </si>
  <si>
    <t>8915</t>
  </si>
  <si>
    <t>9215</t>
  </si>
  <si>
    <t>INTERBANK-ONP</t>
  </si>
  <si>
    <t>8623</t>
  </si>
  <si>
    <t>10447478841</t>
  </si>
  <si>
    <t>8242</t>
  </si>
  <si>
    <t>7721</t>
  </si>
  <si>
    <t>20606441623</t>
  </si>
  <si>
    <t>7649</t>
  </si>
  <si>
    <t>20600123158</t>
  </si>
  <si>
    <t>7081</t>
  </si>
  <si>
    <t>7194</t>
  </si>
  <si>
    <t>7744</t>
  </si>
  <si>
    <t>7746</t>
  </si>
  <si>
    <t>9263</t>
  </si>
  <si>
    <t>10310259174</t>
  </si>
  <si>
    <t>PLANILLA DEL PERSONAL  TECNICO  ADMINISTRATIVO - MAYO</t>
  </si>
  <si>
    <t>7499</t>
  </si>
  <si>
    <t>7500</t>
  </si>
  <si>
    <t>7711</t>
  </si>
  <si>
    <t>7502</t>
  </si>
  <si>
    <t>7516</t>
  </si>
  <si>
    <t>7519</t>
  </si>
  <si>
    <t>7520</t>
  </si>
  <si>
    <t>7533</t>
  </si>
  <si>
    <t>7712</t>
  </si>
  <si>
    <t>OSCCO RAMOS FRANSHESKA</t>
  </si>
  <si>
    <t>7603</t>
  </si>
  <si>
    <t>20609337908</t>
  </si>
  <si>
    <t>7290</t>
  </si>
  <si>
    <t>20600976550</t>
  </si>
  <si>
    <t>10050</t>
  </si>
  <si>
    <t>10261</t>
  </si>
  <si>
    <t>10262</t>
  </si>
  <si>
    <t>10263</t>
  </si>
  <si>
    <t>10264</t>
  </si>
  <si>
    <t>10265</t>
  </si>
  <si>
    <t>10597</t>
  </si>
  <si>
    <t>10907</t>
  </si>
  <si>
    <t>11082</t>
  </si>
  <si>
    <t>8972</t>
  </si>
  <si>
    <t>8973</t>
  </si>
  <si>
    <t>8974</t>
  </si>
  <si>
    <t>8975</t>
  </si>
  <si>
    <t>8976</t>
  </si>
  <si>
    <t>8977</t>
  </si>
  <si>
    <t>486</t>
  </si>
  <si>
    <t>9302</t>
  </si>
  <si>
    <t>INVERSIONES FERRETERIA DEL SUR, EMPRESA INDIVIDUAL DE RESPONSABILIDAD LIMITADA - INFESUR E</t>
  </si>
  <si>
    <t>9137</t>
  </si>
  <si>
    <t>9312</t>
  </si>
  <si>
    <t>INVERSIONES FERRETERIA DEL SUR,
 EMPRESA INDIVIDUAL DE RESPONSABILIDAD LIMITADA - INFESUR E</t>
  </si>
  <si>
    <t>8894</t>
  </si>
  <si>
    <t>9560</t>
  </si>
  <si>
    <t>9496</t>
  </si>
  <si>
    <t>9497</t>
  </si>
  <si>
    <t>9873</t>
  </si>
  <si>
    <t>9952</t>
  </si>
  <si>
    <t>9494</t>
  </si>
  <si>
    <t>9495</t>
  </si>
  <si>
    <t>10234</t>
  </si>
  <si>
    <t>007176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</si>
  <si>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</si>
  <si>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</si>
  <si>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</si>
  <si>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</si>
  <si>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</si>
  <si>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</si>
  <si>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</si>
  <si>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</si>
  <si>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006452</t>
  </si>
  <si>
    <t>PLANILLA DEL PERSONAL TECNICO -AGOSTO</t>
  </si>
  <si>
    <t>10238</t>
  </si>
  <si>
    <t>10430</t>
  </si>
  <si>
    <t>10437046307</t>
  </si>
  <si>
    <t>11377</t>
  </si>
  <si>
    <t>20485584880</t>
  </si>
  <si>
    <t>10035</t>
  </si>
  <si>
    <t>20605341749</t>
  </si>
  <si>
    <t>11996</t>
  </si>
  <si>
    <t>11995</t>
  </si>
  <si>
    <t>10296919379</t>
  </si>
  <si>
    <t>11374</t>
  </si>
  <si>
    <t>20563945169</t>
  </si>
  <si>
    <t>11289</t>
  </si>
  <si>
    <t>10958</t>
  </si>
  <si>
    <t>20527409242</t>
  </si>
  <si>
    <t>11336</t>
  </si>
  <si>
    <t>11671</t>
  </si>
  <si>
    <t>11508</t>
  </si>
  <si>
    <t>20601832870</t>
  </si>
  <si>
    <t>11997</t>
  </si>
  <si>
    <t>10253193951</t>
  </si>
  <si>
    <t>12095</t>
  </si>
  <si>
    <t>12724</t>
  </si>
  <si>
    <t>20600108949</t>
  </si>
  <si>
    <t>10239</t>
  </si>
  <si>
    <t>20116513308</t>
  </si>
  <si>
    <t>20608200038</t>
  </si>
  <si>
    <t>12862</t>
  </si>
  <si>
    <t>12666</t>
  </si>
  <si>
    <t>10407483630</t>
  </si>
  <si>
    <t>12719</t>
  </si>
  <si>
    <t>12544</t>
  </si>
  <si>
    <t>12785</t>
  </si>
  <si>
    <t>12769</t>
  </si>
  <si>
    <t>10430692408</t>
  </si>
  <si>
    <t>13237</t>
  </si>
  <si>
    <t>20608592866</t>
  </si>
  <si>
    <t>13171</t>
  </si>
  <si>
    <t>12484</t>
  </si>
  <si>
    <t>10310386991</t>
  </si>
  <si>
    <t>13295</t>
  </si>
  <si>
    <t>20450599108</t>
  </si>
  <si>
    <t>10676</t>
  </si>
  <si>
    <t>10707721648</t>
  </si>
  <si>
    <t>10677</t>
  </si>
  <si>
    <t>12797</t>
  </si>
  <si>
    <t>12798</t>
  </si>
  <si>
    <t xml:space="preserve">SERVICIO </t>
  </si>
  <si>
    <t>12799</t>
  </si>
  <si>
    <t>13314</t>
  </si>
  <si>
    <t>12221</t>
  </si>
  <si>
    <t>13758</t>
  </si>
  <si>
    <t xml:space="preserve">COMPROBANTE DE PAGO
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</si>
  <si>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</si>
  <si>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</si>
  <si>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</si>
  <si>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</si>
  <si>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</si>
  <si>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</si>
  <si>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</si>
  <si>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</si>
  <si>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</si>
  <si>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13759</t>
  </si>
  <si>
    <t>PEREIRA SANCHEZ GARY</t>
  </si>
  <si>
    <t>RAMOS CAMACHO FREDDY</t>
  </si>
  <si>
    <t>14053</t>
  </si>
  <si>
    <t>13964</t>
  </si>
  <si>
    <t>10310201389</t>
  </si>
  <si>
    <t>14616</t>
  </si>
  <si>
    <t>20601297826</t>
  </si>
  <si>
    <t>14174</t>
  </si>
  <si>
    <t>10801261952</t>
  </si>
  <si>
    <t>14143</t>
  </si>
  <si>
    <t>20602063888</t>
  </si>
  <si>
    <t>13564</t>
  </si>
  <si>
    <t>14380</t>
  </si>
  <si>
    <t>20608966201</t>
  </si>
  <si>
    <t>14163</t>
  </si>
  <si>
    <t>20600571592</t>
  </si>
  <si>
    <t>15070</t>
  </si>
  <si>
    <t>13825</t>
  </si>
  <si>
    <t>20603535350</t>
  </si>
  <si>
    <t>13742</t>
  </si>
  <si>
    <t>20606301805</t>
  </si>
  <si>
    <t>14420</t>
  </si>
  <si>
    <t>10214874470</t>
  </si>
  <si>
    <t xml:space="preserve">LUQUE  FERNANDEZ MARLENE </t>
  </si>
  <si>
    <t>MADERA  AGUANO MASHA 1.5"X11"X 11 PIES</t>
  </si>
  <si>
    <t xml:space="preserve">MADERA AGUANO MASHA  1.5"X8X 10 PIES </t>
  </si>
  <si>
    <t xml:space="preserve">MADERA AGUANO MASHA  1.5"X11X 10 PIES </t>
  </si>
  <si>
    <t>LISTONES  DE MADERA  AGUANO  DE 2..5"X4".5</t>
  </si>
  <si>
    <t>TABLA DE MADERA  MISA</t>
  </si>
  <si>
    <t>LISTONES  DE MADERA  MISA  DE 3X4".10 PIES</t>
  </si>
  <si>
    <t xml:space="preserve">LISTONES  DE MADERA  AGUANO  DE 2..5"X6.50 X 10 PIES </t>
  </si>
  <si>
    <t>LISTONES  DE MADERA  AGUANO  DE 2.X3".X 10 PIES</t>
  </si>
  <si>
    <t>LISTONES  DE MADERA  AGUANO  DE 3"X3".10</t>
  </si>
  <si>
    <t xml:space="preserve">PROTECTOR  AUDITIVO  PARA  CASCO LIBUS </t>
  </si>
  <si>
    <t>ZAPATO DE CUERO  CON PUNTA  DE ACERO PARA CABALLERO TALLA 40</t>
  </si>
  <si>
    <t>ZAPATO DE CUERO  CON PUNTA  DE ACERO PARA CABALLERO  TALLA 41</t>
  </si>
  <si>
    <t>ZAPATO DE CUERO CON PUNTA DE ACERO TALLA 37</t>
  </si>
  <si>
    <t>ZAPATO DE CUERO CON PUNTA DE ACERO TALLA 38</t>
  </si>
  <si>
    <t>ZAPATO DE CUERO CON PUNTA DE ACERO TALLA 39</t>
  </si>
  <si>
    <t>ZAPATO DE CUERO CON PUNTA DE ACERO TALLA 40</t>
  </si>
  <si>
    <t>ZAPATO DE CUERO CON PUNTA DE ACERO TALLA 41</t>
  </si>
  <si>
    <t>ZAPATO DE CUERO CON PUNTA DE ACERO TALLA 42</t>
  </si>
  <si>
    <t>ZAPATO DE CUERO CON PUNTA DE ACERO TALLA 43</t>
  </si>
  <si>
    <t>RIVAS  COMPANY SERVICIOS  DE INGENIERIA E.I.R.L</t>
  </si>
  <si>
    <t>ADAOPTADOR UNIVERSAL SCHUCO  OPALUX</t>
  </si>
  <si>
    <t xml:space="preserve">INTERRUPTORES  DE CONMUTACION </t>
  </si>
  <si>
    <t xml:space="preserve"> INTERRUPTOR  TRIPLE</t>
  </si>
  <si>
    <t>SENSOR DE MOVIMIENTO BTICINO</t>
  </si>
  <si>
    <t xml:space="preserve">SOCKET PARA FONDO DIACROICO 9  W 220V </t>
  </si>
  <si>
    <t>TOMACORRIENTE  PARA EMPOTRAR</t>
  </si>
  <si>
    <t>TOMACORRIENTE  DOBLE PARA EMPOTRAR TIPO SCHUKO</t>
  </si>
  <si>
    <t>TOMACORRIENTE  DOBLE UNIVERSAL CON PUESTA TIERRA</t>
  </si>
  <si>
    <t>ARANDELA  DE FIERRO  PLANA 3/4 IN</t>
  </si>
  <si>
    <t>ARANDELA  DE FIERRO  PLANA 5/8 IN</t>
  </si>
  <si>
    <t>CANALETA  DE ACERO 6 MM X32 MMX250MMM</t>
  </si>
  <si>
    <t>VARGAS  HUAMAN  JOEL</t>
  </si>
  <si>
    <t>GANCHO  DE PLATINA DE FIERRO 3/4 IN X 3/16 PARA SUJECCION DE CANALETA</t>
  </si>
  <si>
    <t>PERNO DE ACERO 3/4 IN X 2 1/2  CON TUERCA</t>
  </si>
  <si>
    <t>PERNO  DE ACERO 5/8 IN X 4 IN</t>
  </si>
  <si>
    <t>PLANCHA DE ACERO 1/2 X 1/2 IN X3 M</t>
  </si>
  <si>
    <t>PLANCHA  DE ACERO 1/2 X 6 INX 3M</t>
  </si>
  <si>
    <t>PLANCHA DE ACERO 1/4 IN X 29 17/32 IN X 1.20 M</t>
  </si>
  <si>
    <t>PLANCHA  DE ACERO ESTRUCTURAL  1/4 IN X 1.22 MX2.44 M</t>
  </si>
  <si>
    <t>PLANCHA  DE ACERO ESTRUCTURAL  LAMINADA EN CALIENTE  3 MX1.22MX3 MM</t>
  </si>
  <si>
    <t>PLANCHA DE ACERO ESTRUCTURAL LAMINADA EN FRIO 60 CMX1.20MX2.40</t>
  </si>
  <si>
    <t>TUERCA DE ACERO HEXAGONAL 3/8</t>
  </si>
  <si>
    <t xml:space="preserve">TUERCA DE ACERO PARA CUCHILLAS Y CANTONERAS </t>
  </si>
  <si>
    <t>PINTURA BASE ZINCROMATO</t>
  </si>
  <si>
    <t>MATERIALES  DE ESCRITORIO</t>
  </si>
  <si>
    <t>PLANILLA DEL PERSONAL OBRERO -CORRESPONDIENTE AL MES  DE NOVIEMBRE</t>
  </si>
  <si>
    <t xml:space="preserve">PLANILLA DEL PERSONAL OBRERO -CORRESPONDIENTE AL MES  DE  DICIEMBRE </t>
  </si>
  <si>
    <t>OMEGACRON  CONTRATISTAS GENERALES S.A.C</t>
  </si>
  <si>
    <t>PASTA MURAL CP´P</t>
  </si>
  <si>
    <t xml:space="preserve">BOLIGRAFO LAPICERO TINTA SECA </t>
  </si>
  <si>
    <t>CORRECTOR  LIQWUIDO TIPO LAPICERO</t>
  </si>
  <si>
    <t>FORRO PLASTICO AUTOADHESIVO</t>
  </si>
  <si>
    <t>PAPEL LUSTRE DE 70 CM X50</t>
  </si>
  <si>
    <t>TIJERA DE METAL PUNTA ROMA</t>
  </si>
  <si>
    <t>FERRETERIA  DISTRIBUCION &amp;COLOR S.A.C</t>
  </si>
  <si>
    <t xml:space="preserve">ALQUILER  MINICARGADOR  FRONTAL </t>
  </si>
  <si>
    <t>ALQUILER DE  RODILLO VIBRATORIO</t>
  </si>
  <si>
    <t xml:space="preserve">PLANILLA DEL PERSONAL TECNICO -NOVIEMBRE </t>
  </si>
  <si>
    <t>ALQUILER  DE ANDAMIO ARMABLE PARA TRABAJOS</t>
  </si>
  <si>
    <t>OSCCO ALDAZABAL FERNANDO</t>
  </si>
  <si>
    <t>ALQUILER  DE ANDAMIO DEL 15/10/2022 AL 15/11/2022</t>
  </si>
  <si>
    <t>ALQUILER  DE ANDAMIO DEL 16/11/2022 AL 15/12/2022</t>
  </si>
  <si>
    <t>CENTRO CULTURAL  PARROQUIAL ROBERTO
GUIDINI</t>
  </si>
  <si>
    <t>ALQUILER DE LOCAL MES DE JUNIO,JULIO,
AGOSTO,SEPTIEMBRE,OCTUBRE,NOVIEMBRE</t>
  </si>
  <si>
    <t>SERVICIO VIDA LEY PARA  PERSONAL OBRERO
OCTUBRE Y SEPTIEMBRE</t>
  </si>
  <si>
    <t>GEOLEF LABORATORIO DE SUELOS Y CONCRETO</t>
  </si>
  <si>
    <t>SERVICIO  DE PRUEBAS DE CONTROL</t>
  </si>
  <si>
    <t>MAFRE  PERU COMPAÑÍA DE SEGUROS
 Y REASEGURODS</t>
  </si>
  <si>
    <t>SERVICIO VIDA LEY PARA  PERSONAL OBRERO
NOVIEMBRE Y DICIEMBRE</t>
  </si>
  <si>
    <t>SERVICIO  DES SCTR PENSION</t>
  </si>
  <si>
    <t>SERVICIO  DES SCTR PENSION PERSONAL TECNICO</t>
  </si>
  <si>
    <t>SERVICIO  DES SCTR  SALUD PERSONAL TECNICO</t>
  </si>
  <si>
    <t>CEMENTO PORTLAND  TIPO I 42.50 YURA</t>
  </si>
  <si>
    <t>GRUPO MURILLO E.I.RL.TDA</t>
  </si>
  <si>
    <t>BOLSA</t>
  </si>
  <si>
    <t>LEIVAN ELEVADORES S.R.L</t>
  </si>
  <si>
    <t>ASCENSOR  PAGO  A LA LLEGADA DEL EQUIPO 30%SEGUN CONTRATO</t>
  </si>
  <si>
    <t>COMERCIAL FERRETERIA A.R.G E.I.R.L</t>
  </si>
  <si>
    <t>CANTONERA  DE ALUMINIO PARA ESCALERA</t>
  </si>
  <si>
    <t xml:space="preserve">ARENA  FINA </t>
  </si>
  <si>
    <t xml:space="preserve">COMPAÑÍA MINERIA EXTRACTORA DE AGREGADOS S.C.R.L
</t>
  </si>
  <si>
    <t>CONGRETO PRE  MEZCLADO FC 280 kg/cm2</t>
  </si>
  <si>
    <t>PERSONAL DE LA SALUD  MES NOVIEMBRE</t>
  </si>
  <si>
    <t>PERSONAL DE LA SALUD  DICIEMBRE</t>
  </si>
  <si>
    <t xml:space="preserve">SUPERVISOR  DE OBRA  MES   DICIEMBRE </t>
  </si>
  <si>
    <t xml:space="preserve">PLANILLA DEL PERSONAL TECNICO -DICIEMBRE </t>
  </si>
  <si>
    <t>SEGURO  DE VIDA LEY PERSONAL TECNICO</t>
  </si>
  <si>
    <t xml:space="preserve">ALQUILER  DE VOLQUETE  </t>
  </si>
  <si>
    <t>PLANILLA  PERSONAL ADMINISTRATIVO</t>
  </si>
  <si>
    <t>PAGO DEL PERSONAL   DE SALUD</t>
  </si>
  <si>
    <t>und</t>
  </si>
  <si>
    <t>ADQUISICION  DE  CONCRETO PREMEZCLADO</t>
  </si>
  <si>
    <t>ADICIONAL 1</t>
  </si>
  <si>
    <t>ADICIONAL 2</t>
  </si>
  <si>
    <t>EXP.MODIFICA</t>
  </si>
  <si>
    <t>GASTOS  EJECUTADOS 
2021</t>
  </si>
  <si>
    <t>GASTO FINANCIERO EJECUTADO  SEGÚN EXPEDIENTE 
MODIFICADO</t>
  </si>
  <si>
    <t>PRESUPUESTO TOTAL DE OBRA  SEGÚN EXPEDIENTE - 
MODIFICADO</t>
  </si>
  <si>
    <t xml:space="preserve">
20526944934</t>
  </si>
  <si>
    <t>2.6.8.1.4.1</t>
  </si>
  <si>
    <t>PLANILLA DEL PERSONAL OBRERO -CORRESPONDIENTE AL MES  DE FEBRERO</t>
  </si>
  <si>
    <t>PLANILLA DEL PERSONAL OBRERO -CORRESPONDIENTE AL MES  DE MARZO</t>
  </si>
  <si>
    <t xml:space="preserve"> TOTAL COSTO DIRECTO -
 PERSONAL</t>
  </si>
  <si>
    <t>SORIA  SALINAS BELIZARIO</t>
  </si>
  <si>
    <t>INTERRUPTOR DOBLE 
BTICINO</t>
  </si>
  <si>
    <t>UNDS</t>
  </si>
  <si>
    <t xml:space="preserve">O/C </t>
  </si>
  <si>
    <t>SALINAS TAPIA EDWARD</t>
  </si>
  <si>
    <t>ADHESIVO  MULTIUSO  A BASE DE  POLICLOROPRENO</t>
  </si>
  <si>
    <t>BROCA  PARA CEMENTO CON PUNTA DIAMANTE  1/2</t>
  </si>
  <si>
    <t>BROCA  DE CEMENTO CON PUNTA DE DIAMANTE 3/8</t>
  </si>
  <si>
    <t>CINCEL PUNTA PLANA 11 13/16 PARA  ROTOMARTILLO</t>
  </si>
  <si>
    <t>CRUCETA DE BRONCE DE IN</t>
  </si>
  <si>
    <t>DIAMANTE PARA CORTAR PORCELANATO 7MM</t>
  </si>
  <si>
    <t>DISCO  DE CORTE PARA CONCRETO  4  IN</t>
  </si>
  <si>
    <t>DISCO DE  DESBASTE 4  1/2"</t>
  </si>
  <si>
    <t>DISCO  DE DESBASTE  7 1/4"</t>
  </si>
  <si>
    <t>ESCOBILLON DE CERDA PARA PISOX 1M</t>
  </si>
  <si>
    <t>ESCOBILLON  DE CERDA PARA PISO X 80 CM</t>
  </si>
  <si>
    <t>GRASA  PARA VEHICULOS 2050 ML</t>
  </si>
  <si>
    <t>LIJA CIRCULAR  PARA PULIR 4 IN</t>
  </si>
  <si>
    <t xml:space="preserve">LIJA CIRCULAR PARA PULIR 7 IN </t>
  </si>
  <si>
    <t>LIJA BANDA PARA CONCRETO</t>
  </si>
  <si>
    <t>CABLE ELECTRICO 4MM2 450/750 COLOR NEGRO</t>
  </si>
  <si>
    <t xml:space="preserve">CABLE ELECTRICO TIPO NH 80 4 MM 450/750 COLOR NEGRO </t>
  </si>
  <si>
    <t>CABLE ELECTRICO TIPO  THW 2.5 MM2 COLOR ROJO INDECO</t>
  </si>
  <si>
    <t>CABLE ELECTRICO TIPO THW 4MM2 COLOR AZUL</t>
  </si>
  <si>
    <t>CABLE ELECTRICO TIPO THW 4 MM2 COLOR ROJO</t>
  </si>
  <si>
    <t>CABLE  VULCANIZADO 2X14 AWG INDECO</t>
  </si>
  <si>
    <t>CINTA AISLANTE 19 MM X 18M</t>
  </si>
  <si>
    <t xml:space="preserve">CINTA  AISLANTE 2 IN X 5M </t>
  </si>
  <si>
    <t>CLAVO DE ACERO DE 11/2 NACIONAL</t>
  </si>
  <si>
    <t>CONECTOR RECTO PARA TUBO FLEXIBLE DE 3/4 NACIONAL</t>
  </si>
  <si>
    <t>ENCHUEFE INDUSTRIAL CON LINEA ATIERRA PLANO</t>
  </si>
  <si>
    <t>ESCALERA OTRAS TRUPER</t>
  </si>
  <si>
    <t>FULMINANTE  22MM COLOR MARRON</t>
  </si>
  <si>
    <t>REFLECTOR  SIMETRICO DE ALUMINIO 220 V CON LAMPARA DE VAPOR DE SODIO</t>
  </si>
  <si>
    <t>TERMINAL AISLADO TIPO TUBULAR DE 1/4 PARA CABLE 10-12  NEGRO</t>
  </si>
  <si>
    <t>ALTAMIRANO NAVEROS ANDONY</t>
  </si>
  <si>
    <t>CHALECO DRILL CON CINTAS  REFLECTORES</t>
  </si>
  <si>
    <t xml:space="preserve">CHALECO  DE DRIL UNISEX </t>
  </si>
  <si>
    <t>CHOMPA DE LANA PARA CABALLERO</t>
  </si>
  <si>
    <t>CORTAVIENTO PROTECTOR DE DRIL  PARA USO SOBRECASCO</t>
  </si>
  <si>
    <t>ALVAREZ NUÑEZ CATHERINE FLOR  DE MARIA</t>
  </si>
  <si>
    <t>ABRIGO IMPERMEABLE UNISEX</t>
  </si>
  <si>
    <t>BOTA DE JEBE PARA CABALLERO</t>
  </si>
  <si>
    <t>CASCO PROTECTOR DE PLASTICO COLOR BLANCO</t>
  </si>
  <si>
    <t>CASCO PROTECTOR DE PLASTICO COLOR AMARILLO</t>
  </si>
  <si>
    <t>CASCO PROTECTOR DE PLASTICO COLOR  AZUL</t>
  </si>
  <si>
    <t>CASCO PROTECTOR DE PLASTICO COLOR NARANJA</t>
  </si>
  <si>
    <t>GUANTE DE NAILON UNISEX</t>
  </si>
  <si>
    <t>LENTES  PROTECTORES DE POLICARBONATO</t>
  </si>
  <si>
    <t>OVEROL DE MICROPOROS POLIPROPILENO DESCARTABLE CO</t>
  </si>
  <si>
    <t xml:space="preserve">OVEROL PROTECTOR  DE TASLAN </t>
  </si>
  <si>
    <t>PROTECTOR  AUDITIVO AREJERAS PARFA CASCO</t>
  </si>
  <si>
    <t>RESPIRADOR  DE MEDIA CARA DE JEBE</t>
  </si>
  <si>
    <t>TAPON DE OIDO DE SILICONA HIPOALERGENICA</t>
  </si>
  <si>
    <t>ZAPATO DE CUERO CON PUNTA DE ACERO</t>
  </si>
  <si>
    <t>AMAO  CARRASCO JORGE</t>
  </si>
  <si>
    <t>TUBO DE PVC PARA INSTALACIONES
ELECTRICAS</t>
  </si>
  <si>
    <t>GRUPO MURILLO E.I R.L TDA</t>
  </si>
  <si>
    <t>CEMENTO PORTLAND  TIPO I</t>
  </si>
  <si>
    <t>QOSOFT SOCIEDAD COMERCIAL DE RESPONSABILIDAD LIM</t>
  </si>
  <si>
    <t>CARRETILLA BUGGUI</t>
  </si>
  <si>
    <t>QUINTANILLA VARGAS MIGUEL</t>
  </si>
  <si>
    <t xml:space="preserve">ALQUILER DE  VOLQUETE </t>
  </si>
  <si>
    <t>PLANILLA DEL PERSONAL TECNICO - ADMINISTRATIVO -FEBRERO</t>
  </si>
  <si>
    <t xml:space="preserve">PLANILLA  PERSONAL TECNICO - ADMINISTRATIVO MES MARZO </t>
  </si>
  <si>
    <t xml:space="preserve">  TOTAL GASTOS GENERALES- 
PERSONAL</t>
  </si>
  <si>
    <t>GASTOS GENERALES- BIENES</t>
  </si>
  <si>
    <t>COMERCIAL  E IMPRENTA EL
 MISTI</t>
  </si>
  <si>
    <t>FORMATO PARTE DIARIO DE EQUIPO MECANICO AUTOCOPIATIVO</t>
  </si>
  <si>
    <t>FORMATO VALE  DE COMBUSTIBLE BLOCK X 50 HOJAS</t>
  </si>
  <si>
    <t>LIBRO DE REGISTRO DE NOTAS DE ENTRADA AL ALMACEN</t>
  </si>
  <si>
    <t>VALE PROVISIONAL BLOCK DE X 5O HOJAS</t>
  </si>
  <si>
    <t>JHT HARDAWRE &amp;
 SOFWARE</t>
  </si>
  <si>
    <t>SWICH PARA RED  DE 16 PUERTOS</t>
  </si>
  <si>
    <t>APU  SISTEMS S.AC</t>
  </si>
  <si>
    <t>TINTA DE IMPRESIÓN PARA HP  COD REF 712  3ED60A  MAGENTA</t>
  </si>
  <si>
    <t>TINTA DE IMPRESIÓN PARA HP  COD REF 712  3ED60A  AMARILLO</t>
  </si>
  <si>
    <t>TINTA DE IMPRESIÓN PARA HP  COD REF 712  3ED60A  NEGRO</t>
  </si>
  <si>
    <t>TINTA DE IMPRESIÓN PARA HP  COD REF 712  3ED60A  CIAN</t>
  </si>
  <si>
    <t>CUADERNO  DE OBRA TAMAÑO A4 X 100 HOJAS</t>
  </si>
  <si>
    <t>MUNDI MAXIME E.I.R.L</t>
  </si>
  <si>
    <t>BALDE  DE PLASTICO CON CAÑO</t>
  </si>
  <si>
    <t>BOLSA  DE POLIETILENO 1.5 X 1.20 COLOR NEGRO</t>
  </si>
  <si>
    <t>DETRGENTE  GRANULADO X 10KG</t>
  </si>
  <si>
    <t>ESCOBA CON MANGO DE METAL CON CERDAS 
 PLASTICAS</t>
  </si>
  <si>
    <t>JUABON DE TOCADOR  LIQUIDO</t>
  </si>
  <si>
    <t>LEJIA HIPOCLORITO DE SODIO</t>
  </si>
  <si>
    <t>PAPEL TOALLA HOJA SIMPPLE BLANCO</t>
  </si>
  <si>
    <t xml:space="preserve">RECOGEDOR DE METAL  TAMAÑO GRANDE </t>
  </si>
  <si>
    <t>D"TODO BIENES Y SERVICIOS</t>
  </si>
  <si>
    <t>D"TODO BIENES&amp;SERVICIOS S.A.C</t>
  </si>
  <si>
    <t>TONER  DE IMPRESIÓN PARA KYOCERA</t>
  </si>
  <si>
    <t xml:space="preserve"> TOTAL GASTOS GENERALES -
 BIENES</t>
  </si>
  <si>
    <t>PLANILLA DE PERSONAL TECNICO DE  SUPERVICION MES  DE MARZO</t>
  </si>
  <si>
    <t>PLANILLA DE PERSONAL TECNICO DE  SUPERVICION MES  DE FEBRERO</t>
  </si>
  <si>
    <t xml:space="preserve"> TOTAL GASTOS DE SUPERVISION
 PERSONAL</t>
  </si>
  <si>
    <t>HUACHACA ALLCCAHUA
 ANACLETO</t>
  </si>
  <si>
    <t xml:space="preserve">SERVICIO  DE ALQUILER  DE LOCAL DE CONTINGENCIA MES  DE  FEBRERO </t>
  </si>
  <si>
    <t>CENTRO  CULTURAL ROBERTO GUIDINI</t>
  </si>
  <si>
    <t xml:space="preserve">ALQUILER  DE LOCAL </t>
  </si>
  <si>
    <t>MAFRE  PERU COMPAÑÍA DE SGUROS</t>
  </si>
  <si>
    <t>SERVICIO  DE SEGURO VIDA LEY</t>
  </si>
  <si>
    <t xml:space="preserve">SERVICIO  DE  AGUAPOTABLE </t>
  </si>
  <si>
    <t>ELECTRO  SUR ESTE S.A</t>
  </si>
  <si>
    <t>SERVICIO  DE ENERGIA ELECTRICA</t>
  </si>
  <si>
    <t xml:space="preserve"> TOTAL GASTOS DE GESTION - 
SERVICIOS</t>
  </si>
  <si>
    <t xml:space="preserve">TOTAL </t>
  </si>
  <si>
    <r>
      <t>MADERA  AGUANO MASHA  1</t>
    </r>
    <r>
      <rPr>
        <b/>
        <sz val="12"/>
        <color theme="1"/>
        <rFont val="Arial"/>
        <family val="2"/>
      </rPr>
      <t>"X8"X 10 PIES</t>
    </r>
  </si>
  <si>
    <t>2.6.8.1.4.3</t>
  </si>
  <si>
    <t>VILLARROEL PEÑA JOSE LUIS</t>
  </si>
  <si>
    <t>908</t>
  </si>
  <si>
    <t>909</t>
  </si>
  <si>
    <t>910</t>
  </si>
  <si>
    <t>911</t>
  </si>
  <si>
    <t>912</t>
  </si>
  <si>
    <t>995</t>
  </si>
  <si>
    <t>996</t>
  </si>
  <si>
    <t>1418</t>
  </si>
  <si>
    <t>1419</t>
  </si>
  <si>
    <t>1420</t>
  </si>
  <si>
    <t>1421</t>
  </si>
  <si>
    <t>1423</t>
  </si>
  <si>
    <t>1424</t>
  </si>
  <si>
    <t>1429</t>
  </si>
  <si>
    <t>1430</t>
  </si>
  <si>
    <t>1554</t>
  </si>
  <si>
    <t>JOSE LUIS VILLARROEL PEÑA</t>
  </si>
  <si>
    <t>DAVID LORENZO CONTRERAS ACHULLI</t>
  </si>
  <si>
    <t>CARRASCO HURTADO FREDDY MARCELINO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</si>
  <si>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</si>
  <si>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</si>
  <si>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</si>
  <si>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</si>
  <si>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</si>
  <si>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</si>
  <si>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</si>
  <si>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</si>
  <si>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</si>
  <si>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2331</t>
  </si>
  <si>
    <t>1605</t>
  </si>
  <si>
    <t>1606</t>
  </si>
  <si>
    <t>1607</t>
  </si>
  <si>
    <t>1608</t>
  </si>
  <si>
    <t>1610</t>
  </si>
  <si>
    <t>1926</t>
  </si>
  <si>
    <t>2019</t>
  </si>
  <si>
    <t>2020</t>
  </si>
  <si>
    <t>2021</t>
  </si>
  <si>
    <t>2022</t>
  </si>
  <si>
    <t>2023</t>
  </si>
  <si>
    <t>2024</t>
  </si>
  <si>
    <t>1602</t>
  </si>
  <si>
    <t>1603</t>
  </si>
  <si>
    <t>1609</t>
  </si>
  <si>
    <t>1611</t>
  </si>
  <si>
    <t>2082</t>
  </si>
  <si>
    <t>2083</t>
  </si>
  <si>
    <t>2084</t>
  </si>
  <si>
    <t>2085</t>
  </si>
  <si>
    <t>2086</t>
  </si>
  <si>
    <t xml:space="preserve">SUB GERENCIA DE   EJECUCION DE  INVERSIONES </t>
  </si>
  <si>
    <t>SUPERVISOR:</t>
  </si>
  <si>
    <t>:ING.IVES B. GUTIERREZ ARENAS</t>
  </si>
  <si>
    <t xml:space="preserve">ADICIONAL
3 </t>
  </si>
  <si>
    <t>PIM 2023</t>
  </si>
  <si>
    <t>GASTOS  EJECUTADOS 2022</t>
  </si>
  <si>
    <t>GASTO 2023</t>
  </si>
  <si>
    <t xml:space="preserve">GASTO
ACUMULADO
</t>
  </si>
  <si>
    <t xml:space="preserve">SALDO
FINANCIERO
EXP. TEC. </t>
  </si>
  <si>
    <t>SALDO
FINANCIERO
EXP. TEC.  MODIFCADO</t>
  </si>
  <si>
    <t>FEBRERO</t>
  </si>
  <si>
    <t>2.6.8.1.4.2</t>
  </si>
  <si>
    <t>RESUMEN CUADRO COMPARATIVO DEL PRESUPUESTO ANÁLITICO - PIM 2023</t>
  </si>
  <si>
    <t>PRESUPUESTO TOTAL DE OBRA PIM - 2023</t>
  </si>
  <si>
    <t>GASTO FINANCIERO EJECUTADO PIM - 2023</t>
  </si>
  <si>
    <t>:38-2023</t>
  </si>
  <si>
    <t>SUB GERENCIA DE  EJECUCION DE INVERSIONES</t>
  </si>
  <si>
    <t>CINTA  DE ALUMINIO 25 MM X50 M IMPORTADO</t>
  </si>
  <si>
    <t>CINTA  DE PLASTICO ADHESIVA  PARA EMBALAJE 1 1/2 X 60 M IMPORTADO</t>
  </si>
  <si>
    <t>CUCHILLO DE ACERO INOXIDABLE DE 27 CM</t>
  </si>
  <si>
    <t>CUMBRERA DE  65 CM X 2 M IMPORTADO</t>
  </si>
  <si>
    <t>PERFIL CONECTOR HCP DE POLICARBONATO 8 MM X 5.90 M IMPORTADO</t>
  </si>
  <si>
    <t>PERFIL  DE ALUMINIO DE FORMA  DE U 2 3/8 X 7/8 IN 6M</t>
  </si>
  <si>
    <t>PLANCHA  DE POLICARBONATO 8 MM 2.10 X 5.80 M</t>
  </si>
  <si>
    <t>SILICONA SELLADORA TRANSPARENTE X 10 OZ</t>
  </si>
  <si>
    <t>TORNILLO  DE ACERO 1" IMPORTADO</t>
  </si>
  <si>
    <t xml:space="preserve">TORNILLO  DE ACERO AUTOPERFORANTE 1 IN X 3/16 CON PUENTA D EBROCA </t>
  </si>
  <si>
    <t xml:space="preserve">GUTIERREZ  ANDIA PERCY </t>
  </si>
  <si>
    <t>PORCELANATO 19 CM X 89 CM</t>
  </si>
  <si>
    <t>INNOVAX CS E.I.R.L</t>
  </si>
  <si>
    <t>INVERSIONES  FERRETERIA DEL SUR E.I.R.L</t>
  </si>
  <si>
    <t>TUBO  DE CERO GALVANIZADO FLEXIBLE CORRUGADO</t>
  </si>
  <si>
    <t>COVICSA INGENIEROS  S.AC</t>
  </si>
  <si>
    <t>CUMBRERA  INFERIOR  PARA TEJA ANDINA</t>
  </si>
  <si>
    <t>CUMBRERA  SUPERIOR PARA  TEJA ANDINA</t>
  </si>
  <si>
    <t>TEJA  ANDINA DE 5 MM X 72 M X 1.14 M</t>
  </si>
  <si>
    <t>TIRAFON DE ACERO 1/4 IN X 5 IN</t>
  </si>
  <si>
    <t>DISTRIBUCIONES  ATLANTICAS E.I.R.L</t>
  </si>
  <si>
    <t>CD GRABABLE  700 MB IMPORTADO</t>
  </si>
  <si>
    <t xml:space="preserve">FORRO  DE PLASTICO  AUTOADHESIVO TAMAÑO A4 X 6 VINIFAN </t>
  </si>
  <si>
    <t>MICA  PORTADOCUMENTO TRANSPARENTE 5 MM X 13 CM X 20 CM</t>
  </si>
  <si>
    <t>SELLO AUTOENTINTABLE 35 MM X 55 MM APROX</t>
  </si>
  <si>
    <t>EZEQUILA SANCHEZ PERCY</t>
  </si>
  <si>
    <t>CHALECO IMPERMEABLE UNISEX CATERPILAR</t>
  </si>
  <si>
    <t>ZAPATO DE CUERO CON PUNTA DE  ACERO PARA CABELLERO</t>
  </si>
  <si>
    <t>ZAPATO DE  CUERO  CON PUNTA DE ACERO PARA DAMA</t>
  </si>
  <si>
    <t>ESTACION DE SERVICIOS GRUPO &amp; T 
PERU SOCIEDAD ANONIMA CERRADA</t>
  </si>
  <si>
    <t>DIESEL BS S 50</t>
  </si>
  <si>
    <t>INVERSIONES INGENIEROS  SANTA  ANA S.C.R.L</t>
  </si>
  <si>
    <t>BARNIZ TEKNO</t>
  </si>
  <si>
    <t>BISAGRA DE ALUMINIO CAPUCHINA 4 IN X 4 IN</t>
  </si>
  <si>
    <t>PLANILLA DEL PERSONAL TECNICO - ADMINISTRATIVO -ABRIL</t>
  </si>
  <si>
    <t>CLAVO  DE ACERO  SIN CABEZA  DE 3/4</t>
  </si>
  <si>
    <t>CLAVO  DE ACERO  SIN CABEZA  DE 1 1/2"</t>
  </si>
  <si>
    <t>COLA  SINTETICA X 4 KG</t>
  </si>
  <si>
    <t>DISCO  DE CORTE DIAMANTADO PARA MADERA DE 12 DIAMETRO</t>
  </si>
  <si>
    <t>JUEGO  DE PUNTA PLANA DE DESTORNILLADOR ELECTRICO POR 5 PIEZAS</t>
  </si>
  <si>
    <t xml:space="preserve">PUNTERA </t>
  </si>
  <si>
    <t xml:space="preserve">RETARDADOR DE  SECADO DE PINTURA </t>
  </si>
  <si>
    <t>: ING. IVES  GUTIERREZ ARENAS</t>
  </si>
  <si>
    <t xml:space="preserve">PLANILLA DEL PERSONAL OBRERO -CORRESPONDIENTE AL MES  DE   ABRIL </t>
  </si>
  <si>
    <t>COLA  SINTETICA  TEKNO</t>
  </si>
  <si>
    <t>THINNER ACRILICO GLUCOM</t>
  </si>
  <si>
    <t>THINER ACRILIUCO EXTRA CRONS</t>
  </si>
  <si>
    <t>TIZA EN POLVO NACIONAL</t>
  </si>
  <si>
    <t>TORNILLO DE ACERO 1</t>
  </si>
  <si>
    <t>TORNILLO DE FIERRO DE 30 MM X 50 MM</t>
  </si>
  <si>
    <t>WAYPE  FINO NACIONAL</t>
  </si>
  <si>
    <t>MANGUERA  DE JEBE FLEXIBLE</t>
  </si>
  <si>
    <t xml:space="preserve">OCRE COLOR AMARILLO </t>
  </si>
  <si>
    <t>OCRE COLOR NEGRO</t>
  </si>
  <si>
    <t>OCREO COLOR ROJO</t>
  </si>
  <si>
    <t>PISTOLA PARA PINTAR  APRESION A PRESION</t>
  </si>
  <si>
    <t>PORTA  PIPETA CIRCULAR KAMASA</t>
  </si>
  <si>
    <t>LACA  A LA PIROXILINA</t>
  </si>
  <si>
    <t>LACA PIROXILINA   COLOR AMARILLO</t>
  </si>
  <si>
    <t xml:space="preserve">LACA PRIROXILINA COLOR  NEGRO </t>
  </si>
  <si>
    <t>LACA PIROXILINA COLOR ROJO</t>
  </si>
  <si>
    <t>LACA SELLADOPRA PARACAS</t>
  </si>
  <si>
    <t>LIJA PARA PULIR ALGUA N°240</t>
  </si>
  <si>
    <t>LIJA PARA PULIR MADERA N°080</t>
  </si>
  <si>
    <t>LIJA PARA  PULIR MADERA N°100</t>
  </si>
  <si>
    <t>LIJA PARA PULIR  MADERA N°180</t>
  </si>
  <si>
    <t>B&amp;M GROUP PERU S.R.L</t>
  </si>
  <si>
    <t>PEGAMENTO PARA CERAMICO</t>
  </si>
  <si>
    <t>HUARANCCA ANCCO YENI ESTHER</t>
  </si>
  <si>
    <t>PALA TIPO CUCHARA</t>
  </si>
  <si>
    <t xml:space="preserve">  TOTAL GASTOS GENERALES- 
BIENES</t>
  </si>
  <si>
    <t xml:space="preserve"> TOTAL GASTOS GENERALES -
 SERVICIOS</t>
  </si>
  <si>
    <t>MEDIC  HP  SOCIEDAD ANONIMA CERRADA</t>
  </si>
  <si>
    <t>EXAMEN MEDICO OCUPACIONAL</t>
  </si>
  <si>
    <t>MAFRE  PERU COMPAÑÍA DE SeGUROS</t>
  </si>
  <si>
    <t>QUINTANA JIMENEZ EDWIN EDGAR</t>
  </si>
  <si>
    <t>SERVICIO  DE DISEÑO DE INSTALACIONES 
SANITARIAS</t>
  </si>
  <si>
    <t>ALQUILER DE ANDAMIOS</t>
  </si>
  <si>
    <t xml:space="preserve"> TOTAL GASTOS DE SUPERVISION
 BIENES</t>
  </si>
  <si>
    <t xml:space="preserve">CEMENTO PORTLAND TIPO I </t>
  </si>
  <si>
    <t>EPP</t>
  </si>
  <si>
    <t>GRUPO  HV  CONSTRUCTOR S.A.C</t>
  </si>
  <si>
    <t>CHALECOS DE ALGODÓN UNISEX</t>
  </si>
  <si>
    <t>ABRIL</t>
  </si>
  <si>
    <t>COMPANIA  MINERA  EXTRACTORA DE AGREGADOS S.C.R.L</t>
  </si>
  <si>
    <t xml:space="preserve">ADHESIVO MULTIUSO A BASE DE POLICLOROPRENO </t>
  </si>
  <si>
    <t>BALDE  DE PLASTICO X 20 L</t>
  </si>
  <si>
    <t>BROVHA 3 IN</t>
  </si>
  <si>
    <t>BROCHA 4 IN</t>
  </si>
  <si>
    <t xml:space="preserve"> CINTA  DE PÁPEL PARA ENMASCARAR M,ASTIKG TAPE  1 IN</t>
  </si>
  <si>
    <t>CINTA  DE PAPEL  PARA ENMASCARAR  DE 3/4</t>
  </si>
  <si>
    <t xml:space="preserve">ESPATULA DE ACERO 10 IN </t>
  </si>
  <si>
    <t>ESPATULA DE ACERO  3 IN</t>
  </si>
  <si>
    <t>ESPATULA DE ACERO 4 IN</t>
  </si>
  <si>
    <t>ESPATULA  DE GOMA FRAGUADOR 9.3 CM X 23.6</t>
  </si>
  <si>
    <t>ESPONJA  DE ESPUMA SINTETICA DE 2 IN X 3 IN</t>
  </si>
  <si>
    <t>JUEGO DE GARRUCHA  GIRATORIA DE NAILON 8 IN X 4 RUEDAS CON FRENO NACIONAL</t>
  </si>
  <si>
    <t>ESPATULA DE ACERO 2 IN</t>
  </si>
  <si>
    <t xml:space="preserve">PAÑO LIMPIADOR </t>
  </si>
  <si>
    <t>PINTURA  ESMALTE COLOR BLANCO</t>
  </si>
  <si>
    <t>PINTURA ESMALTE COLOR DE ROJO</t>
  </si>
  <si>
    <t>PISTOLA  DE AIRE COMPRIMIDO PARA PINTAR</t>
  </si>
  <si>
    <t>PLASTICO 1.50 M DE ANCHO COLOR NEGRO</t>
  </si>
  <si>
    <t>RODILLO PARA  PINTAR  DE 4 IN</t>
  </si>
  <si>
    <t>RODILLO PARA PINTAR DE 10 IN</t>
  </si>
  <si>
    <t>RODILLO PARA  PINTAR  DE 12 IN</t>
  </si>
  <si>
    <t>RODILLO PARA PINTAR  DE 5 IN</t>
  </si>
  <si>
    <t>RODILLO PARA PINTAR DE 9 IN</t>
  </si>
  <si>
    <t>SACO DE ARPILLERA 1.50 M X 2.50 M</t>
  </si>
  <si>
    <t>SACO DE RAFI 1.00 M X 1.20 NACIONAL</t>
  </si>
  <si>
    <t>THINER ACRILICO</t>
  </si>
  <si>
    <t>WAYPE INDUSTRIAL</t>
  </si>
  <si>
    <t>YESO NACIONAL</t>
  </si>
  <si>
    <t>GRUPO  MURILLO  E.I.R.LTDA</t>
  </si>
  <si>
    <t>ARCHIVADOR  DE CARTON CON PALANCA LOMO ANCHO</t>
  </si>
  <si>
    <t>BOLIGRAFO LAPICERO DE TINTA SECA PUNTA FINA</t>
  </si>
  <si>
    <t>CORRECTOR LIQUIDO TIPO LAPICERO CON PUNTA FINA</t>
  </si>
  <si>
    <t>CUADERNO ESPIRAL CUADRICULADO TAMAÑO A4 X 200 HOJAS</t>
  </si>
  <si>
    <t>FOLDER MANILA TAMAÑO A4 X200 HOJAS</t>
  </si>
  <si>
    <t>NOTA AUTOASHESIVA 3 IN 3 IN X 5 COLORES X 100 HOJAS</t>
  </si>
  <si>
    <t>PLUMON DE TINTA INDELEBLE PUNTA DELGADA COLOR AZUL</t>
  </si>
  <si>
    <t>PLUMON DE TINTA INDELEBLE PUNTA DELGADA COLOR NEGRO</t>
  </si>
  <si>
    <t>PLUMON DE TINTA INDELEBLE PUNTA DELGADA COLOR AMARILLO</t>
  </si>
  <si>
    <t>PLUMON DE TINTA INDELEBLE PUNTA DELGADA COLOR ANARANJADO</t>
  </si>
  <si>
    <t>PLUMON DE TINTA INDELEBLE PUNTA DELGADA COLOR VERDE</t>
  </si>
  <si>
    <t>SUJETADOR PARA PAPEL (TIPO FASTENER)</t>
  </si>
  <si>
    <t>DOCENA</t>
  </si>
  <si>
    <t>GASTOS DE SUPERVISION BIENES</t>
  </si>
  <si>
    <t>DISTRIBUIDOR ATLANTICAS E.I.R.L</t>
  </si>
  <si>
    <t>INVERSIONES  E INGENIEROS SANTA ANA S.C.R.L</t>
  </si>
  <si>
    <t>CASCO PROTECTOR COLOR BLANCO</t>
  </si>
  <si>
    <t>PAPEL BOND 80 G TAMAÑO A4</t>
  </si>
  <si>
    <t>EMPX500</t>
  </si>
  <si>
    <t>PAPEL BOND 80 G TAMAÑO A4 A COLORES</t>
  </si>
  <si>
    <t>CHRINOS CHAVEZ ROGER</t>
  </si>
  <si>
    <t>PIEDRA CHANCADA</t>
  </si>
  <si>
    <t xml:space="preserve">RESUMEN CUADRO COMPARATIVO DEL PRESUPUESTO ANÁLITICO   SEGÚN  EXPEDENTE  TECNICO </t>
  </si>
  <si>
    <t>RESUMEN CUADRO COMPARATIVO DEL PRESUPUESTO ANÁLITICO   SEGÚN  EXPEDENTE
 MODIFICADO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</si>
  <si>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</si>
  <si>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</si>
  <si>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</si>
  <si>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</si>
  <si>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</si>
  <si>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</si>
  <si>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</si>
  <si>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</si>
  <si>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</si>
  <si>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</si>
  <si>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3434</t>
  </si>
  <si>
    <t>3459</t>
  </si>
  <si>
    <t>3029</t>
  </si>
  <si>
    <t xml:space="preserve"> INVERSIONES INGENIEROS  SANTA  ANA S.C.R.L</t>
  </si>
  <si>
    <t>3662</t>
  </si>
  <si>
    <t>COPORACION  ACOMASA  S.R.L</t>
  </si>
  <si>
    <t>TRIPLAY  (TABLERO CONTRACHAPADO)FENOLICO 18 MM X 1.22 X 2.44</t>
  </si>
  <si>
    <t xml:space="preserve"> GRUPO CODIMAC SOCIEDAD ANONIMA CERRADA</t>
  </si>
  <si>
    <t>ARANDELA DE ACERO INOXIDABLE PLANA 1/2 IN NACIONAL</t>
  </si>
  <si>
    <t>ARANDELA DE  FIERRO PLANA 5/8 IN NACIONAL</t>
  </si>
  <si>
    <t>BARRA  DE FIERRO LISO 3/8x 6M ACEROS AREQUIPA</t>
  </si>
  <si>
    <t>DISCO  DE CORTE PARA ACERO 7 NORTON</t>
  </si>
  <si>
    <t>DISCO DE DEBASTE 7 IN NORTON</t>
  </si>
  <si>
    <t>DISOLVENTE  PARA DD CRONS</t>
  </si>
  <si>
    <t>PERNO DE  ACERO 3/4 IN  S2  2/  1 /"  CON TUERCA NACIONAL</t>
  </si>
  <si>
    <t>PERNO  DE  ANCLAJE  DE DE FIERRO  DE FIERRO
GALVANIZADO 1/2 IN X 3 IN NACIONAL</t>
  </si>
  <si>
    <t>PINTURA  ANTICORROSIVA CRONS</t>
  </si>
  <si>
    <t>PINTURA ESMALTE  SINTETICO ANYPSA</t>
  </si>
  <si>
    <t xml:space="preserve">PLANCHA DE ACERO1/8IN X 1.22 M X 2.44M ACEROS  AREQUIPA </t>
  </si>
  <si>
    <t>PLANCHA  DE ACERO ESTRUCTURAL 1/4 IN X 2.44 M ACEROS  AREQUIPA</t>
  </si>
  <si>
    <t>PLANCHA  DE  ACERO ESTRUCTURAL 3/8 IN X 1.22 X 2.44 ACEROS  AREQUIPA</t>
  </si>
  <si>
    <t>PLATINA DE ACERO  ESTRUCTURAL 3/8 IN
X2.44 ACXEROS</t>
  </si>
  <si>
    <t>SOLDADURA  ELECTODO AW A5 E 312 1/8 PUNTO AZUL</t>
  </si>
  <si>
    <t>PLANILLA  DE REINTEGRO PERSONAL OBRERO 
MES  DE  JULIO DEL 2022</t>
  </si>
  <si>
    <t>PLANILLA  DE REINTEGRO PERSONAL OBRERO 
MES  DE  AGOSTO DEL 2022</t>
  </si>
  <si>
    <t>PLANILLA  DE REINTEGRO PERSONAL OBRERO 
MES  DE JUNIO DEL 2022</t>
  </si>
  <si>
    <t>PLANILLA  DE REINTEGRO PERSONAL OBRERO 
MES  DE   SEPTIEMBRE  DEL 2022</t>
  </si>
  <si>
    <t>TECLE TRUPER</t>
  </si>
  <si>
    <t>TUERCA DE ACERO HEXAGONAL 3/8 NACIONAL</t>
  </si>
  <si>
    <t>TUERCA  DE  ACERO PARA CUCHILLAS Y CANTONERA</t>
  </si>
  <si>
    <t>ABRAZADERA  DE  ACERO INOXIDABLE 3/4 TINKU</t>
  </si>
  <si>
    <t>CABLE ELECTRICO THW 2.5 MM2 COLOR NEGRO INDECO</t>
  </si>
  <si>
    <t>CABLE ELECTRICO THW 2.5 MM2 COLOR   BLANCO INDECO</t>
  </si>
  <si>
    <t>CABLE ELECTRICO TIPO THW 4 MM2 COLOR ROJO INDECO</t>
  </si>
  <si>
    <t>CABLE ELECTRICO TIPO THW 90 DE 16 MM2 450/750 V INDECO</t>
  </si>
  <si>
    <t>HURTADO  RAMOS LUCHAVID</t>
  </si>
  <si>
    <t>CABLE ELECTRICO TIPO THW 4 MM2 COLOR NEGRO INDECO</t>
  </si>
  <si>
    <t>CONECTOR PARA TUBO CONDUIT 3/4"</t>
  </si>
  <si>
    <t>CURVA  CON ROSCA DE ACERO CONDUIT 3/4 IN X 90</t>
  </si>
  <si>
    <t>LAMPARA LED REFLECTORA 80 W 220 V IMPORTADO</t>
  </si>
  <si>
    <t>TORNILLO  DE ACERO AUTORROSCANTE 8MM X 3/4 IN</t>
  </si>
  <si>
    <t>TUBO DE ACERO  GALVANIZADO CONDUIT EMT 3/4 IN X 3M</t>
  </si>
  <si>
    <t>UNIDAD}</t>
  </si>
  <si>
    <t xml:space="preserve">UNION PARA SOLDAR DE ACERO GALVANIZADO CONDUIT 3/4 IN </t>
  </si>
  <si>
    <t>TICONA BARAZORDA JEZER GUIDO</t>
  </si>
  <si>
    <t>TABLERO DE TRANSFERENCIA AUTOMATICA</t>
  </si>
  <si>
    <t>TABLERO ELECTRICO AUTOSOPORTADO</t>
  </si>
  <si>
    <t>mayo</t>
  </si>
  <si>
    <t>SERVICIO  DE ALQUILER  DE LOCAL DE CONTINGENCIA MES  DE  ABRIL</t>
  </si>
  <si>
    <t>ALQUILER  DE LOCAL  ABRIL</t>
  </si>
  <si>
    <t>JAB CONTRATISTAS Y TRANSPORTES E.I.R.L</t>
  </si>
  <si>
    <t xml:space="preserve">SERVICIO  DE ALQUILER  DE MINICARGADOR 
FRONTAL </t>
  </si>
  <si>
    <t>SERVICIO  DE ALQUILER DE RODILLO LISO VIBRATORIO</t>
  </si>
  <si>
    <t>LEON ZAMORA CHARLES</t>
  </si>
  <si>
    <t>SERVICIO  DE ALQUILER  DE VOLQUETE</t>
  </si>
  <si>
    <t xml:space="preserve"> GASTOS DE SUPERVISION
 PERSONAL</t>
  </si>
  <si>
    <t xml:space="preserve">PLANILLA </t>
  </si>
  <si>
    <t>PLANILLA  DE SUPERVISION CORRESPONDIENTE 
AL MES  DE  ABRIL</t>
  </si>
  <si>
    <t>ZAPATOS  DE SEGURIDAD</t>
  </si>
  <si>
    <t>INVERSIONES MADESUR  E.I.RL</t>
  </si>
  <si>
    <t xml:space="preserve">MADERA  EUCALIPTO </t>
  </si>
  <si>
    <t>COMPAÑÍA MINERA EXTRACTORA  DE AGREGADOS</t>
  </si>
  <si>
    <t>PRESUPUESTO TOTAL DE OBRA  SEGÚN EXPEDIENTE - MODIFICADO</t>
  </si>
  <si>
    <t>GRUPO MURILLO E.I.R LTDA</t>
  </si>
  <si>
    <t>CONCRETO PREMEZCLADO  FC 210 KG/CM</t>
  </si>
  <si>
    <t>JIMENEZ  AIQUIPA RAQUEL</t>
  </si>
  <si>
    <t>ACEITE LUBRICANTE  4T X 1 L</t>
  </si>
  <si>
    <t>ASFALTO LIQUIDO RC 250 NACIONAL</t>
  </si>
  <si>
    <t>BARNIZ DIELECTRICO TEKNO</t>
  </si>
  <si>
    <t>CANTONERA  DE ALUMINIO PARA ESCALERA PESADO</t>
  </si>
  <si>
    <t>DILUYENTE  REMOVEDOR PARA PINTURA</t>
  </si>
  <si>
    <t xml:space="preserve">LACA SELLADORA PARACAS </t>
  </si>
  <si>
    <t>LIJA CIRCULAR PARA  PULIR  VELCRO N°60</t>
  </si>
  <si>
    <t>LIJA  CIRCULAR LIJADORA VELCRO  PESADO N°80</t>
  </si>
  <si>
    <t>LIJA  PARA FIERRO  N°40 VELCRO PESADO</t>
  </si>
  <si>
    <t>LIJA  PARA PULIR FIERRO N°100</t>
  </si>
  <si>
    <t>LIMPIADOR  QUITASARRO  MASTER  CAR</t>
  </si>
  <si>
    <t>PLATINA DE  ACERO 2 IN X 1/4 IN X 6 MPESADO</t>
  </si>
  <si>
    <t>SOLDADURA ELECTRODO AWS E 60011 PUNTO AZUL</t>
  </si>
  <si>
    <t>MULTISERVICIOS ADELINE E.I.R.L</t>
  </si>
  <si>
    <t>BLOQUE DE CONCRETO  10 CM X 20 CM X 40 CM</t>
  </si>
  <si>
    <t>BLOQUE  DE CONCRETO 15 CM X 20 CM X 40 CM</t>
  </si>
  <si>
    <t xml:space="preserve">COMERCIAL  FERRETERA A.R.G </t>
  </si>
  <si>
    <t>CONDUCTOR DE COBRE  ELECTRICO TIPO N2XOH DE 37 HILOS CABLEADO X 240 MM2 INDECO</t>
  </si>
  <si>
    <t xml:space="preserve">MANGA TERMOCONTRAIBLE PARA CABLE 10 MM2 COLOR NEGRO IMPORTADA </t>
  </si>
  <si>
    <t>TERMINAL  DE COBRE OJAL 70 MM2 IMPORTADO</t>
  </si>
  <si>
    <t>ADHESIVO SELLADOR  ELASTICO DE POLIURETANO X 300 ML</t>
  </si>
  <si>
    <t>CINTA AISLANTE 19 MM X 18M COLO NEGRO</t>
  </si>
  <si>
    <t>HURTADO RAMOS LUCHAVID</t>
  </si>
  <si>
    <t>ABRAZADERA  DE ACERO  4 IN INDUSTRIAL PESADO</t>
  </si>
  <si>
    <t xml:space="preserve">ABRAZADERA  DE ACERO GALVANIZADO 1 IN INDUSTRIAL </t>
  </si>
  <si>
    <t>ABRAZADERA  DE  ACERO GALVANIZADO 1/2 INDUSTRIAL PESADO</t>
  </si>
  <si>
    <t>ABRAZADERA  DE ACERO GALVANIZADO DE 2 INDUSTRIAL PESADO</t>
  </si>
  <si>
    <t>ABRAZADERA DE ACERO GALVANIZADO 3/4
 INDUSTRIAL PESADO</t>
  </si>
  <si>
    <t xml:space="preserve"> BROCA  PARA CONCRETO 1/4 IN TRUPER</t>
  </si>
  <si>
    <t>BROCA  PARA  CONCRETO 3/8 TRUPER</t>
  </si>
  <si>
    <t>BROCA  PARA CONCRETO  5/16 TRUPER</t>
  </si>
  <si>
    <t>COLGADOR  DE ACERO GALVANIZADO TIPO GOTA  PARA TUBO 1 IN INDUSTRIAL  PESADO</t>
  </si>
  <si>
    <t>COLGADOR  DE  ACERO GALVANIZADO TIPO GOTA PARA TUBO DE 1/2 IN IDUSTRIAL PESADO</t>
  </si>
  <si>
    <t>COLGADOR DE ACERO GALVANIZADO TIPO GOTA  PARA TUBO 3/4 INDUSTRIAL PESADO</t>
  </si>
  <si>
    <t>COLGADOR DE ACERO TIPO GOTA PARA TUBO DE 11/2 INDUSTRIAL PESADO</t>
  </si>
  <si>
    <t>COLGADOR  DE ACERO TIPO GOTA  PARA TUBO 2 INDUSTRIAL PESADO</t>
  </si>
  <si>
    <t>COLGADOR PARA FIJACION DE METAL DE 1 IN</t>
  </si>
  <si>
    <t>HOJA  DE SIERRA 12 BIMETAL SANFLEX</t>
  </si>
  <si>
    <t>TARUGO DE PVC 1/4 NACIONAL</t>
  </si>
  <si>
    <t>TARUGO DE PVC 3/8 NACIONAL</t>
  </si>
  <si>
    <t>TARUGO DE PVC 3/8 X 11/2 NACIONAL</t>
  </si>
  <si>
    <t>TARUGO DE PVC 5/16 IN NACIONAL</t>
  </si>
  <si>
    <t>VARILLA  DE ACERO 3/8 IN X  6 M</t>
  </si>
  <si>
    <t>PROBISER  M&amp; S  E.I..R.L</t>
  </si>
  <si>
    <t>PORCELANATO 60 CM X 60CM</t>
  </si>
  <si>
    <t>SERTEC S.R.L</t>
  </si>
  <si>
    <t>CABLE ELECTRICO 2 X16 AWG X 300 NHTWIRE</t>
  </si>
  <si>
    <t>CABLE ELECTRICO FLEXIBLE 2 X 14 AWG X 100 M NHTWIRE</t>
  </si>
  <si>
    <t>CABLE UTP CAT 6A X 305 M</t>
  </si>
  <si>
    <t>CABLE ELECTRICO 2 X 16 AWG(3MM2)500/600 X 100 CABLE AUDIO ESTEREO</t>
  </si>
  <si>
    <t>MSD INVERSIONES S.R.L</t>
  </si>
  <si>
    <t>BENTONITA SODICA X 30 KG TIERRA GEL</t>
  </si>
  <si>
    <t>CAJA DE  REGISTRO CON TAPA PARA POZO A TIERRA DECOPER</t>
  </si>
  <si>
    <t>CEMENTO CONDUCTIVO X 25 KG TIERRA GEL</t>
  </si>
  <si>
    <t>CONDUCTOR DE COBRE TIPO THW DE 25 MM2 INDECO</t>
  </si>
  <si>
    <t>CONECTOR  DE COBRE TIPO ANDERSON 3/4 IN PARA  PUESTA A TIERRA NACIONAL</t>
  </si>
  <si>
    <t>SAL INDUSTRIAL X 5O KG</t>
  </si>
  <si>
    <t>VARILLA  DE COBRE 3/4 IN X 2440 M</t>
  </si>
  <si>
    <t>MAVERI MANUFACTURAS -VENTAS S-R-L</t>
  </si>
  <si>
    <t>CODO CON ROSCA DE PVC 1/2 X 90° pavco</t>
  </si>
  <si>
    <t>CODO  CON ROSCA DE PVC 1 1/2X 90°PAVCO</t>
  </si>
  <si>
    <t>CODO CON ROSCA DE PVC DE 1 1/4X 90° PAVCO</t>
  </si>
  <si>
    <t>CODO CON ROSCA DE PVC 1 IN 90° PAVCO</t>
  </si>
  <si>
    <t>CODO CON ROSCA DE PVC 3/4 X 90</t>
  </si>
  <si>
    <t>CODO  PARA SOLDAR O PEGAR  DE PVC PARA DESAGUE 2 IN X 45° PAVCO</t>
  </si>
  <si>
    <t>CODO PARA  SOLDAR O PEGAR DE  PVC
PARA DESAGUE 2 INX 90°  NICOLL</t>
  </si>
  <si>
    <t>CODO PARA SOLDAR O PEGAR DE  PVC PARA DESAGUE 4 IN X 45°PAVCO</t>
  </si>
  <si>
    <t>CODO PARA SOLDAR O PEGAR DE  PVC PARA DESAGUE 4 IN X 90°PAVCO</t>
  </si>
  <si>
    <t>REDUCCION PARA SOLDAR O PEGAR DE PVC SEL 4 IN X 2 IN PAVCO</t>
  </si>
  <si>
    <t>TEE CON ROSCA DE PVC 1 1/2 PAVCO</t>
  </si>
  <si>
    <t>TEE CON ROSCA DE PVC 1 PAVCO</t>
  </si>
  <si>
    <t>TEE CON ROSCA DE PVC  1/2 IN PAVCO</t>
  </si>
  <si>
    <t>TEE  CON ROSCA DE PVC SAP 1  1/4 IN PAVCO</t>
  </si>
  <si>
    <t>TEE  PARA SOLDAR O PEGAR DE PVC SAL PARA DESAGUE DE 2 NICOLL</t>
  </si>
  <si>
    <t>TUBO  DE PVC 1 1/4 IN X 5 M PLASTICA</t>
  </si>
  <si>
    <t>TUBO DE PVC 3/4 X 5 M PLASTICA</t>
  </si>
  <si>
    <t>TEE CON ROSCA DE PVC 3/4 PAVCO</t>
  </si>
  <si>
    <t>TUBO DE PVC 1 1/2 X 5 M PLASTICA</t>
  </si>
  <si>
    <t>TUBO DE PVC 1/2 IN X 5 M PLASTICA</t>
  </si>
  <si>
    <t>TUBO DE PVC CLASE 10 1 1 /2 X 6 M NICOLL</t>
  </si>
  <si>
    <t>TUBO DE PVC PARA DESAGUE SAL 2 IN 3 M PAVCO</t>
  </si>
  <si>
    <t>TUBO DE PVC PARA DESAGUE SAL 2 IN X 3 M PAVCO</t>
  </si>
  <si>
    <t>UNION  CON ROSCA DE PVC 1 IN PAVCO</t>
  </si>
  <si>
    <t>UNION CON ROSCA DE PVC 1 1 /2 PAVCO</t>
  </si>
  <si>
    <t>UNION CON ROSCA DE PVC 1 1 /4 PAVCO</t>
  </si>
  <si>
    <t>UNION CON ROSCA DE PVC 1/2 PAVCO</t>
  </si>
  <si>
    <t>UNION CON ROSCA DE PVC DE 3/4 PAVCO</t>
  </si>
  <si>
    <t>UNION CON ROSCA UNIVERSAL DE PVC 3/4 
PAVCO</t>
  </si>
  <si>
    <t>UNION CON ROSCA UNIVERSAL DE PVC 1 IN PAVCO</t>
  </si>
  <si>
    <t>UNION CON ROSCA UNIOVERSAL DE PVC U 1/2 IN PAVCO</t>
  </si>
  <si>
    <t>YEE PARA SOLDAR O PEGAR DE PVC SAL 2 IN NICOLL</t>
  </si>
  <si>
    <t>YEE PARA SOLDAR O PEGAR DE PVC SAL 4X2 IN NICOLL</t>
  </si>
  <si>
    <t>YEE PARA SOLDAR O PEGAR DE PVC SAP 4 IN NICOLL</t>
  </si>
  <si>
    <t>PLANILLA DEL PERSONAL OBRERO -CORRESPONDIENTE AL MES  DE  JUNIO</t>
  </si>
  <si>
    <t>SERVICENTRO SAN JOSE  E.I.R.L TDA</t>
  </si>
  <si>
    <t>MAFRE  PERU COMPAÑÍA DE SEGUROS</t>
  </si>
  <si>
    <t>PLANILLA  DE SUPERVISION CORRESPONDIENTE 
AL MES  DE  JUNIO</t>
  </si>
  <si>
    <t>JUNIO</t>
  </si>
  <si>
    <t>TIERRA CERNIDA</t>
  </si>
  <si>
    <t>ADPTADOR ALMOHADILLA   DE RESPALDO PARA DISCO</t>
  </si>
  <si>
    <t>ALAMBRE DE ACERO NEGRO RECOCIDO CALIBRE 8 TRUPER</t>
  </si>
  <si>
    <t>BROCA COPA DIAMANTADA 1/2 IN PARA PORCELANATO</t>
  </si>
  <si>
    <t>BROCA  DE ACERO 5/16 IN TRUPER</t>
  </si>
  <si>
    <t>BROCA PARA METAL 3/8 IN TRUPER</t>
  </si>
  <si>
    <t xml:space="preserve">BROCA  PARA CONCRETO DE MEDIA </t>
  </si>
  <si>
    <t>BROCA  PARA CONCRETO 3/8 IN TRUPER</t>
  </si>
  <si>
    <t>BROCA PARA MADERA 5/8 TRUPER</t>
  </si>
  <si>
    <t>CABLE ELECTRICO VULCANIZADO N°2 X 12 AWG INDECO</t>
  </si>
  <si>
    <t>CANDADO X 40 MM FORTE</t>
  </si>
  <si>
    <t>CINCEL DE ACERO HEXAGONAL PUNTA PLANA
1 IN X 11 /ACERO</t>
  </si>
  <si>
    <t>CINCEL DE FIERRO PUNTA PLANA 1 IN X 15  3/4 IN ACERO</t>
  </si>
  <si>
    <t xml:space="preserve">UNIDAD </t>
  </si>
  <si>
    <t>BROCA PARA MADERA 1/2 TRUPER</t>
  </si>
  <si>
    <t>CINCEL DE FIERRO TIPO PUNTA 4 CM X 2 IN X 10 IN ACERO</t>
  </si>
  <si>
    <t>CINCEL DE FIERRO  TIPO PUNTA 5/8 IN X 10 IN ACERO</t>
  </si>
  <si>
    <t>CINCEL DE PUNTA 16 IN MAKITA</t>
  </si>
  <si>
    <t>CINCEL PLANO  10 IN MAKITA</t>
  </si>
  <si>
    <t>CINCEL PLANO DE 3/4 IN 5/8 IN X 7 1 /4</t>
  </si>
  <si>
    <t>CINCEL PUNTA  PLANA  11 13/16 PARA ROTOMARTILLO MAKITA</t>
  </si>
  <si>
    <t>CINTA AISLANTE 19 MM X 18 M X 3 M</t>
  </si>
  <si>
    <t>CINTILLO DE PVC 4.8 MM X 20 CM NACIONAL</t>
  </si>
  <si>
    <t>DISCO DE CORTE PARA  FIERRO DE  7 1/4 IN KAIPEN</t>
  </si>
  <si>
    <t>DISCO  DE CORTE DE  1/4  KAIPEN</t>
  </si>
  <si>
    <t>DISCO  DE CORTE  PARA METAL DE 4" NORTON</t>
  </si>
  <si>
    <t>DISCO DE CORTE  PARA METAL DE 7" NORTON</t>
  </si>
  <si>
    <t>DISCO DIAMANTADO DE CORTE PARA CERAMICA 4 IN X 1/2 NORTON</t>
  </si>
  <si>
    <t>DISCO PARA AMOLADORA DE 6" KAIFEN</t>
  </si>
  <si>
    <t>ENCHUFE PLANO HEMBRA CON TOMA  ATIERRA MENNEKES</t>
  </si>
  <si>
    <t>ENCHUFE PLANO MACHO CON TOMA  ATIERRA MENNEKES</t>
  </si>
  <si>
    <t>EXTENSION DE TOMACORRIENTE RETRACTIL CON TRES TOMAS X 50 M</t>
  </si>
  <si>
    <t>FOCO DE LUZ MIXTA 500 W OLIE</t>
  </si>
  <si>
    <t>HOJA  DE SIERRA 20 IN SANAFLEX</t>
  </si>
  <si>
    <t>JUEGO  DE CARBONES X2 PIEZAS PARA MOTOR DE  220 V IMPORTADO</t>
  </si>
  <si>
    <t>JUEGO DE TARRAJAS 1/2 IN A 2 IN X 6 PIEZAS TRUPER</t>
  </si>
  <si>
    <t>LIJA PARA PULIR MADERA N°100 ABRALIT</t>
  </si>
  <si>
    <t xml:space="preserve">LIJA PARA PULIR MADERA N°100X 23 CM ABRALIT </t>
  </si>
  <si>
    <t>LIJA  PARA PULIR MADERA N°180 ABRALIT</t>
  </si>
  <si>
    <t>LIJA PARA PULIR MADERA N°400 ABBOCAT</t>
  </si>
  <si>
    <t>LIJA PARA PULIR MADERA N°80ABRALIT</t>
  </si>
  <si>
    <t>LIJA PÁRA PULIR PARED N°200 ABRALIT</t>
  </si>
  <si>
    <t>MANGUERA DE JEBE 3/4 IN X 6M QUIVER</t>
  </si>
  <si>
    <t>NIVELADOR DE CAUCHO CON ROSCA X 3/8 IN IMPÓRTADO</t>
  </si>
  <si>
    <t>PILA RECARGABLE AA-OPALUX</t>
  </si>
  <si>
    <t>PLANCHA DE   POLIESTILENO EXPANDIDO 1 IN X 1.2OM X 2.4O M NACIONAL</t>
  </si>
  <si>
    <t>NIVELADOR  DE PLASTICO TIPO ARCO PARA PISO IMPORTADO</t>
  </si>
  <si>
    <t>PLASTICO DOBLE ANCHO 4.00 M COLOR AZUL NACIONAL</t>
  </si>
  <si>
    <t>RUEDA AFILADA DE METAL  PARA CERAMICA X 6 MM KAMASA</t>
  </si>
  <si>
    <t>SACO  DE POLIPROPILENO TEJIDO X 30 KG MINERO</t>
  </si>
  <si>
    <t>TELA ARPILLERA 4 M X 100M NACIONAL</t>
  </si>
  <si>
    <t>TRIPLAY  (TABLERO CONTRACHAPADO)LUPUNA 18 MM X 1.22 X 2.44</t>
  </si>
  <si>
    <t xml:space="preserve">YESO X 42.50KG NACIONAL </t>
  </si>
  <si>
    <t>INVERSIONES E INGENIEROS SANTA ANA S.C.R.L</t>
  </si>
  <si>
    <t>CEMENTO PORTLAND TIPO  I X 42.50 KG SOL</t>
  </si>
  <si>
    <t xml:space="preserve"> RCASA E.I.R.L</t>
  </si>
  <si>
    <t>PIEDRA CHANCADA 1/2 IN</t>
  </si>
  <si>
    <t>934+G1784:N1785</t>
  </si>
  <si>
    <t>GASHOOL</t>
  </si>
  <si>
    <t xml:space="preserve"> GASTOS GENERALES  PERSONAL</t>
  </si>
  <si>
    <t>PLANILLA PERSONAL TECNICO MES MAYO</t>
  </si>
  <si>
    <t>PLANILLA  DE VACACIONES TRUNCAS</t>
  </si>
  <si>
    <t>FRANCHESCCA RAMOS OSCCO</t>
  </si>
  <si>
    <t>TOTAL GASTOS  GENERALES SERVICIOS</t>
  </si>
  <si>
    <t>GASTOS  GENERALES SERVICIOS</t>
  </si>
  <si>
    <t xml:space="preserve">QUINTANA JIMENEZ EDWIN EDGAR </t>
  </si>
  <si>
    <t>SERCVICIO  DE RECALCULO DE INSTALACIONES
SANITARIAS SEGUNDO ENTREGABLE</t>
  </si>
  <si>
    <t>DEPOSITO SANTA BEATRIZ E.I.R.L0</t>
  </si>
  <si>
    <t>TUBO  DE PVC  PARA  INSTALACIONES ELECTRICAS SAP 3/4 IN X 3M</t>
  </si>
  <si>
    <t>TUBO DE PVC PARA INSTALACIONES
ELECTRICAS SAP 50 MM X 3 M</t>
  </si>
  <si>
    <t>FERRETERIA  DISTRIBUCION &amp; COLOR  S.A.C</t>
  </si>
  <si>
    <t xml:space="preserve">PASTA MURAL </t>
  </si>
  <si>
    <t>PAPEL BOND TAMAÑO A4</t>
  </si>
  <si>
    <t>PAPEL BOND TAMAÑO A3 GALLO</t>
  </si>
  <si>
    <t>CAJA  DE REGISTRO PARA DESAGUE NACIONAL</t>
  </si>
  <si>
    <t>CINTA TEFLON 1 IN  X 10 M C&amp; A</t>
  </si>
  <si>
    <t>CINTA TEFLON 3/4 IN  X 12 M C&amp; A</t>
  </si>
  <si>
    <t>CODO PARA SOLDAR O PEGAR DE PVC PARA DESAGUE 2 IN X 4 IN CON VENTILACION PAVCO</t>
  </si>
  <si>
    <t>CODO PARA SOLDAR  O PEGAR PVC SAP TIPO F 160 PAVCO</t>
  </si>
  <si>
    <t>CODO PARA SOLDAR O PEGAR DE PVC SEL 1/2 IN 90°</t>
  </si>
  <si>
    <t>CODO PARA SOLDAR O PEGAR DE PVC TIPO UF 160 MM X 45°PAVCO</t>
  </si>
  <si>
    <t>FORMADOR  DE EMPAQUETADURA X 1/4 GALON</t>
  </si>
  <si>
    <t>GRASA LUBRICANTE PARA TUBO DE PVC TIPO UF NACIONAL</t>
  </si>
  <si>
    <t xml:space="preserve">NIPLE DE COBRE 1 IN X 1IN </t>
  </si>
  <si>
    <t xml:space="preserve">NIPLE DE COBRE 1/2IN X1/2 IN </t>
  </si>
  <si>
    <t>NIPLE  DE COBRE 1/2 IN 2 IN</t>
  </si>
  <si>
    <t>NIPLE  DE COBRE  3/4 IN X 2 1/2 IN</t>
  </si>
  <si>
    <t>PEGAMENTO  PARA  PVC X 1/4 GALON  OATEY</t>
  </si>
  <si>
    <t>REDUCCION CON ROSCA DE PVC 3/4 IN X 1/2 ERA</t>
  </si>
  <si>
    <t>REDUCCION CON ROSCA DE PVC  TIPO  BUSHING 1  1/2 X 1 1/4 ERA</t>
  </si>
  <si>
    <t>REDUCCION CON ROSCA DE PVC  TIPO  BUSHING 1  1/2 X 1 ERA</t>
  </si>
  <si>
    <t>REDUCCION CON ROSCA DE PVC  TIPO  BUSHING 1  1/4X 1 ERA</t>
  </si>
  <si>
    <t>REDUCCION CON ROSCA DE PVC  TIPO  BUSHING 1 IN X 1/2 IN</t>
  </si>
  <si>
    <t>REDUCCION CON ROSCA DE PVC  TIPO  BUSHING 1 IN X 3/4 IN</t>
  </si>
  <si>
    <t>REGISTRO  DE BRONCE  DE 2 IN NACIONAL</t>
  </si>
  <si>
    <t>REGISTRO  DE BRONCE  DE 4 IN NACIONAL</t>
  </si>
  <si>
    <t>SOMBRERO  DE VENTILACION DE PVC SAL DE 4 IN</t>
  </si>
  <si>
    <t>SUMIDEWRO DE BRONCE  4 NACIONAL</t>
  </si>
  <si>
    <t>TAPON MACHO  DE PVC 1/2 IN CON ROSCA</t>
  </si>
  <si>
    <t>TAPON MACHO DE PVC 3/4 IN CON RNOSCA</t>
  </si>
  <si>
    <t>TEE PARA SOLDAR O PEGAR DE PVC SAL PARA DESAGUE  4IN</t>
  </si>
  <si>
    <t>TEE PARA SOLDAR  O PEGAR PVC SAP PARA DESAGUE 4IN</t>
  </si>
  <si>
    <t>TUBO  DE  PVC UF CALSE 10 DN 160 MM X 6 M CON ANILLO PAVCO</t>
  </si>
  <si>
    <t>UNION APRESION DE PVC TIPO UF CLASE 10 160 MM PAVCO</t>
  </si>
  <si>
    <t>UNION CON ROSCA DE PVC 1 1/4 IN ERA</t>
  </si>
  <si>
    <t>VALVULA  ESFERICA 1 IN VAE ITALY</t>
  </si>
  <si>
    <t>VALVULA ESFERICA DE ACERO INOXIDABLE 1 1/4 DE 200 PSI VAE ITALY</t>
  </si>
  <si>
    <t>VALVULA ESFERICA DE BRONCE 1/2 IN</t>
  </si>
  <si>
    <t>VALVULA ESFERICA DE BRONCE 3/4" IN</t>
  </si>
  <si>
    <t>SERVICIO  DE ALQUILER  DE VOLQUETE  SEGUNDO PAGO</t>
  </si>
  <si>
    <t xml:space="preserve">PLANILLA PERSONAL TECNICO MES JUNIO </t>
  </si>
  <si>
    <t xml:space="preserve">ALQUILER  DE LOCAL GATDU MES MAYO </t>
  </si>
  <si>
    <t xml:space="preserve">ALQUILER  DE LOCAL PARA PERSONAL TECNICO MES MAYO </t>
  </si>
  <si>
    <t>00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</si>
  <si>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</si>
  <si>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</si>
  <si>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</si>
  <si>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</si>
  <si>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</si>
  <si>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</si>
  <si>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</si>
  <si>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</si>
  <si>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</si>
  <si>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5394</t>
  </si>
  <si>
    <t xml:space="preserve"> APORTE A ESSALUD DE LA PLANILLA DE CONSTRUCCION CIVIL DE LA META: 38-2023, </t>
  </si>
  <si>
    <t xml:space="preserve"> EL APORTE A S.C.T.R. DE LA PLANILLADE CONSTRUCCION CIVIL DE LA META: 38-2023, </t>
  </si>
  <si>
    <t xml:space="preserve"> DESCUENTO DE SNP DE LA PLANILLA DE CONSTRUCCION CIVIL DE LA META: 38-2023, CORRESPONDIENTE AL MES DE MAYO </t>
  </si>
  <si>
    <t xml:space="preserve"> DESCUENTO DE AFP INTEGRA DE LA PLANILLA DE CONSTRUCCION CIVIL DE LA META: 38-2023, CORRESPONDIENTE AL MES DE MAYO </t>
  </si>
  <si>
    <t xml:space="preserve"> DESCUENTO DE AFP PROFUTURO DE LAPLANILLA DE CONSTRUCCION CIVIL DE LA META: 38-2023, CORRESPONDIENTE AL MES DE MAYO DEL </t>
  </si>
  <si>
    <t xml:space="preserve"> DESCUENTO DE AFP PRIMA DE LA PLANILLA DE CONSTRUCCION CIVIL DE LA META: 38-2023, CORRESPONDIENTE AL MES DE MAYO</t>
  </si>
  <si>
    <t xml:space="preserve"> DESCUENTO DE AFP HABITAT DE LA PLANILLA DE CONSTRUCCION CIVIL DE LA META: 38-2023, CORRESPONDIENTE AL MES DE MAYO DEL 4</t>
  </si>
  <si>
    <t xml:space="preserve">L DESCUENTO DE CUOTA SINDICAL A NOMBRE DEL SR. DAVID LORENZO CONTRERAS ACHULLI, DE LA PLANILLADE CONSTRUCCION CIVIL DE LA META: 38-2023, </t>
  </si>
  <si>
    <t xml:space="preserve"> DESCUENTO DE CONAFOVICER SEGUN ANEXO ADJUNTO, DE LA PLANILLA DE CONSTRUCCION CIVIL DE LA META: 38-2023, CORRESPONDIENTE AL MES DE MAYO DEL 2023, </t>
  </si>
  <si>
    <t xml:space="preserve"> DESCUENTO DE SCTR-ONP A NOMBRE DEL CAJERO PAGADOR JOSE LUIS VILLARROEL PEÑA DE LA PLANILLA DE CONSTRUCCION CIVIL DE LA META: 38-2023, CORRESPONDIENTE ALMES DE MAYO A,ª</t>
  </si>
  <si>
    <t>3943</t>
  </si>
  <si>
    <t>3941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</si>
  <si>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</si>
  <si>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</si>
  <si>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</si>
  <si>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</si>
  <si>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</si>
  <si>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</si>
  <si>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</si>
  <si>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</si>
  <si>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</si>
  <si>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</si>
  <si>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5919</t>
  </si>
  <si>
    <t>6433</t>
  </si>
  <si>
    <t xml:space="preserve"> EL DESCUENTO DE SNP-ONP DE LA PLANILLA N°0398 DE LA PLANILLA DE CONSTRUCCION CIVIL</t>
  </si>
  <si>
    <t>IMPORTE QUE SE GIRA EL APORTE A ESSALUD DE LA PLANILLA N°0398</t>
  </si>
  <si>
    <t xml:space="preserve">IMPORTE QUE SE GIRA POR EL APORTE A S.C.T.R. DE LA PLANILLAN°0398 </t>
  </si>
  <si>
    <t>IMPORTE QUE SE GIRA POR EL DESCUENTO DE CUOTA SINDICAL A NOMBRE DEL SR. DAVID LORENZO CONTRERAS ACHULLI DE LA PLANILLA N°0398</t>
  </si>
  <si>
    <t xml:space="preserve">IMPORTE QUE SE GIRA POR EL DESCUENTO DE CONAFOVICER DE LA PLANILLA N°0398 </t>
  </si>
  <si>
    <t xml:space="preserve">IMPORTE QUE SE GIRA POR EL DESCUENTO DE AFP INTEGRA DE LA PLANILLA N°0398 </t>
  </si>
  <si>
    <t xml:space="preserve">IMPORTE QUE SE GIRA POR EL DESCUENTO DE AFP PROFUTURO DE LAPLANILLA N°0398 </t>
  </si>
  <si>
    <t xml:space="preserve">IMPORTE QUE SE GIRA POR EL DESCUENTO DE AFP PRIMA DE LA PLANILLA N°0398 </t>
  </si>
  <si>
    <t xml:space="preserve">IMPORTE QUE SE GIRA POR EL DESCUENTO DE AFP HABITAT DE LA PLANILLA N°0398 </t>
  </si>
  <si>
    <t xml:space="preserve">IMPORTE QUE SE GIRA A SU CUENTA DE B/N DE LA PLANILLA N°0398 </t>
  </si>
  <si>
    <t xml:space="preserve">IMPORTE QUE SE GIRA PARA EL DESCUENTO DE SEG. COMP. TRAB-ONP DE LA PLANILLA N°0398 </t>
  </si>
  <si>
    <t>PLANILLA DE CONSTRUCCION CIVIL  CORRESPONDIENTE AL MES DE JULIO</t>
  </si>
  <si>
    <t>INDUSTRIAS JAZMAR S.A.C</t>
  </si>
  <si>
    <t>PINTURA  ESMALTE BLANCO HUMO</t>
  </si>
  <si>
    <t>PINTURA  ESMANTE BLANCO ALUMINIO</t>
  </si>
  <si>
    <t>PINTURA ESMALTE COLOR BLANCO</t>
  </si>
  <si>
    <t>PINTURA ESMALTE COLOR NEGRO</t>
  </si>
  <si>
    <t xml:space="preserve">PINTURA ESMALTE COLOR ROJO </t>
  </si>
  <si>
    <t>PROTECTOR  AUDITIVO(OREJERAS) PARA CASCO PRO</t>
  </si>
  <si>
    <t>RESPIRADOR DE MEDIA CARA DE JEBE LATEX CON FILTROS INTERCAMBIABLES</t>
  </si>
  <si>
    <t xml:space="preserve">CAMISETA DE  ALGODÓN MANGA LARGA UNISEX </t>
  </si>
  <si>
    <t>CHALECO DE DRIL CABALLERO S/M</t>
  </si>
  <si>
    <t>LENTES DE  POTECTORES DE POLICARBONATO -SEGPRO</t>
  </si>
  <si>
    <t>OVEROL PROTECTOR  DE TASLAN UNISEX-TASLAS</t>
  </si>
  <si>
    <t>PANTALON DE DRIL  PARA CABALLEROS/M</t>
  </si>
  <si>
    <t>TAPON DE OIDO DE SILICONA  HIPOALERGENICA -SEGPRO</t>
  </si>
  <si>
    <t>ZAPATO DE CUERO CON PUNTA DE ACERO UNISEX DE ACERO -SEGPRO</t>
  </si>
  <si>
    <t>JULIO</t>
  </si>
  <si>
    <t>CONSTRUSOL  J&amp; M S.A.C</t>
  </si>
  <si>
    <t>PERFIL DE ALUMINIO 4 IN X 1/8 IN X 5 M PARED PLAST</t>
  </si>
  <si>
    <t>UNID</t>
  </si>
  <si>
    <t>BISAGRA DE ALUMINIO 4 IN X 4 IN BISA</t>
  </si>
  <si>
    <t>BROCA DE ACERO 5/16 IN TRUPER</t>
  </si>
  <si>
    <t>BROCA PALETA PARA MADERA  DE 10 MM</t>
  </si>
  <si>
    <t>BROCA  PALETA PARA ,MADERA DE 12 MM</t>
  </si>
  <si>
    <t>BROCA PALETA  PARA MADERA DE 13 MM</t>
  </si>
  <si>
    <t>BROCA PARA MADERA 1 IN TRUPER</t>
  </si>
  <si>
    <t>BROCA PARA MADERA 1/2" IMPORTADO</t>
  </si>
  <si>
    <t>CERRADURA ELECTRICA SIMPLE FORTE</t>
  </si>
  <si>
    <t>CERRADURA MECANICA  CON MANIJA REFORZADA PARA PUERTA PRINCIPAL FORTE</t>
  </si>
  <si>
    <t xml:space="preserve">CERRADURA MECANICA  TIPO MANIJA PARA PUERTA CANTOL </t>
  </si>
  <si>
    <t>CERROJO DE ALUMINIO X 5 IN NACIONAL</t>
  </si>
  <si>
    <t>TARUGO DE PVC 6/35 NACIONAL</t>
  </si>
  <si>
    <t>TIRADOR DE ACERO NACIONAL</t>
  </si>
  <si>
    <t xml:space="preserve">TORNILLO DE ACERO 1 IN NACIONAL </t>
  </si>
  <si>
    <t>SORIA  SALINAS YOVANA CAROLINA</t>
  </si>
  <si>
    <t>CERRADURA MECANICA TIPO MANIJA  PARA PUIERTA CANTOL</t>
  </si>
  <si>
    <t xml:space="preserve"> A PLUS BUILDERS</t>
  </si>
  <si>
    <t>SERVICIO  DE ALQUILER  DE  EQUIPOS  DE MEDICION</t>
  </si>
  <si>
    <t>ALQUILER  DE LOCAL PARA PERSONAL TECNICO MES JUNIO</t>
  </si>
  <si>
    <t>AGUILAR SERRANO FRANS WILLY</t>
  </si>
  <si>
    <t>ALQUILER  DE LOCAL GATDU MES JUNIO</t>
  </si>
  <si>
    <t>PLANILLA  DE SUPERVISION CORRESPONDIENTE 
AL MES  DE  JULIO</t>
  </si>
  <si>
    <t>: 18/00</t>
  </si>
  <si>
    <t>PLANILLA PERSONAL TECNICO MES JULIO</t>
  </si>
  <si>
    <t>ANALISIS</t>
  </si>
  <si>
    <t>GASTO FINANCIERO EJECUTADO  SEGÚN EXPEDIENTE MODIFICADO</t>
  </si>
  <si>
    <t xml:space="preserve">:  CANON SOBRECANON ,REGALIAS,RENTA DE ADUANAS Y PARTICIPACIONES
:RECURSOS  ORDINARIOS </t>
  </si>
  <si>
    <t>:19 VIVIENDA Y DESARROLLO URBANO</t>
  </si>
  <si>
    <t xml:space="preserve">: CANON SOBRECANON ,REGALIAS,RENTA DE ADUANAS Y PARTICIPACIONES
:RECURSOS  ORDINARIOS 
</t>
  </si>
  <si>
    <t>CORTAVIEWNTO PROTECTOR  DE DRIL PARA USO SOBRE CASCO</t>
  </si>
  <si>
    <t>INDUSTRIAS  TECNODURA S.A.C</t>
  </si>
  <si>
    <t>CAJA  DE FIERRO GALVANIZADO CUADRADA PESADA DE 100 MM X 55 MM X 50 MM</t>
  </si>
  <si>
    <t>CAJA OCTOGONAL  DE FIERRO GALVANIZADO DE 4 IN X 4 IN</t>
  </si>
  <si>
    <t>CINTA AISLANTE  DE   3/4 IN X 18 M</t>
  </si>
  <si>
    <t>CINTA  DE FIJACION</t>
  </si>
  <si>
    <t>ETIQUETA PARA CABLE  UTP  X 300</t>
  </si>
  <si>
    <t xml:space="preserve">JACK  RJ45 CAT 6A </t>
  </si>
  <si>
    <t>PATCH  CORD CAT 6A X 1 M</t>
  </si>
  <si>
    <t>PATCH CORD CAT 6A X 2 M</t>
  </si>
  <si>
    <t>PACHT  CORD CAT 6A  X 3 M</t>
  </si>
  <si>
    <t>PACHT PANEL -PANEL DE CONMUTACION DE 24 PUERTOS</t>
  </si>
  <si>
    <t>AGOSTO</t>
  </si>
  <si>
    <t>PATCH PANEL-PANEL  DE CONMUTACION  DE 
48 PUERTOS</t>
  </si>
  <si>
    <t>PLACA FRONTAL DE 02 PUERTOS</t>
  </si>
  <si>
    <t>PLACA FRONTAL DE  4 PUERTOS</t>
  </si>
  <si>
    <t>PRENSA ESTOPA DE ACERO 3/4 IN</t>
  </si>
  <si>
    <t>TAPA  CIEGA  CIRCULAR  DE METAL</t>
  </si>
  <si>
    <t>TAPA  DE DATOS PARA DOS JACKS</t>
  </si>
  <si>
    <t>TARUGO DE PVC 3/8 IN X 1 1/12</t>
  </si>
  <si>
    <t>GRUPO MURILLO  E.I.R.LTDA</t>
  </si>
  <si>
    <t>CONCRETO PREMEZCLADO FC 175 KG/CM 2</t>
  </si>
  <si>
    <t>CHECA  MENACHO FERNADO ALEXANDER</t>
  </si>
  <si>
    <t>SERVICIO  DE INSTALACION DE BANDEJA TIPO REJILLA</t>
  </si>
  <si>
    <t xml:space="preserve">  TOTAL EQUIPOS  Y MAQUINARIA</t>
  </si>
  <si>
    <t>ASCENSOR CAPACIDAD  DE 10 PERSONAS (PUESTA  EN MARCHA Y OPERATIVIDAD</t>
  </si>
  <si>
    <t xml:space="preserve"> GASTOS GENERALES   BIENES</t>
  </si>
  <si>
    <t xml:space="preserve">  TOTAL GASTOS GENERALES- 
BIENES </t>
  </si>
  <si>
    <t>INVERSIONES  MERYVAL E.I.R.L</t>
  </si>
  <si>
    <t>PAPEL BOND  A4  DE 75 GRAMOS</t>
  </si>
  <si>
    <t>EMPX 500</t>
  </si>
  <si>
    <t>PLANILLA  DE SUPERVISION CORRESPONDIENTE 
AL MES  DE  AGOSTO</t>
  </si>
  <si>
    <t>ELECTRO  SUR ESTE S.A.A</t>
  </si>
  <si>
    <t xml:space="preserve">SERVICIO  DE ENERGIA ELECTRICA  LOCAL DE
CONTINGENCIA </t>
  </si>
  <si>
    <t>ALQUILER  DE LOCAL PARA PERSONAL TECNICO MES JULIO</t>
  </si>
  <si>
    <t>NIÑO DE GUZMAN HERRERA JUANA 
GRACIELA</t>
  </si>
  <si>
    <t>SERVICIO DE ALQUILER DE LOCAL PARA LA 
OFICINA DE ESTUDIOS Y PROYECTOS</t>
  </si>
  <si>
    <t>ALQUILER DE LOCAL DE CONTINGENCIA</t>
  </si>
  <si>
    <t>HUACHACA ALLCAHUA ANACLETO</t>
  </si>
  <si>
    <t>SERVICIO  DE AGUA POTABLE LOCAL DE
CONTINGENCIA</t>
  </si>
  <si>
    <t>SERVICIO  DE ENERGIA ELECTRICA  OBRA</t>
  </si>
  <si>
    <t>TERRAZAS ORTEGA  WEIMAR JULIO</t>
  </si>
  <si>
    <t>SERVICIO ESPECIALISTA PARA LA ADQUISICION,INSTALACION Y PUESTA EN MARCHA</t>
  </si>
  <si>
    <t>ECA INGENIEROS CONTRATISTAS GENERALES E.I.R.L</t>
  </si>
  <si>
    <t xml:space="preserve">SERVICIO DE ELIMINACION DE DESMONTE </t>
  </si>
  <si>
    <t>INVERSIONES  KEPAL E.I.R.L</t>
  </si>
  <si>
    <t xml:space="preserve"> SERVICIO DE ACONDICIONAMIENTO  CON DRYWALL PRIMER ENTREGABLE</t>
  </si>
  <si>
    <t>TRIVEÑO VALENZA CARLOS ENRIQUE</t>
  </si>
  <si>
    <t>MEMO 859</t>
  </si>
  <si>
    <t>SERVICIO  DE ESPECIALISTA EN SEGURIDAD OCUPACIONAL RECONOCIMIENTO DE DEUDA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</si>
  <si>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</si>
  <si>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</si>
  <si>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</si>
  <si>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</si>
  <si>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</si>
  <si>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</si>
  <si>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</si>
  <si>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</si>
  <si>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</si>
  <si>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</si>
  <si>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7648</t>
  </si>
  <si>
    <t>7010</t>
  </si>
  <si>
    <t>7505</t>
  </si>
  <si>
    <t>7488</t>
  </si>
  <si>
    <t>7489</t>
  </si>
  <si>
    <t>7490</t>
  </si>
  <si>
    <t>7491</t>
  </si>
  <si>
    <t>7492</t>
  </si>
  <si>
    <t>7493</t>
  </si>
  <si>
    <t>8357</t>
  </si>
  <si>
    <t>7452</t>
  </si>
  <si>
    <t>7453</t>
  </si>
  <si>
    <t>7454</t>
  </si>
  <si>
    <t>7455</t>
  </si>
  <si>
    <t>7456</t>
  </si>
  <si>
    <t>7457</t>
  </si>
  <si>
    <t>7458</t>
  </si>
  <si>
    <t>7075</t>
  </si>
  <si>
    <t>8705</t>
  </si>
  <si>
    <t>ADICIONAL 4</t>
  </si>
  <si>
    <t xml:space="preserve"> TOTAL   GASTOS  GENERALES  BIENES </t>
  </si>
  <si>
    <t>005621</t>
  </si>
  <si>
    <t>GASTOS GENERALES-PERSONAL</t>
  </si>
  <si>
    <t>PLANILLA PERSONAL TECNICO  
CORRESPONDIENTE AL MES  DE  AGOSTO</t>
  </si>
  <si>
    <t>INVERSIONES  E INGENIEROS SANTA 
ANA S.C.R.L</t>
  </si>
  <si>
    <t>CEMENTO PORTLAND TIPO I X 42.50 KG</t>
  </si>
  <si>
    <t>SERVICENTRO SAN JOSE E.I.R.L TDA</t>
  </si>
  <si>
    <t xml:space="preserve">GASHOL REGULAR 90 PLUS </t>
  </si>
  <si>
    <t>JHT HARDWARE &amp; SOFWARE E.I.R.L</t>
  </si>
  <si>
    <t>TINTA  DE IMPRESIÓN PARA HP CPOD REF 712
 MAGENTA</t>
  </si>
  <si>
    <t>TINTA  DE IMPRESIÓN PARA HP AMARILLO</t>
  </si>
  <si>
    <t>TINTA PARA IMPRESIÓN  PARA HP COD 712 3E
D63 NEGRO</t>
  </si>
  <si>
    <t>TINTA PARA IMPRESIÓN  PARA HP COD 712 3E
D63  CIAM</t>
  </si>
  <si>
    <t>INVERSIONES  ACP CAPITAL  S.R.L</t>
  </si>
  <si>
    <t>CABLE 1-16 MM2 INDECO</t>
  </si>
  <si>
    <t>CABLE  ELECTRICO 4 MM2 450/750 COLOR NEGRO INDECO</t>
  </si>
  <si>
    <t>CABLE ECELTRICO TIPO THW2.5 MM2 COLOR NEGRO INDECO</t>
  </si>
  <si>
    <t>CABLE ELECTRICO TIPO THW2.5 MM2 COLOR ROJO</t>
  </si>
  <si>
    <t>CABLE ELECTRICO TIPO THW 4 MM2 COLOR ROJO -INDECO</t>
  </si>
  <si>
    <t>CABLE   NLT 2 X 14 MM INDECO</t>
  </si>
  <si>
    <t>CABLE ELECTRICO TIPO THW2.5 MM2 COLOR AZUL</t>
  </si>
  <si>
    <t>CABLE TIPO NLT 4 X 2.5 MM2 ELCOPE</t>
  </si>
  <si>
    <t>CINTILLO DE PLASTICO 2.5 MMX 25 CM APROX</t>
  </si>
  <si>
    <t>CONDUCTOR  DE COBRE TIPO THW DE 25 MM2</t>
  </si>
  <si>
    <t>CONDUCTOR    ELECTRICO CABLE COBRE TIPO THW DE 25 MM2 CALIBRE 8</t>
  </si>
  <si>
    <t>ENCHUFE INDUSTRIAL  PUNTA PLANA -MENNEKES</t>
  </si>
  <si>
    <t>INTERRUPTOR  DIFERENCIAL MONOFASICO TIPO RIEL 25 A 30 BTICINO</t>
  </si>
  <si>
    <t>INTERRUPTOR TERMOMAGNETICO BIPOLAR  TIPO CAJA MOLDEADA 50 A-BTICINO</t>
  </si>
  <si>
    <t>INTERRUPTOR  TERMOMAGNETICO BIPOLAR 
TIPO  RIEL 32 A CURVAS</t>
  </si>
  <si>
    <t>INTERRUPTOR TERMOMAGNETICO TRIPOLAR TIPO CAJA MOLDEADA DE 63 AMPERIOS</t>
  </si>
  <si>
    <t>MANGA TERMOCONTROLABLE PARA CABLE 10 MM2 COLOR NEGRO</t>
  </si>
  <si>
    <t>TABLERO DE DISTRIBUCION COMPLETA PARA .E MONOFASICA DE 15 KVA 440-220</t>
  </si>
  <si>
    <t>TARUGO DE PLASTICO 1/2</t>
  </si>
  <si>
    <t>TERMINAL DE COBRE ESTAÑADO PARA CABLE TIPO OJAL 16 MM2</t>
  </si>
  <si>
    <t>TERMINAL  DE COBRE TIPO OJAL 4 MM2</t>
  </si>
  <si>
    <t>TERMINAL DE COBRE  TIPO PIN DE 6 MM2</t>
  </si>
  <si>
    <t>TERMINAL  DE COBRE  TIPO PIN  DE 4 MM</t>
  </si>
  <si>
    <t>TOMACORRIENTE  MULTIPLE MENEKES</t>
  </si>
  <si>
    <t>PEGAMENTO PARA  CERAMICO X 25 KG CHEMAYOLIC</t>
  </si>
  <si>
    <t>BRIDA DE PVC 4 IN FLEXIBLE</t>
  </si>
  <si>
    <t>PLANILLA PERSONAL OBRERO CORRESPONDIENTE AL MES DE AGOSTO</t>
  </si>
  <si>
    <t>20611362723</t>
  </si>
  <si>
    <t>20601630321</t>
  </si>
  <si>
    <t>JIMENEZ AIQUIPA RAQUEL</t>
  </si>
  <si>
    <t>ACEITE LUBRICANTE  SAE 20W-50° GASOLINERO -CASTROL</t>
  </si>
  <si>
    <t>ADITIVO  CURADOR  DE CONCRETO -SIKA</t>
  </si>
  <si>
    <t>BISAGRA DE ACERO 3 1/2 IN 3 1/2B IMPORTADO</t>
  </si>
  <si>
    <t>BROCA DE ACERO 3/8 IN X 6 IN -TRUPER</t>
  </si>
  <si>
    <t>BROCA PARA CONCRETO 1/4IN TRUPER</t>
  </si>
  <si>
    <t>BROCHA  3 IN TUMI</t>
  </si>
  <si>
    <t>BROCHA 4 IN TUMI</t>
  </si>
  <si>
    <t>LITRO</t>
  </si>
  <si>
    <t>CINTA DE PAPEL  PARA ENMASCARAR-MASKING
TAPE  1 1/2 IN X50   PEGAFAN</t>
  </si>
  <si>
    <t xml:space="preserve">COLA SINTETICA TEKNO
</t>
  </si>
  <si>
    <t>DISCO DE CORTE  14 IN</t>
  </si>
  <si>
    <t>DISCO  DE CORTE 2 IN TOOTMAX</t>
  </si>
  <si>
    <t>DISCO  DE CORTE 7  1/4 WUBWA</t>
  </si>
  <si>
    <t>DISCO DE CORTE DE CONCRETO  7 1/4 IN WUBWE</t>
  </si>
  <si>
    <t>CINTA DE PAPEL  PARA ENMASCARAR-MASKING
TAPE  1 IN X50   PEGAFAN</t>
  </si>
  <si>
    <t>DISCO DE CORTE DIAMANTADO 4 IN WUBWA</t>
  </si>
  <si>
    <t>DISCO DE CORTE PARA ACERO  5 IN TRUPER</t>
  </si>
  <si>
    <t>DISCO  DE CORTE PARA MADERA  7 1 1/2 WUBWA</t>
  </si>
  <si>
    <t>DISCO  DE CORTE PARA MADERA  7 1 1/4 WUBWA</t>
  </si>
  <si>
    <t>DISCO DE CORTE PARA METAL  4 IN WUBWA</t>
  </si>
  <si>
    <t xml:space="preserve">DISCO DE CORTE PARA METAL 7 IN </t>
  </si>
  <si>
    <t>ESPATULA  DE ACERO  3 IN NACIONAL</t>
  </si>
  <si>
    <t>ESPÁTULA DE ACERO 4 IN IMPORTADO</t>
  </si>
  <si>
    <t>GUANTES DE ASBESTO ESTANDAR CLUTE</t>
  </si>
  <si>
    <t>HOJA  DE  SIERRA  18 IN SABFLEX</t>
  </si>
  <si>
    <t>JALADOR   DE AGUA  DE JEBE DE 45 CM  APROX NACIONAL</t>
  </si>
  <si>
    <t>JUEGO TRAPEADOR COMPLETO (MOPA DE PISO ATRAPÁ POLVO 26 CM MANGO DE ALUMINIO NACIONAL)</t>
  </si>
  <si>
    <t>LIJA  PARA  PULIR FIERRO N°100 ASA</t>
  </si>
  <si>
    <t>LIJA PARA  PULIR  FIERRA N°180 ASA</t>
  </si>
  <si>
    <t>LIJA PARA PULIR  DE FIERRO N°80 ASA</t>
  </si>
  <si>
    <t>LIJA PARA PULIR  METAL N°60 ASA</t>
  </si>
  <si>
    <t>LIMPIADOR  PARA NEBULIZADOR CONCENTRICO DE VIDRIO NACIONAL</t>
  </si>
  <si>
    <t>MASILLA-ANYPSA</t>
  </si>
  <si>
    <t>PAÑO DE LIMPIEZA 28 CM X 42 CM X 75 NACIONAL</t>
  </si>
  <si>
    <t>PERFIL DE ALUMINIO 3 IN X 1  1 15/32 X 6M PESADO</t>
  </si>
  <si>
    <t>PERNO DE BRONCE PESADO</t>
  </si>
  <si>
    <t>PINTURA TEMPLE X 25 KG MAJESTAD</t>
  </si>
  <si>
    <t>PLASTICODOBLE ANCHO 4.00 M COLOR AZUL</t>
  </si>
  <si>
    <t>RODILLO CON PELUCHE  3/4 IN ESPESOR DE 9IN TRUPER</t>
  </si>
  <si>
    <t>RUEDA  AFILIDA DE METAL (RODEL)PARA CERAMICA  X 6 MM RUBI</t>
  </si>
  <si>
    <t>TAPA DE CONCRETO  DE DESAGUE 600 MM DE 
DIAMETRO</t>
  </si>
  <si>
    <t>YESO CERAMICO+</t>
  </si>
  <si>
    <t>YESO X 42.50 KG NACIONAL</t>
  </si>
  <si>
    <t>SERVICIO  DE ENERGIA ELECTRICA  OBRA MES
AGOSTO</t>
  </si>
  <si>
    <t xml:space="preserve">SERVICIO DE ALQUILER DE LOCAL PARA LA 
OFICINA DE ESTUDIOS Y PROYECTOS  DEL 21 DE JULIO AL 21 DE AGOSTO </t>
  </si>
  <si>
    <t xml:space="preserve">SERVICIO DE ALQUILER DE LOCAL PARA LA 
OFICINA DE ESTUDIOS Y PROYECTOS  DEL 21 DE AGOSTO AL 21 DE SEPTIEMBRE </t>
  </si>
  <si>
    <t>SERVICIO  DE AGUA POTABLE LOCAL DE
CONTINGENCIA MES AGOSTO</t>
  </si>
  <si>
    <t>SERVICIO DE INSTALACION  DE CONTRAZOCALO DE TERRAZOS SANITARIOS A TODO COSTO</t>
  </si>
  <si>
    <t>SERVICIO  DE SEGURO VIDA LEY MES AGOSTO</t>
  </si>
  <si>
    <t>ALQUILER  DE LOCAL GATDU MES  DE AGOSTO</t>
  </si>
  <si>
    <t>ALQUILER  DE LOCAL PARA PERSONAL TECNICO MES AGOSTO</t>
  </si>
  <si>
    <t>USMAYTA HANNCO LUCIO</t>
  </si>
  <si>
    <t>TUBO DE ABASTO DE ACERO INOXIDABLE DE 1/2 X 1/2 X 40 CM METUSA</t>
  </si>
  <si>
    <t>VALMER E.I..R.L</t>
  </si>
  <si>
    <t>SERVICIO  DE REVESTIMIENTO  CON MICROGRANALLA</t>
  </si>
  <si>
    <t>CARMOBARRI E.I.R.L</t>
  </si>
  <si>
    <t>SERVICIO DE  ACABADOS ESPECIALES CON
MICROCEMENTO CORRESPONDIENTE 
AL PRIMER ENTREGABLE</t>
  </si>
  <si>
    <t>SETIEMBRE</t>
  </si>
  <si>
    <t>PLANILLA PERSONAL TECNICO  
CORRESPONDIENTE AL MES  DE SEPTIEMBRE</t>
  </si>
  <si>
    <t>18/00</t>
  </si>
  <si>
    <t>SERVICIO  DE SEGURO VIDA LEY MES SETIEMBRE</t>
  </si>
  <si>
    <t>ALQUILER  DE LOCAL GATDU MES  DE SETIEMBRE</t>
  </si>
  <si>
    <t>SERVICIO  DE AGUA POTABLE LOCAL DE
CONTINGENCIA MES SETIEMBRE</t>
  </si>
  <si>
    <t>GRUPO EMPRESARIAL ARIAS 
SOCIEDAD ANONIMA CERRADA</t>
  </si>
  <si>
    <t xml:space="preserve">PLANILLA PERSONAL OBRERO CORRESPONDIENTE AL MES DE SETIEMBRE </t>
  </si>
  <si>
    <t>PLANILLA PERSONAL TECNICO  
CORRESPONDIENTE AL MES  DE  SETIEMBRE</t>
  </si>
  <si>
    <t>INVERSIONES KEPAL E.I.R.L</t>
  </si>
  <si>
    <t>SERVICIO DE INSTALACION  DE DRAWALL CORRESPONDIENTE AL SEGUNDO ENTREGABLE</t>
  </si>
  <si>
    <t xml:space="preserve">SERVICIO DE INSTALACION  DE BALDOSA  CORRESPONDIENTE AL PRIMER ENTREGABLE </t>
  </si>
  <si>
    <t xml:space="preserve">:OCTUBRE </t>
  </si>
  <si>
    <t>ALQUILER  DE LOCAL PARA PERSONAL TECNICO MES SETIEMBRE</t>
  </si>
  <si>
    <t>SERVICIO  DE ENERGIA ELECTRICA  OBRA MES
SETIEMBRE</t>
  </si>
  <si>
    <t>OCTUBRE</t>
  </si>
  <si>
    <t>SERVICIO  DE ENERGIA ELECTRICA  LOCAL DE
CONTINGENCIA  MES SETIEMBRE</t>
  </si>
  <si>
    <t>PLANILLA PERSONAL SUPÉRVISION MES  DE SETIEMBRE</t>
  </si>
  <si>
    <t>TAPA CIEGA CIRCULAR DE METAL -NACIONAL</t>
  </si>
  <si>
    <t>TAPA CIEGA  RECTANGULAR  DE METAL-NACIONAL</t>
  </si>
  <si>
    <t>TAPA METALICA  PARA VALVULA 30 CM X 30CM NACIONAL</t>
  </si>
  <si>
    <t>INVERSIONES MADESUR E.I.R.L</t>
  </si>
  <si>
    <t>ALICATE CRIMPING-CAMASA</t>
  </si>
  <si>
    <t>ALICATE PELACABLE AUTOM ATICO AJUSTABLE 8 IN CON MANGO AISLADO NACIONAL</t>
  </si>
  <si>
    <t>CINTILLO DE PLASTICO3MMX 40 CMAPROX NACIONAL</t>
  </si>
  <si>
    <t>CINTILLO DE PLASTICO  3.5 MMX 40 CMAPROX NACIONAL</t>
  </si>
  <si>
    <t>CINTILLO DE PVC 2.5 MMX 10 XCM NACIONAL</t>
  </si>
  <si>
    <t>PONCHADORA PARA JACK RJ45 CAT 6 IMPORTADO</t>
  </si>
  <si>
    <t>WINCHA PASACABLE DE METAL15 M NACIONAL</t>
  </si>
  <si>
    <t>WINCHA PASACABLE DE METAL20 M NACIONAL</t>
  </si>
  <si>
    <t>MEGA CORPORACION S.A.C</t>
  </si>
  <si>
    <t>ADQUISICION DE  TONER</t>
  </si>
  <si>
    <t>HUANCA  YANA BEATRIZ</t>
  </si>
  <si>
    <t>INODORO COMPLETO COLOR BLANCO-VAINSA</t>
  </si>
  <si>
    <t>EMPRESA CONSTRUCTURA FERROPLAS E.I.R.L</t>
  </si>
  <si>
    <t>CINTA TEFLON 1 IN X 10 CM CYA</t>
  </si>
  <si>
    <t>CINTA TEFLON 3/4 IN X 8 M CYA</t>
  </si>
  <si>
    <t xml:space="preserve">CODO ROSCA DE BRONCE1/2 ININ X 90°PAVCO
</t>
  </si>
  <si>
    <t xml:space="preserve">CODO CON ROSCA D EPVC 1 1/2" IN X 90°PAVCO
</t>
  </si>
  <si>
    <t xml:space="preserve">CODO CON ROSCA  D EPVC 1 IN 90° PAVCO
</t>
  </si>
  <si>
    <t xml:space="preserve">CODO CON ROSCA  D EPVC 1/2 IN 90° PAVCO
</t>
  </si>
  <si>
    <t>FORMADOR  DE EMPAQUETADURA X1/4 GALONES ADEX</t>
  </si>
  <si>
    <t>NIPLE  DE COBRE 1 X 1 IN PAVCO</t>
  </si>
  <si>
    <t>NIPLE DE COBRE  1/2 IN X 2 IN PAVCO VINDUIT</t>
  </si>
  <si>
    <t>NIPLE  DE PVC 1/2 IN X 2 IN</t>
  </si>
  <si>
    <t>PEGAMENTO PARA  PVC  X1/4 DE GALON OATEY</t>
  </si>
  <si>
    <t>REDUCCION  CON ROSCA DE PVC TIPO BUSHING 2 IN X 1/2  IN ERA</t>
  </si>
  <si>
    <t>TAPON DE PVC 1/2 IN CON ROSCA-PAVCO</t>
  </si>
  <si>
    <t>TAPON MACHO DE PVC 1  1/2 IN PAVCO</t>
  </si>
  <si>
    <t>TAPON  MACHO DE PVC 2 IN PAVCO</t>
  </si>
  <si>
    <t>TARUGO DE PVC 7/36 IN NACIONAL</t>
  </si>
  <si>
    <t>TEE CON ROSCA DE PVC 2 IN PAVCO</t>
  </si>
  <si>
    <t>TIRAFON DE ACERO 1/4 IN X 2 IN NACIONAL</t>
  </si>
  <si>
    <t>TRAMPA PVC  PARA LAVATORIO TIPO BOTELLA 2 IN PAVCO</t>
  </si>
  <si>
    <t>TUBO  DE PVC 1/2 IN X 5 M CON ROSCA PAVCO</t>
  </si>
  <si>
    <t>TUBO DE  PVC  PESADO 3/4 X 5 M PAVCO</t>
  </si>
  <si>
    <t>UNION  APRESION DE PVC 2 IN PAVCO</t>
  </si>
  <si>
    <t>UNION CON ROSCA UNIVERSAL DE PVC U 1/2 IN PAVCO</t>
  </si>
  <si>
    <t>UNION UNIVERSAL CON ROSCA DE BRONCE 1/2 IN CYA</t>
  </si>
  <si>
    <t>VALVULA ESFERICA 1 IN SUN</t>
  </si>
  <si>
    <t>ABRAZADERA DE ACERO 4 IN NACIONAL</t>
  </si>
  <si>
    <t>ABRAZADERA DE ACERO GALVANIZADA 1/2" IN NACIONAL</t>
  </si>
  <si>
    <t>ABRAZADERA DE ACERO GALVANIZADO 2 IN NACIONAL</t>
  </si>
  <si>
    <t>ADAPTADOR PARA SOLDAR O PÉGAR DE PVC
 2 IN PAVCO</t>
  </si>
  <si>
    <t>ADHESIVO SELLADOR ELASTICO DE  POLIURETANO</t>
  </si>
  <si>
    <t>ADHESIVO SELLADOR PARA JUNTA X 300 ML</t>
  </si>
  <si>
    <t>CINTA DE EMBALAJE 2 IN X 55 YD</t>
  </si>
  <si>
    <t>CUADERNO DE OBRA TAMAÑO A 4X 100HOJAS</t>
  </si>
  <si>
    <t>FORRO DE PLASTICO AUTOADHESIVO TRANSPARENTE DE 50 CMX 2.5 M</t>
  </si>
  <si>
    <t>GOMA LIQUIDAX 250 G</t>
  </si>
  <si>
    <t>LAPIZ NEGRO GRADO 2 B ARTESCO</t>
  </si>
  <si>
    <t>PAPEL BOND  A4  DE 75 GRAMOS COLOR CELESTE</t>
  </si>
  <si>
    <t>TINTA PARA ALMOHADILLA DE SELLOS X 28 ML NEGRO</t>
  </si>
  <si>
    <t>EMP  X 500</t>
  </si>
  <si>
    <t>VALVULA ESFERICA 3 IN SUN</t>
  </si>
  <si>
    <t>VALVULA ESFERICA DE 2  1/2 SUN</t>
  </si>
  <si>
    <t>VALVULA FLOTADOR CON BOYA PARA TANQUE CISTERNA 1 1/2 IN</t>
  </si>
  <si>
    <t>VALVULA TIPO BOLA DE 1/4 IN</t>
  </si>
  <si>
    <t xml:space="preserve">CODO CON ROSCA DE FIERRO GALVANIZADO1/2IN X90°
</t>
  </si>
  <si>
    <t>ELECTROBOMBA</t>
  </si>
  <si>
    <t>MANOMETRO DE 0 A 100 PSI</t>
  </si>
  <si>
    <t>NIPLE DE COBRE  1 IN X 1 IN</t>
  </si>
  <si>
    <t>NIPLE DE FIERRO GALVANIZADO 1 1/2 X 1.63 M</t>
  </si>
  <si>
    <t>NIPLE DE FIERRO GALVANIZADO  3 IN</t>
  </si>
  <si>
    <t>NIPLE DE  FIERRO GALVANIZADO 4 IN</t>
  </si>
  <si>
    <t>REDUCCION  CONCENTRICA DE ACERO PARA SOLDAR DE 4 IN X 3 /12 SIN COSTURA EXTRAFUERTE GRADO B</t>
  </si>
  <si>
    <t>REDUCCION CONCENTRICA DE ACERO PARA SOLDAR DE 4 IN X 3 IN SIN COSTURA CEDULA B40 GRADO B</t>
  </si>
  <si>
    <t>SENSOR DE NIVEL CAPACITIVO SIN CONTACTO ROTOPLAS</t>
  </si>
  <si>
    <t>TABLERO DE TRANSFERENCIA AUTOMATICA NACIONAL</t>
  </si>
  <si>
    <t>TAPON MACHO  DE FIERRO GALVANIZADO 1  1/2</t>
  </si>
  <si>
    <t>TEE CON ROSCA  DE FIERRO GALVANIZADO 3IN</t>
  </si>
  <si>
    <t>TUBO DE PVC 1 1/2 IN X 5 M PAVCO</t>
  </si>
  <si>
    <t>UNION CON ROSCA UNIVERSAL DE FIERRO GALVANIZADO1/2 IN</t>
  </si>
  <si>
    <t>UNION PARA SOLDAR DE FIERRO GALVANIZADO UNIVERSAL</t>
  </si>
  <si>
    <t>VALVULA CHECK DE BRONCE 1  1/2 IN</t>
  </si>
  <si>
    <t>VALVULA DE COMPUERTA  DE ACERO 3 IN</t>
  </si>
  <si>
    <t>VALVULA  DE COMPUERTA  DE BRONCE 1/2 IN</t>
  </si>
  <si>
    <t>VALVULA  DE  PASO DE BRONCE 1/2 "</t>
  </si>
  <si>
    <t>ARCHIVADOR DE CARTON CON PALANCA LOMO ANCHO TAMAÑO A4 ALPHA</t>
  </si>
  <si>
    <t>BOLIGRAFO LAPICERO DE TINTA SECA PUNTA MEDIA COLOR AZUL FABER CASTELL</t>
  </si>
  <si>
    <t>BOLIGRAFO LAPICERO DE TINTA SECA PUNTA MEDIA COLOR NEGRO FABER CASTELL</t>
  </si>
  <si>
    <t>BOLIGRAFO LAPICERO DE TINTA SECA PUNTA MEDIA COLOR ROJO FABER CASTELL</t>
  </si>
  <si>
    <t>CORRECTOR LIQUIDO TIPO LAPICERO OVE</t>
  </si>
  <si>
    <t>CUADERNO CUADRICULADO TAMAÑO A4X100HOJAS JUSTUS</t>
  </si>
  <si>
    <t>CUADERNO CUADRICULADO TAMAÑO A4X100HOJAS FOCUS</t>
  </si>
  <si>
    <t>CUCHILLA PORTA PAPEL TAMAÑO MEDIANO + 3 REPUESTOS OLFA</t>
  </si>
  <si>
    <t>ENGRAMPADOR DE METAL TIPO ALICATE 26/6 WARRIOR</t>
  </si>
  <si>
    <t>ESPONJERO CON BASE DE PLASTICO</t>
  </si>
  <si>
    <t>FORRO DE PLASTICO AUTOADHESIVO TRANSPARENTE DE 50 CMX 2.5 M ARTESCO</t>
  </si>
  <si>
    <t>GOMA EN BARRAX 40G APROX VINIFAN</t>
  </si>
  <si>
    <t>GOMA LIQUIDAX 250 GB ARTESCO</t>
  </si>
  <si>
    <t>MICA PORTAPAPELES TAMAÑO A4 TROUSE</t>
  </si>
  <si>
    <t>NOTA AUTOADHESIVA 3 IN X 3 X 500HOJAS</t>
  </si>
  <si>
    <t>PLUMON  PARA PIZARRA ACRILICA PUNTA GRUESA COLOR AZUL STANFORD</t>
  </si>
  <si>
    <t>PLUMON  PARA PIZARRA ACRILICA PUNTA GRUESA COLOR  NEGRO STANFORD</t>
  </si>
  <si>
    <t>PLUMON  PARA PIZARRA ACRILICA PUNTA GRUESA COLOR ROJO  STANFORD</t>
  </si>
  <si>
    <t>PLUMON RESALTADOR PUNTA FINA COLOR AMARILLO LAYCONSA</t>
  </si>
  <si>
    <t>REGLA DE PLASTICO DE 3O CM</t>
  </si>
  <si>
    <t>SOBRE MANILA TAMAÑO A4 ANAX</t>
  </si>
  <si>
    <t xml:space="preserve">SUJETADOR PARA PAPEL TIPO FASTENER DE METAL </t>
  </si>
  <si>
    <t xml:space="preserve">TAMPON CON CUBIERTA  DE PLASTICO TAMAÑO GRANDE COLOR AZUL ARTESCO
</t>
  </si>
  <si>
    <t xml:space="preserve">TAMPON CON CUBIERTA  DE PLASTICO TAMAÑO GRANDE COLOR NEGRO ARTESCO
</t>
  </si>
  <si>
    <t xml:space="preserve">TAMPON CON CUBIERTA  DE PLASTICO TAMAÑO GRANDE COLOR ROJO ARTESCO
</t>
  </si>
  <si>
    <t xml:space="preserve">TIJERA DE METAL </t>
  </si>
  <si>
    <t>INVERSIONES NUEVO MUNDO E.I.R.L</t>
  </si>
  <si>
    <t>CINTA TEFLON 1/2 IN X 8 M FRATELLI</t>
  </si>
  <si>
    <t>DISPENSADOR  DE JABON LIQUIDO(MATERIAL PLASTICO) FRATELLI</t>
  </si>
  <si>
    <t>DISPENSADOR  DE   PAPEL HIGIENICO DE LOZA PARA EM,POTRAR  FRATELLI</t>
  </si>
  <si>
    <t>FORMADOR  DE EMPAQUETADURA ADEX SEGÚN MODELO</t>
  </si>
  <si>
    <t>GRIFO CROMADO1/2 IN PARA LAVADERO</t>
  </si>
  <si>
    <t>LAVADERO DE ACERO INOXIDABLE DE 1 POZA DE ESCURRIDERO RECORD</t>
  </si>
  <si>
    <t>LAVADERO DE GRANITO QUISPE</t>
  </si>
  <si>
    <t>LAVATORIO  CERAMICO VITIRIFCADO 18 IN X 20 IN TREBOL</t>
  </si>
  <si>
    <t>LAVATORIO DE LOZA CON PEDESTAL-F-V</t>
  </si>
  <si>
    <t>LAVATORIO DE LOZA PARA BAÑO TREBOL</t>
  </si>
  <si>
    <t>LLAVE CROMADA  PARA LAVATORIO F-V</t>
  </si>
  <si>
    <t>LLAVE ESFERICA  DE BRONCE 1 /2 IN AYRON</t>
  </si>
  <si>
    <t>PERCHERO METALICO DE PARED  DE 4 COLGADORES</t>
  </si>
  <si>
    <t>SECADORA DE MANOS  FRATELLI</t>
  </si>
  <si>
    <t>SILICONA COLOR BLANCO X 280 ML CON APLICADOR TIPO PISTOLA -SIKA</t>
  </si>
  <si>
    <t>TRAMPA CON ROSCA DE PVC 2 IN NICOLL</t>
  </si>
  <si>
    <t>TUBO DE ABASTO DE ACERO TRENZADO 1/2 IN X 7/8 X 35 M VAINSA</t>
  </si>
  <si>
    <t>URINARIO LOSA COLOR BLANCO -TREBOL</t>
  </si>
  <si>
    <t xml:space="preserve"> TOTAL   GASTOS  GENERALES PERSONAL</t>
  </si>
  <si>
    <t xml:space="preserve">  TOTAL GASTOS GENERALES- 
SUPÉRVISION</t>
  </si>
  <si>
    <t>GASTOS GENERALES-PERSONAL -SUPERVISION</t>
  </si>
  <si>
    <t>006468</t>
  </si>
  <si>
    <t>006402</t>
  </si>
  <si>
    <t>PLANILLA PERSONAL TECNICO  
CORRESPONDIENTE AL MES  DE  OCTUBRE</t>
  </si>
  <si>
    <t xml:space="preserve">RESUMEN CUADRO COMPARATIVO DEL PRESUPUESTO ANÁLITICO - PIM 2023  OCTUBRE </t>
  </si>
  <si>
    <t>006525</t>
  </si>
  <si>
    <t>007085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</si>
  <si>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</si>
  <si>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ASEO</t>
  </si>
  <si>
    <t>FERNANDEZ CORDOVA  EULOGIO ALFREDO</t>
  </si>
  <si>
    <t>: ING.  RICHARD  ERWIN MONTALVO ALVARO</t>
  </si>
  <si>
    <t>:ING.   RICHARD  ERWIN MONTALVO ALVARO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</si>
</sst>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4" formatCode="_-&quot;S/&quot;\ * #,##0.00_-;\-&quot;S/&quot;\ * #,##0.00_-;_-&quot;S/&quot;\ * &quot;-&quot;??_-;_-@_-"/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0.0%"/>
    <numFmt numFmtId="167" formatCode="_-* #,##0.00\ _€_-;\-* #,##0.00\ _€_-;_-* &quot;-&quot;??\ _€_-;_-@_-"/>
    <numFmt numFmtId="168" formatCode="0000"/>
    <numFmt numFmtId="169" formatCode="_-* #,##0_-;\-* #,##0_-;_-* &quot;-&quot;??_-;_-@_-"/>
    <numFmt numFmtId="170" formatCode="_ * #,##0.000_ ;_ * \-#,##0.000_ ;_ * &quot;-&quot;??_ ;_ @_ "/>
    <numFmt numFmtId="171" formatCode="0.000"/>
    <numFmt numFmtId="172" formatCode="_ * #,##0_ ;_ * \-#,##0_ ;_ * &quot;-&quot;??_ ;_ @_ "/>
    <numFmt numFmtId="173" formatCode="#,##0_ ;\-#,##0\ "/>
    <numFmt numFmtId="174" formatCode="&quot;S/&quot;\ #,##0.00"/>
    <numFmt numFmtId="175" formatCode="#,##0.00;\-#,##0.00;&quot;&quot;"/>
    <numFmt numFmtId="176" formatCode="0.000000"/>
    <numFmt numFmtId="177" formatCode="#,##0.00_ ;\-#,##0.00\ "/>
    <numFmt numFmtId="178" formatCode="dd/mm/yyyy"/>
    <numFmt numFmtId="179" formatCode="#,##0.000"/>
  </numFmts>
  <fonts count="8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sz val="1"/>
      <color indexed="8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  "/>
    </font>
    <font>
      <sz val="10"/>
      <color theme="1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8"/>
      <name val="Calibri"/>
      <family val="2"/>
      <scheme val="minor"/>
    </font>
    <font>
      <sz val="11"/>
      <color indexed="8"/>
      <name val="Arial Narrow"/>
      <family val="2"/>
    </font>
    <font>
      <sz val="11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sz val="16"/>
      <name val="Calibri"/>
      <family val="2"/>
      <scheme val="minor"/>
    </font>
    <font>
      <sz val="16"/>
      <name val="Arial Narrow"/>
      <family val="2"/>
    </font>
    <font>
      <sz val="16"/>
      <name val="Calibri"/>
      <family val="2"/>
      <scheme val="minor"/>
    </font>
    <font>
      <b/>
      <sz val="20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sz val="22"/>
      <name val="Arial Narrow"/>
      <family val="2"/>
    </font>
    <font>
      <b/>
      <sz val="22"/>
      <name val="Calibri"/>
      <family val="2"/>
      <scheme val="minor"/>
    </font>
    <font>
      <b/>
      <u/>
      <sz val="22"/>
      <color rgb="FFFF0000"/>
      <name val="Arial Narrow"/>
      <family val="2"/>
    </font>
    <font>
      <sz val="22"/>
      <name val="Arial Narrow"/>
      <family val="2"/>
    </font>
    <font>
      <sz val="12"/>
      <color rgb="FF333333"/>
      <name val="Arial"/>
      <family val="2"/>
    </font>
    <font>
      <sz val="12"/>
      <color rgb="FF000000"/>
      <name val="Arial"/>
      <family val="2"/>
    </font>
    <font>
      <sz val="12"/>
      <color theme="1" tint="0.34998626667073579"/>
      <name val="Arial"/>
      <family val="2"/>
    </font>
    <font>
      <sz val="12"/>
      <color theme="2" tint="-0.749992370372631"/>
      <name val="Arial"/>
      <family val="2"/>
    </font>
    <font>
      <sz val="8"/>
      <name val="Arial"/>
      <family val="2"/>
    </font>
    <font>
      <sz val="10"/>
      <color rgb="FF333333"/>
      <name val="Arial"/>
      <family val="2"/>
    </font>
    <font>
      <sz val="11"/>
      <color theme="1"/>
      <name val="Arial"/>
      <family val="2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Arial"/>
      <family val="2"/>
    </font>
    <font>
      <sz val="16"/>
      <color rgb="FF333333"/>
      <name val="Arial"/>
      <family val="2"/>
    </font>
    <font>
      <sz val="16"/>
      <name val="Arial"/>
      <family val="2"/>
    </font>
    <font>
      <b/>
      <sz val="16"/>
      <color theme="1"/>
      <name val="Arial"/>
      <family val="2"/>
    </font>
    <font>
      <b/>
      <sz val="16"/>
      <name val="Arial"/>
      <family val="2"/>
    </font>
    <font>
      <sz val="12"/>
      <name val="Times"/>
      <family val="1"/>
    </font>
    <font>
      <b/>
      <sz val="18"/>
      <color theme="1"/>
      <name val="Arial"/>
      <family val="2"/>
    </font>
    <font>
      <b/>
      <sz val="22"/>
      <name val="Arial"/>
      <family val="2"/>
    </font>
    <font>
      <b/>
      <u/>
      <sz val="22"/>
      <color rgb="FFFF0000"/>
      <name val="Arial"/>
      <family val="2"/>
    </font>
    <font>
      <sz val="22"/>
      <name val="Arial"/>
      <family val="2"/>
    </font>
    <font>
      <b/>
      <sz val="22"/>
      <color theme="1"/>
      <name val="Arial"/>
      <family val="2"/>
    </font>
    <font>
      <b/>
      <sz val="10"/>
      <name val="Arial"/>
      <family val="2"/>
    </font>
    <font>
      <sz val="14"/>
      <color theme="1"/>
      <name val="Arial"/>
      <family val="2"/>
    </font>
    <font>
      <sz val="18"/>
      <name val="Arial"/>
      <family val="2"/>
    </font>
    <font>
      <sz val="12"/>
      <color theme="1"/>
      <name val="Calibri  "/>
    </font>
    <font>
      <b/>
      <sz val="14"/>
      <name val="Arial"/>
      <family val="2"/>
    </font>
    <font>
      <sz val="14"/>
      <name val="Arial"/>
      <family val="2"/>
    </font>
    <font>
      <b/>
      <sz val="14"/>
      <color theme="1"/>
      <name val="Arial"/>
      <family val="2"/>
    </font>
    <font>
      <sz val="14"/>
      <color rgb="FF000000"/>
      <name val="Arial"/>
      <family val="2"/>
    </font>
    <font>
      <sz val="14"/>
      <color rgb="FFFF0000"/>
      <name val="Arial"/>
      <family val="2"/>
    </font>
    <font>
      <sz val="18"/>
      <color rgb="FF333333"/>
      <name val="Arial Narrow"/>
      <family val="2"/>
    </font>
    <font>
      <sz val="18"/>
      <color theme="1"/>
      <name val="Calibri"/>
      <family val="2"/>
      <scheme val="minor"/>
    </font>
    <font>
      <b/>
      <sz val="20"/>
      <name val="Arial"/>
      <family val="2"/>
    </font>
    <font>
      <sz val="18"/>
      <color theme="1"/>
      <name val="Arial"/>
      <family val="2"/>
    </font>
    <font>
      <sz val="10"/>
      <color rgb="FF000000"/>
      <name val="Lato_Regular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b/>
      <sz val="18"/>
      <name val="Arial"/>
      <family val="2"/>
    </font>
    <font>
      <b/>
      <u/>
      <sz val="20"/>
      <color rgb="FFFF0000"/>
      <name val="Arial"/>
      <family val="2"/>
    </font>
    <font>
      <sz val="20"/>
      <color theme="1"/>
      <name val="Calibri"/>
      <family val="2"/>
      <scheme val="minor"/>
    </font>
    <font>
      <sz val="20"/>
      <name val="Arial"/>
      <family val="2"/>
    </font>
    <font>
      <sz val="20"/>
      <name val="Arial Narrow"/>
      <family val="2"/>
    </font>
    <font>
      <b/>
      <sz val="16"/>
      <color rgb="FF00FFCC"/>
      <name val="Arial"/>
      <family val="2"/>
    </font>
    <font>
      <sz val="16"/>
      <color rgb="FF00FFCC"/>
      <name val="Arial"/>
      <family val="2"/>
    </font>
    <font>
      <b/>
      <sz val="16"/>
      <color rgb="FF00FFFF"/>
      <name val="Arial"/>
      <family val="2"/>
    </font>
    <font>
      <sz val="16"/>
      <color rgb="FF00FFFF"/>
      <name val="Arial"/>
      <family val="2"/>
    </font>
    <font>
      <b/>
      <sz val="20"/>
      <color rgb="FF00FFCC"/>
      <name val="Arial"/>
      <family val="2"/>
    </font>
    <font>
      <sz val="20"/>
      <color rgb="FF00FFCC"/>
      <name val="Arial"/>
      <family val="2"/>
    </font>
    <font>
      <sz val="10"/>
      <color rgb="FF16385C"/>
      <name val="Lato_Regular"/>
    </font>
    <font>
      <sz val="24"/>
      <color theme="1"/>
      <name val="Calibri"/>
      <family val="2"/>
      <scheme val="minor"/>
    </font>
    <font>
      <sz val="14"/>
      <color theme="1"/>
      <name val="Calibri  "/>
    </font>
    <font>
      <sz val="11"/>
      <color rgb="FF000000"/>
      <name val="Lato_Regular"/>
    </font>
    <font>
      <sz val="10"/>
      <color rgb="FF333333"/>
      <name val="Arial Narrow"/>
      <family val="2"/>
    </font>
    <font>
      <sz val="11"/>
      <color rgb="FF333333"/>
      <name val="Arial"/>
      <family val="2"/>
    </font>
    <font>
      <sz val="1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" fontId="7" fillId="0" borderId="0">
      <protection locked="0"/>
    </xf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167" fontId="3" fillId="0" borderId="0" applyFont="0" applyFill="0" applyBorder="0" applyAlignment="0" applyProtection="0"/>
    <xf numFmtId="0" fontId="3" fillId="0" borderId="0"/>
    <xf numFmtId="0" fontId="16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0"/>
    <xf numFmtId="0" fontId="3" fillId="0" borderId="0"/>
    <xf numFmtId="43" fontId="1" fillId="0" borderId="0" applyFont="0" applyFill="0" applyBorder="0" applyAlignment="0" applyProtection="0"/>
  </cellStyleXfs>
  <cellXfs count="992">
    <xf numFmtId="0" fontId="0" fillId="0" borderId="0" xfId="0"/>
    <xf numFmtId="0" fontId="0" fillId="0" borderId="1" xfId="0" applyBorder="1"/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/>
    <xf numFmtId="0" fontId="8" fillId="0" borderId="13" xfId="0" applyFont="1" applyBorder="1"/>
    <xf numFmtId="0" fontId="8" fillId="0" borderId="0" xfId="0" applyFont="1"/>
    <xf numFmtId="0" fontId="8" fillId="0" borderId="11" xfId="0" applyFont="1" applyBorder="1"/>
    <xf numFmtId="0" fontId="0" fillId="0" borderId="11" xfId="0" applyBorder="1"/>
    <xf numFmtId="0" fontId="0" fillId="0" borderId="0" xfId="0" applyAlignment="1">
      <alignment horizontal="left" indent="1"/>
    </xf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0" xfId="0" applyFont="1" applyAlignment="1">
      <alignment vertical="center"/>
    </xf>
    <xf numFmtId="0" fontId="10" fillId="0" borderId="0" xfId="0" applyFont="1"/>
    <xf numFmtId="0" fontId="0" fillId="0" borderId="0" xfId="0" applyAlignment="1">
      <alignment vertical="top"/>
    </xf>
    <xf numFmtId="0" fontId="15" fillId="0" borderId="0" xfId="0" applyFont="1" applyAlignment="1">
      <alignment horizontal="left" vertical="top" wrapText="1" readingOrder="1"/>
    </xf>
    <xf numFmtId="0" fontId="15" fillId="0" borderId="0" xfId="0" applyFont="1" applyAlignment="1">
      <alignment horizontal="left" vertical="top" wrapText="1"/>
    </xf>
    <xf numFmtId="0" fontId="8" fillId="10" borderId="0" xfId="0" applyFont="1" applyFill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top"/>
    </xf>
    <xf numFmtId="1" fontId="8" fillId="10" borderId="0" xfId="0" applyNumberFormat="1" applyFont="1" applyFill="1" applyAlignment="1">
      <alignment horizontal="center" vertical="center"/>
    </xf>
    <xf numFmtId="1" fontId="0" fillId="0" borderId="0" xfId="0" applyNumberFormat="1"/>
    <xf numFmtId="0" fontId="15" fillId="0" borderId="0" xfId="0" applyFont="1" applyAlignment="1">
      <alignment horizontal="left" vertical="top"/>
    </xf>
    <xf numFmtId="0" fontId="17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wrapText="1"/>
    </xf>
    <xf numFmtId="164" fontId="10" fillId="0" borderId="0" xfId="1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8" fillId="0" borderId="0" xfId="0" applyFont="1"/>
    <xf numFmtId="0" fontId="18" fillId="3" borderId="0" xfId="0" applyFont="1" applyFill="1" applyAlignment="1">
      <alignment horizontal="center"/>
    </xf>
    <xf numFmtId="0" fontId="19" fillId="3" borderId="0" xfId="0" applyFont="1" applyFill="1"/>
    <xf numFmtId="0" fontId="18" fillId="3" borderId="0" xfId="0" applyFont="1" applyFill="1" applyAlignment="1">
      <alignment wrapText="1"/>
    </xf>
    <xf numFmtId="0" fontId="18" fillId="3" borderId="0" xfId="0" applyFont="1" applyFill="1"/>
    <xf numFmtId="164" fontId="19" fillId="3" borderId="0" xfId="0" applyNumberFormat="1" applyFont="1" applyFill="1" applyAlignment="1">
      <alignment vertical="center"/>
    </xf>
    <xf numFmtId="164" fontId="12" fillId="3" borderId="0" xfId="0" applyNumberFormat="1" applyFont="1" applyFill="1" applyAlignment="1">
      <alignment horizontal="center" vertical="center"/>
    </xf>
    <xf numFmtId="17" fontId="19" fillId="3" borderId="0" xfId="0" applyNumberFormat="1" applyFont="1" applyFill="1"/>
    <xf numFmtId="0" fontId="11" fillId="3" borderId="0" xfId="0" applyFont="1" applyFill="1"/>
    <xf numFmtId="164" fontId="21" fillId="0" borderId="1" xfId="0" applyNumberFormat="1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164" fontId="22" fillId="3" borderId="1" xfId="0" applyNumberFormat="1" applyFont="1" applyFill="1" applyBorder="1" applyAlignment="1">
      <alignment vertical="center"/>
    </xf>
    <xf numFmtId="0" fontId="21" fillId="3" borderId="1" xfId="0" applyFont="1" applyFill="1" applyBorder="1" applyAlignment="1">
      <alignment vertical="center"/>
    </xf>
    <xf numFmtId="164" fontId="21" fillId="0" borderId="3" xfId="0" applyNumberFormat="1" applyFont="1" applyBorder="1" applyAlignment="1">
      <alignment vertical="center"/>
    </xf>
    <xf numFmtId="164" fontId="21" fillId="0" borderId="6" xfId="0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9" fillId="15" borderId="19" xfId="0" applyFont="1" applyFill="1" applyBorder="1" applyAlignment="1">
      <alignment horizontal="center" vertical="center"/>
    </xf>
    <xf numFmtId="0" fontId="9" fillId="15" borderId="18" xfId="0" applyFont="1" applyFill="1" applyBorder="1" applyAlignment="1">
      <alignment horizontal="center" vertical="center"/>
    </xf>
    <xf numFmtId="4" fontId="9" fillId="15" borderId="1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2" fontId="21" fillId="0" borderId="1" xfId="0" applyNumberFormat="1" applyFont="1" applyBorder="1" applyAlignment="1">
      <alignment vertical="center"/>
    </xf>
    <xf numFmtId="0" fontId="21" fillId="0" borderId="1" xfId="0" applyFont="1" applyBorder="1" applyAlignment="1">
      <alignment horizontal="left" vertical="center"/>
    </xf>
    <xf numFmtId="0" fontId="22" fillId="9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left" vertical="center"/>
    </xf>
    <xf numFmtId="0" fontId="24" fillId="15" borderId="18" xfId="0" applyFont="1" applyFill="1" applyBorder="1" applyAlignment="1">
      <alignment horizontal="center" vertical="center"/>
    </xf>
    <xf numFmtId="4" fontId="24" fillId="15" borderId="18" xfId="0" applyNumberFormat="1" applyFont="1" applyFill="1" applyBorder="1" applyAlignment="1">
      <alignment horizontal="center" vertical="center" wrapText="1"/>
    </xf>
    <xf numFmtId="0" fontId="22" fillId="7" borderId="1" xfId="0" applyFont="1" applyFill="1" applyBorder="1" applyAlignment="1">
      <alignment horizontal="left" vertical="center"/>
    </xf>
    <xf numFmtId="14" fontId="0" fillId="0" borderId="0" xfId="0" applyNumberFormat="1"/>
    <xf numFmtId="17" fontId="0" fillId="0" borderId="0" xfId="0" applyNumberFormat="1"/>
    <xf numFmtId="0" fontId="32" fillId="0" borderId="0" xfId="0" applyFont="1" applyAlignment="1">
      <alignment vertical="center"/>
    </xf>
    <xf numFmtId="4" fontId="30" fillId="15" borderId="18" xfId="0" applyNumberFormat="1" applyFont="1" applyFill="1" applyBorder="1" applyAlignment="1">
      <alignment horizontal="center" vertical="center" wrapText="1"/>
    </xf>
    <xf numFmtId="4" fontId="20" fillId="0" borderId="1" xfId="0" applyNumberFormat="1" applyFont="1" applyBorder="1" applyAlignment="1">
      <alignment horizontal="left" vertical="center" wrapText="1"/>
    </xf>
    <xf numFmtId="0" fontId="20" fillId="0" borderId="1" xfId="2" applyFont="1" applyBorder="1" applyAlignment="1">
      <alignment horizontal="left" vertical="center" wrapText="1"/>
    </xf>
    <xf numFmtId="0" fontId="21" fillId="0" borderId="1" xfId="0" applyFont="1" applyBorder="1" applyAlignment="1">
      <alignment vertical="center" wrapText="1"/>
    </xf>
    <xf numFmtId="0" fontId="20" fillId="0" borderId="1" xfId="0" applyFont="1" applyBorder="1" applyAlignment="1">
      <alignment vertical="center"/>
    </xf>
    <xf numFmtId="14" fontId="20" fillId="0" borderId="1" xfId="0" applyNumberFormat="1" applyFont="1" applyBorder="1" applyAlignment="1">
      <alignment vertical="center"/>
    </xf>
    <xf numFmtId="0" fontId="20" fillId="0" borderId="1" xfId="0" applyFont="1" applyBorder="1" applyAlignment="1">
      <alignment vertical="center" wrapText="1"/>
    </xf>
    <xf numFmtId="3" fontId="20" fillId="0" borderId="1" xfId="0" applyNumberFormat="1" applyFont="1" applyBorder="1" applyAlignment="1">
      <alignment vertical="center"/>
    </xf>
    <xf numFmtId="0" fontId="22" fillId="20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0" fillId="0" borderId="11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164" fontId="21" fillId="6" borderId="1" xfId="1" applyFont="1" applyFill="1" applyBorder="1" applyAlignment="1">
      <alignment vertical="center"/>
    </xf>
    <xf numFmtId="0" fontId="21" fillId="0" borderId="0" xfId="0" applyFont="1"/>
    <xf numFmtId="0" fontId="22" fillId="0" borderId="0" xfId="0" applyFont="1"/>
    <xf numFmtId="0" fontId="33" fillId="0" borderId="1" xfId="0" applyFont="1" applyBorder="1" applyAlignment="1">
      <alignment vertical="center" wrapText="1"/>
    </xf>
    <xf numFmtId="164" fontId="21" fillId="0" borderId="1" xfId="1" applyFont="1" applyFill="1" applyBorder="1" applyAlignment="1">
      <alignment vertical="center"/>
    </xf>
    <xf numFmtId="0" fontId="34" fillId="0" borderId="1" xfId="0" applyFont="1" applyBorder="1" applyAlignment="1">
      <alignment vertical="center" wrapText="1"/>
    </xf>
    <xf numFmtId="0" fontId="22" fillId="3" borderId="1" xfId="0" applyFont="1" applyFill="1" applyBorder="1" applyAlignment="1">
      <alignment vertical="center" wrapText="1"/>
    </xf>
    <xf numFmtId="0" fontId="21" fillId="3" borderId="1" xfId="0" applyFont="1" applyFill="1" applyBorder="1" applyAlignment="1">
      <alignment vertical="center" wrapText="1"/>
    </xf>
    <xf numFmtId="164" fontId="20" fillId="0" borderId="1" xfId="1" applyFont="1" applyFill="1" applyBorder="1" applyAlignment="1">
      <alignment vertical="center"/>
    </xf>
    <xf numFmtId="0" fontId="22" fillId="17" borderId="1" xfId="0" applyFont="1" applyFill="1" applyBorder="1" applyAlignment="1">
      <alignment vertical="center" wrapText="1"/>
    </xf>
    <xf numFmtId="164" fontId="22" fillId="17" borderId="1" xfId="0" applyNumberFormat="1" applyFont="1" applyFill="1" applyBorder="1" applyAlignment="1">
      <alignment vertical="center"/>
    </xf>
    <xf numFmtId="0" fontId="21" fillId="17" borderId="1" xfId="0" applyFont="1" applyFill="1" applyBorder="1" applyAlignment="1">
      <alignment vertical="center"/>
    </xf>
    <xf numFmtId="0" fontId="21" fillId="17" borderId="1" xfId="0" applyFont="1" applyFill="1" applyBorder="1" applyAlignment="1">
      <alignment vertical="center" wrapText="1"/>
    </xf>
    <xf numFmtId="164" fontId="22" fillId="17" borderId="1" xfId="1" applyFont="1" applyFill="1" applyBorder="1" applyAlignment="1">
      <alignment vertical="center"/>
    </xf>
    <xf numFmtId="17" fontId="22" fillId="0" borderId="1" xfId="0" applyNumberFormat="1" applyFont="1" applyBorder="1" applyAlignment="1">
      <alignment vertical="center"/>
    </xf>
    <xf numFmtId="0" fontId="22" fillId="3" borderId="1" xfId="0" applyFont="1" applyFill="1" applyBorder="1" applyAlignment="1">
      <alignment vertical="center"/>
    </xf>
    <xf numFmtId="164" fontId="20" fillId="0" borderId="1" xfId="2" applyNumberFormat="1" applyFont="1" applyBorder="1" applyAlignment="1">
      <alignment vertical="center" wrapText="1"/>
    </xf>
    <xf numFmtId="0" fontId="21" fillId="3" borderId="0" xfId="0" applyFont="1" applyFill="1" applyAlignment="1">
      <alignment horizontal="center"/>
    </xf>
    <xf numFmtId="0" fontId="20" fillId="0" borderId="1" xfId="2" applyFont="1" applyBorder="1" applyAlignment="1">
      <alignment vertical="center" wrapText="1"/>
    </xf>
    <xf numFmtId="17" fontId="22" fillId="3" borderId="1" xfId="0" applyNumberFormat="1" applyFont="1" applyFill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3" xfId="0" applyFont="1" applyBorder="1" applyAlignment="1">
      <alignment vertical="center" wrapText="1"/>
    </xf>
    <xf numFmtId="14" fontId="21" fillId="0" borderId="1" xfId="0" applyNumberFormat="1" applyFont="1" applyBorder="1" applyAlignment="1">
      <alignment vertical="center"/>
    </xf>
    <xf numFmtId="0" fontId="20" fillId="0" borderId="3" xfId="2" applyFont="1" applyBorder="1" applyAlignment="1">
      <alignment vertical="center" wrapText="1"/>
    </xf>
    <xf numFmtId="17" fontId="22" fillId="0" borderId="3" xfId="0" applyNumberFormat="1" applyFont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21" fillId="0" borderId="6" xfId="0" applyFont="1" applyBorder="1" applyAlignment="1">
      <alignment vertical="center" wrapText="1"/>
    </xf>
    <xf numFmtId="0" fontId="20" fillId="0" borderId="6" xfId="2" applyFont="1" applyBorder="1" applyAlignment="1">
      <alignment vertical="center" wrapText="1"/>
    </xf>
    <xf numFmtId="17" fontId="22" fillId="0" borderId="6" xfId="0" applyNumberFormat="1" applyFont="1" applyBorder="1" applyAlignment="1">
      <alignment vertical="center"/>
    </xf>
    <xf numFmtId="164" fontId="22" fillId="3" borderId="1" xfId="1" applyFont="1" applyFill="1" applyBorder="1" applyAlignment="1">
      <alignment vertical="center"/>
    </xf>
    <xf numFmtId="0" fontId="22" fillId="17" borderId="1" xfId="0" applyFont="1" applyFill="1" applyBorder="1" applyAlignment="1">
      <alignment vertical="center"/>
    </xf>
    <xf numFmtId="17" fontId="22" fillId="17" borderId="1" xfId="0" applyNumberFormat="1" applyFont="1" applyFill="1" applyBorder="1" applyAlignment="1">
      <alignment vertical="center"/>
    </xf>
    <xf numFmtId="0" fontId="35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171" fontId="21" fillId="0" borderId="1" xfId="15" applyNumberFormat="1" applyFont="1" applyFill="1" applyBorder="1" applyAlignment="1">
      <alignment vertical="center" wrapText="1"/>
    </xf>
    <xf numFmtId="2" fontId="21" fillId="0" borderId="1" xfId="1" applyNumberFormat="1" applyFont="1" applyBorder="1" applyAlignment="1">
      <alignment vertical="center" wrapText="1"/>
    </xf>
    <xf numFmtId="164" fontId="21" fillId="0" borderId="1" xfId="14" applyFont="1" applyBorder="1" applyAlignment="1">
      <alignment vertical="center" wrapText="1"/>
    </xf>
    <xf numFmtId="0" fontId="21" fillId="7" borderId="1" xfId="0" applyFont="1" applyFill="1" applyBorder="1" applyAlignment="1">
      <alignment horizontal="left" vertical="center"/>
    </xf>
    <xf numFmtId="164" fontId="21" fillId="7" borderId="1" xfId="14" applyFont="1" applyFill="1" applyBorder="1" applyAlignment="1">
      <alignment vertical="center" wrapText="1"/>
    </xf>
    <xf numFmtId="164" fontId="21" fillId="7" borderId="1" xfId="0" applyNumberFormat="1" applyFont="1" applyFill="1" applyBorder="1" applyAlignment="1">
      <alignment vertical="center"/>
    </xf>
    <xf numFmtId="0" fontId="21" fillId="0" borderId="0" xfId="0" applyFont="1" applyAlignment="1">
      <alignment vertical="center" wrapText="1"/>
    </xf>
    <xf numFmtId="164" fontId="21" fillId="0" borderId="1" xfId="14" applyFont="1" applyFill="1" applyBorder="1" applyAlignment="1">
      <alignment vertical="center" wrapText="1"/>
    </xf>
    <xf numFmtId="164" fontId="21" fillId="20" borderId="1" xfId="0" applyNumberFormat="1" applyFont="1" applyFill="1" applyBorder="1" applyAlignment="1">
      <alignment vertical="center"/>
    </xf>
    <xf numFmtId="176" fontId="21" fillId="0" borderId="1" xfId="0" applyNumberFormat="1" applyFont="1" applyBorder="1" applyAlignment="1">
      <alignment vertical="center"/>
    </xf>
    <xf numFmtId="176" fontId="21" fillId="0" borderId="1" xfId="0" applyNumberFormat="1" applyFont="1" applyBorder="1" applyAlignment="1">
      <alignment vertical="center" wrapText="1"/>
    </xf>
    <xf numFmtId="0" fontId="21" fillId="7" borderId="1" xfId="0" applyFont="1" applyFill="1" applyBorder="1" applyAlignment="1">
      <alignment vertical="center" wrapText="1"/>
    </xf>
    <xf numFmtId="0" fontId="21" fillId="0" borderId="2" xfId="0" applyFont="1" applyBorder="1" applyAlignment="1">
      <alignment vertical="center" wrapText="1"/>
    </xf>
    <xf numFmtId="0" fontId="22" fillId="22" borderId="1" xfId="0" applyFont="1" applyFill="1" applyBorder="1" applyAlignment="1">
      <alignment horizontal="left" vertical="center"/>
    </xf>
    <xf numFmtId="0" fontId="21" fillId="22" borderId="1" xfId="0" applyFont="1" applyFill="1" applyBorder="1" applyAlignment="1">
      <alignment vertical="center" wrapText="1"/>
    </xf>
    <xf numFmtId="17" fontId="21" fillId="0" borderId="0" xfId="0" applyNumberFormat="1" applyFont="1"/>
    <xf numFmtId="0" fontId="37" fillId="0" borderId="1" xfId="0" applyFont="1" applyBorder="1" applyAlignment="1">
      <alignment horizontal="left" vertical="center"/>
    </xf>
    <xf numFmtId="0" fontId="33" fillId="0" borderId="25" xfId="0" applyFon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7" fontId="21" fillId="0" borderId="1" xfId="0" applyNumberFormat="1" applyFont="1" applyBorder="1" applyAlignment="1">
      <alignment vertical="center"/>
    </xf>
    <xf numFmtId="0" fontId="21" fillId="6" borderId="1" xfId="0" applyFont="1" applyFill="1" applyBorder="1" applyAlignment="1">
      <alignment vertical="center"/>
    </xf>
    <xf numFmtId="0" fontId="22" fillId="6" borderId="1" xfId="0" applyFont="1" applyFill="1" applyBorder="1" applyAlignment="1">
      <alignment vertical="center"/>
    </xf>
    <xf numFmtId="14" fontId="21" fillId="6" borderId="1" xfId="0" applyNumberFormat="1" applyFont="1" applyFill="1" applyBorder="1" applyAlignment="1">
      <alignment vertical="center"/>
    </xf>
    <xf numFmtId="0" fontId="21" fillId="6" borderId="1" xfId="0" applyFont="1" applyFill="1" applyBorder="1" applyAlignment="1">
      <alignment vertical="center" wrapText="1"/>
    </xf>
    <xf numFmtId="164" fontId="22" fillId="6" borderId="1" xfId="0" applyNumberFormat="1" applyFont="1" applyFill="1" applyBorder="1" applyAlignment="1">
      <alignment vertical="center"/>
    </xf>
    <xf numFmtId="164" fontId="23" fillId="6" borderId="1" xfId="0" applyNumberFormat="1" applyFont="1" applyFill="1" applyBorder="1" applyAlignment="1">
      <alignment vertical="center"/>
    </xf>
    <xf numFmtId="17" fontId="22" fillId="6" borderId="1" xfId="0" applyNumberFormat="1" applyFont="1" applyFill="1" applyBorder="1" applyAlignment="1">
      <alignment vertical="center"/>
    </xf>
    <xf numFmtId="168" fontId="21" fillId="0" borderId="1" xfId="0" applyNumberFormat="1" applyFont="1" applyBorder="1" applyAlignment="1">
      <alignment vertical="center"/>
    </xf>
    <xf numFmtId="4" fontId="21" fillId="0" borderId="1" xfId="0" applyNumberFormat="1" applyFont="1" applyBorder="1" applyAlignment="1">
      <alignment vertical="center"/>
    </xf>
    <xf numFmtId="14" fontId="22" fillId="6" borderId="1" xfId="0" applyNumberFormat="1" applyFont="1" applyFill="1" applyBorder="1" applyAlignment="1">
      <alignment vertical="center"/>
    </xf>
    <xf numFmtId="0" fontId="22" fillId="6" borderId="1" xfId="0" applyFont="1" applyFill="1" applyBorder="1" applyAlignment="1">
      <alignment vertical="center" wrapText="1"/>
    </xf>
    <xf numFmtId="164" fontId="21" fillId="6" borderId="1" xfId="0" applyNumberFormat="1" applyFont="1" applyFill="1" applyBorder="1" applyAlignment="1">
      <alignment vertical="center"/>
    </xf>
    <xf numFmtId="164" fontId="21" fillId="0" borderId="1" xfId="14" applyFont="1" applyFill="1" applyBorder="1" applyAlignment="1">
      <alignment vertical="center"/>
    </xf>
    <xf numFmtId="164" fontId="21" fillId="0" borderId="1" xfId="14" applyFont="1" applyBorder="1" applyAlignment="1">
      <alignment vertical="center"/>
    </xf>
    <xf numFmtId="164" fontId="20" fillId="6" borderId="1" xfId="0" applyNumberFormat="1" applyFont="1" applyFill="1" applyBorder="1" applyAlignment="1">
      <alignment vertical="center"/>
    </xf>
    <xf numFmtId="164" fontId="22" fillId="6" borderId="1" xfId="1" applyFont="1" applyFill="1" applyBorder="1" applyAlignment="1">
      <alignment vertical="center"/>
    </xf>
    <xf numFmtId="43" fontId="22" fillId="6" borderId="1" xfId="0" applyNumberFormat="1" applyFont="1" applyFill="1" applyBorder="1" applyAlignment="1">
      <alignment vertical="center"/>
    </xf>
    <xf numFmtId="14" fontId="33" fillId="0" borderId="27" xfId="0" applyNumberFormat="1" applyFont="1" applyBorder="1" applyAlignment="1">
      <alignment vertical="center"/>
    </xf>
    <xf numFmtId="0" fontId="33" fillId="0" borderId="26" xfId="0" applyFont="1" applyBorder="1" applyAlignment="1">
      <alignment vertical="center"/>
    </xf>
    <xf numFmtId="0" fontId="22" fillId="11" borderId="1" xfId="0" applyFont="1" applyFill="1" applyBorder="1" applyAlignment="1">
      <alignment vertical="center"/>
    </xf>
    <xf numFmtId="14" fontId="22" fillId="11" borderId="1" xfId="0" applyNumberFormat="1" applyFont="1" applyFill="1" applyBorder="1" applyAlignment="1">
      <alignment vertical="center"/>
    </xf>
    <xf numFmtId="0" fontId="22" fillId="8" borderId="1" xfId="0" applyFont="1" applyFill="1" applyBorder="1" applyAlignment="1">
      <alignment vertical="center"/>
    </xf>
    <xf numFmtId="14" fontId="22" fillId="4" borderId="1" xfId="0" applyNumberFormat="1" applyFont="1" applyFill="1" applyBorder="1" applyAlignment="1">
      <alignment vertical="center"/>
    </xf>
    <xf numFmtId="0" fontId="22" fillId="4" borderId="1" xfId="0" applyFont="1" applyFill="1" applyBorder="1" applyAlignment="1">
      <alignment vertical="center"/>
    </xf>
    <xf numFmtId="0" fontId="22" fillId="11" borderId="1" xfId="0" applyFont="1" applyFill="1" applyBorder="1" applyAlignment="1">
      <alignment vertical="center" wrapText="1"/>
    </xf>
    <xf numFmtId="164" fontId="22" fillId="11" borderId="1" xfId="0" applyNumberFormat="1" applyFont="1" applyFill="1" applyBorder="1" applyAlignment="1">
      <alignment vertical="center"/>
    </xf>
    <xf numFmtId="0" fontId="21" fillId="11" borderId="1" xfId="0" applyFont="1" applyFill="1" applyBorder="1" applyAlignment="1">
      <alignment vertical="center"/>
    </xf>
    <xf numFmtId="164" fontId="23" fillId="11" borderId="1" xfId="0" applyNumberFormat="1" applyFont="1" applyFill="1" applyBorder="1" applyAlignment="1">
      <alignment vertical="center"/>
    </xf>
    <xf numFmtId="164" fontId="20" fillId="11" borderId="1" xfId="0" applyNumberFormat="1" applyFont="1" applyFill="1" applyBorder="1" applyAlignment="1">
      <alignment vertical="center"/>
    </xf>
    <xf numFmtId="164" fontId="21" fillId="11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vertical="center"/>
    </xf>
    <xf numFmtId="164" fontId="21" fillId="0" borderId="1" xfId="1" applyFont="1" applyFill="1" applyBorder="1" applyAlignment="1">
      <alignment vertical="center" wrapText="1"/>
    </xf>
    <xf numFmtId="175" fontId="33" fillId="0" borderId="28" xfId="0" applyNumberFormat="1" applyFont="1" applyBorder="1" applyAlignment="1">
      <alignment vertical="center"/>
    </xf>
    <xf numFmtId="171" fontId="21" fillId="0" borderId="1" xfId="0" applyNumberFormat="1" applyFont="1" applyBorder="1" applyAlignment="1">
      <alignment vertical="center" wrapText="1"/>
    </xf>
    <xf numFmtId="169" fontId="21" fillId="0" borderId="1" xfId="0" applyNumberFormat="1" applyFont="1" applyBorder="1" applyAlignment="1">
      <alignment vertical="center" wrapText="1"/>
    </xf>
    <xf numFmtId="2" fontId="21" fillId="0" borderId="1" xfId="14" applyNumberFormat="1" applyFont="1" applyFill="1" applyBorder="1" applyAlignment="1">
      <alignment vertical="center" wrapText="1"/>
    </xf>
    <xf numFmtId="0" fontId="21" fillId="12" borderId="1" xfId="0" applyFont="1" applyFill="1" applyBorder="1" applyAlignment="1">
      <alignment vertical="center"/>
    </xf>
    <xf numFmtId="2" fontId="34" fillId="0" borderId="1" xfId="0" applyNumberFormat="1" applyFont="1" applyBorder="1" applyAlignment="1">
      <alignment vertical="center" wrapText="1"/>
    </xf>
    <xf numFmtId="3" fontId="34" fillId="0" borderId="1" xfId="0" applyNumberFormat="1" applyFont="1" applyBorder="1" applyAlignment="1">
      <alignment vertical="center" wrapText="1"/>
    </xf>
    <xf numFmtId="164" fontId="34" fillId="0" borderId="1" xfId="1" applyFont="1" applyFill="1" applyBorder="1" applyAlignment="1">
      <alignment vertical="center" wrapText="1"/>
    </xf>
    <xf numFmtId="0" fontId="22" fillId="0" borderId="1" xfId="0" applyFont="1" applyBorder="1" applyAlignment="1">
      <alignment vertical="center"/>
    </xf>
    <xf numFmtId="0" fontId="21" fillId="0" borderId="5" xfId="0" applyFont="1" applyBorder="1" applyAlignment="1">
      <alignment vertical="center"/>
    </xf>
    <xf numFmtId="2" fontId="21" fillId="0" borderId="1" xfId="0" applyNumberFormat="1" applyFont="1" applyBorder="1" applyAlignment="1">
      <alignment vertical="center" wrapText="1"/>
    </xf>
    <xf numFmtId="0" fontId="33" fillId="0" borderId="28" xfId="0" applyFont="1" applyBorder="1" applyAlignment="1">
      <alignment vertical="center"/>
    </xf>
    <xf numFmtId="0" fontId="21" fillId="13" borderId="1" xfId="0" applyFont="1" applyFill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0" fontId="21" fillId="11" borderId="1" xfId="0" applyFont="1" applyFill="1" applyBorder="1" applyAlignment="1">
      <alignment vertical="center" wrapText="1"/>
    </xf>
    <xf numFmtId="164" fontId="2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170" fontId="21" fillId="0" borderId="1" xfId="14" applyNumberFormat="1" applyFont="1" applyFill="1" applyBorder="1" applyAlignment="1">
      <alignment vertical="center" wrapText="1"/>
    </xf>
    <xf numFmtId="0" fontId="22" fillId="13" borderId="1" xfId="0" applyFont="1" applyFill="1" applyBorder="1" applyAlignment="1">
      <alignment vertical="center"/>
    </xf>
    <xf numFmtId="164" fontId="22" fillId="11" borderId="1" xfId="1" applyFont="1" applyFill="1" applyBorder="1" applyAlignment="1">
      <alignment vertical="center"/>
    </xf>
    <xf numFmtId="164" fontId="23" fillId="11" borderId="1" xfId="1" applyFont="1" applyFill="1" applyBorder="1" applyAlignment="1">
      <alignment vertical="center"/>
    </xf>
    <xf numFmtId="164" fontId="22" fillId="11" borderId="1" xfId="1" applyFont="1" applyFill="1" applyBorder="1" applyAlignment="1">
      <alignment vertical="center" wrapText="1"/>
    </xf>
    <xf numFmtId="4" fontId="20" fillId="0" borderId="1" xfId="0" applyNumberFormat="1" applyFont="1" applyBorder="1" applyAlignment="1">
      <alignment vertical="center" wrapText="1"/>
    </xf>
    <xf numFmtId="14" fontId="20" fillId="0" borderId="1" xfId="0" applyNumberFormat="1" applyFont="1" applyBorder="1" applyAlignment="1">
      <alignment vertical="center" wrapText="1"/>
    </xf>
    <xf numFmtId="4" fontId="23" fillId="0" borderId="1" xfId="0" applyNumberFormat="1" applyFont="1" applyBorder="1" applyAlignment="1">
      <alignment vertical="center" wrapText="1"/>
    </xf>
    <xf numFmtId="0" fontId="20" fillId="0" borderId="1" xfId="2" applyFont="1" applyBorder="1" applyAlignment="1">
      <alignment vertical="center"/>
    </xf>
    <xf numFmtId="0" fontId="21" fillId="14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vertical="center" wrapText="1"/>
    </xf>
    <xf numFmtId="164" fontId="22" fillId="14" borderId="1" xfId="0" applyNumberFormat="1" applyFont="1" applyFill="1" applyBorder="1" applyAlignment="1">
      <alignment vertical="center"/>
    </xf>
    <xf numFmtId="164" fontId="23" fillId="14" borderId="1" xfId="0" applyNumberFormat="1" applyFont="1" applyFill="1" applyBorder="1" applyAlignment="1">
      <alignment vertical="center"/>
    </xf>
    <xf numFmtId="164" fontId="20" fillId="14" borderId="1" xfId="0" applyNumberFormat="1" applyFont="1" applyFill="1" applyBorder="1" applyAlignment="1">
      <alignment vertical="center"/>
    </xf>
    <xf numFmtId="17" fontId="22" fillId="14" borderId="1" xfId="0" applyNumberFormat="1" applyFont="1" applyFill="1" applyBorder="1" applyAlignment="1">
      <alignment vertical="center"/>
    </xf>
    <xf numFmtId="2" fontId="21" fillId="0" borderId="1" xfId="15" applyNumberFormat="1" applyFont="1" applyFill="1" applyBorder="1" applyAlignment="1">
      <alignment vertical="center" wrapText="1"/>
    </xf>
    <xf numFmtId="1" fontId="20" fillId="0" borderId="1" xfId="2" applyNumberFormat="1" applyFont="1" applyBorder="1" applyAlignment="1">
      <alignment vertical="center"/>
    </xf>
    <xf numFmtId="0" fontId="22" fillId="14" borderId="1" xfId="0" applyFont="1" applyFill="1" applyBorder="1" applyAlignment="1">
      <alignment vertical="center"/>
    </xf>
    <xf numFmtId="1" fontId="20" fillId="0" borderId="1" xfId="16" applyNumberFormat="1" applyFont="1" applyBorder="1" applyAlignment="1">
      <alignment vertical="center"/>
    </xf>
    <xf numFmtId="164" fontId="21" fillId="14" borderId="1" xfId="0" applyNumberFormat="1" applyFont="1" applyFill="1" applyBorder="1" applyAlignment="1">
      <alignment vertical="center"/>
    </xf>
    <xf numFmtId="0" fontId="22" fillId="14" borderId="1" xfId="0" applyFont="1" applyFill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164" fontId="23" fillId="3" borderId="1" xfId="0" applyNumberFormat="1" applyFont="1" applyFill="1" applyBorder="1" applyAlignment="1">
      <alignment vertical="center"/>
    </xf>
    <xf numFmtId="164" fontId="21" fillId="3" borderId="1" xfId="0" applyNumberFormat="1" applyFont="1" applyFill="1" applyBorder="1" applyAlignment="1">
      <alignment vertical="center"/>
    </xf>
    <xf numFmtId="164" fontId="20" fillId="3" borderId="1" xfId="0" applyNumberFormat="1" applyFont="1" applyFill="1" applyBorder="1" applyAlignment="1">
      <alignment vertical="center"/>
    </xf>
    <xf numFmtId="169" fontId="21" fillId="0" borderId="1" xfId="1" applyNumberFormat="1" applyFont="1" applyFill="1" applyBorder="1" applyAlignment="1" applyProtection="1">
      <alignment vertical="center"/>
    </xf>
    <xf numFmtId="171" fontId="21" fillId="0" borderId="1" xfId="0" applyNumberFormat="1" applyFont="1" applyBorder="1" applyAlignment="1">
      <alignment vertical="center"/>
    </xf>
    <xf numFmtId="164" fontId="22" fillId="0" borderId="1" xfId="1" applyFont="1" applyFill="1" applyBorder="1" applyAlignment="1">
      <alignment vertical="center"/>
    </xf>
    <xf numFmtId="164" fontId="23" fillId="17" borderId="1" xfId="0" applyNumberFormat="1" applyFont="1" applyFill="1" applyBorder="1" applyAlignment="1">
      <alignment vertical="center"/>
    </xf>
    <xf numFmtId="1" fontId="21" fillId="0" borderId="1" xfId="0" applyNumberFormat="1" applyFont="1" applyBorder="1" applyAlignment="1">
      <alignment vertical="center"/>
    </xf>
    <xf numFmtId="169" fontId="21" fillId="0" borderId="1" xfId="0" applyNumberFormat="1" applyFont="1" applyBorder="1" applyAlignment="1">
      <alignment vertical="center"/>
    </xf>
    <xf numFmtId="164" fontId="20" fillId="17" borderId="1" xfId="0" applyNumberFormat="1" applyFont="1" applyFill="1" applyBorder="1" applyAlignment="1">
      <alignment vertical="center"/>
    </xf>
    <xf numFmtId="0" fontId="21" fillId="0" borderId="0" xfId="0" applyFont="1" applyAlignment="1">
      <alignment vertical="center"/>
    </xf>
    <xf numFmtId="171" fontId="21" fillId="0" borderId="1" xfId="14" applyNumberFormat="1" applyFont="1" applyFill="1" applyBorder="1" applyAlignment="1">
      <alignment vertical="center" wrapText="1"/>
    </xf>
    <xf numFmtId="164" fontId="21" fillId="17" borderId="1" xfId="0" applyNumberFormat="1" applyFont="1" applyFill="1" applyBorder="1" applyAlignment="1">
      <alignment vertical="center"/>
    </xf>
    <xf numFmtId="0" fontId="21" fillId="0" borderId="11" xfId="0" applyFont="1" applyBorder="1" applyAlignment="1">
      <alignment vertical="center"/>
    </xf>
    <xf numFmtId="0" fontId="21" fillId="3" borderId="11" xfId="0" applyFont="1" applyFill="1" applyBorder="1" applyAlignment="1">
      <alignment vertical="center"/>
    </xf>
    <xf numFmtId="0" fontId="21" fillId="3" borderId="2" xfId="0" applyFont="1" applyFill="1" applyBorder="1" applyAlignment="1">
      <alignment vertical="center"/>
    </xf>
    <xf numFmtId="0" fontId="21" fillId="3" borderId="10" xfId="0" applyFont="1" applyFill="1" applyBorder="1" applyAlignment="1">
      <alignment vertical="center"/>
    </xf>
    <xf numFmtId="0" fontId="21" fillId="0" borderId="2" xfId="0" applyFont="1" applyBorder="1" applyAlignment="1">
      <alignment vertical="center"/>
    </xf>
    <xf numFmtId="0" fontId="21" fillId="0" borderId="10" xfId="0" applyFont="1" applyBorder="1" applyAlignment="1">
      <alignment vertical="center"/>
    </xf>
    <xf numFmtId="1" fontId="21" fillId="0" borderId="3" xfId="0" applyNumberFormat="1" applyFont="1" applyBorder="1" applyAlignment="1">
      <alignment vertical="center"/>
    </xf>
    <xf numFmtId="14" fontId="21" fillId="0" borderId="3" xfId="0" applyNumberFormat="1" applyFont="1" applyBorder="1" applyAlignment="1">
      <alignment vertical="center"/>
    </xf>
    <xf numFmtId="1" fontId="20" fillId="0" borderId="3" xfId="16" applyNumberFormat="1" applyFont="1" applyBorder="1" applyAlignment="1">
      <alignment vertical="center"/>
    </xf>
    <xf numFmtId="171" fontId="21" fillId="0" borderId="3" xfId="0" applyNumberFormat="1" applyFont="1" applyBorder="1" applyAlignment="1">
      <alignment vertical="center"/>
    </xf>
    <xf numFmtId="164" fontId="20" fillId="0" borderId="3" xfId="0" applyNumberFormat="1" applyFont="1" applyBorder="1" applyAlignment="1">
      <alignment vertical="center"/>
    </xf>
    <xf numFmtId="49" fontId="21" fillId="0" borderId="1" xfId="0" applyNumberFormat="1" applyFont="1" applyBorder="1" applyAlignment="1">
      <alignment vertical="center"/>
    </xf>
    <xf numFmtId="49" fontId="21" fillId="0" borderId="6" xfId="0" applyNumberFormat="1" applyFont="1" applyBorder="1" applyAlignment="1">
      <alignment vertical="center"/>
    </xf>
    <xf numFmtId="14" fontId="21" fillId="0" borderId="6" xfId="0" applyNumberFormat="1" applyFont="1" applyBorder="1" applyAlignment="1">
      <alignment vertical="center"/>
    </xf>
    <xf numFmtId="1" fontId="20" fillId="0" borderId="6" xfId="16" applyNumberFormat="1" applyFont="1" applyBorder="1" applyAlignment="1">
      <alignment vertical="center"/>
    </xf>
    <xf numFmtId="171" fontId="21" fillId="0" borderId="6" xfId="0" applyNumberFormat="1" applyFont="1" applyBorder="1" applyAlignment="1">
      <alignment vertical="center"/>
    </xf>
    <xf numFmtId="164" fontId="20" fillId="0" borderId="6" xfId="0" applyNumberFormat="1" applyFont="1" applyBorder="1" applyAlignment="1">
      <alignment vertical="center"/>
    </xf>
    <xf numFmtId="43" fontId="21" fillId="0" borderId="1" xfId="0" applyNumberFormat="1" applyFont="1" applyBorder="1" applyAlignment="1">
      <alignment vertical="center" wrapText="1"/>
    </xf>
    <xf numFmtId="0" fontId="33" fillId="0" borderId="25" xfId="0" applyFont="1" applyBorder="1" applyAlignment="1">
      <alignment vertical="center" wrapText="1"/>
    </xf>
    <xf numFmtId="0" fontId="21" fillId="18" borderId="1" xfId="0" applyFont="1" applyFill="1" applyBorder="1" applyAlignment="1">
      <alignment vertical="center"/>
    </xf>
    <xf numFmtId="0" fontId="21" fillId="19" borderId="1" xfId="0" applyFont="1" applyFill="1" applyBorder="1" applyAlignment="1">
      <alignment vertical="center"/>
    </xf>
    <xf numFmtId="43" fontId="21" fillId="0" borderId="1" xfId="1" applyNumberFormat="1" applyFont="1" applyFill="1" applyBorder="1" applyAlignment="1" applyProtection="1">
      <alignment vertical="center"/>
    </xf>
    <xf numFmtId="0" fontId="21" fillId="10" borderId="3" xfId="0" applyFont="1" applyFill="1" applyBorder="1" applyAlignment="1">
      <alignment vertical="center"/>
    </xf>
    <xf numFmtId="0" fontId="22" fillId="9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vertical="center" wrapText="1"/>
    </xf>
    <xf numFmtId="164" fontId="22" fillId="9" borderId="1" xfId="0" applyNumberFormat="1" applyFont="1" applyFill="1" applyBorder="1" applyAlignment="1">
      <alignment vertical="center"/>
    </xf>
    <xf numFmtId="164" fontId="23" fillId="9" borderId="1" xfId="0" applyNumberFormat="1" applyFont="1" applyFill="1" applyBorder="1" applyAlignment="1">
      <alignment vertical="center"/>
    </xf>
    <xf numFmtId="2" fontId="22" fillId="9" borderId="1" xfId="0" applyNumberFormat="1" applyFont="1" applyFill="1" applyBorder="1" applyAlignment="1">
      <alignment vertical="center"/>
    </xf>
    <xf numFmtId="164" fontId="22" fillId="9" borderId="1" xfId="1" applyFont="1" applyFill="1" applyBorder="1" applyAlignment="1">
      <alignment vertical="center"/>
    </xf>
    <xf numFmtId="17" fontId="22" fillId="9" borderId="1" xfId="0" applyNumberFormat="1" applyFont="1" applyFill="1" applyBorder="1" applyAlignment="1">
      <alignment vertical="center"/>
    </xf>
    <xf numFmtId="2" fontId="21" fillId="0" borderId="3" xfId="0" applyNumberFormat="1" applyFont="1" applyBorder="1" applyAlignment="1">
      <alignment vertical="center"/>
    </xf>
    <xf numFmtId="1" fontId="21" fillId="0" borderId="1" xfId="16" applyNumberFormat="1" applyFont="1" applyBorder="1" applyAlignment="1">
      <alignment vertical="center"/>
    </xf>
    <xf numFmtId="44" fontId="22" fillId="9" borderId="1" xfId="0" applyNumberFormat="1" applyFont="1" applyFill="1" applyBorder="1" applyAlignment="1">
      <alignment vertical="center"/>
    </xf>
    <xf numFmtId="0" fontId="22" fillId="7" borderId="1" xfId="0" applyFont="1" applyFill="1" applyBorder="1" applyAlignment="1">
      <alignment vertical="center"/>
    </xf>
    <xf numFmtId="0" fontId="22" fillId="7" borderId="1" xfId="0" applyFont="1" applyFill="1" applyBorder="1" applyAlignment="1">
      <alignment vertical="center" wrapText="1"/>
    </xf>
    <xf numFmtId="0" fontId="21" fillId="7" borderId="0" xfId="0" applyFont="1" applyFill="1" applyAlignment="1">
      <alignment vertical="center"/>
    </xf>
    <xf numFmtId="164" fontId="23" fillId="7" borderId="1" xfId="0" applyNumberFormat="1" applyFont="1" applyFill="1" applyBorder="1" applyAlignment="1">
      <alignment vertical="center"/>
    </xf>
    <xf numFmtId="44" fontId="22" fillId="7" borderId="1" xfId="0" applyNumberFormat="1" applyFont="1" applyFill="1" applyBorder="1" applyAlignment="1">
      <alignment vertical="center"/>
    </xf>
    <xf numFmtId="164" fontId="22" fillId="7" borderId="1" xfId="1" applyFont="1" applyFill="1" applyBorder="1" applyAlignment="1">
      <alignment vertical="center"/>
    </xf>
    <xf numFmtId="17" fontId="22" fillId="7" borderId="1" xfId="0" applyNumberFormat="1" applyFont="1" applyFill="1" applyBorder="1" applyAlignment="1">
      <alignment vertical="center"/>
    </xf>
    <xf numFmtId="2" fontId="20" fillId="0" borderId="1" xfId="2" applyNumberFormat="1" applyFont="1" applyBorder="1" applyAlignment="1">
      <alignment vertical="center"/>
    </xf>
    <xf numFmtId="2" fontId="22" fillId="7" borderId="1" xfId="0" applyNumberFormat="1" applyFont="1" applyFill="1" applyBorder="1" applyAlignment="1">
      <alignment vertical="center"/>
    </xf>
    <xf numFmtId="164" fontId="20" fillId="7" borderId="1" xfId="0" applyNumberFormat="1" applyFont="1" applyFill="1" applyBorder="1" applyAlignment="1">
      <alignment vertical="center"/>
    </xf>
    <xf numFmtId="0" fontId="35" fillId="0" borderId="1" xfId="0" applyFont="1" applyBorder="1" applyAlignment="1">
      <alignment vertical="center"/>
    </xf>
    <xf numFmtId="0" fontId="35" fillId="0" borderId="1" xfId="0" applyFont="1" applyBorder="1" applyAlignment="1">
      <alignment vertical="center" wrapText="1"/>
    </xf>
    <xf numFmtId="14" fontId="35" fillId="0" borderId="1" xfId="0" applyNumberFormat="1" applyFont="1" applyBorder="1" applyAlignment="1">
      <alignment vertical="center"/>
    </xf>
    <xf numFmtId="0" fontId="20" fillId="0" borderId="0" xfId="0" applyFont="1" applyAlignment="1">
      <alignment vertical="center"/>
    </xf>
    <xf numFmtId="2" fontId="20" fillId="0" borderId="1" xfId="0" applyNumberFormat="1" applyFont="1" applyBorder="1" applyAlignment="1">
      <alignment vertical="center"/>
    </xf>
    <xf numFmtId="0" fontId="21" fillId="2" borderId="0" xfId="0" applyFont="1" applyFill="1" applyAlignment="1">
      <alignment vertical="center"/>
    </xf>
    <xf numFmtId="0" fontId="21" fillId="2" borderId="1" xfId="0" applyFont="1" applyFill="1" applyBorder="1" applyAlignment="1">
      <alignment vertical="center"/>
    </xf>
    <xf numFmtId="164" fontId="20" fillId="2" borderId="1" xfId="0" applyNumberFormat="1" applyFont="1" applyFill="1" applyBorder="1" applyAlignment="1">
      <alignment vertical="center"/>
    </xf>
    <xf numFmtId="2" fontId="21" fillId="2" borderId="1" xfId="0" applyNumberFormat="1" applyFont="1" applyFill="1" applyBorder="1" applyAlignment="1">
      <alignment vertical="center"/>
    </xf>
    <xf numFmtId="164" fontId="21" fillId="2" borderId="1" xfId="0" applyNumberFormat="1" applyFont="1" applyFill="1" applyBorder="1" applyAlignment="1">
      <alignment vertical="center"/>
    </xf>
    <xf numFmtId="164" fontId="21" fillId="0" borderId="11" xfId="0" applyNumberFormat="1" applyFont="1" applyBorder="1" applyAlignment="1">
      <alignment vertical="center"/>
    </xf>
    <xf numFmtId="14" fontId="21" fillId="2" borderId="1" xfId="0" applyNumberFormat="1" applyFont="1" applyFill="1" applyBorder="1" applyAlignment="1">
      <alignment vertical="center"/>
    </xf>
    <xf numFmtId="164" fontId="20" fillId="2" borderId="1" xfId="2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vertical="center" wrapText="1"/>
    </xf>
    <xf numFmtId="164" fontId="21" fillId="2" borderId="1" xfId="14" applyFont="1" applyFill="1" applyBorder="1" applyAlignment="1">
      <alignment vertical="center" wrapText="1"/>
    </xf>
    <xf numFmtId="14" fontId="21" fillId="12" borderId="1" xfId="0" applyNumberFormat="1" applyFont="1" applyFill="1" applyBorder="1" applyAlignment="1">
      <alignment vertical="center"/>
    </xf>
    <xf numFmtId="164" fontId="22" fillId="7" borderId="1" xfId="0" applyNumberFormat="1" applyFont="1" applyFill="1" applyBorder="1" applyAlignment="1">
      <alignment vertical="center"/>
    </xf>
    <xf numFmtId="0" fontId="21" fillId="7" borderId="1" xfId="0" applyFont="1" applyFill="1" applyBorder="1" applyAlignment="1">
      <alignment vertical="center"/>
    </xf>
    <xf numFmtId="173" fontId="20" fillId="0" borderId="1" xfId="0" applyNumberFormat="1" applyFont="1" applyBorder="1" applyAlignment="1">
      <alignment vertical="center"/>
    </xf>
    <xf numFmtId="14" fontId="21" fillId="7" borderId="1" xfId="0" applyNumberFormat="1" applyFont="1" applyFill="1" applyBorder="1" applyAlignment="1">
      <alignment vertical="center"/>
    </xf>
    <xf numFmtId="164" fontId="20" fillId="7" borderId="1" xfId="2" applyNumberFormat="1" applyFont="1" applyFill="1" applyBorder="1" applyAlignment="1">
      <alignment vertical="center" wrapText="1"/>
    </xf>
    <xf numFmtId="164" fontId="21" fillId="4" borderId="1" xfId="0" applyNumberFormat="1" applyFont="1" applyFill="1" applyBorder="1" applyAlignment="1">
      <alignment vertical="center"/>
    </xf>
    <xf numFmtId="164" fontId="22" fillId="0" borderId="3" xfId="0" applyNumberFormat="1" applyFont="1" applyBorder="1" applyAlignment="1">
      <alignment vertical="center"/>
    </xf>
    <xf numFmtId="164" fontId="23" fillId="0" borderId="3" xfId="0" applyNumberFormat="1" applyFont="1" applyBorder="1" applyAlignment="1">
      <alignment vertical="center"/>
    </xf>
    <xf numFmtId="2" fontId="22" fillId="0" borderId="3" xfId="0" applyNumberFormat="1" applyFont="1" applyBorder="1" applyAlignment="1">
      <alignment vertical="center"/>
    </xf>
    <xf numFmtId="0" fontId="22" fillId="0" borderId="3" xfId="0" applyFont="1" applyBorder="1" applyAlignment="1">
      <alignment vertical="center"/>
    </xf>
    <xf numFmtId="0" fontId="22" fillId="7" borderId="3" xfId="0" applyFont="1" applyFill="1" applyBorder="1" applyAlignment="1">
      <alignment vertical="center" wrapText="1"/>
    </xf>
    <xf numFmtId="0" fontId="22" fillId="7" borderId="3" xfId="0" applyFont="1" applyFill="1" applyBorder="1" applyAlignment="1">
      <alignment vertical="center"/>
    </xf>
    <xf numFmtId="164" fontId="22" fillId="7" borderId="3" xfId="0" applyNumberFormat="1" applyFont="1" applyFill="1" applyBorder="1" applyAlignment="1">
      <alignment vertical="center"/>
    </xf>
    <xf numFmtId="164" fontId="23" fillId="7" borderId="3" xfId="0" applyNumberFormat="1" applyFont="1" applyFill="1" applyBorder="1" applyAlignment="1">
      <alignment vertical="center"/>
    </xf>
    <xf numFmtId="2" fontId="22" fillId="7" borderId="3" xfId="0" applyNumberFormat="1" applyFont="1" applyFill="1" applyBorder="1" applyAlignment="1">
      <alignment vertical="center"/>
    </xf>
    <xf numFmtId="14" fontId="22" fillId="0" borderId="1" xfId="0" applyNumberFormat="1" applyFont="1" applyBorder="1" applyAlignment="1">
      <alignment vertical="center"/>
    </xf>
    <xf numFmtId="0" fontId="21" fillId="0" borderId="12" xfId="0" applyFont="1" applyBorder="1" applyAlignment="1">
      <alignment vertical="center"/>
    </xf>
    <xf numFmtId="0" fontId="21" fillId="0" borderId="8" xfId="0" applyFont="1" applyBorder="1" applyAlignment="1">
      <alignment vertical="center"/>
    </xf>
    <xf numFmtId="164" fontId="21" fillId="0" borderId="0" xfId="0" applyNumberFormat="1" applyFont="1" applyAlignment="1">
      <alignment vertical="center"/>
    </xf>
    <xf numFmtId="175" fontId="33" fillId="0" borderId="5" xfId="0" applyNumberFormat="1" applyFont="1" applyBorder="1" applyAlignment="1">
      <alignment vertical="center"/>
    </xf>
    <xf numFmtId="0" fontId="21" fillId="20" borderId="1" xfId="0" applyFont="1" applyFill="1" applyBorder="1" applyAlignment="1">
      <alignment vertical="center"/>
    </xf>
    <xf numFmtId="0" fontId="22" fillId="20" borderId="1" xfId="0" applyFont="1" applyFill="1" applyBorder="1" applyAlignment="1">
      <alignment vertical="center"/>
    </xf>
    <xf numFmtId="0" fontId="22" fillId="20" borderId="1" xfId="0" applyFont="1" applyFill="1" applyBorder="1" applyAlignment="1">
      <alignment vertical="center" wrapText="1"/>
    </xf>
    <xf numFmtId="2" fontId="22" fillId="20" borderId="1" xfId="0" applyNumberFormat="1" applyFont="1" applyFill="1" applyBorder="1" applyAlignment="1">
      <alignment vertical="center"/>
    </xf>
    <xf numFmtId="164" fontId="23" fillId="20" borderId="1" xfId="0" applyNumberFormat="1" applyFont="1" applyFill="1" applyBorder="1" applyAlignment="1">
      <alignment vertical="center"/>
    </xf>
    <xf numFmtId="164" fontId="20" fillId="20" borderId="1" xfId="0" applyNumberFormat="1" applyFont="1" applyFill="1" applyBorder="1" applyAlignment="1">
      <alignment vertical="center"/>
    </xf>
    <xf numFmtId="164" fontId="22" fillId="20" borderId="1" xfId="1" applyFont="1" applyFill="1" applyBorder="1" applyAlignment="1">
      <alignment vertical="center"/>
    </xf>
    <xf numFmtId="17" fontId="22" fillId="20" borderId="1" xfId="0" applyNumberFormat="1" applyFont="1" applyFill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21" fillId="20" borderId="1" xfId="0" applyFont="1" applyFill="1" applyBorder="1" applyAlignment="1">
      <alignment vertical="center" wrapText="1"/>
    </xf>
    <xf numFmtId="164" fontId="22" fillId="20" borderId="1" xfId="0" applyNumberFormat="1" applyFont="1" applyFill="1" applyBorder="1" applyAlignment="1">
      <alignment vertical="center"/>
    </xf>
    <xf numFmtId="0" fontId="20" fillId="2" borderId="1" xfId="2" applyFont="1" applyFill="1" applyBorder="1" applyAlignment="1">
      <alignment vertical="center" wrapText="1"/>
    </xf>
    <xf numFmtId="1" fontId="20" fillId="2" borderId="1" xfId="16" applyNumberFormat="1" applyFont="1" applyFill="1" applyBorder="1" applyAlignment="1">
      <alignment vertical="center"/>
    </xf>
    <xf numFmtId="43" fontId="21" fillId="2" borderId="1" xfId="1" applyNumberFormat="1" applyFont="1" applyFill="1" applyBorder="1" applyAlignment="1" applyProtection="1">
      <alignment vertical="center"/>
    </xf>
    <xf numFmtId="0" fontId="22" fillId="20" borderId="3" xfId="0" applyFont="1" applyFill="1" applyBorder="1" applyAlignment="1">
      <alignment vertical="center" wrapText="1"/>
    </xf>
    <xf numFmtId="0" fontId="22" fillId="20" borderId="3" xfId="0" applyFont="1" applyFill="1" applyBorder="1" applyAlignment="1">
      <alignment vertical="center"/>
    </xf>
    <xf numFmtId="164" fontId="22" fillId="20" borderId="3" xfId="0" applyNumberFormat="1" applyFont="1" applyFill="1" applyBorder="1" applyAlignment="1">
      <alignment vertical="center"/>
    </xf>
    <xf numFmtId="164" fontId="23" fillId="20" borderId="3" xfId="0" applyNumberFormat="1" applyFont="1" applyFill="1" applyBorder="1" applyAlignment="1">
      <alignment vertical="center"/>
    </xf>
    <xf numFmtId="2" fontId="22" fillId="20" borderId="3" xfId="0" applyNumberFormat="1" applyFont="1" applyFill="1" applyBorder="1" applyAlignment="1">
      <alignment vertical="center"/>
    </xf>
    <xf numFmtId="0" fontId="22" fillId="0" borderId="3" xfId="0" applyFont="1" applyBorder="1" applyAlignment="1">
      <alignment vertical="center" wrapText="1"/>
    </xf>
    <xf numFmtId="14" fontId="21" fillId="20" borderId="1" xfId="0" applyNumberFormat="1" applyFont="1" applyFill="1" applyBorder="1" applyAlignment="1">
      <alignment vertical="center"/>
    </xf>
    <xf numFmtId="2" fontId="21" fillId="20" borderId="1" xfId="0" applyNumberFormat="1" applyFont="1" applyFill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22" fillId="9" borderId="10" xfId="0" applyFont="1" applyFill="1" applyBorder="1" applyAlignment="1">
      <alignment vertical="center"/>
    </xf>
    <xf numFmtId="2" fontId="22" fillId="0" borderId="1" xfId="0" applyNumberFormat="1" applyFont="1" applyBorder="1" applyAlignment="1">
      <alignment vertical="center"/>
    </xf>
    <xf numFmtId="0" fontId="22" fillId="9" borderId="11" xfId="0" applyFont="1" applyFill="1" applyBorder="1" applyAlignment="1">
      <alignment vertical="center"/>
    </xf>
    <xf numFmtId="0" fontId="22" fillId="20" borderId="11" xfId="0" applyFont="1" applyFill="1" applyBorder="1" applyAlignment="1">
      <alignment vertical="center"/>
    </xf>
    <xf numFmtId="0" fontId="22" fillId="20" borderId="0" xfId="0" applyFont="1" applyFill="1" applyAlignment="1">
      <alignment vertical="center" wrapText="1"/>
    </xf>
    <xf numFmtId="44" fontId="22" fillId="0" borderId="1" xfId="0" applyNumberFormat="1" applyFont="1" applyBorder="1" applyAlignment="1">
      <alignment vertical="center"/>
    </xf>
    <xf numFmtId="175" fontId="33" fillId="0" borderId="1" xfId="0" applyNumberFormat="1" applyFont="1" applyBorder="1" applyAlignment="1">
      <alignment vertical="center"/>
    </xf>
    <xf numFmtId="17" fontId="21" fillId="21" borderId="0" xfId="0" applyNumberFormat="1" applyFont="1" applyFill="1" applyAlignment="1">
      <alignment vertical="center"/>
    </xf>
    <xf numFmtId="175" fontId="33" fillId="0" borderId="29" xfId="0" applyNumberFormat="1" applyFont="1" applyBorder="1" applyAlignment="1">
      <alignment vertical="center"/>
    </xf>
    <xf numFmtId="14" fontId="33" fillId="0" borderId="18" xfId="0" applyNumberFormat="1" applyFont="1" applyBorder="1" applyAlignment="1">
      <alignment vertical="center"/>
    </xf>
    <xf numFmtId="0" fontId="33" fillId="0" borderId="5" xfId="0" applyFont="1" applyBorder="1" applyAlignment="1">
      <alignment vertical="center"/>
    </xf>
    <xf numFmtId="17" fontId="21" fillId="7" borderId="0" xfId="0" applyNumberFormat="1" applyFont="1" applyFill="1" applyAlignment="1">
      <alignment vertical="center"/>
    </xf>
    <xf numFmtId="0" fontId="22" fillId="7" borderId="6" xfId="0" applyFont="1" applyFill="1" applyBorder="1" applyAlignment="1">
      <alignment vertical="center"/>
    </xf>
    <xf numFmtId="0" fontId="21" fillId="7" borderId="6" xfId="0" applyFont="1" applyFill="1" applyBorder="1" applyAlignment="1">
      <alignment vertical="center"/>
    </xf>
    <xf numFmtId="14" fontId="21" fillId="0" borderId="1" xfId="0" applyNumberFormat="1" applyFont="1" applyBorder="1" applyAlignment="1">
      <alignment vertical="center" wrapText="1"/>
    </xf>
    <xf numFmtId="2" fontId="21" fillId="7" borderId="1" xfId="0" applyNumberFormat="1" applyFont="1" applyFill="1" applyBorder="1" applyAlignment="1">
      <alignment vertical="center"/>
    </xf>
    <xf numFmtId="0" fontId="39" fillId="0" borderId="0" xfId="0" applyFont="1" applyAlignment="1">
      <alignment vertical="center"/>
    </xf>
    <xf numFmtId="0" fontId="21" fillId="22" borderId="1" xfId="0" applyFont="1" applyFill="1" applyBorder="1" applyAlignment="1">
      <alignment vertical="center"/>
    </xf>
    <xf numFmtId="0" fontId="22" fillId="22" borderId="1" xfId="0" applyFont="1" applyFill="1" applyBorder="1" applyAlignment="1">
      <alignment vertical="center"/>
    </xf>
    <xf numFmtId="0" fontId="22" fillId="22" borderId="1" xfId="0" applyFont="1" applyFill="1" applyBorder="1" applyAlignment="1">
      <alignment vertical="center" wrapText="1"/>
    </xf>
    <xf numFmtId="2" fontId="22" fillId="22" borderId="1" xfId="0" applyNumberFormat="1" applyFont="1" applyFill="1" applyBorder="1" applyAlignment="1">
      <alignment vertical="center"/>
    </xf>
    <xf numFmtId="164" fontId="23" fillId="22" borderId="1" xfId="0" applyNumberFormat="1" applyFont="1" applyFill="1" applyBorder="1" applyAlignment="1">
      <alignment vertical="center"/>
    </xf>
    <xf numFmtId="164" fontId="20" fillId="22" borderId="1" xfId="0" applyNumberFormat="1" applyFont="1" applyFill="1" applyBorder="1" applyAlignment="1">
      <alignment vertical="center"/>
    </xf>
    <xf numFmtId="164" fontId="22" fillId="22" borderId="1" xfId="1" applyFont="1" applyFill="1" applyBorder="1" applyAlignment="1">
      <alignment vertical="center"/>
    </xf>
    <xf numFmtId="17" fontId="21" fillId="22" borderId="0" xfId="0" applyNumberFormat="1" applyFont="1" applyFill="1" applyAlignment="1">
      <alignment vertical="center"/>
    </xf>
    <xf numFmtId="14" fontId="38" fillId="0" borderId="27" xfId="0" applyNumberFormat="1" applyFont="1" applyBorder="1" applyAlignment="1">
      <alignment vertical="center"/>
    </xf>
    <xf numFmtId="14" fontId="38" fillId="0" borderId="28" xfId="0" applyNumberFormat="1" applyFont="1" applyBorder="1" applyAlignment="1">
      <alignment vertical="center"/>
    </xf>
    <xf numFmtId="164" fontId="22" fillId="22" borderId="1" xfId="0" applyNumberFormat="1" applyFont="1" applyFill="1" applyBorder="1" applyAlignment="1">
      <alignment vertical="center"/>
    </xf>
    <xf numFmtId="0" fontId="22" fillId="22" borderId="6" xfId="0" applyFont="1" applyFill="1" applyBorder="1" applyAlignment="1">
      <alignment vertical="center"/>
    </xf>
    <xf numFmtId="0" fontId="22" fillId="22" borderId="6" xfId="0" applyFont="1" applyFill="1" applyBorder="1" applyAlignment="1">
      <alignment vertical="center" wrapText="1"/>
    </xf>
    <xf numFmtId="164" fontId="23" fillId="22" borderId="6" xfId="0" applyNumberFormat="1" applyFont="1" applyFill="1" applyBorder="1" applyAlignment="1">
      <alignment vertical="center"/>
    </xf>
    <xf numFmtId="164" fontId="22" fillId="22" borderId="6" xfId="1" applyFont="1" applyFill="1" applyBorder="1" applyAlignment="1">
      <alignment vertical="center"/>
    </xf>
    <xf numFmtId="0" fontId="20" fillId="0" borderId="0" xfId="2" applyFont="1" applyAlignment="1">
      <alignment vertical="center" wrapText="1"/>
    </xf>
    <xf numFmtId="0" fontId="21" fillId="5" borderId="0" xfId="0" applyFont="1" applyFill="1" applyAlignment="1">
      <alignment vertical="center"/>
    </xf>
    <xf numFmtId="0" fontId="22" fillId="6" borderId="1" xfId="0" applyFont="1" applyFill="1" applyBorder="1" applyAlignment="1">
      <alignment horizontal="left" vertical="center"/>
    </xf>
    <xf numFmtId="0" fontId="21" fillId="12" borderId="1" xfId="0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33" fillId="0" borderId="28" xfId="0" applyFont="1" applyBorder="1" applyAlignment="1">
      <alignment horizontal="left" vertical="center"/>
    </xf>
    <xf numFmtId="0" fontId="21" fillId="4" borderId="1" xfId="0" applyFont="1" applyFill="1" applyBorder="1" applyAlignment="1">
      <alignment horizontal="left" vertical="center"/>
    </xf>
    <xf numFmtId="0" fontId="22" fillId="13" borderId="1" xfId="0" applyFont="1" applyFill="1" applyBorder="1" applyAlignment="1">
      <alignment horizontal="left" vertical="center"/>
    </xf>
    <xf numFmtId="0" fontId="22" fillId="4" borderId="1" xfId="0" applyFont="1" applyFill="1" applyBorder="1" applyAlignment="1">
      <alignment horizontal="left" vertical="center"/>
    </xf>
    <xf numFmtId="0" fontId="21" fillId="11" borderId="1" xfId="0" applyFont="1" applyFill="1" applyBorder="1" applyAlignment="1">
      <alignment horizontal="left" vertical="center"/>
    </xf>
    <xf numFmtId="0" fontId="21" fillId="14" borderId="1" xfId="0" applyFont="1" applyFill="1" applyBorder="1" applyAlignment="1">
      <alignment horizontal="left" vertical="center"/>
    </xf>
    <xf numFmtId="0" fontId="22" fillId="14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0" fontId="22" fillId="17" borderId="1" xfId="0" applyFont="1" applyFill="1" applyBorder="1" applyAlignment="1">
      <alignment horizontal="left" vertical="center"/>
    </xf>
    <xf numFmtId="0" fontId="21" fillId="17" borderId="1" xfId="0" applyFont="1" applyFill="1" applyBorder="1" applyAlignment="1">
      <alignment horizontal="left" vertical="center"/>
    </xf>
    <xf numFmtId="0" fontId="21" fillId="7" borderId="0" xfId="0" applyFont="1" applyFill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33" fillId="0" borderId="5" xfId="0" applyFont="1" applyBorder="1" applyAlignment="1">
      <alignment horizontal="left" vertical="center"/>
    </xf>
    <xf numFmtId="0" fontId="38" fillId="0" borderId="28" xfId="0" applyFont="1" applyBorder="1" applyAlignment="1">
      <alignment horizontal="left" vertical="center"/>
    </xf>
    <xf numFmtId="0" fontId="38" fillId="0" borderId="5" xfId="0" applyFont="1" applyBorder="1" applyAlignment="1">
      <alignment horizontal="left" vertical="center"/>
    </xf>
    <xf numFmtId="0" fontId="20" fillId="0" borderId="10" xfId="2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2" fillId="22" borderId="6" xfId="0" applyFont="1" applyFill="1" applyBorder="1" applyAlignment="1">
      <alignment horizontal="left" vertical="center"/>
    </xf>
    <xf numFmtId="0" fontId="40" fillId="0" borderId="1" xfId="0" applyFont="1" applyBorder="1" applyAlignment="1">
      <alignment vertical="center"/>
    </xf>
    <xf numFmtId="0" fontId="40" fillId="16" borderId="1" xfId="0" applyFont="1" applyFill="1" applyBorder="1" applyAlignment="1">
      <alignment vertical="center"/>
    </xf>
    <xf numFmtId="164" fontId="26" fillId="0" borderId="1" xfId="0" applyNumberFormat="1" applyFont="1" applyBorder="1" applyAlignment="1">
      <alignment vertical="center"/>
    </xf>
    <xf numFmtId="0" fontId="40" fillId="5" borderId="1" xfId="0" applyFont="1" applyFill="1" applyBorder="1" applyAlignment="1">
      <alignment vertical="center"/>
    </xf>
    <xf numFmtId="164" fontId="26" fillId="5" borderId="1" xfId="0" applyNumberFormat="1" applyFont="1" applyFill="1" applyBorder="1" applyAlignment="1">
      <alignment vertical="center"/>
    </xf>
    <xf numFmtId="164" fontId="40" fillId="16" borderId="1" xfId="0" applyNumberFormat="1" applyFont="1" applyFill="1" applyBorder="1" applyAlignment="1">
      <alignment vertical="center"/>
    </xf>
    <xf numFmtId="164" fontId="41" fillId="16" borderId="1" xfId="0" applyNumberFormat="1" applyFont="1" applyFill="1" applyBorder="1" applyAlignment="1">
      <alignment vertical="center"/>
    </xf>
    <xf numFmtId="0" fontId="42" fillId="0" borderId="1" xfId="0" applyFont="1" applyBorder="1"/>
    <xf numFmtId="0" fontId="42" fillId="0" borderId="1" xfId="0" applyFont="1" applyBorder="1" applyAlignment="1">
      <alignment vertical="center"/>
    </xf>
    <xf numFmtId="0" fontId="42" fillId="0" borderId="1" xfId="0" applyFont="1" applyBorder="1" applyAlignment="1">
      <alignment vertical="center" wrapText="1"/>
    </xf>
    <xf numFmtId="14" fontId="42" fillId="0" borderId="1" xfId="0" applyNumberFormat="1" applyFont="1" applyBorder="1" applyAlignment="1">
      <alignment vertical="center"/>
    </xf>
    <xf numFmtId="175" fontId="43" fillId="0" borderId="1" xfId="0" applyNumberFormat="1" applyFont="1" applyBorder="1" applyAlignment="1">
      <alignment vertical="center"/>
    </xf>
    <xf numFmtId="14" fontId="43" fillId="0" borderId="1" xfId="0" applyNumberFormat="1" applyFont="1" applyBorder="1" applyAlignment="1">
      <alignment vertical="center"/>
    </xf>
    <xf numFmtId="0" fontId="43" fillId="0" borderId="1" xfId="0" applyFont="1" applyBorder="1" applyAlignment="1">
      <alignment horizontal="left" vertical="center"/>
    </xf>
    <xf numFmtId="0" fontId="44" fillId="0" borderId="1" xfId="2" applyFont="1" applyBorder="1" applyAlignment="1">
      <alignment vertical="center" wrapText="1"/>
    </xf>
    <xf numFmtId="0" fontId="43" fillId="0" borderId="1" xfId="0" applyFont="1" applyBorder="1" applyAlignment="1">
      <alignment vertical="center"/>
    </xf>
    <xf numFmtId="0" fontId="42" fillId="16" borderId="1" xfId="0" applyFont="1" applyFill="1" applyBorder="1"/>
    <xf numFmtId="0" fontId="45" fillId="5" borderId="1" xfId="0" applyFont="1" applyFill="1" applyBorder="1" applyAlignment="1">
      <alignment vertical="center"/>
    </xf>
    <xf numFmtId="0" fontId="45" fillId="5" borderId="1" xfId="0" applyFont="1" applyFill="1" applyBorder="1" applyAlignment="1">
      <alignment vertical="center" wrapText="1"/>
    </xf>
    <xf numFmtId="0" fontId="45" fillId="5" borderId="1" xfId="0" applyFont="1" applyFill="1" applyBorder="1" applyAlignment="1">
      <alignment horizontal="left" vertical="center" wrapText="1"/>
    </xf>
    <xf numFmtId="0" fontId="42" fillId="5" borderId="1" xfId="0" applyFont="1" applyFill="1" applyBorder="1" applyAlignment="1">
      <alignment vertical="center" wrapText="1"/>
    </xf>
    <xf numFmtId="0" fontId="42" fillId="0" borderId="1" xfId="0" applyFont="1" applyBorder="1" applyAlignment="1">
      <alignment horizontal="left" vertical="center" wrapText="1"/>
    </xf>
    <xf numFmtId="1" fontId="44" fillId="0" borderId="1" xfId="2" applyNumberFormat="1" applyFont="1" applyBorder="1" applyAlignment="1">
      <alignment horizontal="left" vertical="center" wrapText="1"/>
    </xf>
    <xf numFmtId="1" fontId="42" fillId="0" borderId="1" xfId="0" applyNumberFormat="1" applyFont="1" applyBorder="1" applyAlignment="1">
      <alignment horizontal="left" vertical="center" wrapText="1"/>
    </xf>
    <xf numFmtId="0" fontId="42" fillId="2" borderId="1" xfId="0" applyFont="1" applyFill="1" applyBorder="1" applyAlignment="1">
      <alignment vertical="center"/>
    </xf>
    <xf numFmtId="0" fontId="44" fillId="0" borderId="1" xfId="2" applyFont="1" applyBorder="1" applyAlignment="1">
      <alignment horizontal="left" vertical="center" wrapText="1"/>
    </xf>
    <xf numFmtId="0" fontId="45" fillId="0" borderId="1" xfId="0" applyFont="1" applyBorder="1" applyAlignment="1">
      <alignment vertical="center"/>
    </xf>
    <xf numFmtId="14" fontId="43" fillId="0" borderId="1" xfId="0" applyNumberFormat="1" applyFont="1" applyBorder="1" applyAlignment="1">
      <alignment vertical="top"/>
    </xf>
    <xf numFmtId="0" fontId="42" fillId="0" borderId="1" xfId="0" applyFont="1" applyBorder="1" applyAlignment="1">
      <alignment horizontal="left" vertical="center"/>
    </xf>
    <xf numFmtId="14" fontId="42" fillId="0" borderId="1" xfId="0" applyNumberFormat="1" applyFont="1" applyBorder="1" applyAlignment="1">
      <alignment vertical="center" wrapText="1"/>
    </xf>
    <xf numFmtId="0" fontId="42" fillId="16" borderId="1" xfId="0" applyFont="1" applyFill="1" applyBorder="1" applyAlignment="1">
      <alignment vertical="center"/>
    </xf>
    <xf numFmtId="0" fontId="45" fillId="16" borderId="1" xfId="0" applyFont="1" applyFill="1" applyBorder="1" applyAlignment="1">
      <alignment vertical="center" wrapText="1"/>
    </xf>
    <xf numFmtId="0" fontId="42" fillId="16" borderId="1" xfId="0" applyFont="1" applyFill="1" applyBorder="1" applyAlignment="1">
      <alignment vertical="center" wrapText="1"/>
    </xf>
    <xf numFmtId="14" fontId="42" fillId="16" borderId="1" xfId="0" applyNumberFormat="1" applyFont="1" applyFill="1" applyBorder="1" applyAlignment="1">
      <alignment vertical="center"/>
    </xf>
    <xf numFmtId="0" fontId="45" fillId="16" borderId="1" xfId="0" applyFont="1" applyFill="1" applyBorder="1" applyAlignment="1">
      <alignment vertical="center"/>
    </xf>
    <xf numFmtId="0" fontId="42" fillId="16" borderId="1" xfId="0" applyFont="1" applyFill="1" applyBorder="1" applyAlignment="1">
      <alignment horizontal="left" vertical="center" wrapText="1"/>
    </xf>
    <xf numFmtId="0" fontId="43" fillId="0" borderId="1" xfId="0" applyFont="1" applyBorder="1" applyAlignment="1">
      <alignment vertical="top"/>
    </xf>
    <xf numFmtId="0" fontId="43" fillId="0" borderId="25" xfId="0" applyFont="1" applyBorder="1" applyAlignment="1">
      <alignment vertical="top"/>
    </xf>
    <xf numFmtId="0" fontId="45" fillId="16" borderId="1" xfId="0" applyFont="1" applyFill="1" applyBorder="1" applyAlignment="1">
      <alignment horizontal="left" vertical="center" wrapText="1"/>
    </xf>
    <xf numFmtId="0" fontId="44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/>
    </xf>
    <xf numFmtId="0" fontId="42" fillId="16" borderId="1" xfId="0" applyFont="1" applyFill="1" applyBorder="1" applyAlignment="1">
      <alignment horizontal="left" vertical="center"/>
    </xf>
    <xf numFmtId="164" fontId="44" fillId="0" borderId="1" xfId="0" applyNumberFormat="1" applyFont="1" applyBorder="1" applyAlignment="1">
      <alignment vertical="center"/>
    </xf>
    <xf numFmtId="164" fontId="42" fillId="0" borderId="1" xfId="0" applyNumberFormat="1" applyFont="1" applyBorder="1" applyAlignment="1">
      <alignment vertical="center"/>
    </xf>
    <xf numFmtId="4" fontId="42" fillId="0" borderId="1" xfId="0" applyNumberFormat="1" applyFont="1" applyBorder="1" applyAlignment="1">
      <alignment vertical="center"/>
    </xf>
    <xf numFmtId="0" fontId="42" fillId="5" borderId="1" xfId="0" applyFont="1" applyFill="1" applyBorder="1" applyAlignment="1">
      <alignment vertical="center"/>
    </xf>
    <xf numFmtId="164" fontId="42" fillId="5" borderId="1" xfId="0" applyNumberFormat="1" applyFont="1" applyFill="1" applyBorder="1" applyAlignment="1">
      <alignment vertical="center"/>
    </xf>
    <xf numFmtId="4" fontId="46" fillId="0" borderId="1" xfId="0" applyNumberFormat="1" applyFont="1" applyBorder="1" applyAlignment="1">
      <alignment vertical="center" wrapText="1"/>
    </xf>
    <xf numFmtId="164" fontId="44" fillId="5" borderId="1" xfId="0" applyNumberFormat="1" applyFont="1" applyFill="1" applyBorder="1" applyAlignment="1">
      <alignment vertical="center"/>
    </xf>
    <xf numFmtId="164" fontId="42" fillId="16" borderId="1" xfId="0" applyNumberFormat="1" applyFont="1" applyFill="1" applyBorder="1" applyAlignment="1">
      <alignment vertical="center"/>
    </xf>
    <xf numFmtId="175" fontId="43" fillId="0" borderId="1" xfId="0" applyNumberFormat="1" applyFont="1" applyBorder="1" applyAlignment="1">
      <alignment vertical="top"/>
    </xf>
    <xf numFmtId="4" fontId="44" fillId="0" borderId="18" xfId="0" applyNumberFormat="1" applyFont="1" applyBorder="1" applyAlignment="1">
      <alignment horizontal="center" vertical="center" wrapText="1"/>
    </xf>
    <xf numFmtId="164" fontId="44" fillId="0" borderId="1" xfId="0" applyNumberFormat="1" applyFont="1" applyBorder="1" applyAlignment="1">
      <alignment horizontal="left" vertical="center"/>
    </xf>
    <xf numFmtId="175" fontId="43" fillId="0" borderId="28" xfId="0" applyNumberFormat="1" applyFont="1" applyBorder="1" applyAlignment="1">
      <alignment vertical="top"/>
    </xf>
    <xf numFmtId="164" fontId="45" fillId="16" borderId="1" xfId="0" applyNumberFormat="1" applyFont="1" applyFill="1" applyBorder="1" applyAlignment="1">
      <alignment vertical="center"/>
    </xf>
    <xf numFmtId="1" fontId="42" fillId="0" borderId="1" xfId="0" applyNumberFormat="1" applyFont="1" applyBorder="1" applyAlignment="1">
      <alignment vertical="center"/>
    </xf>
    <xf numFmtId="17" fontId="42" fillId="21" borderId="1" xfId="0" applyNumberFormat="1" applyFont="1" applyFill="1" applyBorder="1" applyAlignment="1">
      <alignment vertical="center"/>
    </xf>
    <xf numFmtId="0" fontId="42" fillId="0" borderId="0" xfId="0" applyFont="1"/>
    <xf numFmtId="1" fontId="42" fillId="5" borderId="1" xfId="0" applyNumberFormat="1" applyFont="1" applyFill="1" applyBorder="1" applyAlignment="1">
      <alignment vertical="center"/>
    </xf>
    <xf numFmtId="17" fontId="42" fillId="5" borderId="1" xfId="0" applyNumberFormat="1" applyFont="1" applyFill="1" applyBorder="1" applyAlignment="1">
      <alignment vertical="center"/>
    </xf>
    <xf numFmtId="1" fontId="42" fillId="16" borderId="1" xfId="0" applyNumberFormat="1" applyFont="1" applyFill="1" applyBorder="1" applyAlignment="1">
      <alignment vertical="center"/>
    </xf>
    <xf numFmtId="17" fontId="42" fillId="16" borderId="1" xfId="0" applyNumberFormat="1" applyFont="1" applyFill="1" applyBorder="1" applyAlignment="1">
      <alignment vertical="center"/>
    </xf>
    <xf numFmtId="0" fontId="45" fillId="0" borderId="1" xfId="0" applyFont="1" applyBorder="1" applyAlignment="1">
      <alignment vertical="center" wrapText="1"/>
    </xf>
    <xf numFmtId="43" fontId="48" fillId="16" borderId="1" xfId="0" applyNumberFormat="1" applyFont="1" applyFill="1" applyBorder="1" applyAlignment="1">
      <alignment vertical="center"/>
    </xf>
    <xf numFmtId="0" fontId="48" fillId="16" borderId="1" xfId="0" applyFont="1" applyFill="1" applyBorder="1" applyAlignment="1">
      <alignment vertical="center"/>
    </xf>
    <xf numFmtId="164" fontId="48" fillId="16" borderId="1" xfId="0" applyNumberFormat="1" applyFont="1" applyFill="1" applyBorder="1" applyAlignment="1">
      <alignment vertical="center"/>
    </xf>
    <xf numFmtId="0" fontId="48" fillId="16" borderId="1" xfId="0" applyFont="1" applyFill="1" applyBorder="1" applyAlignment="1">
      <alignment vertical="center" wrapText="1"/>
    </xf>
    <xf numFmtId="17" fontId="48" fillId="5" borderId="1" xfId="0" applyNumberFormat="1" applyFont="1" applyFill="1" applyBorder="1" applyAlignment="1">
      <alignment vertical="center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vertical="center" wrapText="1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0" fontId="51" fillId="0" borderId="0" xfId="0" applyFont="1" applyAlignment="1">
      <alignment horizontal="left" vertical="center"/>
    </xf>
    <xf numFmtId="4" fontId="49" fillId="15" borderId="17" xfId="0" applyNumberFormat="1" applyFont="1" applyFill="1" applyBorder="1" applyAlignment="1">
      <alignment horizontal="center" wrapText="1"/>
    </xf>
    <xf numFmtId="0" fontId="49" fillId="15" borderId="19" xfId="0" applyFont="1" applyFill="1" applyBorder="1" applyAlignment="1">
      <alignment horizontal="center" vertical="center"/>
    </xf>
    <xf numFmtId="0" fontId="49" fillId="15" borderId="19" xfId="0" applyFont="1" applyFill="1" applyBorder="1" applyAlignment="1">
      <alignment horizontal="center" vertical="center" wrapText="1"/>
    </xf>
    <xf numFmtId="0" fontId="49" fillId="15" borderId="18" xfId="0" applyFont="1" applyFill="1" applyBorder="1" applyAlignment="1">
      <alignment horizontal="center" vertical="center"/>
    </xf>
    <xf numFmtId="4" fontId="49" fillId="15" borderId="18" xfId="0" applyNumberFormat="1" applyFont="1" applyFill="1" applyBorder="1" applyAlignment="1">
      <alignment horizontal="center" vertical="center" wrapText="1"/>
    </xf>
    <xf numFmtId="0" fontId="51" fillId="0" borderId="0" xfId="0" applyFont="1" applyAlignment="1">
      <alignment vertical="center" wrapText="1"/>
    </xf>
    <xf numFmtId="0" fontId="49" fillId="0" borderId="0" xfId="0" applyFont="1" applyAlignment="1">
      <alignment horizontal="left" vertical="center" wrapText="1"/>
    </xf>
    <xf numFmtId="0" fontId="49" fillId="0" borderId="0" xfId="0" applyFont="1" applyAlignment="1">
      <alignment horizontal="center" vertical="center"/>
    </xf>
    <xf numFmtId="164" fontId="51" fillId="0" borderId="0" xfId="0" applyNumberFormat="1" applyFont="1" applyAlignment="1">
      <alignment vertical="center"/>
    </xf>
    <xf numFmtId="2" fontId="52" fillId="0" borderId="0" xfId="2" applyNumberFormat="1" applyFont="1" applyAlignment="1">
      <alignment horizontal="left" vertical="center" wrapText="1"/>
    </xf>
    <xf numFmtId="43" fontId="51" fillId="0" borderId="0" xfId="0" applyNumberFormat="1" applyFont="1" applyAlignment="1">
      <alignment vertical="center"/>
    </xf>
    <xf numFmtId="0" fontId="49" fillId="15" borderId="18" xfId="0" applyFont="1" applyFill="1" applyBorder="1" applyAlignment="1">
      <alignment horizontal="center" vertical="center" wrapText="1"/>
    </xf>
    <xf numFmtId="0" fontId="49" fillId="15" borderId="1" xfId="0" applyFont="1" applyFill="1" applyBorder="1" applyAlignment="1">
      <alignment horizontal="center" vertical="center"/>
    </xf>
    <xf numFmtId="0" fontId="53" fillId="15" borderId="19" xfId="0" applyFont="1" applyFill="1" applyBorder="1" applyAlignment="1">
      <alignment horizontal="center" vertical="center"/>
    </xf>
    <xf numFmtId="0" fontId="53" fillId="15" borderId="18" xfId="0" applyFont="1" applyFill="1" applyBorder="1" applyAlignment="1">
      <alignment horizontal="center" vertical="center"/>
    </xf>
    <xf numFmtId="4" fontId="53" fillId="15" borderId="18" xfId="0" applyNumberFormat="1" applyFont="1" applyFill="1" applyBorder="1" applyAlignment="1">
      <alignment horizontal="center" vertical="center" wrapText="1"/>
    </xf>
    <xf numFmtId="4" fontId="42" fillId="23" borderId="0" xfId="0" applyNumberFormat="1" applyFont="1" applyFill="1" applyAlignment="1">
      <alignment horizontal="right" vertical="center" wrapText="1"/>
    </xf>
    <xf numFmtId="0" fontId="39" fillId="0" borderId="0" xfId="0" applyFont="1" applyAlignment="1">
      <alignment horizontal="center"/>
    </xf>
    <xf numFmtId="175" fontId="38" fillId="0" borderId="28" xfId="0" applyNumberFormat="1" applyFont="1" applyBorder="1" applyAlignment="1">
      <alignment vertical="top"/>
    </xf>
    <xf numFmtId="0" fontId="54" fillId="0" borderId="0" xfId="0" applyFont="1"/>
    <xf numFmtId="4" fontId="55" fillId="0" borderId="18" xfId="0" applyNumberFormat="1" applyFont="1" applyBorder="1" applyAlignment="1">
      <alignment horizontal="center" vertical="center" wrapText="1"/>
    </xf>
    <xf numFmtId="0" fontId="39" fillId="0" borderId="1" xfId="0" applyFont="1" applyBorder="1"/>
    <xf numFmtId="4" fontId="55" fillId="0" borderId="1" xfId="0" applyNumberFormat="1" applyFont="1" applyBorder="1" applyAlignment="1">
      <alignment horizontal="center" vertical="center" wrapText="1"/>
    </xf>
    <xf numFmtId="0" fontId="54" fillId="0" borderId="0" xfId="0" applyFont="1" applyAlignment="1">
      <alignment horizontal="center"/>
    </xf>
    <xf numFmtId="0" fontId="57" fillId="0" borderId="0" xfId="0" applyFont="1" applyAlignment="1">
      <alignment horizontal="left" vertical="center"/>
    </xf>
    <xf numFmtId="4" fontId="57" fillId="0" borderId="0" xfId="2" applyNumberFormat="1" applyFont="1" applyAlignment="1">
      <alignment horizontal="center" vertical="center"/>
    </xf>
    <xf numFmtId="4" fontId="54" fillId="0" borderId="0" xfId="0" applyNumberFormat="1" applyFont="1" applyAlignment="1">
      <alignment horizontal="center"/>
    </xf>
    <xf numFmtId="0" fontId="59" fillId="4" borderId="12" xfId="0" applyFont="1" applyFill="1" applyBorder="1" applyAlignment="1">
      <alignment horizontal="center" vertical="center" wrapText="1"/>
    </xf>
    <xf numFmtId="0" fontId="59" fillId="4" borderId="13" xfId="0" applyFont="1" applyFill="1" applyBorder="1" applyAlignment="1">
      <alignment horizontal="center" vertical="center" wrapText="1"/>
    </xf>
    <xf numFmtId="0" fontId="59" fillId="4" borderId="6" xfId="0" applyFont="1" applyFill="1" applyBorder="1" applyAlignment="1">
      <alignment horizontal="center" vertical="center" wrapText="1"/>
    </xf>
    <xf numFmtId="0" fontId="59" fillId="4" borderId="9" xfId="0" applyFont="1" applyFill="1" applyBorder="1" applyAlignment="1">
      <alignment horizontal="center" vertical="center" wrapText="1"/>
    </xf>
    <xf numFmtId="0" fontId="59" fillId="4" borderId="3" xfId="0" applyFont="1" applyFill="1" applyBorder="1" applyAlignment="1">
      <alignment horizontal="center" vertical="center" wrapText="1"/>
    </xf>
    <xf numFmtId="0" fontId="59" fillId="4" borderId="8" xfId="0" applyFont="1" applyFill="1" applyBorder="1" applyAlignment="1">
      <alignment horizontal="center" vertical="center" wrapText="1"/>
    </xf>
    <xf numFmtId="17" fontId="59" fillId="4" borderId="1" xfId="0" applyNumberFormat="1" applyFont="1" applyFill="1" applyBorder="1" applyAlignment="1">
      <alignment horizontal="center"/>
    </xf>
    <xf numFmtId="0" fontId="59" fillId="7" borderId="1" xfId="0" applyFont="1" applyFill="1" applyBorder="1" applyAlignment="1">
      <alignment horizontal="center" vertical="center"/>
    </xf>
    <xf numFmtId="4" fontId="57" fillId="4" borderId="1" xfId="2" applyNumberFormat="1" applyFont="1" applyFill="1" applyBorder="1" applyAlignment="1">
      <alignment horizontal="center" vertical="center"/>
    </xf>
    <xf numFmtId="164" fontId="57" fillId="4" borderId="1" xfId="1" applyFont="1" applyFill="1" applyBorder="1" applyAlignment="1">
      <alignment horizontal="center" vertical="center"/>
    </xf>
    <xf numFmtId="4" fontId="57" fillId="7" borderId="1" xfId="2" applyNumberFormat="1" applyFont="1" applyFill="1" applyBorder="1" applyAlignment="1">
      <alignment horizontal="center" vertical="center"/>
    </xf>
    <xf numFmtId="10" fontId="57" fillId="5" borderId="1" xfId="6" applyNumberFormat="1" applyFont="1" applyFill="1" applyBorder="1" applyAlignment="1">
      <alignment horizontal="center"/>
    </xf>
    <xf numFmtId="0" fontId="58" fillId="0" borderId="1" xfId="2" applyFont="1" applyBorder="1" applyAlignment="1">
      <alignment horizontal="center" vertical="center" wrapText="1"/>
    </xf>
    <xf numFmtId="4" fontId="57" fillId="0" borderId="1" xfId="2" applyNumberFormat="1" applyFont="1" applyBorder="1" applyAlignment="1">
      <alignment horizontal="center" vertical="center"/>
    </xf>
    <xf numFmtId="4" fontId="58" fillId="0" borderId="1" xfId="2" applyNumberFormat="1" applyFont="1" applyBorder="1" applyAlignment="1">
      <alignment horizontal="center" vertical="center"/>
    </xf>
    <xf numFmtId="4" fontId="58" fillId="0" borderId="1" xfId="6" applyNumberFormat="1" applyFont="1" applyFill="1" applyBorder="1" applyAlignment="1">
      <alignment horizontal="center" vertical="center" wrapText="1"/>
    </xf>
    <xf numFmtId="4" fontId="58" fillId="0" borderId="1" xfId="7" applyNumberFormat="1" applyFont="1" applyFill="1" applyBorder="1" applyAlignment="1">
      <alignment horizontal="center" vertical="center"/>
    </xf>
    <xf numFmtId="10" fontId="58" fillId="0" borderId="1" xfId="6" applyNumberFormat="1" applyFont="1" applyFill="1" applyBorder="1" applyAlignment="1">
      <alignment horizontal="center"/>
    </xf>
    <xf numFmtId="4" fontId="57" fillId="3" borderId="1" xfId="2" applyNumberFormat="1" applyFont="1" applyFill="1" applyBorder="1" applyAlignment="1">
      <alignment horizontal="center" vertical="center"/>
    </xf>
    <xf numFmtId="4" fontId="58" fillId="3" borderId="1" xfId="6" applyNumberFormat="1" applyFont="1" applyFill="1" applyBorder="1" applyAlignment="1">
      <alignment horizontal="center" vertical="center" wrapText="1"/>
    </xf>
    <xf numFmtId="164" fontId="58" fillId="0" borderId="15" xfId="1" applyFont="1" applyFill="1" applyBorder="1" applyAlignment="1">
      <alignment horizontal="center" vertical="center"/>
    </xf>
    <xf numFmtId="164" fontId="57" fillId="0" borderId="1" xfId="1" applyFont="1" applyFill="1" applyBorder="1" applyAlignment="1">
      <alignment horizontal="center" vertical="center"/>
    </xf>
    <xf numFmtId="4" fontId="57" fillId="0" borderId="11" xfId="2" applyNumberFormat="1" applyFont="1" applyBorder="1" applyAlignment="1">
      <alignment horizontal="center" vertical="center"/>
    </xf>
    <xf numFmtId="164" fontId="58" fillId="0" borderId="1" xfId="1" applyFont="1" applyFill="1" applyBorder="1" applyAlignment="1">
      <alignment horizontal="center" vertical="center"/>
    </xf>
    <xf numFmtId="4" fontId="57" fillId="5" borderId="11" xfId="2" applyNumberFormat="1" applyFont="1" applyFill="1" applyBorder="1" applyAlignment="1">
      <alignment horizontal="center" vertical="center"/>
    </xf>
    <xf numFmtId="164" fontId="57" fillId="0" borderId="5" xfId="1" applyFont="1" applyFill="1" applyBorder="1" applyAlignment="1">
      <alignment horizontal="center" vertical="center"/>
    </xf>
    <xf numFmtId="164" fontId="58" fillId="0" borderId="5" xfId="1" applyFont="1" applyFill="1" applyBorder="1" applyAlignment="1">
      <alignment horizontal="center" vertical="center"/>
    </xf>
    <xf numFmtId="4" fontId="58" fillId="2" borderId="1" xfId="2" applyNumberFormat="1" applyFont="1" applyFill="1" applyBorder="1" applyAlignment="1">
      <alignment horizontal="center" vertical="center"/>
    </xf>
    <xf numFmtId="0" fontId="58" fillId="0" borderId="1" xfId="6" applyNumberFormat="1" applyFont="1" applyFill="1" applyBorder="1" applyAlignment="1">
      <alignment horizontal="center"/>
    </xf>
    <xf numFmtId="0" fontId="58" fillId="4" borderId="1" xfId="2" applyFont="1" applyFill="1" applyBorder="1" applyAlignment="1">
      <alignment horizontal="center" vertical="center" wrapText="1"/>
    </xf>
    <xf numFmtId="10" fontId="57" fillId="16" borderId="1" xfId="6" applyNumberFormat="1" applyFont="1" applyFill="1" applyBorder="1" applyAlignment="1">
      <alignment horizontal="center"/>
    </xf>
    <xf numFmtId="164" fontId="58" fillId="0" borderId="3" xfId="1" applyFont="1" applyFill="1" applyBorder="1" applyAlignment="1">
      <alignment horizontal="center" vertical="center"/>
    </xf>
    <xf numFmtId="2" fontId="58" fillId="2" borderId="1" xfId="7" applyNumberFormat="1" applyFont="1" applyFill="1" applyBorder="1" applyAlignment="1">
      <alignment horizontal="center" vertical="center"/>
    </xf>
    <xf numFmtId="4" fontId="58" fillId="2" borderId="11" xfId="2" applyNumberFormat="1" applyFont="1" applyFill="1" applyBorder="1" applyAlignment="1">
      <alignment horizontal="center" vertical="center"/>
    </xf>
    <xf numFmtId="164" fontId="58" fillId="0" borderId="1" xfId="7" applyFont="1" applyFill="1" applyBorder="1" applyAlignment="1">
      <alignment horizontal="center" vertical="center"/>
    </xf>
    <xf numFmtId="164" fontId="58" fillId="0" borderId="1" xfId="1" applyFont="1" applyFill="1" applyBorder="1" applyAlignment="1">
      <alignment horizontal="center"/>
    </xf>
    <xf numFmtId="164" fontId="58" fillId="0" borderId="6" xfId="7" applyFont="1" applyFill="1" applyBorder="1" applyAlignment="1">
      <alignment horizontal="center" vertical="center"/>
    </xf>
    <xf numFmtId="164" fontId="58" fillId="0" borderId="6" xfId="1" applyFont="1" applyFill="1" applyBorder="1" applyAlignment="1">
      <alignment horizontal="center"/>
    </xf>
    <xf numFmtId="164" fontId="58" fillId="0" borderId="3" xfId="7" applyFont="1" applyFill="1" applyBorder="1" applyAlignment="1">
      <alignment horizontal="center" vertical="center"/>
    </xf>
    <xf numFmtId="164" fontId="58" fillId="0" borderId="3" xfId="1" applyFont="1" applyFill="1" applyBorder="1" applyAlignment="1">
      <alignment horizontal="center"/>
    </xf>
    <xf numFmtId="4" fontId="58" fillId="5" borderId="11" xfId="2" applyNumberFormat="1" applyFont="1" applyFill="1" applyBorder="1" applyAlignment="1">
      <alignment horizontal="center" vertical="center"/>
    </xf>
    <xf numFmtId="0" fontId="58" fillId="0" borderId="5" xfId="2" applyFont="1" applyBorder="1" applyAlignment="1">
      <alignment horizontal="center" vertical="center" wrapText="1"/>
    </xf>
    <xf numFmtId="164" fontId="54" fillId="0" borderId="5" xfId="0" applyNumberFormat="1" applyFont="1" applyBorder="1" applyAlignment="1">
      <alignment horizontal="center"/>
    </xf>
    <xf numFmtId="164" fontId="54" fillId="0" borderId="18" xfId="0" applyNumberFormat="1" applyFont="1" applyBorder="1" applyAlignment="1">
      <alignment horizontal="center"/>
    </xf>
    <xf numFmtId="10" fontId="57" fillId="0" borderId="1" xfId="6" applyNumberFormat="1" applyFont="1" applyFill="1" applyBorder="1" applyAlignment="1">
      <alignment horizontal="center"/>
    </xf>
    <xf numFmtId="0" fontId="58" fillId="0" borderId="24" xfId="2" applyFont="1" applyBorder="1" applyAlignment="1">
      <alignment horizontal="center" vertical="center" wrapText="1"/>
    </xf>
    <xf numFmtId="164" fontId="58" fillId="0" borderId="15" xfId="7" applyFont="1" applyFill="1" applyBorder="1" applyAlignment="1">
      <alignment horizontal="center" vertical="center"/>
    </xf>
    <xf numFmtId="0" fontId="58" fillId="0" borderId="4" xfId="2" applyFont="1" applyBorder="1" applyAlignment="1">
      <alignment horizontal="center" vertical="center" wrapText="1"/>
    </xf>
    <xf numFmtId="164" fontId="58" fillId="0" borderId="14" xfId="7" applyFont="1" applyFill="1" applyBorder="1" applyAlignment="1">
      <alignment horizontal="center" vertical="center"/>
    </xf>
    <xf numFmtId="0" fontId="54" fillId="0" borderId="0" xfId="2" applyFont="1" applyAlignment="1">
      <alignment horizontal="center" wrapText="1"/>
    </xf>
    <xf numFmtId="164" fontId="57" fillId="0" borderId="1" xfId="1" applyFont="1" applyFill="1" applyBorder="1" applyAlignment="1">
      <alignment horizontal="center"/>
    </xf>
    <xf numFmtId="10" fontId="57" fillId="0" borderId="1" xfId="6" applyNumberFormat="1" applyFont="1" applyFill="1" applyBorder="1" applyAlignment="1">
      <alignment horizontal="center" vertical="center"/>
    </xf>
    <xf numFmtId="10" fontId="57" fillId="5" borderId="1" xfId="6" applyNumberFormat="1" applyFont="1" applyFill="1" applyBorder="1" applyAlignment="1">
      <alignment horizontal="center" vertical="center"/>
    </xf>
    <xf numFmtId="164" fontId="57" fillId="0" borderId="0" xfId="1" applyFont="1" applyFill="1" applyBorder="1" applyAlignment="1">
      <alignment horizontal="center"/>
    </xf>
    <xf numFmtId="10" fontId="57" fillId="0" borderId="0" xfId="6" applyNumberFormat="1" applyFont="1" applyFill="1" applyBorder="1" applyAlignment="1">
      <alignment horizontal="center"/>
    </xf>
    <xf numFmtId="0" fontId="57" fillId="9" borderId="1" xfId="0" applyFont="1" applyFill="1" applyBorder="1" applyAlignment="1">
      <alignment horizontal="center" vertical="center"/>
    </xf>
    <xf numFmtId="0" fontId="57" fillId="9" borderId="1" xfId="0" applyFont="1" applyFill="1" applyBorder="1" applyAlignment="1">
      <alignment horizontal="center" vertical="center" wrapText="1"/>
    </xf>
    <xf numFmtId="172" fontId="58" fillId="0" borderId="1" xfId="7" applyNumberFormat="1" applyFont="1" applyFill="1" applyBorder="1" applyAlignment="1">
      <alignment horizontal="center" vertical="center"/>
    </xf>
    <xf numFmtId="164" fontId="58" fillId="0" borderId="1" xfId="7" applyFont="1" applyFill="1" applyBorder="1" applyAlignment="1">
      <alignment horizontal="center"/>
    </xf>
    <xf numFmtId="9" fontId="58" fillId="0" borderId="1" xfId="1" applyNumberFormat="1" applyFont="1" applyFill="1" applyBorder="1" applyAlignment="1">
      <alignment horizontal="center" vertical="center"/>
    </xf>
    <xf numFmtId="172" fontId="54" fillId="2" borderId="1" xfId="0" applyNumberFormat="1" applyFont="1" applyFill="1" applyBorder="1" applyAlignment="1">
      <alignment horizontal="center"/>
    </xf>
    <xf numFmtId="10" fontId="58" fillId="0" borderId="1" xfId="6" applyNumberFormat="1" applyFont="1" applyFill="1" applyBorder="1" applyAlignment="1">
      <alignment horizontal="center" vertical="center"/>
    </xf>
    <xf numFmtId="172" fontId="59" fillId="9" borderId="1" xfId="0" applyNumberFormat="1" applyFont="1" applyFill="1" applyBorder="1" applyAlignment="1">
      <alignment horizontal="center" vertical="center"/>
    </xf>
    <xf numFmtId="10" fontId="59" fillId="9" borderId="1" xfId="0" applyNumberFormat="1" applyFont="1" applyFill="1" applyBorder="1" applyAlignment="1">
      <alignment horizontal="center" vertical="center"/>
    </xf>
    <xf numFmtId="177" fontId="58" fillId="0" borderId="1" xfId="7" applyNumberFormat="1" applyFont="1" applyFill="1" applyBorder="1" applyAlignment="1">
      <alignment horizontal="center" vertical="center"/>
    </xf>
    <xf numFmtId="9" fontId="58" fillId="0" borderId="1" xfId="7" applyNumberFormat="1" applyFont="1" applyFill="1" applyBorder="1" applyAlignment="1">
      <alignment horizontal="center" vertical="center"/>
    </xf>
    <xf numFmtId="164" fontId="54" fillId="0" borderId="0" xfId="1" applyFont="1" applyAlignment="1">
      <alignment horizontal="center"/>
    </xf>
    <xf numFmtId="0" fontId="57" fillId="0" borderId="0" xfId="0" applyFont="1" applyAlignment="1">
      <alignment horizontal="center" vertical="center"/>
    </xf>
    <xf numFmtId="0" fontId="58" fillId="0" borderId="0" xfId="0" applyFont="1" applyAlignment="1">
      <alignment horizontal="center" vertical="center"/>
    </xf>
    <xf numFmtId="164" fontId="58" fillId="0" borderId="0" xfId="1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2" fontId="59" fillId="0" borderId="0" xfId="2" applyNumberFormat="1" applyFont="1" applyAlignment="1">
      <alignment horizontal="center"/>
    </xf>
    <xf numFmtId="0" fontId="54" fillId="4" borderId="6" xfId="0" applyFont="1" applyFill="1" applyBorder="1" applyAlignment="1">
      <alignment horizontal="center"/>
    </xf>
    <xf numFmtId="0" fontId="54" fillId="4" borderId="5" xfId="0" applyFont="1" applyFill="1" applyBorder="1" applyAlignment="1">
      <alignment horizontal="center"/>
    </xf>
    <xf numFmtId="0" fontId="54" fillId="4" borderId="3" xfId="0" applyFont="1" applyFill="1" applyBorder="1" applyAlignment="1">
      <alignment horizontal="center"/>
    </xf>
    <xf numFmtId="4" fontId="59" fillId="4" borderId="1" xfId="0" applyNumberFormat="1" applyFont="1" applyFill="1" applyBorder="1" applyAlignment="1">
      <alignment horizontal="center"/>
    </xf>
    <xf numFmtId="4" fontId="57" fillId="5" borderId="1" xfId="2" applyNumberFormat="1" applyFont="1" applyFill="1" applyBorder="1" applyAlignment="1">
      <alignment horizontal="center" vertical="center"/>
    </xf>
    <xf numFmtId="4" fontId="57" fillId="5" borderId="1" xfId="0" applyNumberFormat="1" applyFont="1" applyFill="1" applyBorder="1" applyAlignment="1">
      <alignment horizontal="center"/>
    </xf>
    <xf numFmtId="164" fontId="58" fillId="0" borderId="15" xfId="1" applyFont="1" applyBorder="1" applyAlignment="1">
      <alignment horizontal="center" vertical="center"/>
    </xf>
    <xf numFmtId="164" fontId="58" fillId="0" borderId="11" xfId="1" applyFont="1" applyFill="1" applyBorder="1" applyAlignment="1">
      <alignment horizontal="center" vertical="center"/>
    </xf>
    <xf numFmtId="2" fontId="58" fillId="0" borderId="11" xfId="2" applyNumberFormat="1" applyFont="1" applyBorder="1" applyAlignment="1">
      <alignment horizontal="center" vertical="center"/>
    </xf>
    <xf numFmtId="4" fontId="54" fillId="0" borderId="1" xfId="0" applyNumberFormat="1" applyFont="1" applyBorder="1" applyAlignment="1">
      <alignment horizontal="center"/>
    </xf>
    <xf numFmtId="4" fontId="58" fillId="0" borderId="1" xfId="7" applyNumberFormat="1" applyFont="1" applyBorder="1" applyAlignment="1">
      <alignment horizontal="center"/>
    </xf>
    <xf numFmtId="164" fontId="58" fillId="0" borderId="11" xfId="1" applyFont="1" applyBorder="1" applyAlignment="1">
      <alignment horizontal="center" vertical="center"/>
    </xf>
    <xf numFmtId="164" fontId="58" fillId="0" borderId="1" xfId="1" applyFont="1" applyBorder="1" applyAlignment="1">
      <alignment horizontal="center" vertical="center"/>
    </xf>
    <xf numFmtId="164" fontId="54" fillId="0" borderId="1" xfId="0" applyNumberFormat="1" applyFont="1" applyBorder="1" applyAlignment="1">
      <alignment horizontal="center"/>
    </xf>
    <xf numFmtId="2" fontId="58" fillId="0" borderId="1" xfId="2" applyNumberFormat="1" applyFont="1" applyBorder="1" applyAlignment="1">
      <alignment horizontal="center" vertical="center"/>
    </xf>
    <xf numFmtId="164" fontId="54" fillId="0" borderId="0" xfId="0" applyNumberFormat="1" applyFont="1" applyAlignment="1">
      <alignment horizontal="center"/>
    </xf>
    <xf numFmtId="4" fontId="58" fillId="0" borderId="11" xfId="2" applyNumberFormat="1" applyFont="1" applyBorder="1" applyAlignment="1">
      <alignment horizontal="center" vertical="center"/>
    </xf>
    <xf numFmtId="4" fontId="58" fillId="4" borderId="1" xfId="2" applyNumberFormat="1" applyFont="1" applyFill="1" applyBorder="1" applyAlignment="1">
      <alignment horizontal="center" vertical="center"/>
    </xf>
    <xf numFmtId="4" fontId="59" fillId="3" borderId="1" xfId="1" applyNumberFormat="1" applyFont="1" applyFill="1" applyBorder="1" applyAlignment="1">
      <alignment horizontal="center" vertical="center"/>
    </xf>
    <xf numFmtId="4" fontId="57" fillId="5" borderId="1" xfId="7" applyNumberFormat="1" applyFont="1" applyFill="1" applyBorder="1" applyAlignment="1">
      <alignment horizontal="center"/>
    </xf>
    <xf numFmtId="4" fontId="58" fillId="0" borderId="1" xfId="6" applyNumberFormat="1" applyFont="1" applyBorder="1" applyAlignment="1">
      <alignment horizontal="center" vertical="center" wrapText="1"/>
    </xf>
    <xf numFmtId="4" fontId="58" fillId="0" borderId="1" xfId="7" applyNumberFormat="1" applyFont="1" applyBorder="1" applyAlignment="1">
      <alignment horizontal="center" vertical="center"/>
    </xf>
    <xf numFmtId="2" fontId="58" fillId="0" borderId="14" xfId="2" applyNumberFormat="1" applyFont="1" applyBorder="1" applyAlignment="1">
      <alignment horizontal="center" vertical="center"/>
    </xf>
    <xf numFmtId="164" fontId="58" fillId="0" borderId="14" xfId="1" applyFont="1" applyFill="1" applyBorder="1" applyAlignment="1">
      <alignment horizontal="center" vertical="center"/>
    </xf>
    <xf numFmtId="2" fontId="58" fillId="4" borderId="11" xfId="2" applyNumberFormat="1" applyFont="1" applyFill="1" applyBorder="1" applyAlignment="1">
      <alignment horizontal="center" vertical="center"/>
    </xf>
    <xf numFmtId="4" fontId="59" fillId="3" borderId="1" xfId="0" applyNumberFormat="1" applyFont="1" applyFill="1" applyBorder="1" applyAlignment="1">
      <alignment horizontal="center"/>
    </xf>
    <xf numFmtId="2" fontId="58" fillId="2" borderId="11" xfId="2" applyNumberFormat="1" applyFont="1" applyFill="1" applyBorder="1" applyAlignment="1">
      <alignment horizontal="center" vertical="center"/>
    </xf>
    <xf numFmtId="164" fontId="54" fillId="0" borderId="1" xfId="1" applyFont="1" applyFill="1" applyBorder="1" applyAlignment="1">
      <alignment horizontal="center"/>
    </xf>
    <xf numFmtId="164" fontId="54" fillId="0" borderId="6" xfId="1" applyFont="1" applyBorder="1" applyAlignment="1">
      <alignment horizontal="center"/>
    </xf>
    <xf numFmtId="164" fontId="54" fillId="2" borderId="1" xfId="1" applyFont="1" applyFill="1" applyBorder="1" applyAlignment="1">
      <alignment horizontal="center" vertical="center"/>
    </xf>
    <xf numFmtId="164" fontId="54" fillId="0" borderId="1" xfId="1" applyFont="1" applyFill="1" applyBorder="1" applyAlignment="1">
      <alignment horizontal="center" vertical="center"/>
    </xf>
    <xf numFmtId="164" fontId="54" fillId="2" borderId="6" xfId="1" applyFont="1" applyFill="1" applyBorder="1" applyAlignment="1">
      <alignment horizontal="center" vertical="center"/>
    </xf>
    <xf numFmtId="164" fontId="54" fillId="0" borderId="6" xfId="1" applyFont="1" applyFill="1" applyBorder="1" applyAlignment="1">
      <alignment horizontal="center" vertical="center"/>
    </xf>
    <xf numFmtId="4" fontId="58" fillId="5" borderId="1" xfId="2" applyNumberFormat="1" applyFont="1" applyFill="1" applyBorder="1" applyAlignment="1">
      <alignment horizontal="center" vertical="center"/>
    </xf>
    <xf numFmtId="164" fontId="58" fillId="2" borderId="11" xfId="1" applyFont="1" applyFill="1" applyBorder="1" applyAlignment="1">
      <alignment horizontal="center" vertical="center"/>
    </xf>
    <xf numFmtId="0" fontId="54" fillId="0" borderId="0" xfId="2" applyFont="1" applyAlignment="1">
      <alignment horizontal="center"/>
    </xf>
    <xf numFmtId="164" fontId="57" fillId="0" borderId="0" xfId="7" applyFont="1" applyFill="1" applyBorder="1" applyAlignment="1">
      <alignment horizontal="center"/>
    </xf>
    <xf numFmtId="166" fontId="54" fillId="0" borderId="0" xfId="0" applyNumberFormat="1" applyFont="1" applyAlignment="1">
      <alignment horizontal="center"/>
    </xf>
    <xf numFmtId="43" fontId="54" fillId="0" borderId="0" xfId="0" applyNumberFormat="1" applyFont="1" applyAlignment="1">
      <alignment horizontal="center"/>
    </xf>
    <xf numFmtId="4" fontId="60" fillId="0" borderId="0" xfId="0" applyNumberFormat="1" applyFont="1" applyAlignment="1">
      <alignment horizontal="center"/>
    </xf>
    <xf numFmtId="164" fontId="59" fillId="0" borderId="0" xfId="1" applyFont="1" applyFill="1" applyBorder="1" applyAlignment="1">
      <alignment horizontal="center"/>
    </xf>
    <xf numFmtId="4" fontId="61" fillId="0" borderId="0" xfId="0" applyNumberFormat="1" applyFont="1" applyAlignment="1">
      <alignment horizontal="center"/>
    </xf>
    <xf numFmtId="0" fontId="54" fillId="0" borderId="0" xfId="1" applyNumberFormat="1" applyFont="1" applyAlignment="1">
      <alignment horizontal="center"/>
    </xf>
    <xf numFmtId="164" fontId="54" fillId="0" borderId="0" xfId="1" applyFont="1" applyFill="1" applyAlignment="1">
      <alignment horizontal="center"/>
    </xf>
    <xf numFmtId="0" fontId="23" fillId="0" borderId="0" xfId="0" applyFont="1" applyAlignment="1">
      <alignment horizontal="center" vertical="center"/>
    </xf>
    <xf numFmtId="2" fontId="22" fillId="0" borderId="0" xfId="2" applyNumberFormat="1" applyFont="1" applyAlignment="1">
      <alignment horizontal="center"/>
    </xf>
    <xf numFmtId="164" fontId="20" fillId="0" borderId="0" xfId="1" applyFont="1" applyFill="1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2" fontId="22" fillId="0" borderId="0" xfId="2" applyNumberFormat="1" applyFont="1" applyAlignment="1">
      <alignment horizontal="left"/>
    </xf>
    <xf numFmtId="164" fontId="21" fillId="2" borderId="1" xfId="0" applyNumberFormat="1" applyFont="1" applyFill="1" applyBorder="1" applyAlignment="1">
      <alignment horizontal="center" vertical="center"/>
    </xf>
    <xf numFmtId="164" fontId="22" fillId="9" borderId="1" xfId="1" applyFont="1" applyFill="1" applyBorder="1" applyAlignment="1">
      <alignment horizontal="center"/>
    </xf>
    <xf numFmtId="177" fontId="21" fillId="2" borderId="1" xfId="0" applyNumberFormat="1" applyFont="1" applyFill="1" applyBorder="1" applyAlignment="1">
      <alignment horizontal="center"/>
    </xf>
    <xf numFmtId="4" fontId="0" fillId="0" borderId="0" xfId="0" applyNumberFormat="1"/>
    <xf numFmtId="0" fontId="47" fillId="0" borderId="0" xfId="2" applyFont="1" applyAlignment="1">
      <alignment vertical="center" wrapText="1"/>
    </xf>
    <xf numFmtId="17" fontId="42" fillId="24" borderId="1" xfId="0" applyNumberFormat="1" applyFont="1" applyFill="1" applyBorder="1" applyAlignment="1">
      <alignment vertical="center"/>
    </xf>
    <xf numFmtId="178" fontId="62" fillId="0" borderId="27" xfId="0" applyNumberFormat="1" applyFont="1" applyBorder="1" applyAlignment="1">
      <alignment vertical="top"/>
    </xf>
    <xf numFmtId="0" fontId="63" fillId="0" borderId="0" xfId="0" applyFont="1" applyAlignment="1">
      <alignment horizontal="right"/>
    </xf>
    <xf numFmtId="4" fontId="58" fillId="0" borderId="18" xfId="0" applyNumberFormat="1" applyFont="1" applyBorder="1" applyAlignment="1">
      <alignment horizontal="left" vertical="center" wrapText="1"/>
    </xf>
    <xf numFmtId="0" fontId="64" fillId="15" borderId="1" xfId="0" applyFont="1" applyFill="1" applyBorder="1" applyAlignment="1">
      <alignment horizontal="center" vertical="center"/>
    </xf>
    <xf numFmtId="0" fontId="27" fillId="15" borderId="1" xfId="0" applyFont="1" applyFill="1" applyBorder="1" applyAlignment="1">
      <alignment horizontal="center" vertical="center"/>
    </xf>
    <xf numFmtId="0" fontId="64" fillId="15" borderId="18" xfId="0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0" fontId="42" fillId="25" borderId="1" xfId="0" applyFont="1" applyFill="1" applyBorder="1"/>
    <xf numFmtId="0" fontId="45" fillId="25" borderId="1" xfId="0" applyFont="1" applyFill="1" applyBorder="1" applyAlignment="1">
      <alignment vertical="center"/>
    </xf>
    <xf numFmtId="0" fontId="45" fillId="25" borderId="1" xfId="0" applyFont="1" applyFill="1" applyBorder="1" applyAlignment="1">
      <alignment vertical="center" wrapText="1"/>
    </xf>
    <xf numFmtId="0" fontId="45" fillId="25" borderId="1" xfId="0" applyFont="1" applyFill="1" applyBorder="1" applyAlignment="1">
      <alignment horizontal="left" vertical="center" wrapText="1"/>
    </xf>
    <xf numFmtId="0" fontId="42" fillId="25" borderId="1" xfId="0" applyFont="1" applyFill="1" applyBorder="1" applyAlignment="1">
      <alignment vertical="center" wrapText="1"/>
    </xf>
    <xf numFmtId="0" fontId="21" fillId="25" borderId="0" xfId="0" applyFont="1" applyFill="1" applyAlignment="1">
      <alignment vertical="center"/>
    </xf>
    <xf numFmtId="0" fontId="42" fillId="25" borderId="1" xfId="0" applyFont="1" applyFill="1" applyBorder="1" applyAlignment="1">
      <alignment vertical="center"/>
    </xf>
    <xf numFmtId="164" fontId="42" fillId="25" borderId="1" xfId="0" applyNumberFormat="1" applyFont="1" applyFill="1" applyBorder="1" applyAlignment="1">
      <alignment vertical="center"/>
    </xf>
    <xf numFmtId="1" fontId="42" fillId="25" borderId="1" xfId="0" applyNumberFormat="1" applyFont="1" applyFill="1" applyBorder="1" applyAlignment="1">
      <alignment vertical="center"/>
    </xf>
    <xf numFmtId="17" fontId="42" fillId="25" borderId="1" xfId="0" applyNumberFormat="1" applyFont="1" applyFill="1" applyBorder="1" applyAlignment="1">
      <alignment vertical="center"/>
    </xf>
    <xf numFmtId="0" fontId="42" fillId="0" borderId="0" xfId="0" applyFont="1" applyAlignment="1">
      <alignment vertical="center"/>
    </xf>
    <xf numFmtId="17" fontId="42" fillId="0" borderId="1" xfId="0" applyNumberFormat="1" applyFont="1" applyBorder="1" applyAlignment="1">
      <alignment vertical="center"/>
    </xf>
    <xf numFmtId="0" fontId="65" fillId="0" borderId="0" xfId="0" applyFont="1" applyAlignment="1">
      <alignment horizontal="right"/>
    </xf>
    <xf numFmtId="164" fontId="42" fillId="0" borderId="0" xfId="0" applyNumberFormat="1" applyFont="1" applyAlignment="1">
      <alignment vertical="center"/>
    </xf>
    <xf numFmtId="49" fontId="42" fillId="0" borderId="1" xfId="0" applyNumberFormat="1" applyFont="1" applyBorder="1" applyAlignment="1">
      <alignment horizontal="right" vertical="center"/>
    </xf>
    <xf numFmtId="4" fontId="66" fillId="0" borderId="0" xfId="0" applyNumberFormat="1" applyFont="1"/>
    <xf numFmtId="0" fontId="54" fillId="0" borderId="1" xfId="0" applyFont="1" applyBorder="1" applyAlignment="1">
      <alignment horizontal="center"/>
    </xf>
    <xf numFmtId="164" fontId="44" fillId="25" borderId="1" xfId="0" applyNumberFormat="1" applyFont="1" applyFill="1" applyBorder="1" applyAlignment="1">
      <alignment vertical="center"/>
    </xf>
    <xf numFmtId="0" fontId="42" fillId="25" borderId="0" xfId="0" applyFont="1" applyFill="1" applyAlignment="1">
      <alignment vertical="center"/>
    </xf>
    <xf numFmtId="0" fontId="42" fillId="25" borderId="1" xfId="0" applyFont="1" applyFill="1" applyBorder="1" applyAlignment="1">
      <alignment horizontal="left" vertical="center"/>
    </xf>
    <xf numFmtId="0" fontId="48" fillId="25" borderId="1" xfId="0" applyFont="1" applyFill="1" applyBorder="1" applyAlignment="1">
      <alignment vertical="center" wrapText="1"/>
    </xf>
    <xf numFmtId="0" fontId="48" fillId="25" borderId="1" xfId="0" applyFont="1" applyFill="1" applyBorder="1" applyAlignment="1">
      <alignment vertical="center"/>
    </xf>
    <xf numFmtId="43" fontId="48" fillId="25" borderId="1" xfId="0" applyNumberFormat="1" applyFont="1" applyFill="1" applyBorder="1" applyAlignment="1">
      <alignment vertical="center"/>
    </xf>
    <xf numFmtId="164" fontId="48" fillId="25" borderId="1" xfId="0" applyNumberFormat="1" applyFont="1" applyFill="1" applyBorder="1" applyAlignment="1">
      <alignment vertical="center"/>
    </xf>
    <xf numFmtId="164" fontId="45" fillId="25" borderId="1" xfId="0" applyNumberFormat="1" applyFont="1" applyFill="1" applyBorder="1" applyAlignment="1">
      <alignment vertical="center"/>
    </xf>
    <xf numFmtId="0" fontId="45" fillId="17" borderId="1" xfId="0" applyFont="1" applyFill="1" applyBorder="1" applyAlignment="1">
      <alignment vertical="center"/>
    </xf>
    <xf numFmtId="0" fontId="45" fillId="17" borderId="1" xfId="0" applyFont="1" applyFill="1" applyBorder="1" applyAlignment="1">
      <alignment vertical="center" wrapText="1"/>
    </xf>
    <xf numFmtId="0" fontId="45" fillId="17" borderId="1" xfId="0" applyFont="1" applyFill="1" applyBorder="1" applyAlignment="1">
      <alignment horizontal="left" vertical="center" wrapText="1"/>
    </xf>
    <xf numFmtId="0" fontId="42" fillId="17" borderId="1" xfId="0" applyFont="1" applyFill="1" applyBorder="1" applyAlignment="1">
      <alignment vertical="center" wrapText="1"/>
    </xf>
    <xf numFmtId="0" fontId="21" fillId="17" borderId="0" xfId="0" applyFont="1" applyFill="1" applyAlignment="1">
      <alignment vertical="center"/>
    </xf>
    <xf numFmtId="0" fontId="42" fillId="17" borderId="1" xfId="0" applyFont="1" applyFill="1" applyBorder="1" applyAlignment="1">
      <alignment vertical="center"/>
    </xf>
    <xf numFmtId="164" fontId="42" fillId="17" borderId="1" xfId="0" applyNumberFormat="1" applyFont="1" applyFill="1" applyBorder="1" applyAlignment="1">
      <alignment vertical="center"/>
    </xf>
    <xf numFmtId="0" fontId="42" fillId="17" borderId="0" xfId="0" applyFont="1" applyFill="1" applyAlignment="1">
      <alignment vertical="center"/>
    </xf>
    <xf numFmtId="0" fontId="42" fillId="17" borderId="1" xfId="0" applyFont="1" applyFill="1" applyBorder="1" applyAlignment="1">
      <alignment horizontal="left" vertical="center"/>
    </xf>
    <xf numFmtId="0" fontId="48" fillId="17" borderId="1" xfId="0" applyFont="1" applyFill="1" applyBorder="1" applyAlignment="1">
      <alignment vertical="center" wrapText="1"/>
    </xf>
    <xf numFmtId="0" fontId="48" fillId="17" borderId="1" xfId="0" applyFont="1" applyFill="1" applyBorder="1" applyAlignment="1">
      <alignment vertical="center"/>
    </xf>
    <xf numFmtId="164" fontId="48" fillId="17" borderId="1" xfId="0" applyNumberFormat="1" applyFont="1" applyFill="1" applyBorder="1" applyAlignment="1">
      <alignment vertical="center"/>
    </xf>
    <xf numFmtId="164" fontId="54" fillId="0" borderId="0" xfId="1" applyFont="1" applyBorder="1" applyAlignment="1">
      <alignment horizontal="center"/>
    </xf>
    <xf numFmtId="179" fontId="54" fillId="0" borderId="0" xfId="0" applyNumberFormat="1" applyFont="1" applyAlignment="1">
      <alignment horizontal="center"/>
    </xf>
    <xf numFmtId="177" fontId="54" fillId="0" borderId="0" xfId="0" applyNumberFormat="1" applyFont="1" applyAlignment="1">
      <alignment horizontal="center"/>
    </xf>
    <xf numFmtId="0" fontId="65" fillId="0" borderId="1" xfId="0" applyFont="1" applyBorder="1"/>
    <xf numFmtId="0" fontId="65" fillId="0" borderId="1" xfId="0" applyFont="1" applyBorder="1" applyAlignment="1">
      <alignment vertical="center"/>
    </xf>
    <xf numFmtId="0" fontId="65" fillId="0" borderId="1" xfId="0" applyFont="1" applyBorder="1" applyAlignment="1">
      <alignment vertical="center" wrapText="1"/>
    </xf>
    <xf numFmtId="14" fontId="65" fillId="0" borderId="1" xfId="0" applyNumberFormat="1" applyFont="1" applyBorder="1" applyAlignment="1">
      <alignment vertical="center"/>
    </xf>
    <xf numFmtId="0" fontId="65" fillId="17" borderId="1" xfId="0" applyFont="1" applyFill="1" applyBorder="1"/>
    <xf numFmtId="0" fontId="48" fillId="0" borderId="1" xfId="0" applyFont="1" applyBorder="1" applyAlignment="1">
      <alignment vertical="center"/>
    </xf>
    <xf numFmtId="0" fontId="48" fillId="0" borderId="1" xfId="0" applyFont="1" applyBorder="1" applyAlignment="1">
      <alignment vertical="center" wrapText="1"/>
    </xf>
    <xf numFmtId="0" fontId="55" fillId="0" borderId="1" xfId="0" applyFont="1" applyBorder="1" applyAlignment="1">
      <alignment vertical="center" wrapText="1"/>
    </xf>
    <xf numFmtId="0" fontId="65" fillId="17" borderId="1" xfId="0" applyFont="1" applyFill="1" applyBorder="1" applyAlignment="1">
      <alignment vertical="center"/>
    </xf>
    <xf numFmtId="0" fontId="65" fillId="17" borderId="1" xfId="0" applyFont="1" applyFill="1" applyBorder="1" applyAlignment="1">
      <alignment vertical="center" wrapText="1"/>
    </xf>
    <xf numFmtId="0" fontId="55" fillId="0" borderId="1" xfId="2" applyFont="1" applyBorder="1" applyAlignment="1">
      <alignment vertical="center" wrapText="1"/>
    </xf>
    <xf numFmtId="14" fontId="65" fillId="0" borderId="1" xfId="0" applyNumberFormat="1" applyFont="1" applyBorder="1" applyAlignment="1">
      <alignment vertical="center" wrapText="1"/>
    </xf>
    <xf numFmtId="4" fontId="65" fillId="23" borderId="0" xfId="0" applyNumberFormat="1" applyFont="1" applyFill="1" applyAlignment="1">
      <alignment horizontal="right" vertical="center" wrapText="1"/>
    </xf>
    <xf numFmtId="164" fontId="65" fillId="0" borderId="1" xfId="0" applyNumberFormat="1" applyFont="1" applyBorder="1" applyAlignment="1">
      <alignment vertical="center"/>
    </xf>
    <xf numFmtId="164" fontId="55" fillId="0" borderId="1" xfId="0" applyNumberFormat="1" applyFont="1" applyBorder="1" applyAlignment="1">
      <alignment vertical="center"/>
    </xf>
    <xf numFmtId="164" fontId="65" fillId="17" borderId="1" xfId="0" applyNumberFormat="1" applyFont="1" applyFill="1" applyBorder="1" applyAlignment="1">
      <alignment vertical="center"/>
    </xf>
    <xf numFmtId="164" fontId="55" fillId="17" borderId="1" xfId="0" applyNumberFormat="1" applyFont="1" applyFill="1" applyBorder="1" applyAlignment="1">
      <alignment vertical="center"/>
    </xf>
    <xf numFmtId="4" fontId="65" fillId="0" borderId="1" xfId="0" applyNumberFormat="1" applyFont="1" applyBorder="1" applyAlignment="1">
      <alignment vertical="center"/>
    </xf>
    <xf numFmtId="1" fontId="65" fillId="0" borderId="1" xfId="0" applyNumberFormat="1" applyFont="1" applyBorder="1" applyAlignment="1">
      <alignment vertical="center"/>
    </xf>
    <xf numFmtId="17" fontId="65" fillId="24" borderId="1" xfId="0" applyNumberFormat="1" applyFont="1" applyFill="1" applyBorder="1" applyAlignment="1">
      <alignment vertical="center"/>
    </xf>
    <xf numFmtId="1" fontId="65" fillId="17" borderId="1" xfId="0" applyNumberFormat="1" applyFont="1" applyFill="1" applyBorder="1" applyAlignment="1">
      <alignment vertical="center"/>
    </xf>
    <xf numFmtId="17" fontId="65" fillId="17" borderId="1" xfId="0" applyNumberFormat="1" applyFont="1" applyFill="1" applyBorder="1" applyAlignment="1">
      <alignment vertical="center"/>
    </xf>
    <xf numFmtId="49" fontId="65" fillId="0" borderId="1" xfId="0" applyNumberFormat="1" applyFont="1" applyBorder="1" applyAlignment="1">
      <alignment horizontal="right" vertical="center"/>
    </xf>
    <xf numFmtId="1" fontId="65" fillId="0" borderId="1" xfId="0" applyNumberFormat="1" applyFont="1" applyBorder="1" applyAlignment="1">
      <alignment horizontal="right" vertical="center"/>
    </xf>
    <xf numFmtId="17" fontId="65" fillId="0" borderId="1" xfId="0" applyNumberFormat="1" applyFont="1" applyBorder="1" applyAlignment="1">
      <alignment vertical="center"/>
    </xf>
    <xf numFmtId="0" fontId="67" fillId="17" borderId="1" xfId="0" applyFont="1" applyFill="1" applyBorder="1"/>
    <xf numFmtId="0" fontId="68" fillId="17" borderId="1" xfId="0" applyFont="1" applyFill="1" applyBorder="1" applyAlignment="1">
      <alignment vertical="center"/>
    </xf>
    <xf numFmtId="0" fontId="68" fillId="17" borderId="1" xfId="0" applyFont="1" applyFill="1" applyBorder="1" applyAlignment="1">
      <alignment vertical="center" wrapText="1"/>
    </xf>
    <xf numFmtId="0" fontId="67" fillId="17" borderId="1" xfId="0" applyFont="1" applyFill="1" applyBorder="1" applyAlignment="1">
      <alignment vertical="center"/>
    </xf>
    <xf numFmtId="0" fontId="67" fillId="17" borderId="1" xfId="0" applyFont="1" applyFill="1" applyBorder="1" applyAlignment="1">
      <alignment vertical="center" wrapText="1"/>
    </xf>
    <xf numFmtId="164" fontId="67" fillId="17" borderId="1" xfId="0" applyNumberFormat="1" applyFont="1" applyFill="1" applyBorder="1" applyAlignment="1">
      <alignment vertical="center"/>
    </xf>
    <xf numFmtId="164" fontId="68" fillId="17" borderId="1" xfId="0" applyNumberFormat="1" applyFont="1" applyFill="1" applyBorder="1" applyAlignment="1">
      <alignment vertical="center"/>
    </xf>
    <xf numFmtId="17" fontId="67" fillId="17" borderId="1" xfId="0" applyNumberFormat="1" applyFont="1" applyFill="1" applyBorder="1" applyAlignment="1">
      <alignment vertical="center"/>
    </xf>
    <xf numFmtId="4" fontId="46" fillId="4" borderId="11" xfId="2" applyNumberFormat="1" applyFont="1" applyFill="1" applyBorder="1" applyAlignment="1">
      <alignment horizontal="center" vertical="center"/>
    </xf>
    <xf numFmtId="174" fontId="46" fillId="4" borderId="11" xfId="2" applyNumberFormat="1" applyFont="1" applyFill="1" applyBorder="1" applyAlignment="1">
      <alignment horizontal="center" vertical="center"/>
    </xf>
    <xf numFmtId="164" fontId="46" fillId="4" borderId="11" xfId="1" applyFont="1" applyFill="1" applyBorder="1" applyAlignment="1">
      <alignment horizontal="center" vertical="center"/>
    </xf>
    <xf numFmtId="4" fontId="46" fillId="3" borderId="11" xfId="2" applyNumberFormat="1" applyFont="1" applyFill="1" applyBorder="1" applyAlignment="1">
      <alignment horizontal="center" vertical="center"/>
    </xf>
    <xf numFmtId="4" fontId="46" fillId="7" borderId="11" xfId="2" applyNumberFormat="1" applyFont="1" applyFill="1" applyBorder="1" applyAlignment="1">
      <alignment horizontal="center" vertical="center"/>
    </xf>
    <xf numFmtId="4" fontId="46" fillId="5" borderId="11" xfId="2" applyNumberFormat="1" applyFont="1" applyFill="1" applyBorder="1" applyAlignment="1">
      <alignment horizontal="center" vertical="center"/>
    </xf>
    <xf numFmtId="10" fontId="46" fillId="5" borderId="1" xfId="6" applyNumberFormat="1" applyFont="1" applyFill="1" applyBorder="1" applyAlignment="1">
      <alignment horizontal="center"/>
    </xf>
    <xf numFmtId="0" fontId="64" fillId="0" borderId="0" xfId="0" applyFont="1" applyAlignment="1">
      <alignment horizontal="center" vertical="center" wrapText="1"/>
    </xf>
    <xf numFmtId="43" fontId="52" fillId="17" borderId="1" xfId="0" applyNumberFormat="1" applyFont="1" applyFill="1" applyBorder="1" applyAlignment="1">
      <alignment vertical="center"/>
    </xf>
    <xf numFmtId="0" fontId="52" fillId="17" borderId="1" xfId="0" applyFont="1" applyFill="1" applyBorder="1" applyAlignment="1">
      <alignment vertical="center"/>
    </xf>
    <xf numFmtId="164" fontId="52" fillId="17" borderId="1" xfId="0" applyNumberFormat="1" applyFont="1" applyFill="1" applyBorder="1" applyAlignment="1">
      <alignment vertical="center"/>
    </xf>
    <xf numFmtId="4" fontId="10" fillId="0" borderId="0" xfId="0" applyNumberFormat="1" applyFont="1"/>
    <xf numFmtId="0" fontId="45" fillId="10" borderId="1" xfId="0" applyFont="1" applyFill="1" applyBorder="1" applyAlignment="1">
      <alignment vertical="center"/>
    </xf>
    <xf numFmtId="0" fontId="42" fillId="10" borderId="1" xfId="0" applyFont="1" applyFill="1" applyBorder="1" applyAlignment="1">
      <alignment vertical="center" wrapText="1"/>
    </xf>
    <xf numFmtId="0" fontId="45" fillId="10" borderId="1" xfId="0" applyFont="1" applyFill="1" applyBorder="1" applyAlignment="1">
      <alignment horizontal="left" vertical="center" wrapText="1"/>
    </xf>
    <xf numFmtId="0" fontId="21" fillId="10" borderId="0" xfId="0" applyFont="1" applyFill="1" applyAlignment="1">
      <alignment vertical="center"/>
    </xf>
    <xf numFmtId="0" fontId="65" fillId="10" borderId="1" xfId="0" applyFont="1" applyFill="1" applyBorder="1" applyAlignment="1">
      <alignment vertical="center"/>
    </xf>
    <xf numFmtId="164" fontId="65" fillId="10" borderId="1" xfId="0" applyNumberFormat="1" applyFont="1" applyFill="1" applyBorder="1" applyAlignment="1">
      <alignment vertical="center"/>
    </xf>
    <xf numFmtId="164" fontId="55" fillId="10" borderId="1" xfId="0" applyNumberFormat="1" applyFont="1" applyFill="1" applyBorder="1" applyAlignment="1">
      <alignment vertical="center"/>
    </xf>
    <xf numFmtId="0" fontId="42" fillId="10" borderId="1" xfId="0" applyFont="1" applyFill="1" applyBorder="1" applyAlignment="1">
      <alignment vertical="center"/>
    </xf>
    <xf numFmtId="0" fontId="45" fillId="10" borderId="1" xfId="0" applyFont="1" applyFill="1" applyBorder="1" applyAlignment="1">
      <alignment vertical="center" wrapText="1"/>
    </xf>
    <xf numFmtId="0" fontId="42" fillId="10" borderId="0" xfId="0" applyFont="1" applyFill="1" applyAlignment="1">
      <alignment vertical="center"/>
    </xf>
    <xf numFmtId="0" fontId="67" fillId="10" borderId="1" xfId="0" applyFont="1" applyFill="1" applyBorder="1"/>
    <xf numFmtId="0" fontId="68" fillId="10" borderId="1" xfId="0" applyFont="1" applyFill="1" applyBorder="1" applyAlignment="1">
      <alignment vertical="center"/>
    </xf>
    <xf numFmtId="0" fontId="68" fillId="10" borderId="1" xfId="0" applyFont="1" applyFill="1" applyBorder="1" applyAlignment="1">
      <alignment vertical="center" wrapText="1"/>
    </xf>
    <xf numFmtId="0" fontId="67" fillId="10" borderId="1" xfId="0" applyFont="1" applyFill="1" applyBorder="1" applyAlignment="1">
      <alignment vertical="center"/>
    </xf>
    <xf numFmtId="0" fontId="67" fillId="10" borderId="1" xfId="0" applyFont="1" applyFill="1" applyBorder="1" applyAlignment="1">
      <alignment vertical="center" wrapText="1"/>
    </xf>
    <xf numFmtId="164" fontId="67" fillId="10" borderId="1" xfId="0" applyNumberFormat="1" applyFont="1" applyFill="1" applyBorder="1" applyAlignment="1">
      <alignment vertical="center"/>
    </xf>
    <xf numFmtId="164" fontId="42" fillId="10" borderId="1" xfId="0" applyNumberFormat="1" applyFont="1" applyFill="1" applyBorder="1" applyAlignment="1">
      <alignment vertical="center"/>
    </xf>
    <xf numFmtId="4" fontId="69" fillId="15" borderId="18" xfId="0" applyNumberFormat="1" applyFont="1" applyFill="1" applyBorder="1" applyAlignment="1">
      <alignment horizontal="center" vertical="center" wrapText="1"/>
    </xf>
    <xf numFmtId="0" fontId="67" fillId="0" borderId="1" xfId="0" applyFont="1" applyBorder="1"/>
    <xf numFmtId="0" fontId="67" fillId="0" borderId="1" xfId="0" applyFont="1" applyBorder="1" applyAlignment="1">
      <alignment vertical="center"/>
    </xf>
    <xf numFmtId="0" fontId="67" fillId="0" borderId="1" xfId="0" applyFont="1" applyBorder="1" applyAlignment="1">
      <alignment vertical="center" wrapText="1"/>
    </xf>
    <xf numFmtId="14" fontId="67" fillId="0" borderId="1" xfId="0" applyNumberFormat="1" applyFont="1" applyBorder="1" applyAlignment="1">
      <alignment vertical="center"/>
    </xf>
    <xf numFmtId="0" fontId="71" fillId="0" borderId="0" xfId="0" applyFont="1" applyAlignment="1">
      <alignment horizontal="center"/>
    </xf>
    <xf numFmtId="0" fontId="68" fillId="0" borderId="1" xfId="0" applyFont="1" applyBorder="1" applyAlignment="1">
      <alignment vertical="center"/>
    </xf>
    <xf numFmtId="0" fontId="67" fillId="0" borderId="1" xfId="0" applyFont="1" applyBorder="1" applyAlignment="1">
      <alignment horizontal="right" vertical="center"/>
    </xf>
    <xf numFmtId="0" fontId="68" fillId="0" borderId="1" xfId="0" applyFont="1" applyBorder="1" applyAlignment="1">
      <alignment vertical="center" wrapText="1"/>
    </xf>
    <xf numFmtId="0" fontId="72" fillId="0" borderId="1" xfId="0" applyFont="1" applyBorder="1" applyAlignment="1">
      <alignment vertical="center" wrapText="1"/>
    </xf>
    <xf numFmtId="0" fontId="67" fillId="0" borderId="0" xfId="0" applyFont="1" applyAlignment="1">
      <alignment horizontal="right"/>
    </xf>
    <xf numFmtId="0" fontId="67" fillId="0" borderId="1" xfId="0" applyFont="1" applyBorder="1" applyAlignment="1">
      <alignment horizontal="right" vertical="center" wrapText="1"/>
    </xf>
    <xf numFmtId="14" fontId="67" fillId="0" borderId="1" xfId="0" applyNumberFormat="1" applyFont="1" applyBorder="1" applyAlignment="1">
      <alignment vertical="center" wrapText="1"/>
    </xf>
    <xf numFmtId="164" fontId="67" fillId="0" borderId="1" xfId="0" applyNumberFormat="1" applyFont="1" applyBorder="1" applyAlignment="1">
      <alignment vertical="center"/>
    </xf>
    <xf numFmtId="164" fontId="72" fillId="0" borderId="1" xfId="0" applyNumberFormat="1" applyFont="1" applyBorder="1" applyAlignment="1">
      <alignment vertical="center"/>
    </xf>
    <xf numFmtId="164" fontId="72" fillId="10" borderId="1" xfId="0" applyNumberFormat="1" applyFont="1" applyFill="1" applyBorder="1" applyAlignment="1">
      <alignment vertical="center"/>
    </xf>
    <xf numFmtId="4" fontId="67" fillId="0" borderId="1" xfId="0" applyNumberFormat="1" applyFont="1" applyBorder="1" applyAlignment="1">
      <alignment vertical="center"/>
    </xf>
    <xf numFmtId="164" fontId="67" fillId="0" borderId="0" xfId="0" applyNumberFormat="1" applyFont="1"/>
    <xf numFmtId="0" fontId="73" fillId="0" borderId="2" xfId="17" applyFont="1" applyBorder="1" applyAlignment="1">
      <alignment horizontal="left" vertical="center" wrapText="1"/>
    </xf>
    <xf numFmtId="164" fontId="67" fillId="10" borderId="0" xfId="0" applyNumberFormat="1" applyFont="1" applyFill="1"/>
    <xf numFmtId="1" fontId="67" fillId="0" borderId="1" xfId="0" applyNumberFormat="1" applyFont="1" applyBorder="1" applyAlignment="1">
      <alignment vertical="center"/>
    </xf>
    <xf numFmtId="17" fontId="67" fillId="24" borderId="1" xfId="0" applyNumberFormat="1" applyFont="1" applyFill="1" applyBorder="1" applyAlignment="1">
      <alignment vertical="center"/>
    </xf>
    <xf numFmtId="49" fontId="67" fillId="0" borderId="1" xfId="0" applyNumberFormat="1" applyFont="1" applyBorder="1" applyAlignment="1">
      <alignment horizontal="right" vertical="center"/>
    </xf>
    <xf numFmtId="1" fontId="67" fillId="10" borderId="1" xfId="0" applyNumberFormat="1" applyFont="1" applyFill="1" applyBorder="1" applyAlignment="1">
      <alignment vertical="center"/>
    </xf>
    <xf numFmtId="1" fontId="67" fillId="0" borderId="1" xfId="0" applyNumberFormat="1" applyFont="1" applyBorder="1" applyAlignment="1">
      <alignment horizontal="right" vertical="center"/>
    </xf>
    <xf numFmtId="17" fontId="67" fillId="10" borderId="1" xfId="0" applyNumberFormat="1" applyFont="1" applyFill="1" applyBorder="1" applyAlignment="1">
      <alignment vertical="center"/>
    </xf>
    <xf numFmtId="17" fontId="67" fillId="0" borderId="1" xfId="0" applyNumberFormat="1" applyFont="1" applyBorder="1" applyAlignment="1">
      <alignment vertical="center"/>
    </xf>
    <xf numFmtId="17" fontId="67" fillId="21" borderId="1" xfId="0" applyNumberFormat="1" applyFont="1" applyFill="1" applyBorder="1" applyAlignment="1">
      <alignment vertical="center"/>
    </xf>
    <xf numFmtId="164" fontId="54" fillId="0" borderId="0" xfId="1" applyFont="1" applyFill="1" applyBorder="1" applyAlignment="1">
      <alignment horizontal="center"/>
    </xf>
    <xf numFmtId="4" fontId="46" fillId="0" borderId="0" xfId="2" applyNumberFormat="1" applyFont="1" applyAlignment="1">
      <alignment horizontal="center" vertical="center"/>
    </xf>
    <xf numFmtId="4" fontId="58" fillId="2" borderId="0" xfId="2" applyNumberFormat="1" applyFont="1" applyFill="1" applyAlignment="1">
      <alignment horizontal="center" vertical="center"/>
    </xf>
    <xf numFmtId="14" fontId="42" fillId="0" borderId="1" xfId="0" applyNumberFormat="1" applyFont="1" applyBorder="1"/>
    <xf numFmtId="0" fontId="54" fillId="0" borderId="0" xfId="0" applyFont="1" applyAlignment="1">
      <alignment vertical="center"/>
    </xf>
    <xf numFmtId="14" fontId="45" fillId="0" borderId="1" xfId="0" applyNumberFormat="1" applyFont="1" applyBorder="1" applyAlignment="1">
      <alignment vertical="center" wrapText="1"/>
    </xf>
    <xf numFmtId="14" fontId="42" fillId="0" borderId="1" xfId="0" applyNumberFormat="1" applyFont="1" applyBorder="1" applyAlignment="1">
      <alignment horizontal="left" vertical="center"/>
    </xf>
    <xf numFmtId="0" fontId="78" fillId="10" borderId="1" xfId="0" applyFont="1" applyFill="1" applyBorder="1" applyAlignment="1">
      <alignment vertical="center"/>
    </xf>
    <xf numFmtId="0" fontId="74" fillId="10" borderId="1" xfId="0" applyFont="1" applyFill="1" applyBorder="1" applyAlignment="1">
      <alignment vertical="center"/>
    </xf>
    <xf numFmtId="0" fontId="75" fillId="10" borderId="1" xfId="0" applyFont="1" applyFill="1" applyBorder="1" applyAlignment="1">
      <alignment vertical="center" wrapText="1"/>
    </xf>
    <xf numFmtId="0" fontId="74" fillId="10" borderId="1" xfId="0" applyFont="1" applyFill="1" applyBorder="1" applyAlignment="1">
      <alignment horizontal="left" vertical="center" wrapText="1"/>
    </xf>
    <xf numFmtId="0" fontId="76" fillId="10" borderId="1" xfId="0" applyFont="1" applyFill="1" applyBorder="1" applyAlignment="1">
      <alignment vertical="center"/>
    </xf>
    <xf numFmtId="0" fontId="77" fillId="10" borderId="1" xfId="0" applyFont="1" applyFill="1" applyBorder="1" applyAlignment="1">
      <alignment vertical="center" wrapText="1"/>
    </xf>
    <xf numFmtId="0" fontId="76" fillId="10" borderId="1" xfId="0" applyFont="1" applyFill="1" applyBorder="1" applyAlignment="1">
      <alignment horizontal="left" vertical="center" wrapText="1"/>
    </xf>
    <xf numFmtId="0" fontId="67" fillId="10" borderId="6" xfId="0" applyFont="1" applyFill="1" applyBorder="1"/>
    <xf numFmtId="0" fontId="67" fillId="10" borderId="6" xfId="0" applyFont="1" applyFill="1" applyBorder="1" applyAlignment="1">
      <alignment vertical="center"/>
    </xf>
    <xf numFmtId="0" fontId="67" fillId="10" borderId="6" xfId="0" applyFont="1" applyFill="1" applyBorder="1" applyAlignment="1">
      <alignment vertical="center" wrapText="1"/>
    </xf>
    <xf numFmtId="0" fontId="79" fillId="10" borderId="6" xfId="0" applyFont="1" applyFill="1" applyBorder="1" applyAlignment="1">
      <alignment vertical="center"/>
    </xf>
    <xf numFmtId="0" fontId="75" fillId="10" borderId="6" xfId="0" applyFont="1" applyFill="1" applyBorder="1" applyAlignment="1">
      <alignment vertical="center"/>
    </xf>
    <xf numFmtId="0" fontId="75" fillId="10" borderId="6" xfId="0" applyFont="1" applyFill="1" applyBorder="1" applyAlignment="1">
      <alignment horizontal="left" vertical="center"/>
    </xf>
    <xf numFmtId="0" fontId="68" fillId="10" borderId="6" xfId="0" applyFont="1" applyFill="1" applyBorder="1" applyAlignment="1">
      <alignment vertical="center" wrapText="1"/>
    </xf>
    <xf numFmtId="0" fontId="68" fillId="10" borderId="6" xfId="0" applyFont="1" applyFill="1" applyBorder="1" applyAlignment="1">
      <alignment vertical="center"/>
    </xf>
    <xf numFmtId="43" fontId="68" fillId="10" borderId="6" xfId="0" applyNumberFormat="1" applyFont="1" applyFill="1" applyBorder="1" applyAlignment="1">
      <alignment vertical="center"/>
    </xf>
    <xf numFmtId="164" fontId="68" fillId="10" borderId="6" xfId="0" applyNumberFormat="1" applyFont="1" applyFill="1" applyBorder="1" applyAlignment="1">
      <alignment vertical="center"/>
    </xf>
    <xf numFmtId="164" fontId="52" fillId="10" borderId="6" xfId="0" applyNumberFormat="1" applyFont="1" applyFill="1" applyBorder="1" applyAlignment="1">
      <alignment vertical="center"/>
    </xf>
    <xf numFmtId="164" fontId="48" fillId="10" borderId="6" xfId="0" applyNumberFormat="1" applyFont="1" applyFill="1" applyBorder="1" applyAlignment="1">
      <alignment vertical="center"/>
    </xf>
    <xf numFmtId="4" fontId="80" fillId="0" borderId="0" xfId="0" applyNumberFormat="1" applyFont="1"/>
    <xf numFmtId="164" fontId="58" fillId="0" borderId="5" xfId="7" applyFont="1" applyFill="1" applyBorder="1" applyAlignment="1">
      <alignment horizontal="center" vertical="center"/>
    </xf>
    <xf numFmtId="164" fontId="58" fillId="0" borderId="18" xfId="7" applyFont="1" applyFill="1" applyBorder="1" applyAlignment="1">
      <alignment horizontal="center" vertical="center"/>
    </xf>
    <xf numFmtId="0" fontId="65" fillId="20" borderId="1" xfId="0" applyFont="1" applyFill="1" applyBorder="1"/>
    <xf numFmtId="0" fontId="48" fillId="20" borderId="1" xfId="0" applyFont="1" applyFill="1" applyBorder="1" applyAlignment="1">
      <alignment vertical="center"/>
    </xf>
    <xf numFmtId="0" fontId="48" fillId="20" borderId="1" xfId="0" applyFont="1" applyFill="1" applyBorder="1" applyAlignment="1">
      <alignment vertical="center" wrapText="1"/>
    </xf>
    <xf numFmtId="0" fontId="45" fillId="20" borderId="1" xfId="0" applyFont="1" applyFill="1" applyBorder="1" applyAlignment="1">
      <alignment vertical="center"/>
    </xf>
    <xf numFmtId="0" fontId="45" fillId="20" borderId="1" xfId="0" applyFont="1" applyFill="1" applyBorder="1" applyAlignment="1">
      <alignment horizontal="left" vertical="center" wrapText="1"/>
    </xf>
    <xf numFmtId="0" fontId="65" fillId="20" borderId="1" xfId="0" applyFont="1" applyFill="1" applyBorder="1" applyAlignment="1">
      <alignment vertical="center" wrapText="1"/>
    </xf>
    <xf numFmtId="0" fontId="21" fillId="20" borderId="0" xfId="0" applyFont="1" applyFill="1" applyAlignment="1">
      <alignment vertical="center"/>
    </xf>
    <xf numFmtId="0" fontId="65" fillId="20" borderId="1" xfId="0" applyFont="1" applyFill="1" applyBorder="1" applyAlignment="1">
      <alignment vertical="center"/>
    </xf>
    <xf numFmtId="164" fontId="65" fillId="20" borderId="1" xfId="0" applyNumberFormat="1" applyFont="1" applyFill="1" applyBorder="1" applyAlignment="1">
      <alignment vertical="center"/>
    </xf>
    <xf numFmtId="0" fontId="42" fillId="20" borderId="1" xfId="0" applyFont="1" applyFill="1" applyBorder="1" applyAlignment="1">
      <alignment vertical="center"/>
    </xf>
    <xf numFmtId="1" fontId="65" fillId="20" borderId="1" xfId="0" applyNumberFormat="1" applyFont="1" applyFill="1" applyBorder="1" applyAlignment="1">
      <alignment vertical="center"/>
    </xf>
    <xf numFmtId="17" fontId="67" fillId="20" borderId="1" xfId="0" applyNumberFormat="1" applyFont="1" applyFill="1" applyBorder="1" applyAlignment="1">
      <alignment vertical="center"/>
    </xf>
    <xf numFmtId="0" fontId="67" fillId="20" borderId="1" xfId="0" applyFont="1" applyFill="1" applyBorder="1"/>
    <xf numFmtId="0" fontId="68" fillId="20" borderId="1" xfId="0" applyFont="1" applyFill="1" applyBorder="1" applyAlignment="1">
      <alignment vertical="center"/>
    </xf>
    <xf numFmtId="0" fontId="68" fillId="20" borderId="1" xfId="0" applyFont="1" applyFill="1" applyBorder="1" applyAlignment="1">
      <alignment vertical="center" wrapText="1"/>
    </xf>
    <xf numFmtId="0" fontId="42" fillId="20" borderId="1" xfId="0" applyFont="1" applyFill="1" applyBorder="1" applyAlignment="1">
      <alignment vertical="center" wrapText="1"/>
    </xf>
    <xf numFmtId="0" fontId="67" fillId="20" borderId="1" xfId="0" applyFont="1" applyFill="1" applyBorder="1" applyAlignment="1">
      <alignment vertical="center" wrapText="1"/>
    </xf>
    <xf numFmtId="0" fontId="67" fillId="20" borderId="1" xfId="0" applyFont="1" applyFill="1" applyBorder="1" applyAlignment="1">
      <alignment vertical="center"/>
    </xf>
    <xf numFmtId="164" fontId="67" fillId="20" borderId="1" xfId="0" applyNumberFormat="1" applyFont="1" applyFill="1" applyBorder="1" applyAlignment="1">
      <alignment vertical="center"/>
    </xf>
    <xf numFmtId="164" fontId="72" fillId="20" borderId="1" xfId="0" applyNumberFormat="1" applyFont="1" applyFill="1" applyBorder="1" applyAlignment="1">
      <alignment vertical="center"/>
    </xf>
    <xf numFmtId="1" fontId="67" fillId="20" borderId="1" xfId="0" applyNumberFormat="1" applyFont="1" applyFill="1" applyBorder="1" applyAlignment="1">
      <alignment vertical="center"/>
    </xf>
    <xf numFmtId="0" fontId="45" fillId="20" borderId="1" xfId="0" applyFont="1" applyFill="1" applyBorder="1" applyAlignment="1">
      <alignment vertical="center" wrapText="1"/>
    </xf>
    <xf numFmtId="164" fontId="55" fillId="20" borderId="1" xfId="0" applyNumberFormat="1" applyFont="1" applyFill="1" applyBorder="1" applyAlignment="1">
      <alignment vertical="center"/>
    </xf>
    <xf numFmtId="0" fontId="42" fillId="20" borderId="0" xfId="0" applyFont="1" applyFill="1" applyAlignment="1">
      <alignment vertical="center"/>
    </xf>
    <xf numFmtId="164" fontId="67" fillId="20" borderId="0" xfId="0" applyNumberFormat="1" applyFont="1" applyFill="1"/>
    <xf numFmtId="0" fontId="78" fillId="20" borderId="1" xfId="0" applyFont="1" applyFill="1" applyBorder="1" applyAlignment="1">
      <alignment vertical="center"/>
    </xf>
    <xf numFmtId="0" fontId="74" fillId="20" borderId="1" xfId="0" applyFont="1" applyFill="1" applyBorder="1" applyAlignment="1">
      <alignment vertical="center"/>
    </xf>
    <xf numFmtId="0" fontId="75" fillId="20" borderId="1" xfId="0" applyFont="1" applyFill="1" applyBorder="1" applyAlignment="1">
      <alignment vertical="center" wrapText="1"/>
    </xf>
    <xf numFmtId="0" fontId="74" fillId="20" borderId="1" xfId="0" applyFont="1" applyFill="1" applyBorder="1" applyAlignment="1">
      <alignment horizontal="left" vertical="center" wrapText="1"/>
    </xf>
    <xf numFmtId="164" fontId="42" fillId="20" borderId="1" xfId="0" applyNumberFormat="1" applyFont="1" applyFill="1" applyBorder="1" applyAlignment="1">
      <alignment vertical="center"/>
    </xf>
    <xf numFmtId="0" fontId="67" fillId="20" borderId="6" xfId="0" applyFont="1" applyFill="1" applyBorder="1"/>
    <xf numFmtId="0" fontId="67" fillId="20" borderId="6" xfId="0" applyFont="1" applyFill="1" applyBorder="1" applyAlignment="1">
      <alignment vertical="center"/>
    </xf>
    <xf numFmtId="0" fontId="67" fillId="20" borderId="6" xfId="0" applyFont="1" applyFill="1" applyBorder="1" applyAlignment="1">
      <alignment vertical="center" wrapText="1"/>
    </xf>
    <xf numFmtId="0" fontId="79" fillId="20" borderId="6" xfId="0" applyFont="1" applyFill="1" applyBorder="1" applyAlignment="1">
      <alignment vertical="center"/>
    </xf>
    <xf numFmtId="0" fontId="75" fillId="20" borderId="6" xfId="0" applyFont="1" applyFill="1" applyBorder="1" applyAlignment="1">
      <alignment vertical="center"/>
    </xf>
    <xf numFmtId="0" fontId="75" fillId="20" borderId="6" xfId="0" applyFont="1" applyFill="1" applyBorder="1" applyAlignment="1">
      <alignment horizontal="left" vertical="center"/>
    </xf>
    <xf numFmtId="0" fontId="68" fillId="20" borderId="6" xfId="0" applyFont="1" applyFill="1" applyBorder="1" applyAlignment="1">
      <alignment vertical="center" wrapText="1"/>
    </xf>
    <xf numFmtId="0" fontId="68" fillId="20" borderId="6" xfId="0" applyFont="1" applyFill="1" applyBorder="1" applyAlignment="1">
      <alignment vertical="center"/>
    </xf>
    <xf numFmtId="43" fontId="68" fillId="20" borderId="6" xfId="0" applyNumberFormat="1" applyFont="1" applyFill="1" applyBorder="1" applyAlignment="1">
      <alignment vertical="center"/>
    </xf>
    <xf numFmtId="164" fontId="68" fillId="20" borderId="6" xfId="0" applyNumberFormat="1" applyFont="1" applyFill="1" applyBorder="1" applyAlignment="1">
      <alignment vertical="center"/>
    </xf>
    <xf numFmtId="164" fontId="52" fillId="20" borderId="6" xfId="0" applyNumberFormat="1" applyFont="1" applyFill="1" applyBorder="1" applyAlignment="1">
      <alignment vertical="center"/>
    </xf>
    <xf numFmtId="164" fontId="48" fillId="20" borderId="6" xfId="0" applyNumberFormat="1" applyFont="1" applyFill="1" applyBorder="1" applyAlignment="1">
      <alignment vertical="center"/>
    </xf>
    <xf numFmtId="3" fontId="67" fillId="0" borderId="1" xfId="0" applyNumberFormat="1" applyFont="1" applyBorder="1" applyAlignment="1">
      <alignment vertical="center"/>
    </xf>
    <xf numFmtId="0" fontId="81" fillId="0" borderId="0" xfId="0" applyFont="1"/>
    <xf numFmtId="164" fontId="68" fillId="20" borderId="1" xfId="0" applyNumberFormat="1" applyFont="1" applyFill="1" applyBorder="1" applyAlignment="1">
      <alignment vertical="center"/>
    </xf>
    <xf numFmtId="0" fontId="82" fillId="0" borderId="0" xfId="0" applyFont="1"/>
    <xf numFmtId="0" fontId="10" fillId="0" borderId="1" xfId="0" applyFont="1" applyBorder="1"/>
    <xf numFmtId="0" fontId="67" fillId="0" borderId="6" xfId="0" applyFont="1" applyBorder="1"/>
    <xf numFmtId="0" fontId="72" fillId="20" borderId="1" xfId="0" applyFont="1" applyFill="1" applyBorder="1" applyAlignment="1">
      <alignment vertical="center" wrapText="1"/>
    </xf>
    <xf numFmtId="0" fontId="67" fillId="0" borderId="1" xfId="0" applyFont="1" applyBorder="1" applyAlignment="1">
      <alignment horizontal="left" vertical="center"/>
    </xf>
    <xf numFmtId="0" fontId="46" fillId="15" borderId="18" xfId="0" applyFont="1" applyFill="1" applyBorder="1" applyAlignment="1">
      <alignment horizontal="center" vertical="center"/>
    </xf>
    <xf numFmtId="4" fontId="58" fillId="0" borderId="0" xfId="0" applyNumberFormat="1" applyFont="1" applyAlignment="1">
      <alignment horizontal="center" vertical="center"/>
    </xf>
    <xf numFmtId="4" fontId="10" fillId="12" borderId="0" xfId="0" applyNumberFormat="1" applyFont="1" applyFill="1"/>
    <xf numFmtId="0" fontId="65" fillId="7" borderId="1" xfId="0" applyFont="1" applyFill="1" applyBorder="1"/>
    <xf numFmtId="0" fontId="48" fillId="7" borderId="1" xfId="0" applyFont="1" applyFill="1" applyBorder="1" applyAlignment="1">
      <alignment vertical="center"/>
    </xf>
    <xf numFmtId="0" fontId="48" fillId="7" borderId="1" xfId="0" applyFont="1" applyFill="1" applyBorder="1" applyAlignment="1">
      <alignment vertical="center" wrapText="1"/>
    </xf>
    <xf numFmtId="0" fontId="45" fillId="7" borderId="1" xfId="0" applyFont="1" applyFill="1" applyBorder="1" applyAlignment="1">
      <alignment vertical="center"/>
    </xf>
    <xf numFmtId="0" fontId="45" fillId="7" borderId="1" xfId="0" applyFont="1" applyFill="1" applyBorder="1" applyAlignment="1">
      <alignment horizontal="left" vertical="center" wrapText="1"/>
    </xf>
    <xf numFmtId="0" fontId="65" fillId="7" borderId="1" xfId="0" applyFont="1" applyFill="1" applyBorder="1" applyAlignment="1">
      <alignment vertical="center" wrapText="1"/>
    </xf>
    <xf numFmtId="0" fontId="65" fillId="7" borderId="1" xfId="0" applyFont="1" applyFill="1" applyBorder="1" applyAlignment="1">
      <alignment vertical="center"/>
    </xf>
    <xf numFmtId="164" fontId="68" fillId="7" borderId="1" xfId="0" applyNumberFormat="1" applyFont="1" applyFill="1" applyBorder="1" applyAlignment="1">
      <alignment vertical="center"/>
    </xf>
    <xf numFmtId="0" fontId="42" fillId="7" borderId="1" xfId="0" applyFont="1" applyFill="1" applyBorder="1" applyAlignment="1">
      <alignment vertical="center"/>
    </xf>
    <xf numFmtId="164" fontId="65" fillId="7" borderId="1" xfId="0" applyNumberFormat="1" applyFont="1" applyFill="1" applyBorder="1" applyAlignment="1">
      <alignment vertical="center"/>
    </xf>
    <xf numFmtId="1" fontId="65" fillId="7" borderId="1" xfId="0" applyNumberFormat="1" applyFont="1" applyFill="1" applyBorder="1" applyAlignment="1">
      <alignment vertical="center"/>
    </xf>
    <xf numFmtId="17" fontId="67" fillId="7" borderId="1" xfId="0" applyNumberFormat="1" applyFont="1" applyFill="1" applyBorder="1" applyAlignment="1">
      <alignment vertical="center"/>
    </xf>
    <xf numFmtId="0" fontId="67" fillId="7" borderId="6" xfId="0" applyFont="1" applyFill="1" applyBorder="1"/>
    <xf numFmtId="0" fontId="68" fillId="7" borderId="1" xfId="0" applyFont="1" applyFill="1" applyBorder="1" applyAlignment="1">
      <alignment vertical="center"/>
    </xf>
    <xf numFmtId="0" fontId="68" fillId="7" borderId="1" xfId="0" applyFont="1" applyFill="1" applyBorder="1" applyAlignment="1">
      <alignment vertical="center" wrapText="1"/>
    </xf>
    <xf numFmtId="0" fontId="78" fillId="7" borderId="1" xfId="0" applyFont="1" applyFill="1" applyBorder="1" applyAlignment="1">
      <alignment vertical="center"/>
    </xf>
    <xf numFmtId="0" fontId="74" fillId="7" borderId="1" xfId="0" applyFont="1" applyFill="1" applyBorder="1" applyAlignment="1">
      <alignment vertical="center"/>
    </xf>
    <xf numFmtId="0" fontId="75" fillId="7" borderId="1" xfId="0" applyFont="1" applyFill="1" applyBorder="1" applyAlignment="1">
      <alignment vertical="center" wrapText="1"/>
    </xf>
    <xf numFmtId="0" fontId="74" fillId="7" borderId="1" xfId="0" applyFont="1" applyFill="1" applyBorder="1" applyAlignment="1">
      <alignment horizontal="left" vertical="center" wrapText="1"/>
    </xf>
    <xf numFmtId="0" fontId="67" fillId="7" borderId="1" xfId="0" applyFont="1" applyFill="1" applyBorder="1" applyAlignment="1">
      <alignment vertical="center" wrapText="1"/>
    </xf>
    <xf numFmtId="0" fontId="67" fillId="7" borderId="1" xfId="0" applyFont="1" applyFill="1" applyBorder="1" applyAlignment="1">
      <alignment vertical="center"/>
    </xf>
    <xf numFmtId="164" fontId="67" fillId="7" borderId="1" xfId="0" applyNumberFormat="1" applyFont="1" applyFill="1" applyBorder="1" applyAlignment="1">
      <alignment vertical="center"/>
    </xf>
    <xf numFmtId="164" fontId="42" fillId="7" borderId="1" xfId="0" applyNumberFormat="1" applyFont="1" applyFill="1" applyBorder="1" applyAlignment="1">
      <alignment vertical="center"/>
    </xf>
    <xf numFmtId="0" fontId="67" fillId="7" borderId="6" xfId="0" applyFont="1" applyFill="1" applyBorder="1" applyAlignment="1">
      <alignment vertical="center"/>
    </xf>
    <xf numFmtId="0" fontId="67" fillId="7" borderId="6" xfId="0" applyFont="1" applyFill="1" applyBorder="1" applyAlignment="1">
      <alignment vertical="center" wrapText="1"/>
    </xf>
    <xf numFmtId="0" fontId="79" fillId="7" borderId="6" xfId="0" applyFont="1" applyFill="1" applyBorder="1" applyAlignment="1">
      <alignment vertical="center"/>
    </xf>
    <xf numFmtId="0" fontId="75" fillId="7" borderId="6" xfId="0" applyFont="1" applyFill="1" applyBorder="1" applyAlignment="1">
      <alignment vertical="center"/>
    </xf>
    <xf numFmtId="0" fontId="75" fillId="7" borderId="6" xfId="0" applyFont="1" applyFill="1" applyBorder="1" applyAlignment="1">
      <alignment horizontal="left" vertical="center"/>
    </xf>
    <xf numFmtId="0" fontId="68" fillId="7" borderId="6" xfId="0" applyFont="1" applyFill="1" applyBorder="1" applyAlignment="1">
      <alignment vertical="center" wrapText="1"/>
    </xf>
    <xf numFmtId="0" fontId="68" fillId="7" borderId="6" xfId="0" applyFont="1" applyFill="1" applyBorder="1" applyAlignment="1">
      <alignment vertical="center"/>
    </xf>
    <xf numFmtId="43" fontId="68" fillId="7" borderId="6" xfId="0" applyNumberFormat="1" applyFont="1" applyFill="1" applyBorder="1" applyAlignment="1">
      <alignment vertical="center"/>
    </xf>
    <xf numFmtId="164" fontId="68" fillId="7" borderId="6" xfId="0" applyNumberFormat="1" applyFont="1" applyFill="1" applyBorder="1" applyAlignment="1">
      <alignment vertical="center"/>
    </xf>
    <xf numFmtId="164" fontId="52" fillId="7" borderId="6" xfId="0" applyNumberFormat="1" applyFont="1" applyFill="1" applyBorder="1" applyAlignment="1">
      <alignment vertical="center"/>
    </xf>
    <xf numFmtId="164" fontId="48" fillId="7" borderId="6" xfId="0" applyNumberFormat="1" applyFont="1" applyFill="1" applyBorder="1" applyAlignment="1">
      <alignment vertical="center"/>
    </xf>
    <xf numFmtId="0" fontId="67" fillId="7" borderId="1" xfId="0" applyFont="1" applyFill="1" applyBorder="1"/>
    <xf numFmtId="0" fontId="42" fillId="7" borderId="1" xfId="0" applyFont="1" applyFill="1" applyBorder="1" applyAlignment="1">
      <alignment vertical="center" wrapText="1"/>
    </xf>
    <xf numFmtId="164" fontId="72" fillId="7" borderId="1" xfId="0" applyNumberFormat="1" applyFont="1" applyFill="1" applyBorder="1" applyAlignment="1">
      <alignment vertical="center"/>
    </xf>
    <xf numFmtId="1" fontId="67" fillId="7" borderId="1" xfId="0" applyNumberFormat="1" applyFont="1" applyFill="1" applyBorder="1" applyAlignment="1">
      <alignment vertical="center"/>
    </xf>
    <xf numFmtId="0" fontId="72" fillId="7" borderId="1" xfId="0" applyFont="1" applyFill="1" applyBorder="1" applyAlignment="1">
      <alignment vertical="center" wrapText="1"/>
    </xf>
    <xf numFmtId="0" fontId="45" fillId="7" borderId="1" xfId="0" applyFont="1" applyFill="1" applyBorder="1" applyAlignment="1">
      <alignment vertical="center" wrapText="1"/>
    </xf>
    <xf numFmtId="0" fontId="42" fillId="7" borderId="0" xfId="0" applyFont="1" applyFill="1" applyAlignment="1">
      <alignment vertical="center"/>
    </xf>
    <xf numFmtId="164" fontId="67" fillId="7" borderId="0" xfId="0" applyNumberFormat="1" applyFont="1" applyFill="1"/>
    <xf numFmtId="164" fontId="55" fillId="7" borderId="1" xfId="0" applyNumberFormat="1" applyFont="1" applyFill="1" applyBorder="1" applyAlignment="1">
      <alignment vertical="center"/>
    </xf>
    <xf numFmtId="0" fontId="67" fillId="7" borderId="1" xfId="0" applyFont="1" applyFill="1" applyBorder="1" applyAlignment="1">
      <alignment horizontal="left" vertical="center"/>
    </xf>
    <xf numFmtId="14" fontId="67" fillId="7" borderId="1" xfId="0" applyNumberFormat="1" applyFont="1" applyFill="1" applyBorder="1" applyAlignment="1">
      <alignment vertical="center"/>
    </xf>
    <xf numFmtId="175" fontId="84" fillId="7" borderId="28" xfId="0" applyNumberFormat="1" applyFont="1" applyFill="1" applyBorder="1" applyAlignment="1">
      <alignment vertical="top"/>
    </xf>
    <xf numFmtId="164" fontId="67" fillId="0" borderId="1" xfId="0" applyNumberFormat="1" applyFont="1" applyBorder="1"/>
    <xf numFmtId="0" fontId="65" fillId="0" borderId="0" xfId="0" applyFont="1"/>
    <xf numFmtId="0" fontId="56" fillId="0" borderId="1" xfId="0" applyFont="1" applyBorder="1"/>
    <xf numFmtId="1" fontId="22" fillId="0" borderId="0" xfId="2" applyNumberFormat="1" applyFont="1" applyAlignment="1">
      <alignment horizontal="left"/>
    </xf>
    <xf numFmtId="49" fontId="67" fillId="0" borderId="1" xfId="0" applyNumberFormat="1" applyFont="1" applyBorder="1" applyAlignment="1">
      <alignment vertical="center"/>
    </xf>
    <xf numFmtId="4" fontId="83" fillId="0" borderId="0" xfId="0" applyNumberFormat="1" applyFont="1" applyAlignment="1">
      <alignment horizontal="center" vertical="center" wrapText="1"/>
    </xf>
    <xf numFmtId="43" fontId="0" fillId="0" borderId="0" xfId="0" applyNumberFormat="1"/>
    <xf numFmtId="4" fontId="0" fillId="0" borderId="0" xfId="0" applyNumberFormat="1" applyAlignment="1">
      <alignment horizontal="center"/>
    </xf>
    <xf numFmtId="164" fontId="67" fillId="7" borderId="3" xfId="0" applyNumberFormat="1" applyFont="1" applyFill="1" applyBorder="1"/>
    <xf numFmtId="0" fontId="67" fillId="12" borderId="1" xfId="0" applyFont="1" applyFill="1" applyBorder="1" applyAlignment="1">
      <alignment vertical="center" wrapText="1"/>
    </xf>
    <xf numFmtId="0" fontId="42" fillId="12" borderId="1" xfId="0" applyFont="1" applyFill="1" applyBorder="1" applyAlignment="1">
      <alignment vertical="center" wrapText="1"/>
    </xf>
    <xf numFmtId="0" fontId="49" fillId="21" borderId="30" xfId="0" applyFont="1" applyFill="1" applyBorder="1" applyAlignment="1">
      <alignment horizontal="center" vertical="center"/>
    </xf>
    <xf numFmtId="0" fontId="49" fillId="21" borderId="20" xfId="0" applyFont="1" applyFill="1" applyBorder="1" applyAlignment="1">
      <alignment horizontal="center" vertical="center"/>
    </xf>
    <xf numFmtId="0" fontId="49" fillId="21" borderId="31" xfId="0" applyFont="1" applyFill="1" applyBorder="1" applyAlignment="1">
      <alignment horizontal="center" vertical="center"/>
    </xf>
    <xf numFmtId="4" fontId="49" fillId="15" borderId="21" xfId="0" applyNumberFormat="1" applyFont="1" applyFill="1" applyBorder="1" applyAlignment="1">
      <alignment horizontal="center" vertical="center" wrapText="1"/>
    </xf>
    <xf numFmtId="4" fontId="49" fillId="15" borderId="24" xfId="0" applyNumberFormat="1" applyFont="1" applyFill="1" applyBorder="1" applyAlignment="1">
      <alignment horizontal="center" vertical="center" wrapText="1"/>
    </xf>
    <xf numFmtId="4" fontId="49" fillId="15" borderId="5" xfId="0" applyNumberFormat="1" applyFont="1" applyFill="1" applyBorder="1" applyAlignment="1">
      <alignment horizontal="center" vertical="center" wrapText="1"/>
    </xf>
    <xf numFmtId="4" fontId="49" fillId="15" borderId="3" xfId="0" applyNumberFormat="1" applyFont="1" applyFill="1" applyBorder="1" applyAlignment="1">
      <alignment horizontal="center" vertical="center" wrapText="1"/>
    </xf>
    <xf numFmtId="0" fontId="49" fillId="15" borderId="22" xfId="0" applyFont="1" applyFill="1" applyBorder="1" applyAlignment="1">
      <alignment horizontal="center" vertical="center"/>
    </xf>
    <xf numFmtId="0" fontId="49" fillId="15" borderId="16" xfId="0" applyFont="1" applyFill="1" applyBorder="1" applyAlignment="1">
      <alignment horizontal="center" vertical="center"/>
    </xf>
    <xf numFmtId="0" fontId="30" fillId="15" borderId="16" xfId="0" applyFont="1" applyFill="1" applyBorder="1" applyAlignment="1">
      <alignment horizontal="center" vertical="center"/>
    </xf>
    <xf numFmtId="0" fontId="49" fillId="15" borderId="23" xfId="0" applyFont="1" applyFill="1" applyBorder="1" applyAlignment="1">
      <alignment horizontal="center" vertical="center"/>
    </xf>
    <xf numFmtId="4" fontId="49" fillId="15" borderId="6" xfId="0" applyNumberFormat="1" applyFont="1" applyFill="1" applyBorder="1" applyAlignment="1">
      <alignment horizontal="center" vertical="center" wrapText="1"/>
    </xf>
    <xf numFmtId="0" fontId="49" fillId="15" borderId="22" xfId="0" applyFont="1" applyFill="1" applyBorder="1" applyAlignment="1">
      <alignment horizontal="center" vertical="center" wrapText="1"/>
    </xf>
    <xf numFmtId="0" fontId="49" fillId="15" borderId="16" xfId="0" applyFont="1" applyFill="1" applyBorder="1" applyAlignment="1">
      <alignment horizontal="center" vertical="center" wrapText="1"/>
    </xf>
    <xf numFmtId="0" fontId="49" fillId="15" borderId="23" xfId="0" applyFont="1" applyFill="1" applyBorder="1" applyAlignment="1">
      <alignment horizontal="center" vertical="center" wrapText="1"/>
    </xf>
    <xf numFmtId="0" fontId="49" fillId="15" borderId="7" xfId="0" applyFont="1" applyFill="1" applyBorder="1" applyAlignment="1">
      <alignment horizontal="center" vertical="center" wrapText="1"/>
    </xf>
    <xf numFmtId="0" fontId="49" fillId="15" borderId="5" xfId="0" applyFont="1" applyFill="1" applyBorder="1" applyAlignment="1">
      <alignment horizontal="center" vertical="center" wrapText="1"/>
    </xf>
    <xf numFmtId="0" fontId="24" fillId="15" borderId="16" xfId="0" applyFont="1" applyFill="1" applyBorder="1" applyAlignment="1">
      <alignment horizontal="center" vertical="center" wrapText="1"/>
    </xf>
    <xf numFmtId="0" fontId="24" fillId="15" borderId="23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left"/>
    </xf>
    <xf numFmtId="0" fontId="51" fillId="0" borderId="0" xfId="0" applyFont="1" applyAlignment="1">
      <alignment horizontal="left" vertical="center" wrapText="1"/>
    </xf>
    <xf numFmtId="0" fontId="51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49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51" fillId="0" borderId="0" xfId="0" applyFont="1" applyAlignment="1">
      <alignment horizontal="left" vertical="center"/>
    </xf>
    <xf numFmtId="0" fontId="51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9" fillId="0" borderId="0" xfId="0" applyFont="1" applyAlignment="1">
      <alignment horizontal="center" wrapText="1"/>
    </xf>
    <xf numFmtId="0" fontId="27" fillId="0" borderId="0" xfId="0" applyFont="1" applyAlignment="1">
      <alignment horizontal="center" wrapText="1"/>
    </xf>
    <xf numFmtId="0" fontId="4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wrapText="1"/>
    </xf>
    <xf numFmtId="0" fontId="50" fillId="0" borderId="0" xfId="0" applyFont="1" applyAlignment="1">
      <alignment horizontal="center"/>
    </xf>
    <xf numFmtId="0" fontId="50" fillId="0" borderId="0" xfId="0" applyFont="1" applyAlignment="1">
      <alignment horizontal="center" wrapText="1"/>
    </xf>
    <xf numFmtId="0" fontId="28" fillId="0" borderId="0" xfId="0" applyFont="1" applyAlignment="1">
      <alignment horizontal="center"/>
    </xf>
    <xf numFmtId="0" fontId="50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50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0" fontId="57" fillId="0" borderId="0" xfId="0" applyFont="1" applyAlignment="1">
      <alignment horizontal="left" vertical="center"/>
    </xf>
    <xf numFmtId="0" fontId="57" fillId="0" borderId="9" xfId="0" applyFont="1" applyBorder="1" applyAlignment="1">
      <alignment horizontal="left" vertical="center"/>
    </xf>
    <xf numFmtId="0" fontId="57" fillId="4" borderId="6" xfId="2" applyFont="1" applyFill="1" applyBorder="1" applyAlignment="1">
      <alignment horizontal="center" vertical="center" wrapText="1"/>
    </xf>
    <xf numFmtId="0" fontId="57" fillId="4" borderId="5" xfId="2" applyFont="1" applyFill="1" applyBorder="1" applyAlignment="1">
      <alignment horizontal="center" vertical="center" wrapText="1"/>
    </xf>
    <xf numFmtId="0" fontId="57" fillId="4" borderId="3" xfId="2" applyFont="1" applyFill="1" applyBorder="1" applyAlignment="1">
      <alignment horizontal="center" vertical="center" wrapText="1"/>
    </xf>
    <xf numFmtId="0" fontId="59" fillId="4" borderId="12" xfId="0" applyFont="1" applyFill="1" applyBorder="1" applyAlignment="1">
      <alignment horizontal="center" vertical="center" wrapText="1"/>
    </xf>
    <xf numFmtId="0" fontId="59" fillId="4" borderId="14" xfId="0" applyFont="1" applyFill="1" applyBorder="1" applyAlignment="1">
      <alignment horizontal="center" vertical="center" wrapText="1"/>
    </xf>
    <xf numFmtId="0" fontId="59" fillId="4" borderId="26" xfId="0" applyFont="1" applyFill="1" applyBorder="1" applyAlignment="1">
      <alignment horizontal="center" vertical="center" wrapText="1"/>
    </xf>
    <xf numFmtId="0" fontId="59" fillId="4" borderId="18" xfId="0" applyFont="1" applyFill="1" applyBorder="1" applyAlignment="1">
      <alignment horizontal="center" vertical="center" wrapText="1"/>
    </xf>
    <xf numFmtId="0" fontId="59" fillId="4" borderId="8" xfId="0" applyFont="1" applyFill="1" applyBorder="1" applyAlignment="1">
      <alignment horizontal="center" vertical="center" wrapText="1"/>
    </xf>
    <xf numFmtId="0" fontId="59" fillId="4" borderId="15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 vertical="center"/>
    </xf>
    <xf numFmtId="164" fontId="59" fillId="4" borderId="6" xfId="1" applyFont="1" applyFill="1" applyBorder="1" applyAlignment="1">
      <alignment horizontal="center" vertical="center" wrapText="1"/>
    </xf>
    <xf numFmtId="164" fontId="59" fillId="4" borderId="5" xfId="1" applyFont="1" applyFill="1" applyBorder="1" applyAlignment="1">
      <alignment horizontal="center" vertical="center" wrapText="1"/>
    </xf>
    <xf numFmtId="164" fontId="59" fillId="4" borderId="3" xfId="1" applyFont="1" applyFill="1" applyBorder="1" applyAlignment="1">
      <alignment horizontal="center" vertical="center" wrapText="1"/>
    </xf>
    <xf numFmtId="0" fontId="59" fillId="7" borderId="12" xfId="0" applyFont="1" applyFill="1" applyBorder="1" applyAlignment="1">
      <alignment horizontal="center" vertical="center"/>
    </xf>
    <xf numFmtId="0" fontId="59" fillId="7" borderId="13" xfId="0" applyFont="1" applyFill="1" applyBorder="1" applyAlignment="1">
      <alignment horizontal="center" vertical="center"/>
    </xf>
    <xf numFmtId="0" fontId="59" fillId="7" borderId="8" xfId="0" applyFont="1" applyFill="1" applyBorder="1" applyAlignment="1">
      <alignment horizontal="center" vertical="center"/>
    </xf>
    <xf numFmtId="0" fontId="59" fillId="7" borderId="9" xfId="0" applyFont="1" applyFill="1" applyBorder="1" applyAlignment="1">
      <alignment horizontal="center" vertical="center"/>
    </xf>
    <xf numFmtId="2" fontId="59" fillId="5" borderId="6" xfId="0" applyNumberFormat="1" applyFont="1" applyFill="1" applyBorder="1" applyAlignment="1">
      <alignment horizontal="center" vertical="center" wrapText="1"/>
    </xf>
    <xf numFmtId="2" fontId="59" fillId="5" borderId="5" xfId="0" applyNumberFormat="1" applyFont="1" applyFill="1" applyBorder="1" applyAlignment="1">
      <alignment horizontal="center" vertical="center" wrapText="1"/>
    </xf>
    <xf numFmtId="2" fontId="59" fillId="5" borderId="3" xfId="0" applyNumberFormat="1" applyFont="1" applyFill="1" applyBorder="1" applyAlignment="1">
      <alignment horizontal="center" vertical="center" wrapText="1"/>
    </xf>
    <xf numFmtId="0" fontId="59" fillId="5" borderId="1" xfId="0" applyFont="1" applyFill="1" applyBorder="1" applyAlignment="1">
      <alignment horizontal="center" vertical="center" wrapText="1"/>
    </xf>
    <xf numFmtId="164" fontId="54" fillId="0" borderId="0" xfId="1" applyFont="1" applyBorder="1" applyAlignment="1">
      <alignment horizontal="center" wrapText="1"/>
    </xf>
    <xf numFmtId="164" fontId="54" fillId="0" borderId="0" xfId="1" applyFont="1" applyBorder="1" applyAlignment="1">
      <alignment horizontal="center"/>
    </xf>
    <xf numFmtId="0" fontId="57" fillId="9" borderId="1" xfId="0" applyFont="1" applyFill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0" fontId="59" fillId="9" borderId="1" xfId="0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 wrapText="1"/>
    </xf>
    <xf numFmtId="0" fontId="57" fillId="4" borderId="1" xfId="2" applyFont="1" applyFill="1" applyBorder="1" applyAlignment="1">
      <alignment horizontal="center" vertical="center"/>
    </xf>
    <xf numFmtId="0" fontId="58" fillId="0" borderId="1" xfId="2" applyFont="1" applyBorder="1" applyAlignment="1">
      <alignment horizontal="left" vertical="center"/>
    </xf>
    <xf numFmtId="0" fontId="58" fillId="0" borderId="2" xfId="2" applyFont="1" applyBorder="1" applyAlignment="1">
      <alignment horizontal="left" vertical="center"/>
    </xf>
    <xf numFmtId="0" fontId="58" fillId="0" borderId="11" xfId="2" applyFont="1" applyBorder="1" applyAlignment="1">
      <alignment horizontal="left" vertical="center"/>
    </xf>
    <xf numFmtId="0" fontId="59" fillId="5" borderId="1" xfId="0" applyFont="1" applyFill="1" applyBorder="1" applyAlignment="1">
      <alignment horizontal="center" vertical="center"/>
    </xf>
    <xf numFmtId="0" fontId="23" fillId="0" borderId="0" xfId="0" applyFont="1" applyAlignment="1">
      <alignment horizontal="left" vertical="center" wrapText="1"/>
    </xf>
    <xf numFmtId="0" fontId="57" fillId="4" borderId="2" xfId="2" applyFont="1" applyFill="1" applyBorder="1" applyAlignment="1">
      <alignment horizontal="center" vertical="center"/>
    </xf>
    <xf numFmtId="0" fontId="57" fillId="4" borderId="11" xfId="2" applyFont="1" applyFill="1" applyBorder="1" applyAlignment="1">
      <alignment horizontal="center" vertical="center"/>
    </xf>
    <xf numFmtId="0" fontId="58" fillId="0" borderId="1" xfId="0" applyFont="1" applyBorder="1" applyAlignment="1">
      <alignment horizontal="left" vertical="center" wrapText="1"/>
    </xf>
    <xf numFmtId="0" fontId="58" fillId="0" borderId="1" xfId="0" applyFont="1" applyBorder="1" applyAlignment="1">
      <alignment horizontal="left" vertical="center"/>
    </xf>
    <xf numFmtId="0" fontId="57" fillId="4" borderId="2" xfId="0" applyFont="1" applyFill="1" applyBorder="1" applyAlignment="1">
      <alignment horizontal="center" vertical="center" wrapText="1"/>
    </xf>
    <xf numFmtId="0" fontId="57" fillId="4" borderId="10" xfId="0" applyFont="1" applyFill="1" applyBorder="1" applyAlignment="1">
      <alignment horizontal="center" vertical="center" wrapText="1"/>
    </xf>
    <xf numFmtId="0" fontId="57" fillId="4" borderId="11" xfId="0" applyFont="1" applyFill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57" fillId="4" borderId="2" xfId="0" applyFont="1" applyFill="1" applyBorder="1" applyAlignment="1">
      <alignment horizontal="center" vertical="center"/>
    </xf>
    <xf numFmtId="0" fontId="57" fillId="4" borderId="10" xfId="0" applyFont="1" applyFill="1" applyBorder="1" applyAlignment="1">
      <alignment horizontal="center" vertical="center"/>
    </xf>
    <xf numFmtId="0" fontId="57" fillId="4" borderId="11" xfId="0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9" xfId="0" applyFont="1" applyBorder="1" applyAlignment="1">
      <alignment horizontal="lef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8" fillId="0" borderId="0" xfId="0" applyFont="1" applyAlignment="1">
      <alignment horizontal="left" vertical="center"/>
    </xf>
    <xf numFmtId="0" fontId="39" fillId="0" borderId="1" xfId="0" applyFont="1" applyBorder="1" applyAlignment="1">
      <alignment vertical="center"/>
    </xf>
    <xf numFmtId="0" fontId="39" fillId="0" borderId="1" xfId="0" applyFont="1" applyBorder="1" applyAlignment="1">
      <alignment vertical="center" wrapText="1"/>
    </xf>
    <xf numFmtId="14" fontId="39" fillId="0" borderId="1" xfId="0" applyNumberFormat="1" applyFont="1" applyBorder="1" applyAlignment="1">
      <alignment vertical="center"/>
    </xf>
    <xf numFmtId="14" fontId="85" fillId="0" borderId="1" xfId="0" applyNumberFormat="1" applyFont="1" applyBorder="1" applyAlignment="1">
      <alignment vertical="center"/>
    </xf>
    <xf numFmtId="0" fontId="39" fillId="0" borderId="1" xfId="0" applyFont="1" applyBorder="1" applyAlignment="1">
      <alignment horizontal="left" vertical="center" wrapText="1"/>
    </xf>
    <xf numFmtId="0" fontId="39" fillId="12" borderId="1" xfId="0" applyFont="1" applyFill="1" applyBorder="1" applyAlignment="1">
      <alignment vertical="center" wrapText="1"/>
    </xf>
    <xf numFmtId="164" fontId="39" fillId="0" borderId="1" xfId="0" applyNumberFormat="1" applyFont="1" applyBorder="1" applyAlignment="1">
      <alignment vertical="center"/>
    </xf>
    <xf numFmtId="164" fontId="86" fillId="0" borderId="1" xfId="0" applyNumberFormat="1" applyFont="1" applyBorder="1" applyAlignment="1">
      <alignment vertical="center"/>
    </xf>
    <xf numFmtId="1" fontId="39" fillId="0" borderId="1" xfId="0" applyNumberFormat="1" applyFont="1" applyBorder="1" applyAlignment="1">
      <alignment vertical="center"/>
    </xf>
    <xf numFmtId="17" fontId="39" fillId="24" borderId="1" xfId="0" applyNumberFormat="1" applyFont="1" applyFill="1" applyBorder="1" applyAlignment="1">
      <alignment vertical="center"/>
    </xf>
    <xf numFmtId="0" fontId="0" fillId="0" borderId="0" xfId="0" applyFont="1"/>
    <xf numFmtId="175" fontId="85" fillId="0" borderId="1" xfId="0" applyNumberFormat="1" applyFont="1" applyBorder="1" applyAlignment="1">
      <alignment vertical="center"/>
    </xf>
    <xf numFmtId="0" fontId="39" fillId="0" borderId="0" xfId="0" applyFont="1" applyAlignment="1">
      <alignment horizontal="right"/>
    </xf>
    <xf numFmtId="49" fontId="39" fillId="0" borderId="1" xfId="0" applyNumberFormat="1" applyFont="1" applyBorder="1" applyAlignment="1">
      <alignment horizontal="right" vertical="center"/>
    </xf>
    <xf numFmtId="0" fontId="86" fillId="0" borderId="1" xfId="2" applyFont="1" applyBorder="1" applyAlignment="1">
      <alignment horizontal="left" vertical="center" wrapText="1"/>
    </xf>
  </cellXfs>
  <cellStyles count="19">
    <cellStyle name="Comma" xfId="5" xr:uid="{00000000-0005-0000-0000-000000000000}"/>
    <cellStyle name="Comma 2" xfId="13" xr:uid="{00000000-0005-0000-0000-000001000000}"/>
    <cellStyle name="Millares" xfId="1" builtinId="3"/>
    <cellStyle name="Millares 10" xfId="4" xr:uid="{00000000-0005-0000-0000-000003000000}"/>
    <cellStyle name="Millares 2" xfId="15" xr:uid="{E52E1EA4-2F1D-4242-8E20-1F3B16883A86}"/>
    <cellStyle name="Millares 2 2" xfId="14" xr:uid="{7B9491BE-F04F-448E-8C58-8C9264706E37}"/>
    <cellStyle name="Millares 2 3" xfId="3" xr:uid="{00000000-0005-0000-0000-000004000000}"/>
    <cellStyle name="Millares 3" xfId="18" xr:uid="{6C4CA927-A248-490F-B662-0C5EAC36A74F}"/>
    <cellStyle name="Millares 3 2" xfId="7" xr:uid="{00000000-0005-0000-0000-000005000000}"/>
    <cellStyle name="Millares 3 2 2" xfId="12" xr:uid="{00000000-0005-0000-0000-000006000000}"/>
    <cellStyle name="Millares 6 2" xfId="9" xr:uid="{00000000-0005-0000-0000-000007000000}"/>
    <cellStyle name="Normal" xfId="0" builtinId="0"/>
    <cellStyle name="Normal 12" xfId="8" xr:uid="{00000000-0005-0000-0000-00000A000000}"/>
    <cellStyle name="Normal 19" xfId="10" xr:uid="{00000000-0005-0000-0000-00000B000000}"/>
    <cellStyle name="Normal 2" xfId="2" xr:uid="{00000000-0005-0000-0000-00000C000000}"/>
    <cellStyle name="Normal 2 2" xfId="11" xr:uid="{00000000-0005-0000-0000-00000D000000}"/>
    <cellStyle name="Normal 2 2 2" xfId="16" xr:uid="{C8BDB615-6516-44AA-ACBB-CC66EA77BF3B}"/>
    <cellStyle name="Normal 2 2 2 2" xfId="17" xr:uid="{196E137B-D022-479D-8C1D-B295E3979BBE}"/>
    <cellStyle name="Porcentaje" xfId="6" builtinId="5"/>
  </cellStyles>
  <dxfs count="0"/>
  <tableStyles count="0" defaultTableStyle="TableStyleMedium2" defaultPivotStyle="PivotStyleLight16"/>
  <colors>
    <mruColors>
      <color rgb="FF00FFFF"/>
      <color rgb="FF00FF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../../Clasificador%20financiero%20y%20Plan%20de%20Cuentas%20Gubernamental/TEXTO%20ORDENADO%20DEL%20PLAN%20CONTABLE%20GUBERNAMENTAL%202019.pdf" TargetMode="External"/><Relationship Id="rId1" Type="http://schemas.openxmlformats.org/officeDocument/2006/relationships/hyperlink" Target="../../Clasificador%20financiero%20y%20Plan%20de%20Cuentas%20Gubernamental/Clasificador_economico_gastos_2021.pd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362857</xdr:colOff>
      <xdr:row>0</xdr:row>
      <xdr:rowOff>128984</xdr:rowOff>
    </xdr:from>
    <xdr:to>
      <xdr:col>37</xdr:col>
      <xdr:colOff>1244817</xdr:colOff>
      <xdr:row>4</xdr:row>
      <xdr:rowOff>136073</xdr:rowOff>
    </xdr:to>
    <xdr:pic>
      <xdr:nvPicPr>
        <xdr:cNvPr id="2" name="Imagen 1" descr="Resultado de imagen">
          <a:extLst>
            <a:ext uri="{FF2B5EF4-FFF2-40B4-BE49-F238E27FC236}">
              <a16:creationId xmlns:a16="http://schemas.microsoft.com/office/drawing/2014/main" id="{9370C334-2235-40E9-82B9-19092DC493F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65714" y="128984"/>
          <a:ext cx="2061246" cy="259244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248046</xdr:colOff>
      <xdr:row>0</xdr:row>
      <xdr:rowOff>178594</xdr:rowOff>
    </xdr:from>
    <xdr:to>
      <xdr:col>2</xdr:col>
      <xdr:colOff>930481</xdr:colOff>
      <xdr:row>4</xdr:row>
      <xdr:rowOff>136071</xdr:rowOff>
    </xdr:to>
    <xdr:pic>
      <xdr:nvPicPr>
        <xdr:cNvPr id="3" name="4 Imagen">
          <a:extLst>
            <a:ext uri="{FF2B5EF4-FFF2-40B4-BE49-F238E27FC236}">
              <a16:creationId xmlns:a16="http://schemas.microsoft.com/office/drawing/2014/main" id="{DF11945C-B576-4453-BD42-CEB2A013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046" y="178594"/>
          <a:ext cx="2859578" cy="2610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38100</xdr:rowOff>
    </xdr:from>
    <xdr:to>
      <xdr:col>8</xdr:col>
      <xdr:colOff>257175</xdr:colOff>
      <xdr:row>8</xdr:row>
      <xdr:rowOff>0</xdr:rowOff>
    </xdr:to>
    <xdr:sp macro="" textlink="">
      <xdr:nvSpPr>
        <xdr:cNvPr id="2" name="Rectángulo redondead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1220450" y="990600"/>
          <a:ext cx="2352675" cy="53340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100" b="1">
              <a:solidFill>
                <a:srgbClr val="FFFF00"/>
              </a:solidFill>
            </a:rPr>
            <a:t>CLASIFICADOR ECOMOMICO  DE GASTOS</a:t>
          </a:r>
        </a:p>
      </xdr:txBody>
    </xdr:sp>
    <xdr:clientData/>
  </xdr:twoCellAnchor>
  <xdr:twoCellAnchor>
    <xdr:from>
      <xdr:col>5</xdr:col>
      <xdr:colOff>190500</xdr:colOff>
      <xdr:row>10</xdr:row>
      <xdr:rowOff>57150</xdr:rowOff>
    </xdr:from>
    <xdr:to>
      <xdr:col>8</xdr:col>
      <xdr:colOff>257175</xdr:colOff>
      <xdr:row>13</xdr:row>
      <xdr:rowOff>142875</xdr:rowOff>
    </xdr:to>
    <xdr:sp macro="" textlink="">
      <xdr:nvSpPr>
        <xdr:cNvPr id="3" name="Rectángulo redondead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1220450" y="1962150"/>
          <a:ext cx="2352675" cy="657225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PLAN CONTABLE GUBERNAMENTAL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uario\Downloads\INFORME%20%20FINANCIERO%20%20EDITH%20REVISION%20(1).xlsx" TargetMode="External"/><Relationship Id="rId1" Type="http://schemas.openxmlformats.org/officeDocument/2006/relationships/externalLinkPath" Target="file:///C:\Users\Usuario\Downloads\INFORME%20%20FINANCIERO%20%20EDITH%20REVISION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E-05"/>
      <sheetName val="Hoja3"/>
      <sheetName val="FE-06"/>
      <sheetName val="Hoja1"/>
      <sheetName val="Hoja2"/>
      <sheetName val="BD_MATERIALES"/>
      <sheetName val="BD_PROVEEDORES"/>
      <sheetName val="CLASIFICADOR"/>
    </sheetNames>
    <sheetDataSet>
      <sheetData sheetId="0">
        <row r="9">
          <cell r="D9" t="str">
            <v>: 38-2023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 filterMode="1">
    <tabColor rgb="FFFF0000"/>
  </sheetPr>
  <dimension ref="A1:XFD2213"/>
  <sheetViews>
    <sheetView view="pageBreakPreview" topLeftCell="AG1275" zoomScale="70" zoomScaleNormal="12" zoomScaleSheetLayoutView="70" workbookViewId="0">
      <selection activeCell="AI1263" sqref="AI1263"/>
    </sheetView>
  </sheetViews>
  <sheetFormatPr baseColWidth="10" defaultRowHeight="14.4" outlineLevelCol="1"/>
  <cols>
    <col min="1" max="1" width="13.109375" style="26" customWidth="1"/>
    <col min="2" max="2" width="19.109375" style="26" customWidth="1"/>
    <col min="3" max="3" width="52.5546875" customWidth="1"/>
    <col min="4" max="4" width="33.33203125" style="28" customWidth="1"/>
    <col min="5" max="5" width="25.44140625" customWidth="1"/>
    <col min="6" max="6" width="10.33203125" style="26" customWidth="1"/>
    <col min="7" max="7" width="16.44140625" style="26" customWidth="1"/>
    <col min="8" max="8" width="33.88671875" customWidth="1" outlineLevel="1"/>
    <col min="9" max="9" width="29" customWidth="1" outlineLevel="1"/>
    <col min="10" max="10" width="41.109375" customWidth="1" outlineLevel="1"/>
    <col min="11" max="11" width="27.109375" style="26" customWidth="1" outlineLevel="1"/>
    <col min="12" max="12" width="77.33203125" style="54" customWidth="1"/>
    <col min="13" max="13" width="17.109375" hidden="1" customWidth="1" outlineLevel="1"/>
    <col min="14" max="14" width="89" style="28" customWidth="1" collapsed="1"/>
    <col min="15" max="15" width="21.88671875" style="26" customWidth="1"/>
    <col min="16" max="16" width="32.5546875" style="50" customWidth="1"/>
    <col min="17" max="17" width="22" style="49" customWidth="1"/>
    <col min="18" max="18" width="31.6640625" style="27" customWidth="1"/>
    <col min="19" max="19" width="23.5546875" style="26" customWidth="1"/>
    <col min="20" max="20" width="27.33203125" customWidth="1" outlineLevel="1"/>
    <col min="21" max="21" width="26.109375" customWidth="1" outlineLevel="1"/>
    <col min="22" max="22" width="27" customWidth="1" outlineLevel="1"/>
    <col min="23" max="23" width="25.109375" customWidth="1" outlineLevel="1"/>
    <col min="24" max="24" width="27.109375" customWidth="1" outlineLevel="1"/>
    <col min="25" max="25" width="26" customWidth="1" outlineLevel="1"/>
    <col min="26" max="26" width="23.33203125" customWidth="1" outlineLevel="1"/>
    <col min="27" max="27" width="31" customWidth="1" outlineLevel="1"/>
    <col min="28" max="28" width="30.6640625" customWidth="1" outlineLevel="1"/>
    <col min="29" max="29" width="28.6640625" customWidth="1" outlineLevel="1"/>
    <col min="30" max="31" width="27.109375" customWidth="1" outlineLevel="1"/>
    <col min="32" max="32" width="33.88671875" customWidth="1" outlineLevel="1"/>
    <col min="33" max="33" width="35.88671875" customWidth="1" outlineLevel="1"/>
    <col min="34" max="34" width="53.6640625" customWidth="1" outlineLevel="1"/>
    <col min="35" max="35" width="23.109375" customWidth="1"/>
    <col min="36" max="36" width="27.44140625" customWidth="1"/>
    <col min="37" max="37" width="17.6640625" style="48" customWidth="1"/>
    <col min="38" max="38" width="25.33203125" customWidth="1"/>
    <col min="39" max="39" width="9.44140625" style="26" customWidth="1"/>
    <col min="40" max="40" width="14.44140625" customWidth="1"/>
    <col min="41" max="41" width="16" customWidth="1"/>
    <col min="214" max="214" width="9.33203125" customWidth="1"/>
    <col min="215" max="215" width="8.6640625" customWidth="1"/>
    <col min="216" max="216" width="9.109375" customWidth="1"/>
    <col min="217" max="217" width="13.44140625" customWidth="1"/>
    <col min="218" max="218" width="10.44140625" customWidth="1"/>
    <col min="219" max="219" width="11" customWidth="1"/>
    <col min="220" max="220" width="7.44140625" customWidth="1"/>
    <col min="221" max="221" width="55.109375" customWidth="1"/>
    <col min="222" max="222" width="13.88671875" customWidth="1"/>
    <col min="223" max="224" width="14.88671875" customWidth="1"/>
    <col min="225" max="226" width="13.33203125" customWidth="1"/>
    <col min="227" max="227" width="14.6640625" customWidth="1"/>
    <col min="228" max="228" width="12.33203125" customWidth="1"/>
    <col min="229" max="229" width="14" customWidth="1"/>
    <col min="230" max="230" width="14.88671875" customWidth="1"/>
    <col min="231" max="231" width="9.33203125" customWidth="1"/>
    <col min="232" max="232" width="7.5546875" customWidth="1"/>
    <col min="233" max="233" width="8.88671875" customWidth="1"/>
    <col min="470" max="470" width="9.33203125" customWidth="1"/>
    <col min="471" max="471" width="8.6640625" customWidth="1"/>
    <col min="472" max="472" width="9.109375" customWidth="1"/>
    <col min="473" max="473" width="13.44140625" customWidth="1"/>
    <col min="474" max="474" width="10.44140625" customWidth="1"/>
    <col min="475" max="475" width="11" customWidth="1"/>
    <col min="476" max="476" width="7.44140625" customWidth="1"/>
    <col min="477" max="477" width="55.109375" customWidth="1"/>
    <col min="478" max="478" width="13.88671875" customWidth="1"/>
    <col min="479" max="480" width="14.88671875" customWidth="1"/>
    <col min="481" max="482" width="13.33203125" customWidth="1"/>
    <col min="483" max="483" width="14.6640625" customWidth="1"/>
    <col min="484" max="484" width="12.33203125" customWidth="1"/>
    <col min="485" max="485" width="14" customWidth="1"/>
    <col min="486" max="486" width="14.88671875" customWidth="1"/>
    <col min="487" max="487" width="9.33203125" customWidth="1"/>
    <col min="488" max="488" width="7.5546875" customWidth="1"/>
    <col min="489" max="489" width="8.88671875" customWidth="1"/>
    <col min="726" max="726" width="9.33203125" customWidth="1"/>
    <col min="727" max="727" width="8.6640625" customWidth="1"/>
    <col min="728" max="728" width="9.109375" customWidth="1"/>
    <col min="729" max="729" width="13.44140625" customWidth="1"/>
    <col min="730" max="730" width="10.44140625" customWidth="1"/>
    <col min="731" max="731" width="11" customWidth="1"/>
    <col min="732" max="732" width="7.44140625" customWidth="1"/>
    <col min="733" max="733" width="55.109375" customWidth="1"/>
    <col min="734" max="734" width="13.88671875" customWidth="1"/>
    <col min="735" max="736" width="14.88671875" customWidth="1"/>
    <col min="737" max="738" width="13.33203125" customWidth="1"/>
    <col min="739" max="739" width="14.6640625" customWidth="1"/>
    <col min="740" max="740" width="12.33203125" customWidth="1"/>
    <col min="741" max="741" width="14" customWidth="1"/>
    <col min="742" max="742" width="14.88671875" customWidth="1"/>
    <col min="743" max="743" width="9.33203125" customWidth="1"/>
    <col min="744" max="744" width="7.5546875" customWidth="1"/>
    <col min="745" max="745" width="8.88671875" customWidth="1"/>
    <col min="982" max="982" width="9.33203125" customWidth="1"/>
    <col min="983" max="983" width="8.6640625" customWidth="1"/>
    <col min="984" max="984" width="9.109375" customWidth="1"/>
    <col min="985" max="985" width="13.44140625" customWidth="1"/>
    <col min="986" max="986" width="10.44140625" customWidth="1"/>
    <col min="987" max="987" width="11" customWidth="1"/>
    <col min="988" max="988" width="7.44140625" customWidth="1"/>
    <col min="989" max="989" width="55.109375" customWidth="1"/>
    <col min="990" max="990" width="13.88671875" customWidth="1"/>
    <col min="991" max="992" width="14.88671875" customWidth="1"/>
    <col min="993" max="994" width="13.33203125" customWidth="1"/>
    <col min="995" max="995" width="14.6640625" customWidth="1"/>
    <col min="996" max="996" width="12.33203125" customWidth="1"/>
    <col min="997" max="997" width="14" customWidth="1"/>
    <col min="998" max="998" width="14.88671875" customWidth="1"/>
    <col min="999" max="999" width="9.33203125" customWidth="1"/>
    <col min="1000" max="1000" width="7.5546875" customWidth="1"/>
    <col min="1001" max="1001" width="8.88671875" customWidth="1"/>
    <col min="1238" max="1238" width="9.33203125" customWidth="1"/>
    <col min="1239" max="1239" width="8.6640625" customWidth="1"/>
    <col min="1240" max="1240" width="9.109375" customWidth="1"/>
    <col min="1241" max="1241" width="13.44140625" customWidth="1"/>
    <col min="1242" max="1242" width="10.44140625" customWidth="1"/>
    <col min="1243" max="1243" width="11" customWidth="1"/>
    <col min="1244" max="1244" width="7.44140625" customWidth="1"/>
    <col min="1245" max="1245" width="55.109375" customWidth="1"/>
    <col min="1246" max="1246" width="13.88671875" customWidth="1"/>
    <col min="1247" max="1248" width="14.88671875" customWidth="1"/>
    <col min="1249" max="1250" width="13.33203125" customWidth="1"/>
    <col min="1251" max="1251" width="14.6640625" customWidth="1"/>
    <col min="1252" max="1252" width="12.33203125" customWidth="1"/>
    <col min="1253" max="1253" width="14" customWidth="1"/>
    <col min="1254" max="1254" width="14.88671875" customWidth="1"/>
    <col min="1255" max="1255" width="9.33203125" customWidth="1"/>
    <col min="1256" max="1256" width="7.5546875" customWidth="1"/>
    <col min="1257" max="1257" width="8.88671875" customWidth="1"/>
    <col min="1494" max="1494" width="9.33203125" customWidth="1"/>
    <col min="1495" max="1495" width="8.6640625" customWidth="1"/>
    <col min="1496" max="1496" width="9.109375" customWidth="1"/>
    <col min="1497" max="1497" width="13.44140625" customWidth="1"/>
    <col min="1498" max="1498" width="10.44140625" customWidth="1"/>
    <col min="1499" max="1499" width="11" customWidth="1"/>
    <col min="1500" max="1500" width="7.44140625" customWidth="1"/>
    <col min="1501" max="1501" width="55.109375" customWidth="1"/>
    <col min="1502" max="1502" width="13.88671875" customWidth="1"/>
    <col min="1503" max="1504" width="14.88671875" customWidth="1"/>
    <col min="1505" max="1506" width="13.33203125" customWidth="1"/>
    <col min="1507" max="1507" width="14.6640625" customWidth="1"/>
    <col min="1508" max="1508" width="12.33203125" customWidth="1"/>
    <col min="1509" max="1509" width="14" customWidth="1"/>
    <col min="1510" max="1510" width="14.88671875" customWidth="1"/>
    <col min="1511" max="1511" width="9.33203125" customWidth="1"/>
    <col min="1512" max="1512" width="7.5546875" customWidth="1"/>
    <col min="1513" max="1513" width="8.88671875" customWidth="1"/>
    <col min="1750" max="1750" width="9.33203125" customWidth="1"/>
    <col min="1751" max="1751" width="8.6640625" customWidth="1"/>
    <col min="1752" max="1752" width="9.109375" customWidth="1"/>
    <col min="1753" max="1753" width="13.44140625" customWidth="1"/>
    <col min="1754" max="1754" width="10.44140625" customWidth="1"/>
    <col min="1755" max="1755" width="11" customWidth="1"/>
    <col min="1756" max="1756" width="7.44140625" customWidth="1"/>
    <col min="1757" max="1757" width="55.109375" customWidth="1"/>
    <col min="1758" max="1758" width="13.88671875" customWidth="1"/>
    <col min="1759" max="1760" width="14.88671875" customWidth="1"/>
    <col min="1761" max="1762" width="13.33203125" customWidth="1"/>
    <col min="1763" max="1763" width="14.6640625" customWidth="1"/>
    <col min="1764" max="1764" width="12.33203125" customWidth="1"/>
    <col min="1765" max="1765" width="14" customWidth="1"/>
    <col min="1766" max="1766" width="14.88671875" customWidth="1"/>
    <col min="1767" max="1767" width="9.33203125" customWidth="1"/>
    <col min="1768" max="1768" width="7.5546875" customWidth="1"/>
    <col min="1769" max="1769" width="8.88671875" customWidth="1"/>
    <col min="2006" max="2006" width="9.33203125" customWidth="1"/>
    <col min="2007" max="2007" width="8.6640625" customWidth="1"/>
    <col min="2008" max="2008" width="9.109375" customWidth="1"/>
    <col min="2009" max="2009" width="13.44140625" customWidth="1"/>
    <col min="2010" max="2010" width="10.44140625" customWidth="1"/>
    <col min="2011" max="2011" width="11" customWidth="1"/>
    <col min="2012" max="2012" width="7.44140625" customWidth="1"/>
    <col min="2013" max="2013" width="55.109375" customWidth="1"/>
    <col min="2014" max="2014" width="13.88671875" customWidth="1"/>
    <col min="2015" max="2016" width="14.88671875" customWidth="1"/>
    <col min="2017" max="2018" width="13.33203125" customWidth="1"/>
    <col min="2019" max="2019" width="14.6640625" customWidth="1"/>
    <col min="2020" max="2020" width="12.33203125" customWidth="1"/>
    <col min="2021" max="2021" width="14" customWidth="1"/>
    <col min="2022" max="2022" width="14.88671875" customWidth="1"/>
    <col min="2023" max="2023" width="9.33203125" customWidth="1"/>
    <col min="2024" max="2024" width="7.5546875" customWidth="1"/>
    <col min="2025" max="2025" width="8.88671875" customWidth="1"/>
    <col min="2262" max="2262" width="9.33203125" customWidth="1"/>
    <col min="2263" max="2263" width="8.6640625" customWidth="1"/>
    <col min="2264" max="2264" width="9.109375" customWidth="1"/>
    <col min="2265" max="2265" width="13.44140625" customWidth="1"/>
    <col min="2266" max="2266" width="10.44140625" customWidth="1"/>
    <col min="2267" max="2267" width="11" customWidth="1"/>
    <col min="2268" max="2268" width="7.44140625" customWidth="1"/>
    <col min="2269" max="2269" width="55.109375" customWidth="1"/>
    <col min="2270" max="2270" width="13.88671875" customWidth="1"/>
    <col min="2271" max="2272" width="14.88671875" customWidth="1"/>
    <col min="2273" max="2274" width="13.33203125" customWidth="1"/>
    <col min="2275" max="2275" width="14.6640625" customWidth="1"/>
    <col min="2276" max="2276" width="12.33203125" customWidth="1"/>
    <col min="2277" max="2277" width="14" customWidth="1"/>
    <col min="2278" max="2278" width="14.88671875" customWidth="1"/>
    <col min="2279" max="2279" width="9.33203125" customWidth="1"/>
    <col min="2280" max="2280" width="7.5546875" customWidth="1"/>
    <col min="2281" max="2281" width="8.88671875" customWidth="1"/>
    <col min="2518" max="2518" width="9.33203125" customWidth="1"/>
    <col min="2519" max="2519" width="8.6640625" customWidth="1"/>
    <col min="2520" max="2520" width="9.109375" customWidth="1"/>
    <col min="2521" max="2521" width="13.44140625" customWidth="1"/>
    <col min="2522" max="2522" width="10.44140625" customWidth="1"/>
    <col min="2523" max="2523" width="11" customWidth="1"/>
    <col min="2524" max="2524" width="7.44140625" customWidth="1"/>
    <col min="2525" max="2525" width="55.109375" customWidth="1"/>
    <col min="2526" max="2526" width="13.88671875" customWidth="1"/>
    <col min="2527" max="2528" width="14.88671875" customWidth="1"/>
    <col min="2529" max="2530" width="13.33203125" customWidth="1"/>
    <col min="2531" max="2531" width="14.6640625" customWidth="1"/>
    <col min="2532" max="2532" width="12.33203125" customWidth="1"/>
    <col min="2533" max="2533" width="14" customWidth="1"/>
    <col min="2534" max="2534" width="14.88671875" customWidth="1"/>
    <col min="2535" max="2535" width="9.33203125" customWidth="1"/>
    <col min="2536" max="2536" width="7.5546875" customWidth="1"/>
    <col min="2537" max="2537" width="8.88671875" customWidth="1"/>
    <col min="2774" max="2774" width="9.33203125" customWidth="1"/>
    <col min="2775" max="2775" width="8.6640625" customWidth="1"/>
    <col min="2776" max="2776" width="9.109375" customWidth="1"/>
    <col min="2777" max="2777" width="13.44140625" customWidth="1"/>
    <col min="2778" max="2778" width="10.44140625" customWidth="1"/>
    <col min="2779" max="2779" width="11" customWidth="1"/>
    <col min="2780" max="2780" width="7.44140625" customWidth="1"/>
    <col min="2781" max="2781" width="55.109375" customWidth="1"/>
    <col min="2782" max="2782" width="13.88671875" customWidth="1"/>
    <col min="2783" max="2784" width="14.88671875" customWidth="1"/>
    <col min="2785" max="2786" width="13.33203125" customWidth="1"/>
    <col min="2787" max="2787" width="14.6640625" customWidth="1"/>
    <col min="2788" max="2788" width="12.33203125" customWidth="1"/>
    <col min="2789" max="2789" width="14" customWidth="1"/>
    <col min="2790" max="2790" width="14.88671875" customWidth="1"/>
    <col min="2791" max="2791" width="9.33203125" customWidth="1"/>
    <col min="2792" max="2792" width="7.5546875" customWidth="1"/>
    <col min="2793" max="2793" width="8.88671875" customWidth="1"/>
    <col min="3030" max="3030" width="9.33203125" customWidth="1"/>
    <col min="3031" max="3031" width="8.6640625" customWidth="1"/>
    <col min="3032" max="3032" width="9.109375" customWidth="1"/>
    <col min="3033" max="3033" width="13.44140625" customWidth="1"/>
    <col min="3034" max="3034" width="10.44140625" customWidth="1"/>
    <col min="3035" max="3035" width="11" customWidth="1"/>
    <col min="3036" max="3036" width="7.44140625" customWidth="1"/>
    <col min="3037" max="3037" width="55.109375" customWidth="1"/>
    <col min="3038" max="3038" width="13.88671875" customWidth="1"/>
    <col min="3039" max="3040" width="14.88671875" customWidth="1"/>
    <col min="3041" max="3042" width="13.33203125" customWidth="1"/>
    <col min="3043" max="3043" width="14.6640625" customWidth="1"/>
    <col min="3044" max="3044" width="12.33203125" customWidth="1"/>
    <col min="3045" max="3045" width="14" customWidth="1"/>
    <col min="3046" max="3046" width="14.88671875" customWidth="1"/>
    <col min="3047" max="3047" width="9.33203125" customWidth="1"/>
    <col min="3048" max="3048" width="7.5546875" customWidth="1"/>
    <col min="3049" max="3049" width="8.88671875" customWidth="1"/>
    <col min="3286" max="3286" width="9.33203125" customWidth="1"/>
    <col min="3287" max="3287" width="8.6640625" customWidth="1"/>
    <col min="3288" max="3288" width="9.109375" customWidth="1"/>
    <col min="3289" max="3289" width="13.44140625" customWidth="1"/>
    <col min="3290" max="3290" width="10.44140625" customWidth="1"/>
    <col min="3291" max="3291" width="11" customWidth="1"/>
    <col min="3292" max="3292" width="7.44140625" customWidth="1"/>
    <col min="3293" max="3293" width="55.109375" customWidth="1"/>
    <col min="3294" max="3294" width="13.88671875" customWidth="1"/>
    <col min="3295" max="3296" width="14.88671875" customWidth="1"/>
    <col min="3297" max="3298" width="13.33203125" customWidth="1"/>
    <col min="3299" max="3299" width="14.6640625" customWidth="1"/>
    <col min="3300" max="3300" width="12.33203125" customWidth="1"/>
    <col min="3301" max="3301" width="14" customWidth="1"/>
    <col min="3302" max="3302" width="14.88671875" customWidth="1"/>
    <col min="3303" max="3303" width="9.33203125" customWidth="1"/>
    <col min="3304" max="3304" width="7.5546875" customWidth="1"/>
    <col min="3305" max="3305" width="8.88671875" customWidth="1"/>
    <col min="3542" max="3542" width="9.33203125" customWidth="1"/>
    <col min="3543" max="3543" width="8.6640625" customWidth="1"/>
    <col min="3544" max="3544" width="9.109375" customWidth="1"/>
    <col min="3545" max="3545" width="13.44140625" customWidth="1"/>
    <col min="3546" max="3546" width="10.44140625" customWidth="1"/>
    <col min="3547" max="3547" width="11" customWidth="1"/>
    <col min="3548" max="3548" width="7.44140625" customWidth="1"/>
    <col min="3549" max="3549" width="55.109375" customWidth="1"/>
    <col min="3550" max="3550" width="13.88671875" customWidth="1"/>
    <col min="3551" max="3552" width="14.88671875" customWidth="1"/>
    <col min="3553" max="3554" width="13.33203125" customWidth="1"/>
    <col min="3555" max="3555" width="14.6640625" customWidth="1"/>
    <col min="3556" max="3556" width="12.33203125" customWidth="1"/>
    <col min="3557" max="3557" width="14" customWidth="1"/>
    <col min="3558" max="3558" width="14.88671875" customWidth="1"/>
    <col min="3559" max="3559" width="9.33203125" customWidth="1"/>
    <col min="3560" max="3560" width="7.5546875" customWidth="1"/>
    <col min="3561" max="3561" width="8.88671875" customWidth="1"/>
    <col min="3798" max="3798" width="9.33203125" customWidth="1"/>
    <col min="3799" max="3799" width="8.6640625" customWidth="1"/>
    <col min="3800" max="3800" width="9.109375" customWidth="1"/>
    <col min="3801" max="3801" width="13.44140625" customWidth="1"/>
    <col min="3802" max="3802" width="10.44140625" customWidth="1"/>
    <col min="3803" max="3803" width="11" customWidth="1"/>
    <col min="3804" max="3804" width="7.44140625" customWidth="1"/>
    <col min="3805" max="3805" width="55.109375" customWidth="1"/>
    <col min="3806" max="3806" width="13.88671875" customWidth="1"/>
    <col min="3807" max="3808" width="14.88671875" customWidth="1"/>
    <col min="3809" max="3810" width="13.33203125" customWidth="1"/>
    <col min="3811" max="3811" width="14.6640625" customWidth="1"/>
    <col min="3812" max="3812" width="12.33203125" customWidth="1"/>
    <col min="3813" max="3813" width="14" customWidth="1"/>
    <col min="3814" max="3814" width="14.88671875" customWidth="1"/>
    <col min="3815" max="3815" width="9.33203125" customWidth="1"/>
    <col min="3816" max="3816" width="7.5546875" customWidth="1"/>
    <col min="3817" max="3817" width="8.88671875" customWidth="1"/>
    <col min="4054" max="4054" width="9.33203125" customWidth="1"/>
    <col min="4055" max="4055" width="8.6640625" customWidth="1"/>
    <col min="4056" max="4056" width="9.109375" customWidth="1"/>
    <col min="4057" max="4057" width="13.44140625" customWidth="1"/>
    <col min="4058" max="4058" width="10.44140625" customWidth="1"/>
    <col min="4059" max="4059" width="11" customWidth="1"/>
    <col min="4060" max="4060" width="7.44140625" customWidth="1"/>
    <col min="4061" max="4061" width="55.109375" customWidth="1"/>
    <col min="4062" max="4062" width="13.88671875" customWidth="1"/>
    <col min="4063" max="4064" width="14.88671875" customWidth="1"/>
    <col min="4065" max="4066" width="13.33203125" customWidth="1"/>
    <col min="4067" max="4067" width="14.6640625" customWidth="1"/>
    <col min="4068" max="4068" width="12.33203125" customWidth="1"/>
    <col min="4069" max="4069" width="14" customWidth="1"/>
    <col min="4070" max="4070" width="14.88671875" customWidth="1"/>
    <col min="4071" max="4071" width="9.33203125" customWidth="1"/>
    <col min="4072" max="4072" width="7.5546875" customWidth="1"/>
    <col min="4073" max="4073" width="8.88671875" customWidth="1"/>
    <col min="4310" max="4310" width="9.33203125" customWidth="1"/>
    <col min="4311" max="4311" width="8.6640625" customWidth="1"/>
    <col min="4312" max="4312" width="9.109375" customWidth="1"/>
    <col min="4313" max="4313" width="13.44140625" customWidth="1"/>
    <col min="4314" max="4314" width="10.44140625" customWidth="1"/>
    <col min="4315" max="4315" width="11" customWidth="1"/>
    <col min="4316" max="4316" width="7.44140625" customWidth="1"/>
    <col min="4317" max="4317" width="55.109375" customWidth="1"/>
    <col min="4318" max="4318" width="13.88671875" customWidth="1"/>
    <col min="4319" max="4320" width="14.88671875" customWidth="1"/>
    <col min="4321" max="4322" width="13.33203125" customWidth="1"/>
    <col min="4323" max="4323" width="14.6640625" customWidth="1"/>
    <col min="4324" max="4324" width="12.33203125" customWidth="1"/>
    <col min="4325" max="4325" width="14" customWidth="1"/>
    <col min="4326" max="4326" width="14.88671875" customWidth="1"/>
    <col min="4327" max="4327" width="9.33203125" customWidth="1"/>
    <col min="4328" max="4328" width="7.5546875" customWidth="1"/>
    <col min="4329" max="4329" width="8.88671875" customWidth="1"/>
    <col min="4566" max="4566" width="9.33203125" customWidth="1"/>
    <col min="4567" max="4567" width="8.6640625" customWidth="1"/>
    <col min="4568" max="4568" width="9.109375" customWidth="1"/>
    <col min="4569" max="4569" width="13.44140625" customWidth="1"/>
    <col min="4570" max="4570" width="10.44140625" customWidth="1"/>
    <col min="4571" max="4571" width="11" customWidth="1"/>
    <col min="4572" max="4572" width="7.44140625" customWidth="1"/>
    <col min="4573" max="4573" width="55.109375" customWidth="1"/>
    <col min="4574" max="4574" width="13.88671875" customWidth="1"/>
    <col min="4575" max="4576" width="14.88671875" customWidth="1"/>
    <col min="4577" max="4578" width="13.33203125" customWidth="1"/>
    <col min="4579" max="4579" width="14.6640625" customWidth="1"/>
    <col min="4580" max="4580" width="12.33203125" customWidth="1"/>
    <col min="4581" max="4581" width="14" customWidth="1"/>
    <col min="4582" max="4582" width="14.88671875" customWidth="1"/>
    <col min="4583" max="4583" width="9.33203125" customWidth="1"/>
    <col min="4584" max="4584" width="7.5546875" customWidth="1"/>
    <col min="4585" max="4585" width="8.88671875" customWidth="1"/>
    <col min="4822" max="4822" width="9.33203125" customWidth="1"/>
    <col min="4823" max="4823" width="8.6640625" customWidth="1"/>
    <col min="4824" max="4824" width="9.109375" customWidth="1"/>
    <col min="4825" max="4825" width="13.44140625" customWidth="1"/>
    <col min="4826" max="4826" width="10.44140625" customWidth="1"/>
    <col min="4827" max="4827" width="11" customWidth="1"/>
    <col min="4828" max="4828" width="7.44140625" customWidth="1"/>
    <col min="4829" max="4829" width="55.109375" customWidth="1"/>
    <col min="4830" max="4830" width="13.88671875" customWidth="1"/>
    <col min="4831" max="4832" width="14.88671875" customWidth="1"/>
    <col min="4833" max="4834" width="13.33203125" customWidth="1"/>
    <col min="4835" max="4835" width="14.6640625" customWidth="1"/>
    <col min="4836" max="4836" width="12.33203125" customWidth="1"/>
    <col min="4837" max="4837" width="14" customWidth="1"/>
    <col min="4838" max="4838" width="14.88671875" customWidth="1"/>
    <col min="4839" max="4839" width="9.33203125" customWidth="1"/>
    <col min="4840" max="4840" width="7.5546875" customWidth="1"/>
    <col min="4841" max="4841" width="8.88671875" customWidth="1"/>
    <col min="5078" max="5078" width="9.33203125" customWidth="1"/>
    <col min="5079" max="5079" width="8.6640625" customWidth="1"/>
    <col min="5080" max="5080" width="9.109375" customWidth="1"/>
    <col min="5081" max="5081" width="13.44140625" customWidth="1"/>
    <col min="5082" max="5082" width="10.44140625" customWidth="1"/>
    <col min="5083" max="5083" width="11" customWidth="1"/>
    <col min="5084" max="5084" width="7.44140625" customWidth="1"/>
    <col min="5085" max="5085" width="55.109375" customWidth="1"/>
    <col min="5086" max="5086" width="13.88671875" customWidth="1"/>
    <col min="5087" max="5088" width="14.88671875" customWidth="1"/>
    <col min="5089" max="5090" width="13.33203125" customWidth="1"/>
    <col min="5091" max="5091" width="14.6640625" customWidth="1"/>
    <col min="5092" max="5092" width="12.33203125" customWidth="1"/>
    <col min="5093" max="5093" width="14" customWidth="1"/>
    <col min="5094" max="5094" width="14.88671875" customWidth="1"/>
    <col min="5095" max="5095" width="9.33203125" customWidth="1"/>
    <col min="5096" max="5096" width="7.5546875" customWidth="1"/>
    <col min="5097" max="5097" width="8.88671875" customWidth="1"/>
    <col min="5334" max="5334" width="9.33203125" customWidth="1"/>
    <col min="5335" max="5335" width="8.6640625" customWidth="1"/>
    <col min="5336" max="5336" width="9.109375" customWidth="1"/>
    <col min="5337" max="5337" width="13.44140625" customWidth="1"/>
    <col min="5338" max="5338" width="10.44140625" customWidth="1"/>
    <col min="5339" max="5339" width="11" customWidth="1"/>
    <col min="5340" max="5340" width="7.44140625" customWidth="1"/>
    <col min="5341" max="5341" width="55.109375" customWidth="1"/>
    <col min="5342" max="5342" width="13.88671875" customWidth="1"/>
    <col min="5343" max="5344" width="14.88671875" customWidth="1"/>
    <col min="5345" max="5346" width="13.33203125" customWidth="1"/>
    <col min="5347" max="5347" width="14.6640625" customWidth="1"/>
    <col min="5348" max="5348" width="12.33203125" customWidth="1"/>
    <col min="5349" max="5349" width="14" customWidth="1"/>
    <col min="5350" max="5350" width="14.88671875" customWidth="1"/>
    <col min="5351" max="5351" width="9.33203125" customWidth="1"/>
    <col min="5352" max="5352" width="7.5546875" customWidth="1"/>
    <col min="5353" max="5353" width="8.88671875" customWidth="1"/>
    <col min="5590" max="5590" width="9.33203125" customWidth="1"/>
    <col min="5591" max="5591" width="8.6640625" customWidth="1"/>
    <col min="5592" max="5592" width="9.109375" customWidth="1"/>
    <col min="5593" max="5593" width="13.44140625" customWidth="1"/>
    <col min="5594" max="5594" width="10.44140625" customWidth="1"/>
    <col min="5595" max="5595" width="11" customWidth="1"/>
    <col min="5596" max="5596" width="7.44140625" customWidth="1"/>
    <col min="5597" max="5597" width="55.109375" customWidth="1"/>
    <col min="5598" max="5598" width="13.88671875" customWidth="1"/>
    <col min="5599" max="5600" width="14.88671875" customWidth="1"/>
    <col min="5601" max="5602" width="13.33203125" customWidth="1"/>
    <col min="5603" max="5603" width="14.6640625" customWidth="1"/>
    <col min="5604" max="5604" width="12.33203125" customWidth="1"/>
    <col min="5605" max="5605" width="14" customWidth="1"/>
    <col min="5606" max="5606" width="14.88671875" customWidth="1"/>
    <col min="5607" max="5607" width="9.33203125" customWidth="1"/>
    <col min="5608" max="5608" width="7.5546875" customWidth="1"/>
    <col min="5609" max="5609" width="8.88671875" customWidth="1"/>
    <col min="5846" max="5846" width="9.33203125" customWidth="1"/>
    <col min="5847" max="5847" width="8.6640625" customWidth="1"/>
    <col min="5848" max="5848" width="9.109375" customWidth="1"/>
    <col min="5849" max="5849" width="13.44140625" customWidth="1"/>
    <col min="5850" max="5850" width="10.44140625" customWidth="1"/>
    <col min="5851" max="5851" width="11" customWidth="1"/>
    <col min="5852" max="5852" width="7.44140625" customWidth="1"/>
    <col min="5853" max="5853" width="55.109375" customWidth="1"/>
    <col min="5854" max="5854" width="13.88671875" customWidth="1"/>
    <col min="5855" max="5856" width="14.88671875" customWidth="1"/>
    <col min="5857" max="5858" width="13.33203125" customWidth="1"/>
    <col min="5859" max="5859" width="14.6640625" customWidth="1"/>
    <col min="5860" max="5860" width="12.33203125" customWidth="1"/>
    <col min="5861" max="5861" width="14" customWidth="1"/>
    <col min="5862" max="5862" width="14.88671875" customWidth="1"/>
    <col min="5863" max="5863" width="9.33203125" customWidth="1"/>
    <col min="5864" max="5864" width="7.5546875" customWidth="1"/>
    <col min="5865" max="5865" width="8.88671875" customWidth="1"/>
    <col min="6102" max="6102" width="9.33203125" customWidth="1"/>
    <col min="6103" max="6103" width="8.6640625" customWidth="1"/>
    <col min="6104" max="6104" width="9.109375" customWidth="1"/>
    <col min="6105" max="6105" width="13.44140625" customWidth="1"/>
    <col min="6106" max="6106" width="10.44140625" customWidth="1"/>
    <col min="6107" max="6107" width="11" customWidth="1"/>
    <col min="6108" max="6108" width="7.44140625" customWidth="1"/>
    <col min="6109" max="6109" width="55.109375" customWidth="1"/>
    <col min="6110" max="6110" width="13.88671875" customWidth="1"/>
    <col min="6111" max="6112" width="14.88671875" customWidth="1"/>
    <col min="6113" max="6114" width="13.33203125" customWidth="1"/>
    <col min="6115" max="6115" width="14.6640625" customWidth="1"/>
    <col min="6116" max="6116" width="12.33203125" customWidth="1"/>
    <col min="6117" max="6117" width="14" customWidth="1"/>
    <col min="6118" max="6118" width="14.88671875" customWidth="1"/>
    <col min="6119" max="6119" width="9.33203125" customWidth="1"/>
    <col min="6120" max="6120" width="7.5546875" customWidth="1"/>
    <col min="6121" max="6121" width="8.88671875" customWidth="1"/>
    <col min="6358" max="6358" width="9.33203125" customWidth="1"/>
    <col min="6359" max="6359" width="8.6640625" customWidth="1"/>
    <col min="6360" max="6360" width="9.109375" customWidth="1"/>
    <col min="6361" max="6361" width="13.44140625" customWidth="1"/>
    <col min="6362" max="6362" width="10.44140625" customWidth="1"/>
    <col min="6363" max="6363" width="11" customWidth="1"/>
    <col min="6364" max="6364" width="7.44140625" customWidth="1"/>
    <col min="6365" max="6365" width="55.109375" customWidth="1"/>
    <col min="6366" max="6366" width="13.88671875" customWidth="1"/>
    <col min="6367" max="6368" width="14.88671875" customWidth="1"/>
    <col min="6369" max="6370" width="13.33203125" customWidth="1"/>
    <col min="6371" max="6371" width="14.6640625" customWidth="1"/>
    <col min="6372" max="6372" width="12.33203125" customWidth="1"/>
    <col min="6373" max="6373" width="14" customWidth="1"/>
    <col min="6374" max="6374" width="14.88671875" customWidth="1"/>
    <col min="6375" max="6375" width="9.33203125" customWidth="1"/>
    <col min="6376" max="6376" width="7.5546875" customWidth="1"/>
    <col min="6377" max="6377" width="8.88671875" customWidth="1"/>
    <col min="6614" max="6614" width="9.33203125" customWidth="1"/>
    <col min="6615" max="6615" width="8.6640625" customWidth="1"/>
    <col min="6616" max="6616" width="9.109375" customWidth="1"/>
    <col min="6617" max="6617" width="13.44140625" customWidth="1"/>
    <col min="6618" max="6618" width="10.44140625" customWidth="1"/>
    <col min="6619" max="6619" width="11" customWidth="1"/>
    <col min="6620" max="6620" width="7.44140625" customWidth="1"/>
    <col min="6621" max="6621" width="55.109375" customWidth="1"/>
    <col min="6622" max="6622" width="13.88671875" customWidth="1"/>
    <col min="6623" max="6624" width="14.88671875" customWidth="1"/>
    <col min="6625" max="6626" width="13.33203125" customWidth="1"/>
    <col min="6627" max="6627" width="14.6640625" customWidth="1"/>
    <col min="6628" max="6628" width="12.33203125" customWidth="1"/>
    <col min="6629" max="6629" width="14" customWidth="1"/>
    <col min="6630" max="6630" width="14.88671875" customWidth="1"/>
    <col min="6631" max="6631" width="9.33203125" customWidth="1"/>
    <col min="6632" max="6632" width="7.5546875" customWidth="1"/>
    <col min="6633" max="6633" width="8.88671875" customWidth="1"/>
    <col min="6870" max="6870" width="9.33203125" customWidth="1"/>
    <col min="6871" max="6871" width="8.6640625" customWidth="1"/>
    <col min="6872" max="6872" width="9.109375" customWidth="1"/>
    <col min="6873" max="6873" width="13.44140625" customWidth="1"/>
    <col min="6874" max="6874" width="10.44140625" customWidth="1"/>
    <col min="6875" max="6875" width="11" customWidth="1"/>
    <col min="6876" max="6876" width="7.44140625" customWidth="1"/>
    <col min="6877" max="6877" width="55.109375" customWidth="1"/>
    <col min="6878" max="6878" width="13.88671875" customWidth="1"/>
    <col min="6879" max="6880" width="14.88671875" customWidth="1"/>
    <col min="6881" max="6882" width="13.33203125" customWidth="1"/>
    <col min="6883" max="6883" width="14.6640625" customWidth="1"/>
    <col min="6884" max="6884" width="12.33203125" customWidth="1"/>
    <col min="6885" max="6885" width="14" customWidth="1"/>
    <col min="6886" max="6886" width="14.88671875" customWidth="1"/>
    <col min="6887" max="6887" width="9.33203125" customWidth="1"/>
    <col min="6888" max="6888" width="7.5546875" customWidth="1"/>
    <col min="6889" max="6889" width="8.88671875" customWidth="1"/>
    <col min="7126" max="7126" width="9.33203125" customWidth="1"/>
    <col min="7127" max="7127" width="8.6640625" customWidth="1"/>
    <col min="7128" max="7128" width="9.109375" customWidth="1"/>
    <col min="7129" max="7129" width="13.44140625" customWidth="1"/>
    <col min="7130" max="7130" width="10.44140625" customWidth="1"/>
    <col min="7131" max="7131" width="11" customWidth="1"/>
    <col min="7132" max="7132" width="7.44140625" customWidth="1"/>
    <col min="7133" max="7133" width="55.109375" customWidth="1"/>
    <col min="7134" max="7134" width="13.88671875" customWidth="1"/>
    <col min="7135" max="7136" width="14.88671875" customWidth="1"/>
    <col min="7137" max="7138" width="13.33203125" customWidth="1"/>
    <col min="7139" max="7139" width="14.6640625" customWidth="1"/>
    <col min="7140" max="7140" width="12.33203125" customWidth="1"/>
    <col min="7141" max="7141" width="14" customWidth="1"/>
    <col min="7142" max="7142" width="14.88671875" customWidth="1"/>
    <col min="7143" max="7143" width="9.33203125" customWidth="1"/>
    <col min="7144" max="7144" width="7.5546875" customWidth="1"/>
    <col min="7145" max="7145" width="8.88671875" customWidth="1"/>
    <col min="7382" max="7382" width="9.33203125" customWidth="1"/>
    <col min="7383" max="7383" width="8.6640625" customWidth="1"/>
    <col min="7384" max="7384" width="9.109375" customWidth="1"/>
    <col min="7385" max="7385" width="13.44140625" customWidth="1"/>
    <col min="7386" max="7386" width="10.44140625" customWidth="1"/>
    <col min="7387" max="7387" width="11" customWidth="1"/>
    <col min="7388" max="7388" width="7.44140625" customWidth="1"/>
    <col min="7389" max="7389" width="55.109375" customWidth="1"/>
    <col min="7390" max="7390" width="13.88671875" customWidth="1"/>
    <col min="7391" max="7392" width="14.88671875" customWidth="1"/>
    <col min="7393" max="7394" width="13.33203125" customWidth="1"/>
    <col min="7395" max="7395" width="14.6640625" customWidth="1"/>
    <col min="7396" max="7396" width="12.33203125" customWidth="1"/>
    <col min="7397" max="7397" width="14" customWidth="1"/>
    <col min="7398" max="7398" width="14.88671875" customWidth="1"/>
    <col min="7399" max="7399" width="9.33203125" customWidth="1"/>
    <col min="7400" max="7400" width="7.5546875" customWidth="1"/>
    <col min="7401" max="7401" width="8.88671875" customWidth="1"/>
    <col min="7638" max="7638" width="9.33203125" customWidth="1"/>
    <col min="7639" max="7639" width="8.6640625" customWidth="1"/>
    <col min="7640" max="7640" width="9.109375" customWidth="1"/>
    <col min="7641" max="7641" width="13.44140625" customWidth="1"/>
    <col min="7642" max="7642" width="10.44140625" customWidth="1"/>
    <col min="7643" max="7643" width="11" customWidth="1"/>
    <col min="7644" max="7644" width="7.44140625" customWidth="1"/>
    <col min="7645" max="7645" width="55.109375" customWidth="1"/>
    <col min="7646" max="7646" width="13.88671875" customWidth="1"/>
    <col min="7647" max="7648" width="14.88671875" customWidth="1"/>
    <col min="7649" max="7650" width="13.33203125" customWidth="1"/>
    <col min="7651" max="7651" width="14.6640625" customWidth="1"/>
    <col min="7652" max="7652" width="12.33203125" customWidth="1"/>
    <col min="7653" max="7653" width="14" customWidth="1"/>
    <col min="7654" max="7654" width="14.88671875" customWidth="1"/>
    <col min="7655" max="7655" width="9.33203125" customWidth="1"/>
    <col min="7656" max="7656" width="7.5546875" customWidth="1"/>
    <col min="7657" max="7657" width="8.88671875" customWidth="1"/>
    <col min="7894" max="7894" width="9.33203125" customWidth="1"/>
    <col min="7895" max="7895" width="8.6640625" customWidth="1"/>
    <col min="7896" max="7896" width="9.109375" customWidth="1"/>
    <col min="7897" max="7897" width="13.44140625" customWidth="1"/>
    <col min="7898" max="7898" width="10.44140625" customWidth="1"/>
    <col min="7899" max="7899" width="11" customWidth="1"/>
    <col min="7900" max="7900" width="7.44140625" customWidth="1"/>
    <col min="7901" max="7901" width="55.109375" customWidth="1"/>
    <col min="7902" max="7902" width="13.88671875" customWidth="1"/>
    <col min="7903" max="7904" width="14.88671875" customWidth="1"/>
    <col min="7905" max="7906" width="13.33203125" customWidth="1"/>
    <col min="7907" max="7907" width="14.6640625" customWidth="1"/>
    <col min="7908" max="7908" width="12.33203125" customWidth="1"/>
    <col min="7909" max="7909" width="14" customWidth="1"/>
    <col min="7910" max="7910" width="14.88671875" customWidth="1"/>
    <col min="7911" max="7911" width="9.33203125" customWidth="1"/>
    <col min="7912" max="7912" width="7.5546875" customWidth="1"/>
    <col min="7913" max="7913" width="8.88671875" customWidth="1"/>
    <col min="8150" max="8150" width="9.33203125" customWidth="1"/>
    <col min="8151" max="8151" width="8.6640625" customWidth="1"/>
    <col min="8152" max="8152" width="9.109375" customWidth="1"/>
    <col min="8153" max="8153" width="13.44140625" customWidth="1"/>
    <col min="8154" max="8154" width="10.44140625" customWidth="1"/>
    <col min="8155" max="8155" width="11" customWidth="1"/>
    <col min="8156" max="8156" width="7.44140625" customWidth="1"/>
    <col min="8157" max="8157" width="55.109375" customWidth="1"/>
    <col min="8158" max="8158" width="13.88671875" customWidth="1"/>
    <col min="8159" max="8160" width="14.88671875" customWidth="1"/>
    <col min="8161" max="8162" width="13.33203125" customWidth="1"/>
    <col min="8163" max="8163" width="14.6640625" customWidth="1"/>
    <col min="8164" max="8164" width="12.33203125" customWidth="1"/>
    <col min="8165" max="8165" width="14" customWidth="1"/>
    <col min="8166" max="8166" width="14.88671875" customWidth="1"/>
    <col min="8167" max="8167" width="9.33203125" customWidth="1"/>
    <col min="8168" max="8168" width="7.5546875" customWidth="1"/>
    <col min="8169" max="8169" width="8.88671875" customWidth="1"/>
    <col min="8406" max="8406" width="9.33203125" customWidth="1"/>
    <col min="8407" max="8407" width="8.6640625" customWidth="1"/>
    <col min="8408" max="8408" width="9.109375" customWidth="1"/>
    <col min="8409" max="8409" width="13.44140625" customWidth="1"/>
    <col min="8410" max="8410" width="10.44140625" customWidth="1"/>
    <col min="8411" max="8411" width="11" customWidth="1"/>
    <col min="8412" max="8412" width="7.44140625" customWidth="1"/>
    <col min="8413" max="8413" width="55.109375" customWidth="1"/>
    <col min="8414" max="8414" width="13.88671875" customWidth="1"/>
    <col min="8415" max="8416" width="14.88671875" customWidth="1"/>
    <col min="8417" max="8418" width="13.33203125" customWidth="1"/>
    <col min="8419" max="8419" width="14.6640625" customWidth="1"/>
    <col min="8420" max="8420" width="12.33203125" customWidth="1"/>
    <col min="8421" max="8421" width="14" customWidth="1"/>
    <col min="8422" max="8422" width="14.88671875" customWidth="1"/>
    <col min="8423" max="8423" width="9.33203125" customWidth="1"/>
    <col min="8424" max="8424" width="7.5546875" customWidth="1"/>
    <col min="8425" max="8425" width="8.88671875" customWidth="1"/>
    <col min="8662" max="8662" width="9.33203125" customWidth="1"/>
    <col min="8663" max="8663" width="8.6640625" customWidth="1"/>
    <col min="8664" max="8664" width="9.109375" customWidth="1"/>
    <col min="8665" max="8665" width="13.44140625" customWidth="1"/>
    <col min="8666" max="8666" width="10.44140625" customWidth="1"/>
    <col min="8667" max="8667" width="11" customWidth="1"/>
    <col min="8668" max="8668" width="7.44140625" customWidth="1"/>
    <col min="8669" max="8669" width="55.109375" customWidth="1"/>
    <col min="8670" max="8670" width="13.88671875" customWidth="1"/>
    <col min="8671" max="8672" width="14.88671875" customWidth="1"/>
    <col min="8673" max="8674" width="13.33203125" customWidth="1"/>
    <col min="8675" max="8675" width="14.6640625" customWidth="1"/>
    <col min="8676" max="8676" width="12.33203125" customWidth="1"/>
    <col min="8677" max="8677" width="14" customWidth="1"/>
    <col min="8678" max="8678" width="14.88671875" customWidth="1"/>
    <col min="8679" max="8679" width="9.33203125" customWidth="1"/>
    <col min="8680" max="8680" width="7.5546875" customWidth="1"/>
    <col min="8681" max="8681" width="8.88671875" customWidth="1"/>
    <col min="8918" max="8918" width="9.33203125" customWidth="1"/>
    <col min="8919" max="8919" width="8.6640625" customWidth="1"/>
    <col min="8920" max="8920" width="9.109375" customWidth="1"/>
    <col min="8921" max="8921" width="13.44140625" customWidth="1"/>
    <col min="8922" max="8922" width="10.44140625" customWidth="1"/>
    <col min="8923" max="8923" width="11" customWidth="1"/>
    <col min="8924" max="8924" width="7.44140625" customWidth="1"/>
    <col min="8925" max="8925" width="55.109375" customWidth="1"/>
    <col min="8926" max="8926" width="13.88671875" customWidth="1"/>
    <col min="8927" max="8928" width="14.88671875" customWidth="1"/>
    <col min="8929" max="8930" width="13.33203125" customWidth="1"/>
    <col min="8931" max="8931" width="14.6640625" customWidth="1"/>
    <col min="8932" max="8932" width="12.33203125" customWidth="1"/>
    <col min="8933" max="8933" width="14" customWidth="1"/>
    <col min="8934" max="8934" width="14.88671875" customWidth="1"/>
    <col min="8935" max="8935" width="9.33203125" customWidth="1"/>
    <col min="8936" max="8936" width="7.5546875" customWidth="1"/>
    <col min="8937" max="8937" width="8.88671875" customWidth="1"/>
    <col min="9174" max="9174" width="9.33203125" customWidth="1"/>
    <col min="9175" max="9175" width="8.6640625" customWidth="1"/>
    <col min="9176" max="9176" width="9.109375" customWidth="1"/>
    <col min="9177" max="9177" width="13.44140625" customWidth="1"/>
    <col min="9178" max="9178" width="10.44140625" customWidth="1"/>
    <col min="9179" max="9179" width="11" customWidth="1"/>
    <col min="9180" max="9180" width="7.44140625" customWidth="1"/>
    <col min="9181" max="9181" width="55.109375" customWidth="1"/>
    <col min="9182" max="9182" width="13.88671875" customWidth="1"/>
    <col min="9183" max="9184" width="14.88671875" customWidth="1"/>
    <col min="9185" max="9186" width="13.33203125" customWidth="1"/>
    <col min="9187" max="9187" width="14.6640625" customWidth="1"/>
    <col min="9188" max="9188" width="12.33203125" customWidth="1"/>
    <col min="9189" max="9189" width="14" customWidth="1"/>
    <col min="9190" max="9190" width="14.88671875" customWidth="1"/>
    <col min="9191" max="9191" width="9.33203125" customWidth="1"/>
    <col min="9192" max="9192" width="7.5546875" customWidth="1"/>
    <col min="9193" max="9193" width="8.88671875" customWidth="1"/>
    <col min="9430" max="9430" width="9.33203125" customWidth="1"/>
    <col min="9431" max="9431" width="8.6640625" customWidth="1"/>
    <col min="9432" max="9432" width="9.109375" customWidth="1"/>
    <col min="9433" max="9433" width="13.44140625" customWidth="1"/>
    <col min="9434" max="9434" width="10.44140625" customWidth="1"/>
    <col min="9435" max="9435" width="11" customWidth="1"/>
    <col min="9436" max="9436" width="7.44140625" customWidth="1"/>
    <col min="9437" max="9437" width="55.109375" customWidth="1"/>
    <col min="9438" max="9438" width="13.88671875" customWidth="1"/>
    <col min="9439" max="9440" width="14.88671875" customWidth="1"/>
    <col min="9441" max="9442" width="13.33203125" customWidth="1"/>
    <col min="9443" max="9443" width="14.6640625" customWidth="1"/>
    <col min="9444" max="9444" width="12.33203125" customWidth="1"/>
    <col min="9445" max="9445" width="14" customWidth="1"/>
    <col min="9446" max="9446" width="14.88671875" customWidth="1"/>
    <col min="9447" max="9447" width="9.33203125" customWidth="1"/>
    <col min="9448" max="9448" width="7.5546875" customWidth="1"/>
    <col min="9449" max="9449" width="8.88671875" customWidth="1"/>
    <col min="9686" max="9686" width="9.33203125" customWidth="1"/>
    <col min="9687" max="9687" width="8.6640625" customWidth="1"/>
    <col min="9688" max="9688" width="9.109375" customWidth="1"/>
    <col min="9689" max="9689" width="13.44140625" customWidth="1"/>
    <col min="9690" max="9690" width="10.44140625" customWidth="1"/>
    <col min="9691" max="9691" width="11" customWidth="1"/>
    <col min="9692" max="9692" width="7.44140625" customWidth="1"/>
    <col min="9693" max="9693" width="55.109375" customWidth="1"/>
    <col min="9694" max="9694" width="13.88671875" customWidth="1"/>
    <col min="9695" max="9696" width="14.88671875" customWidth="1"/>
    <col min="9697" max="9698" width="13.33203125" customWidth="1"/>
    <col min="9699" max="9699" width="14.6640625" customWidth="1"/>
    <col min="9700" max="9700" width="12.33203125" customWidth="1"/>
    <col min="9701" max="9701" width="14" customWidth="1"/>
    <col min="9702" max="9702" width="14.88671875" customWidth="1"/>
    <col min="9703" max="9703" width="9.33203125" customWidth="1"/>
    <col min="9704" max="9704" width="7.5546875" customWidth="1"/>
    <col min="9705" max="9705" width="8.88671875" customWidth="1"/>
    <col min="9942" max="9942" width="9.33203125" customWidth="1"/>
    <col min="9943" max="9943" width="8.6640625" customWidth="1"/>
    <col min="9944" max="9944" width="9.109375" customWidth="1"/>
    <col min="9945" max="9945" width="13.44140625" customWidth="1"/>
    <col min="9946" max="9946" width="10.44140625" customWidth="1"/>
    <col min="9947" max="9947" width="11" customWidth="1"/>
    <col min="9948" max="9948" width="7.44140625" customWidth="1"/>
    <col min="9949" max="9949" width="55.109375" customWidth="1"/>
    <col min="9950" max="9950" width="13.88671875" customWidth="1"/>
    <col min="9951" max="9952" width="14.88671875" customWidth="1"/>
    <col min="9953" max="9954" width="13.33203125" customWidth="1"/>
    <col min="9955" max="9955" width="14.6640625" customWidth="1"/>
    <col min="9956" max="9956" width="12.33203125" customWidth="1"/>
    <col min="9957" max="9957" width="14" customWidth="1"/>
    <col min="9958" max="9958" width="14.88671875" customWidth="1"/>
    <col min="9959" max="9959" width="9.33203125" customWidth="1"/>
    <col min="9960" max="9960" width="7.5546875" customWidth="1"/>
    <col min="9961" max="9961" width="8.88671875" customWidth="1"/>
    <col min="10198" max="10198" width="9.33203125" customWidth="1"/>
    <col min="10199" max="10199" width="8.6640625" customWidth="1"/>
    <col min="10200" max="10200" width="9.109375" customWidth="1"/>
    <col min="10201" max="10201" width="13.44140625" customWidth="1"/>
    <col min="10202" max="10202" width="10.44140625" customWidth="1"/>
    <col min="10203" max="10203" width="11" customWidth="1"/>
    <col min="10204" max="10204" width="7.44140625" customWidth="1"/>
    <col min="10205" max="10205" width="55.109375" customWidth="1"/>
    <col min="10206" max="10206" width="13.88671875" customWidth="1"/>
    <col min="10207" max="10208" width="14.88671875" customWidth="1"/>
    <col min="10209" max="10210" width="13.33203125" customWidth="1"/>
    <col min="10211" max="10211" width="14.6640625" customWidth="1"/>
    <col min="10212" max="10212" width="12.33203125" customWidth="1"/>
    <col min="10213" max="10213" width="14" customWidth="1"/>
    <col min="10214" max="10214" width="14.88671875" customWidth="1"/>
    <col min="10215" max="10215" width="9.33203125" customWidth="1"/>
    <col min="10216" max="10216" width="7.5546875" customWidth="1"/>
    <col min="10217" max="10217" width="8.88671875" customWidth="1"/>
    <col min="10454" max="10454" width="9.33203125" customWidth="1"/>
    <col min="10455" max="10455" width="8.6640625" customWidth="1"/>
    <col min="10456" max="10456" width="9.109375" customWidth="1"/>
    <col min="10457" max="10457" width="13.44140625" customWidth="1"/>
    <col min="10458" max="10458" width="10.44140625" customWidth="1"/>
    <col min="10459" max="10459" width="11" customWidth="1"/>
    <col min="10460" max="10460" width="7.44140625" customWidth="1"/>
    <col min="10461" max="10461" width="55.109375" customWidth="1"/>
    <col min="10462" max="10462" width="13.88671875" customWidth="1"/>
    <col min="10463" max="10464" width="14.88671875" customWidth="1"/>
    <col min="10465" max="10466" width="13.33203125" customWidth="1"/>
    <col min="10467" max="10467" width="14.6640625" customWidth="1"/>
    <col min="10468" max="10468" width="12.33203125" customWidth="1"/>
    <col min="10469" max="10469" width="14" customWidth="1"/>
    <col min="10470" max="10470" width="14.88671875" customWidth="1"/>
    <col min="10471" max="10471" width="9.33203125" customWidth="1"/>
    <col min="10472" max="10472" width="7.5546875" customWidth="1"/>
    <col min="10473" max="10473" width="8.88671875" customWidth="1"/>
    <col min="10710" max="10710" width="9.33203125" customWidth="1"/>
    <col min="10711" max="10711" width="8.6640625" customWidth="1"/>
    <col min="10712" max="10712" width="9.109375" customWidth="1"/>
    <col min="10713" max="10713" width="13.44140625" customWidth="1"/>
    <col min="10714" max="10714" width="10.44140625" customWidth="1"/>
    <col min="10715" max="10715" width="11" customWidth="1"/>
    <col min="10716" max="10716" width="7.44140625" customWidth="1"/>
    <col min="10717" max="10717" width="55.109375" customWidth="1"/>
    <col min="10718" max="10718" width="13.88671875" customWidth="1"/>
    <col min="10719" max="10720" width="14.88671875" customWidth="1"/>
    <col min="10721" max="10722" width="13.33203125" customWidth="1"/>
    <col min="10723" max="10723" width="14.6640625" customWidth="1"/>
    <col min="10724" max="10724" width="12.33203125" customWidth="1"/>
    <col min="10725" max="10725" width="14" customWidth="1"/>
    <col min="10726" max="10726" width="14.88671875" customWidth="1"/>
    <col min="10727" max="10727" width="9.33203125" customWidth="1"/>
    <col min="10728" max="10728" width="7.5546875" customWidth="1"/>
    <col min="10729" max="10729" width="8.88671875" customWidth="1"/>
    <col min="10966" max="10966" width="9.33203125" customWidth="1"/>
    <col min="10967" max="10967" width="8.6640625" customWidth="1"/>
    <col min="10968" max="10968" width="9.109375" customWidth="1"/>
    <col min="10969" max="10969" width="13.44140625" customWidth="1"/>
    <col min="10970" max="10970" width="10.44140625" customWidth="1"/>
    <col min="10971" max="10971" width="11" customWidth="1"/>
    <col min="10972" max="10972" width="7.44140625" customWidth="1"/>
    <col min="10973" max="10973" width="55.109375" customWidth="1"/>
    <col min="10974" max="10974" width="13.88671875" customWidth="1"/>
    <col min="10975" max="10976" width="14.88671875" customWidth="1"/>
    <col min="10977" max="10978" width="13.33203125" customWidth="1"/>
    <col min="10979" max="10979" width="14.6640625" customWidth="1"/>
    <col min="10980" max="10980" width="12.33203125" customWidth="1"/>
    <col min="10981" max="10981" width="14" customWidth="1"/>
    <col min="10982" max="10982" width="14.88671875" customWidth="1"/>
    <col min="10983" max="10983" width="9.33203125" customWidth="1"/>
    <col min="10984" max="10984" width="7.5546875" customWidth="1"/>
    <col min="10985" max="10985" width="8.88671875" customWidth="1"/>
    <col min="11222" max="11222" width="9.33203125" customWidth="1"/>
    <col min="11223" max="11223" width="8.6640625" customWidth="1"/>
    <col min="11224" max="11224" width="9.109375" customWidth="1"/>
    <col min="11225" max="11225" width="13.44140625" customWidth="1"/>
    <col min="11226" max="11226" width="10.44140625" customWidth="1"/>
    <col min="11227" max="11227" width="11" customWidth="1"/>
    <col min="11228" max="11228" width="7.44140625" customWidth="1"/>
    <col min="11229" max="11229" width="55.109375" customWidth="1"/>
    <col min="11230" max="11230" width="13.88671875" customWidth="1"/>
    <col min="11231" max="11232" width="14.88671875" customWidth="1"/>
    <col min="11233" max="11234" width="13.33203125" customWidth="1"/>
    <col min="11235" max="11235" width="14.6640625" customWidth="1"/>
    <col min="11236" max="11236" width="12.33203125" customWidth="1"/>
    <col min="11237" max="11237" width="14" customWidth="1"/>
    <col min="11238" max="11238" width="14.88671875" customWidth="1"/>
    <col min="11239" max="11239" width="9.33203125" customWidth="1"/>
    <col min="11240" max="11240" width="7.5546875" customWidth="1"/>
    <col min="11241" max="11241" width="8.88671875" customWidth="1"/>
    <col min="11478" max="11478" width="9.33203125" customWidth="1"/>
    <col min="11479" max="11479" width="8.6640625" customWidth="1"/>
    <col min="11480" max="11480" width="9.109375" customWidth="1"/>
    <col min="11481" max="11481" width="13.44140625" customWidth="1"/>
    <col min="11482" max="11482" width="10.44140625" customWidth="1"/>
    <col min="11483" max="11483" width="11" customWidth="1"/>
    <col min="11484" max="11484" width="7.44140625" customWidth="1"/>
    <col min="11485" max="11485" width="55.109375" customWidth="1"/>
    <col min="11486" max="11486" width="13.88671875" customWidth="1"/>
    <col min="11487" max="11488" width="14.88671875" customWidth="1"/>
    <col min="11489" max="11490" width="13.33203125" customWidth="1"/>
    <col min="11491" max="11491" width="14.6640625" customWidth="1"/>
    <col min="11492" max="11492" width="12.33203125" customWidth="1"/>
    <col min="11493" max="11493" width="14" customWidth="1"/>
    <col min="11494" max="11494" width="14.88671875" customWidth="1"/>
    <col min="11495" max="11495" width="9.33203125" customWidth="1"/>
    <col min="11496" max="11496" width="7.5546875" customWidth="1"/>
    <col min="11497" max="11497" width="8.88671875" customWidth="1"/>
    <col min="11734" max="11734" width="9.33203125" customWidth="1"/>
    <col min="11735" max="11735" width="8.6640625" customWidth="1"/>
    <col min="11736" max="11736" width="9.109375" customWidth="1"/>
    <col min="11737" max="11737" width="13.44140625" customWidth="1"/>
    <col min="11738" max="11738" width="10.44140625" customWidth="1"/>
    <col min="11739" max="11739" width="11" customWidth="1"/>
    <col min="11740" max="11740" width="7.44140625" customWidth="1"/>
    <col min="11741" max="11741" width="55.109375" customWidth="1"/>
    <col min="11742" max="11742" width="13.88671875" customWidth="1"/>
    <col min="11743" max="11744" width="14.88671875" customWidth="1"/>
    <col min="11745" max="11746" width="13.33203125" customWidth="1"/>
    <col min="11747" max="11747" width="14.6640625" customWidth="1"/>
    <col min="11748" max="11748" width="12.33203125" customWidth="1"/>
    <col min="11749" max="11749" width="14" customWidth="1"/>
    <col min="11750" max="11750" width="14.88671875" customWidth="1"/>
    <col min="11751" max="11751" width="9.33203125" customWidth="1"/>
    <col min="11752" max="11752" width="7.5546875" customWidth="1"/>
    <col min="11753" max="11753" width="8.88671875" customWidth="1"/>
    <col min="11990" max="11990" width="9.33203125" customWidth="1"/>
    <col min="11991" max="11991" width="8.6640625" customWidth="1"/>
    <col min="11992" max="11992" width="9.109375" customWidth="1"/>
    <col min="11993" max="11993" width="13.44140625" customWidth="1"/>
    <col min="11994" max="11994" width="10.44140625" customWidth="1"/>
    <col min="11995" max="11995" width="11" customWidth="1"/>
    <col min="11996" max="11996" width="7.44140625" customWidth="1"/>
    <col min="11997" max="11997" width="55.109375" customWidth="1"/>
    <col min="11998" max="11998" width="13.88671875" customWidth="1"/>
    <col min="11999" max="12000" width="14.88671875" customWidth="1"/>
    <col min="12001" max="12002" width="13.33203125" customWidth="1"/>
    <col min="12003" max="12003" width="14.6640625" customWidth="1"/>
    <col min="12004" max="12004" width="12.33203125" customWidth="1"/>
    <col min="12005" max="12005" width="14" customWidth="1"/>
    <col min="12006" max="12006" width="14.88671875" customWidth="1"/>
    <col min="12007" max="12007" width="9.33203125" customWidth="1"/>
    <col min="12008" max="12008" width="7.5546875" customWidth="1"/>
    <col min="12009" max="12009" width="8.88671875" customWidth="1"/>
    <col min="12246" max="12246" width="9.33203125" customWidth="1"/>
    <col min="12247" max="12247" width="8.6640625" customWidth="1"/>
    <col min="12248" max="12248" width="9.109375" customWidth="1"/>
    <col min="12249" max="12249" width="13.44140625" customWidth="1"/>
    <col min="12250" max="12250" width="10.44140625" customWidth="1"/>
    <col min="12251" max="12251" width="11" customWidth="1"/>
    <col min="12252" max="12252" width="7.44140625" customWidth="1"/>
    <col min="12253" max="12253" width="55.109375" customWidth="1"/>
    <col min="12254" max="12254" width="13.88671875" customWidth="1"/>
    <col min="12255" max="12256" width="14.88671875" customWidth="1"/>
    <col min="12257" max="12258" width="13.33203125" customWidth="1"/>
    <col min="12259" max="12259" width="14.6640625" customWidth="1"/>
    <col min="12260" max="12260" width="12.33203125" customWidth="1"/>
    <col min="12261" max="12261" width="14" customWidth="1"/>
    <col min="12262" max="12262" width="14.88671875" customWidth="1"/>
    <col min="12263" max="12263" width="9.33203125" customWidth="1"/>
    <col min="12264" max="12264" width="7.5546875" customWidth="1"/>
    <col min="12265" max="12265" width="8.88671875" customWidth="1"/>
    <col min="12502" max="12502" width="9.33203125" customWidth="1"/>
    <col min="12503" max="12503" width="8.6640625" customWidth="1"/>
    <col min="12504" max="12504" width="9.109375" customWidth="1"/>
    <col min="12505" max="12505" width="13.44140625" customWidth="1"/>
    <col min="12506" max="12506" width="10.44140625" customWidth="1"/>
    <col min="12507" max="12507" width="11" customWidth="1"/>
    <col min="12508" max="12508" width="7.44140625" customWidth="1"/>
    <col min="12509" max="12509" width="55.109375" customWidth="1"/>
    <col min="12510" max="12510" width="13.88671875" customWidth="1"/>
    <col min="12511" max="12512" width="14.88671875" customWidth="1"/>
    <col min="12513" max="12514" width="13.33203125" customWidth="1"/>
    <col min="12515" max="12515" width="14.6640625" customWidth="1"/>
    <col min="12516" max="12516" width="12.33203125" customWidth="1"/>
    <col min="12517" max="12517" width="14" customWidth="1"/>
    <col min="12518" max="12518" width="14.88671875" customWidth="1"/>
    <col min="12519" max="12519" width="9.33203125" customWidth="1"/>
    <col min="12520" max="12520" width="7.5546875" customWidth="1"/>
    <col min="12521" max="12521" width="8.88671875" customWidth="1"/>
    <col min="12758" max="12758" width="9.33203125" customWidth="1"/>
    <col min="12759" max="12759" width="8.6640625" customWidth="1"/>
    <col min="12760" max="12760" width="9.109375" customWidth="1"/>
    <col min="12761" max="12761" width="13.44140625" customWidth="1"/>
    <col min="12762" max="12762" width="10.44140625" customWidth="1"/>
    <col min="12763" max="12763" width="11" customWidth="1"/>
    <col min="12764" max="12764" width="7.44140625" customWidth="1"/>
    <col min="12765" max="12765" width="55.109375" customWidth="1"/>
    <col min="12766" max="12766" width="13.88671875" customWidth="1"/>
    <col min="12767" max="12768" width="14.88671875" customWidth="1"/>
    <col min="12769" max="12770" width="13.33203125" customWidth="1"/>
    <col min="12771" max="12771" width="14.6640625" customWidth="1"/>
    <col min="12772" max="12772" width="12.33203125" customWidth="1"/>
    <col min="12773" max="12773" width="14" customWidth="1"/>
    <col min="12774" max="12774" width="14.88671875" customWidth="1"/>
    <col min="12775" max="12775" width="9.33203125" customWidth="1"/>
    <col min="12776" max="12776" width="7.5546875" customWidth="1"/>
    <col min="12777" max="12777" width="8.88671875" customWidth="1"/>
    <col min="13014" max="13014" width="9.33203125" customWidth="1"/>
    <col min="13015" max="13015" width="8.6640625" customWidth="1"/>
    <col min="13016" max="13016" width="9.109375" customWidth="1"/>
    <col min="13017" max="13017" width="13.44140625" customWidth="1"/>
    <col min="13018" max="13018" width="10.44140625" customWidth="1"/>
    <col min="13019" max="13019" width="11" customWidth="1"/>
    <col min="13020" max="13020" width="7.44140625" customWidth="1"/>
    <col min="13021" max="13021" width="55.109375" customWidth="1"/>
    <col min="13022" max="13022" width="13.88671875" customWidth="1"/>
    <col min="13023" max="13024" width="14.88671875" customWidth="1"/>
    <col min="13025" max="13026" width="13.33203125" customWidth="1"/>
    <col min="13027" max="13027" width="14.6640625" customWidth="1"/>
    <col min="13028" max="13028" width="12.33203125" customWidth="1"/>
    <col min="13029" max="13029" width="14" customWidth="1"/>
    <col min="13030" max="13030" width="14.88671875" customWidth="1"/>
    <col min="13031" max="13031" width="9.33203125" customWidth="1"/>
    <col min="13032" max="13032" width="7.5546875" customWidth="1"/>
    <col min="13033" max="13033" width="8.88671875" customWidth="1"/>
    <col min="13270" max="13270" width="9.33203125" customWidth="1"/>
    <col min="13271" max="13271" width="8.6640625" customWidth="1"/>
    <col min="13272" max="13272" width="9.109375" customWidth="1"/>
    <col min="13273" max="13273" width="13.44140625" customWidth="1"/>
    <col min="13274" max="13274" width="10.44140625" customWidth="1"/>
    <col min="13275" max="13275" width="11" customWidth="1"/>
    <col min="13276" max="13276" width="7.44140625" customWidth="1"/>
    <col min="13277" max="13277" width="55.109375" customWidth="1"/>
    <col min="13278" max="13278" width="13.88671875" customWidth="1"/>
    <col min="13279" max="13280" width="14.88671875" customWidth="1"/>
    <col min="13281" max="13282" width="13.33203125" customWidth="1"/>
    <col min="13283" max="13283" width="14.6640625" customWidth="1"/>
    <col min="13284" max="13284" width="12.33203125" customWidth="1"/>
    <col min="13285" max="13285" width="14" customWidth="1"/>
    <col min="13286" max="13286" width="14.88671875" customWidth="1"/>
    <col min="13287" max="13287" width="9.33203125" customWidth="1"/>
    <col min="13288" max="13288" width="7.5546875" customWidth="1"/>
    <col min="13289" max="13289" width="8.88671875" customWidth="1"/>
    <col min="13526" max="13526" width="9.33203125" customWidth="1"/>
    <col min="13527" max="13527" width="8.6640625" customWidth="1"/>
    <col min="13528" max="13528" width="9.109375" customWidth="1"/>
    <col min="13529" max="13529" width="13.44140625" customWidth="1"/>
    <col min="13530" max="13530" width="10.44140625" customWidth="1"/>
    <col min="13531" max="13531" width="11" customWidth="1"/>
    <col min="13532" max="13532" width="7.44140625" customWidth="1"/>
    <col min="13533" max="13533" width="55.109375" customWidth="1"/>
    <col min="13534" max="13534" width="13.88671875" customWidth="1"/>
    <col min="13535" max="13536" width="14.88671875" customWidth="1"/>
    <col min="13537" max="13538" width="13.33203125" customWidth="1"/>
    <col min="13539" max="13539" width="14.6640625" customWidth="1"/>
    <col min="13540" max="13540" width="12.33203125" customWidth="1"/>
    <col min="13541" max="13541" width="14" customWidth="1"/>
    <col min="13542" max="13542" width="14.88671875" customWidth="1"/>
    <col min="13543" max="13543" width="9.33203125" customWidth="1"/>
    <col min="13544" max="13544" width="7.5546875" customWidth="1"/>
    <col min="13545" max="13545" width="8.88671875" customWidth="1"/>
    <col min="13782" max="13782" width="9.33203125" customWidth="1"/>
    <col min="13783" max="13783" width="8.6640625" customWidth="1"/>
    <col min="13784" max="13784" width="9.109375" customWidth="1"/>
    <col min="13785" max="13785" width="13.44140625" customWidth="1"/>
    <col min="13786" max="13786" width="10.44140625" customWidth="1"/>
    <col min="13787" max="13787" width="11" customWidth="1"/>
    <col min="13788" max="13788" width="7.44140625" customWidth="1"/>
    <col min="13789" max="13789" width="55.109375" customWidth="1"/>
    <col min="13790" max="13790" width="13.88671875" customWidth="1"/>
    <col min="13791" max="13792" width="14.88671875" customWidth="1"/>
    <col min="13793" max="13794" width="13.33203125" customWidth="1"/>
    <col min="13795" max="13795" width="14.6640625" customWidth="1"/>
    <col min="13796" max="13796" width="12.33203125" customWidth="1"/>
    <col min="13797" max="13797" width="14" customWidth="1"/>
    <col min="13798" max="13798" width="14.88671875" customWidth="1"/>
    <col min="13799" max="13799" width="9.33203125" customWidth="1"/>
    <col min="13800" max="13800" width="7.5546875" customWidth="1"/>
    <col min="13801" max="13801" width="8.88671875" customWidth="1"/>
    <col min="14038" max="14038" width="9.33203125" customWidth="1"/>
    <col min="14039" max="14039" width="8.6640625" customWidth="1"/>
    <col min="14040" max="14040" width="9.109375" customWidth="1"/>
    <col min="14041" max="14041" width="13.44140625" customWidth="1"/>
    <col min="14042" max="14042" width="10.44140625" customWidth="1"/>
    <col min="14043" max="14043" width="11" customWidth="1"/>
    <col min="14044" max="14044" width="7.44140625" customWidth="1"/>
    <col min="14045" max="14045" width="55.109375" customWidth="1"/>
    <col min="14046" max="14046" width="13.88671875" customWidth="1"/>
    <col min="14047" max="14048" width="14.88671875" customWidth="1"/>
    <col min="14049" max="14050" width="13.33203125" customWidth="1"/>
    <col min="14051" max="14051" width="14.6640625" customWidth="1"/>
    <col min="14052" max="14052" width="12.33203125" customWidth="1"/>
    <col min="14053" max="14053" width="14" customWidth="1"/>
    <col min="14054" max="14054" width="14.88671875" customWidth="1"/>
    <col min="14055" max="14055" width="9.33203125" customWidth="1"/>
    <col min="14056" max="14056" width="7.5546875" customWidth="1"/>
    <col min="14057" max="14057" width="8.88671875" customWidth="1"/>
    <col min="14294" max="14294" width="9.33203125" customWidth="1"/>
    <col min="14295" max="14295" width="8.6640625" customWidth="1"/>
    <col min="14296" max="14296" width="9.109375" customWidth="1"/>
    <col min="14297" max="14297" width="13.44140625" customWidth="1"/>
    <col min="14298" max="14298" width="10.44140625" customWidth="1"/>
    <col min="14299" max="14299" width="11" customWidth="1"/>
    <col min="14300" max="14300" width="7.44140625" customWidth="1"/>
    <col min="14301" max="14301" width="55.109375" customWidth="1"/>
    <col min="14302" max="14302" width="13.88671875" customWidth="1"/>
    <col min="14303" max="14304" width="14.88671875" customWidth="1"/>
    <col min="14305" max="14306" width="13.33203125" customWidth="1"/>
    <col min="14307" max="14307" width="14.6640625" customWidth="1"/>
    <col min="14308" max="14308" width="12.33203125" customWidth="1"/>
    <col min="14309" max="14309" width="14" customWidth="1"/>
    <col min="14310" max="14310" width="14.88671875" customWidth="1"/>
    <col min="14311" max="14311" width="9.33203125" customWidth="1"/>
    <col min="14312" max="14312" width="7.5546875" customWidth="1"/>
    <col min="14313" max="14313" width="8.88671875" customWidth="1"/>
    <col min="14550" max="14550" width="9.33203125" customWidth="1"/>
    <col min="14551" max="14551" width="8.6640625" customWidth="1"/>
    <col min="14552" max="14552" width="9.109375" customWidth="1"/>
    <col min="14553" max="14553" width="13.44140625" customWidth="1"/>
    <col min="14554" max="14554" width="10.44140625" customWidth="1"/>
    <col min="14555" max="14555" width="11" customWidth="1"/>
    <col min="14556" max="14556" width="7.44140625" customWidth="1"/>
    <col min="14557" max="14557" width="55.109375" customWidth="1"/>
    <col min="14558" max="14558" width="13.88671875" customWidth="1"/>
    <col min="14559" max="14560" width="14.88671875" customWidth="1"/>
    <col min="14561" max="14562" width="13.33203125" customWidth="1"/>
    <col min="14563" max="14563" width="14.6640625" customWidth="1"/>
    <col min="14564" max="14564" width="12.33203125" customWidth="1"/>
    <col min="14565" max="14565" width="14" customWidth="1"/>
    <col min="14566" max="14566" width="14.88671875" customWidth="1"/>
    <col min="14567" max="14567" width="9.33203125" customWidth="1"/>
    <col min="14568" max="14568" width="7.5546875" customWidth="1"/>
    <col min="14569" max="14569" width="8.88671875" customWidth="1"/>
    <col min="14806" max="14806" width="9.33203125" customWidth="1"/>
    <col min="14807" max="14807" width="8.6640625" customWidth="1"/>
    <col min="14808" max="14808" width="9.109375" customWidth="1"/>
    <col min="14809" max="14809" width="13.44140625" customWidth="1"/>
    <col min="14810" max="14810" width="10.44140625" customWidth="1"/>
    <col min="14811" max="14811" width="11" customWidth="1"/>
    <col min="14812" max="14812" width="7.44140625" customWidth="1"/>
    <col min="14813" max="14813" width="55.109375" customWidth="1"/>
    <col min="14814" max="14814" width="13.88671875" customWidth="1"/>
    <col min="14815" max="14816" width="14.88671875" customWidth="1"/>
    <col min="14817" max="14818" width="13.33203125" customWidth="1"/>
    <col min="14819" max="14819" width="14.6640625" customWidth="1"/>
    <col min="14820" max="14820" width="12.33203125" customWidth="1"/>
    <col min="14821" max="14821" width="14" customWidth="1"/>
    <col min="14822" max="14822" width="14.88671875" customWidth="1"/>
    <col min="14823" max="14823" width="9.33203125" customWidth="1"/>
    <col min="14824" max="14824" width="7.5546875" customWidth="1"/>
    <col min="14825" max="14825" width="8.88671875" customWidth="1"/>
    <col min="15062" max="15062" width="9.33203125" customWidth="1"/>
    <col min="15063" max="15063" width="8.6640625" customWidth="1"/>
    <col min="15064" max="15064" width="9.109375" customWidth="1"/>
    <col min="15065" max="15065" width="13.44140625" customWidth="1"/>
    <col min="15066" max="15066" width="10.44140625" customWidth="1"/>
    <col min="15067" max="15067" width="11" customWidth="1"/>
    <col min="15068" max="15068" width="7.44140625" customWidth="1"/>
    <col min="15069" max="15069" width="55.109375" customWidth="1"/>
    <col min="15070" max="15070" width="13.88671875" customWidth="1"/>
    <col min="15071" max="15072" width="14.88671875" customWidth="1"/>
    <col min="15073" max="15074" width="13.33203125" customWidth="1"/>
    <col min="15075" max="15075" width="14.6640625" customWidth="1"/>
    <col min="15076" max="15076" width="12.33203125" customWidth="1"/>
    <col min="15077" max="15077" width="14" customWidth="1"/>
    <col min="15078" max="15078" width="14.88671875" customWidth="1"/>
    <col min="15079" max="15079" width="9.33203125" customWidth="1"/>
    <col min="15080" max="15080" width="7.5546875" customWidth="1"/>
    <col min="15081" max="15081" width="8.88671875" customWidth="1"/>
    <col min="15318" max="15318" width="9.33203125" customWidth="1"/>
    <col min="15319" max="15319" width="8.6640625" customWidth="1"/>
    <col min="15320" max="15320" width="9.109375" customWidth="1"/>
    <col min="15321" max="15321" width="13.44140625" customWidth="1"/>
    <col min="15322" max="15322" width="10.44140625" customWidth="1"/>
    <col min="15323" max="15323" width="11" customWidth="1"/>
    <col min="15324" max="15324" width="7.44140625" customWidth="1"/>
    <col min="15325" max="15325" width="55.109375" customWidth="1"/>
    <col min="15326" max="15326" width="13.88671875" customWidth="1"/>
    <col min="15327" max="15328" width="14.88671875" customWidth="1"/>
    <col min="15329" max="15330" width="13.33203125" customWidth="1"/>
    <col min="15331" max="15331" width="14.6640625" customWidth="1"/>
    <col min="15332" max="15332" width="12.33203125" customWidth="1"/>
    <col min="15333" max="15333" width="14" customWidth="1"/>
    <col min="15334" max="15334" width="14.88671875" customWidth="1"/>
    <col min="15335" max="15335" width="9.33203125" customWidth="1"/>
    <col min="15336" max="15336" width="7.5546875" customWidth="1"/>
    <col min="15337" max="15337" width="8.88671875" customWidth="1"/>
    <col min="15574" max="15574" width="9.33203125" customWidth="1"/>
    <col min="15575" max="15575" width="8.6640625" customWidth="1"/>
    <col min="15576" max="15576" width="9.109375" customWidth="1"/>
    <col min="15577" max="15577" width="13.44140625" customWidth="1"/>
    <col min="15578" max="15578" width="10.44140625" customWidth="1"/>
    <col min="15579" max="15579" width="11" customWidth="1"/>
    <col min="15580" max="15580" width="7.44140625" customWidth="1"/>
    <col min="15581" max="15581" width="55.109375" customWidth="1"/>
    <col min="15582" max="15582" width="13.88671875" customWidth="1"/>
    <col min="15583" max="15584" width="14.88671875" customWidth="1"/>
    <col min="15585" max="15586" width="13.33203125" customWidth="1"/>
    <col min="15587" max="15587" width="14.6640625" customWidth="1"/>
    <col min="15588" max="15588" width="12.33203125" customWidth="1"/>
    <col min="15589" max="15589" width="14" customWidth="1"/>
    <col min="15590" max="15590" width="14.88671875" customWidth="1"/>
    <col min="15591" max="15591" width="9.33203125" customWidth="1"/>
    <col min="15592" max="15592" width="7.5546875" customWidth="1"/>
    <col min="15593" max="15593" width="8.88671875" customWidth="1"/>
    <col min="15830" max="15830" width="9.33203125" customWidth="1"/>
    <col min="15831" max="15831" width="8.6640625" customWidth="1"/>
    <col min="15832" max="15832" width="9.109375" customWidth="1"/>
    <col min="15833" max="15833" width="13.44140625" customWidth="1"/>
    <col min="15834" max="15834" width="10.44140625" customWidth="1"/>
    <col min="15835" max="15835" width="11" customWidth="1"/>
    <col min="15836" max="15836" width="7.44140625" customWidth="1"/>
    <col min="15837" max="15837" width="55.109375" customWidth="1"/>
    <col min="15838" max="15838" width="13.88671875" customWidth="1"/>
    <col min="15839" max="15840" width="14.88671875" customWidth="1"/>
    <col min="15841" max="15842" width="13.33203125" customWidth="1"/>
    <col min="15843" max="15843" width="14.6640625" customWidth="1"/>
    <col min="15844" max="15844" width="12.33203125" customWidth="1"/>
    <col min="15845" max="15845" width="14" customWidth="1"/>
    <col min="15846" max="15846" width="14.88671875" customWidth="1"/>
    <col min="15847" max="15847" width="9.33203125" customWidth="1"/>
    <col min="15848" max="15848" width="7.5546875" customWidth="1"/>
    <col min="15849" max="15849" width="8.88671875" customWidth="1"/>
    <col min="16086" max="16086" width="9.33203125" customWidth="1"/>
    <col min="16087" max="16087" width="8.6640625" customWidth="1"/>
    <col min="16088" max="16088" width="9.109375" customWidth="1"/>
    <col min="16089" max="16089" width="13.44140625" customWidth="1"/>
    <col min="16090" max="16090" width="10.44140625" customWidth="1"/>
    <col min="16091" max="16091" width="11" customWidth="1"/>
    <col min="16092" max="16092" width="7.44140625" customWidth="1"/>
    <col min="16093" max="16093" width="55.109375" customWidth="1"/>
    <col min="16094" max="16094" width="13.88671875" customWidth="1"/>
    <col min="16095" max="16096" width="14.88671875" customWidth="1"/>
    <col min="16097" max="16098" width="13.33203125" customWidth="1"/>
    <col min="16099" max="16099" width="14.6640625" customWidth="1"/>
    <col min="16100" max="16100" width="12.33203125" customWidth="1"/>
    <col min="16101" max="16101" width="14" customWidth="1"/>
    <col min="16102" max="16102" width="14.88671875" customWidth="1"/>
    <col min="16103" max="16103" width="9.33203125" customWidth="1"/>
    <col min="16104" max="16104" width="7.5546875" customWidth="1"/>
    <col min="16105" max="16105" width="8.88671875" customWidth="1"/>
  </cols>
  <sheetData>
    <row r="1" spans="1:41" s="32" customFormat="1" ht="62.25" customHeight="1">
      <c r="A1" s="914" t="s">
        <v>21</v>
      </c>
      <c r="B1" s="914"/>
      <c r="C1" s="914"/>
      <c r="D1" s="914"/>
      <c r="E1" s="914"/>
      <c r="F1" s="914"/>
      <c r="G1" s="914"/>
      <c r="H1" s="914"/>
      <c r="I1" s="915"/>
      <c r="J1" s="915"/>
      <c r="K1" s="914"/>
      <c r="L1" s="916"/>
      <c r="M1" s="915"/>
      <c r="N1" s="914"/>
      <c r="O1" s="914"/>
      <c r="P1" s="914"/>
      <c r="Q1" s="914"/>
      <c r="R1" s="914"/>
      <c r="S1" s="914"/>
      <c r="T1" s="914"/>
      <c r="U1" s="914"/>
      <c r="V1" s="914"/>
      <c r="W1" s="914"/>
      <c r="X1" s="914"/>
      <c r="Y1" s="914"/>
      <c r="Z1" s="914"/>
      <c r="AA1" s="914"/>
      <c r="AB1" s="914"/>
      <c r="AC1" s="914"/>
      <c r="AD1" s="914"/>
      <c r="AE1" s="914"/>
      <c r="AF1" s="917"/>
      <c r="AG1" s="917"/>
      <c r="AH1" s="914"/>
      <c r="AI1" s="914"/>
      <c r="AJ1" s="914"/>
      <c r="AK1" s="916"/>
      <c r="AL1" s="914"/>
      <c r="AM1" s="914"/>
      <c r="AN1" s="914"/>
    </row>
    <row r="2" spans="1:41" s="32" customFormat="1" ht="72.75" customHeight="1">
      <c r="A2" s="914" t="s">
        <v>22</v>
      </c>
      <c r="B2" s="914"/>
      <c r="C2" s="914"/>
      <c r="D2" s="914"/>
      <c r="E2" s="914"/>
      <c r="F2" s="914"/>
      <c r="G2" s="914"/>
      <c r="H2" s="914"/>
      <c r="I2" s="915"/>
      <c r="J2" s="915"/>
      <c r="K2" s="914"/>
      <c r="L2" s="916"/>
      <c r="M2" s="915"/>
      <c r="N2" s="914"/>
      <c r="O2" s="914"/>
      <c r="P2" s="914"/>
      <c r="Q2" s="914"/>
      <c r="R2" s="914"/>
      <c r="S2" s="914"/>
      <c r="T2" s="914"/>
      <c r="U2" s="914"/>
      <c r="V2" s="914"/>
      <c r="W2" s="914"/>
      <c r="X2" s="914"/>
      <c r="Y2" s="914"/>
      <c r="Z2" s="914"/>
      <c r="AA2" s="914"/>
      <c r="AB2" s="914"/>
      <c r="AC2" s="914"/>
      <c r="AD2" s="914"/>
      <c r="AE2" s="914"/>
      <c r="AF2" s="917"/>
      <c r="AG2" s="917"/>
      <c r="AH2" s="914"/>
      <c r="AI2" s="914"/>
      <c r="AJ2" s="914"/>
      <c r="AK2" s="916"/>
      <c r="AL2" s="914"/>
      <c r="AM2" s="914"/>
      <c r="AN2" s="914"/>
    </row>
    <row r="3" spans="1:41" s="32" customFormat="1" ht="40.5" customHeight="1">
      <c r="A3" s="914" t="s">
        <v>3738</v>
      </c>
      <c r="B3" s="914"/>
      <c r="C3" s="914"/>
      <c r="D3" s="914"/>
      <c r="E3" s="914"/>
      <c r="F3" s="914"/>
      <c r="G3" s="914"/>
      <c r="H3" s="914"/>
      <c r="I3" s="915"/>
      <c r="J3" s="915"/>
      <c r="K3" s="914"/>
      <c r="L3" s="916"/>
      <c r="M3" s="915"/>
      <c r="N3" s="914"/>
      <c r="O3" s="914"/>
      <c r="P3" s="914"/>
      <c r="Q3" s="914"/>
      <c r="R3" s="914"/>
      <c r="S3" s="914"/>
      <c r="T3" s="914"/>
      <c r="U3" s="914"/>
      <c r="V3" s="914"/>
      <c r="W3" s="914"/>
      <c r="X3" s="914"/>
      <c r="Y3" s="914"/>
      <c r="Z3" s="914"/>
      <c r="AA3" s="914"/>
      <c r="AB3" s="914"/>
      <c r="AC3" s="914"/>
      <c r="AD3" s="914"/>
      <c r="AE3" s="914"/>
      <c r="AF3" s="917"/>
      <c r="AG3" s="917"/>
      <c r="AH3" s="914"/>
      <c r="AI3" s="914"/>
      <c r="AJ3" s="914"/>
      <c r="AK3" s="916"/>
      <c r="AL3" s="914"/>
      <c r="AM3" s="914"/>
      <c r="AN3" s="914"/>
    </row>
    <row r="4" spans="1:41" s="33" customFormat="1" ht="33.75" customHeight="1">
      <c r="A4" s="918" t="s">
        <v>138</v>
      </c>
      <c r="B4" s="918"/>
      <c r="C4" s="918"/>
      <c r="D4" s="919"/>
      <c r="E4" s="918"/>
      <c r="F4" s="918"/>
      <c r="G4" s="918"/>
      <c r="H4" s="918"/>
      <c r="I4" s="920"/>
      <c r="J4" s="920"/>
      <c r="K4" s="918"/>
      <c r="L4" s="921"/>
      <c r="M4" s="920"/>
      <c r="N4" s="918"/>
      <c r="O4" s="918"/>
      <c r="P4" s="918"/>
      <c r="Q4" s="918"/>
      <c r="R4" s="918"/>
      <c r="S4" s="918"/>
      <c r="T4" s="918"/>
      <c r="U4" s="918"/>
      <c r="V4" s="918"/>
      <c r="W4" s="918"/>
      <c r="X4" s="918"/>
      <c r="Y4" s="918"/>
      <c r="Z4" s="918"/>
      <c r="AA4" s="918"/>
      <c r="AB4" s="918"/>
      <c r="AC4" s="918"/>
      <c r="AD4" s="918"/>
      <c r="AE4" s="918"/>
      <c r="AF4" s="922"/>
      <c r="AG4" s="922"/>
      <c r="AH4" s="918"/>
      <c r="AI4" s="918"/>
      <c r="AJ4" s="918"/>
      <c r="AK4" s="923"/>
      <c r="AL4" s="918"/>
      <c r="AM4" s="918"/>
      <c r="AN4" s="918"/>
    </row>
    <row r="5" spans="1:41" s="33" customFormat="1" ht="39" customHeight="1">
      <c r="A5" s="918" t="s">
        <v>53</v>
      </c>
      <c r="B5" s="918"/>
      <c r="C5" s="918"/>
      <c r="D5" s="919"/>
      <c r="E5" s="918"/>
      <c r="F5" s="918"/>
      <c r="G5" s="918"/>
      <c r="H5" s="918"/>
      <c r="I5" s="920"/>
      <c r="J5" s="920"/>
      <c r="K5" s="918"/>
      <c r="L5" s="921"/>
      <c r="M5" s="920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  <c r="AF5" s="922"/>
      <c r="AG5" s="922"/>
      <c r="AH5" s="918"/>
      <c r="AI5" s="918"/>
      <c r="AJ5" s="918"/>
      <c r="AK5" s="923"/>
      <c r="AL5" s="918"/>
      <c r="AM5" s="918"/>
      <c r="AN5" s="918"/>
    </row>
    <row r="6" spans="1:41" s="32" customFormat="1" ht="18.75" customHeight="1">
      <c r="A6" s="445"/>
      <c r="B6" s="445"/>
      <c r="C6" s="446"/>
      <c r="D6" s="447"/>
      <c r="E6" s="446"/>
      <c r="F6" s="448"/>
      <c r="G6" s="448"/>
      <c r="H6" s="449"/>
      <c r="I6" s="59"/>
      <c r="J6" s="59"/>
      <c r="K6" s="448"/>
      <c r="L6" s="458"/>
      <c r="M6" s="14"/>
      <c r="N6" s="458"/>
      <c r="O6" s="448"/>
      <c r="P6" s="448"/>
      <c r="Q6" s="449"/>
      <c r="R6" s="461"/>
      <c r="S6" s="448"/>
      <c r="T6" s="449"/>
      <c r="U6" s="449"/>
      <c r="V6" s="449"/>
      <c r="W6" s="449"/>
      <c r="X6" s="449"/>
      <c r="Y6" s="449"/>
      <c r="Z6" s="449"/>
      <c r="AA6" s="449"/>
      <c r="AB6" s="449"/>
      <c r="AC6" s="449"/>
      <c r="AD6" s="449"/>
      <c r="AE6" s="449"/>
      <c r="AF6" s="66"/>
      <c r="AG6" s="66"/>
      <c r="AH6" s="449"/>
      <c r="AI6" s="449"/>
      <c r="AJ6" s="449"/>
      <c r="AK6" s="448"/>
      <c r="AL6" s="449"/>
      <c r="AM6" s="448"/>
      <c r="AN6" s="449"/>
    </row>
    <row r="7" spans="1:41" s="31" customFormat="1" ht="39" customHeight="1">
      <c r="A7" s="450" t="s">
        <v>240</v>
      </c>
      <c r="B7" s="451"/>
      <c r="C7" s="449"/>
      <c r="D7" s="905" t="s">
        <v>2687</v>
      </c>
      <c r="E7" s="905"/>
      <c r="F7" s="905"/>
      <c r="G7" s="905"/>
      <c r="H7" s="906"/>
      <c r="I7" s="907"/>
      <c r="J7" s="907"/>
      <c r="K7" s="906"/>
      <c r="L7" s="908"/>
      <c r="M7" s="909"/>
      <c r="N7" s="905"/>
      <c r="O7" s="905"/>
      <c r="P7" s="905"/>
      <c r="Q7" s="905"/>
      <c r="R7" s="905"/>
      <c r="S7" s="905"/>
      <c r="T7" s="905"/>
      <c r="U7" s="905"/>
      <c r="V7" s="908"/>
      <c r="W7" s="908"/>
      <c r="X7" s="908"/>
      <c r="Y7" s="908"/>
      <c r="Z7" s="908"/>
      <c r="AA7" s="908"/>
      <c r="AB7" s="908"/>
      <c r="AC7" s="908"/>
      <c r="AD7" s="908"/>
      <c r="AE7" s="908"/>
      <c r="AF7" s="910"/>
      <c r="AG7" s="910"/>
      <c r="AH7" s="905"/>
      <c r="AI7" s="905"/>
      <c r="AJ7" s="905"/>
      <c r="AK7" s="906"/>
      <c r="AL7" s="905"/>
      <c r="AM7" s="905"/>
      <c r="AN7" s="905"/>
    </row>
    <row r="8" spans="1:41" s="31" customFormat="1" ht="101.25" customHeight="1">
      <c r="A8" s="904" t="s">
        <v>2576</v>
      </c>
      <c r="B8" s="904"/>
      <c r="C8" s="904"/>
      <c r="D8" s="911" t="s">
        <v>2577</v>
      </c>
      <c r="E8" s="911"/>
      <c r="F8" s="911"/>
      <c r="G8" s="911"/>
      <c r="H8" s="912"/>
      <c r="I8" s="913"/>
      <c r="J8" s="913"/>
      <c r="K8" s="912"/>
      <c r="L8" s="911"/>
      <c r="M8" s="25"/>
      <c r="N8" s="459" t="s">
        <v>2686</v>
      </c>
      <c r="O8" s="905" t="s">
        <v>4258</v>
      </c>
      <c r="P8" s="905"/>
      <c r="Q8" s="905"/>
      <c r="R8" s="905"/>
      <c r="S8" s="905"/>
      <c r="T8" s="905"/>
      <c r="U8" s="449"/>
      <c r="V8" s="449"/>
      <c r="W8" s="449"/>
      <c r="X8" s="449"/>
      <c r="Y8" s="449"/>
      <c r="Z8" s="449"/>
      <c r="AA8" s="449"/>
      <c r="AB8" s="449"/>
      <c r="AC8" s="449"/>
      <c r="AD8" s="449"/>
      <c r="AE8" s="449"/>
      <c r="AF8" s="66"/>
      <c r="AG8" s="66"/>
      <c r="AH8" s="449"/>
      <c r="AI8" s="449"/>
      <c r="AJ8" s="449"/>
      <c r="AK8" s="448"/>
      <c r="AL8" s="449"/>
      <c r="AM8" s="448"/>
      <c r="AN8" s="449"/>
    </row>
    <row r="9" spans="1:41" s="31" customFormat="1" ht="36" customHeight="1">
      <c r="A9" s="904" t="s">
        <v>1909</v>
      </c>
      <c r="B9" s="904"/>
      <c r="C9" s="904"/>
      <c r="D9" s="905" t="s">
        <v>3737</v>
      </c>
      <c r="E9" s="905"/>
      <c r="F9" s="448"/>
      <c r="G9" s="448"/>
      <c r="H9" s="449"/>
      <c r="I9" s="59"/>
      <c r="J9" s="59"/>
      <c r="K9" s="460"/>
      <c r="L9" s="449"/>
      <c r="N9" s="447" t="s">
        <v>23</v>
      </c>
      <c r="O9" s="449" t="s">
        <v>2575</v>
      </c>
      <c r="P9" s="449"/>
      <c r="Q9" s="449"/>
      <c r="R9" s="449"/>
      <c r="S9" s="448"/>
      <c r="T9" s="458"/>
      <c r="U9" s="458"/>
      <c r="V9" s="458"/>
      <c r="W9" s="458"/>
      <c r="X9" s="458"/>
      <c r="Y9" s="458"/>
      <c r="Z9" s="449"/>
      <c r="AA9" s="449"/>
      <c r="AB9" s="449"/>
      <c r="AC9" s="449"/>
      <c r="AD9" s="449"/>
      <c r="AE9" s="449"/>
      <c r="AF9" s="66"/>
      <c r="AG9" s="66"/>
      <c r="AH9" s="449"/>
      <c r="AI9" s="449"/>
      <c r="AJ9" s="449"/>
      <c r="AK9" s="448"/>
      <c r="AL9" s="449"/>
      <c r="AM9" s="448"/>
      <c r="AN9" s="449"/>
    </row>
    <row r="10" spans="1:41" s="31" customFormat="1" ht="29.25" customHeight="1">
      <c r="A10" s="904" t="s">
        <v>20</v>
      </c>
      <c r="B10" s="904"/>
      <c r="C10" s="904"/>
      <c r="D10" s="911" t="s">
        <v>3781</v>
      </c>
      <c r="E10" s="911"/>
      <c r="F10" s="911"/>
      <c r="G10" s="448"/>
      <c r="H10" s="449"/>
      <c r="I10" s="59"/>
      <c r="J10" s="59"/>
      <c r="K10" s="460"/>
      <c r="L10" s="449"/>
      <c r="N10" s="462" t="s">
        <v>2328</v>
      </c>
      <c r="O10" s="911" t="s">
        <v>2574</v>
      </c>
      <c r="P10" s="911"/>
      <c r="Q10" s="449"/>
      <c r="R10" s="449"/>
      <c r="S10" s="448"/>
      <c r="T10" s="449"/>
      <c r="U10" s="449"/>
      <c r="V10" s="449"/>
      <c r="W10" s="449"/>
      <c r="X10" s="449"/>
      <c r="Y10" s="449"/>
      <c r="Z10" s="449"/>
      <c r="AA10" s="449"/>
      <c r="AB10" s="449"/>
      <c r="AC10" s="449"/>
      <c r="AD10" s="449"/>
      <c r="AE10" s="449"/>
      <c r="AF10" s="66"/>
      <c r="AG10" s="66"/>
      <c r="AH10" s="449"/>
      <c r="AI10" s="449"/>
      <c r="AJ10" s="449"/>
      <c r="AK10" s="448"/>
      <c r="AL10" s="449"/>
      <c r="AM10" s="448"/>
      <c r="AN10" s="449"/>
    </row>
    <row r="11" spans="1:41" s="31" customFormat="1" ht="25.5" customHeight="1">
      <c r="A11" s="904" t="s">
        <v>24</v>
      </c>
      <c r="B11" s="904"/>
      <c r="C11" s="904"/>
      <c r="D11" s="449" t="s">
        <v>4595</v>
      </c>
      <c r="E11" s="449"/>
      <c r="F11" s="449"/>
      <c r="G11" s="448"/>
      <c r="H11" s="449"/>
      <c r="I11" s="59"/>
      <c r="J11" s="59"/>
      <c r="K11" s="460"/>
      <c r="L11" s="449"/>
      <c r="N11" s="447" t="s">
        <v>220</v>
      </c>
      <c r="O11" s="452" t="s">
        <v>4252</v>
      </c>
      <c r="P11" s="449"/>
      <c r="Q11" s="449"/>
      <c r="R11" s="449"/>
      <c r="S11" s="448"/>
      <c r="T11" s="449"/>
      <c r="U11" s="449"/>
      <c r="V11" s="449"/>
      <c r="W11" s="449"/>
      <c r="X11" s="449"/>
      <c r="Y11" s="449"/>
      <c r="Z11" s="463"/>
      <c r="AA11" s="449"/>
      <c r="AB11" s="449"/>
      <c r="AC11" s="463"/>
      <c r="AD11" s="463"/>
      <c r="AE11" s="463"/>
      <c r="AF11" s="66"/>
      <c r="AG11" s="66"/>
      <c r="AH11" s="449"/>
      <c r="AI11" s="449"/>
      <c r="AJ11" s="449"/>
      <c r="AK11" s="448"/>
      <c r="AL11" s="449"/>
      <c r="AM11" s="448"/>
      <c r="AN11" s="449"/>
    </row>
    <row r="12" spans="1:41" s="31" customFormat="1" ht="37.5" customHeight="1" thickBot="1">
      <c r="A12" s="904" t="s">
        <v>3009</v>
      </c>
      <c r="B12" s="904"/>
      <c r="C12" s="904"/>
      <c r="D12" s="905" t="s">
        <v>4452</v>
      </c>
      <c r="E12" s="905"/>
      <c r="F12" s="448"/>
      <c r="G12" s="448"/>
      <c r="H12" s="452"/>
      <c r="I12" s="60"/>
      <c r="J12" s="60"/>
      <c r="K12" s="460"/>
      <c r="L12" s="449"/>
      <c r="N12" s="449"/>
      <c r="O12" s="449"/>
      <c r="P12" s="449"/>
      <c r="Q12" s="449"/>
      <c r="R12" s="449"/>
      <c r="S12" s="449"/>
      <c r="T12" s="449"/>
      <c r="U12" s="449"/>
      <c r="V12" s="449"/>
      <c r="W12" s="449"/>
      <c r="X12" s="449"/>
      <c r="Y12" s="449"/>
      <c r="Z12" s="449"/>
      <c r="AA12" s="449"/>
      <c r="AB12" s="449"/>
      <c r="AC12" s="449"/>
      <c r="AD12" s="449"/>
      <c r="AE12" s="449"/>
      <c r="AF12" s="66"/>
      <c r="AG12" s="66"/>
      <c r="AH12" s="449"/>
      <c r="AI12" s="449"/>
      <c r="AJ12" s="449"/>
      <c r="AK12" s="448"/>
      <c r="AL12" s="449"/>
      <c r="AM12" s="448"/>
      <c r="AN12" s="449"/>
    </row>
    <row r="13" spans="1:41" ht="69.75" customHeight="1">
      <c r="A13" s="453"/>
      <c r="B13" s="454" t="s">
        <v>3265</v>
      </c>
      <c r="C13" s="454"/>
      <c r="D13" s="455"/>
      <c r="E13" s="897" t="s">
        <v>139</v>
      </c>
      <c r="F13" s="898"/>
      <c r="G13" s="899"/>
      <c r="H13" s="897" t="s">
        <v>3424</v>
      </c>
      <c r="I13" s="902"/>
      <c r="J13" s="903"/>
      <c r="K13" s="454"/>
      <c r="L13" s="900" t="s">
        <v>27</v>
      </c>
      <c r="M13" s="51"/>
      <c r="N13" s="455" t="s">
        <v>55</v>
      </c>
      <c r="O13" s="454"/>
      <c r="P13" s="454"/>
      <c r="Q13" s="454"/>
      <c r="R13" s="892" t="s">
        <v>42</v>
      </c>
      <c r="S13" s="893"/>
      <c r="T13" s="893"/>
      <c r="U13" s="893"/>
      <c r="V13" s="893"/>
      <c r="W13" s="893"/>
      <c r="X13" s="893"/>
      <c r="Y13" s="893"/>
      <c r="Z13" s="893"/>
      <c r="AA13" s="893"/>
      <c r="AB13" s="893"/>
      <c r="AC13" s="893"/>
      <c r="AD13" s="893"/>
      <c r="AE13" s="893"/>
      <c r="AF13" s="894"/>
      <c r="AG13" s="894"/>
      <c r="AH13" s="895"/>
      <c r="AI13" s="892" t="s">
        <v>43</v>
      </c>
      <c r="AJ13" s="895"/>
      <c r="AK13" s="454"/>
      <c r="AL13" s="454"/>
      <c r="AM13" s="466" t="s">
        <v>3005</v>
      </c>
      <c r="AN13" s="885" t="s">
        <v>3007</v>
      </c>
    </row>
    <row r="14" spans="1:41" ht="44.25" hidden="1" customHeight="1">
      <c r="A14" s="888" t="s">
        <v>26</v>
      </c>
      <c r="B14" s="890" t="s">
        <v>54</v>
      </c>
      <c r="C14" s="890" t="s">
        <v>1904</v>
      </c>
      <c r="D14" s="890" t="s">
        <v>52</v>
      </c>
      <c r="E14" s="896" t="s">
        <v>28</v>
      </c>
      <c r="F14" s="896" t="s">
        <v>44</v>
      </c>
      <c r="G14" s="896" t="s">
        <v>29</v>
      </c>
      <c r="H14" s="456"/>
      <c r="I14" s="61"/>
      <c r="J14" s="61"/>
      <c r="K14" s="456" t="s">
        <v>312</v>
      </c>
      <c r="L14" s="901"/>
      <c r="M14" s="52" t="s">
        <v>1911</v>
      </c>
      <c r="N14" s="464"/>
      <c r="O14" s="456" t="s">
        <v>39</v>
      </c>
      <c r="P14" s="456" t="s">
        <v>3008</v>
      </c>
      <c r="Q14" s="464" t="s">
        <v>3010</v>
      </c>
      <c r="R14" s="456" t="s">
        <v>40</v>
      </c>
      <c r="S14" s="456"/>
      <c r="T14" s="465" t="s">
        <v>36</v>
      </c>
      <c r="U14" s="465" t="s">
        <v>37</v>
      </c>
      <c r="V14" s="465" t="s">
        <v>41</v>
      </c>
      <c r="W14" s="465" t="s">
        <v>36</v>
      </c>
      <c r="X14" s="611" t="s">
        <v>37</v>
      </c>
      <c r="Y14" s="611" t="s">
        <v>41</v>
      </c>
      <c r="Z14" s="611" t="s">
        <v>37</v>
      </c>
      <c r="AA14" s="611" t="s">
        <v>178</v>
      </c>
      <c r="AB14" s="611" t="s">
        <v>2578</v>
      </c>
      <c r="AC14" s="611" t="s">
        <v>1920</v>
      </c>
      <c r="AD14" s="611" t="s">
        <v>2499</v>
      </c>
      <c r="AE14" s="612" t="s">
        <v>4593</v>
      </c>
      <c r="AF14" s="612" t="s">
        <v>1921</v>
      </c>
      <c r="AG14" s="612" t="s">
        <v>1920</v>
      </c>
      <c r="AH14" s="611" t="s">
        <v>1922</v>
      </c>
      <c r="AI14" s="613" t="s">
        <v>3002</v>
      </c>
      <c r="AJ14" s="825" t="s">
        <v>3003</v>
      </c>
      <c r="AK14" s="890" t="s">
        <v>1923</v>
      </c>
      <c r="AL14" s="456" t="s">
        <v>3004</v>
      </c>
      <c r="AM14" s="467" t="s">
        <v>3006</v>
      </c>
      <c r="AN14" s="886"/>
    </row>
    <row r="15" spans="1:41" ht="50.25" hidden="1" customHeight="1">
      <c r="A15" s="889"/>
      <c r="B15" s="891"/>
      <c r="C15" s="891"/>
      <c r="D15" s="891"/>
      <c r="E15" s="891"/>
      <c r="F15" s="891"/>
      <c r="G15" s="891"/>
      <c r="H15" s="457" t="s">
        <v>30</v>
      </c>
      <c r="I15" s="62" t="s">
        <v>28</v>
      </c>
      <c r="J15" s="62" t="s">
        <v>1912</v>
      </c>
      <c r="K15" s="457"/>
      <c r="L15" s="457"/>
      <c r="M15" s="53" t="s">
        <v>239</v>
      </c>
      <c r="N15" s="457"/>
      <c r="O15" s="457"/>
      <c r="P15" s="457"/>
      <c r="Q15" s="457"/>
      <c r="R15" s="457" t="s">
        <v>30</v>
      </c>
      <c r="S15" s="718" t="s">
        <v>45</v>
      </c>
      <c r="T15" s="457" t="s">
        <v>1914</v>
      </c>
      <c r="U15" s="457" t="s">
        <v>1915</v>
      </c>
      <c r="V15" s="457" t="s">
        <v>1916</v>
      </c>
      <c r="W15" s="457" t="s">
        <v>3558</v>
      </c>
      <c r="X15" s="457" t="s">
        <v>3733</v>
      </c>
      <c r="Y15" s="457" t="s">
        <v>3670</v>
      </c>
      <c r="Z15" s="457" t="s">
        <v>1917</v>
      </c>
      <c r="AA15" s="457" t="s">
        <v>177</v>
      </c>
      <c r="AB15" s="457" t="s">
        <v>2495</v>
      </c>
      <c r="AC15" s="457" t="s">
        <v>1918</v>
      </c>
      <c r="AD15" s="457" t="s">
        <v>2496</v>
      </c>
      <c r="AE15" s="67" t="s">
        <v>186</v>
      </c>
      <c r="AF15" s="67" t="s">
        <v>192</v>
      </c>
      <c r="AG15" s="67" t="s">
        <v>195</v>
      </c>
      <c r="AH15" s="457" t="s">
        <v>1919</v>
      </c>
      <c r="AI15" s="457"/>
      <c r="AJ15" s="457"/>
      <c r="AK15" s="891"/>
      <c r="AL15" s="457" t="s">
        <v>40</v>
      </c>
      <c r="AM15" s="468"/>
      <c r="AN15" s="887"/>
    </row>
    <row r="16" spans="1:41" s="48" customFormat="1" ht="45" hidden="1" customHeight="1">
      <c r="A16" s="43">
        <v>1</v>
      </c>
      <c r="B16" s="43">
        <v>456</v>
      </c>
      <c r="C16" s="43" t="s">
        <v>0</v>
      </c>
      <c r="D16" s="43" t="s">
        <v>12</v>
      </c>
      <c r="E16" s="103">
        <v>44595</v>
      </c>
      <c r="F16" s="43" t="s">
        <v>1924</v>
      </c>
      <c r="G16" s="43">
        <v>41</v>
      </c>
      <c r="H16" s="43">
        <v>3628.53</v>
      </c>
      <c r="I16" s="103">
        <v>44596</v>
      </c>
      <c r="J16" s="43" t="s">
        <v>2993</v>
      </c>
      <c r="K16" s="43"/>
      <c r="L16" s="132" t="s">
        <v>2992</v>
      </c>
      <c r="M16" s="43"/>
      <c r="N16" s="70" t="s">
        <v>1925</v>
      </c>
      <c r="O16" s="43" t="s">
        <v>33</v>
      </c>
      <c r="P16" s="43">
        <v>1</v>
      </c>
      <c r="Q16" s="85">
        <v>3628.53</v>
      </c>
      <c r="R16" s="42">
        <f t="shared" ref="R16:R104" si="0">P16*Q16</f>
        <v>3628.53</v>
      </c>
      <c r="S16" s="43" t="s">
        <v>1914</v>
      </c>
      <c r="T16" s="133">
        <f>IF($S16=T$15,$R16,"  ")</f>
        <v>3628.53</v>
      </c>
      <c r="U16" s="133" t="str">
        <f>IF($S16=U$15,$R16,"  ")</f>
        <v xml:space="preserve">  </v>
      </c>
      <c r="V16" s="133" t="str">
        <f>IF($S16=V$15,$R16,"  ")</f>
        <v xml:space="preserve">  </v>
      </c>
      <c r="W16" s="133"/>
      <c r="X16" s="133"/>
      <c r="Y16" s="133"/>
      <c r="Z16" s="133" t="str">
        <f>IF($S16=Z$15,$R16,"  ")</f>
        <v xml:space="preserve">  </v>
      </c>
      <c r="AA16" s="133" t="str">
        <f>IF($S16=AA$15,$R16,"  ")</f>
        <v xml:space="preserve">  </v>
      </c>
      <c r="AB16" s="133"/>
      <c r="AC16" s="133" t="str">
        <f>IF($S16=AC$15,$R16,"  ")</f>
        <v xml:space="preserve">  </v>
      </c>
      <c r="AD16" s="133"/>
      <c r="AE16" s="133"/>
      <c r="AF16" s="133" t="str">
        <f>IF($S16=AF$15,$R16,"  ")</f>
        <v xml:space="preserve">  </v>
      </c>
      <c r="AG16" s="133" t="str">
        <f>IF($S16=AG$15,$R16,"  ")</f>
        <v xml:space="preserve">  </v>
      </c>
      <c r="AH16" s="133" t="str">
        <f>IF($S16=AH$15,$R16,"  ")</f>
        <v xml:space="preserve">  </v>
      </c>
      <c r="AI16" s="42">
        <f>R16</f>
        <v>3628.53</v>
      </c>
      <c r="AJ16" s="43"/>
      <c r="AK16" s="43"/>
      <c r="AL16" s="42">
        <f>R16</f>
        <v>3628.53</v>
      </c>
      <c r="AM16" s="43" t="s">
        <v>311</v>
      </c>
      <c r="AN16" s="134">
        <v>44593</v>
      </c>
      <c r="AO16" s="80"/>
    </row>
    <row r="17" spans="1:41" s="48" customFormat="1" ht="45" hidden="1" customHeight="1">
      <c r="A17" s="43">
        <v>2</v>
      </c>
      <c r="B17" s="43">
        <v>456</v>
      </c>
      <c r="C17" s="43" t="s">
        <v>0</v>
      </c>
      <c r="D17" s="43" t="s">
        <v>12</v>
      </c>
      <c r="E17" s="103">
        <v>44595</v>
      </c>
      <c r="F17" s="43" t="s">
        <v>1924</v>
      </c>
      <c r="G17" s="43">
        <v>41</v>
      </c>
      <c r="H17" s="43">
        <v>217.26</v>
      </c>
      <c r="I17" s="103">
        <v>44596</v>
      </c>
      <c r="J17" s="43" t="s">
        <v>2994</v>
      </c>
      <c r="K17" s="43"/>
      <c r="L17" s="132" t="s">
        <v>93</v>
      </c>
      <c r="M17" s="43"/>
      <c r="N17" s="70" t="s">
        <v>1925</v>
      </c>
      <c r="O17" s="43" t="s">
        <v>33</v>
      </c>
      <c r="P17" s="43">
        <v>1</v>
      </c>
      <c r="Q17" s="85">
        <v>217.26</v>
      </c>
      <c r="R17" s="42">
        <f t="shared" si="0"/>
        <v>217.26</v>
      </c>
      <c r="S17" s="43" t="s">
        <v>1914</v>
      </c>
      <c r="T17" s="133">
        <f t="shared" ref="T17:T22" si="1">IF($S17=T$15,$R17,"  ")</f>
        <v>217.26</v>
      </c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42">
        <f t="shared" ref="AI17:AI22" si="2">R17</f>
        <v>217.26</v>
      </c>
      <c r="AJ17" s="43"/>
      <c r="AK17" s="43"/>
      <c r="AL17" s="42">
        <f t="shared" ref="AL17:AL22" si="3">R17</f>
        <v>217.26</v>
      </c>
      <c r="AM17" s="43" t="s">
        <v>311</v>
      </c>
      <c r="AN17" s="134">
        <v>44593</v>
      </c>
      <c r="AO17" s="80"/>
    </row>
    <row r="18" spans="1:41" s="48" customFormat="1" ht="45" hidden="1" customHeight="1">
      <c r="A18" s="43">
        <v>3</v>
      </c>
      <c r="B18" s="43">
        <v>456</v>
      </c>
      <c r="C18" s="43" t="s">
        <v>0</v>
      </c>
      <c r="D18" s="43" t="s">
        <v>12</v>
      </c>
      <c r="E18" s="103">
        <v>44595</v>
      </c>
      <c r="F18" s="43" t="s">
        <v>1924</v>
      </c>
      <c r="G18" s="43">
        <v>41</v>
      </c>
      <c r="H18" s="43">
        <v>418.5</v>
      </c>
      <c r="I18" s="103">
        <v>44596</v>
      </c>
      <c r="J18" s="43" t="s">
        <v>2995</v>
      </c>
      <c r="K18" s="43"/>
      <c r="L18" s="132" t="s">
        <v>93</v>
      </c>
      <c r="M18" s="43"/>
      <c r="N18" s="70" t="s">
        <v>1925</v>
      </c>
      <c r="O18" s="43" t="s">
        <v>33</v>
      </c>
      <c r="P18" s="43">
        <v>1</v>
      </c>
      <c r="Q18" s="85">
        <v>418.5</v>
      </c>
      <c r="R18" s="42">
        <f t="shared" si="0"/>
        <v>418.5</v>
      </c>
      <c r="S18" s="43" t="s">
        <v>1914</v>
      </c>
      <c r="T18" s="133">
        <f t="shared" si="1"/>
        <v>418.5</v>
      </c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42">
        <f t="shared" si="2"/>
        <v>418.5</v>
      </c>
      <c r="AJ18" s="43"/>
      <c r="AK18" s="43"/>
      <c r="AL18" s="42">
        <f t="shared" si="3"/>
        <v>418.5</v>
      </c>
      <c r="AM18" s="43" t="s">
        <v>311</v>
      </c>
      <c r="AN18" s="134">
        <v>44593</v>
      </c>
      <c r="AO18" s="80"/>
    </row>
    <row r="19" spans="1:41" s="48" customFormat="1" ht="45" hidden="1" customHeight="1">
      <c r="A19" s="43">
        <v>4</v>
      </c>
      <c r="B19" s="43">
        <v>456</v>
      </c>
      <c r="C19" s="43" t="s">
        <v>0</v>
      </c>
      <c r="D19" s="43" t="s">
        <v>12</v>
      </c>
      <c r="E19" s="103">
        <v>44595</v>
      </c>
      <c r="F19" s="43" t="s">
        <v>1924</v>
      </c>
      <c r="G19" s="43">
        <v>41</v>
      </c>
      <c r="H19" s="43">
        <v>46.28</v>
      </c>
      <c r="I19" s="103">
        <v>44596</v>
      </c>
      <c r="J19" s="43" t="s">
        <v>78</v>
      </c>
      <c r="K19" s="43"/>
      <c r="L19" s="132" t="s">
        <v>93</v>
      </c>
      <c r="M19" s="43"/>
      <c r="N19" s="70" t="s">
        <v>1925</v>
      </c>
      <c r="O19" s="43" t="s">
        <v>33</v>
      </c>
      <c r="P19" s="43">
        <v>1</v>
      </c>
      <c r="Q19" s="85">
        <v>46.28</v>
      </c>
      <c r="R19" s="42">
        <f t="shared" si="0"/>
        <v>46.28</v>
      </c>
      <c r="S19" s="43" t="s">
        <v>1914</v>
      </c>
      <c r="T19" s="133">
        <f t="shared" si="1"/>
        <v>46.28</v>
      </c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42">
        <f t="shared" si="2"/>
        <v>46.28</v>
      </c>
      <c r="AJ19" s="43"/>
      <c r="AK19" s="43"/>
      <c r="AL19" s="42">
        <f t="shared" si="3"/>
        <v>46.28</v>
      </c>
      <c r="AM19" s="43" t="s">
        <v>311</v>
      </c>
      <c r="AN19" s="134">
        <v>44593</v>
      </c>
      <c r="AO19" s="80"/>
    </row>
    <row r="20" spans="1:41" s="48" customFormat="1" ht="45" hidden="1" customHeight="1">
      <c r="A20" s="43">
        <v>5</v>
      </c>
      <c r="B20" s="43">
        <v>456</v>
      </c>
      <c r="C20" s="43" t="s">
        <v>0</v>
      </c>
      <c r="D20" s="43" t="s">
        <v>12</v>
      </c>
      <c r="E20" s="103">
        <v>44595</v>
      </c>
      <c r="F20" s="43" t="s">
        <v>1924</v>
      </c>
      <c r="G20" s="43">
        <v>41</v>
      </c>
      <c r="H20" s="43">
        <v>65.400000000000006</v>
      </c>
      <c r="I20" s="103">
        <v>44596</v>
      </c>
      <c r="J20" s="43" t="s">
        <v>2996</v>
      </c>
      <c r="K20" s="43"/>
      <c r="L20" s="132" t="s">
        <v>94</v>
      </c>
      <c r="M20" s="43"/>
      <c r="N20" s="70" t="s">
        <v>1925</v>
      </c>
      <c r="O20" s="43" t="s">
        <v>33</v>
      </c>
      <c r="P20" s="43">
        <v>1</v>
      </c>
      <c r="Q20" s="85">
        <v>65.400000000000006</v>
      </c>
      <c r="R20" s="42">
        <f t="shared" si="0"/>
        <v>65.400000000000006</v>
      </c>
      <c r="S20" s="43" t="s">
        <v>1914</v>
      </c>
      <c r="T20" s="133">
        <f t="shared" si="1"/>
        <v>65.400000000000006</v>
      </c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42">
        <f t="shared" si="2"/>
        <v>65.400000000000006</v>
      </c>
      <c r="AJ20" s="43"/>
      <c r="AK20" s="43"/>
      <c r="AL20" s="42">
        <f t="shared" si="3"/>
        <v>65.400000000000006</v>
      </c>
      <c r="AM20" s="43" t="s">
        <v>311</v>
      </c>
      <c r="AN20" s="134">
        <v>44593</v>
      </c>
      <c r="AO20" s="80"/>
    </row>
    <row r="21" spans="1:41" s="48" customFormat="1" ht="45" hidden="1" customHeight="1">
      <c r="A21" s="43">
        <v>6</v>
      </c>
      <c r="B21" s="43">
        <v>456</v>
      </c>
      <c r="C21" s="43" t="s">
        <v>0</v>
      </c>
      <c r="D21" s="43" t="s">
        <v>12</v>
      </c>
      <c r="E21" s="103">
        <v>44595</v>
      </c>
      <c r="F21" s="43" t="s">
        <v>1924</v>
      </c>
      <c r="G21" s="43">
        <v>41</v>
      </c>
      <c r="H21" s="43">
        <v>95.46</v>
      </c>
      <c r="I21" s="103">
        <v>44596</v>
      </c>
      <c r="J21" s="43" t="s">
        <v>110</v>
      </c>
      <c r="K21" s="43"/>
      <c r="L21" s="132" t="s">
        <v>94</v>
      </c>
      <c r="M21" s="43"/>
      <c r="N21" s="70" t="s">
        <v>1925</v>
      </c>
      <c r="O21" s="43" t="s">
        <v>33</v>
      </c>
      <c r="P21" s="43">
        <v>1</v>
      </c>
      <c r="Q21" s="85">
        <v>95.46</v>
      </c>
      <c r="R21" s="42">
        <f t="shared" si="0"/>
        <v>95.46</v>
      </c>
      <c r="S21" s="43" t="s">
        <v>1914</v>
      </c>
      <c r="T21" s="133">
        <f t="shared" si="1"/>
        <v>95.46</v>
      </c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42">
        <f t="shared" si="2"/>
        <v>95.46</v>
      </c>
      <c r="AJ21" s="43"/>
      <c r="AK21" s="43"/>
      <c r="AL21" s="42">
        <f t="shared" si="3"/>
        <v>95.46</v>
      </c>
      <c r="AM21" s="43" t="s">
        <v>311</v>
      </c>
      <c r="AN21" s="134">
        <v>44593</v>
      </c>
      <c r="AO21" s="80"/>
    </row>
    <row r="22" spans="1:41" s="48" customFormat="1" ht="45" hidden="1" customHeight="1">
      <c r="A22" s="43">
        <v>7</v>
      </c>
      <c r="B22" s="43">
        <v>456</v>
      </c>
      <c r="C22" s="43" t="s">
        <v>0</v>
      </c>
      <c r="D22" s="43" t="s">
        <v>12</v>
      </c>
      <c r="E22" s="103">
        <v>44595</v>
      </c>
      <c r="F22" s="43" t="s">
        <v>1924</v>
      </c>
      <c r="G22" s="43">
        <v>41</v>
      </c>
      <c r="H22" s="43">
        <v>44.93</v>
      </c>
      <c r="I22" s="103">
        <v>44596</v>
      </c>
      <c r="J22" s="43" t="s">
        <v>2997</v>
      </c>
      <c r="K22" s="43"/>
      <c r="L22" s="132" t="s">
        <v>32</v>
      </c>
      <c r="M22" s="43"/>
      <c r="N22" s="70" t="s">
        <v>1925</v>
      </c>
      <c r="O22" s="43" t="s">
        <v>33</v>
      </c>
      <c r="P22" s="43">
        <v>1</v>
      </c>
      <c r="Q22" s="85">
        <v>44.93</v>
      </c>
      <c r="R22" s="42">
        <f t="shared" si="0"/>
        <v>44.93</v>
      </c>
      <c r="S22" s="43" t="s">
        <v>1914</v>
      </c>
      <c r="T22" s="133">
        <f t="shared" si="1"/>
        <v>44.93</v>
      </c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42">
        <f t="shared" si="2"/>
        <v>44.93</v>
      </c>
      <c r="AJ22" s="43"/>
      <c r="AK22" s="43"/>
      <c r="AL22" s="42">
        <f t="shared" si="3"/>
        <v>44.93</v>
      </c>
      <c r="AM22" s="43" t="s">
        <v>311</v>
      </c>
      <c r="AN22" s="134">
        <v>44593</v>
      </c>
      <c r="AO22" s="80"/>
    </row>
    <row r="23" spans="1:41" ht="45" hidden="1" customHeight="1">
      <c r="A23" s="135">
        <v>8</v>
      </c>
      <c r="B23" s="135"/>
      <c r="C23" s="136" t="s">
        <v>1905</v>
      </c>
      <c r="D23" s="135"/>
      <c r="E23" s="137"/>
      <c r="F23" s="135"/>
      <c r="G23" s="135"/>
      <c r="H23" s="135"/>
      <c r="I23" s="137"/>
      <c r="J23" s="135"/>
      <c r="K23" s="135"/>
      <c r="L23" s="138"/>
      <c r="M23" s="135"/>
      <c r="N23" s="138"/>
      <c r="O23" s="135" t="str">
        <f>IFERROR(VLOOKUP(M23,BD_MATERIALES!$A$2:$C$5000,3,FALSE),"")</f>
        <v/>
      </c>
      <c r="P23" s="135"/>
      <c r="Q23" s="81"/>
      <c r="R23" s="139">
        <f>SUM(R16:R22)</f>
        <v>4516.3599999999997</v>
      </c>
      <c r="S23" s="135"/>
      <c r="T23" s="140">
        <f>SUBTOTAL(9,T16)</f>
        <v>0</v>
      </c>
      <c r="U23" s="140">
        <f>SUBTOTAL(9,U16)</f>
        <v>0</v>
      </c>
      <c r="V23" s="140">
        <f>SUBTOTAL(9,V16)</f>
        <v>0</v>
      </c>
      <c r="W23" s="140"/>
      <c r="X23" s="140"/>
      <c r="Y23" s="140"/>
      <c r="Z23" s="140">
        <f>SUBTOTAL(9,Z16)</f>
        <v>0</v>
      </c>
      <c r="AA23" s="140">
        <f>SUBTOTAL(9,AA16)</f>
        <v>0</v>
      </c>
      <c r="AB23" s="140"/>
      <c r="AC23" s="140">
        <f>SUBTOTAL(9,AC16)</f>
        <v>0</v>
      </c>
      <c r="AD23" s="140"/>
      <c r="AE23" s="140"/>
      <c r="AF23" s="140">
        <f>SUBTOTAL(9,AF16)</f>
        <v>0</v>
      </c>
      <c r="AG23" s="140">
        <f>SUBTOTAL(9,AG16)</f>
        <v>0</v>
      </c>
      <c r="AH23" s="140">
        <f>SUBTOTAL(9,AH16)</f>
        <v>0</v>
      </c>
      <c r="AI23" s="135"/>
      <c r="AJ23" s="135"/>
      <c r="AK23" s="135"/>
      <c r="AL23" s="139">
        <f>SUM(AL16:AL22)</f>
        <v>4516.3599999999997</v>
      </c>
      <c r="AM23" s="135" t="s">
        <v>311</v>
      </c>
      <c r="AN23" s="141">
        <v>44593</v>
      </c>
      <c r="AO23" s="82"/>
    </row>
    <row r="24" spans="1:41" ht="45" hidden="1" customHeight="1">
      <c r="A24" s="43">
        <v>9</v>
      </c>
      <c r="B24" s="43">
        <v>51</v>
      </c>
      <c r="C24" s="43" t="s">
        <v>1</v>
      </c>
      <c r="D24" s="43" t="s">
        <v>13</v>
      </c>
      <c r="E24" s="103">
        <v>44607</v>
      </c>
      <c r="F24" s="43" t="s">
        <v>38</v>
      </c>
      <c r="G24" s="142">
        <v>3</v>
      </c>
      <c r="H24" s="43">
        <v>685</v>
      </c>
      <c r="I24" s="103">
        <v>44608</v>
      </c>
      <c r="J24" s="43">
        <v>1508</v>
      </c>
      <c r="K24" s="56" t="s">
        <v>2998</v>
      </c>
      <c r="L24" s="70" t="s">
        <v>134</v>
      </c>
      <c r="M24" s="43"/>
      <c r="N24" s="70" t="s">
        <v>1926</v>
      </c>
      <c r="O24" s="43" t="s">
        <v>39</v>
      </c>
      <c r="P24" s="43">
        <v>1</v>
      </c>
      <c r="Q24" s="143">
        <v>685</v>
      </c>
      <c r="R24" s="42">
        <f>P24*Q24</f>
        <v>685</v>
      </c>
      <c r="S24" s="43" t="s">
        <v>1915</v>
      </c>
      <c r="T24" s="133" t="str">
        <f>IF($S24=T$15,$R24,"  ")</f>
        <v xml:space="preserve">  </v>
      </c>
      <c r="U24" s="133">
        <f>IF($S24=U$15,$R24,"  ")</f>
        <v>685</v>
      </c>
      <c r="V24" s="133" t="str">
        <f>IF($S24=V$15,$R24,"  ")</f>
        <v xml:space="preserve">  </v>
      </c>
      <c r="W24" s="133"/>
      <c r="X24" s="133"/>
      <c r="Y24" s="133"/>
      <c r="Z24" s="133" t="str">
        <f>IF($S24=Z$15,$R24,"  ")</f>
        <v xml:space="preserve">  </v>
      </c>
      <c r="AA24" s="133" t="str">
        <f>IF($S24=AA$15,$R24,"  ")</f>
        <v xml:space="preserve">  </v>
      </c>
      <c r="AB24" s="133"/>
      <c r="AC24" s="133" t="str">
        <f>IF($S24=AC$15,$R24,"  ")</f>
        <v xml:space="preserve">  </v>
      </c>
      <c r="AD24" s="133"/>
      <c r="AE24" s="133"/>
      <c r="AF24" s="133" t="str">
        <f>IF($S24=AF$15,$R24,"  ")</f>
        <v xml:space="preserve">  </v>
      </c>
      <c r="AG24" s="133" t="str">
        <f>IF($S24=AG$15,$R24,"  ")</f>
        <v xml:space="preserve">  </v>
      </c>
      <c r="AH24" s="133" t="str">
        <f>IF($S24=AH$15,$R24,"  ")</f>
        <v xml:space="preserve">  </v>
      </c>
      <c r="AI24" s="42">
        <f>R24</f>
        <v>685</v>
      </c>
      <c r="AJ24" s="43"/>
      <c r="AK24" s="43">
        <v>8</v>
      </c>
      <c r="AL24" s="42">
        <f>AI24</f>
        <v>685</v>
      </c>
      <c r="AM24" s="43" t="s">
        <v>311</v>
      </c>
      <c r="AN24" s="134">
        <v>44593</v>
      </c>
      <c r="AO24" s="82"/>
    </row>
    <row r="25" spans="1:41" s="8" customFormat="1" ht="45" hidden="1" customHeight="1">
      <c r="A25" s="136">
        <v>10</v>
      </c>
      <c r="B25" s="136"/>
      <c r="C25" s="136" t="s">
        <v>1906</v>
      </c>
      <c r="D25" s="136"/>
      <c r="E25" s="144"/>
      <c r="F25" s="136"/>
      <c r="G25" s="136"/>
      <c r="H25" s="136"/>
      <c r="I25" s="144"/>
      <c r="J25" s="136"/>
      <c r="K25" s="355"/>
      <c r="L25" s="145"/>
      <c r="M25" s="136"/>
      <c r="N25" s="145"/>
      <c r="O25" s="136" t="str">
        <f>IFERROR(VLOOKUP(M25,BD_MATERIALES!$A$2:$C$5000,3,FALSE),"")</f>
        <v/>
      </c>
      <c r="P25" s="136"/>
      <c r="Q25" s="136"/>
      <c r="R25" s="139">
        <f>R24</f>
        <v>685</v>
      </c>
      <c r="S25" s="136"/>
      <c r="T25" s="140">
        <f>SUBTOTAL(9,T24)</f>
        <v>0</v>
      </c>
      <c r="U25" s="140">
        <f t="shared" ref="U25:AH25" si="4">SUBTOTAL(9,U24)</f>
        <v>0</v>
      </c>
      <c r="V25" s="140">
        <f t="shared" si="4"/>
        <v>0</v>
      </c>
      <c r="W25" s="140"/>
      <c r="X25" s="140"/>
      <c r="Y25" s="140"/>
      <c r="Z25" s="140">
        <f t="shared" si="4"/>
        <v>0</v>
      </c>
      <c r="AA25" s="140">
        <f t="shared" si="4"/>
        <v>0</v>
      </c>
      <c r="AB25" s="140"/>
      <c r="AC25" s="140">
        <f t="shared" si="4"/>
        <v>0</v>
      </c>
      <c r="AD25" s="140"/>
      <c r="AE25" s="140"/>
      <c r="AF25" s="140">
        <f t="shared" si="4"/>
        <v>0</v>
      </c>
      <c r="AG25" s="140">
        <f t="shared" si="4"/>
        <v>0</v>
      </c>
      <c r="AH25" s="140">
        <f t="shared" si="4"/>
        <v>0</v>
      </c>
      <c r="AI25" s="136"/>
      <c r="AJ25" s="136"/>
      <c r="AK25" s="136"/>
      <c r="AL25" s="139">
        <f>AL24</f>
        <v>685</v>
      </c>
      <c r="AM25" s="136" t="s">
        <v>311</v>
      </c>
      <c r="AN25" s="141">
        <v>44593</v>
      </c>
      <c r="AO25" s="83"/>
    </row>
    <row r="26" spans="1:41" ht="45" hidden="1" customHeight="1">
      <c r="A26" s="43">
        <v>11</v>
      </c>
      <c r="B26" s="43">
        <v>68</v>
      </c>
      <c r="C26" s="43" t="s">
        <v>2</v>
      </c>
      <c r="D26" s="43" t="s">
        <v>15</v>
      </c>
      <c r="E26" s="103">
        <v>44620</v>
      </c>
      <c r="F26" s="43" t="s">
        <v>56</v>
      </c>
      <c r="G26" s="142">
        <v>24</v>
      </c>
      <c r="H26" s="43">
        <v>21120</v>
      </c>
      <c r="I26" s="103">
        <v>44627</v>
      </c>
      <c r="J26" s="43">
        <v>2018</v>
      </c>
      <c r="K26" s="56">
        <v>10435076659</v>
      </c>
      <c r="L26" s="70" t="s">
        <v>1928</v>
      </c>
      <c r="M26" s="43"/>
      <c r="N26" s="70" t="s">
        <v>1929</v>
      </c>
      <c r="O26" s="43" t="s">
        <v>33</v>
      </c>
      <c r="P26" s="43">
        <v>1</v>
      </c>
      <c r="Q26" s="43">
        <v>21120</v>
      </c>
      <c r="R26" s="42">
        <f>P26*Q26</f>
        <v>21120</v>
      </c>
      <c r="S26" s="43" t="s">
        <v>1916</v>
      </c>
      <c r="T26" s="133" t="str">
        <f>IF($S26=T$15,$R26,"  ")</f>
        <v xml:space="preserve">  </v>
      </c>
      <c r="U26" s="133" t="str">
        <f>IF($S26=U$15,$R26,"  ")</f>
        <v xml:space="preserve">  </v>
      </c>
      <c r="V26" s="133">
        <f>IF($S26=V$15,$R26,"  ")</f>
        <v>21120</v>
      </c>
      <c r="W26" s="133"/>
      <c r="X26" s="133"/>
      <c r="Y26" s="133"/>
      <c r="Z26" s="133" t="str">
        <f>IF($S26=Z$15,$R26,"  ")</f>
        <v xml:space="preserve">  </v>
      </c>
      <c r="AA26" s="133" t="str">
        <f>IF($S26=AA$15,$R26,"  ")</f>
        <v xml:space="preserve">  </v>
      </c>
      <c r="AB26" s="133"/>
      <c r="AC26" s="133" t="str">
        <f>IF($S26=AC$15,$R26,"  ")</f>
        <v xml:space="preserve">  </v>
      </c>
      <c r="AD26" s="133"/>
      <c r="AE26" s="133"/>
      <c r="AF26" s="133" t="str">
        <f>IF($S26=AF$15,$R26,"  ")</f>
        <v xml:space="preserve">  </v>
      </c>
      <c r="AG26" s="133" t="str">
        <f>IF($S26=AG$15,$R26,"  ")</f>
        <v xml:space="preserve">  </v>
      </c>
      <c r="AH26" s="133" t="str">
        <f>IF($S26=AH$15,$R26,"  ")</f>
        <v xml:space="preserve">  </v>
      </c>
      <c r="AI26" s="42">
        <f>R26</f>
        <v>21120</v>
      </c>
      <c r="AJ26" s="43"/>
      <c r="AK26" s="43"/>
      <c r="AL26" s="42">
        <f>AI26</f>
        <v>21120</v>
      </c>
      <c r="AM26" s="43" t="s">
        <v>311</v>
      </c>
      <c r="AN26" s="134">
        <v>44593</v>
      </c>
      <c r="AO26" s="82"/>
    </row>
    <row r="27" spans="1:41" ht="45" hidden="1" customHeight="1">
      <c r="A27" s="43">
        <v>12</v>
      </c>
      <c r="B27" s="43">
        <v>68</v>
      </c>
      <c r="C27" s="43" t="s">
        <v>2</v>
      </c>
      <c r="D27" s="43" t="s">
        <v>15</v>
      </c>
      <c r="E27" s="103">
        <v>44620</v>
      </c>
      <c r="F27" s="43" t="s">
        <v>56</v>
      </c>
      <c r="G27" s="142">
        <v>24</v>
      </c>
      <c r="H27" s="43">
        <v>2880</v>
      </c>
      <c r="I27" s="103">
        <v>44627</v>
      </c>
      <c r="J27" s="43">
        <v>2019</v>
      </c>
      <c r="K27" s="56">
        <v>10435076659</v>
      </c>
      <c r="L27" s="70" t="s">
        <v>1928</v>
      </c>
      <c r="M27" s="43"/>
      <c r="N27" s="70" t="s">
        <v>1929</v>
      </c>
      <c r="O27" s="43" t="s">
        <v>33</v>
      </c>
      <c r="P27" s="43">
        <v>1</v>
      </c>
      <c r="Q27" s="43">
        <v>2880</v>
      </c>
      <c r="R27" s="42">
        <f t="shared" si="0"/>
        <v>2880</v>
      </c>
      <c r="S27" s="43" t="s">
        <v>1916</v>
      </c>
      <c r="T27" s="133"/>
      <c r="U27" s="133"/>
      <c r="V27" s="133">
        <f>IF($S27=V$15,$R27,"  ")</f>
        <v>2880</v>
      </c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42">
        <f>R27</f>
        <v>2880</v>
      </c>
      <c r="AJ27" s="43"/>
      <c r="AK27" s="43"/>
      <c r="AL27" s="42">
        <f>AI27</f>
        <v>2880</v>
      </c>
      <c r="AM27" s="43"/>
      <c r="AN27" s="134">
        <v>44593</v>
      </c>
      <c r="AO27" s="82"/>
    </row>
    <row r="28" spans="1:41" ht="45" hidden="1" customHeight="1">
      <c r="A28" s="135">
        <v>13</v>
      </c>
      <c r="B28" s="135"/>
      <c r="C28" s="136" t="s">
        <v>1908</v>
      </c>
      <c r="D28" s="135"/>
      <c r="E28" s="137"/>
      <c r="F28" s="135"/>
      <c r="G28" s="135"/>
      <c r="H28" s="135"/>
      <c r="I28" s="137"/>
      <c r="J28" s="135"/>
      <c r="K28" s="135"/>
      <c r="L28" s="138"/>
      <c r="M28" s="135"/>
      <c r="N28" s="138"/>
      <c r="O28" s="135" t="str">
        <f>IFERROR(VLOOKUP(M28,BD_MATERIALES!$A$2:$C$5000,3,FALSE),"")</f>
        <v/>
      </c>
      <c r="P28" s="135"/>
      <c r="Q28" s="135"/>
      <c r="R28" s="139">
        <f>SUM(R26:R27)</f>
        <v>24000</v>
      </c>
      <c r="S28" s="135"/>
      <c r="T28" s="140">
        <f>SUBTOTAL(9,T26)</f>
        <v>0</v>
      </c>
      <c r="U28" s="140">
        <f t="shared" ref="U28:AH28" si="5">SUBTOTAL(9,U26)</f>
        <v>0</v>
      </c>
      <c r="V28" s="140">
        <f t="shared" si="5"/>
        <v>0</v>
      </c>
      <c r="W28" s="140"/>
      <c r="X28" s="140"/>
      <c r="Y28" s="140"/>
      <c r="Z28" s="140">
        <f t="shared" si="5"/>
        <v>0</v>
      </c>
      <c r="AA28" s="140">
        <f t="shared" si="5"/>
        <v>0</v>
      </c>
      <c r="AB28" s="140"/>
      <c r="AC28" s="140">
        <f t="shared" si="5"/>
        <v>0</v>
      </c>
      <c r="AD28" s="140"/>
      <c r="AE28" s="140"/>
      <c r="AF28" s="140">
        <f t="shared" si="5"/>
        <v>0</v>
      </c>
      <c r="AG28" s="140">
        <f t="shared" si="5"/>
        <v>0</v>
      </c>
      <c r="AH28" s="140">
        <f t="shared" si="5"/>
        <v>0</v>
      </c>
      <c r="AI28" s="135"/>
      <c r="AJ28" s="135"/>
      <c r="AK28" s="135"/>
      <c r="AL28" s="146">
        <f>SUM(AL26:AL27)</f>
        <v>24000</v>
      </c>
      <c r="AM28" s="135" t="s">
        <v>311</v>
      </c>
      <c r="AN28" s="141">
        <v>44593</v>
      </c>
      <c r="AO28" s="82"/>
    </row>
    <row r="29" spans="1:41" ht="60" hidden="1" customHeight="1">
      <c r="A29" s="43">
        <v>14</v>
      </c>
      <c r="B29" s="43">
        <v>572</v>
      </c>
      <c r="C29" s="43" t="s">
        <v>4</v>
      </c>
      <c r="D29" s="43" t="s">
        <v>19</v>
      </c>
      <c r="E29" s="103">
        <v>44620</v>
      </c>
      <c r="F29" s="43" t="s">
        <v>38</v>
      </c>
      <c r="G29" s="43">
        <v>102</v>
      </c>
      <c r="H29" s="43">
        <v>843.75</v>
      </c>
      <c r="I29" s="103">
        <v>44635</v>
      </c>
      <c r="J29" s="43">
        <v>2289</v>
      </c>
      <c r="K29" s="43" t="s">
        <v>2999</v>
      </c>
      <c r="L29" s="84" t="s">
        <v>1930</v>
      </c>
      <c r="M29" s="43"/>
      <c r="N29" s="70" t="s">
        <v>1931</v>
      </c>
      <c r="O29" s="43" t="s">
        <v>108</v>
      </c>
      <c r="P29" s="43">
        <v>2</v>
      </c>
      <c r="Q29" s="147">
        <v>5.5</v>
      </c>
      <c r="R29" s="42">
        <f t="shared" si="0"/>
        <v>11</v>
      </c>
      <c r="S29" s="43" t="s">
        <v>1915</v>
      </c>
      <c r="T29" s="133" t="str">
        <f t="shared" ref="T29:AA38" si="6">IF($S29=T$15,$R29,"  ")</f>
        <v xml:space="preserve">  </v>
      </c>
      <c r="U29" s="133">
        <f t="shared" si="6"/>
        <v>11</v>
      </c>
      <c r="V29" s="133" t="str">
        <f t="shared" si="6"/>
        <v xml:space="preserve">  </v>
      </c>
      <c r="W29" s="133"/>
      <c r="X29" s="133"/>
      <c r="Y29" s="133"/>
      <c r="Z29" s="133" t="str">
        <f t="shared" si="6"/>
        <v xml:space="preserve">  </v>
      </c>
      <c r="AA29" s="133" t="str">
        <f t="shared" si="6"/>
        <v xml:space="preserve">  </v>
      </c>
      <c r="AB29" s="133"/>
      <c r="AC29" s="133" t="str">
        <f t="shared" ref="AC29:AC45" si="7">IF($S29=AC$15,$R29,"  ")</f>
        <v xml:space="preserve">  </v>
      </c>
      <c r="AD29" s="133"/>
      <c r="AE29" s="133"/>
      <c r="AF29" s="133" t="str">
        <f t="shared" ref="AF29:AH45" si="8">IF($S29=AF$15,$R29,"  ")</f>
        <v xml:space="preserve">  </v>
      </c>
      <c r="AG29" s="133" t="str">
        <f t="shared" si="8"/>
        <v xml:space="preserve">  </v>
      </c>
      <c r="AH29" s="133" t="str">
        <f t="shared" si="8"/>
        <v xml:space="preserve">  </v>
      </c>
      <c r="AI29" s="43"/>
      <c r="AJ29" s="42">
        <f>R29</f>
        <v>11</v>
      </c>
      <c r="AK29" s="43">
        <v>60</v>
      </c>
      <c r="AL29" s="42">
        <f>R29</f>
        <v>11</v>
      </c>
      <c r="AM29" s="43" t="s">
        <v>311</v>
      </c>
      <c r="AN29" s="134">
        <v>44593</v>
      </c>
      <c r="AO29" s="82"/>
    </row>
    <row r="30" spans="1:41" ht="60" hidden="1" customHeight="1">
      <c r="A30" s="43">
        <v>15</v>
      </c>
      <c r="B30" s="43">
        <v>572</v>
      </c>
      <c r="C30" s="43" t="s">
        <v>3</v>
      </c>
      <c r="D30" s="43" t="s">
        <v>1952</v>
      </c>
      <c r="E30" s="103">
        <v>44620</v>
      </c>
      <c r="F30" s="43" t="s">
        <v>38</v>
      </c>
      <c r="G30" s="43">
        <v>102</v>
      </c>
      <c r="H30" s="43">
        <v>843.75</v>
      </c>
      <c r="I30" s="103">
        <v>44635</v>
      </c>
      <c r="J30" s="43">
        <v>2289</v>
      </c>
      <c r="K30" s="43" t="s">
        <v>2999</v>
      </c>
      <c r="L30" s="84" t="s">
        <v>1930</v>
      </c>
      <c r="M30" s="43"/>
      <c r="N30" s="70" t="s">
        <v>1932</v>
      </c>
      <c r="O30" s="43" t="s">
        <v>39</v>
      </c>
      <c r="P30" s="43">
        <v>15</v>
      </c>
      <c r="Q30" s="147">
        <v>0.8</v>
      </c>
      <c r="R30" s="42">
        <f t="shared" si="0"/>
        <v>12</v>
      </c>
      <c r="S30" s="43" t="s">
        <v>1915</v>
      </c>
      <c r="T30" s="133" t="str">
        <f t="shared" si="6"/>
        <v xml:space="preserve">  </v>
      </c>
      <c r="U30" s="133">
        <f t="shared" si="6"/>
        <v>12</v>
      </c>
      <c r="V30" s="133" t="str">
        <f t="shared" si="6"/>
        <v xml:space="preserve">  </v>
      </c>
      <c r="W30" s="133"/>
      <c r="X30" s="133"/>
      <c r="Y30" s="133"/>
      <c r="Z30" s="133" t="str">
        <f t="shared" si="6"/>
        <v xml:space="preserve">  </v>
      </c>
      <c r="AA30" s="133" t="str">
        <f t="shared" si="6"/>
        <v xml:space="preserve">  </v>
      </c>
      <c r="AB30" s="133"/>
      <c r="AC30" s="133" t="str">
        <f t="shared" si="7"/>
        <v xml:space="preserve">  </v>
      </c>
      <c r="AD30" s="133"/>
      <c r="AE30" s="133"/>
      <c r="AF30" s="133" t="str">
        <f t="shared" si="8"/>
        <v xml:space="preserve">  </v>
      </c>
      <c r="AG30" s="133" t="str">
        <f t="shared" si="8"/>
        <v xml:space="preserve">  </v>
      </c>
      <c r="AH30" s="133" t="str">
        <f t="shared" si="8"/>
        <v xml:space="preserve">  </v>
      </c>
      <c r="AI30" s="43"/>
      <c r="AJ30" s="42">
        <f t="shared" ref="AJ30:AJ45" si="9">R30</f>
        <v>12</v>
      </c>
      <c r="AK30" s="43">
        <v>60</v>
      </c>
      <c r="AL30" s="42">
        <f t="shared" ref="AL30:AL45" si="10">R30</f>
        <v>12</v>
      </c>
      <c r="AM30" s="43" t="s">
        <v>311</v>
      </c>
      <c r="AN30" s="134">
        <v>44593</v>
      </c>
      <c r="AO30" s="82"/>
    </row>
    <row r="31" spans="1:41" ht="60" hidden="1" customHeight="1">
      <c r="A31" s="43">
        <v>16</v>
      </c>
      <c r="B31" s="43">
        <v>572</v>
      </c>
      <c r="C31" s="43" t="s">
        <v>4</v>
      </c>
      <c r="D31" s="43" t="s">
        <v>1952</v>
      </c>
      <c r="E31" s="103">
        <v>44620</v>
      </c>
      <c r="F31" s="43" t="s">
        <v>38</v>
      </c>
      <c r="G31" s="43">
        <v>102</v>
      </c>
      <c r="H31" s="43">
        <v>843.75</v>
      </c>
      <c r="I31" s="103">
        <v>44635</v>
      </c>
      <c r="J31" s="43">
        <v>2289</v>
      </c>
      <c r="K31" s="43" t="s">
        <v>2999</v>
      </c>
      <c r="L31" s="84" t="s">
        <v>1930</v>
      </c>
      <c r="M31" s="43"/>
      <c r="N31" s="70" t="s">
        <v>1933</v>
      </c>
      <c r="O31" s="43" t="s">
        <v>1934</v>
      </c>
      <c r="P31" s="43">
        <v>3</v>
      </c>
      <c r="Q31" s="147">
        <v>18</v>
      </c>
      <c r="R31" s="42">
        <f t="shared" si="0"/>
        <v>54</v>
      </c>
      <c r="S31" s="43" t="s">
        <v>1915</v>
      </c>
      <c r="T31" s="133" t="str">
        <f t="shared" si="6"/>
        <v xml:space="preserve">  </v>
      </c>
      <c r="U31" s="133">
        <f t="shared" si="6"/>
        <v>54</v>
      </c>
      <c r="V31" s="133" t="str">
        <f t="shared" si="6"/>
        <v xml:space="preserve">  </v>
      </c>
      <c r="W31" s="133"/>
      <c r="X31" s="133"/>
      <c r="Y31" s="133"/>
      <c r="Z31" s="133" t="str">
        <f t="shared" si="6"/>
        <v xml:space="preserve">  </v>
      </c>
      <c r="AA31" s="133" t="str">
        <f t="shared" si="6"/>
        <v xml:space="preserve">  </v>
      </c>
      <c r="AB31" s="133"/>
      <c r="AC31" s="133" t="str">
        <f t="shared" si="7"/>
        <v xml:space="preserve">  </v>
      </c>
      <c r="AD31" s="133"/>
      <c r="AE31" s="133"/>
      <c r="AF31" s="133" t="str">
        <f t="shared" si="8"/>
        <v xml:space="preserve">  </v>
      </c>
      <c r="AG31" s="133" t="str">
        <f t="shared" si="8"/>
        <v xml:space="preserve">  </v>
      </c>
      <c r="AH31" s="133" t="str">
        <f t="shared" si="8"/>
        <v xml:space="preserve">  </v>
      </c>
      <c r="AI31" s="43"/>
      <c r="AJ31" s="42">
        <f t="shared" si="9"/>
        <v>54</v>
      </c>
      <c r="AK31" s="43">
        <v>60</v>
      </c>
      <c r="AL31" s="42">
        <f t="shared" si="10"/>
        <v>54</v>
      </c>
      <c r="AM31" s="43" t="s">
        <v>311</v>
      </c>
      <c r="AN31" s="134">
        <v>44593</v>
      </c>
      <c r="AO31" s="82"/>
    </row>
    <row r="32" spans="1:41" ht="60" hidden="1" customHeight="1">
      <c r="A32" s="43">
        <v>17</v>
      </c>
      <c r="B32" s="43">
        <v>572</v>
      </c>
      <c r="C32" s="43" t="s">
        <v>4</v>
      </c>
      <c r="D32" s="43" t="s">
        <v>1952</v>
      </c>
      <c r="E32" s="103">
        <v>44620</v>
      </c>
      <c r="F32" s="43" t="s">
        <v>38</v>
      </c>
      <c r="G32" s="43">
        <v>102</v>
      </c>
      <c r="H32" s="43">
        <v>843.75</v>
      </c>
      <c r="I32" s="103">
        <v>44635</v>
      </c>
      <c r="J32" s="43">
        <v>2289</v>
      </c>
      <c r="K32" s="43" t="s">
        <v>2999</v>
      </c>
      <c r="L32" s="84" t="s">
        <v>1930</v>
      </c>
      <c r="M32" s="43"/>
      <c r="N32" s="70" t="s">
        <v>1935</v>
      </c>
      <c r="O32" s="43" t="s">
        <v>39</v>
      </c>
      <c r="P32" s="43">
        <v>15</v>
      </c>
      <c r="Q32" s="148">
        <v>1.8</v>
      </c>
      <c r="R32" s="42">
        <f t="shared" si="0"/>
        <v>27</v>
      </c>
      <c r="S32" s="43" t="s">
        <v>1915</v>
      </c>
      <c r="T32" s="133" t="str">
        <f t="shared" si="6"/>
        <v xml:space="preserve">  </v>
      </c>
      <c r="U32" s="133">
        <f t="shared" si="6"/>
        <v>27</v>
      </c>
      <c r="V32" s="133" t="str">
        <f t="shared" si="6"/>
        <v xml:space="preserve">  </v>
      </c>
      <c r="W32" s="133"/>
      <c r="X32" s="133"/>
      <c r="Y32" s="133"/>
      <c r="Z32" s="133" t="str">
        <f t="shared" si="6"/>
        <v xml:space="preserve">  </v>
      </c>
      <c r="AA32" s="133" t="str">
        <f t="shared" si="6"/>
        <v xml:space="preserve">  </v>
      </c>
      <c r="AB32" s="133"/>
      <c r="AC32" s="133" t="str">
        <f t="shared" si="7"/>
        <v xml:space="preserve">  </v>
      </c>
      <c r="AD32" s="133"/>
      <c r="AE32" s="133"/>
      <c r="AF32" s="133" t="str">
        <f t="shared" si="8"/>
        <v xml:space="preserve">  </v>
      </c>
      <c r="AG32" s="133" t="str">
        <f t="shared" si="8"/>
        <v xml:space="preserve">  </v>
      </c>
      <c r="AH32" s="133" t="str">
        <f t="shared" si="8"/>
        <v xml:space="preserve">  </v>
      </c>
      <c r="AI32" s="43"/>
      <c r="AJ32" s="42">
        <f t="shared" si="9"/>
        <v>27</v>
      </c>
      <c r="AK32" s="43">
        <v>60</v>
      </c>
      <c r="AL32" s="42">
        <f t="shared" si="10"/>
        <v>27</v>
      </c>
      <c r="AM32" s="43" t="s">
        <v>311</v>
      </c>
      <c r="AN32" s="134">
        <v>44593</v>
      </c>
      <c r="AO32" s="82"/>
    </row>
    <row r="33" spans="1:41" ht="60" hidden="1" customHeight="1">
      <c r="A33" s="43">
        <v>18</v>
      </c>
      <c r="B33" s="43">
        <v>572</v>
      </c>
      <c r="C33" s="43" t="s">
        <v>4</v>
      </c>
      <c r="D33" s="43" t="s">
        <v>1952</v>
      </c>
      <c r="E33" s="103">
        <v>44620</v>
      </c>
      <c r="F33" s="43" t="s">
        <v>38</v>
      </c>
      <c r="G33" s="43">
        <v>102</v>
      </c>
      <c r="H33" s="43">
        <v>843.75</v>
      </c>
      <c r="I33" s="103">
        <v>44635</v>
      </c>
      <c r="J33" s="43">
        <v>2289</v>
      </c>
      <c r="K33" s="43" t="s">
        <v>2999</v>
      </c>
      <c r="L33" s="84" t="s">
        <v>1930</v>
      </c>
      <c r="M33" s="43"/>
      <c r="N33" s="70" t="s">
        <v>1936</v>
      </c>
      <c r="O33" s="43" t="s">
        <v>108</v>
      </c>
      <c r="P33" s="43">
        <v>2</v>
      </c>
      <c r="Q33" s="147">
        <v>18</v>
      </c>
      <c r="R33" s="42">
        <f t="shared" si="0"/>
        <v>36</v>
      </c>
      <c r="S33" s="43" t="s">
        <v>1915</v>
      </c>
      <c r="T33" s="133" t="str">
        <f t="shared" si="6"/>
        <v xml:space="preserve">  </v>
      </c>
      <c r="U33" s="133">
        <f t="shared" si="6"/>
        <v>36</v>
      </c>
      <c r="V33" s="133" t="str">
        <f t="shared" si="6"/>
        <v xml:space="preserve">  </v>
      </c>
      <c r="W33" s="133"/>
      <c r="X33" s="133"/>
      <c r="Y33" s="133"/>
      <c r="Z33" s="133" t="str">
        <f t="shared" si="6"/>
        <v xml:space="preserve">  </v>
      </c>
      <c r="AA33" s="133" t="str">
        <f t="shared" si="6"/>
        <v xml:space="preserve">  </v>
      </c>
      <c r="AB33" s="133"/>
      <c r="AC33" s="133" t="str">
        <f t="shared" si="7"/>
        <v xml:space="preserve">  </v>
      </c>
      <c r="AD33" s="133"/>
      <c r="AE33" s="133"/>
      <c r="AF33" s="133" t="str">
        <f t="shared" si="8"/>
        <v xml:space="preserve">  </v>
      </c>
      <c r="AG33" s="133" t="str">
        <f t="shared" si="8"/>
        <v xml:space="preserve">  </v>
      </c>
      <c r="AH33" s="133" t="str">
        <f t="shared" si="8"/>
        <v xml:space="preserve">  </v>
      </c>
      <c r="AI33" s="43"/>
      <c r="AJ33" s="42">
        <f t="shared" si="9"/>
        <v>36</v>
      </c>
      <c r="AK33" s="43">
        <v>60</v>
      </c>
      <c r="AL33" s="42">
        <f t="shared" si="10"/>
        <v>36</v>
      </c>
      <c r="AM33" s="43" t="s">
        <v>311</v>
      </c>
      <c r="AN33" s="134">
        <v>44593</v>
      </c>
      <c r="AO33" s="82"/>
    </row>
    <row r="34" spans="1:41" ht="60" hidden="1" customHeight="1">
      <c r="A34" s="43">
        <v>19</v>
      </c>
      <c r="B34" s="43">
        <v>572</v>
      </c>
      <c r="C34" s="43" t="s">
        <v>4</v>
      </c>
      <c r="D34" s="43" t="s">
        <v>1952</v>
      </c>
      <c r="E34" s="103">
        <v>44620</v>
      </c>
      <c r="F34" s="43" t="s">
        <v>38</v>
      </c>
      <c r="G34" s="43">
        <v>102</v>
      </c>
      <c r="H34" s="43">
        <v>843.75</v>
      </c>
      <c r="I34" s="103">
        <v>44635</v>
      </c>
      <c r="J34" s="43">
        <v>2289</v>
      </c>
      <c r="K34" s="43" t="s">
        <v>2999</v>
      </c>
      <c r="L34" s="84" t="s">
        <v>1930</v>
      </c>
      <c r="M34" s="43"/>
      <c r="N34" s="70" t="s">
        <v>1937</v>
      </c>
      <c r="O34" s="43" t="s">
        <v>39</v>
      </c>
      <c r="P34" s="43">
        <v>15</v>
      </c>
      <c r="Q34" s="147">
        <v>6</v>
      </c>
      <c r="R34" s="42">
        <f t="shared" si="0"/>
        <v>90</v>
      </c>
      <c r="S34" s="43" t="s">
        <v>1915</v>
      </c>
      <c r="T34" s="133" t="str">
        <f t="shared" si="6"/>
        <v xml:space="preserve">  </v>
      </c>
      <c r="U34" s="133">
        <f t="shared" si="6"/>
        <v>90</v>
      </c>
      <c r="V34" s="133" t="str">
        <f t="shared" si="6"/>
        <v xml:space="preserve">  </v>
      </c>
      <c r="W34" s="133"/>
      <c r="X34" s="133"/>
      <c r="Y34" s="133"/>
      <c r="Z34" s="133" t="str">
        <f t="shared" si="6"/>
        <v xml:space="preserve">  </v>
      </c>
      <c r="AA34" s="133" t="str">
        <f t="shared" si="6"/>
        <v xml:space="preserve">  </v>
      </c>
      <c r="AB34" s="133"/>
      <c r="AC34" s="133" t="str">
        <f t="shared" si="7"/>
        <v xml:space="preserve">  </v>
      </c>
      <c r="AD34" s="133"/>
      <c r="AE34" s="133"/>
      <c r="AF34" s="133" t="str">
        <f t="shared" si="8"/>
        <v xml:space="preserve">  </v>
      </c>
      <c r="AG34" s="133" t="str">
        <f t="shared" si="8"/>
        <v xml:space="preserve">  </v>
      </c>
      <c r="AH34" s="133" t="str">
        <f t="shared" si="8"/>
        <v xml:space="preserve">  </v>
      </c>
      <c r="AI34" s="43"/>
      <c r="AJ34" s="42">
        <f t="shared" si="9"/>
        <v>90</v>
      </c>
      <c r="AK34" s="43">
        <v>60</v>
      </c>
      <c r="AL34" s="42">
        <f t="shared" si="10"/>
        <v>90</v>
      </c>
      <c r="AM34" s="43" t="s">
        <v>311</v>
      </c>
      <c r="AN34" s="134">
        <v>44593</v>
      </c>
      <c r="AO34" s="82"/>
    </row>
    <row r="35" spans="1:41" ht="60" hidden="1" customHeight="1">
      <c r="A35" s="43">
        <v>20</v>
      </c>
      <c r="B35" s="43">
        <v>572</v>
      </c>
      <c r="C35" s="43" t="s">
        <v>4</v>
      </c>
      <c r="D35" s="43" t="s">
        <v>1952</v>
      </c>
      <c r="E35" s="103">
        <v>44620</v>
      </c>
      <c r="F35" s="43" t="s">
        <v>38</v>
      </c>
      <c r="G35" s="43">
        <v>102</v>
      </c>
      <c r="H35" s="43">
        <v>843.75</v>
      </c>
      <c r="I35" s="103">
        <v>44635</v>
      </c>
      <c r="J35" s="43">
        <v>2289</v>
      </c>
      <c r="K35" s="43" t="s">
        <v>2999</v>
      </c>
      <c r="L35" s="84" t="s">
        <v>1930</v>
      </c>
      <c r="M35" s="43"/>
      <c r="N35" s="70" t="s">
        <v>1938</v>
      </c>
      <c r="O35" s="43" t="s">
        <v>39</v>
      </c>
      <c r="P35" s="43">
        <v>15</v>
      </c>
      <c r="Q35" s="148">
        <v>4</v>
      </c>
      <c r="R35" s="42">
        <f t="shared" si="0"/>
        <v>60</v>
      </c>
      <c r="S35" s="43" t="s">
        <v>1915</v>
      </c>
      <c r="T35" s="133" t="str">
        <f t="shared" si="6"/>
        <v xml:space="preserve">  </v>
      </c>
      <c r="U35" s="133">
        <f t="shared" si="6"/>
        <v>60</v>
      </c>
      <c r="V35" s="133" t="str">
        <f t="shared" si="6"/>
        <v xml:space="preserve">  </v>
      </c>
      <c r="W35" s="133"/>
      <c r="X35" s="133"/>
      <c r="Y35" s="133"/>
      <c r="Z35" s="133" t="str">
        <f t="shared" si="6"/>
        <v xml:space="preserve">  </v>
      </c>
      <c r="AA35" s="133" t="str">
        <f t="shared" si="6"/>
        <v xml:space="preserve">  </v>
      </c>
      <c r="AB35" s="133"/>
      <c r="AC35" s="133" t="str">
        <f t="shared" si="7"/>
        <v xml:space="preserve">  </v>
      </c>
      <c r="AD35" s="133"/>
      <c r="AE35" s="133"/>
      <c r="AF35" s="133" t="str">
        <f t="shared" si="8"/>
        <v xml:space="preserve">  </v>
      </c>
      <c r="AG35" s="133" t="str">
        <f t="shared" si="8"/>
        <v xml:space="preserve">  </v>
      </c>
      <c r="AH35" s="133" t="str">
        <f t="shared" si="8"/>
        <v xml:space="preserve">  </v>
      </c>
      <c r="AI35" s="43"/>
      <c r="AJ35" s="42">
        <f t="shared" si="9"/>
        <v>60</v>
      </c>
      <c r="AK35" s="43">
        <v>60</v>
      </c>
      <c r="AL35" s="42">
        <f t="shared" si="10"/>
        <v>60</v>
      </c>
      <c r="AM35" s="43" t="s">
        <v>311</v>
      </c>
      <c r="AN35" s="134">
        <v>44593</v>
      </c>
      <c r="AO35" s="82"/>
    </row>
    <row r="36" spans="1:41" ht="60" hidden="1" customHeight="1">
      <c r="A36" s="43">
        <v>21</v>
      </c>
      <c r="B36" s="43">
        <v>572</v>
      </c>
      <c r="C36" s="43" t="s">
        <v>4</v>
      </c>
      <c r="D36" s="43" t="s">
        <v>1952</v>
      </c>
      <c r="E36" s="103">
        <v>44620</v>
      </c>
      <c r="F36" s="43" t="s">
        <v>38</v>
      </c>
      <c r="G36" s="43">
        <v>102</v>
      </c>
      <c r="H36" s="43">
        <v>843.75</v>
      </c>
      <c r="I36" s="103">
        <v>44635</v>
      </c>
      <c r="J36" s="43">
        <v>2289</v>
      </c>
      <c r="K36" s="43" t="s">
        <v>2999</v>
      </c>
      <c r="L36" s="84" t="s">
        <v>1930</v>
      </c>
      <c r="M36" s="43"/>
      <c r="N36" s="70" t="s">
        <v>1939</v>
      </c>
      <c r="O36" s="43" t="s">
        <v>39</v>
      </c>
      <c r="P36" s="43">
        <v>24</v>
      </c>
      <c r="Q36" s="147">
        <v>0.5</v>
      </c>
      <c r="R36" s="42">
        <f t="shared" si="0"/>
        <v>12</v>
      </c>
      <c r="S36" s="43" t="s">
        <v>1915</v>
      </c>
      <c r="T36" s="133" t="str">
        <f t="shared" si="6"/>
        <v xml:space="preserve">  </v>
      </c>
      <c r="U36" s="133">
        <f t="shared" si="6"/>
        <v>12</v>
      </c>
      <c r="V36" s="133" t="str">
        <f t="shared" si="6"/>
        <v xml:space="preserve">  </v>
      </c>
      <c r="W36" s="133"/>
      <c r="X36" s="133"/>
      <c r="Y36" s="133"/>
      <c r="Z36" s="133" t="str">
        <f t="shared" si="6"/>
        <v xml:space="preserve">  </v>
      </c>
      <c r="AA36" s="133" t="str">
        <f t="shared" si="6"/>
        <v xml:space="preserve">  </v>
      </c>
      <c r="AB36" s="133"/>
      <c r="AC36" s="133" t="str">
        <f t="shared" si="7"/>
        <v xml:space="preserve">  </v>
      </c>
      <c r="AD36" s="133"/>
      <c r="AE36" s="133"/>
      <c r="AF36" s="133" t="str">
        <f t="shared" si="8"/>
        <v xml:space="preserve">  </v>
      </c>
      <c r="AG36" s="133" t="str">
        <f t="shared" si="8"/>
        <v xml:space="preserve">  </v>
      </c>
      <c r="AH36" s="133" t="str">
        <f t="shared" si="8"/>
        <v xml:space="preserve">  </v>
      </c>
      <c r="AI36" s="43"/>
      <c r="AJ36" s="42">
        <f t="shared" si="9"/>
        <v>12</v>
      </c>
      <c r="AK36" s="43">
        <v>60</v>
      </c>
      <c r="AL36" s="42">
        <f t="shared" si="10"/>
        <v>12</v>
      </c>
      <c r="AM36" s="43" t="s">
        <v>311</v>
      </c>
      <c r="AN36" s="134">
        <v>44593</v>
      </c>
      <c r="AO36" s="82"/>
    </row>
    <row r="37" spans="1:41" ht="60" hidden="1" customHeight="1">
      <c r="A37" s="43">
        <v>22</v>
      </c>
      <c r="B37" s="43">
        <v>572</v>
      </c>
      <c r="C37" s="43" t="s">
        <v>4</v>
      </c>
      <c r="D37" s="43" t="s">
        <v>1952</v>
      </c>
      <c r="E37" s="103">
        <v>44620</v>
      </c>
      <c r="F37" s="43" t="s">
        <v>38</v>
      </c>
      <c r="G37" s="43">
        <v>102</v>
      </c>
      <c r="H37" s="43">
        <v>843.75</v>
      </c>
      <c r="I37" s="103">
        <v>44635</v>
      </c>
      <c r="J37" s="43">
        <v>2289</v>
      </c>
      <c r="K37" s="43" t="s">
        <v>2999</v>
      </c>
      <c r="L37" s="84" t="s">
        <v>1930</v>
      </c>
      <c r="M37" s="43"/>
      <c r="N37" s="70" t="s">
        <v>1940</v>
      </c>
      <c r="O37" s="43" t="s">
        <v>39</v>
      </c>
      <c r="P37" s="43">
        <v>15</v>
      </c>
      <c r="Q37" s="147">
        <v>10.5</v>
      </c>
      <c r="R37" s="42">
        <f t="shared" si="0"/>
        <v>157.5</v>
      </c>
      <c r="S37" s="43" t="s">
        <v>1915</v>
      </c>
      <c r="T37" s="133" t="str">
        <f t="shared" si="6"/>
        <v xml:space="preserve">  </v>
      </c>
      <c r="U37" s="133">
        <f t="shared" si="6"/>
        <v>157.5</v>
      </c>
      <c r="V37" s="133" t="str">
        <f t="shared" si="6"/>
        <v xml:space="preserve">  </v>
      </c>
      <c r="W37" s="133"/>
      <c r="X37" s="133"/>
      <c r="Y37" s="133"/>
      <c r="Z37" s="133" t="str">
        <f t="shared" si="6"/>
        <v xml:space="preserve">  </v>
      </c>
      <c r="AA37" s="133" t="str">
        <f t="shared" si="6"/>
        <v xml:space="preserve">  </v>
      </c>
      <c r="AB37" s="133"/>
      <c r="AC37" s="133" t="str">
        <f t="shared" si="7"/>
        <v xml:space="preserve">  </v>
      </c>
      <c r="AD37" s="133"/>
      <c r="AE37" s="133"/>
      <c r="AF37" s="133" t="str">
        <f t="shared" si="8"/>
        <v xml:space="preserve">  </v>
      </c>
      <c r="AG37" s="133" t="str">
        <f t="shared" si="8"/>
        <v xml:space="preserve">  </v>
      </c>
      <c r="AH37" s="133" t="str">
        <f t="shared" si="8"/>
        <v xml:space="preserve">  </v>
      </c>
      <c r="AI37" s="43"/>
      <c r="AJ37" s="42">
        <f t="shared" si="9"/>
        <v>157.5</v>
      </c>
      <c r="AK37" s="43">
        <v>60</v>
      </c>
      <c r="AL37" s="42">
        <f t="shared" si="10"/>
        <v>157.5</v>
      </c>
      <c r="AM37" s="43" t="s">
        <v>311</v>
      </c>
      <c r="AN37" s="134">
        <v>44593</v>
      </c>
      <c r="AO37" s="82"/>
    </row>
    <row r="38" spans="1:41" ht="60" hidden="1" customHeight="1">
      <c r="A38" s="43">
        <v>23</v>
      </c>
      <c r="B38" s="43">
        <v>572</v>
      </c>
      <c r="C38" s="43" t="s">
        <v>4</v>
      </c>
      <c r="D38" s="43" t="s">
        <v>1952</v>
      </c>
      <c r="E38" s="103">
        <v>44620</v>
      </c>
      <c r="F38" s="43" t="s">
        <v>38</v>
      </c>
      <c r="G38" s="43">
        <v>102</v>
      </c>
      <c r="H38" s="43">
        <v>843.75</v>
      </c>
      <c r="I38" s="103">
        <v>44635</v>
      </c>
      <c r="J38" s="43">
        <v>2289</v>
      </c>
      <c r="K38" s="43" t="s">
        <v>2999</v>
      </c>
      <c r="L38" s="84" t="s">
        <v>1930</v>
      </c>
      <c r="M38" s="43"/>
      <c r="N38" s="70" t="s">
        <v>1941</v>
      </c>
      <c r="O38" s="43" t="s">
        <v>39</v>
      </c>
      <c r="P38" s="43">
        <v>2</v>
      </c>
      <c r="Q38" s="147">
        <v>47</v>
      </c>
      <c r="R38" s="42">
        <f t="shared" si="0"/>
        <v>94</v>
      </c>
      <c r="S38" s="43" t="s">
        <v>1915</v>
      </c>
      <c r="T38" s="133" t="str">
        <f t="shared" si="6"/>
        <v xml:space="preserve">  </v>
      </c>
      <c r="U38" s="133">
        <f t="shared" si="6"/>
        <v>94</v>
      </c>
      <c r="V38" s="133" t="str">
        <f t="shared" si="6"/>
        <v xml:space="preserve">  </v>
      </c>
      <c r="W38" s="133"/>
      <c r="X38" s="133"/>
      <c r="Y38" s="133"/>
      <c r="Z38" s="133" t="str">
        <f t="shared" si="6"/>
        <v xml:space="preserve">  </v>
      </c>
      <c r="AA38" s="133" t="str">
        <f t="shared" si="6"/>
        <v xml:space="preserve">  </v>
      </c>
      <c r="AB38" s="133"/>
      <c r="AC38" s="133" t="str">
        <f t="shared" si="7"/>
        <v xml:space="preserve">  </v>
      </c>
      <c r="AD38" s="133"/>
      <c r="AE38" s="133"/>
      <c r="AF38" s="133" t="str">
        <f t="shared" si="8"/>
        <v xml:space="preserve">  </v>
      </c>
      <c r="AG38" s="133" t="str">
        <f t="shared" si="8"/>
        <v xml:space="preserve">  </v>
      </c>
      <c r="AH38" s="133" t="str">
        <f t="shared" si="8"/>
        <v xml:space="preserve">  </v>
      </c>
      <c r="AI38" s="43"/>
      <c r="AJ38" s="42">
        <f t="shared" si="9"/>
        <v>94</v>
      </c>
      <c r="AK38" s="43">
        <v>60</v>
      </c>
      <c r="AL38" s="42">
        <f t="shared" si="10"/>
        <v>94</v>
      </c>
      <c r="AM38" s="43" t="s">
        <v>311</v>
      </c>
      <c r="AN38" s="134">
        <v>44593</v>
      </c>
      <c r="AO38" s="82"/>
    </row>
    <row r="39" spans="1:41" ht="60" hidden="1" customHeight="1">
      <c r="A39" s="43">
        <v>24</v>
      </c>
      <c r="B39" s="43">
        <v>572</v>
      </c>
      <c r="C39" s="43" t="s">
        <v>4</v>
      </c>
      <c r="D39" s="43" t="s">
        <v>1952</v>
      </c>
      <c r="E39" s="103">
        <v>44620</v>
      </c>
      <c r="F39" s="43" t="s">
        <v>38</v>
      </c>
      <c r="G39" s="43">
        <v>102</v>
      </c>
      <c r="H39" s="43">
        <v>843.75</v>
      </c>
      <c r="I39" s="103">
        <v>44635</v>
      </c>
      <c r="J39" s="43">
        <v>2289</v>
      </c>
      <c r="K39" s="43" t="s">
        <v>2999</v>
      </c>
      <c r="L39" s="84" t="s">
        <v>1930</v>
      </c>
      <c r="M39" s="43"/>
      <c r="N39" s="70" t="s">
        <v>1942</v>
      </c>
      <c r="O39" s="43" t="s">
        <v>1943</v>
      </c>
      <c r="P39" s="43">
        <v>6</v>
      </c>
      <c r="Q39" s="147">
        <v>25</v>
      </c>
      <c r="R39" s="42">
        <f t="shared" si="0"/>
        <v>150</v>
      </c>
      <c r="S39" s="43" t="s">
        <v>1915</v>
      </c>
      <c r="T39" s="133" t="str">
        <f t="shared" ref="T39:AA45" si="11">IF($S39=T$15,$R39,"  ")</f>
        <v xml:space="preserve">  </v>
      </c>
      <c r="U39" s="133">
        <f t="shared" si="11"/>
        <v>150</v>
      </c>
      <c r="V39" s="133" t="str">
        <f t="shared" si="11"/>
        <v xml:space="preserve">  </v>
      </c>
      <c r="W39" s="133"/>
      <c r="X39" s="133"/>
      <c r="Y39" s="133"/>
      <c r="Z39" s="133" t="str">
        <f t="shared" si="11"/>
        <v xml:space="preserve">  </v>
      </c>
      <c r="AA39" s="133" t="str">
        <f t="shared" si="11"/>
        <v xml:space="preserve">  </v>
      </c>
      <c r="AB39" s="133"/>
      <c r="AC39" s="133" t="str">
        <f t="shared" si="7"/>
        <v xml:space="preserve">  </v>
      </c>
      <c r="AD39" s="133"/>
      <c r="AE39" s="133"/>
      <c r="AF39" s="133" t="str">
        <f t="shared" si="8"/>
        <v xml:space="preserve">  </v>
      </c>
      <c r="AG39" s="133" t="str">
        <f t="shared" si="8"/>
        <v xml:space="preserve">  </v>
      </c>
      <c r="AH39" s="133" t="str">
        <f t="shared" si="8"/>
        <v xml:space="preserve">  </v>
      </c>
      <c r="AI39" s="43"/>
      <c r="AJ39" s="42">
        <f t="shared" si="9"/>
        <v>150</v>
      </c>
      <c r="AK39" s="43">
        <v>60</v>
      </c>
      <c r="AL39" s="42">
        <f t="shared" si="10"/>
        <v>150</v>
      </c>
      <c r="AM39" s="43" t="s">
        <v>311</v>
      </c>
      <c r="AN39" s="134">
        <v>44593</v>
      </c>
      <c r="AO39" s="82"/>
    </row>
    <row r="40" spans="1:41" ht="60" hidden="1" customHeight="1">
      <c r="A40" s="43">
        <v>25</v>
      </c>
      <c r="B40" s="43">
        <v>572</v>
      </c>
      <c r="C40" s="43" t="s">
        <v>4</v>
      </c>
      <c r="D40" s="43" t="s">
        <v>1952</v>
      </c>
      <c r="E40" s="103">
        <v>44620</v>
      </c>
      <c r="F40" s="43" t="s">
        <v>38</v>
      </c>
      <c r="G40" s="43">
        <v>102</v>
      </c>
      <c r="H40" s="43">
        <v>843.75</v>
      </c>
      <c r="I40" s="103">
        <v>44635</v>
      </c>
      <c r="J40" s="43">
        <v>2289</v>
      </c>
      <c r="K40" s="43" t="s">
        <v>2999</v>
      </c>
      <c r="L40" s="84" t="s">
        <v>1930</v>
      </c>
      <c r="M40" s="43"/>
      <c r="N40" s="70" t="s">
        <v>1944</v>
      </c>
      <c r="O40" s="43" t="s">
        <v>108</v>
      </c>
      <c r="P40" s="43">
        <v>1</v>
      </c>
      <c r="Q40" s="147">
        <v>16</v>
      </c>
      <c r="R40" s="42">
        <f t="shared" si="0"/>
        <v>16</v>
      </c>
      <c r="S40" s="43" t="s">
        <v>1915</v>
      </c>
      <c r="T40" s="133" t="str">
        <f t="shared" si="11"/>
        <v xml:space="preserve">  </v>
      </c>
      <c r="U40" s="133">
        <f t="shared" si="11"/>
        <v>16</v>
      </c>
      <c r="V40" s="133" t="str">
        <f t="shared" si="11"/>
        <v xml:space="preserve">  </v>
      </c>
      <c r="W40" s="133"/>
      <c r="X40" s="133"/>
      <c r="Y40" s="133"/>
      <c r="Z40" s="133" t="str">
        <f t="shared" si="11"/>
        <v xml:space="preserve">  </v>
      </c>
      <c r="AA40" s="133" t="str">
        <f t="shared" si="11"/>
        <v xml:space="preserve">  </v>
      </c>
      <c r="AB40" s="133"/>
      <c r="AC40" s="133" t="str">
        <f t="shared" si="7"/>
        <v xml:space="preserve">  </v>
      </c>
      <c r="AD40" s="133"/>
      <c r="AE40" s="133"/>
      <c r="AF40" s="133" t="str">
        <f t="shared" si="8"/>
        <v xml:space="preserve">  </v>
      </c>
      <c r="AG40" s="133" t="str">
        <f t="shared" si="8"/>
        <v xml:space="preserve">  </v>
      </c>
      <c r="AH40" s="133" t="str">
        <f t="shared" si="8"/>
        <v xml:space="preserve">  </v>
      </c>
      <c r="AI40" s="43"/>
      <c r="AJ40" s="42">
        <f t="shared" si="9"/>
        <v>16</v>
      </c>
      <c r="AK40" s="43">
        <v>60</v>
      </c>
      <c r="AL40" s="42">
        <f t="shared" si="10"/>
        <v>16</v>
      </c>
      <c r="AM40" s="43" t="s">
        <v>311</v>
      </c>
      <c r="AN40" s="134">
        <v>44593</v>
      </c>
      <c r="AO40" s="82"/>
    </row>
    <row r="41" spans="1:41" ht="60" hidden="1" customHeight="1">
      <c r="A41" s="43">
        <v>26</v>
      </c>
      <c r="B41" s="43">
        <v>572</v>
      </c>
      <c r="C41" s="43" t="s">
        <v>4</v>
      </c>
      <c r="D41" s="43" t="s">
        <v>1952</v>
      </c>
      <c r="E41" s="103">
        <v>44620</v>
      </c>
      <c r="F41" s="43" t="s">
        <v>38</v>
      </c>
      <c r="G41" s="43">
        <v>102</v>
      </c>
      <c r="H41" s="43">
        <v>843.75</v>
      </c>
      <c r="I41" s="103">
        <v>44635</v>
      </c>
      <c r="J41" s="43">
        <v>2289</v>
      </c>
      <c r="K41" s="43" t="s">
        <v>2999</v>
      </c>
      <c r="L41" s="84" t="s">
        <v>1930</v>
      </c>
      <c r="M41" s="43"/>
      <c r="N41" s="70" t="s">
        <v>1945</v>
      </c>
      <c r="O41" s="43" t="s">
        <v>108</v>
      </c>
      <c r="P41" s="43">
        <v>1</v>
      </c>
      <c r="Q41" s="147">
        <v>16</v>
      </c>
      <c r="R41" s="42">
        <f t="shared" si="0"/>
        <v>16</v>
      </c>
      <c r="S41" s="43" t="s">
        <v>1915</v>
      </c>
      <c r="T41" s="133" t="str">
        <f t="shared" si="11"/>
        <v xml:space="preserve">  </v>
      </c>
      <c r="U41" s="133">
        <f t="shared" si="11"/>
        <v>16</v>
      </c>
      <c r="V41" s="133" t="str">
        <f t="shared" si="11"/>
        <v xml:space="preserve">  </v>
      </c>
      <c r="W41" s="133"/>
      <c r="X41" s="133"/>
      <c r="Y41" s="133"/>
      <c r="Z41" s="133" t="str">
        <f t="shared" si="11"/>
        <v xml:space="preserve">  </v>
      </c>
      <c r="AA41" s="133" t="str">
        <f t="shared" si="11"/>
        <v xml:space="preserve">  </v>
      </c>
      <c r="AB41" s="133"/>
      <c r="AC41" s="133" t="str">
        <f t="shared" si="7"/>
        <v xml:space="preserve">  </v>
      </c>
      <c r="AD41" s="133"/>
      <c r="AE41" s="133"/>
      <c r="AF41" s="133" t="str">
        <f t="shared" si="8"/>
        <v xml:space="preserve">  </v>
      </c>
      <c r="AG41" s="133" t="str">
        <f t="shared" si="8"/>
        <v xml:space="preserve">  </v>
      </c>
      <c r="AH41" s="133" t="str">
        <f t="shared" si="8"/>
        <v xml:space="preserve">  </v>
      </c>
      <c r="AI41" s="43"/>
      <c r="AJ41" s="42">
        <f t="shared" si="9"/>
        <v>16</v>
      </c>
      <c r="AK41" s="43">
        <v>60</v>
      </c>
      <c r="AL41" s="42">
        <f t="shared" si="10"/>
        <v>16</v>
      </c>
      <c r="AM41" s="43" t="s">
        <v>311</v>
      </c>
      <c r="AN41" s="134">
        <v>44593</v>
      </c>
      <c r="AO41" s="82"/>
    </row>
    <row r="42" spans="1:41" ht="60" hidden="1" customHeight="1">
      <c r="A42" s="43">
        <v>27</v>
      </c>
      <c r="B42" s="43">
        <v>572</v>
      </c>
      <c r="C42" s="43" t="s">
        <v>4</v>
      </c>
      <c r="D42" s="43" t="s">
        <v>1952</v>
      </c>
      <c r="E42" s="103">
        <v>44620</v>
      </c>
      <c r="F42" s="43" t="s">
        <v>38</v>
      </c>
      <c r="G42" s="43">
        <v>102</v>
      </c>
      <c r="H42" s="43">
        <v>843.75</v>
      </c>
      <c r="I42" s="103">
        <v>44635</v>
      </c>
      <c r="J42" s="43">
        <v>2289</v>
      </c>
      <c r="K42" s="43" t="s">
        <v>2999</v>
      </c>
      <c r="L42" s="84" t="s">
        <v>1930</v>
      </c>
      <c r="M42" s="43"/>
      <c r="N42" s="70" t="s">
        <v>1946</v>
      </c>
      <c r="O42" s="43" t="s">
        <v>39</v>
      </c>
      <c r="P42" s="43">
        <v>13</v>
      </c>
      <c r="Q42" s="147">
        <v>4.5</v>
      </c>
      <c r="R42" s="42">
        <f t="shared" si="0"/>
        <v>58.5</v>
      </c>
      <c r="S42" s="43" t="s">
        <v>1915</v>
      </c>
      <c r="T42" s="133" t="str">
        <f t="shared" si="11"/>
        <v xml:space="preserve">  </v>
      </c>
      <c r="U42" s="133">
        <f t="shared" si="11"/>
        <v>58.5</v>
      </c>
      <c r="V42" s="133" t="str">
        <f t="shared" si="11"/>
        <v xml:space="preserve">  </v>
      </c>
      <c r="W42" s="133"/>
      <c r="X42" s="133"/>
      <c r="Y42" s="133"/>
      <c r="Z42" s="133" t="str">
        <f t="shared" si="11"/>
        <v xml:space="preserve">  </v>
      </c>
      <c r="AA42" s="133" t="str">
        <f t="shared" si="11"/>
        <v xml:space="preserve">  </v>
      </c>
      <c r="AB42" s="133"/>
      <c r="AC42" s="133" t="str">
        <f t="shared" si="7"/>
        <v xml:space="preserve">  </v>
      </c>
      <c r="AD42" s="133"/>
      <c r="AE42" s="133"/>
      <c r="AF42" s="133" t="str">
        <f t="shared" si="8"/>
        <v xml:space="preserve">  </v>
      </c>
      <c r="AG42" s="133" t="str">
        <f t="shared" si="8"/>
        <v xml:space="preserve">  </v>
      </c>
      <c r="AH42" s="133" t="str">
        <f t="shared" si="8"/>
        <v xml:space="preserve">  </v>
      </c>
      <c r="AI42" s="43"/>
      <c r="AJ42" s="42">
        <f t="shared" si="9"/>
        <v>58.5</v>
      </c>
      <c r="AK42" s="43">
        <v>60</v>
      </c>
      <c r="AL42" s="42">
        <f t="shared" si="10"/>
        <v>58.5</v>
      </c>
      <c r="AM42" s="43" t="s">
        <v>311</v>
      </c>
      <c r="AN42" s="134">
        <v>44593</v>
      </c>
      <c r="AO42" s="82"/>
    </row>
    <row r="43" spans="1:41" ht="60" hidden="1" customHeight="1">
      <c r="A43" s="43">
        <v>28</v>
      </c>
      <c r="B43" s="43">
        <v>572</v>
      </c>
      <c r="C43" s="43" t="s">
        <v>4</v>
      </c>
      <c r="D43" s="43" t="s">
        <v>1952</v>
      </c>
      <c r="E43" s="103">
        <v>44620</v>
      </c>
      <c r="F43" s="43" t="s">
        <v>38</v>
      </c>
      <c r="G43" s="43">
        <v>102</v>
      </c>
      <c r="H43" s="43">
        <v>843.75</v>
      </c>
      <c r="I43" s="103">
        <v>44635</v>
      </c>
      <c r="J43" s="43">
        <v>2289</v>
      </c>
      <c r="K43" s="43" t="s">
        <v>2999</v>
      </c>
      <c r="L43" s="84" t="s">
        <v>1930</v>
      </c>
      <c r="M43" s="43"/>
      <c r="N43" s="70" t="s">
        <v>1947</v>
      </c>
      <c r="O43" s="43" t="s">
        <v>1948</v>
      </c>
      <c r="P43" s="43">
        <v>1</v>
      </c>
      <c r="Q43" s="147">
        <v>5.75</v>
      </c>
      <c r="R43" s="42">
        <f t="shared" si="0"/>
        <v>5.75</v>
      </c>
      <c r="S43" s="43" t="s">
        <v>1915</v>
      </c>
      <c r="T43" s="133" t="str">
        <f t="shared" si="11"/>
        <v xml:space="preserve">  </v>
      </c>
      <c r="U43" s="133">
        <f t="shared" si="11"/>
        <v>5.75</v>
      </c>
      <c r="V43" s="133" t="str">
        <f t="shared" si="11"/>
        <v xml:space="preserve">  </v>
      </c>
      <c r="W43" s="133"/>
      <c r="X43" s="133"/>
      <c r="Y43" s="133"/>
      <c r="Z43" s="133" t="str">
        <f t="shared" si="11"/>
        <v xml:space="preserve">  </v>
      </c>
      <c r="AA43" s="133" t="str">
        <f t="shared" si="11"/>
        <v xml:space="preserve">  </v>
      </c>
      <c r="AB43" s="133"/>
      <c r="AC43" s="133" t="str">
        <f t="shared" si="7"/>
        <v xml:space="preserve">  </v>
      </c>
      <c r="AD43" s="133"/>
      <c r="AE43" s="133"/>
      <c r="AF43" s="133" t="str">
        <f t="shared" si="8"/>
        <v xml:space="preserve">  </v>
      </c>
      <c r="AG43" s="133" t="str">
        <f t="shared" si="8"/>
        <v xml:space="preserve">  </v>
      </c>
      <c r="AH43" s="133" t="str">
        <f t="shared" si="8"/>
        <v xml:space="preserve">  </v>
      </c>
      <c r="AI43" s="43"/>
      <c r="AJ43" s="42">
        <f t="shared" si="9"/>
        <v>5.75</v>
      </c>
      <c r="AK43" s="43">
        <v>60</v>
      </c>
      <c r="AL43" s="42">
        <f t="shared" si="10"/>
        <v>5.75</v>
      </c>
      <c r="AM43" s="43" t="s">
        <v>311</v>
      </c>
      <c r="AN43" s="134">
        <v>44593</v>
      </c>
      <c r="AO43" s="82"/>
    </row>
    <row r="44" spans="1:41" ht="60" hidden="1" customHeight="1">
      <c r="A44" s="43">
        <v>29</v>
      </c>
      <c r="B44" s="43">
        <v>572</v>
      </c>
      <c r="C44" s="43" t="s">
        <v>4</v>
      </c>
      <c r="D44" s="43" t="s">
        <v>1952</v>
      </c>
      <c r="E44" s="103">
        <v>44620</v>
      </c>
      <c r="F44" s="43" t="s">
        <v>38</v>
      </c>
      <c r="G44" s="43">
        <v>102</v>
      </c>
      <c r="H44" s="43">
        <v>843.75</v>
      </c>
      <c r="I44" s="103">
        <v>44635</v>
      </c>
      <c r="J44" s="43">
        <v>2289</v>
      </c>
      <c r="K44" s="43" t="s">
        <v>2999</v>
      </c>
      <c r="L44" s="84" t="s">
        <v>1930</v>
      </c>
      <c r="M44" s="43"/>
      <c r="N44" s="70" t="s">
        <v>1949</v>
      </c>
      <c r="O44" s="43" t="s">
        <v>1950</v>
      </c>
      <c r="P44" s="43">
        <v>1</v>
      </c>
      <c r="Q44" s="147">
        <v>4</v>
      </c>
      <c r="R44" s="42">
        <f t="shared" si="0"/>
        <v>4</v>
      </c>
      <c r="S44" s="43" t="s">
        <v>1915</v>
      </c>
      <c r="T44" s="133" t="str">
        <f t="shared" si="11"/>
        <v xml:space="preserve">  </v>
      </c>
      <c r="U44" s="133">
        <f t="shared" si="11"/>
        <v>4</v>
      </c>
      <c r="V44" s="133" t="str">
        <f t="shared" si="11"/>
        <v xml:space="preserve">  </v>
      </c>
      <c r="W44" s="133"/>
      <c r="X44" s="133"/>
      <c r="Y44" s="133"/>
      <c r="Z44" s="133" t="str">
        <f t="shared" si="11"/>
        <v xml:space="preserve">  </v>
      </c>
      <c r="AA44" s="133" t="str">
        <f t="shared" si="11"/>
        <v xml:space="preserve">  </v>
      </c>
      <c r="AB44" s="133"/>
      <c r="AC44" s="133" t="str">
        <f t="shared" si="7"/>
        <v xml:space="preserve">  </v>
      </c>
      <c r="AD44" s="133"/>
      <c r="AE44" s="133"/>
      <c r="AF44" s="133" t="str">
        <f t="shared" si="8"/>
        <v xml:space="preserve">  </v>
      </c>
      <c r="AG44" s="133" t="str">
        <f t="shared" si="8"/>
        <v xml:space="preserve">  </v>
      </c>
      <c r="AH44" s="133" t="str">
        <f t="shared" si="8"/>
        <v xml:space="preserve">  </v>
      </c>
      <c r="AI44" s="43"/>
      <c r="AJ44" s="42">
        <f t="shared" si="9"/>
        <v>4</v>
      </c>
      <c r="AK44" s="43">
        <v>60</v>
      </c>
      <c r="AL44" s="42">
        <f t="shared" si="10"/>
        <v>4</v>
      </c>
      <c r="AM44" s="43" t="s">
        <v>311</v>
      </c>
      <c r="AN44" s="134">
        <v>44593</v>
      </c>
      <c r="AO44" s="82"/>
    </row>
    <row r="45" spans="1:41" ht="60" hidden="1" customHeight="1">
      <c r="A45" s="43">
        <v>30</v>
      </c>
      <c r="B45" s="43">
        <v>572</v>
      </c>
      <c r="C45" s="43" t="s">
        <v>4</v>
      </c>
      <c r="D45" s="43" t="s">
        <v>1952</v>
      </c>
      <c r="E45" s="103">
        <v>44620</v>
      </c>
      <c r="F45" s="43" t="s">
        <v>38</v>
      </c>
      <c r="G45" s="43">
        <v>102</v>
      </c>
      <c r="H45" s="43">
        <v>843.75</v>
      </c>
      <c r="I45" s="103">
        <v>44635</v>
      </c>
      <c r="J45" s="43">
        <v>2289</v>
      </c>
      <c r="K45" s="43" t="s">
        <v>2999</v>
      </c>
      <c r="L45" s="84" t="s">
        <v>1930</v>
      </c>
      <c r="M45" s="43"/>
      <c r="N45" s="70" t="s">
        <v>1951</v>
      </c>
      <c r="O45" s="43" t="s">
        <v>39</v>
      </c>
      <c r="P45" s="43">
        <v>8</v>
      </c>
      <c r="Q45" s="147">
        <v>5</v>
      </c>
      <c r="R45" s="42">
        <f t="shared" si="0"/>
        <v>40</v>
      </c>
      <c r="S45" s="43" t="s">
        <v>1915</v>
      </c>
      <c r="T45" s="133" t="str">
        <f t="shared" si="11"/>
        <v xml:space="preserve">  </v>
      </c>
      <c r="U45" s="133">
        <f t="shared" si="11"/>
        <v>40</v>
      </c>
      <c r="V45" s="133" t="str">
        <f t="shared" si="11"/>
        <v xml:space="preserve">  </v>
      </c>
      <c r="W45" s="133"/>
      <c r="X45" s="133"/>
      <c r="Y45" s="133"/>
      <c r="Z45" s="133" t="str">
        <f t="shared" si="11"/>
        <v xml:space="preserve">  </v>
      </c>
      <c r="AA45" s="133" t="str">
        <f t="shared" si="11"/>
        <v xml:space="preserve">  </v>
      </c>
      <c r="AB45" s="133"/>
      <c r="AC45" s="133" t="str">
        <f t="shared" si="7"/>
        <v xml:space="preserve">  </v>
      </c>
      <c r="AD45" s="133"/>
      <c r="AE45" s="133"/>
      <c r="AF45" s="133" t="str">
        <f t="shared" si="8"/>
        <v xml:space="preserve">  </v>
      </c>
      <c r="AG45" s="133" t="str">
        <f t="shared" si="8"/>
        <v xml:space="preserve">  </v>
      </c>
      <c r="AH45" s="133" t="str">
        <f t="shared" si="8"/>
        <v xml:space="preserve">  </v>
      </c>
      <c r="AI45" s="43"/>
      <c r="AJ45" s="42">
        <f t="shared" si="9"/>
        <v>40</v>
      </c>
      <c r="AK45" s="43">
        <v>60</v>
      </c>
      <c r="AL45" s="42">
        <f t="shared" si="10"/>
        <v>40</v>
      </c>
      <c r="AM45" s="43" t="s">
        <v>311</v>
      </c>
      <c r="AN45" s="134">
        <v>44593</v>
      </c>
      <c r="AO45" s="82"/>
    </row>
    <row r="46" spans="1:41" s="8" customFormat="1" ht="45" hidden="1" customHeight="1">
      <c r="A46" s="136">
        <v>31</v>
      </c>
      <c r="B46" s="136"/>
      <c r="C46" s="136" t="s">
        <v>1953</v>
      </c>
      <c r="D46" s="136"/>
      <c r="E46" s="144"/>
      <c r="F46" s="136"/>
      <c r="G46" s="136"/>
      <c r="H46" s="136"/>
      <c r="I46" s="144"/>
      <c r="J46" s="136"/>
      <c r="K46" s="136"/>
      <c r="L46" s="145" t="str">
        <f>IFERROR(VLOOKUP(K46,BD_PROVEEDORES!$A$2:$B$5000,2,FALSE)," ")</f>
        <v xml:space="preserve"> </v>
      </c>
      <c r="M46" s="136"/>
      <c r="N46" s="145" t="str">
        <f>IFERROR(VLOOKUP(M46,BD_MATERIALES!$A$2:$C$5000,2,FALSE),"")</f>
        <v/>
      </c>
      <c r="O46" s="136" t="str">
        <f>IFERROR(VLOOKUP(M46,BD_MATERIALES!$A$2:$C$5000,3,FALSE),"")</f>
        <v/>
      </c>
      <c r="P46" s="136"/>
      <c r="Q46" s="136"/>
      <c r="R46" s="139">
        <f>SUM(R29:R45)</f>
        <v>843.75</v>
      </c>
      <c r="S46" s="135"/>
      <c r="T46" s="149">
        <f>SUBTOTAL(9,T29:T45)</f>
        <v>0</v>
      </c>
      <c r="U46" s="140">
        <f t="shared" ref="U46:AH46" si="12">SUBTOTAL(9,U29:U45)</f>
        <v>0</v>
      </c>
      <c r="V46" s="149">
        <f t="shared" si="12"/>
        <v>0</v>
      </c>
      <c r="W46" s="149"/>
      <c r="X46" s="149"/>
      <c r="Y46" s="149"/>
      <c r="Z46" s="149">
        <f t="shared" si="12"/>
        <v>0</v>
      </c>
      <c r="AA46" s="149">
        <f t="shared" si="12"/>
        <v>0</v>
      </c>
      <c r="AB46" s="149"/>
      <c r="AC46" s="149">
        <f t="shared" si="12"/>
        <v>0</v>
      </c>
      <c r="AD46" s="149"/>
      <c r="AE46" s="149"/>
      <c r="AF46" s="149">
        <f t="shared" si="12"/>
        <v>0</v>
      </c>
      <c r="AG46" s="149">
        <f t="shared" si="12"/>
        <v>0</v>
      </c>
      <c r="AH46" s="149">
        <f t="shared" si="12"/>
        <v>0</v>
      </c>
      <c r="AI46" s="136"/>
      <c r="AJ46" s="136"/>
      <c r="AK46" s="136"/>
      <c r="AL46" s="139">
        <f>SUM(AL29:AL45)</f>
        <v>843.75</v>
      </c>
      <c r="AM46" s="136"/>
      <c r="AN46" s="141">
        <v>44593</v>
      </c>
      <c r="AO46" s="83"/>
    </row>
    <row r="47" spans="1:41" ht="45" hidden="1" customHeight="1">
      <c r="A47" s="43">
        <v>32</v>
      </c>
      <c r="B47" s="43">
        <v>3841</v>
      </c>
      <c r="C47" s="43" t="s">
        <v>7</v>
      </c>
      <c r="D47" s="43" t="s">
        <v>1954</v>
      </c>
      <c r="E47" s="103">
        <v>44441</v>
      </c>
      <c r="F47" s="43" t="s">
        <v>38</v>
      </c>
      <c r="G47" s="142">
        <v>76</v>
      </c>
      <c r="H47" s="43">
        <v>210</v>
      </c>
      <c r="I47" s="103">
        <v>44635</v>
      </c>
      <c r="J47" s="43">
        <v>2390</v>
      </c>
      <c r="K47" s="43">
        <v>10421864077</v>
      </c>
      <c r="L47" s="70" t="s">
        <v>134</v>
      </c>
      <c r="M47" s="43"/>
      <c r="N47" s="70" t="s">
        <v>3001</v>
      </c>
      <c r="O47" s="43" t="s">
        <v>39</v>
      </c>
      <c r="P47" s="43">
        <v>25</v>
      </c>
      <c r="Q47" s="143">
        <v>8.4</v>
      </c>
      <c r="R47" s="42">
        <f t="shared" si="0"/>
        <v>210</v>
      </c>
      <c r="S47" s="43" t="s">
        <v>1915</v>
      </c>
      <c r="T47" s="133" t="str">
        <f>IF($S47=T$15,$R47,"  ")</f>
        <v xml:space="preserve">  </v>
      </c>
      <c r="U47" s="133">
        <f>IF($S47=U$15,$R47,"  ")</f>
        <v>210</v>
      </c>
      <c r="V47" s="133" t="str">
        <f>IF($S47=V$15,$R47,"  ")</f>
        <v xml:space="preserve">  </v>
      </c>
      <c r="W47" s="133"/>
      <c r="X47" s="133"/>
      <c r="Y47" s="133"/>
      <c r="Z47" s="133" t="str">
        <f>IF($S47=Z$15,$R47,"  ")</f>
        <v xml:space="preserve">  </v>
      </c>
      <c r="AA47" s="133" t="str">
        <f>IF($S47=AA$15,$R47,"  ")</f>
        <v xml:space="preserve">  </v>
      </c>
      <c r="AB47" s="133"/>
      <c r="AC47" s="133" t="str">
        <f>IF($S47=AC$15,$R47,"  ")</f>
        <v xml:space="preserve">  </v>
      </c>
      <c r="AD47" s="133"/>
      <c r="AE47" s="133"/>
      <c r="AF47" s="133" t="str">
        <f>IF($S47=AF$15,$R47,"  ")</f>
        <v xml:space="preserve">  </v>
      </c>
      <c r="AG47" s="133" t="str">
        <f>IF($S47=AG$15,$R47,"  ")</f>
        <v xml:space="preserve">  </v>
      </c>
      <c r="AH47" s="133" t="str">
        <f>IF($S47=AH$15,$R47,"  ")</f>
        <v xml:space="preserve">  </v>
      </c>
      <c r="AI47" s="43"/>
      <c r="AJ47" s="42">
        <f>R47</f>
        <v>210</v>
      </c>
      <c r="AK47" s="43">
        <v>44</v>
      </c>
      <c r="AL47" s="42">
        <f>R47</f>
        <v>210</v>
      </c>
      <c r="AM47" s="43" t="s">
        <v>311</v>
      </c>
      <c r="AN47" s="134">
        <v>44593</v>
      </c>
      <c r="AO47" s="82"/>
    </row>
    <row r="48" spans="1:41" s="8" customFormat="1" ht="87" hidden="1" customHeight="1">
      <c r="A48" s="136">
        <v>33</v>
      </c>
      <c r="B48" s="136"/>
      <c r="C48" s="136" t="s">
        <v>1955</v>
      </c>
      <c r="D48" s="136"/>
      <c r="E48" s="144"/>
      <c r="F48" s="136"/>
      <c r="G48" s="136"/>
      <c r="H48" s="136"/>
      <c r="I48" s="144"/>
      <c r="J48" s="136"/>
      <c r="K48" s="136"/>
      <c r="L48" s="145" t="str">
        <f>IFERROR(VLOOKUP(K48,BD_PROVEEDORES!$A$2:$B$5000,2,FALSE)," ")</f>
        <v xml:space="preserve"> </v>
      </c>
      <c r="M48" s="136"/>
      <c r="N48" s="145" t="str">
        <f>IFERROR(VLOOKUP(M48,BD_MATERIALES!$A$2:$C$5000,2,FALSE),"")</f>
        <v/>
      </c>
      <c r="O48" s="136" t="str">
        <f>IFERROR(VLOOKUP(M48,BD_MATERIALES!$A$2:$C$5000,3,FALSE),"")</f>
        <v/>
      </c>
      <c r="P48" s="136"/>
      <c r="Q48" s="136"/>
      <c r="R48" s="139">
        <f>R47</f>
        <v>210</v>
      </c>
      <c r="S48" s="135"/>
      <c r="T48" s="149">
        <f>SUBTOTAL(9,T47)</f>
        <v>0</v>
      </c>
      <c r="U48" s="149">
        <f t="shared" ref="U48:AH48" si="13">SUBTOTAL(9,U47)</f>
        <v>0</v>
      </c>
      <c r="V48" s="149">
        <f t="shared" si="13"/>
        <v>0</v>
      </c>
      <c r="W48" s="149"/>
      <c r="X48" s="149"/>
      <c r="Y48" s="149"/>
      <c r="Z48" s="149">
        <f t="shared" si="13"/>
        <v>0</v>
      </c>
      <c r="AA48" s="149">
        <f t="shared" si="13"/>
        <v>0</v>
      </c>
      <c r="AB48" s="149"/>
      <c r="AC48" s="149">
        <f t="shared" si="13"/>
        <v>0</v>
      </c>
      <c r="AD48" s="149"/>
      <c r="AE48" s="149"/>
      <c r="AF48" s="149">
        <f t="shared" si="13"/>
        <v>0</v>
      </c>
      <c r="AG48" s="149">
        <f t="shared" si="13"/>
        <v>0</v>
      </c>
      <c r="AH48" s="149">
        <f t="shared" si="13"/>
        <v>0</v>
      </c>
      <c r="AI48" s="136"/>
      <c r="AJ48" s="136"/>
      <c r="AK48" s="136"/>
      <c r="AL48" s="139">
        <f>AL47</f>
        <v>210</v>
      </c>
      <c r="AM48" s="136" t="s">
        <v>311</v>
      </c>
      <c r="AN48" s="141">
        <v>44593</v>
      </c>
      <c r="AO48" s="83"/>
    </row>
    <row r="49" spans="1:41" s="8" customFormat="1" ht="49.5" hidden="1" customHeight="1">
      <c r="A49" s="136">
        <v>34</v>
      </c>
      <c r="B49" s="136"/>
      <c r="C49" s="136" t="s">
        <v>1910</v>
      </c>
      <c r="D49" s="136"/>
      <c r="E49" s="136"/>
      <c r="F49" s="136"/>
      <c r="G49" s="136"/>
      <c r="H49" s="136"/>
      <c r="I49" s="136"/>
      <c r="J49" s="136"/>
      <c r="K49" s="136"/>
      <c r="L49" s="145"/>
      <c r="M49" s="136"/>
      <c r="N49" s="145"/>
      <c r="O49" s="136"/>
      <c r="P49" s="136"/>
      <c r="Q49" s="136"/>
      <c r="R49" s="139">
        <f>SUM(R23+R25+R28+R46+R48)</f>
        <v>30255.11</v>
      </c>
      <c r="S49" s="135"/>
      <c r="T49" s="140">
        <f>SUBTOTAL(9,T16:T48)</f>
        <v>0</v>
      </c>
      <c r="U49" s="140">
        <f>SUBTOTAL(9,U16:U48)</f>
        <v>0</v>
      </c>
      <c r="V49" s="140">
        <f>SUBTOTAL(9,V16:V48)</f>
        <v>0</v>
      </c>
      <c r="W49" s="140"/>
      <c r="X49" s="140"/>
      <c r="Y49" s="140"/>
      <c r="Z49" s="140">
        <f>SUBTOTAL(9,Z16:Z48)</f>
        <v>0</v>
      </c>
      <c r="AA49" s="140">
        <f>SUBTOTAL(9,AA16:AA48)</f>
        <v>0</v>
      </c>
      <c r="AB49" s="140"/>
      <c r="AC49" s="140">
        <f>SUBTOTAL(9,AC16:AC48)</f>
        <v>0</v>
      </c>
      <c r="AD49" s="140"/>
      <c r="AE49" s="140"/>
      <c r="AF49" s="140">
        <f>SUBTOTAL(9,AF16:AF48)</f>
        <v>0</v>
      </c>
      <c r="AG49" s="140">
        <f>SUBTOTAL(9,AG16:AG48)</f>
        <v>0</v>
      </c>
      <c r="AH49" s="140">
        <f>SUBTOTAL(9,AH16:AH48)</f>
        <v>0</v>
      </c>
      <c r="AI49" s="150">
        <f>SUBTOTAL(9,AI16:AI48)</f>
        <v>0</v>
      </c>
      <c r="AJ49" s="136">
        <f>SUBTOTAL(9,AJ16:AJ48)</f>
        <v>0</v>
      </c>
      <c r="AK49" s="136"/>
      <c r="AL49" s="151">
        <f>SUM(AL23+AL25+AL28+AL46+AL48)</f>
        <v>30255.11</v>
      </c>
      <c r="AM49" s="136" t="s">
        <v>311</v>
      </c>
      <c r="AN49" s="141">
        <v>44593</v>
      </c>
      <c r="AO49" s="83"/>
    </row>
    <row r="50" spans="1:41" ht="45" hidden="1" customHeight="1">
      <c r="A50" s="43">
        <v>35</v>
      </c>
      <c r="B50" s="43">
        <v>1236</v>
      </c>
      <c r="C50" s="43" t="s">
        <v>0</v>
      </c>
      <c r="D50" s="43" t="s">
        <v>12</v>
      </c>
      <c r="E50" s="103">
        <v>44628</v>
      </c>
      <c r="F50" s="43" t="s">
        <v>1924</v>
      </c>
      <c r="G50" s="43">
        <v>89</v>
      </c>
      <c r="H50" s="85">
        <v>9895.69</v>
      </c>
      <c r="I50" s="103">
        <v>44629</v>
      </c>
      <c r="J50" s="43" t="s">
        <v>3022</v>
      </c>
      <c r="K50" s="43"/>
      <c r="L50" s="132" t="s">
        <v>34</v>
      </c>
      <c r="M50" s="43"/>
      <c r="N50" s="70" t="s">
        <v>1956</v>
      </c>
      <c r="O50" s="43" t="s">
        <v>33</v>
      </c>
      <c r="P50" s="43">
        <v>1</v>
      </c>
      <c r="Q50" s="85">
        <v>9895.69</v>
      </c>
      <c r="R50" s="42">
        <f>P50*Q50</f>
        <v>9895.69</v>
      </c>
      <c r="S50" s="43" t="s">
        <v>1914</v>
      </c>
      <c r="T50" s="133">
        <f>IF($S50=T$15,$R50,"  ")</f>
        <v>9895.69</v>
      </c>
      <c r="U50" s="133" t="str">
        <f>IF($S50=U$15,$R50,"  ")</f>
        <v xml:space="preserve">  </v>
      </c>
      <c r="V50" s="133" t="str">
        <f>IF($S50=V$15,$R50,"  ")</f>
        <v xml:space="preserve">  </v>
      </c>
      <c r="W50" s="133"/>
      <c r="X50" s="133"/>
      <c r="Y50" s="133"/>
      <c r="Z50" s="133" t="str">
        <f>IF($S50=Z$15,$R50,"  ")</f>
        <v xml:space="preserve">  </v>
      </c>
      <c r="AA50" s="133" t="str">
        <f>IF($S50=AA$15,$R50,"  ")</f>
        <v xml:space="preserve">  </v>
      </c>
      <c r="AB50" s="133"/>
      <c r="AC50" s="133" t="str">
        <f>IF($S50=AC$15,$R50,"  ")</f>
        <v xml:space="preserve">  </v>
      </c>
      <c r="AD50" s="133"/>
      <c r="AE50" s="133"/>
      <c r="AF50" s="133" t="str">
        <f>IF($S50=AF$15,$R50,"  ")</f>
        <v xml:space="preserve">  </v>
      </c>
      <c r="AG50" s="133" t="str">
        <f>IF($S50=AG$15,$R50,"  ")</f>
        <v xml:space="preserve">  </v>
      </c>
      <c r="AH50" s="133" t="str">
        <f>IF($S50=AH$15,$R50,"  ")</f>
        <v xml:space="preserve">  </v>
      </c>
      <c r="AI50" s="42">
        <f>R50</f>
        <v>9895.69</v>
      </c>
      <c r="AJ50" s="43"/>
      <c r="AK50" s="43"/>
      <c r="AL50" s="42">
        <f>R50</f>
        <v>9895.69</v>
      </c>
      <c r="AM50" s="43" t="s">
        <v>311</v>
      </c>
      <c r="AN50" s="95">
        <v>44621</v>
      </c>
      <c r="AO50" s="82"/>
    </row>
    <row r="51" spans="1:41" ht="45" hidden="1" customHeight="1">
      <c r="A51" s="43"/>
      <c r="B51" s="43">
        <v>1236</v>
      </c>
      <c r="C51" s="43" t="s">
        <v>0</v>
      </c>
      <c r="D51" s="43" t="s">
        <v>12</v>
      </c>
      <c r="E51" s="103">
        <v>44628</v>
      </c>
      <c r="F51" s="43" t="s">
        <v>1924</v>
      </c>
      <c r="G51" s="43">
        <v>89</v>
      </c>
      <c r="H51" s="85">
        <v>227.62</v>
      </c>
      <c r="I51" s="103">
        <v>44629</v>
      </c>
      <c r="J51" s="43" t="s">
        <v>3023</v>
      </c>
      <c r="K51" s="43"/>
      <c r="L51" s="132" t="s">
        <v>93</v>
      </c>
      <c r="M51" s="43"/>
      <c r="N51" s="70" t="s">
        <v>1956</v>
      </c>
      <c r="O51" s="43" t="s">
        <v>33</v>
      </c>
      <c r="P51" s="43">
        <v>1</v>
      </c>
      <c r="Q51" s="85">
        <v>227.62</v>
      </c>
      <c r="R51" s="42">
        <f>P51*Q51</f>
        <v>227.62</v>
      </c>
      <c r="S51" s="43" t="s">
        <v>1914</v>
      </c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42"/>
      <c r="AJ51" s="43"/>
      <c r="AK51" s="43"/>
      <c r="AL51" s="42"/>
      <c r="AM51" s="43"/>
      <c r="AN51" s="95">
        <v>44621</v>
      </c>
      <c r="AO51" s="82"/>
    </row>
    <row r="52" spans="1:41" ht="45" hidden="1" customHeight="1">
      <c r="A52" s="43"/>
      <c r="B52" s="43">
        <v>1236</v>
      </c>
      <c r="C52" s="43" t="s">
        <v>0</v>
      </c>
      <c r="D52" s="43" t="s">
        <v>12</v>
      </c>
      <c r="E52" s="103">
        <v>44628</v>
      </c>
      <c r="F52" s="43" t="s">
        <v>1924</v>
      </c>
      <c r="G52" s="43">
        <v>89</v>
      </c>
      <c r="H52" s="85">
        <v>759.68</v>
      </c>
      <c r="I52" s="103">
        <v>44629</v>
      </c>
      <c r="J52" s="43" t="s">
        <v>3024</v>
      </c>
      <c r="K52" s="43"/>
      <c r="L52" s="132" t="s">
        <v>93</v>
      </c>
      <c r="M52" s="43"/>
      <c r="N52" s="70" t="s">
        <v>1956</v>
      </c>
      <c r="O52" s="43" t="s">
        <v>33</v>
      </c>
      <c r="P52" s="43">
        <v>1</v>
      </c>
      <c r="Q52" s="85">
        <v>759.68</v>
      </c>
      <c r="R52" s="42">
        <f t="shared" si="0"/>
        <v>759.68</v>
      </c>
      <c r="S52" s="43" t="s">
        <v>1914</v>
      </c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42"/>
      <c r="AJ52" s="43"/>
      <c r="AK52" s="43"/>
      <c r="AL52" s="42"/>
      <c r="AM52" s="43"/>
      <c r="AN52" s="95">
        <v>44621</v>
      </c>
      <c r="AO52" s="82"/>
    </row>
    <row r="53" spans="1:41" ht="45" hidden="1" customHeight="1">
      <c r="A53" s="43"/>
      <c r="B53" s="43">
        <v>1236</v>
      </c>
      <c r="C53" s="43" t="s">
        <v>0</v>
      </c>
      <c r="D53" s="43" t="s">
        <v>12</v>
      </c>
      <c r="E53" s="103">
        <v>44628</v>
      </c>
      <c r="F53" s="43" t="s">
        <v>1924</v>
      </c>
      <c r="G53" s="43">
        <v>89</v>
      </c>
      <c r="H53" s="85">
        <v>127.46</v>
      </c>
      <c r="I53" s="103">
        <v>44629</v>
      </c>
      <c r="J53" s="43" t="s">
        <v>3025</v>
      </c>
      <c r="K53" s="43"/>
      <c r="L53" s="132" t="s">
        <v>93</v>
      </c>
      <c r="M53" s="43"/>
      <c r="N53" s="70" t="s">
        <v>1956</v>
      </c>
      <c r="O53" s="43" t="s">
        <v>33</v>
      </c>
      <c r="P53" s="43">
        <v>1</v>
      </c>
      <c r="Q53" s="85">
        <v>127.46</v>
      </c>
      <c r="R53" s="42">
        <f t="shared" si="0"/>
        <v>127.46</v>
      </c>
      <c r="S53" s="43" t="s">
        <v>1914</v>
      </c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42"/>
      <c r="AJ53" s="43"/>
      <c r="AK53" s="43"/>
      <c r="AL53" s="42"/>
      <c r="AM53" s="43"/>
      <c r="AN53" s="95">
        <v>44621</v>
      </c>
      <c r="AO53" s="82"/>
    </row>
    <row r="54" spans="1:41" ht="45" hidden="1" customHeight="1">
      <c r="A54" s="43"/>
      <c r="B54" s="43">
        <v>1236</v>
      </c>
      <c r="C54" s="43" t="s">
        <v>0</v>
      </c>
      <c r="D54" s="43" t="s">
        <v>12</v>
      </c>
      <c r="E54" s="103">
        <v>44628</v>
      </c>
      <c r="F54" s="43" t="s">
        <v>1924</v>
      </c>
      <c r="G54" s="43">
        <v>89</v>
      </c>
      <c r="H54" s="85">
        <v>778.12</v>
      </c>
      <c r="I54" s="103">
        <v>44629</v>
      </c>
      <c r="J54" s="43" t="s">
        <v>3026</v>
      </c>
      <c r="K54" s="43"/>
      <c r="L54" s="132" t="s">
        <v>34</v>
      </c>
      <c r="M54" s="43"/>
      <c r="N54" s="70" t="s">
        <v>1956</v>
      </c>
      <c r="O54" s="43" t="s">
        <v>33</v>
      </c>
      <c r="P54" s="43">
        <v>1</v>
      </c>
      <c r="Q54" s="85">
        <v>778.12</v>
      </c>
      <c r="R54" s="42">
        <f t="shared" si="0"/>
        <v>778.12</v>
      </c>
      <c r="S54" s="43" t="s">
        <v>1914</v>
      </c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42"/>
      <c r="AJ54" s="43"/>
      <c r="AK54" s="43"/>
      <c r="AL54" s="42"/>
      <c r="AM54" s="43"/>
      <c r="AN54" s="95">
        <v>44621</v>
      </c>
      <c r="AO54" s="82"/>
    </row>
    <row r="55" spans="1:41" ht="45" hidden="1" customHeight="1">
      <c r="A55" s="43"/>
      <c r="B55" s="43">
        <v>1236</v>
      </c>
      <c r="C55" s="43" t="s">
        <v>0</v>
      </c>
      <c r="D55" s="43" t="s">
        <v>12</v>
      </c>
      <c r="E55" s="103">
        <v>44628</v>
      </c>
      <c r="F55" s="43" t="s">
        <v>1924</v>
      </c>
      <c r="G55" s="43">
        <v>89</v>
      </c>
      <c r="H55" s="85">
        <v>123.22</v>
      </c>
      <c r="I55" s="103">
        <v>44629</v>
      </c>
      <c r="J55" s="43" t="s">
        <v>3027</v>
      </c>
      <c r="K55" s="43"/>
      <c r="L55" s="132" t="s">
        <v>32</v>
      </c>
      <c r="M55" s="43"/>
      <c r="N55" s="70" t="s">
        <v>1956</v>
      </c>
      <c r="O55" s="43" t="s">
        <v>33</v>
      </c>
      <c r="P55" s="43">
        <v>1</v>
      </c>
      <c r="Q55" s="85">
        <v>123.22</v>
      </c>
      <c r="R55" s="42">
        <f t="shared" si="0"/>
        <v>123.22</v>
      </c>
      <c r="S55" s="43" t="s">
        <v>1914</v>
      </c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H55" s="133"/>
      <c r="AI55" s="42"/>
      <c r="AJ55" s="43"/>
      <c r="AK55" s="43"/>
      <c r="AL55" s="42"/>
      <c r="AM55" s="43"/>
      <c r="AN55" s="95">
        <v>44621</v>
      </c>
      <c r="AO55" s="82"/>
    </row>
    <row r="56" spans="1:41" ht="45" hidden="1" customHeight="1">
      <c r="A56" s="43"/>
      <c r="B56" s="43">
        <v>2128</v>
      </c>
      <c r="C56" s="43" t="s">
        <v>0</v>
      </c>
      <c r="D56" s="43" t="s">
        <v>12</v>
      </c>
      <c r="E56" s="103">
        <v>44651</v>
      </c>
      <c r="F56" s="43" t="s">
        <v>1924</v>
      </c>
      <c r="G56" s="43">
        <v>89</v>
      </c>
      <c r="H56" s="43">
        <v>18521.8</v>
      </c>
      <c r="I56" s="152">
        <v>44656</v>
      </c>
      <c r="J56" s="43" t="s">
        <v>3011</v>
      </c>
      <c r="K56" s="43"/>
      <c r="L56" s="132" t="s">
        <v>32</v>
      </c>
      <c r="M56" s="43"/>
      <c r="N56" s="70" t="s">
        <v>1956</v>
      </c>
      <c r="O56" s="43" t="s">
        <v>33</v>
      </c>
      <c r="P56" s="43">
        <v>1</v>
      </c>
      <c r="Q56" s="85">
        <v>18521.8</v>
      </c>
      <c r="R56" s="42">
        <f t="shared" si="0"/>
        <v>18521.8</v>
      </c>
      <c r="S56" s="43" t="s">
        <v>1914</v>
      </c>
      <c r="T56" s="133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  <c r="AH56" s="133"/>
      <c r="AI56" s="42"/>
      <c r="AJ56" s="43"/>
      <c r="AK56" s="43"/>
      <c r="AL56" s="42"/>
      <c r="AM56" s="43"/>
      <c r="AN56" s="95">
        <v>44621</v>
      </c>
      <c r="AO56" s="82"/>
    </row>
    <row r="57" spans="1:41" ht="45" hidden="1" customHeight="1">
      <c r="A57" s="43"/>
      <c r="B57" s="43">
        <v>2128</v>
      </c>
      <c r="C57" s="43" t="s">
        <v>0</v>
      </c>
      <c r="D57" s="43" t="s">
        <v>12</v>
      </c>
      <c r="E57" s="103">
        <v>44651</v>
      </c>
      <c r="F57" s="43" t="s">
        <v>1924</v>
      </c>
      <c r="G57" s="43">
        <v>89</v>
      </c>
      <c r="H57" s="43">
        <v>49083.83</v>
      </c>
      <c r="I57" s="152">
        <v>44656</v>
      </c>
      <c r="J57" s="43" t="s">
        <v>3012</v>
      </c>
      <c r="K57" s="43"/>
      <c r="L57" s="132" t="s">
        <v>34</v>
      </c>
      <c r="M57" s="43"/>
      <c r="N57" s="70" t="s">
        <v>1956</v>
      </c>
      <c r="O57" s="43" t="s">
        <v>33</v>
      </c>
      <c r="P57" s="43">
        <v>1</v>
      </c>
      <c r="Q57" s="85">
        <v>49083.83</v>
      </c>
      <c r="R57" s="42">
        <f t="shared" si="0"/>
        <v>49083.83</v>
      </c>
      <c r="S57" s="43" t="s">
        <v>1914</v>
      </c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42"/>
      <c r="AJ57" s="43"/>
      <c r="AK57" s="43"/>
      <c r="AL57" s="42"/>
      <c r="AM57" s="43"/>
      <c r="AN57" s="95">
        <v>44621</v>
      </c>
      <c r="AO57" s="82"/>
    </row>
    <row r="58" spans="1:41" ht="45" hidden="1" customHeight="1">
      <c r="A58" s="43"/>
      <c r="B58" s="43">
        <v>2128</v>
      </c>
      <c r="C58" s="43" t="s">
        <v>0</v>
      </c>
      <c r="D58" s="43" t="s">
        <v>12</v>
      </c>
      <c r="E58" s="103">
        <v>44651</v>
      </c>
      <c r="F58" s="43" t="s">
        <v>1924</v>
      </c>
      <c r="G58" s="43">
        <v>89</v>
      </c>
      <c r="H58" s="43">
        <v>2626.12</v>
      </c>
      <c r="I58" s="152">
        <v>44656</v>
      </c>
      <c r="J58" s="43" t="s">
        <v>3013</v>
      </c>
      <c r="K58" s="43"/>
      <c r="L58" s="132" t="s">
        <v>93</v>
      </c>
      <c r="M58" s="43"/>
      <c r="N58" s="70" t="s">
        <v>1956</v>
      </c>
      <c r="O58" s="43" t="s">
        <v>33</v>
      </c>
      <c r="P58" s="43">
        <v>1</v>
      </c>
      <c r="Q58" s="85">
        <v>2626.12</v>
      </c>
      <c r="R58" s="42">
        <f t="shared" si="0"/>
        <v>2626.12</v>
      </c>
      <c r="S58" s="43" t="s">
        <v>1914</v>
      </c>
      <c r="T58" s="133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42"/>
      <c r="AJ58" s="43"/>
      <c r="AK58" s="43"/>
      <c r="AL58" s="42"/>
      <c r="AM58" s="43"/>
      <c r="AN58" s="95">
        <v>44621</v>
      </c>
      <c r="AO58" s="82"/>
    </row>
    <row r="59" spans="1:41" ht="45" hidden="1" customHeight="1">
      <c r="A59" s="43"/>
      <c r="B59" s="43">
        <v>2128</v>
      </c>
      <c r="C59" s="43" t="s">
        <v>0</v>
      </c>
      <c r="D59" s="43" t="s">
        <v>12</v>
      </c>
      <c r="E59" s="103">
        <v>44651</v>
      </c>
      <c r="F59" s="43" t="s">
        <v>1924</v>
      </c>
      <c r="G59" s="43">
        <v>89</v>
      </c>
      <c r="H59" s="43">
        <v>5120.75</v>
      </c>
      <c r="I59" s="152">
        <v>44656</v>
      </c>
      <c r="J59" s="43" t="s">
        <v>3014</v>
      </c>
      <c r="K59" s="43"/>
      <c r="L59" s="132" t="s">
        <v>93</v>
      </c>
      <c r="M59" s="43"/>
      <c r="N59" s="70" t="s">
        <v>1956</v>
      </c>
      <c r="O59" s="43" t="s">
        <v>33</v>
      </c>
      <c r="P59" s="43">
        <v>1</v>
      </c>
      <c r="Q59" s="85">
        <v>5120.75</v>
      </c>
      <c r="R59" s="42">
        <f t="shared" si="0"/>
        <v>5120.75</v>
      </c>
      <c r="S59" s="43" t="s">
        <v>1914</v>
      </c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  <c r="AH59" s="133"/>
      <c r="AI59" s="42"/>
      <c r="AJ59" s="43"/>
      <c r="AK59" s="43"/>
      <c r="AL59" s="42"/>
      <c r="AM59" s="43"/>
      <c r="AN59" s="95">
        <v>44621</v>
      </c>
      <c r="AO59" s="82"/>
    </row>
    <row r="60" spans="1:41" ht="45" hidden="1" customHeight="1">
      <c r="A60" s="43"/>
      <c r="B60" s="43">
        <v>2128</v>
      </c>
      <c r="C60" s="43" t="s">
        <v>0</v>
      </c>
      <c r="D60" s="43" t="s">
        <v>12</v>
      </c>
      <c r="E60" s="103">
        <v>44651</v>
      </c>
      <c r="F60" s="43" t="s">
        <v>1924</v>
      </c>
      <c r="G60" s="43">
        <v>89</v>
      </c>
      <c r="H60" s="43">
        <v>842.54</v>
      </c>
      <c r="I60" s="152">
        <v>44656</v>
      </c>
      <c r="J60" s="43" t="s">
        <v>3015</v>
      </c>
      <c r="K60" s="43"/>
      <c r="L60" s="132" t="s">
        <v>93</v>
      </c>
      <c r="M60" s="43"/>
      <c r="N60" s="70" t="s">
        <v>1956</v>
      </c>
      <c r="O60" s="43" t="s">
        <v>33</v>
      </c>
      <c r="P60" s="43">
        <v>1</v>
      </c>
      <c r="Q60" s="85">
        <v>842.54</v>
      </c>
      <c r="R60" s="42">
        <f t="shared" si="0"/>
        <v>842.54</v>
      </c>
      <c r="S60" s="43" t="s">
        <v>1914</v>
      </c>
      <c r="T60" s="133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  <c r="AH60" s="133"/>
      <c r="AI60" s="42"/>
      <c r="AJ60" s="43"/>
      <c r="AK60" s="43"/>
      <c r="AL60" s="42"/>
      <c r="AM60" s="43"/>
      <c r="AN60" s="95">
        <v>44621</v>
      </c>
      <c r="AO60" s="82"/>
    </row>
    <row r="61" spans="1:41" ht="45" hidden="1" customHeight="1">
      <c r="A61" s="43"/>
      <c r="B61" s="43">
        <v>2128</v>
      </c>
      <c r="C61" s="43" t="s">
        <v>0</v>
      </c>
      <c r="D61" s="43" t="s">
        <v>12</v>
      </c>
      <c r="E61" s="103">
        <v>44651</v>
      </c>
      <c r="F61" s="43" t="s">
        <v>1924</v>
      </c>
      <c r="G61" s="43">
        <v>89</v>
      </c>
      <c r="H61" s="43">
        <v>1531.32</v>
      </c>
      <c r="I61" s="152">
        <v>44656</v>
      </c>
      <c r="J61" s="43" t="s">
        <v>3016</v>
      </c>
      <c r="K61" s="43"/>
      <c r="L61" s="132" t="s">
        <v>94</v>
      </c>
      <c r="M61" s="43"/>
      <c r="N61" s="70" t="s">
        <v>1956</v>
      </c>
      <c r="O61" s="43" t="s">
        <v>33</v>
      </c>
      <c r="P61" s="43">
        <v>1</v>
      </c>
      <c r="Q61" s="85">
        <v>1531.32</v>
      </c>
      <c r="R61" s="42">
        <f t="shared" si="0"/>
        <v>1531.32</v>
      </c>
      <c r="S61" s="43" t="s">
        <v>1914</v>
      </c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  <c r="AI61" s="42"/>
      <c r="AJ61" s="43"/>
      <c r="AK61" s="43"/>
      <c r="AL61" s="42"/>
      <c r="AM61" s="43"/>
      <c r="AN61" s="95">
        <v>44621</v>
      </c>
      <c r="AO61" s="82"/>
    </row>
    <row r="62" spans="1:41" ht="45" hidden="1" customHeight="1">
      <c r="A62" s="43"/>
      <c r="B62" s="43">
        <v>2128</v>
      </c>
      <c r="C62" s="43" t="s">
        <v>0</v>
      </c>
      <c r="D62" s="43" t="s">
        <v>12</v>
      </c>
      <c r="E62" s="103">
        <v>44651</v>
      </c>
      <c r="F62" s="43" t="s">
        <v>1924</v>
      </c>
      <c r="G62" s="43">
        <v>89</v>
      </c>
      <c r="H62" s="43">
        <v>1057.1099999999999</v>
      </c>
      <c r="I62" s="152">
        <v>44656</v>
      </c>
      <c r="J62" s="43" t="s">
        <v>3017</v>
      </c>
      <c r="K62" s="43"/>
      <c r="L62" s="132" t="s">
        <v>94</v>
      </c>
      <c r="M62" s="43"/>
      <c r="N62" s="70" t="s">
        <v>1956</v>
      </c>
      <c r="O62" s="43" t="s">
        <v>33</v>
      </c>
      <c r="P62" s="43">
        <v>1</v>
      </c>
      <c r="Q62" s="85">
        <v>1057.1099999999999</v>
      </c>
      <c r="R62" s="42">
        <f t="shared" si="0"/>
        <v>1057.1099999999999</v>
      </c>
      <c r="S62" s="43" t="s">
        <v>1914</v>
      </c>
      <c r="T62" s="133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  <c r="AH62" s="133"/>
      <c r="AI62" s="42"/>
      <c r="AJ62" s="43"/>
      <c r="AK62" s="43"/>
      <c r="AL62" s="42"/>
      <c r="AM62" s="43"/>
      <c r="AN62" s="95">
        <v>44621</v>
      </c>
      <c r="AO62" s="82"/>
    </row>
    <row r="63" spans="1:41" ht="45" hidden="1" customHeight="1">
      <c r="A63" s="43"/>
      <c r="B63" s="43">
        <v>2128</v>
      </c>
      <c r="C63" s="43" t="s">
        <v>0</v>
      </c>
      <c r="D63" s="43" t="s">
        <v>12</v>
      </c>
      <c r="E63" s="103">
        <v>44651</v>
      </c>
      <c r="F63" s="43" t="s">
        <v>1924</v>
      </c>
      <c r="G63" s="43">
        <v>89</v>
      </c>
      <c r="H63" s="43">
        <v>733.61</v>
      </c>
      <c r="I63" s="152">
        <v>44656</v>
      </c>
      <c r="J63" s="43" t="s">
        <v>3018</v>
      </c>
      <c r="K63" s="43"/>
      <c r="L63" s="132" t="s">
        <v>94</v>
      </c>
      <c r="M63" s="43"/>
      <c r="N63" s="70" t="s">
        <v>1956</v>
      </c>
      <c r="O63" s="43" t="s">
        <v>33</v>
      </c>
      <c r="P63" s="43">
        <v>1</v>
      </c>
      <c r="Q63" s="85">
        <v>733.61</v>
      </c>
      <c r="R63" s="42">
        <f t="shared" si="0"/>
        <v>733.61</v>
      </c>
      <c r="S63" s="43" t="s">
        <v>1914</v>
      </c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  <c r="AH63" s="133"/>
      <c r="AI63" s="42"/>
      <c r="AJ63" s="43"/>
      <c r="AK63" s="43"/>
      <c r="AL63" s="42"/>
      <c r="AM63" s="43"/>
      <c r="AN63" s="95">
        <v>44621</v>
      </c>
      <c r="AO63" s="82"/>
    </row>
    <row r="64" spans="1:41" ht="45" hidden="1" customHeight="1">
      <c r="A64" s="43"/>
      <c r="B64" s="43">
        <v>2128</v>
      </c>
      <c r="C64" s="43" t="s">
        <v>0</v>
      </c>
      <c r="D64" s="43" t="s">
        <v>12</v>
      </c>
      <c r="E64" s="103">
        <v>44651</v>
      </c>
      <c r="F64" s="43" t="s">
        <v>1924</v>
      </c>
      <c r="G64" s="43">
        <v>89</v>
      </c>
      <c r="H64" s="43">
        <v>906.15</v>
      </c>
      <c r="I64" s="152">
        <v>44656</v>
      </c>
      <c r="J64" s="43" t="s">
        <v>3019</v>
      </c>
      <c r="K64" s="43"/>
      <c r="L64" s="132" t="s">
        <v>94</v>
      </c>
      <c r="M64" s="43"/>
      <c r="N64" s="70" t="s">
        <v>1956</v>
      </c>
      <c r="O64" s="43" t="s">
        <v>33</v>
      </c>
      <c r="P64" s="43">
        <v>1</v>
      </c>
      <c r="Q64" s="85">
        <v>906.15</v>
      </c>
      <c r="R64" s="42">
        <f t="shared" si="0"/>
        <v>906.15</v>
      </c>
      <c r="S64" s="43" t="s">
        <v>1914</v>
      </c>
      <c r="T64" s="133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  <c r="AH64" s="133"/>
      <c r="AI64" s="42"/>
      <c r="AJ64" s="43"/>
      <c r="AK64" s="43"/>
      <c r="AL64" s="42"/>
      <c r="AM64" s="43"/>
      <c r="AN64" s="95">
        <v>44621</v>
      </c>
      <c r="AO64" s="82"/>
    </row>
    <row r="65" spans="1:41" ht="45" hidden="1" customHeight="1">
      <c r="A65" s="43"/>
      <c r="B65" s="43">
        <v>2128</v>
      </c>
      <c r="C65" s="43" t="s">
        <v>0</v>
      </c>
      <c r="D65" s="43" t="s">
        <v>12</v>
      </c>
      <c r="E65" s="103">
        <v>44651</v>
      </c>
      <c r="F65" s="43" t="s">
        <v>1924</v>
      </c>
      <c r="G65" s="43">
        <v>89</v>
      </c>
      <c r="H65" s="43">
        <v>817.11</v>
      </c>
      <c r="I65" s="152">
        <v>44656</v>
      </c>
      <c r="J65" s="43" t="s">
        <v>3020</v>
      </c>
      <c r="K65" s="43"/>
      <c r="L65" s="132" t="s">
        <v>32</v>
      </c>
      <c r="M65" s="43"/>
      <c r="N65" s="70" t="s">
        <v>1956</v>
      </c>
      <c r="O65" s="43" t="s">
        <v>33</v>
      </c>
      <c r="P65" s="43">
        <v>1</v>
      </c>
      <c r="Q65" s="85">
        <v>817.11</v>
      </c>
      <c r="R65" s="42">
        <f t="shared" si="0"/>
        <v>817.11</v>
      </c>
      <c r="S65" s="43" t="s">
        <v>1914</v>
      </c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42"/>
      <c r="AJ65" s="43"/>
      <c r="AK65" s="43"/>
      <c r="AL65" s="42"/>
      <c r="AM65" s="43"/>
      <c r="AN65" s="95">
        <v>44621</v>
      </c>
      <c r="AO65" s="82"/>
    </row>
    <row r="66" spans="1:41" ht="45" hidden="1" customHeight="1">
      <c r="A66" s="43"/>
      <c r="B66" s="43">
        <v>2128</v>
      </c>
      <c r="C66" s="43" t="s">
        <v>0</v>
      </c>
      <c r="D66" s="43" t="s">
        <v>12</v>
      </c>
      <c r="E66" s="103">
        <v>44651</v>
      </c>
      <c r="F66" s="43" t="s">
        <v>1924</v>
      </c>
      <c r="G66" s="43">
        <v>89</v>
      </c>
      <c r="H66" s="43">
        <v>-817.11</v>
      </c>
      <c r="I66" s="152">
        <v>44656</v>
      </c>
      <c r="J66" s="43" t="s">
        <v>3020</v>
      </c>
      <c r="K66" s="43"/>
      <c r="L66" s="132" t="s">
        <v>32</v>
      </c>
      <c r="M66" s="43"/>
      <c r="N66" s="70" t="s">
        <v>1956</v>
      </c>
      <c r="O66" s="43" t="s">
        <v>33</v>
      </c>
      <c r="P66" s="43">
        <v>1</v>
      </c>
      <c r="Q66" s="85">
        <v>-817.11</v>
      </c>
      <c r="R66" s="42">
        <f t="shared" si="0"/>
        <v>-817.11</v>
      </c>
      <c r="S66" s="43" t="s">
        <v>1914</v>
      </c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  <c r="AH66" s="133"/>
      <c r="AI66" s="42"/>
      <c r="AJ66" s="43"/>
      <c r="AK66" s="43"/>
      <c r="AL66" s="42"/>
      <c r="AM66" s="43"/>
      <c r="AN66" s="95">
        <v>44621</v>
      </c>
      <c r="AO66" s="82"/>
    </row>
    <row r="67" spans="1:41" ht="45" hidden="1" customHeight="1">
      <c r="A67" s="43"/>
      <c r="B67" s="43">
        <v>2128</v>
      </c>
      <c r="C67" s="43" t="s">
        <v>0</v>
      </c>
      <c r="D67" s="43" t="s">
        <v>12</v>
      </c>
      <c r="E67" s="103">
        <v>44651</v>
      </c>
      <c r="F67" s="43" t="s">
        <v>1924</v>
      </c>
      <c r="G67" s="43">
        <v>89</v>
      </c>
      <c r="H67" s="43">
        <v>97.8</v>
      </c>
      <c r="I67" s="152">
        <v>44656</v>
      </c>
      <c r="J67" s="43" t="s">
        <v>3021</v>
      </c>
      <c r="K67" s="43"/>
      <c r="L67" s="132" t="s">
        <v>125</v>
      </c>
      <c r="M67" s="43"/>
      <c r="N67" s="70" t="s">
        <v>1956</v>
      </c>
      <c r="O67" s="43" t="s">
        <v>33</v>
      </c>
      <c r="P67" s="43">
        <v>1</v>
      </c>
      <c r="Q67" s="85">
        <v>97.8</v>
      </c>
      <c r="R67" s="42">
        <f t="shared" si="0"/>
        <v>97.8</v>
      </c>
      <c r="S67" s="43" t="s">
        <v>1914</v>
      </c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42"/>
      <c r="AJ67" s="43"/>
      <c r="AK67" s="43"/>
      <c r="AL67" s="42"/>
      <c r="AM67" s="43"/>
      <c r="AN67" s="95">
        <v>44621</v>
      </c>
      <c r="AO67" s="82"/>
    </row>
    <row r="68" spans="1:41" ht="45" hidden="1" customHeight="1">
      <c r="A68" s="43"/>
      <c r="B68" s="43">
        <v>2128</v>
      </c>
      <c r="C68" s="43" t="s">
        <v>0</v>
      </c>
      <c r="D68" s="43" t="s">
        <v>12</v>
      </c>
      <c r="E68" s="103">
        <v>44651</v>
      </c>
      <c r="F68" s="43" t="s">
        <v>1924</v>
      </c>
      <c r="G68" s="43">
        <v>89</v>
      </c>
      <c r="H68" s="43">
        <v>817.11</v>
      </c>
      <c r="I68" s="103">
        <v>44765</v>
      </c>
      <c r="J68" s="43">
        <v>4222</v>
      </c>
      <c r="K68" s="43"/>
      <c r="L68" s="153" t="s">
        <v>126</v>
      </c>
      <c r="M68" s="43"/>
      <c r="N68" s="70" t="s">
        <v>1956</v>
      </c>
      <c r="O68" s="43" t="s">
        <v>33</v>
      </c>
      <c r="P68" s="43">
        <v>1</v>
      </c>
      <c r="Q68" s="85">
        <v>817.11</v>
      </c>
      <c r="R68" s="42">
        <f t="shared" si="0"/>
        <v>817.11</v>
      </c>
      <c r="S68" s="43" t="s">
        <v>1914</v>
      </c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42"/>
      <c r="AJ68" s="43"/>
      <c r="AK68" s="43"/>
      <c r="AL68" s="42"/>
      <c r="AM68" s="43"/>
      <c r="AN68" s="95">
        <v>44621</v>
      </c>
      <c r="AO68" s="82"/>
    </row>
    <row r="69" spans="1:41" s="8" customFormat="1" ht="45" hidden="1" customHeight="1">
      <c r="A69" s="154">
        <v>37</v>
      </c>
      <c r="B69" s="154"/>
      <c r="C69" s="154" t="s">
        <v>1957</v>
      </c>
      <c r="D69" s="154"/>
      <c r="E69" s="155"/>
      <c r="F69" s="154"/>
      <c r="G69" s="154"/>
      <c r="H69" s="156"/>
      <c r="I69" s="157"/>
      <c r="J69" s="158"/>
      <c r="K69" s="158"/>
      <c r="L69" s="159" t="str">
        <f>IFERROR(VLOOKUP(K69,BD_PROVEEDORES!$A$2:$B$5000,2,FALSE)," ")</f>
        <v xml:space="preserve"> </v>
      </c>
      <c r="M69" s="156"/>
      <c r="N69" s="159" t="str">
        <f>IFERROR(VLOOKUP(M69,BD_MATERIALES!$A$2:$C$5000,2,FALSE),"")</f>
        <v/>
      </c>
      <c r="O69" s="154" t="str">
        <f>IFERROR(VLOOKUP(M69,BD_MATERIALES!$A$2:$C$5000,3,FALSE),"")</f>
        <v/>
      </c>
      <c r="P69" s="154"/>
      <c r="Q69" s="154"/>
      <c r="R69" s="160">
        <f>SUM(R50:R68)</f>
        <v>93249.93</v>
      </c>
      <c r="S69" s="161"/>
      <c r="T69" s="162">
        <f>SUBTOTAL(9,T50:T67)</f>
        <v>0</v>
      </c>
      <c r="U69" s="162" t="str">
        <f t="shared" ref="U69:AA88" si="14">IF($S69=U$15,$R69,"  ")</f>
        <v xml:space="preserve">  </v>
      </c>
      <c r="V69" s="163" t="str">
        <f t="shared" si="14"/>
        <v xml:space="preserve">  </v>
      </c>
      <c r="W69" s="163"/>
      <c r="X69" s="163"/>
      <c r="Y69" s="163"/>
      <c r="Z69" s="163" t="str">
        <f t="shared" si="14"/>
        <v xml:space="preserve">  </v>
      </c>
      <c r="AA69" s="163" t="str">
        <f t="shared" si="14"/>
        <v xml:space="preserve">  </v>
      </c>
      <c r="AB69" s="163"/>
      <c r="AC69" s="163" t="str">
        <f t="shared" ref="AC69:AC100" si="15">IF($S69=AC$15,$R69,"  ")</f>
        <v xml:space="preserve">  </v>
      </c>
      <c r="AD69" s="163"/>
      <c r="AE69" s="163"/>
      <c r="AF69" s="163" t="str">
        <f t="shared" ref="AF69:AH88" si="16">IF($S69=AF$15,$R69,"  ")</f>
        <v xml:space="preserve">  </v>
      </c>
      <c r="AG69" s="163" t="str">
        <f t="shared" si="16"/>
        <v xml:space="preserve">  </v>
      </c>
      <c r="AH69" s="163" t="str">
        <f t="shared" si="16"/>
        <v xml:space="preserve">  </v>
      </c>
      <c r="AI69" s="160"/>
      <c r="AJ69" s="154"/>
      <c r="AK69" s="154"/>
      <c r="AL69" s="164"/>
      <c r="AM69" s="154" t="s">
        <v>311</v>
      </c>
      <c r="AN69" s="95">
        <v>44621</v>
      </c>
      <c r="AO69" s="83"/>
    </row>
    <row r="70" spans="1:41" ht="45" hidden="1" customHeight="1">
      <c r="A70" s="43">
        <v>38</v>
      </c>
      <c r="B70" s="43">
        <v>546</v>
      </c>
      <c r="C70" s="43" t="s">
        <v>1</v>
      </c>
      <c r="D70" s="43" t="s">
        <v>3051</v>
      </c>
      <c r="E70" s="103">
        <v>44623</v>
      </c>
      <c r="F70" s="43" t="s">
        <v>38</v>
      </c>
      <c r="G70" s="43">
        <v>83</v>
      </c>
      <c r="H70" s="43">
        <v>14289.6</v>
      </c>
      <c r="I70" s="103">
        <v>44641</v>
      </c>
      <c r="J70" s="43" t="s">
        <v>3034</v>
      </c>
      <c r="K70" s="43" t="s">
        <v>3028</v>
      </c>
      <c r="L70" s="84" t="s">
        <v>1958</v>
      </c>
      <c r="M70" s="165"/>
      <c r="N70" s="70" t="s">
        <v>1959</v>
      </c>
      <c r="O70" s="43" t="s">
        <v>76</v>
      </c>
      <c r="P70" s="43">
        <v>720</v>
      </c>
      <c r="Q70" s="147">
        <v>5.75</v>
      </c>
      <c r="R70" s="42">
        <f t="shared" si="0"/>
        <v>4140</v>
      </c>
      <c r="S70" s="43" t="s">
        <v>1915</v>
      </c>
      <c r="T70" s="133" t="str">
        <f t="shared" ref="T70:T101" si="17">IF($S70=T$15,$R70,"  ")</f>
        <v xml:space="preserve">  </v>
      </c>
      <c r="U70" s="133">
        <f t="shared" si="14"/>
        <v>4140</v>
      </c>
      <c r="V70" s="133" t="str">
        <f t="shared" si="14"/>
        <v xml:space="preserve">  </v>
      </c>
      <c r="W70" s="133"/>
      <c r="X70" s="133"/>
      <c r="Y70" s="133"/>
      <c r="Z70" s="133" t="str">
        <f t="shared" si="14"/>
        <v xml:space="preserve">  </v>
      </c>
      <c r="AA70" s="133" t="str">
        <f t="shared" si="14"/>
        <v xml:space="preserve">  </v>
      </c>
      <c r="AB70" s="133"/>
      <c r="AC70" s="133" t="str">
        <f t="shared" si="15"/>
        <v xml:space="preserve">  </v>
      </c>
      <c r="AD70" s="133"/>
      <c r="AE70" s="133"/>
      <c r="AF70" s="133" t="str">
        <f t="shared" si="16"/>
        <v xml:space="preserve">  </v>
      </c>
      <c r="AG70" s="133" t="str">
        <f t="shared" si="16"/>
        <v xml:space="preserve">  </v>
      </c>
      <c r="AH70" s="133" t="str">
        <f t="shared" si="16"/>
        <v xml:space="preserve">  </v>
      </c>
      <c r="AI70" s="42">
        <f>R70</f>
        <v>4140</v>
      </c>
      <c r="AJ70" s="43"/>
      <c r="AK70" s="43">
        <v>81</v>
      </c>
      <c r="AL70" s="42">
        <f t="shared" ref="AL70:AL74" si="18">R70</f>
        <v>4140</v>
      </c>
      <c r="AM70" s="43" t="s">
        <v>311</v>
      </c>
      <c r="AN70" s="95">
        <v>44621</v>
      </c>
      <c r="AO70" s="82"/>
    </row>
    <row r="71" spans="1:41" ht="45" hidden="1" customHeight="1">
      <c r="A71" s="43">
        <v>39</v>
      </c>
      <c r="B71" s="43">
        <v>546</v>
      </c>
      <c r="C71" s="43" t="s">
        <v>1</v>
      </c>
      <c r="D71" s="43" t="s">
        <v>3051</v>
      </c>
      <c r="E71" s="103">
        <f>E70</f>
        <v>44623</v>
      </c>
      <c r="F71" s="43" t="s">
        <v>38</v>
      </c>
      <c r="G71" s="43">
        <v>83</v>
      </c>
      <c r="H71" s="43">
        <v>14289.6</v>
      </c>
      <c r="I71" s="103">
        <v>44641</v>
      </c>
      <c r="J71" s="43" t="s">
        <v>3034</v>
      </c>
      <c r="K71" s="43" t="s">
        <v>3028</v>
      </c>
      <c r="L71" s="84" t="s">
        <v>1958</v>
      </c>
      <c r="M71" s="165"/>
      <c r="N71" s="70" t="s">
        <v>1960</v>
      </c>
      <c r="O71" s="43" t="s">
        <v>76</v>
      </c>
      <c r="P71" s="43">
        <v>540</v>
      </c>
      <c r="Q71" s="147">
        <v>5.75</v>
      </c>
      <c r="R71" s="42">
        <f t="shared" si="0"/>
        <v>3105</v>
      </c>
      <c r="S71" s="43" t="s">
        <v>1915</v>
      </c>
      <c r="T71" s="133" t="str">
        <f t="shared" si="17"/>
        <v xml:space="preserve">  </v>
      </c>
      <c r="U71" s="133">
        <f t="shared" si="14"/>
        <v>3105</v>
      </c>
      <c r="V71" s="133" t="str">
        <f t="shared" si="14"/>
        <v xml:space="preserve">  </v>
      </c>
      <c r="W71" s="133"/>
      <c r="X71" s="133"/>
      <c r="Y71" s="133"/>
      <c r="Z71" s="133" t="str">
        <f t="shared" si="14"/>
        <v xml:space="preserve">  </v>
      </c>
      <c r="AA71" s="133" t="str">
        <f t="shared" si="14"/>
        <v xml:space="preserve">  </v>
      </c>
      <c r="AB71" s="133"/>
      <c r="AC71" s="133" t="str">
        <f t="shared" si="15"/>
        <v xml:space="preserve">  </v>
      </c>
      <c r="AD71" s="133"/>
      <c r="AE71" s="133"/>
      <c r="AF71" s="133" t="str">
        <f t="shared" si="16"/>
        <v xml:space="preserve">  </v>
      </c>
      <c r="AG71" s="133" t="str">
        <f t="shared" si="16"/>
        <v xml:space="preserve">  </v>
      </c>
      <c r="AH71" s="133" t="str">
        <f t="shared" si="16"/>
        <v xml:space="preserve">  </v>
      </c>
      <c r="AI71" s="42">
        <f t="shared" ref="AI71:AI134" si="19">R71</f>
        <v>3105</v>
      </c>
      <c r="AJ71" s="43"/>
      <c r="AK71" s="43">
        <v>81</v>
      </c>
      <c r="AL71" s="42">
        <f t="shared" si="18"/>
        <v>3105</v>
      </c>
      <c r="AM71" s="43" t="s">
        <v>311</v>
      </c>
      <c r="AN71" s="95">
        <v>44621</v>
      </c>
      <c r="AO71" s="82"/>
    </row>
    <row r="72" spans="1:41" ht="45" hidden="1" customHeight="1">
      <c r="A72" s="43">
        <v>40</v>
      </c>
      <c r="B72" s="43">
        <v>546</v>
      </c>
      <c r="C72" s="43" t="s">
        <v>1</v>
      </c>
      <c r="D72" s="43" t="s">
        <v>3051</v>
      </c>
      <c r="E72" s="103">
        <f t="shared" ref="E72:E75" si="20">E71</f>
        <v>44623</v>
      </c>
      <c r="F72" s="43" t="s">
        <v>38</v>
      </c>
      <c r="G72" s="43">
        <v>83</v>
      </c>
      <c r="H72" s="43">
        <v>14289.6</v>
      </c>
      <c r="I72" s="103">
        <v>44641</v>
      </c>
      <c r="J72" s="43" t="s">
        <v>3034</v>
      </c>
      <c r="K72" s="43" t="s">
        <v>3028</v>
      </c>
      <c r="L72" s="84" t="s">
        <v>1958</v>
      </c>
      <c r="M72" s="165"/>
      <c r="N72" s="70" t="s">
        <v>1961</v>
      </c>
      <c r="O72" s="43" t="s">
        <v>76</v>
      </c>
      <c r="P72" s="43">
        <v>600</v>
      </c>
      <c r="Q72" s="147">
        <v>5.75</v>
      </c>
      <c r="R72" s="42">
        <f t="shared" si="0"/>
        <v>3450</v>
      </c>
      <c r="S72" s="43" t="s">
        <v>1915</v>
      </c>
      <c r="T72" s="133" t="str">
        <f t="shared" si="17"/>
        <v xml:space="preserve">  </v>
      </c>
      <c r="U72" s="133">
        <f t="shared" si="14"/>
        <v>3450</v>
      </c>
      <c r="V72" s="133" t="str">
        <f t="shared" si="14"/>
        <v xml:space="preserve">  </v>
      </c>
      <c r="W72" s="133"/>
      <c r="X72" s="133"/>
      <c r="Y72" s="133"/>
      <c r="Z72" s="133" t="str">
        <f t="shared" si="14"/>
        <v xml:space="preserve">  </v>
      </c>
      <c r="AA72" s="133" t="str">
        <f t="shared" si="14"/>
        <v xml:space="preserve">  </v>
      </c>
      <c r="AB72" s="133"/>
      <c r="AC72" s="133" t="str">
        <f t="shared" si="15"/>
        <v xml:space="preserve">  </v>
      </c>
      <c r="AD72" s="133"/>
      <c r="AE72" s="133"/>
      <c r="AF72" s="133" t="str">
        <f t="shared" si="16"/>
        <v xml:space="preserve">  </v>
      </c>
      <c r="AG72" s="133" t="str">
        <f t="shared" si="16"/>
        <v xml:space="preserve">  </v>
      </c>
      <c r="AH72" s="133" t="str">
        <f t="shared" si="16"/>
        <v xml:space="preserve">  </v>
      </c>
      <c r="AI72" s="42">
        <f t="shared" si="19"/>
        <v>3450</v>
      </c>
      <c r="AJ72" s="43"/>
      <c r="AK72" s="43">
        <v>81</v>
      </c>
      <c r="AL72" s="42">
        <f t="shared" si="18"/>
        <v>3450</v>
      </c>
      <c r="AM72" s="43" t="s">
        <v>311</v>
      </c>
      <c r="AN72" s="95">
        <v>44621</v>
      </c>
      <c r="AO72" s="82"/>
    </row>
    <row r="73" spans="1:41" ht="45" hidden="1" customHeight="1">
      <c r="A73" s="43">
        <v>41</v>
      </c>
      <c r="B73" s="43">
        <v>546</v>
      </c>
      <c r="C73" s="43" t="s">
        <v>1</v>
      </c>
      <c r="D73" s="43" t="s">
        <v>3051</v>
      </c>
      <c r="E73" s="103">
        <f t="shared" si="20"/>
        <v>44623</v>
      </c>
      <c r="F73" s="43" t="s">
        <v>38</v>
      </c>
      <c r="G73" s="43">
        <v>83</v>
      </c>
      <c r="H73" s="43">
        <v>14289.6</v>
      </c>
      <c r="I73" s="103">
        <v>44641</v>
      </c>
      <c r="J73" s="43" t="s">
        <v>3034</v>
      </c>
      <c r="K73" s="43" t="s">
        <v>3028</v>
      </c>
      <c r="L73" s="84" t="s">
        <v>1958</v>
      </c>
      <c r="M73" s="165"/>
      <c r="N73" s="70" t="s">
        <v>1962</v>
      </c>
      <c r="O73" s="43" t="s">
        <v>76</v>
      </c>
      <c r="P73" s="43">
        <v>420</v>
      </c>
      <c r="Q73" s="147">
        <v>5.75</v>
      </c>
      <c r="R73" s="42">
        <f t="shared" si="0"/>
        <v>2415</v>
      </c>
      <c r="S73" s="43" t="s">
        <v>1915</v>
      </c>
      <c r="T73" s="133" t="str">
        <f t="shared" si="17"/>
        <v xml:space="preserve">  </v>
      </c>
      <c r="U73" s="133">
        <f t="shared" si="14"/>
        <v>2415</v>
      </c>
      <c r="V73" s="133" t="str">
        <f t="shared" si="14"/>
        <v xml:space="preserve">  </v>
      </c>
      <c r="W73" s="133"/>
      <c r="X73" s="133"/>
      <c r="Y73" s="133"/>
      <c r="Z73" s="133" t="str">
        <f t="shared" si="14"/>
        <v xml:space="preserve">  </v>
      </c>
      <c r="AA73" s="133" t="str">
        <f t="shared" si="14"/>
        <v xml:space="preserve">  </v>
      </c>
      <c r="AB73" s="133"/>
      <c r="AC73" s="133" t="str">
        <f t="shared" si="15"/>
        <v xml:space="preserve">  </v>
      </c>
      <c r="AD73" s="133"/>
      <c r="AE73" s="133"/>
      <c r="AF73" s="133" t="str">
        <f t="shared" si="16"/>
        <v xml:space="preserve">  </v>
      </c>
      <c r="AG73" s="133" t="str">
        <f t="shared" si="16"/>
        <v xml:space="preserve">  </v>
      </c>
      <c r="AH73" s="133" t="str">
        <f t="shared" si="16"/>
        <v xml:space="preserve">  </v>
      </c>
      <c r="AI73" s="42">
        <f t="shared" si="19"/>
        <v>2415</v>
      </c>
      <c r="AJ73" s="43"/>
      <c r="AK73" s="43">
        <v>81</v>
      </c>
      <c r="AL73" s="42">
        <f t="shared" si="18"/>
        <v>2415</v>
      </c>
      <c r="AM73" s="43" t="s">
        <v>311</v>
      </c>
      <c r="AN73" s="95">
        <v>44621</v>
      </c>
      <c r="AO73" s="82"/>
    </row>
    <row r="74" spans="1:41" ht="45" hidden="1" customHeight="1">
      <c r="A74" s="43">
        <v>42</v>
      </c>
      <c r="B74" s="43">
        <v>546</v>
      </c>
      <c r="C74" s="43" t="s">
        <v>1</v>
      </c>
      <c r="D74" s="43" t="s">
        <v>3051</v>
      </c>
      <c r="E74" s="103">
        <f t="shared" si="20"/>
        <v>44623</v>
      </c>
      <c r="F74" s="43" t="s">
        <v>38</v>
      </c>
      <c r="G74" s="43">
        <v>83</v>
      </c>
      <c r="H74" s="43">
        <v>14289.6</v>
      </c>
      <c r="I74" s="103">
        <v>44641</v>
      </c>
      <c r="J74" s="43" t="s">
        <v>3034</v>
      </c>
      <c r="K74" s="43" t="s">
        <v>3028</v>
      </c>
      <c r="L74" s="84" t="s">
        <v>1958</v>
      </c>
      <c r="M74" s="165"/>
      <c r="N74" s="70" t="s">
        <v>1963</v>
      </c>
      <c r="O74" s="43" t="s">
        <v>76</v>
      </c>
      <c r="P74" s="43">
        <v>120</v>
      </c>
      <c r="Q74" s="147">
        <v>5.75</v>
      </c>
      <c r="R74" s="42">
        <f t="shared" si="0"/>
        <v>690</v>
      </c>
      <c r="S74" s="43" t="s">
        <v>1915</v>
      </c>
      <c r="T74" s="133" t="str">
        <f t="shared" si="17"/>
        <v xml:space="preserve">  </v>
      </c>
      <c r="U74" s="133">
        <f t="shared" si="14"/>
        <v>690</v>
      </c>
      <c r="V74" s="133" t="str">
        <f t="shared" si="14"/>
        <v xml:space="preserve">  </v>
      </c>
      <c r="W74" s="133"/>
      <c r="X74" s="133"/>
      <c r="Y74" s="133"/>
      <c r="Z74" s="133" t="str">
        <f t="shared" si="14"/>
        <v xml:space="preserve">  </v>
      </c>
      <c r="AA74" s="133" t="str">
        <f t="shared" si="14"/>
        <v xml:space="preserve">  </v>
      </c>
      <c r="AB74" s="133"/>
      <c r="AC74" s="133" t="str">
        <f t="shared" si="15"/>
        <v xml:space="preserve">  </v>
      </c>
      <c r="AD74" s="133"/>
      <c r="AE74" s="133"/>
      <c r="AF74" s="133" t="str">
        <f t="shared" si="16"/>
        <v xml:space="preserve">  </v>
      </c>
      <c r="AG74" s="133" t="str">
        <f t="shared" si="16"/>
        <v xml:space="preserve">  </v>
      </c>
      <c r="AH74" s="133" t="str">
        <f t="shared" si="16"/>
        <v xml:space="preserve">  </v>
      </c>
      <c r="AI74" s="42">
        <f t="shared" si="19"/>
        <v>690</v>
      </c>
      <c r="AJ74" s="43"/>
      <c r="AK74" s="43">
        <v>81</v>
      </c>
      <c r="AL74" s="42">
        <f t="shared" si="18"/>
        <v>690</v>
      </c>
      <c r="AM74" s="43" t="s">
        <v>311</v>
      </c>
      <c r="AN74" s="95">
        <v>44621</v>
      </c>
      <c r="AO74" s="82"/>
    </row>
    <row r="75" spans="1:41" ht="45" hidden="1" customHeight="1">
      <c r="A75" s="43">
        <v>43</v>
      </c>
      <c r="B75" s="43">
        <v>546</v>
      </c>
      <c r="C75" s="43" t="s">
        <v>1</v>
      </c>
      <c r="D75" s="43" t="s">
        <v>3051</v>
      </c>
      <c r="E75" s="103">
        <f t="shared" si="20"/>
        <v>44623</v>
      </c>
      <c r="F75" s="43" t="s">
        <v>38</v>
      </c>
      <c r="G75" s="43">
        <v>83</v>
      </c>
      <c r="H75" s="43">
        <v>14289.6</v>
      </c>
      <c r="I75" s="103">
        <v>44641</v>
      </c>
      <c r="J75" s="43" t="s">
        <v>3034</v>
      </c>
      <c r="K75" s="43" t="s">
        <v>3028</v>
      </c>
      <c r="L75" s="84" t="s">
        <v>1958</v>
      </c>
      <c r="M75" s="165"/>
      <c r="N75" s="70" t="s">
        <v>1964</v>
      </c>
      <c r="O75" s="43" t="s">
        <v>76</v>
      </c>
      <c r="P75" s="43">
        <v>60</v>
      </c>
      <c r="Q75" s="147">
        <v>8.16</v>
      </c>
      <c r="R75" s="42">
        <f t="shared" si="0"/>
        <v>489.6</v>
      </c>
      <c r="S75" s="43" t="s">
        <v>1915</v>
      </c>
      <c r="T75" s="133" t="str">
        <f t="shared" si="17"/>
        <v xml:space="preserve">  </v>
      </c>
      <c r="U75" s="133">
        <f t="shared" si="14"/>
        <v>489.6</v>
      </c>
      <c r="V75" s="133" t="str">
        <f t="shared" si="14"/>
        <v xml:space="preserve">  </v>
      </c>
      <c r="W75" s="133"/>
      <c r="X75" s="133"/>
      <c r="Y75" s="133"/>
      <c r="Z75" s="133" t="str">
        <f t="shared" si="14"/>
        <v xml:space="preserve">  </v>
      </c>
      <c r="AA75" s="133" t="str">
        <f t="shared" si="14"/>
        <v xml:space="preserve">  </v>
      </c>
      <c r="AB75" s="133"/>
      <c r="AC75" s="133" t="str">
        <f t="shared" si="15"/>
        <v xml:space="preserve">  </v>
      </c>
      <c r="AD75" s="133"/>
      <c r="AE75" s="133"/>
      <c r="AF75" s="133" t="str">
        <f t="shared" si="16"/>
        <v xml:space="preserve">  </v>
      </c>
      <c r="AG75" s="133" t="str">
        <f t="shared" si="16"/>
        <v xml:space="preserve">  </v>
      </c>
      <c r="AH75" s="133" t="str">
        <f t="shared" si="16"/>
        <v xml:space="preserve">  </v>
      </c>
      <c r="AI75" s="42">
        <f t="shared" si="19"/>
        <v>489.6</v>
      </c>
      <c r="AJ75" s="43"/>
      <c r="AK75" s="43">
        <v>81</v>
      </c>
      <c r="AL75" s="42">
        <f t="shared" ref="AL75:AL104" si="21">AI75</f>
        <v>489.6</v>
      </c>
      <c r="AM75" s="43" t="s">
        <v>311</v>
      </c>
      <c r="AN75" s="95">
        <v>44621</v>
      </c>
      <c r="AO75" s="82"/>
    </row>
    <row r="76" spans="1:41" ht="45" hidden="1" customHeight="1">
      <c r="A76" s="43">
        <v>44</v>
      </c>
      <c r="B76" s="43">
        <v>917</v>
      </c>
      <c r="C76" s="43" t="s">
        <v>1</v>
      </c>
      <c r="D76" s="43" t="s">
        <v>3052</v>
      </c>
      <c r="E76" s="103">
        <v>44634</v>
      </c>
      <c r="F76" s="43" t="s">
        <v>38</v>
      </c>
      <c r="G76" s="43">
        <v>263</v>
      </c>
      <c r="H76" s="43">
        <v>6460</v>
      </c>
      <c r="I76" s="103">
        <v>44641</v>
      </c>
      <c r="J76" s="43" t="s">
        <v>3035</v>
      </c>
      <c r="K76" s="43" t="s">
        <v>3029</v>
      </c>
      <c r="L76" s="84" t="s">
        <v>1965</v>
      </c>
      <c r="M76" s="165"/>
      <c r="N76" s="70" t="s">
        <v>1966</v>
      </c>
      <c r="O76" s="70" t="s">
        <v>39</v>
      </c>
      <c r="P76" s="70">
        <v>5</v>
      </c>
      <c r="Q76" s="166">
        <v>35</v>
      </c>
      <c r="R76" s="42">
        <f t="shared" si="0"/>
        <v>175</v>
      </c>
      <c r="S76" s="43" t="s">
        <v>1915</v>
      </c>
      <c r="T76" s="133" t="str">
        <f t="shared" si="17"/>
        <v xml:space="preserve">  </v>
      </c>
      <c r="U76" s="133">
        <f t="shared" si="14"/>
        <v>175</v>
      </c>
      <c r="V76" s="133" t="str">
        <f t="shared" si="14"/>
        <v xml:space="preserve">  </v>
      </c>
      <c r="W76" s="133"/>
      <c r="X76" s="133"/>
      <c r="Y76" s="133"/>
      <c r="Z76" s="133" t="str">
        <f t="shared" si="14"/>
        <v xml:space="preserve">  </v>
      </c>
      <c r="AA76" s="133" t="str">
        <f t="shared" si="14"/>
        <v xml:space="preserve">  </v>
      </c>
      <c r="AB76" s="133"/>
      <c r="AC76" s="133" t="str">
        <f t="shared" si="15"/>
        <v xml:space="preserve">  </v>
      </c>
      <c r="AD76" s="133"/>
      <c r="AE76" s="133"/>
      <c r="AF76" s="133" t="str">
        <f t="shared" si="16"/>
        <v xml:space="preserve">  </v>
      </c>
      <c r="AG76" s="133" t="str">
        <f t="shared" si="16"/>
        <v xml:space="preserve">  </v>
      </c>
      <c r="AH76" s="133" t="str">
        <f t="shared" si="16"/>
        <v xml:space="preserve">  </v>
      </c>
      <c r="AI76" s="42">
        <f t="shared" si="19"/>
        <v>175</v>
      </c>
      <c r="AJ76" s="43"/>
      <c r="AK76" s="43">
        <v>176</v>
      </c>
      <c r="AL76" s="42">
        <f>R76</f>
        <v>175</v>
      </c>
      <c r="AM76" s="43" t="s">
        <v>311</v>
      </c>
      <c r="AN76" s="95">
        <v>44621</v>
      </c>
      <c r="AO76" s="82"/>
    </row>
    <row r="77" spans="1:41" ht="45" hidden="1" customHeight="1">
      <c r="A77" s="43">
        <v>45</v>
      </c>
      <c r="B77" s="43">
        <v>917</v>
      </c>
      <c r="C77" s="43" t="s">
        <v>1</v>
      </c>
      <c r="D77" s="43" t="s">
        <v>3052</v>
      </c>
      <c r="E77" s="103">
        <f>E76</f>
        <v>44634</v>
      </c>
      <c r="F77" s="43" t="s">
        <v>38</v>
      </c>
      <c r="G77" s="43">
        <v>263</v>
      </c>
      <c r="H77" s="43">
        <v>6460</v>
      </c>
      <c r="I77" s="103">
        <v>44641</v>
      </c>
      <c r="J77" s="43" t="s">
        <v>3035</v>
      </c>
      <c r="K77" s="43" t="s">
        <v>3029</v>
      </c>
      <c r="L77" s="84" t="s">
        <v>1965</v>
      </c>
      <c r="M77" s="165"/>
      <c r="N77" s="70" t="s">
        <v>1967</v>
      </c>
      <c r="O77" s="70" t="s">
        <v>39</v>
      </c>
      <c r="P77" s="70">
        <v>5</v>
      </c>
      <c r="Q77" s="166">
        <v>29</v>
      </c>
      <c r="R77" s="42">
        <f t="shared" si="0"/>
        <v>145</v>
      </c>
      <c r="S77" s="43" t="s">
        <v>1915</v>
      </c>
      <c r="T77" s="133" t="str">
        <f t="shared" si="17"/>
        <v xml:space="preserve">  </v>
      </c>
      <c r="U77" s="133">
        <f t="shared" si="14"/>
        <v>145</v>
      </c>
      <c r="V77" s="133" t="str">
        <f t="shared" si="14"/>
        <v xml:space="preserve">  </v>
      </c>
      <c r="W77" s="133"/>
      <c r="X77" s="133"/>
      <c r="Y77" s="133"/>
      <c r="Z77" s="133" t="str">
        <f t="shared" si="14"/>
        <v xml:space="preserve">  </v>
      </c>
      <c r="AA77" s="133" t="str">
        <f t="shared" si="14"/>
        <v xml:space="preserve">  </v>
      </c>
      <c r="AB77" s="133"/>
      <c r="AC77" s="133" t="str">
        <f t="shared" si="15"/>
        <v xml:space="preserve">  </v>
      </c>
      <c r="AD77" s="133"/>
      <c r="AE77" s="133"/>
      <c r="AF77" s="133" t="str">
        <f t="shared" si="16"/>
        <v xml:space="preserve">  </v>
      </c>
      <c r="AG77" s="133" t="str">
        <f t="shared" si="16"/>
        <v xml:space="preserve">  </v>
      </c>
      <c r="AH77" s="133" t="str">
        <f t="shared" si="16"/>
        <v xml:space="preserve">  </v>
      </c>
      <c r="AI77" s="42">
        <f t="shared" si="19"/>
        <v>145</v>
      </c>
      <c r="AJ77" s="43"/>
      <c r="AK77" s="43">
        <v>176</v>
      </c>
      <c r="AL77" s="42">
        <f t="shared" si="21"/>
        <v>145</v>
      </c>
      <c r="AM77" s="43" t="s">
        <v>311</v>
      </c>
      <c r="AN77" s="95">
        <v>44621</v>
      </c>
      <c r="AO77" s="82"/>
    </row>
    <row r="78" spans="1:41" ht="45" hidden="1" customHeight="1">
      <c r="A78" s="43">
        <v>46</v>
      </c>
      <c r="B78" s="43">
        <v>917</v>
      </c>
      <c r="C78" s="43" t="s">
        <v>1</v>
      </c>
      <c r="D78" s="43" t="s">
        <v>3052</v>
      </c>
      <c r="E78" s="103">
        <f t="shared" ref="E78:E80" si="22">E77</f>
        <v>44634</v>
      </c>
      <c r="F78" s="43" t="s">
        <v>38</v>
      </c>
      <c r="G78" s="43">
        <v>263</v>
      </c>
      <c r="H78" s="43">
        <v>6460</v>
      </c>
      <c r="I78" s="103">
        <v>44641</v>
      </c>
      <c r="J78" s="43" t="s">
        <v>3035</v>
      </c>
      <c r="K78" s="43" t="s">
        <v>3029</v>
      </c>
      <c r="L78" s="84" t="s">
        <v>1965</v>
      </c>
      <c r="M78" s="165"/>
      <c r="N78" s="70" t="s">
        <v>1968</v>
      </c>
      <c r="O78" s="70" t="s">
        <v>39</v>
      </c>
      <c r="P78" s="70">
        <v>5</v>
      </c>
      <c r="Q78" s="166">
        <v>810</v>
      </c>
      <c r="R78" s="42">
        <f t="shared" si="0"/>
        <v>4050</v>
      </c>
      <c r="S78" s="43" t="s">
        <v>1915</v>
      </c>
      <c r="T78" s="133" t="str">
        <f t="shared" si="17"/>
        <v xml:space="preserve">  </v>
      </c>
      <c r="U78" s="133">
        <f t="shared" si="14"/>
        <v>4050</v>
      </c>
      <c r="V78" s="133" t="str">
        <f t="shared" si="14"/>
        <v xml:space="preserve">  </v>
      </c>
      <c r="W78" s="133"/>
      <c r="X78" s="133"/>
      <c r="Y78" s="133"/>
      <c r="Z78" s="133" t="str">
        <f t="shared" si="14"/>
        <v xml:space="preserve">  </v>
      </c>
      <c r="AA78" s="133" t="str">
        <f t="shared" si="14"/>
        <v xml:space="preserve">  </v>
      </c>
      <c r="AB78" s="133"/>
      <c r="AC78" s="133" t="str">
        <f t="shared" si="15"/>
        <v xml:space="preserve">  </v>
      </c>
      <c r="AD78" s="133"/>
      <c r="AE78" s="133"/>
      <c r="AF78" s="133" t="str">
        <f t="shared" si="16"/>
        <v xml:space="preserve">  </v>
      </c>
      <c r="AG78" s="133" t="str">
        <f t="shared" si="16"/>
        <v xml:space="preserve">  </v>
      </c>
      <c r="AH78" s="133" t="str">
        <f t="shared" si="16"/>
        <v xml:space="preserve">  </v>
      </c>
      <c r="AI78" s="42">
        <f t="shared" si="19"/>
        <v>4050</v>
      </c>
      <c r="AJ78" s="43"/>
      <c r="AK78" s="43">
        <v>176</v>
      </c>
      <c r="AL78" s="42">
        <f t="shared" si="21"/>
        <v>4050</v>
      </c>
      <c r="AM78" s="43" t="s">
        <v>311</v>
      </c>
      <c r="AN78" s="95">
        <v>44621</v>
      </c>
      <c r="AO78" s="82"/>
    </row>
    <row r="79" spans="1:41" ht="45" hidden="1" customHeight="1">
      <c r="A79" s="43">
        <v>47</v>
      </c>
      <c r="B79" s="43">
        <v>917</v>
      </c>
      <c r="C79" s="43" t="s">
        <v>1</v>
      </c>
      <c r="D79" s="43" t="s">
        <v>3052</v>
      </c>
      <c r="E79" s="103">
        <f t="shared" si="22"/>
        <v>44634</v>
      </c>
      <c r="F79" s="43" t="s">
        <v>38</v>
      </c>
      <c r="G79" s="43">
        <v>263</v>
      </c>
      <c r="H79" s="43">
        <v>6460</v>
      </c>
      <c r="I79" s="103">
        <v>44641</v>
      </c>
      <c r="J79" s="43" t="s">
        <v>3035</v>
      </c>
      <c r="K79" s="43" t="s">
        <v>3029</v>
      </c>
      <c r="L79" s="84" t="s">
        <v>1965</v>
      </c>
      <c r="M79" s="165"/>
      <c r="N79" s="70" t="s">
        <v>1969</v>
      </c>
      <c r="O79" s="70" t="s">
        <v>39</v>
      </c>
      <c r="P79" s="70">
        <v>10</v>
      </c>
      <c r="Q79" s="166">
        <v>35</v>
      </c>
      <c r="R79" s="42">
        <f t="shared" si="0"/>
        <v>350</v>
      </c>
      <c r="S79" s="43" t="s">
        <v>1915</v>
      </c>
      <c r="T79" s="133" t="str">
        <f t="shared" si="17"/>
        <v xml:space="preserve">  </v>
      </c>
      <c r="U79" s="133">
        <f t="shared" si="14"/>
        <v>350</v>
      </c>
      <c r="V79" s="133" t="str">
        <f t="shared" si="14"/>
        <v xml:space="preserve">  </v>
      </c>
      <c r="W79" s="133"/>
      <c r="X79" s="133"/>
      <c r="Y79" s="133"/>
      <c r="Z79" s="133" t="str">
        <f t="shared" si="14"/>
        <v xml:space="preserve">  </v>
      </c>
      <c r="AA79" s="133" t="str">
        <f t="shared" si="14"/>
        <v xml:space="preserve">  </v>
      </c>
      <c r="AB79" s="133"/>
      <c r="AC79" s="133" t="str">
        <f t="shared" si="15"/>
        <v xml:space="preserve">  </v>
      </c>
      <c r="AD79" s="133"/>
      <c r="AE79" s="133"/>
      <c r="AF79" s="133" t="str">
        <f t="shared" si="16"/>
        <v xml:space="preserve">  </v>
      </c>
      <c r="AG79" s="133" t="str">
        <f t="shared" si="16"/>
        <v xml:space="preserve">  </v>
      </c>
      <c r="AH79" s="133" t="str">
        <f t="shared" si="16"/>
        <v xml:space="preserve">  </v>
      </c>
      <c r="AI79" s="42">
        <f t="shared" si="19"/>
        <v>350</v>
      </c>
      <c r="AJ79" s="43"/>
      <c r="AK79" s="43">
        <v>176</v>
      </c>
      <c r="AL79" s="42">
        <f t="shared" si="21"/>
        <v>350</v>
      </c>
      <c r="AM79" s="43" t="s">
        <v>311</v>
      </c>
      <c r="AN79" s="95">
        <v>44621</v>
      </c>
      <c r="AO79" s="82"/>
    </row>
    <row r="80" spans="1:41" ht="45" hidden="1" customHeight="1">
      <c r="A80" s="43">
        <v>48</v>
      </c>
      <c r="B80" s="43">
        <v>917</v>
      </c>
      <c r="C80" s="43" t="s">
        <v>1</v>
      </c>
      <c r="D80" s="43" t="s">
        <v>3052</v>
      </c>
      <c r="E80" s="103">
        <f t="shared" si="22"/>
        <v>44634</v>
      </c>
      <c r="F80" s="43" t="s">
        <v>38</v>
      </c>
      <c r="G80" s="43">
        <v>263</v>
      </c>
      <c r="H80" s="43">
        <v>6460</v>
      </c>
      <c r="I80" s="103">
        <v>44641</v>
      </c>
      <c r="J80" s="43" t="s">
        <v>3035</v>
      </c>
      <c r="K80" s="43" t="s">
        <v>3029</v>
      </c>
      <c r="L80" s="84" t="s">
        <v>1965</v>
      </c>
      <c r="M80" s="165"/>
      <c r="N80" s="70" t="s">
        <v>1970</v>
      </c>
      <c r="O80" s="70" t="s">
        <v>86</v>
      </c>
      <c r="P80" s="70">
        <v>300</v>
      </c>
      <c r="Q80" s="166">
        <v>5.8</v>
      </c>
      <c r="R80" s="42">
        <f t="shared" si="0"/>
        <v>1740</v>
      </c>
      <c r="S80" s="43" t="s">
        <v>1915</v>
      </c>
      <c r="T80" s="133" t="str">
        <f t="shared" si="17"/>
        <v xml:space="preserve">  </v>
      </c>
      <c r="U80" s="133">
        <f t="shared" si="14"/>
        <v>1740</v>
      </c>
      <c r="V80" s="133" t="str">
        <f t="shared" si="14"/>
        <v xml:space="preserve">  </v>
      </c>
      <c r="W80" s="133"/>
      <c r="X80" s="133"/>
      <c r="Y80" s="133"/>
      <c r="Z80" s="133" t="str">
        <f t="shared" si="14"/>
        <v xml:space="preserve">  </v>
      </c>
      <c r="AA80" s="133" t="str">
        <f t="shared" si="14"/>
        <v xml:space="preserve">  </v>
      </c>
      <c r="AB80" s="133"/>
      <c r="AC80" s="133" t="str">
        <f t="shared" si="15"/>
        <v xml:space="preserve">  </v>
      </c>
      <c r="AD80" s="133"/>
      <c r="AE80" s="133"/>
      <c r="AF80" s="133" t="str">
        <f t="shared" si="16"/>
        <v xml:space="preserve">  </v>
      </c>
      <c r="AG80" s="133" t="str">
        <f t="shared" si="16"/>
        <v xml:space="preserve">  </v>
      </c>
      <c r="AH80" s="133" t="str">
        <f t="shared" si="16"/>
        <v xml:space="preserve">  </v>
      </c>
      <c r="AI80" s="42">
        <f t="shared" si="19"/>
        <v>1740</v>
      </c>
      <c r="AJ80" s="43"/>
      <c r="AK80" s="43">
        <v>176</v>
      </c>
      <c r="AL80" s="42">
        <f t="shared" ref="AL80:AL103" si="23">R80</f>
        <v>1740</v>
      </c>
      <c r="AM80" s="43" t="s">
        <v>311</v>
      </c>
      <c r="AN80" s="95">
        <v>44621</v>
      </c>
      <c r="AO80" s="82"/>
    </row>
    <row r="81" spans="1:41" ht="45" hidden="1" customHeight="1">
      <c r="A81" s="43">
        <v>49</v>
      </c>
      <c r="B81" s="43">
        <v>964</v>
      </c>
      <c r="C81" s="43" t="s">
        <v>1</v>
      </c>
      <c r="D81" s="43" t="s">
        <v>3052</v>
      </c>
      <c r="E81" s="103">
        <v>44634</v>
      </c>
      <c r="F81" s="43" t="s">
        <v>38</v>
      </c>
      <c r="G81" s="43">
        <v>272</v>
      </c>
      <c r="H81" s="167">
        <v>761.1</v>
      </c>
      <c r="I81" s="103">
        <v>44641</v>
      </c>
      <c r="J81" s="56">
        <v>2461</v>
      </c>
      <c r="K81" s="43" t="s">
        <v>3030</v>
      </c>
      <c r="L81" s="84" t="s">
        <v>1971</v>
      </c>
      <c r="M81" s="165"/>
      <c r="N81" s="70" t="s">
        <v>1972</v>
      </c>
      <c r="O81" s="70" t="s">
        <v>39</v>
      </c>
      <c r="P81" s="70">
        <v>5</v>
      </c>
      <c r="Q81" s="122">
        <v>152.22</v>
      </c>
      <c r="R81" s="42">
        <f t="shared" si="0"/>
        <v>761.1</v>
      </c>
      <c r="S81" s="43" t="s">
        <v>1915</v>
      </c>
      <c r="T81" s="133" t="str">
        <f t="shared" si="17"/>
        <v xml:space="preserve">  </v>
      </c>
      <c r="U81" s="133">
        <f t="shared" si="14"/>
        <v>761.1</v>
      </c>
      <c r="V81" s="133" t="str">
        <f t="shared" si="14"/>
        <v xml:space="preserve">  </v>
      </c>
      <c r="W81" s="133"/>
      <c r="X81" s="133"/>
      <c r="Y81" s="133"/>
      <c r="Z81" s="133" t="str">
        <f t="shared" si="14"/>
        <v xml:space="preserve">  </v>
      </c>
      <c r="AA81" s="133" t="str">
        <f t="shared" si="14"/>
        <v xml:space="preserve">  </v>
      </c>
      <c r="AB81" s="133"/>
      <c r="AC81" s="133" t="str">
        <f t="shared" si="15"/>
        <v xml:space="preserve">  </v>
      </c>
      <c r="AD81" s="133"/>
      <c r="AE81" s="133"/>
      <c r="AF81" s="133" t="str">
        <f t="shared" si="16"/>
        <v xml:space="preserve">  </v>
      </c>
      <c r="AG81" s="133" t="str">
        <f t="shared" si="16"/>
        <v xml:space="preserve">  </v>
      </c>
      <c r="AH81" s="133" t="str">
        <f t="shared" si="16"/>
        <v xml:space="preserve">  </v>
      </c>
      <c r="AI81" s="42">
        <f t="shared" si="19"/>
        <v>761.1</v>
      </c>
      <c r="AJ81" s="43"/>
      <c r="AK81" s="43">
        <v>237</v>
      </c>
      <c r="AL81" s="42">
        <f t="shared" si="23"/>
        <v>761.1</v>
      </c>
      <c r="AM81" s="43" t="s">
        <v>311</v>
      </c>
      <c r="AN81" s="95">
        <v>44621</v>
      </c>
      <c r="AO81" s="82"/>
    </row>
    <row r="82" spans="1:41" ht="45" hidden="1" customHeight="1">
      <c r="A82" s="43">
        <v>50</v>
      </c>
      <c r="B82" s="43">
        <v>1008</v>
      </c>
      <c r="C82" s="43" t="s">
        <v>1</v>
      </c>
      <c r="D82" s="43" t="s">
        <v>3053</v>
      </c>
      <c r="E82" s="103">
        <v>44636</v>
      </c>
      <c r="F82" s="43" t="s">
        <v>38</v>
      </c>
      <c r="G82" s="43">
        <v>291</v>
      </c>
      <c r="H82" s="43">
        <v>3640</v>
      </c>
      <c r="I82" s="103">
        <v>44641</v>
      </c>
      <c r="J82" s="56">
        <v>2438</v>
      </c>
      <c r="K82" s="43" t="s">
        <v>3031</v>
      </c>
      <c r="L82" s="84" t="s">
        <v>785</v>
      </c>
      <c r="M82" s="165"/>
      <c r="N82" s="70" t="s">
        <v>2102</v>
      </c>
      <c r="O82" s="70" t="s">
        <v>39</v>
      </c>
      <c r="P82" s="70">
        <v>1</v>
      </c>
      <c r="Q82" s="70">
        <v>1</v>
      </c>
      <c r="R82" s="122">
        <v>3640</v>
      </c>
      <c r="S82" s="43" t="s">
        <v>195</v>
      </c>
      <c r="T82" s="133" t="str">
        <f t="shared" si="17"/>
        <v xml:space="preserve">  </v>
      </c>
      <c r="U82" s="133" t="str">
        <f t="shared" si="14"/>
        <v xml:space="preserve">  </v>
      </c>
      <c r="V82" s="133" t="str">
        <f t="shared" si="14"/>
        <v xml:space="preserve">  </v>
      </c>
      <c r="W82" s="133"/>
      <c r="X82" s="133"/>
      <c r="Y82" s="133"/>
      <c r="Z82" s="133" t="str">
        <f t="shared" si="14"/>
        <v xml:space="preserve">  </v>
      </c>
      <c r="AA82" s="133" t="str">
        <f t="shared" si="14"/>
        <v xml:space="preserve">  </v>
      </c>
      <c r="AB82" s="133"/>
      <c r="AC82" s="133" t="str">
        <f t="shared" si="15"/>
        <v xml:space="preserve">  </v>
      </c>
      <c r="AD82" s="133"/>
      <c r="AE82" s="133"/>
      <c r="AF82" s="133" t="str">
        <f t="shared" si="16"/>
        <v xml:space="preserve">  </v>
      </c>
      <c r="AG82" s="133">
        <f t="shared" si="16"/>
        <v>3640</v>
      </c>
      <c r="AH82" s="133" t="str">
        <f t="shared" si="16"/>
        <v xml:space="preserve">  </v>
      </c>
      <c r="AI82" s="42">
        <f t="shared" si="19"/>
        <v>3640</v>
      </c>
      <c r="AJ82" s="43"/>
      <c r="AK82" s="43">
        <v>212</v>
      </c>
      <c r="AL82" s="42">
        <f t="shared" si="23"/>
        <v>3640</v>
      </c>
      <c r="AM82" s="43" t="s">
        <v>311</v>
      </c>
      <c r="AN82" s="95">
        <v>44621</v>
      </c>
      <c r="AO82" s="82"/>
    </row>
    <row r="83" spans="1:41" ht="45" hidden="1" customHeight="1">
      <c r="A83" s="43">
        <v>51</v>
      </c>
      <c r="B83" s="43">
        <v>977</v>
      </c>
      <c r="C83" s="43" t="s">
        <v>1</v>
      </c>
      <c r="D83" s="43" t="s">
        <v>14</v>
      </c>
      <c r="E83" s="103">
        <v>44637</v>
      </c>
      <c r="F83" s="43" t="s">
        <v>38</v>
      </c>
      <c r="G83" s="43">
        <v>286</v>
      </c>
      <c r="H83" s="43">
        <v>2258.0500000000002</v>
      </c>
      <c r="I83" s="103">
        <v>44644</v>
      </c>
      <c r="J83" s="43" t="s">
        <v>3036</v>
      </c>
      <c r="K83" s="56">
        <v>20605334751</v>
      </c>
      <c r="L83" s="84" t="s">
        <v>1973</v>
      </c>
      <c r="M83" s="165"/>
      <c r="N83" s="70" t="s">
        <v>1974</v>
      </c>
      <c r="O83" s="70" t="s">
        <v>39</v>
      </c>
      <c r="P83" s="70">
        <v>40</v>
      </c>
      <c r="Q83" s="122">
        <v>56.451250000000002</v>
      </c>
      <c r="R83" s="42">
        <f t="shared" si="0"/>
        <v>2258.0500000000002</v>
      </c>
      <c r="S83" s="43" t="s">
        <v>1915</v>
      </c>
      <c r="T83" s="133" t="str">
        <f t="shared" si="17"/>
        <v xml:space="preserve">  </v>
      </c>
      <c r="U83" s="133">
        <f t="shared" si="14"/>
        <v>2258.0500000000002</v>
      </c>
      <c r="V83" s="133" t="str">
        <f t="shared" si="14"/>
        <v xml:space="preserve">  </v>
      </c>
      <c r="W83" s="133"/>
      <c r="X83" s="133"/>
      <c r="Y83" s="133"/>
      <c r="Z83" s="133" t="str">
        <f t="shared" si="14"/>
        <v xml:space="preserve">  </v>
      </c>
      <c r="AA83" s="133" t="str">
        <f t="shared" si="14"/>
        <v xml:space="preserve">  </v>
      </c>
      <c r="AB83" s="133"/>
      <c r="AC83" s="133" t="str">
        <f t="shared" si="15"/>
        <v xml:space="preserve">  </v>
      </c>
      <c r="AD83" s="133"/>
      <c r="AE83" s="133"/>
      <c r="AF83" s="133" t="str">
        <f t="shared" si="16"/>
        <v xml:space="preserve">  </v>
      </c>
      <c r="AG83" s="133" t="str">
        <f t="shared" si="16"/>
        <v xml:space="preserve">  </v>
      </c>
      <c r="AH83" s="133" t="str">
        <f t="shared" si="16"/>
        <v xml:space="preserve">  </v>
      </c>
      <c r="AI83" s="42">
        <f t="shared" si="19"/>
        <v>2258.0500000000002</v>
      </c>
      <c r="AJ83" s="43"/>
      <c r="AK83" s="43">
        <v>258</v>
      </c>
      <c r="AL83" s="42">
        <f t="shared" si="23"/>
        <v>2258.0500000000002</v>
      </c>
      <c r="AM83" s="43" t="s">
        <v>311</v>
      </c>
      <c r="AN83" s="95">
        <v>44621</v>
      </c>
      <c r="AO83" s="82"/>
    </row>
    <row r="84" spans="1:41" ht="45" hidden="1" customHeight="1">
      <c r="A84" s="43">
        <v>52</v>
      </c>
      <c r="B84" s="43">
        <v>751</v>
      </c>
      <c r="C84" s="43" t="s">
        <v>1</v>
      </c>
      <c r="D84" s="43" t="s">
        <v>2098</v>
      </c>
      <c r="E84" s="103">
        <v>44638</v>
      </c>
      <c r="F84" s="43" t="s">
        <v>38</v>
      </c>
      <c r="G84" s="43">
        <v>176</v>
      </c>
      <c r="H84" s="43">
        <v>15193.75</v>
      </c>
      <c r="I84" s="103">
        <v>44642</v>
      </c>
      <c r="J84" s="43" t="s">
        <v>3037</v>
      </c>
      <c r="K84" s="43" t="s">
        <v>3032</v>
      </c>
      <c r="L84" s="84" t="s">
        <v>1975</v>
      </c>
      <c r="M84" s="165"/>
      <c r="N84" s="70" t="s">
        <v>1976</v>
      </c>
      <c r="O84" s="70" t="s">
        <v>39</v>
      </c>
      <c r="P84" s="70">
        <v>250</v>
      </c>
      <c r="Q84" s="70">
        <v>11.99</v>
      </c>
      <c r="R84" s="42">
        <f t="shared" si="0"/>
        <v>2997.5</v>
      </c>
      <c r="S84" s="43" t="s">
        <v>1915</v>
      </c>
      <c r="T84" s="133" t="str">
        <f t="shared" si="17"/>
        <v xml:space="preserve">  </v>
      </c>
      <c r="U84" s="133">
        <f t="shared" si="14"/>
        <v>2997.5</v>
      </c>
      <c r="V84" s="133" t="str">
        <f t="shared" si="14"/>
        <v xml:space="preserve">  </v>
      </c>
      <c r="W84" s="133"/>
      <c r="X84" s="133"/>
      <c r="Y84" s="133"/>
      <c r="Z84" s="133" t="str">
        <f t="shared" si="14"/>
        <v xml:space="preserve">  </v>
      </c>
      <c r="AA84" s="133" t="str">
        <f t="shared" si="14"/>
        <v xml:space="preserve">  </v>
      </c>
      <c r="AB84" s="133"/>
      <c r="AC84" s="133" t="str">
        <f t="shared" si="15"/>
        <v xml:space="preserve">  </v>
      </c>
      <c r="AD84" s="133"/>
      <c r="AE84" s="133"/>
      <c r="AF84" s="133" t="str">
        <f t="shared" si="16"/>
        <v xml:space="preserve">  </v>
      </c>
      <c r="AG84" s="133" t="str">
        <f t="shared" si="16"/>
        <v xml:space="preserve">  </v>
      </c>
      <c r="AH84" s="133" t="str">
        <f t="shared" si="16"/>
        <v xml:space="preserve">  </v>
      </c>
      <c r="AI84" s="42">
        <f t="shared" si="19"/>
        <v>2997.5</v>
      </c>
      <c r="AJ84" s="43"/>
      <c r="AK84" s="43">
        <v>201</v>
      </c>
      <c r="AL84" s="42">
        <f t="shared" si="23"/>
        <v>2997.5</v>
      </c>
      <c r="AM84" s="43" t="s">
        <v>311</v>
      </c>
      <c r="AN84" s="95">
        <v>44621</v>
      </c>
      <c r="AO84" s="82"/>
    </row>
    <row r="85" spans="1:41" ht="45" hidden="1" customHeight="1">
      <c r="A85" s="43">
        <v>53</v>
      </c>
      <c r="B85" s="43">
        <v>751</v>
      </c>
      <c r="C85" s="43" t="s">
        <v>1</v>
      </c>
      <c r="D85" s="43" t="s">
        <v>2098</v>
      </c>
      <c r="E85" s="103">
        <f>E84</f>
        <v>44638</v>
      </c>
      <c r="F85" s="43" t="s">
        <v>38</v>
      </c>
      <c r="G85" s="43">
        <v>176</v>
      </c>
      <c r="H85" s="43">
        <v>15193.75</v>
      </c>
      <c r="I85" s="103">
        <v>44642</v>
      </c>
      <c r="J85" s="43" t="s">
        <v>3037</v>
      </c>
      <c r="K85" s="43" t="s">
        <v>3032</v>
      </c>
      <c r="L85" s="84" t="s">
        <v>1975</v>
      </c>
      <c r="M85" s="165"/>
      <c r="N85" s="70" t="s">
        <v>1977</v>
      </c>
      <c r="O85" s="70" t="s">
        <v>39</v>
      </c>
      <c r="P85" s="70">
        <v>250</v>
      </c>
      <c r="Q85" s="168">
        <v>23.998999999999999</v>
      </c>
      <c r="R85" s="42">
        <f t="shared" si="0"/>
        <v>5999.75</v>
      </c>
      <c r="S85" s="43" t="s">
        <v>1915</v>
      </c>
      <c r="T85" s="133" t="str">
        <f t="shared" si="17"/>
        <v xml:space="preserve">  </v>
      </c>
      <c r="U85" s="133">
        <f t="shared" si="14"/>
        <v>5999.75</v>
      </c>
      <c r="V85" s="133" t="str">
        <f t="shared" si="14"/>
        <v xml:space="preserve">  </v>
      </c>
      <c r="W85" s="133"/>
      <c r="X85" s="133"/>
      <c r="Y85" s="133"/>
      <c r="Z85" s="133" t="str">
        <f t="shared" si="14"/>
        <v xml:space="preserve">  </v>
      </c>
      <c r="AA85" s="133" t="str">
        <f t="shared" si="14"/>
        <v xml:space="preserve">  </v>
      </c>
      <c r="AB85" s="133"/>
      <c r="AC85" s="133" t="str">
        <f t="shared" si="15"/>
        <v xml:space="preserve">  </v>
      </c>
      <c r="AD85" s="133"/>
      <c r="AE85" s="133"/>
      <c r="AF85" s="133" t="str">
        <f t="shared" si="16"/>
        <v xml:space="preserve">  </v>
      </c>
      <c r="AG85" s="133" t="str">
        <f t="shared" si="16"/>
        <v xml:space="preserve">  </v>
      </c>
      <c r="AH85" s="133" t="str">
        <f t="shared" si="16"/>
        <v xml:space="preserve">  </v>
      </c>
      <c r="AI85" s="42">
        <f t="shared" si="19"/>
        <v>5999.75</v>
      </c>
      <c r="AJ85" s="43"/>
      <c r="AK85" s="43">
        <v>201</v>
      </c>
      <c r="AL85" s="42">
        <f t="shared" si="23"/>
        <v>5999.75</v>
      </c>
      <c r="AM85" s="43" t="s">
        <v>311</v>
      </c>
      <c r="AN85" s="95">
        <v>44621</v>
      </c>
      <c r="AO85" s="82"/>
    </row>
    <row r="86" spans="1:41" ht="45" hidden="1" customHeight="1">
      <c r="A86" s="43">
        <v>54</v>
      </c>
      <c r="B86" s="43">
        <v>751</v>
      </c>
      <c r="C86" s="43" t="s">
        <v>1</v>
      </c>
      <c r="D86" s="43" t="s">
        <v>2098</v>
      </c>
      <c r="E86" s="103">
        <f>E85</f>
        <v>44638</v>
      </c>
      <c r="F86" s="43" t="s">
        <v>38</v>
      </c>
      <c r="G86" s="43">
        <v>176</v>
      </c>
      <c r="H86" s="43">
        <v>15193.75</v>
      </c>
      <c r="I86" s="103">
        <v>44642</v>
      </c>
      <c r="J86" s="43" t="s">
        <v>3037</v>
      </c>
      <c r="K86" s="43" t="s">
        <v>3032</v>
      </c>
      <c r="L86" s="84" t="s">
        <v>1975</v>
      </c>
      <c r="M86" s="165"/>
      <c r="N86" s="70" t="s">
        <v>1978</v>
      </c>
      <c r="O86" s="70" t="s">
        <v>39</v>
      </c>
      <c r="P86" s="70">
        <v>250</v>
      </c>
      <c r="Q86" s="70">
        <v>23.39</v>
      </c>
      <c r="R86" s="42">
        <f t="shared" si="0"/>
        <v>5847.5</v>
      </c>
      <c r="S86" s="43" t="s">
        <v>1915</v>
      </c>
      <c r="T86" s="133" t="str">
        <f t="shared" si="17"/>
        <v xml:space="preserve">  </v>
      </c>
      <c r="U86" s="133">
        <f t="shared" si="14"/>
        <v>5847.5</v>
      </c>
      <c r="V86" s="133" t="str">
        <f t="shared" si="14"/>
        <v xml:space="preserve">  </v>
      </c>
      <c r="W86" s="133"/>
      <c r="X86" s="133"/>
      <c r="Y86" s="133"/>
      <c r="Z86" s="133" t="str">
        <f t="shared" si="14"/>
        <v xml:space="preserve">  </v>
      </c>
      <c r="AA86" s="133" t="str">
        <f t="shared" si="14"/>
        <v xml:space="preserve">  </v>
      </c>
      <c r="AB86" s="133"/>
      <c r="AC86" s="133" t="str">
        <f t="shared" si="15"/>
        <v xml:space="preserve">  </v>
      </c>
      <c r="AD86" s="133"/>
      <c r="AE86" s="133"/>
      <c r="AF86" s="133" t="str">
        <f t="shared" si="16"/>
        <v xml:space="preserve">  </v>
      </c>
      <c r="AG86" s="133" t="str">
        <f t="shared" si="16"/>
        <v xml:space="preserve">  </v>
      </c>
      <c r="AH86" s="133" t="str">
        <f t="shared" si="16"/>
        <v xml:space="preserve">  </v>
      </c>
      <c r="AI86" s="42">
        <f t="shared" si="19"/>
        <v>5847.5</v>
      </c>
      <c r="AJ86" s="43"/>
      <c r="AK86" s="43">
        <v>201</v>
      </c>
      <c r="AL86" s="42">
        <f t="shared" si="23"/>
        <v>5847.5</v>
      </c>
      <c r="AM86" s="43" t="s">
        <v>311</v>
      </c>
      <c r="AN86" s="95">
        <v>44621</v>
      </c>
      <c r="AO86" s="82"/>
    </row>
    <row r="87" spans="1:41" ht="45" hidden="1" customHeight="1">
      <c r="A87" s="43">
        <v>55</v>
      </c>
      <c r="B87" s="43">
        <v>901</v>
      </c>
      <c r="C87" s="43" t="s">
        <v>1</v>
      </c>
      <c r="D87" s="43" t="s">
        <v>13</v>
      </c>
      <c r="E87" s="103">
        <v>44638</v>
      </c>
      <c r="F87" s="43" t="s">
        <v>38</v>
      </c>
      <c r="G87" s="43">
        <v>253</v>
      </c>
      <c r="H87" s="43">
        <v>7930.8</v>
      </c>
      <c r="I87" s="103">
        <v>44642</v>
      </c>
      <c r="J87" s="56">
        <v>2508</v>
      </c>
      <c r="K87" s="43" t="s">
        <v>3033</v>
      </c>
      <c r="L87" s="84" t="s">
        <v>90</v>
      </c>
      <c r="M87" s="165"/>
      <c r="N87" s="70" t="s">
        <v>1979</v>
      </c>
      <c r="O87" s="70" t="s">
        <v>39</v>
      </c>
      <c r="P87" s="70">
        <v>5</v>
      </c>
      <c r="Q87" s="122">
        <v>300</v>
      </c>
      <c r="R87" s="42">
        <f t="shared" si="0"/>
        <v>1500</v>
      </c>
      <c r="S87" s="43" t="s">
        <v>1915</v>
      </c>
      <c r="T87" s="133" t="str">
        <f t="shared" si="17"/>
        <v xml:space="preserve">  </v>
      </c>
      <c r="U87" s="133">
        <f t="shared" si="14"/>
        <v>1500</v>
      </c>
      <c r="V87" s="133" t="str">
        <f t="shared" si="14"/>
        <v xml:space="preserve">  </v>
      </c>
      <c r="W87" s="133"/>
      <c r="X87" s="133"/>
      <c r="Y87" s="133"/>
      <c r="Z87" s="133" t="str">
        <f t="shared" si="14"/>
        <v xml:space="preserve">  </v>
      </c>
      <c r="AA87" s="133" t="str">
        <f t="shared" si="14"/>
        <v xml:space="preserve">  </v>
      </c>
      <c r="AB87" s="133"/>
      <c r="AC87" s="133" t="str">
        <f t="shared" si="15"/>
        <v xml:space="preserve">  </v>
      </c>
      <c r="AD87" s="133"/>
      <c r="AE87" s="133"/>
      <c r="AF87" s="133" t="str">
        <f t="shared" si="16"/>
        <v xml:space="preserve">  </v>
      </c>
      <c r="AG87" s="133" t="str">
        <f t="shared" si="16"/>
        <v xml:space="preserve">  </v>
      </c>
      <c r="AH87" s="133" t="str">
        <f t="shared" si="16"/>
        <v xml:space="preserve">  </v>
      </c>
      <c r="AI87" s="42">
        <f t="shared" si="19"/>
        <v>1500</v>
      </c>
      <c r="AJ87" s="43"/>
      <c r="AK87" s="43">
        <v>234</v>
      </c>
      <c r="AL87" s="42">
        <f t="shared" si="23"/>
        <v>1500</v>
      </c>
      <c r="AM87" s="43" t="s">
        <v>311</v>
      </c>
      <c r="AN87" s="95">
        <v>44621</v>
      </c>
      <c r="AO87" s="82"/>
    </row>
    <row r="88" spans="1:41" ht="45" hidden="1" customHeight="1">
      <c r="A88" s="43">
        <v>56</v>
      </c>
      <c r="B88" s="43">
        <v>901</v>
      </c>
      <c r="C88" s="43" t="s">
        <v>1</v>
      </c>
      <c r="D88" s="43" t="s">
        <v>13</v>
      </c>
      <c r="E88" s="103">
        <f>E87</f>
        <v>44638</v>
      </c>
      <c r="F88" s="43" t="s">
        <v>38</v>
      </c>
      <c r="G88" s="43">
        <v>253</v>
      </c>
      <c r="H88" s="43">
        <v>7930.8</v>
      </c>
      <c r="I88" s="103">
        <v>44642</v>
      </c>
      <c r="J88" s="56">
        <v>2508</v>
      </c>
      <c r="K88" s="43" t="s">
        <v>3033</v>
      </c>
      <c r="L88" s="84" t="s">
        <v>90</v>
      </c>
      <c r="M88" s="165"/>
      <c r="N88" s="70" t="s">
        <v>1980</v>
      </c>
      <c r="O88" s="70" t="s">
        <v>39</v>
      </c>
      <c r="P88" s="70">
        <v>5</v>
      </c>
      <c r="Q88" s="122">
        <v>150</v>
      </c>
      <c r="R88" s="42">
        <f t="shared" si="0"/>
        <v>750</v>
      </c>
      <c r="S88" s="43" t="s">
        <v>1915</v>
      </c>
      <c r="T88" s="133" t="str">
        <f t="shared" si="17"/>
        <v xml:space="preserve">  </v>
      </c>
      <c r="U88" s="133">
        <f t="shared" si="14"/>
        <v>750</v>
      </c>
      <c r="V88" s="133" t="str">
        <f t="shared" si="14"/>
        <v xml:space="preserve">  </v>
      </c>
      <c r="W88" s="133"/>
      <c r="X88" s="133"/>
      <c r="Y88" s="133"/>
      <c r="Z88" s="133" t="str">
        <f t="shared" si="14"/>
        <v xml:space="preserve">  </v>
      </c>
      <c r="AA88" s="133" t="str">
        <f t="shared" si="14"/>
        <v xml:space="preserve">  </v>
      </c>
      <c r="AB88" s="133"/>
      <c r="AC88" s="133" t="str">
        <f t="shared" si="15"/>
        <v xml:space="preserve">  </v>
      </c>
      <c r="AD88" s="133"/>
      <c r="AE88" s="133"/>
      <c r="AF88" s="133" t="str">
        <f t="shared" si="16"/>
        <v xml:space="preserve">  </v>
      </c>
      <c r="AG88" s="133" t="str">
        <f t="shared" si="16"/>
        <v xml:space="preserve">  </v>
      </c>
      <c r="AH88" s="133" t="str">
        <f t="shared" si="16"/>
        <v xml:space="preserve">  </v>
      </c>
      <c r="AI88" s="42">
        <f t="shared" si="19"/>
        <v>750</v>
      </c>
      <c r="AJ88" s="43"/>
      <c r="AK88" s="43">
        <v>234</v>
      </c>
      <c r="AL88" s="42">
        <f t="shared" si="23"/>
        <v>750</v>
      </c>
      <c r="AM88" s="43" t="s">
        <v>311</v>
      </c>
      <c r="AN88" s="95">
        <v>44621</v>
      </c>
      <c r="AO88" s="82"/>
    </row>
    <row r="89" spans="1:41" ht="45" hidden="1" customHeight="1">
      <c r="A89" s="43">
        <v>57</v>
      </c>
      <c r="B89" s="43">
        <v>901</v>
      </c>
      <c r="C89" s="43" t="s">
        <v>1</v>
      </c>
      <c r="D89" s="43" t="s">
        <v>13</v>
      </c>
      <c r="E89" s="103">
        <f t="shared" ref="E89:E110" si="24">E88</f>
        <v>44638</v>
      </c>
      <c r="F89" s="43" t="s">
        <v>38</v>
      </c>
      <c r="G89" s="43">
        <v>253</v>
      </c>
      <c r="H89" s="43">
        <v>7930.8</v>
      </c>
      <c r="I89" s="103">
        <v>44642</v>
      </c>
      <c r="J89" s="56">
        <v>2508</v>
      </c>
      <c r="K89" s="43" t="s">
        <v>3033</v>
      </c>
      <c r="L89" s="84" t="s">
        <v>90</v>
      </c>
      <c r="M89" s="165"/>
      <c r="N89" s="70" t="s">
        <v>82</v>
      </c>
      <c r="O89" s="70" t="s">
        <v>83</v>
      </c>
      <c r="P89" s="70">
        <v>200</v>
      </c>
      <c r="Q89" s="122">
        <v>24.48</v>
      </c>
      <c r="R89" s="42">
        <f t="shared" si="0"/>
        <v>4896</v>
      </c>
      <c r="S89" s="43" t="s">
        <v>1915</v>
      </c>
      <c r="T89" s="133" t="str">
        <f t="shared" si="17"/>
        <v xml:space="preserve">  </v>
      </c>
      <c r="U89" s="133">
        <f t="shared" ref="U89:AA108" si="25">IF($S89=U$15,$R89,"  ")</f>
        <v>4896</v>
      </c>
      <c r="V89" s="133" t="str">
        <f t="shared" si="25"/>
        <v xml:space="preserve">  </v>
      </c>
      <c r="W89" s="133"/>
      <c r="X89" s="133"/>
      <c r="Y89" s="133"/>
      <c r="Z89" s="133" t="str">
        <f t="shared" si="25"/>
        <v xml:space="preserve">  </v>
      </c>
      <c r="AA89" s="133" t="str">
        <f t="shared" si="25"/>
        <v xml:space="preserve">  </v>
      </c>
      <c r="AB89" s="133"/>
      <c r="AC89" s="133" t="str">
        <f t="shared" si="15"/>
        <v xml:space="preserve">  </v>
      </c>
      <c r="AD89" s="133"/>
      <c r="AE89" s="133"/>
      <c r="AF89" s="133" t="str">
        <f t="shared" ref="AF89:AH108" si="26">IF($S89=AF$15,$R89,"  ")</f>
        <v xml:space="preserve">  </v>
      </c>
      <c r="AG89" s="133" t="str">
        <f t="shared" si="26"/>
        <v xml:space="preserve">  </v>
      </c>
      <c r="AH89" s="133" t="str">
        <f t="shared" si="26"/>
        <v xml:space="preserve">  </v>
      </c>
      <c r="AI89" s="42">
        <f t="shared" si="19"/>
        <v>4896</v>
      </c>
      <c r="AJ89" s="43"/>
      <c r="AK89" s="43">
        <v>234</v>
      </c>
      <c r="AL89" s="42">
        <f t="shared" si="23"/>
        <v>4896</v>
      </c>
      <c r="AM89" s="43" t="s">
        <v>311</v>
      </c>
      <c r="AN89" s="95">
        <v>44621</v>
      </c>
      <c r="AO89" s="82"/>
    </row>
    <row r="90" spans="1:41" ht="45" hidden="1" customHeight="1">
      <c r="A90" s="43">
        <v>58</v>
      </c>
      <c r="B90" s="43">
        <v>901</v>
      </c>
      <c r="C90" s="43" t="s">
        <v>1</v>
      </c>
      <c r="D90" s="43" t="s">
        <v>13</v>
      </c>
      <c r="E90" s="103">
        <f t="shared" si="24"/>
        <v>44638</v>
      </c>
      <c r="F90" s="43" t="s">
        <v>38</v>
      </c>
      <c r="G90" s="43">
        <v>253</v>
      </c>
      <c r="H90" s="43">
        <v>7930.8</v>
      </c>
      <c r="I90" s="103">
        <v>44642</v>
      </c>
      <c r="J90" s="56">
        <v>2508</v>
      </c>
      <c r="K90" s="43" t="s">
        <v>3033</v>
      </c>
      <c r="L90" s="84" t="s">
        <v>90</v>
      </c>
      <c r="M90" s="165"/>
      <c r="N90" s="70" t="s">
        <v>1981</v>
      </c>
      <c r="O90" s="70" t="s">
        <v>39</v>
      </c>
      <c r="P90" s="70">
        <v>10</v>
      </c>
      <c r="Q90" s="122">
        <v>78.48</v>
      </c>
      <c r="R90" s="42">
        <f t="shared" si="0"/>
        <v>784.80000000000007</v>
      </c>
      <c r="S90" s="43" t="s">
        <v>1915</v>
      </c>
      <c r="T90" s="133" t="str">
        <f t="shared" si="17"/>
        <v xml:space="preserve">  </v>
      </c>
      <c r="U90" s="133">
        <f t="shared" si="25"/>
        <v>784.80000000000007</v>
      </c>
      <c r="V90" s="133" t="str">
        <f t="shared" si="25"/>
        <v xml:space="preserve">  </v>
      </c>
      <c r="W90" s="133"/>
      <c r="X90" s="133"/>
      <c r="Y90" s="133"/>
      <c r="Z90" s="133" t="str">
        <f t="shared" si="25"/>
        <v xml:space="preserve">  </v>
      </c>
      <c r="AA90" s="133" t="str">
        <f t="shared" si="25"/>
        <v xml:space="preserve">  </v>
      </c>
      <c r="AB90" s="133"/>
      <c r="AC90" s="133" t="str">
        <f t="shared" si="15"/>
        <v xml:space="preserve">  </v>
      </c>
      <c r="AD90" s="133"/>
      <c r="AE90" s="133"/>
      <c r="AF90" s="133" t="str">
        <f t="shared" si="26"/>
        <v xml:space="preserve">  </v>
      </c>
      <c r="AG90" s="133" t="str">
        <f t="shared" si="26"/>
        <v xml:space="preserve">  </v>
      </c>
      <c r="AH90" s="133" t="str">
        <f t="shared" si="26"/>
        <v xml:space="preserve">  </v>
      </c>
      <c r="AI90" s="42">
        <f t="shared" si="19"/>
        <v>784.80000000000007</v>
      </c>
      <c r="AJ90" s="43"/>
      <c r="AK90" s="43">
        <v>234</v>
      </c>
      <c r="AL90" s="42">
        <f t="shared" si="23"/>
        <v>784.80000000000007</v>
      </c>
      <c r="AM90" s="43" t="s">
        <v>311</v>
      </c>
      <c r="AN90" s="95">
        <v>44621</v>
      </c>
      <c r="AO90" s="82"/>
    </row>
    <row r="91" spans="1:41" ht="45" hidden="1" customHeight="1">
      <c r="A91" s="43">
        <v>59</v>
      </c>
      <c r="B91" s="43">
        <v>915</v>
      </c>
      <c r="C91" s="43" t="s">
        <v>1</v>
      </c>
      <c r="D91" s="43" t="s">
        <v>3054</v>
      </c>
      <c r="E91" s="103">
        <f t="shared" si="24"/>
        <v>44638</v>
      </c>
      <c r="F91" s="43" t="s">
        <v>38</v>
      </c>
      <c r="G91" s="43">
        <v>261</v>
      </c>
      <c r="H91" s="43">
        <v>21237.15</v>
      </c>
      <c r="I91" s="103">
        <v>44642</v>
      </c>
      <c r="J91" s="56">
        <v>2509</v>
      </c>
      <c r="K91" s="43" t="s">
        <v>3038</v>
      </c>
      <c r="L91" s="84" t="s">
        <v>105</v>
      </c>
      <c r="M91" s="165"/>
      <c r="N91" s="70" t="s">
        <v>1982</v>
      </c>
      <c r="O91" s="70" t="s">
        <v>39</v>
      </c>
      <c r="P91" s="70">
        <v>40</v>
      </c>
      <c r="Q91" s="122">
        <v>8.5</v>
      </c>
      <c r="R91" s="42">
        <f t="shared" si="0"/>
        <v>340</v>
      </c>
      <c r="S91" s="43" t="s">
        <v>1915</v>
      </c>
      <c r="T91" s="133" t="str">
        <f t="shared" si="17"/>
        <v xml:space="preserve">  </v>
      </c>
      <c r="U91" s="133">
        <f t="shared" si="25"/>
        <v>340</v>
      </c>
      <c r="V91" s="133" t="str">
        <f t="shared" si="25"/>
        <v xml:space="preserve">  </v>
      </c>
      <c r="W91" s="133"/>
      <c r="X91" s="133"/>
      <c r="Y91" s="133"/>
      <c r="Z91" s="133" t="str">
        <f t="shared" si="25"/>
        <v xml:space="preserve">  </v>
      </c>
      <c r="AA91" s="133" t="str">
        <f t="shared" si="25"/>
        <v xml:space="preserve">  </v>
      </c>
      <c r="AB91" s="133"/>
      <c r="AC91" s="133" t="str">
        <f t="shared" si="15"/>
        <v xml:space="preserve">  </v>
      </c>
      <c r="AD91" s="133"/>
      <c r="AE91" s="133"/>
      <c r="AF91" s="133" t="str">
        <f t="shared" si="26"/>
        <v xml:space="preserve">  </v>
      </c>
      <c r="AG91" s="133" t="str">
        <f t="shared" si="26"/>
        <v xml:space="preserve">  </v>
      </c>
      <c r="AH91" s="133" t="str">
        <f t="shared" si="26"/>
        <v xml:space="preserve">  </v>
      </c>
      <c r="AI91" s="42">
        <f t="shared" si="19"/>
        <v>340</v>
      </c>
      <c r="AJ91" s="43"/>
      <c r="AK91" s="43">
        <v>260</v>
      </c>
      <c r="AL91" s="42">
        <f t="shared" si="23"/>
        <v>340</v>
      </c>
      <c r="AM91" s="43" t="s">
        <v>311</v>
      </c>
      <c r="AN91" s="95">
        <v>44621</v>
      </c>
      <c r="AO91" s="82"/>
    </row>
    <row r="92" spans="1:41" ht="45" hidden="1" customHeight="1">
      <c r="A92" s="43">
        <v>60</v>
      </c>
      <c r="B92" s="43">
        <v>915</v>
      </c>
      <c r="C92" s="43" t="s">
        <v>1</v>
      </c>
      <c r="D92" s="43" t="s">
        <v>3054</v>
      </c>
      <c r="E92" s="103">
        <f t="shared" si="24"/>
        <v>44638</v>
      </c>
      <c r="F92" s="43" t="s">
        <v>38</v>
      </c>
      <c r="G92" s="43">
        <v>261</v>
      </c>
      <c r="H92" s="43">
        <v>21237.15</v>
      </c>
      <c r="I92" s="103">
        <v>44642</v>
      </c>
      <c r="J92" s="56">
        <v>2509</v>
      </c>
      <c r="K92" s="43" t="s">
        <v>3038</v>
      </c>
      <c r="L92" s="84" t="s">
        <v>105</v>
      </c>
      <c r="M92" s="165"/>
      <c r="N92" s="70" t="s">
        <v>1983</v>
      </c>
      <c r="O92" s="70" t="s">
        <v>39</v>
      </c>
      <c r="P92" s="70">
        <v>80</v>
      </c>
      <c r="Q92" s="122">
        <v>13.95</v>
      </c>
      <c r="R92" s="42">
        <f t="shared" si="0"/>
        <v>1116</v>
      </c>
      <c r="S92" s="43" t="s">
        <v>1915</v>
      </c>
      <c r="T92" s="133" t="str">
        <f t="shared" si="17"/>
        <v xml:space="preserve">  </v>
      </c>
      <c r="U92" s="133">
        <f t="shared" si="25"/>
        <v>1116</v>
      </c>
      <c r="V92" s="133" t="str">
        <f t="shared" si="25"/>
        <v xml:space="preserve">  </v>
      </c>
      <c r="W92" s="133"/>
      <c r="X92" s="133"/>
      <c r="Y92" s="133"/>
      <c r="Z92" s="133" t="str">
        <f t="shared" si="25"/>
        <v xml:space="preserve">  </v>
      </c>
      <c r="AA92" s="133" t="str">
        <f t="shared" si="25"/>
        <v xml:space="preserve">  </v>
      </c>
      <c r="AB92" s="133"/>
      <c r="AC92" s="133" t="str">
        <f t="shared" si="15"/>
        <v xml:space="preserve">  </v>
      </c>
      <c r="AD92" s="133"/>
      <c r="AE92" s="133"/>
      <c r="AF92" s="133" t="str">
        <f t="shared" si="26"/>
        <v xml:space="preserve">  </v>
      </c>
      <c r="AG92" s="133" t="str">
        <f t="shared" si="26"/>
        <v xml:space="preserve">  </v>
      </c>
      <c r="AH92" s="133" t="str">
        <f t="shared" si="26"/>
        <v xml:space="preserve">  </v>
      </c>
      <c r="AI92" s="42">
        <f t="shared" si="19"/>
        <v>1116</v>
      </c>
      <c r="AJ92" s="43"/>
      <c r="AK92" s="43">
        <v>260</v>
      </c>
      <c r="AL92" s="42">
        <f t="shared" si="23"/>
        <v>1116</v>
      </c>
      <c r="AM92" s="43" t="s">
        <v>311</v>
      </c>
      <c r="AN92" s="95">
        <v>44621</v>
      </c>
      <c r="AO92" s="82"/>
    </row>
    <row r="93" spans="1:41" ht="45" hidden="1" customHeight="1">
      <c r="A93" s="43">
        <v>61</v>
      </c>
      <c r="B93" s="43">
        <v>915</v>
      </c>
      <c r="C93" s="43" t="s">
        <v>1</v>
      </c>
      <c r="D93" s="43" t="s">
        <v>3054</v>
      </c>
      <c r="E93" s="103">
        <f t="shared" si="24"/>
        <v>44638</v>
      </c>
      <c r="F93" s="43" t="s">
        <v>38</v>
      </c>
      <c r="G93" s="43">
        <v>261</v>
      </c>
      <c r="H93" s="43">
        <v>21237.15</v>
      </c>
      <c r="I93" s="103">
        <v>44642</v>
      </c>
      <c r="J93" s="56">
        <v>2509</v>
      </c>
      <c r="K93" s="43" t="s">
        <v>3038</v>
      </c>
      <c r="L93" s="84" t="s">
        <v>105</v>
      </c>
      <c r="M93" s="165"/>
      <c r="N93" s="70" t="s">
        <v>1984</v>
      </c>
      <c r="O93" s="70" t="s">
        <v>39</v>
      </c>
      <c r="P93" s="70">
        <v>5</v>
      </c>
      <c r="Q93" s="122">
        <v>14.5</v>
      </c>
      <c r="R93" s="42">
        <f t="shared" si="0"/>
        <v>72.5</v>
      </c>
      <c r="S93" s="43" t="s">
        <v>1915</v>
      </c>
      <c r="T93" s="133" t="str">
        <f t="shared" si="17"/>
        <v xml:space="preserve">  </v>
      </c>
      <c r="U93" s="133">
        <f t="shared" si="25"/>
        <v>72.5</v>
      </c>
      <c r="V93" s="133" t="str">
        <f t="shared" si="25"/>
        <v xml:space="preserve">  </v>
      </c>
      <c r="W93" s="133"/>
      <c r="X93" s="133"/>
      <c r="Y93" s="133"/>
      <c r="Z93" s="133" t="str">
        <f t="shared" si="25"/>
        <v xml:space="preserve">  </v>
      </c>
      <c r="AA93" s="133" t="str">
        <f t="shared" si="25"/>
        <v xml:space="preserve">  </v>
      </c>
      <c r="AB93" s="133"/>
      <c r="AC93" s="133" t="str">
        <f t="shared" si="15"/>
        <v xml:space="preserve">  </v>
      </c>
      <c r="AD93" s="133"/>
      <c r="AE93" s="133"/>
      <c r="AF93" s="133" t="str">
        <f t="shared" si="26"/>
        <v xml:space="preserve">  </v>
      </c>
      <c r="AG93" s="133" t="str">
        <f t="shared" si="26"/>
        <v xml:space="preserve">  </v>
      </c>
      <c r="AH93" s="133" t="str">
        <f t="shared" si="26"/>
        <v xml:space="preserve">  </v>
      </c>
      <c r="AI93" s="42">
        <f t="shared" si="19"/>
        <v>72.5</v>
      </c>
      <c r="AJ93" s="43"/>
      <c r="AK93" s="43">
        <v>260</v>
      </c>
      <c r="AL93" s="42">
        <f t="shared" si="23"/>
        <v>72.5</v>
      </c>
      <c r="AM93" s="43" t="s">
        <v>311</v>
      </c>
      <c r="AN93" s="95">
        <v>44621</v>
      </c>
      <c r="AO93" s="82"/>
    </row>
    <row r="94" spans="1:41" ht="45" hidden="1" customHeight="1">
      <c r="A94" s="43">
        <v>62</v>
      </c>
      <c r="B94" s="43">
        <v>915</v>
      </c>
      <c r="C94" s="43" t="s">
        <v>1</v>
      </c>
      <c r="D94" s="43" t="s">
        <v>3054</v>
      </c>
      <c r="E94" s="103">
        <f t="shared" si="24"/>
        <v>44638</v>
      </c>
      <c r="F94" s="43" t="s">
        <v>38</v>
      </c>
      <c r="G94" s="43">
        <v>261</v>
      </c>
      <c r="H94" s="43">
        <v>21237.15</v>
      </c>
      <c r="I94" s="103">
        <v>44642</v>
      </c>
      <c r="J94" s="56">
        <v>2509</v>
      </c>
      <c r="K94" s="43" t="s">
        <v>3038</v>
      </c>
      <c r="L94" s="84" t="s">
        <v>105</v>
      </c>
      <c r="M94" s="165"/>
      <c r="N94" s="70" t="s">
        <v>1985</v>
      </c>
      <c r="O94" s="70" t="s">
        <v>39</v>
      </c>
      <c r="P94" s="70">
        <v>15</v>
      </c>
      <c r="Q94" s="122">
        <v>159</v>
      </c>
      <c r="R94" s="42">
        <f t="shared" si="0"/>
        <v>2385</v>
      </c>
      <c r="S94" s="43" t="s">
        <v>1915</v>
      </c>
      <c r="T94" s="133" t="str">
        <f t="shared" si="17"/>
        <v xml:space="preserve">  </v>
      </c>
      <c r="U94" s="133">
        <f t="shared" si="25"/>
        <v>2385</v>
      </c>
      <c r="V94" s="133" t="str">
        <f t="shared" si="25"/>
        <v xml:space="preserve">  </v>
      </c>
      <c r="W94" s="133"/>
      <c r="X94" s="133"/>
      <c r="Y94" s="133"/>
      <c r="Z94" s="133" t="str">
        <f t="shared" si="25"/>
        <v xml:space="preserve">  </v>
      </c>
      <c r="AA94" s="133" t="str">
        <f t="shared" si="25"/>
        <v xml:space="preserve">  </v>
      </c>
      <c r="AB94" s="133"/>
      <c r="AC94" s="133" t="str">
        <f t="shared" si="15"/>
        <v xml:space="preserve">  </v>
      </c>
      <c r="AD94" s="133"/>
      <c r="AE94" s="133"/>
      <c r="AF94" s="133" t="str">
        <f t="shared" si="26"/>
        <v xml:space="preserve">  </v>
      </c>
      <c r="AG94" s="133" t="str">
        <f t="shared" si="26"/>
        <v xml:space="preserve">  </v>
      </c>
      <c r="AH94" s="133" t="str">
        <f t="shared" si="26"/>
        <v xml:space="preserve">  </v>
      </c>
      <c r="AI94" s="42">
        <f t="shared" si="19"/>
        <v>2385</v>
      </c>
      <c r="AJ94" s="43"/>
      <c r="AK94" s="43">
        <v>260</v>
      </c>
      <c r="AL94" s="42">
        <f t="shared" si="23"/>
        <v>2385</v>
      </c>
      <c r="AM94" s="43" t="s">
        <v>311</v>
      </c>
      <c r="AN94" s="95">
        <v>44621</v>
      </c>
      <c r="AO94" s="82"/>
    </row>
    <row r="95" spans="1:41" ht="45" hidden="1" customHeight="1">
      <c r="A95" s="43">
        <v>63</v>
      </c>
      <c r="B95" s="43">
        <v>915</v>
      </c>
      <c r="C95" s="43" t="s">
        <v>1</v>
      </c>
      <c r="D95" s="43" t="s">
        <v>3054</v>
      </c>
      <c r="E95" s="103">
        <f t="shared" si="24"/>
        <v>44638</v>
      </c>
      <c r="F95" s="43" t="s">
        <v>38</v>
      </c>
      <c r="G95" s="43">
        <v>261</v>
      </c>
      <c r="H95" s="43">
        <v>21237.15</v>
      </c>
      <c r="I95" s="103">
        <v>44642</v>
      </c>
      <c r="J95" s="56">
        <v>2509</v>
      </c>
      <c r="K95" s="43" t="s">
        <v>3038</v>
      </c>
      <c r="L95" s="84" t="s">
        <v>105</v>
      </c>
      <c r="M95" s="165"/>
      <c r="N95" s="70" t="s">
        <v>1986</v>
      </c>
      <c r="O95" s="70" t="s">
        <v>39</v>
      </c>
      <c r="P95" s="70">
        <v>10</v>
      </c>
      <c r="Q95" s="122">
        <v>7.5</v>
      </c>
      <c r="R95" s="42">
        <f t="shared" si="0"/>
        <v>75</v>
      </c>
      <c r="S95" s="43" t="s">
        <v>1915</v>
      </c>
      <c r="T95" s="133" t="str">
        <f t="shared" si="17"/>
        <v xml:space="preserve">  </v>
      </c>
      <c r="U95" s="133">
        <f t="shared" si="25"/>
        <v>75</v>
      </c>
      <c r="V95" s="133" t="str">
        <f t="shared" si="25"/>
        <v xml:space="preserve">  </v>
      </c>
      <c r="W95" s="133"/>
      <c r="X95" s="133"/>
      <c r="Y95" s="133"/>
      <c r="Z95" s="133" t="str">
        <f t="shared" si="25"/>
        <v xml:space="preserve">  </v>
      </c>
      <c r="AA95" s="133" t="str">
        <f t="shared" si="25"/>
        <v xml:space="preserve">  </v>
      </c>
      <c r="AB95" s="133"/>
      <c r="AC95" s="133" t="str">
        <f t="shared" si="15"/>
        <v xml:space="preserve">  </v>
      </c>
      <c r="AD95" s="133"/>
      <c r="AE95" s="133"/>
      <c r="AF95" s="133" t="str">
        <f t="shared" si="26"/>
        <v xml:space="preserve">  </v>
      </c>
      <c r="AG95" s="133" t="str">
        <f t="shared" si="26"/>
        <v xml:space="preserve">  </v>
      </c>
      <c r="AH95" s="133" t="str">
        <f t="shared" si="26"/>
        <v xml:space="preserve">  </v>
      </c>
      <c r="AI95" s="42">
        <f t="shared" si="19"/>
        <v>75</v>
      </c>
      <c r="AJ95" s="43"/>
      <c r="AK95" s="43">
        <v>260</v>
      </c>
      <c r="AL95" s="42">
        <f t="shared" si="23"/>
        <v>75</v>
      </c>
      <c r="AM95" s="43" t="s">
        <v>311</v>
      </c>
      <c r="AN95" s="95">
        <v>44621</v>
      </c>
      <c r="AO95" s="82"/>
    </row>
    <row r="96" spans="1:41" ht="45" hidden="1" customHeight="1">
      <c r="A96" s="43">
        <v>64</v>
      </c>
      <c r="B96" s="43">
        <v>915</v>
      </c>
      <c r="C96" s="43" t="s">
        <v>1</v>
      </c>
      <c r="D96" s="43" t="s">
        <v>3054</v>
      </c>
      <c r="E96" s="103">
        <f t="shared" si="24"/>
        <v>44638</v>
      </c>
      <c r="F96" s="43" t="s">
        <v>38</v>
      </c>
      <c r="G96" s="43">
        <v>261</v>
      </c>
      <c r="H96" s="43">
        <v>21237.15</v>
      </c>
      <c r="I96" s="103">
        <v>44642</v>
      </c>
      <c r="J96" s="56">
        <v>2509</v>
      </c>
      <c r="K96" s="43" t="s">
        <v>3038</v>
      </c>
      <c r="L96" s="84" t="s">
        <v>105</v>
      </c>
      <c r="M96" s="165"/>
      <c r="N96" s="70" t="s">
        <v>1987</v>
      </c>
      <c r="O96" s="70" t="s">
        <v>39</v>
      </c>
      <c r="P96" s="70">
        <v>1</v>
      </c>
      <c r="Q96" s="122">
        <v>55</v>
      </c>
      <c r="R96" s="42">
        <f t="shared" si="0"/>
        <v>55</v>
      </c>
      <c r="S96" s="43" t="s">
        <v>1915</v>
      </c>
      <c r="T96" s="133" t="str">
        <f t="shared" si="17"/>
        <v xml:space="preserve">  </v>
      </c>
      <c r="U96" s="133">
        <f t="shared" si="25"/>
        <v>55</v>
      </c>
      <c r="V96" s="133" t="str">
        <f t="shared" si="25"/>
        <v xml:space="preserve">  </v>
      </c>
      <c r="W96" s="133"/>
      <c r="X96" s="133"/>
      <c r="Y96" s="133"/>
      <c r="Z96" s="133" t="str">
        <f t="shared" si="25"/>
        <v xml:space="preserve">  </v>
      </c>
      <c r="AA96" s="133" t="str">
        <f t="shared" si="25"/>
        <v xml:space="preserve">  </v>
      </c>
      <c r="AB96" s="133"/>
      <c r="AC96" s="133" t="str">
        <f t="shared" si="15"/>
        <v xml:space="preserve">  </v>
      </c>
      <c r="AD96" s="133"/>
      <c r="AE96" s="133"/>
      <c r="AF96" s="133" t="str">
        <f t="shared" si="26"/>
        <v xml:space="preserve">  </v>
      </c>
      <c r="AG96" s="133" t="str">
        <f t="shared" si="26"/>
        <v xml:space="preserve">  </v>
      </c>
      <c r="AH96" s="133" t="str">
        <f t="shared" si="26"/>
        <v xml:space="preserve">  </v>
      </c>
      <c r="AI96" s="42">
        <f t="shared" si="19"/>
        <v>55</v>
      </c>
      <c r="AJ96" s="43"/>
      <c r="AK96" s="43">
        <v>260</v>
      </c>
      <c r="AL96" s="42">
        <f t="shared" si="23"/>
        <v>55</v>
      </c>
      <c r="AM96" s="43" t="s">
        <v>311</v>
      </c>
      <c r="AN96" s="95">
        <v>44621</v>
      </c>
      <c r="AO96" s="82"/>
    </row>
    <row r="97" spans="1:41" ht="45" hidden="1" customHeight="1">
      <c r="A97" s="43">
        <v>65</v>
      </c>
      <c r="B97" s="43">
        <v>915</v>
      </c>
      <c r="C97" s="43" t="s">
        <v>1</v>
      </c>
      <c r="D97" s="43" t="s">
        <v>3054</v>
      </c>
      <c r="E97" s="103">
        <f t="shared" si="24"/>
        <v>44638</v>
      </c>
      <c r="F97" s="43" t="s">
        <v>38</v>
      </c>
      <c r="G97" s="43">
        <v>261</v>
      </c>
      <c r="H97" s="43">
        <v>21237.15</v>
      </c>
      <c r="I97" s="103">
        <v>44642</v>
      </c>
      <c r="J97" s="56">
        <v>2509</v>
      </c>
      <c r="K97" s="43" t="s">
        <v>3038</v>
      </c>
      <c r="L97" s="84" t="s">
        <v>105</v>
      </c>
      <c r="M97" s="165"/>
      <c r="N97" s="70" t="s">
        <v>1988</v>
      </c>
      <c r="O97" s="70" t="s">
        <v>39</v>
      </c>
      <c r="P97" s="70">
        <v>100</v>
      </c>
      <c r="Q97" s="122">
        <v>19.55</v>
      </c>
      <c r="R97" s="42">
        <f t="shared" si="0"/>
        <v>1955</v>
      </c>
      <c r="S97" s="43" t="s">
        <v>1915</v>
      </c>
      <c r="T97" s="133" t="str">
        <f t="shared" si="17"/>
        <v xml:space="preserve">  </v>
      </c>
      <c r="U97" s="133">
        <f t="shared" si="25"/>
        <v>1955</v>
      </c>
      <c r="V97" s="133" t="str">
        <f t="shared" si="25"/>
        <v xml:space="preserve">  </v>
      </c>
      <c r="W97" s="133"/>
      <c r="X97" s="133"/>
      <c r="Y97" s="133"/>
      <c r="Z97" s="133" t="str">
        <f t="shared" si="25"/>
        <v xml:space="preserve">  </v>
      </c>
      <c r="AA97" s="133" t="str">
        <f t="shared" si="25"/>
        <v xml:space="preserve">  </v>
      </c>
      <c r="AB97" s="133"/>
      <c r="AC97" s="133" t="str">
        <f t="shared" si="15"/>
        <v xml:space="preserve">  </v>
      </c>
      <c r="AD97" s="133"/>
      <c r="AE97" s="133"/>
      <c r="AF97" s="133" t="str">
        <f t="shared" si="26"/>
        <v xml:space="preserve">  </v>
      </c>
      <c r="AG97" s="133" t="str">
        <f t="shared" si="26"/>
        <v xml:space="preserve">  </v>
      </c>
      <c r="AH97" s="133" t="str">
        <f t="shared" si="26"/>
        <v xml:space="preserve">  </v>
      </c>
      <c r="AI97" s="42">
        <f t="shared" si="19"/>
        <v>1955</v>
      </c>
      <c r="AJ97" s="43"/>
      <c r="AK97" s="43">
        <v>260</v>
      </c>
      <c r="AL97" s="42">
        <f t="shared" si="23"/>
        <v>1955</v>
      </c>
      <c r="AM97" s="43" t="s">
        <v>311</v>
      </c>
      <c r="AN97" s="95">
        <v>44621</v>
      </c>
      <c r="AO97" s="82"/>
    </row>
    <row r="98" spans="1:41" ht="45" hidden="1" customHeight="1">
      <c r="A98" s="43">
        <v>66</v>
      </c>
      <c r="B98" s="43">
        <v>915</v>
      </c>
      <c r="C98" s="43" t="s">
        <v>1</v>
      </c>
      <c r="D98" s="43" t="s">
        <v>3054</v>
      </c>
      <c r="E98" s="103">
        <f t="shared" si="24"/>
        <v>44638</v>
      </c>
      <c r="F98" s="43" t="s">
        <v>38</v>
      </c>
      <c r="G98" s="43">
        <v>261</v>
      </c>
      <c r="H98" s="43">
        <v>21237.15</v>
      </c>
      <c r="I98" s="103">
        <v>44642</v>
      </c>
      <c r="J98" s="56">
        <v>2509</v>
      </c>
      <c r="K98" s="43" t="s">
        <v>3038</v>
      </c>
      <c r="L98" s="84" t="s">
        <v>105</v>
      </c>
      <c r="M98" s="165"/>
      <c r="N98" s="70" t="s">
        <v>104</v>
      </c>
      <c r="O98" s="70" t="s">
        <v>39</v>
      </c>
      <c r="P98" s="70">
        <v>160</v>
      </c>
      <c r="Q98" s="122">
        <v>17.98</v>
      </c>
      <c r="R98" s="42">
        <f t="shared" si="0"/>
        <v>2876.8</v>
      </c>
      <c r="S98" s="43" t="s">
        <v>1915</v>
      </c>
      <c r="T98" s="133" t="str">
        <f t="shared" si="17"/>
        <v xml:space="preserve">  </v>
      </c>
      <c r="U98" s="133">
        <f t="shared" si="25"/>
        <v>2876.8</v>
      </c>
      <c r="V98" s="133" t="str">
        <f t="shared" si="25"/>
        <v xml:space="preserve">  </v>
      </c>
      <c r="W98" s="133"/>
      <c r="X98" s="133"/>
      <c r="Y98" s="133"/>
      <c r="Z98" s="133" t="str">
        <f t="shared" si="25"/>
        <v xml:space="preserve">  </v>
      </c>
      <c r="AA98" s="133" t="str">
        <f t="shared" si="25"/>
        <v xml:space="preserve">  </v>
      </c>
      <c r="AB98" s="133"/>
      <c r="AC98" s="133" t="str">
        <f t="shared" si="15"/>
        <v xml:space="preserve">  </v>
      </c>
      <c r="AD98" s="133"/>
      <c r="AE98" s="133"/>
      <c r="AF98" s="133" t="str">
        <f t="shared" si="26"/>
        <v xml:space="preserve">  </v>
      </c>
      <c r="AG98" s="133" t="str">
        <f t="shared" si="26"/>
        <v xml:space="preserve">  </v>
      </c>
      <c r="AH98" s="133" t="str">
        <f t="shared" si="26"/>
        <v xml:space="preserve">  </v>
      </c>
      <c r="AI98" s="42">
        <f t="shared" si="19"/>
        <v>2876.8</v>
      </c>
      <c r="AJ98" s="43"/>
      <c r="AK98" s="43">
        <v>260</v>
      </c>
      <c r="AL98" s="42">
        <f t="shared" si="23"/>
        <v>2876.8</v>
      </c>
      <c r="AM98" s="43" t="s">
        <v>311</v>
      </c>
      <c r="AN98" s="95">
        <v>44621</v>
      </c>
      <c r="AO98" s="82"/>
    </row>
    <row r="99" spans="1:41" ht="45" hidden="1" customHeight="1">
      <c r="A99" s="43">
        <v>67</v>
      </c>
      <c r="B99" s="43">
        <v>915</v>
      </c>
      <c r="C99" s="43" t="s">
        <v>1</v>
      </c>
      <c r="D99" s="43" t="s">
        <v>3054</v>
      </c>
      <c r="E99" s="103">
        <f t="shared" si="24"/>
        <v>44638</v>
      </c>
      <c r="F99" s="43" t="s">
        <v>38</v>
      </c>
      <c r="G99" s="43">
        <v>261</v>
      </c>
      <c r="H99" s="43">
        <v>21237.15</v>
      </c>
      <c r="I99" s="103">
        <v>44642</v>
      </c>
      <c r="J99" s="56">
        <v>2509</v>
      </c>
      <c r="K99" s="43" t="s">
        <v>3038</v>
      </c>
      <c r="L99" s="84" t="s">
        <v>105</v>
      </c>
      <c r="M99" s="165"/>
      <c r="N99" s="70" t="s">
        <v>1989</v>
      </c>
      <c r="O99" s="70" t="s">
        <v>39</v>
      </c>
      <c r="P99" s="70">
        <v>100</v>
      </c>
      <c r="Q99" s="122">
        <v>7.55</v>
      </c>
      <c r="R99" s="42">
        <f t="shared" si="0"/>
        <v>755</v>
      </c>
      <c r="S99" s="43" t="s">
        <v>1915</v>
      </c>
      <c r="T99" s="133" t="str">
        <f t="shared" si="17"/>
        <v xml:space="preserve">  </v>
      </c>
      <c r="U99" s="133">
        <f t="shared" si="25"/>
        <v>755</v>
      </c>
      <c r="V99" s="133" t="str">
        <f t="shared" si="25"/>
        <v xml:space="preserve">  </v>
      </c>
      <c r="W99" s="133"/>
      <c r="X99" s="133"/>
      <c r="Y99" s="133"/>
      <c r="Z99" s="133" t="str">
        <f t="shared" si="25"/>
        <v xml:space="preserve">  </v>
      </c>
      <c r="AA99" s="133" t="str">
        <f t="shared" si="25"/>
        <v xml:space="preserve">  </v>
      </c>
      <c r="AB99" s="133"/>
      <c r="AC99" s="133" t="str">
        <f t="shared" si="15"/>
        <v xml:space="preserve">  </v>
      </c>
      <c r="AD99" s="133"/>
      <c r="AE99" s="133"/>
      <c r="AF99" s="133" t="str">
        <f t="shared" si="26"/>
        <v xml:space="preserve">  </v>
      </c>
      <c r="AG99" s="133" t="str">
        <f t="shared" si="26"/>
        <v xml:space="preserve">  </v>
      </c>
      <c r="AH99" s="133" t="str">
        <f t="shared" si="26"/>
        <v xml:space="preserve">  </v>
      </c>
      <c r="AI99" s="42">
        <f t="shared" si="19"/>
        <v>755</v>
      </c>
      <c r="AJ99" s="43"/>
      <c r="AK99" s="43">
        <v>260</v>
      </c>
      <c r="AL99" s="42">
        <f t="shared" si="23"/>
        <v>755</v>
      </c>
      <c r="AM99" s="43" t="s">
        <v>311</v>
      </c>
      <c r="AN99" s="95">
        <v>44621</v>
      </c>
      <c r="AO99" s="82"/>
    </row>
    <row r="100" spans="1:41" ht="45" hidden="1" customHeight="1">
      <c r="A100" s="43">
        <v>68</v>
      </c>
      <c r="B100" s="43">
        <v>915</v>
      </c>
      <c r="C100" s="43" t="s">
        <v>1</v>
      </c>
      <c r="D100" s="43" t="s">
        <v>3054</v>
      </c>
      <c r="E100" s="103">
        <f t="shared" si="24"/>
        <v>44638</v>
      </c>
      <c r="F100" s="43" t="s">
        <v>38</v>
      </c>
      <c r="G100" s="43">
        <v>261</v>
      </c>
      <c r="H100" s="43">
        <v>21237.15</v>
      </c>
      <c r="I100" s="103">
        <v>44642</v>
      </c>
      <c r="J100" s="56">
        <v>2509</v>
      </c>
      <c r="K100" s="43" t="s">
        <v>3038</v>
      </c>
      <c r="L100" s="84" t="s">
        <v>105</v>
      </c>
      <c r="M100" s="165"/>
      <c r="N100" s="70" t="s">
        <v>1990</v>
      </c>
      <c r="O100" s="70" t="s">
        <v>39</v>
      </c>
      <c r="P100" s="70">
        <v>150</v>
      </c>
      <c r="Q100" s="122">
        <v>17.989999999999998</v>
      </c>
      <c r="R100" s="42">
        <f t="shared" si="0"/>
        <v>2698.4999999999995</v>
      </c>
      <c r="S100" s="43" t="s">
        <v>1915</v>
      </c>
      <c r="T100" s="133" t="str">
        <f t="shared" si="17"/>
        <v xml:space="preserve">  </v>
      </c>
      <c r="U100" s="133">
        <f t="shared" si="25"/>
        <v>2698.4999999999995</v>
      </c>
      <c r="V100" s="133" t="str">
        <f t="shared" si="25"/>
        <v xml:space="preserve">  </v>
      </c>
      <c r="W100" s="133"/>
      <c r="X100" s="133"/>
      <c r="Y100" s="133"/>
      <c r="Z100" s="133" t="str">
        <f t="shared" si="25"/>
        <v xml:space="preserve">  </v>
      </c>
      <c r="AA100" s="133" t="str">
        <f t="shared" si="25"/>
        <v xml:space="preserve">  </v>
      </c>
      <c r="AB100" s="133"/>
      <c r="AC100" s="133" t="str">
        <f t="shared" si="15"/>
        <v xml:space="preserve">  </v>
      </c>
      <c r="AD100" s="133"/>
      <c r="AE100" s="133"/>
      <c r="AF100" s="133" t="str">
        <f t="shared" si="26"/>
        <v xml:space="preserve">  </v>
      </c>
      <c r="AG100" s="133" t="str">
        <f t="shared" si="26"/>
        <v xml:space="preserve">  </v>
      </c>
      <c r="AH100" s="133" t="str">
        <f t="shared" si="26"/>
        <v xml:space="preserve">  </v>
      </c>
      <c r="AI100" s="42">
        <f t="shared" si="19"/>
        <v>2698.4999999999995</v>
      </c>
      <c r="AJ100" s="43"/>
      <c r="AK100" s="43">
        <v>260</v>
      </c>
      <c r="AL100" s="42">
        <f t="shared" si="23"/>
        <v>2698.4999999999995</v>
      </c>
      <c r="AM100" s="43" t="s">
        <v>311</v>
      </c>
      <c r="AN100" s="95">
        <v>44621</v>
      </c>
      <c r="AO100" s="82"/>
    </row>
    <row r="101" spans="1:41" ht="45" hidden="1" customHeight="1">
      <c r="A101" s="43">
        <v>69</v>
      </c>
      <c r="B101" s="43">
        <v>915</v>
      </c>
      <c r="C101" s="43" t="s">
        <v>1</v>
      </c>
      <c r="D101" s="43" t="s">
        <v>3054</v>
      </c>
      <c r="E101" s="103">
        <f t="shared" si="24"/>
        <v>44638</v>
      </c>
      <c r="F101" s="43" t="s">
        <v>38</v>
      </c>
      <c r="G101" s="43">
        <v>261</v>
      </c>
      <c r="H101" s="43">
        <v>21237.15</v>
      </c>
      <c r="I101" s="103">
        <v>44642</v>
      </c>
      <c r="J101" s="56">
        <v>2509</v>
      </c>
      <c r="K101" s="43" t="s">
        <v>3038</v>
      </c>
      <c r="L101" s="84" t="s">
        <v>105</v>
      </c>
      <c r="M101" s="165"/>
      <c r="N101" s="70" t="s">
        <v>1991</v>
      </c>
      <c r="O101" s="70" t="s">
        <v>39</v>
      </c>
      <c r="P101" s="70">
        <v>20</v>
      </c>
      <c r="Q101" s="122">
        <v>57.9</v>
      </c>
      <c r="R101" s="42">
        <f t="shared" si="0"/>
        <v>1158</v>
      </c>
      <c r="S101" s="43" t="s">
        <v>1915</v>
      </c>
      <c r="T101" s="133" t="str">
        <f t="shared" si="17"/>
        <v xml:space="preserve">  </v>
      </c>
      <c r="U101" s="133">
        <f t="shared" si="25"/>
        <v>1158</v>
      </c>
      <c r="V101" s="133" t="str">
        <f t="shared" si="25"/>
        <v xml:space="preserve">  </v>
      </c>
      <c r="W101" s="133"/>
      <c r="X101" s="133"/>
      <c r="Y101" s="133"/>
      <c r="Z101" s="133" t="str">
        <f t="shared" si="25"/>
        <v xml:space="preserve">  </v>
      </c>
      <c r="AA101" s="133" t="str">
        <f t="shared" si="25"/>
        <v xml:space="preserve">  </v>
      </c>
      <c r="AB101" s="133"/>
      <c r="AC101" s="133" t="str">
        <f t="shared" ref="AC101:AC132" si="27">IF($S101=AC$15,$R101,"  ")</f>
        <v xml:space="preserve">  </v>
      </c>
      <c r="AD101" s="133"/>
      <c r="AE101" s="133"/>
      <c r="AF101" s="133" t="str">
        <f t="shared" si="26"/>
        <v xml:space="preserve">  </v>
      </c>
      <c r="AG101" s="133" t="str">
        <f t="shared" si="26"/>
        <v xml:space="preserve">  </v>
      </c>
      <c r="AH101" s="133" t="str">
        <f t="shared" si="26"/>
        <v xml:space="preserve">  </v>
      </c>
      <c r="AI101" s="42">
        <f t="shared" si="19"/>
        <v>1158</v>
      </c>
      <c r="AJ101" s="43"/>
      <c r="AK101" s="43">
        <v>260</v>
      </c>
      <c r="AL101" s="42">
        <f t="shared" si="23"/>
        <v>1158</v>
      </c>
      <c r="AM101" s="43" t="s">
        <v>311</v>
      </c>
      <c r="AN101" s="95">
        <v>44621</v>
      </c>
      <c r="AO101" s="82"/>
    </row>
    <row r="102" spans="1:41" ht="45" hidden="1" customHeight="1">
      <c r="A102" s="43">
        <v>70</v>
      </c>
      <c r="B102" s="43">
        <v>915</v>
      </c>
      <c r="C102" s="43" t="s">
        <v>1</v>
      </c>
      <c r="D102" s="43" t="s">
        <v>3054</v>
      </c>
      <c r="E102" s="103">
        <f t="shared" si="24"/>
        <v>44638</v>
      </c>
      <c r="F102" s="43" t="s">
        <v>38</v>
      </c>
      <c r="G102" s="43">
        <v>261</v>
      </c>
      <c r="H102" s="43">
        <v>21237.15</v>
      </c>
      <c r="I102" s="103">
        <v>44642</v>
      </c>
      <c r="J102" s="56">
        <v>2509</v>
      </c>
      <c r="K102" s="43" t="s">
        <v>3038</v>
      </c>
      <c r="L102" s="84" t="s">
        <v>105</v>
      </c>
      <c r="M102" s="165"/>
      <c r="N102" s="70" t="s">
        <v>1992</v>
      </c>
      <c r="O102" s="70" t="s">
        <v>39</v>
      </c>
      <c r="P102" s="70">
        <v>25</v>
      </c>
      <c r="Q102" s="122">
        <v>75.95</v>
      </c>
      <c r="R102" s="42">
        <f t="shared" si="0"/>
        <v>1898.75</v>
      </c>
      <c r="S102" s="43" t="s">
        <v>1915</v>
      </c>
      <c r="T102" s="133" t="str">
        <f t="shared" ref="T102:T138" si="28">IF($S102=T$15,$R102,"  ")</f>
        <v xml:space="preserve">  </v>
      </c>
      <c r="U102" s="133">
        <f t="shared" si="25"/>
        <v>1898.75</v>
      </c>
      <c r="V102" s="133" t="str">
        <f t="shared" si="25"/>
        <v xml:space="preserve">  </v>
      </c>
      <c r="W102" s="133"/>
      <c r="X102" s="133"/>
      <c r="Y102" s="133"/>
      <c r="Z102" s="133" t="str">
        <f t="shared" si="25"/>
        <v xml:space="preserve">  </v>
      </c>
      <c r="AA102" s="133" t="str">
        <f t="shared" si="25"/>
        <v xml:space="preserve">  </v>
      </c>
      <c r="AB102" s="133"/>
      <c r="AC102" s="133" t="str">
        <f t="shared" si="27"/>
        <v xml:space="preserve">  </v>
      </c>
      <c r="AD102" s="133"/>
      <c r="AE102" s="133"/>
      <c r="AF102" s="133" t="str">
        <f t="shared" si="26"/>
        <v xml:space="preserve">  </v>
      </c>
      <c r="AG102" s="133" t="str">
        <f t="shared" si="26"/>
        <v xml:space="preserve">  </v>
      </c>
      <c r="AH102" s="133" t="str">
        <f t="shared" si="26"/>
        <v xml:space="preserve">  </v>
      </c>
      <c r="AI102" s="42">
        <f t="shared" si="19"/>
        <v>1898.75</v>
      </c>
      <c r="AJ102" s="43"/>
      <c r="AK102" s="43">
        <v>260</v>
      </c>
      <c r="AL102" s="42">
        <f t="shared" si="23"/>
        <v>1898.75</v>
      </c>
      <c r="AM102" s="43" t="s">
        <v>311</v>
      </c>
      <c r="AN102" s="95">
        <v>44621</v>
      </c>
      <c r="AO102" s="82"/>
    </row>
    <row r="103" spans="1:41" ht="45" hidden="1" customHeight="1">
      <c r="A103" s="43">
        <v>71</v>
      </c>
      <c r="B103" s="43">
        <v>915</v>
      </c>
      <c r="C103" s="43" t="s">
        <v>1</v>
      </c>
      <c r="D103" s="43" t="s">
        <v>3054</v>
      </c>
      <c r="E103" s="103">
        <f t="shared" si="24"/>
        <v>44638</v>
      </c>
      <c r="F103" s="43" t="s">
        <v>38</v>
      </c>
      <c r="G103" s="43">
        <v>261</v>
      </c>
      <c r="H103" s="43">
        <v>21237.15</v>
      </c>
      <c r="I103" s="103">
        <v>44642</v>
      </c>
      <c r="J103" s="56">
        <v>2509</v>
      </c>
      <c r="K103" s="43" t="s">
        <v>3038</v>
      </c>
      <c r="L103" s="84" t="s">
        <v>105</v>
      </c>
      <c r="M103" s="165"/>
      <c r="N103" s="70" t="s">
        <v>1993</v>
      </c>
      <c r="O103" s="70" t="s">
        <v>39</v>
      </c>
      <c r="P103" s="70">
        <v>2</v>
      </c>
      <c r="Q103" s="122">
        <v>11.9</v>
      </c>
      <c r="R103" s="42">
        <f t="shared" si="0"/>
        <v>23.8</v>
      </c>
      <c r="S103" s="43" t="s">
        <v>1915</v>
      </c>
      <c r="T103" s="133" t="str">
        <f t="shared" si="28"/>
        <v xml:space="preserve">  </v>
      </c>
      <c r="U103" s="133">
        <f t="shared" si="25"/>
        <v>23.8</v>
      </c>
      <c r="V103" s="133" t="str">
        <f t="shared" si="25"/>
        <v xml:space="preserve">  </v>
      </c>
      <c r="W103" s="133"/>
      <c r="X103" s="133"/>
      <c r="Y103" s="133"/>
      <c r="Z103" s="133" t="str">
        <f t="shared" si="25"/>
        <v xml:space="preserve">  </v>
      </c>
      <c r="AA103" s="133" t="str">
        <f t="shared" si="25"/>
        <v xml:space="preserve">  </v>
      </c>
      <c r="AB103" s="133"/>
      <c r="AC103" s="133" t="str">
        <f t="shared" si="27"/>
        <v xml:space="preserve">  </v>
      </c>
      <c r="AD103" s="133"/>
      <c r="AE103" s="133"/>
      <c r="AF103" s="133" t="str">
        <f t="shared" si="26"/>
        <v xml:space="preserve">  </v>
      </c>
      <c r="AG103" s="133" t="str">
        <f t="shared" si="26"/>
        <v xml:space="preserve">  </v>
      </c>
      <c r="AH103" s="133" t="str">
        <f t="shared" si="26"/>
        <v xml:space="preserve">  </v>
      </c>
      <c r="AI103" s="42">
        <f t="shared" si="19"/>
        <v>23.8</v>
      </c>
      <c r="AJ103" s="43"/>
      <c r="AK103" s="43">
        <v>260</v>
      </c>
      <c r="AL103" s="42">
        <f t="shared" si="23"/>
        <v>23.8</v>
      </c>
      <c r="AM103" s="43" t="s">
        <v>311</v>
      </c>
      <c r="AN103" s="95">
        <v>44621</v>
      </c>
      <c r="AO103" s="82"/>
    </row>
    <row r="104" spans="1:41" ht="45" hidden="1" customHeight="1">
      <c r="A104" s="43">
        <v>72</v>
      </c>
      <c r="B104" s="43">
        <v>915</v>
      </c>
      <c r="C104" s="43" t="s">
        <v>1</v>
      </c>
      <c r="D104" s="43" t="s">
        <v>3054</v>
      </c>
      <c r="E104" s="103">
        <f t="shared" si="24"/>
        <v>44638</v>
      </c>
      <c r="F104" s="43" t="s">
        <v>38</v>
      </c>
      <c r="G104" s="43">
        <v>261</v>
      </c>
      <c r="H104" s="43">
        <v>21237.15</v>
      </c>
      <c r="I104" s="103">
        <v>44642</v>
      </c>
      <c r="J104" s="56">
        <v>2509</v>
      </c>
      <c r="K104" s="43" t="s">
        <v>3038</v>
      </c>
      <c r="L104" s="84" t="s">
        <v>105</v>
      </c>
      <c r="M104" s="165"/>
      <c r="N104" s="70" t="s">
        <v>1994</v>
      </c>
      <c r="O104" s="70" t="s">
        <v>1995</v>
      </c>
      <c r="P104" s="70">
        <v>100</v>
      </c>
      <c r="Q104" s="122">
        <v>0.99</v>
      </c>
      <c r="R104" s="42">
        <f t="shared" si="0"/>
        <v>99</v>
      </c>
      <c r="S104" s="43" t="s">
        <v>1915</v>
      </c>
      <c r="T104" s="133" t="str">
        <f t="shared" si="28"/>
        <v xml:space="preserve">  </v>
      </c>
      <c r="U104" s="133">
        <f t="shared" si="25"/>
        <v>99</v>
      </c>
      <c r="V104" s="133" t="str">
        <f t="shared" si="25"/>
        <v xml:space="preserve">  </v>
      </c>
      <c r="W104" s="133"/>
      <c r="X104" s="133"/>
      <c r="Y104" s="133"/>
      <c r="Z104" s="133" t="str">
        <f t="shared" si="25"/>
        <v xml:space="preserve">  </v>
      </c>
      <c r="AA104" s="133" t="str">
        <f t="shared" si="25"/>
        <v xml:space="preserve">  </v>
      </c>
      <c r="AB104" s="133"/>
      <c r="AC104" s="133" t="str">
        <f t="shared" si="27"/>
        <v xml:space="preserve">  </v>
      </c>
      <c r="AD104" s="133"/>
      <c r="AE104" s="133"/>
      <c r="AF104" s="133" t="str">
        <f t="shared" si="26"/>
        <v xml:space="preserve">  </v>
      </c>
      <c r="AG104" s="133" t="str">
        <f t="shared" si="26"/>
        <v xml:space="preserve">  </v>
      </c>
      <c r="AH104" s="133" t="str">
        <f t="shared" si="26"/>
        <v xml:space="preserve">  </v>
      </c>
      <c r="AI104" s="42">
        <f t="shared" si="19"/>
        <v>99</v>
      </c>
      <c r="AJ104" s="43"/>
      <c r="AK104" s="43">
        <v>260</v>
      </c>
      <c r="AL104" s="42">
        <f t="shared" si="21"/>
        <v>99</v>
      </c>
      <c r="AM104" s="43" t="s">
        <v>311</v>
      </c>
      <c r="AN104" s="95">
        <v>44621</v>
      </c>
      <c r="AO104" s="82"/>
    </row>
    <row r="105" spans="1:41" ht="45" hidden="1" customHeight="1">
      <c r="A105" s="43">
        <v>73</v>
      </c>
      <c r="B105" s="43">
        <v>915</v>
      </c>
      <c r="C105" s="43" t="s">
        <v>1</v>
      </c>
      <c r="D105" s="43" t="s">
        <v>3054</v>
      </c>
      <c r="E105" s="103">
        <f t="shared" si="24"/>
        <v>44638</v>
      </c>
      <c r="F105" s="43" t="s">
        <v>38</v>
      </c>
      <c r="G105" s="43">
        <v>261</v>
      </c>
      <c r="H105" s="43">
        <v>21237.15</v>
      </c>
      <c r="I105" s="103">
        <v>44642</v>
      </c>
      <c r="J105" s="56">
        <v>2509</v>
      </c>
      <c r="K105" s="43" t="s">
        <v>3038</v>
      </c>
      <c r="L105" s="84" t="s">
        <v>105</v>
      </c>
      <c r="M105" s="165"/>
      <c r="N105" s="70" t="s">
        <v>1996</v>
      </c>
      <c r="O105" s="70" t="s">
        <v>39</v>
      </c>
      <c r="P105" s="70">
        <v>4</v>
      </c>
      <c r="Q105" s="122">
        <v>159</v>
      </c>
      <c r="R105" s="42">
        <f t="shared" ref="R105:R169" si="29">P105*Q105</f>
        <v>636</v>
      </c>
      <c r="S105" s="43" t="s">
        <v>1915</v>
      </c>
      <c r="T105" s="133" t="str">
        <f t="shared" si="28"/>
        <v xml:space="preserve">  </v>
      </c>
      <c r="U105" s="133">
        <f t="shared" si="25"/>
        <v>636</v>
      </c>
      <c r="V105" s="133" t="str">
        <f t="shared" si="25"/>
        <v xml:space="preserve">  </v>
      </c>
      <c r="W105" s="133"/>
      <c r="X105" s="133"/>
      <c r="Y105" s="133"/>
      <c r="Z105" s="133" t="str">
        <f t="shared" si="25"/>
        <v xml:space="preserve">  </v>
      </c>
      <c r="AA105" s="133" t="str">
        <f t="shared" si="25"/>
        <v xml:space="preserve">  </v>
      </c>
      <c r="AB105" s="133"/>
      <c r="AC105" s="133" t="str">
        <f t="shared" si="27"/>
        <v xml:space="preserve">  </v>
      </c>
      <c r="AD105" s="133"/>
      <c r="AE105" s="133"/>
      <c r="AF105" s="133" t="str">
        <f t="shared" si="26"/>
        <v xml:space="preserve">  </v>
      </c>
      <c r="AG105" s="133" t="str">
        <f t="shared" si="26"/>
        <v xml:space="preserve">  </v>
      </c>
      <c r="AH105" s="133" t="str">
        <f t="shared" si="26"/>
        <v xml:space="preserve">  </v>
      </c>
      <c r="AI105" s="42">
        <f t="shared" si="19"/>
        <v>636</v>
      </c>
      <c r="AJ105" s="43"/>
      <c r="AK105" s="43">
        <v>260</v>
      </c>
      <c r="AL105" s="42">
        <f t="shared" ref="AL105:AL144" si="30">R105</f>
        <v>636</v>
      </c>
      <c r="AM105" s="43" t="s">
        <v>311</v>
      </c>
      <c r="AN105" s="95">
        <v>44621</v>
      </c>
      <c r="AO105" s="82"/>
    </row>
    <row r="106" spans="1:41" ht="45" hidden="1" customHeight="1">
      <c r="A106" s="43">
        <v>74</v>
      </c>
      <c r="B106" s="43">
        <v>915</v>
      </c>
      <c r="C106" s="43" t="s">
        <v>1</v>
      </c>
      <c r="D106" s="43" t="s">
        <v>3054</v>
      </c>
      <c r="E106" s="103">
        <f t="shared" si="24"/>
        <v>44638</v>
      </c>
      <c r="F106" s="43" t="s">
        <v>38</v>
      </c>
      <c r="G106" s="43">
        <v>261</v>
      </c>
      <c r="H106" s="43">
        <v>21237.15</v>
      </c>
      <c r="I106" s="103">
        <v>44642</v>
      </c>
      <c r="J106" s="56">
        <v>2509</v>
      </c>
      <c r="K106" s="43" t="s">
        <v>3038</v>
      </c>
      <c r="L106" s="84" t="s">
        <v>105</v>
      </c>
      <c r="M106" s="165"/>
      <c r="N106" s="70" t="s">
        <v>1997</v>
      </c>
      <c r="O106" s="70" t="s">
        <v>76</v>
      </c>
      <c r="P106" s="70">
        <v>10</v>
      </c>
      <c r="Q106" s="122">
        <v>6.9</v>
      </c>
      <c r="R106" s="42">
        <f t="shared" si="29"/>
        <v>69</v>
      </c>
      <c r="S106" s="43" t="s">
        <v>1915</v>
      </c>
      <c r="T106" s="133" t="str">
        <f t="shared" si="28"/>
        <v xml:space="preserve">  </v>
      </c>
      <c r="U106" s="133">
        <f t="shared" si="25"/>
        <v>69</v>
      </c>
      <c r="V106" s="133" t="str">
        <f t="shared" si="25"/>
        <v xml:space="preserve">  </v>
      </c>
      <c r="W106" s="133"/>
      <c r="X106" s="133"/>
      <c r="Y106" s="133"/>
      <c r="Z106" s="133" t="str">
        <f t="shared" si="25"/>
        <v xml:space="preserve">  </v>
      </c>
      <c r="AA106" s="133" t="str">
        <f t="shared" si="25"/>
        <v xml:space="preserve">  </v>
      </c>
      <c r="AB106" s="133"/>
      <c r="AC106" s="133" t="str">
        <f t="shared" si="27"/>
        <v xml:space="preserve">  </v>
      </c>
      <c r="AD106" s="133"/>
      <c r="AE106" s="133"/>
      <c r="AF106" s="133" t="str">
        <f t="shared" si="26"/>
        <v xml:space="preserve">  </v>
      </c>
      <c r="AG106" s="133" t="str">
        <f t="shared" si="26"/>
        <v xml:space="preserve">  </v>
      </c>
      <c r="AH106" s="133" t="str">
        <f t="shared" si="26"/>
        <v xml:space="preserve">  </v>
      </c>
      <c r="AI106" s="42">
        <f t="shared" si="19"/>
        <v>69</v>
      </c>
      <c r="AJ106" s="43"/>
      <c r="AK106" s="43">
        <v>260</v>
      </c>
      <c r="AL106" s="42">
        <f t="shared" si="30"/>
        <v>69</v>
      </c>
      <c r="AM106" s="43" t="s">
        <v>311</v>
      </c>
      <c r="AN106" s="95">
        <v>44621</v>
      </c>
      <c r="AO106" s="82"/>
    </row>
    <row r="107" spans="1:41" ht="45" hidden="1" customHeight="1">
      <c r="A107" s="43">
        <v>75</v>
      </c>
      <c r="B107" s="43">
        <v>915</v>
      </c>
      <c r="C107" s="43" t="s">
        <v>1</v>
      </c>
      <c r="D107" s="43" t="s">
        <v>3054</v>
      </c>
      <c r="E107" s="103">
        <f t="shared" si="24"/>
        <v>44638</v>
      </c>
      <c r="F107" s="43" t="s">
        <v>38</v>
      </c>
      <c r="G107" s="43">
        <v>261</v>
      </c>
      <c r="H107" s="43">
        <v>21237.15</v>
      </c>
      <c r="I107" s="103">
        <v>44642</v>
      </c>
      <c r="J107" s="56">
        <v>2509</v>
      </c>
      <c r="K107" s="43" t="s">
        <v>3038</v>
      </c>
      <c r="L107" s="84" t="s">
        <v>105</v>
      </c>
      <c r="M107" s="165"/>
      <c r="N107" s="70" t="s">
        <v>1998</v>
      </c>
      <c r="O107" s="70" t="s">
        <v>1995</v>
      </c>
      <c r="P107" s="70">
        <v>400</v>
      </c>
      <c r="Q107" s="122">
        <v>3.79</v>
      </c>
      <c r="R107" s="42">
        <f t="shared" si="29"/>
        <v>1516</v>
      </c>
      <c r="S107" s="43" t="s">
        <v>1915</v>
      </c>
      <c r="T107" s="133" t="str">
        <f t="shared" si="28"/>
        <v xml:space="preserve">  </v>
      </c>
      <c r="U107" s="133">
        <f t="shared" si="25"/>
        <v>1516</v>
      </c>
      <c r="V107" s="133" t="str">
        <f t="shared" si="25"/>
        <v xml:space="preserve">  </v>
      </c>
      <c r="W107" s="133"/>
      <c r="X107" s="133"/>
      <c r="Y107" s="133"/>
      <c r="Z107" s="133" t="str">
        <f t="shared" si="25"/>
        <v xml:space="preserve">  </v>
      </c>
      <c r="AA107" s="133" t="str">
        <f t="shared" si="25"/>
        <v xml:space="preserve">  </v>
      </c>
      <c r="AB107" s="133"/>
      <c r="AC107" s="133" t="str">
        <f t="shared" si="27"/>
        <v xml:space="preserve">  </v>
      </c>
      <c r="AD107" s="133"/>
      <c r="AE107" s="133"/>
      <c r="AF107" s="133" t="str">
        <f t="shared" si="26"/>
        <v xml:space="preserve">  </v>
      </c>
      <c r="AG107" s="133" t="str">
        <f t="shared" si="26"/>
        <v xml:space="preserve">  </v>
      </c>
      <c r="AH107" s="133" t="str">
        <f t="shared" si="26"/>
        <v xml:space="preserve">  </v>
      </c>
      <c r="AI107" s="42">
        <f t="shared" si="19"/>
        <v>1516</v>
      </c>
      <c r="AJ107" s="43"/>
      <c r="AK107" s="43">
        <v>260</v>
      </c>
      <c r="AL107" s="42">
        <f t="shared" si="30"/>
        <v>1516</v>
      </c>
      <c r="AM107" s="43" t="s">
        <v>311</v>
      </c>
      <c r="AN107" s="95">
        <v>44621</v>
      </c>
      <c r="AO107" s="82"/>
    </row>
    <row r="108" spans="1:41" ht="45" hidden="1" customHeight="1">
      <c r="A108" s="43">
        <v>76</v>
      </c>
      <c r="B108" s="43">
        <v>915</v>
      </c>
      <c r="C108" s="43" t="s">
        <v>1</v>
      </c>
      <c r="D108" s="43" t="s">
        <v>3054</v>
      </c>
      <c r="E108" s="103">
        <f t="shared" si="24"/>
        <v>44638</v>
      </c>
      <c r="F108" s="43" t="s">
        <v>38</v>
      </c>
      <c r="G108" s="43">
        <v>261</v>
      </c>
      <c r="H108" s="43">
        <v>21237.15</v>
      </c>
      <c r="I108" s="103">
        <v>44642</v>
      </c>
      <c r="J108" s="56">
        <v>2509</v>
      </c>
      <c r="K108" s="43" t="s">
        <v>3038</v>
      </c>
      <c r="L108" s="84" t="s">
        <v>105</v>
      </c>
      <c r="M108" s="165"/>
      <c r="N108" s="70" t="s">
        <v>1999</v>
      </c>
      <c r="O108" s="70" t="s">
        <v>1995</v>
      </c>
      <c r="P108" s="70">
        <v>500</v>
      </c>
      <c r="Q108" s="122">
        <v>3.98</v>
      </c>
      <c r="R108" s="42">
        <f t="shared" si="29"/>
        <v>1990</v>
      </c>
      <c r="S108" s="43" t="s">
        <v>1915</v>
      </c>
      <c r="T108" s="133" t="str">
        <f t="shared" si="28"/>
        <v xml:space="preserve">  </v>
      </c>
      <c r="U108" s="133">
        <f t="shared" si="25"/>
        <v>1990</v>
      </c>
      <c r="V108" s="133" t="str">
        <f t="shared" si="25"/>
        <v xml:space="preserve">  </v>
      </c>
      <c r="W108" s="133"/>
      <c r="X108" s="133"/>
      <c r="Y108" s="133"/>
      <c r="Z108" s="133" t="str">
        <f t="shared" si="25"/>
        <v xml:space="preserve">  </v>
      </c>
      <c r="AA108" s="133" t="str">
        <f t="shared" si="25"/>
        <v xml:space="preserve">  </v>
      </c>
      <c r="AB108" s="133"/>
      <c r="AC108" s="133" t="str">
        <f t="shared" si="27"/>
        <v xml:space="preserve">  </v>
      </c>
      <c r="AD108" s="133"/>
      <c r="AE108" s="133"/>
      <c r="AF108" s="133" t="str">
        <f t="shared" si="26"/>
        <v xml:space="preserve">  </v>
      </c>
      <c r="AG108" s="133" t="str">
        <f t="shared" si="26"/>
        <v xml:space="preserve">  </v>
      </c>
      <c r="AH108" s="133" t="str">
        <f t="shared" si="26"/>
        <v xml:space="preserve">  </v>
      </c>
      <c r="AI108" s="42">
        <f t="shared" si="19"/>
        <v>1990</v>
      </c>
      <c r="AJ108" s="43"/>
      <c r="AK108" s="43">
        <v>260</v>
      </c>
      <c r="AL108" s="42">
        <f t="shared" si="30"/>
        <v>1990</v>
      </c>
      <c r="AM108" s="43" t="s">
        <v>311</v>
      </c>
      <c r="AN108" s="95">
        <v>44621</v>
      </c>
      <c r="AO108" s="82"/>
    </row>
    <row r="109" spans="1:41" ht="45" hidden="1" customHeight="1">
      <c r="A109" s="43">
        <v>77</v>
      </c>
      <c r="B109" s="43">
        <v>915</v>
      </c>
      <c r="C109" s="43" t="s">
        <v>1</v>
      </c>
      <c r="D109" s="43" t="s">
        <v>3054</v>
      </c>
      <c r="E109" s="103">
        <f t="shared" si="24"/>
        <v>44638</v>
      </c>
      <c r="F109" s="43" t="s">
        <v>38</v>
      </c>
      <c r="G109" s="43">
        <v>261</v>
      </c>
      <c r="H109" s="43">
        <v>21237.15</v>
      </c>
      <c r="I109" s="103">
        <v>44642</v>
      </c>
      <c r="J109" s="56">
        <v>2509</v>
      </c>
      <c r="K109" s="43" t="s">
        <v>3038</v>
      </c>
      <c r="L109" s="84" t="s">
        <v>105</v>
      </c>
      <c r="M109" s="165"/>
      <c r="N109" s="70" t="s">
        <v>2000</v>
      </c>
      <c r="O109" s="70" t="s">
        <v>39</v>
      </c>
      <c r="P109" s="70">
        <v>4</v>
      </c>
      <c r="Q109" s="122">
        <v>309.95</v>
      </c>
      <c r="R109" s="42">
        <f t="shared" si="29"/>
        <v>1239.8</v>
      </c>
      <c r="S109" s="43" t="s">
        <v>1915</v>
      </c>
      <c r="T109" s="133" t="str">
        <f t="shared" si="28"/>
        <v xml:space="preserve">  </v>
      </c>
      <c r="U109" s="133">
        <f t="shared" ref="U109:AA128" si="31">IF($S109=U$15,$R109,"  ")</f>
        <v>1239.8</v>
      </c>
      <c r="V109" s="133" t="str">
        <f t="shared" si="31"/>
        <v xml:space="preserve">  </v>
      </c>
      <c r="W109" s="133"/>
      <c r="X109" s="133"/>
      <c r="Y109" s="133"/>
      <c r="Z109" s="133" t="str">
        <f t="shared" si="31"/>
        <v xml:space="preserve">  </v>
      </c>
      <c r="AA109" s="133" t="str">
        <f t="shared" si="31"/>
        <v xml:space="preserve">  </v>
      </c>
      <c r="AB109" s="133"/>
      <c r="AC109" s="133" t="str">
        <f t="shared" si="27"/>
        <v xml:space="preserve">  </v>
      </c>
      <c r="AD109" s="133"/>
      <c r="AE109" s="133"/>
      <c r="AF109" s="133" t="str">
        <f t="shared" ref="AF109:AH128" si="32">IF($S109=AF$15,$R109,"  ")</f>
        <v xml:space="preserve">  </v>
      </c>
      <c r="AG109" s="133" t="str">
        <f t="shared" si="32"/>
        <v xml:space="preserve">  </v>
      </c>
      <c r="AH109" s="133" t="str">
        <f t="shared" si="32"/>
        <v xml:space="preserve">  </v>
      </c>
      <c r="AI109" s="42">
        <f t="shared" si="19"/>
        <v>1239.8</v>
      </c>
      <c r="AJ109" s="43"/>
      <c r="AK109" s="43">
        <v>260</v>
      </c>
      <c r="AL109" s="42">
        <f t="shared" si="30"/>
        <v>1239.8</v>
      </c>
      <c r="AM109" s="43" t="s">
        <v>311</v>
      </c>
      <c r="AN109" s="95">
        <v>44621</v>
      </c>
      <c r="AO109" s="82"/>
    </row>
    <row r="110" spans="1:41" ht="45" hidden="1" customHeight="1">
      <c r="A110" s="43">
        <v>78</v>
      </c>
      <c r="B110" s="43">
        <v>915</v>
      </c>
      <c r="C110" s="43" t="s">
        <v>1</v>
      </c>
      <c r="D110" s="43" t="s">
        <v>3054</v>
      </c>
      <c r="E110" s="103">
        <f t="shared" si="24"/>
        <v>44638</v>
      </c>
      <c r="F110" s="43" t="s">
        <v>38</v>
      </c>
      <c r="G110" s="43">
        <v>261</v>
      </c>
      <c r="H110" s="43">
        <v>21237.15</v>
      </c>
      <c r="I110" s="103">
        <v>44642</v>
      </c>
      <c r="J110" s="56">
        <v>2509</v>
      </c>
      <c r="K110" s="43" t="s">
        <v>3038</v>
      </c>
      <c r="L110" s="84" t="s">
        <v>105</v>
      </c>
      <c r="M110" s="165"/>
      <c r="N110" s="70" t="s">
        <v>2001</v>
      </c>
      <c r="O110" s="70" t="s">
        <v>39</v>
      </c>
      <c r="P110" s="70">
        <v>20</v>
      </c>
      <c r="Q110" s="122">
        <v>13.9</v>
      </c>
      <c r="R110" s="42">
        <f t="shared" si="29"/>
        <v>278</v>
      </c>
      <c r="S110" s="43" t="s">
        <v>1915</v>
      </c>
      <c r="T110" s="133" t="str">
        <f t="shared" si="28"/>
        <v xml:space="preserve">  </v>
      </c>
      <c r="U110" s="133">
        <f t="shared" si="31"/>
        <v>278</v>
      </c>
      <c r="V110" s="133" t="str">
        <f t="shared" si="31"/>
        <v xml:space="preserve">  </v>
      </c>
      <c r="W110" s="133"/>
      <c r="X110" s="133"/>
      <c r="Y110" s="133"/>
      <c r="Z110" s="133" t="str">
        <f t="shared" si="31"/>
        <v xml:space="preserve">  </v>
      </c>
      <c r="AA110" s="133" t="str">
        <f t="shared" si="31"/>
        <v xml:space="preserve">  </v>
      </c>
      <c r="AB110" s="133"/>
      <c r="AC110" s="133" t="str">
        <f t="shared" si="27"/>
        <v xml:space="preserve">  </v>
      </c>
      <c r="AD110" s="133"/>
      <c r="AE110" s="133"/>
      <c r="AF110" s="133" t="str">
        <f t="shared" si="32"/>
        <v xml:space="preserve">  </v>
      </c>
      <c r="AG110" s="133" t="str">
        <f t="shared" si="32"/>
        <v xml:space="preserve">  </v>
      </c>
      <c r="AH110" s="133" t="str">
        <f t="shared" si="32"/>
        <v xml:space="preserve">  </v>
      </c>
      <c r="AI110" s="42">
        <f t="shared" si="19"/>
        <v>278</v>
      </c>
      <c r="AJ110" s="43"/>
      <c r="AK110" s="43">
        <v>260</v>
      </c>
      <c r="AL110" s="42">
        <f t="shared" si="30"/>
        <v>278</v>
      </c>
      <c r="AM110" s="43" t="s">
        <v>311</v>
      </c>
      <c r="AN110" s="95">
        <v>44621</v>
      </c>
      <c r="AO110" s="82"/>
    </row>
    <row r="111" spans="1:41" ht="45" hidden="1" customHeight="1">
      <c r="A111" s="43">
        <v>79</v>
      </c>
      <c r="B111" s="43">
        <v>761</v>
      </c>
      <c r="C111" s="43" t="s">
        <v>1</v>
      </c>
      <c r="D111" s="43" t="s">
        <v>3054</v>
      </c>
      <c r="E111" s="103">
        <v>44642</v>
      </c>
      <c r="F111" s="43" t="s">
        <v>38</v>
      </c>
      <c r="G111" s="43">
        <v>194</v>
      </c>
      <c r="H111" s="43">
        <v>7691</v>
      </c>
      <c r="I111" s="103">
        <v>44643</v>
      </c>
      <c r="J111" s="56">
        <v>2518</v>
      </c>
      <c r="K111" s="43">
        <v>10422278384</v>
      </c>
      <c r="L111" s="84" t="s">
        <v>2002</v>
      </c>
      <c r="M111" s="165"/>
      <c r="N111" s="70" t="s">
        <v>2003</v>
      </c>
      <c r="O111" s="70" t="s">
        <v>39</v>
      </c>
      <c r="P111" s="70">
        <v>8</v>
      </c>
      <c r="Q111" s="166">
        <v>25</v>
      </c>
      <c r="R111" s="42">
        <f t="shared" si="29"/>
        <v>200</v>
      </c>
      <c r="S111" s="43" t="s">
        <v>1915</v>
      </c>
      <c r="T111" s="133" t="str">
        <f t="shared" si="28"/>
        <v xml:space="preserve">  </v>
      </c>
      <c r="U111" s="133">
        <f t="shared" si="31"/>
        <v>200</v>
      </c>
      <c r="V111" s="133" t="str">
        <f t="shared" si="31"/>
        <v xml:space="preserve">  </v>
      </c>
      <c r="W111" s="133"/>
      <c r="X111" s="133"/>
      <c r="Y111" s="133"/>
      <c r="Z111" s="133" t="str">
        <f t="shared" si="31"/>
        <v xml:space="preserve">  </v>
      </c>
      <c r="AA111" s="133" t="str">
        <f t="shared" si="31"/>
        <v xml:space="preserve">  </v>
      </c>
      <c r="AB111" s="133"/>
      <c r="AC111" s="133" t="str">
        <f t="shared" si="27"/>
        <v xml:space="preserve">  </v>
      </c>
      <c r="AD111" s="133"/>
      <c r="AE111" s="133"/>
      <c r="AF111" s="133" t="str">
        <f t="shared" si="32"/>
        <v xml:space="preserve">  </v>
      </c>
      <c r="AG111" s="133" t="str">
        <f t="shared" si="32"/>
        <v xml:space="preserve">  </v>
      </c>
      <c r="AH111" s="133" t="str">
        <f t="shared" si="32"/>
        <v xml:space="preserve">  </v>
      </c>
      <c r="AI111" s="42">
        <f t="shared" si="19"/>
        <v>200</v>
      </c>
      <c r="AJ111" s="43"/>
      <c r="AK111" s="43">
        <v>172</v>
      </c>
      <c r="AL111" s="42">
        <f t="shared" si="30"/>
        <v>200</v>
      </c>
      <c r="AM111" s="43" t="s">
        <v>311</v>
      </c>
      <c r="AN111" s="95">
        <v>44621</v>
      </c>
      <c r="AO111" s="82"/>
    </row>
    <row r="112" spans="1:41" ht="45" hidden="1" customHeight="1">
      <c r="A112" s="43">
        <v>80</v>
      </c>
      <c r="B112" s="43">
        <v>761</v>
      </c>
      <c r="C112" s="43" t="s">
        <v>1</v>
      </c>
      <c r="D112" s="43" t="s">
        <v>3054</v>
      </c>
      <c r="E112" s="103">
        <f>E111</f>
        <v>44642</v>
      </c>
      <c r="F112" s="43" t="s">
        <v>38</v>
      </c>
      <c r="G112" s="43">
        <v>194</v>
      </c>
      <c r="H112" s="43">
        <v>7691</v>
      </c>
      <c r="I112" s="103">
        <v>44643</v>
      </c>
      <c r="J112" s="56">
        <v>2518</v>
      </c>
      <c r="K112" s="43">
        <v>10422278384</v>
      </c>
      <c r="L112" s="84" t="s">
        <v>2002</v>
      </c>
      <c r="M112" s="165"/>
      <c r="N112" s="70" t="s">
        <v>2004</v>
      </c>
      <c r="O112" s="70" t="s">
        <v>39</v>
      </c>
      <c r="P112" s="70">
        <v>4</v>
      </c>
      <c r="Q112" s="166">
        <v>50</v>
      </c>
      <c r="R112" s="42">
        <f t="shared" si="29"/>
        <v>200</v>
      </c>
      <c r="S112" s="43" t="s">
        <v>1915</v>
      </c>
      <c r="T112" s="133" t="str">
        <f t="shared" si="28"/>
        <v xml:space="preserve">  </v>
      </c>
      <c r="U112" s="133">
        <f t="shared" si="31"/>
        <v>200</v>
      </c>
      <c r="V112" s="133" t="str">
        <f t="shared" si="31"/>
        <v xml:space="preserve">  </v>
      </c>
      <c r="W112" s="133"/>
      <c r="X112" s="133"/>
      <c r="Y112" s="133"/>
      <c r="Z112" s="133" t="str">
        <f t="shared" si="31"/>
        <v xml:space="preserve">  </v>
      </c>
      <c r="AA112" s="133" t="str">
        <f t="shared" si="31"/>
        <v xml:space="preserve">  </v>
      </c>
      <c r="AB112" s="133"/>
      <c r="AC112" s="133" t="str">
        <f t="shared" si="27"/>
        <v xml:space="preserve">  </v>
      </c>
      <c r="AD112" s="133"/>
      <c r="AE112" s="133"/>
      <c r="AF112" s="133" t="str">
        <f t="shared" si="32"/>
        <v xml:space="preserve">  </v>
      </c>
      <c r="AG112" s="133" t="str">
        <f t="shared" si="32"/>
        <v xml:space="preserve">  </v>
      </c>
      <c r="AH112" s="133" t="str">
        <f t="shared" si="32"/>
        <v xml:space="preserve">  </v>
      </c>
      <c r="AI112" s="42">
        <f t="shared" si="19"/>
        <v>200</v>
      </c>
      <c r="AJ112" s="43"/>
      <c r="AK112" s="43">
        <v>172</v>
      </c>
      <c r="AL112" s="42">
        <f t="shared" si="30"/>
        <v>200</v>
      </c>
      <c r="AM112" s="43" t="s">
        <v>311</v>
      </c>
      <c r="AN112" s="95">
        <v>44621</v>
      </c>
      <c r="AO112" s="82"/>
    </row>
    <row r="113" spans="1:41" ht="45" hidden="1" customHeight="1">
      <c r="A113" s="43">
        <v>81</v>
      </c>
      <c r="B113" s="43">
        <v>761</v>
      </c>
      <c r="C113" s="43" t="s">
        <v>1</v>
      </c>
      <c r="D113" s="43" t="s">
        <v>3054</v>
      </c>
      <c r="E113" s="103">
        <f t="shared" ref="E113:E130" si="33">E112</f>
        <v>44642</v>
      </c>
      <c r="F113" s="43" t="s">
        <v>38</v>
      </c>
      <c r="G113" s="43">
        <v>194</v>
      </c>
      <c r="H113" s="43">
        <v>7691</v>
      </c>
      <c r="I113" s="103">
        <v>44643</v>
      </c>
      <c r="J113" s="56">
        <v>2518</v>
      </c>
      <c r="K113" s="43">
        <v>10422278384</v>
      </c>
      <c r="L113" s="84" t="s">
        <v>2002</v>
      </c>
      <c r="M113" s="165"/>
      <c r="N113" s="70" t="s">
        <v>71</v>
      </c>
      <c r="O113" s="70" t="s">
        <v>39</v>
      </c>
      <c r="P113" s="70">
        <v>8</v>
      </c>
      <c r="Q113" s="166">
        <v>120</v>
      </c>
      <c r="R113" s="42">
        <f t="shared" si="29"/>
        <v>960</v>
      </c>
      <c r="S113" s="43" t="s">
        <v>1915</v>
      </c>
      <c r="T113" s="133" t="str">
        <f t="shared" si="28"/>
        <v xml:space="preserve">  </v>
      </c>
      <c r="U113" s="133">
        <f t="shared" si="31"/>
        <v>960</v>
      </c>
      <c r="V113" s="133" t="str">
        <f t="shared" si="31"/>
        <v xml:space="preserve">  </v>
      </c>
      <c r="W113" s="133"/>
      <c r="X113" s="133"/>
      <c r="Y113" s="133"/>
      <c r="Z113" s="133" t="str">
        <f t="shared" si="31"/>
        <v xml:space="preserve">  </v>
      </c>
      <c r="AA113" s="133" t="str">
        <f t="shared" si="31"/>
        <v xml:space="preserve">  </v>
      </c>
      <c r="AB113" s="133"/>
      <c r="AC113" s="133" t="str">
        <f t="shared" si="27"/>
        <v xml:space="preserve">  </v>
      </c>
      <c r="AD113" s="133"/>
      <c r="AE113" s="133"/>
      <c r="AF113" s="133" t="str">
        <f t="shared" si="32"/>
        <v xml:space="preserve">  </v>
      </c>
      <c r="AG113" s="133" t="str">
        <f t="shared" si="32"/>
        <v xml:space="preserve">  </v>
      </c>
      <c r="AH113" s="133" t="str">
        <f t="shared" si="32"/>
        <v xml:space="preserve">  </v>
      </c>
      <c r="AI113" s="42">
        <f t="shared" si="19"/>
        <v>960</v>
      </c>
      <c r="AJ113" s="43"/>
      <c r="AK113" s="43">
        <v>172</v>
      </c>
      <c r="AL113" s="42">
        <f t="shared" si="30"/>
        <v>960</v>
      </c>
      <c r="AM113" s="43" t="s">
        <v>311</v>
      </c>
      <c r="AN113" s="95">
        <v>44621</v>
      </c>
      <c r="AO113" s="82"/>
    </row>
    <row r="114" spans="1:41" ht="45" hidden="1" customHeight="1">
      <c r="A114" s="43">
        <v>82</v>
      </c>
      <c r="B114" s="43">
        <v>761</v>
      </c>
      <c r="C114" s="43" t="s">
        <v>1</v>
      </c>
      <c r="D114" s="43" t="s">
        <v>3054</v>
      </c>
      <c r="E114" s="103">
        <f t="shared" si="33"/>
        <v>44642</v>
      </c>
      <c r="F114" s="43" t="s">
        <v>38</v>
      </c>
      <c r="G114" s="43">
        <v>194</v>
      </c>
      <c r="H114" s="43">
        <v>7691</v>
      </c>
      <c r="I114" s="103">
        <v>44643</v>
      </c>
      <c r="J114" s="56">
        <v>2518</v>
      </c>
      <c r="K114" s="43">
        <v>10422278384</v>
      </c>
      <c r="L114" s="84" t="s">
        <v>2002</v>
      </c>
      <c r="M114" s="165"/>
      <c r="N114" s="70" t="s">
        <v>72</v>
      </c>
      <c r="O114" s="70" t="s">
        <v>39</v>
      </c>
      <c r="P114" s="70">
        <v>5</v>
      </c>
      <c r="Q114" s="166">
        <v>60</v>
      </c>
      <c r="R114" s="42">
        <f t="shared" si="29"/>
        <v>300</v>
      </c>
      <c r="S114" s="43" t="s">
        <v>1915</v>
      </c>
      <c r="T114" s="133" t="str">
        <f t="shared" si="28"/>
        <v xml:space="preserve">  </v>
      </c>
      <c r="U114" s="133">
        <f t="shared" si="31"/>
        <v>300</v>
      </c>
      <c r="V114" s="133" t="str">
        <f t="shared" si="31"/>
        <v xml:space="preserve">  </v>
      </c>
      <c r="W114" s="133"/>
      <c r="X114" s="133"/>
      <c r="Y114" s="133"/>
      <c r="Z114" s="133" t="str">
        <f t="shared" si="31"/>
        <v xml:space="preserve">  </v>
      </c>
      <c r="AA114" s="133" t="str">
        <f t="shared" si="31"/>
        <v xml:space="preserve">  </v>
      </c>
      <c r="AB114" s="133"/>
      <c r="AC114" s="133" t="str">
        <f t="shared" si="27"/>
        <v xml:space="preserve">  </v>
      </c>
      <c r="AD114" s="133"/>
      <c r="AE114" s="133"/>
      <c r="AF114" s="133" t="str">
        <f t="shared" si="32"/>
        <v xml:space="preserve">  </v>
      </c>
      <c r="AG114" s="133" t="str">
        <f t="shared" si="32"/>
        <v xml:space="preserve">  </v>
      </c>
      <c r="AH114" s="133" t="str">
        <f t="shared" si="32"/>
        <v xml:space="preserve">  </v>
      </c>
      <c r="AI114" s="42">
        <f t="shared" si="19"/>
        <v>300</v>
      </c>
      <c r="AJ114" s="43"/>
      <c r="AK114" s="43">
        <v>172</v>
      </c>
      <c r="AL114" s="42">
        <f t="shared" si="30"/>
        <v>300</v>
      </c>
      <c r="AM114" s="43" t="s">
        <v>311</v>
      </c>
      <c r="AN114" s="95">
        <v>44621</v>
      </c>
      <c r="AO114" s="82"/>
    </row>
    <row r="115" spans="1:41" ht="45" hidden="1" customHeight="1">
      <c r="A115" s="43">
        <v>83</v>
      </c>
      <c r="B115" s="43">
        <v>761</v>
      </c>
      <c r="C115" s="43" t="s">
        <v>1</v>
      </c>
      <c r="D115" s="43" t="s">
        <v>3054</v>
      </c>
      <c r="E115" s="103">
        <f t="shared" si="33"/>
        <v>44642</v>
      </c>
      <c r="F115" s="43" t="s">
        <v>38</v>
      </c>
      <c r="G115" s="43">
        <v>194</v>
      </c>
      <c r="H115" s="43">
        <v>7691</v>
      </c>
      <c r="I115" s="103">
        <v>44643</v>
      </c>
      <c r="J115" s="56">
        <v>2518</v>
      </c>
      <c r="K115" s="43">
        <v>10422278384</v>
      </c>
      <c r="L115" s="84" t="s">
        <v>2002</v>
      </c>
      <c r="M115" s="165"/>
      <c r="N115" s="70" t="s">
        <v>2005</v>
      </c>
      <c r="O115" s="70" t="s">
        <v>86</v>
      </c>
      <c r="P115" s="70">
        <v>200</v>
      </c>
      <c r="Q115" s="166">
        <v>0.3</v>
      </c>
      <c r="R115" s="42">
        <f t="shared" si="29"/>
        <v>60</v>
      </c>
      <c r="S115" s="43" t="s">
        <v>1915</v>
      </c>
      <c r="T115" s="133" t="str">
        <f t="shared" si="28"/>
        <v xml:space="preserve">  </v>
      </c>
      <c r="U115" s="133">
        <f t="shared" si="31"/>
        <v>60</v>
      </c>
      <c r="V115" s="133" t="str">
        <f t="shared" si="31"/>
        <v xml:space="preserve">  </v>
      </c>
      <c r="W115" s="133"/>
      <c r="X115" s="133"/>
      <c r="Y115" s="133"/>
      <c r="Z115" s="133" t="str">
        <f t="shared" si="31"/>
        <v xml:space="preserve">  </v>
      </c>
      <c r="AA115" s="133" t="str">
        <f t="shared" si="31"/>
        <v xml:space="preserve">  </v>
      </c>
      <c r="AB115" s="133"/>
      <c r="AC115" s="133" t="str">
        <f t="shared" si="27"/>
        <v xml:space="preserve">  </v>
      </c>
      <c r="AD115" s="133"/>
      <c r="AE115" s="133"/>
      <c r="AF115" s="133" t="str">
        <f t="shared" si="32"/>
        <v xml:space="preserve">  </v>
      </c>
      <c r="AG115" s="133" t="str">
        <f t="shared" si="32"/>
        <v xml:space="preserve">  </v>
      </c>
      <c r="AH115" s="133" t="str">
        <f t="shared" si="32"/>
        <v xml:space="preserve">  </v>
      </c>
      <c r="AI115" s="42">
        <f t="shared" si="19"/>
        <v>60</v>
      </c>
      <c r="AJ115" s="43"/>
      <c r="AK115" s="43">
        <v>172</v>
      </c>
      <c r="AL115" s="42">
        <f t="shared" si="30"/>
        <v>60</v>
      </c>
      <c r="AM115" s="43" t="s">
        <v>311</v>
      </c>
      <c r="AN115" s="95">
        <v>44621</v>
      </c>
      <c r="AO115" s="82"/>
    </row>
    <row r="116" spans="1:41" ht="45" hidden="1" customHeight="1">
      <c r="A116" s="43">
        <v>84</v>
      </c>
      <c r="B116" s="43">
        <v>761</v>
      </c>
      <c r="C116" s="43" t="s">
        <v>1</v>
      </c>
      <c r="D116" s="43" t="s">
        <v>3054</v>
      </c>
      <c r="E116" s="103">
        <f t="shared" si="33"/>
        <v>44642</v>
      </c>
      <c r="F116" s="43" t="s">
        <v>38</v>
      </c>
      <c r="G116" s="43">
        <v>194</v>
      </c>
      <c r="H116" s="43">
        <v>7691</v>
      </c>
      <c r="I116" s="103">
        <v>44643</v>
      </c>
      <c r="J116" s="56">
        <v>2518</v>
      </c>
      <c r="K116" s="43">
        <v>10422278384</v>
      </c>
      <c r="L116" s="84" t="s">
        <v>2002</v>
      </c>
      <c r="M116" s="165"/>
      <c r="N116" s="70" t="s">
        <v>2006</v>
      </c>
      <c r="O116" s="70" t="s">
        <v>39</v>
      </c>
      <c r="P116" s="70">
        <v>10</v>
      </c>
      <c r="Q116" s="166">
        <v>19</v>
      </c>
      <c r="R116" s="42">
        <f t="shared" si="29"/>
        <v>190</v>
      </c>
      <c r="S116" s="43" t="s">
        <v>1915</v>
      </c>
      <c r="T116" s="133" t="str">
        <f t="shared" si="28"/>
        <v xml:space="preserve">  </v>
      </c>
      <c r="U116" s="133">
        <f t="shared" si="31"/>
        <v>190</v>
      </c>
      <c r="V116" s="133" t="str">
        <f t="shared" si="31"/>
        <v xml:space="preserve">  </v>
      </c>
      <c r="W116" s="133"/>
      <c r="X116" s="133"/>
      <c r="Y116" s="133"/>
      <c r="Z116" s="133" t="str">
        <f t="shared" si="31"/>
        <v xml:space="preserve">  </v>
      </c>
      <c r="AA116" s="133" t="str">
        <f t="shared" si="31"/>
        <v xml:space="preserve">  </v>
      </c>
      <c r="AB116" s="133"/>
      <c r="AC116" s="133" t="str">
        <f t="shared" si="27"/>
        <v xml:space="preserve">  </v>
      </c>
      <c r="AD116" s="133"/>
      <c r="AE116" s="133"/>
      <c r="AF116" s="133" t="str">
        <f t="shared" si="32"/>
        <v xml:space="preserve">  </v>
      </c>
      <c r="AG116" s="133" t="str">
        <f t="shared" si="32"/>
        <v xml:space="preserve">  </v>
      </c>
      <c r="AH116" s="133" t="str">
        <f t="shared" si="32"/>
        <v xml:space="preserve">  </v>
      </c>
      <c r="AI116" s="42">
        <f t="shared" si="19"/>
        <v>190</v>
      </c>
      <c r="AJ116" s="43"/>
      <c r="AK116" s="43">
        <v>172</v>
      </c>
      <c r="AL116" s="42">
        <f t="shared" si="30"/>
        <v>190</v>
      </c>
      <c r="AM116" s="43" t="s">
        <v>311</v>
      </c>
      <c r="AN116" s="95">
        <v>44621</v>
      </c>
      <c r="AO116" s="82"/>
    </row>
    <row r="117" spans="1:41" ht="45" hidden="1" customHeight="1">
      <c r="A117" s="43">
        <v>85</v>
      </c>
      <c r="B117" s="43">
        <v>761</v>
      </c>
      <c r="C117" s="43" t="s">
        <v>1</v>
      </c>
      <c r="D117" s="43" t="s">
        <v>3054</v>
      </c>
      <c r="E117" s="103">
        <f t="shared" si="33"/>
        <v>44642</v>
      </c>
      <c r="F117" s="43" t="s">
        <v>38</v>
      </c>
      <c r="G117" s="43">
        <v>194</v>
      </c>
      <c r="H117" s="43">
        <v>7691</v>
      </c>
      <c r="I117" s="103">
        <v>44643</v>
      </c>
      <c r="J117" s="56">
        <v>2518</v>
      </c>
      <c r="K117" s="43">
        <v>10422278384</v>
      </c>
      <c r="L117" s="84" t="s">
        <v>2002</v>
      </c>
      <c r="M117" s="165"/>
      <c r="N117" s="70" t="s">
        <v>2007</v>
      </c>
      <c r="O117" s="70" t="s">
        <v>39</v>
      </c>
      <c r="P117" s="70">
        <v>10</v>
      </c>
      <c r="Q117" s="166">
        <v>19</v>
      </c>
      <c r="R117" s="42">
        <f t="shared" si="29"/>
        <v>190</v>
      </c>
      <c r="S117" s="43" t="s">
        <v>1915</v>
      </c>
      <c r="T117" s="133" t="str">
        <f t="shared" si="28"/>
        <v xml:space="preserve">  </v>
      </c>
      <c r="U117" s="133">
        <f t="shared" si="31"/>
        <v>190</v>
      </c>
      <c r="V117" s="133" t="str">
        <f t="shared" si="31"/>
        <v xml:space="preserve">  </v>
      </c>
      <c r="W117" s="133"/>
      <c r="X117" s="133"/>
      <c r="Y117" s="133"/>
      <c r="Z117" s="133" t="str">
        <f t="shared" si="31"/>
        <v xml:space="preserve">  </v>
      </c>
      <c r="AA117" s="133" t="str">
        <f t="shared" si="31"/>
        <v xml:space="preserve">  </v>
      </c>
      <c r="AB117" s="133"/>
      <c r="AC117" s="133" t="str">
        <f t="shared" si="27"/>
        <v xml:space="preserve">  </v>
      </c>
      <c r="AD117" s="133"/>
      <c r="AE117" s="133"/>
      <c r="AF117" s="133" t="str">
        <f t="shared" si="32"/>
        <v xml:space="preserve">  </v>
      </c>
      <c r="AG117" s="133" t="str">
        <f t="shared" si="32"/>
        <v xml:space="preserve">  </v>
      </c>
      <c r="AH117" s="133" t="str">
        <f t="shared" si="32"/>
        <v xml:space="preserve">  </v>
      </c>
      <c r="AI117" s="42">
        <f t="shared" si="19"/>
        <v>190</v>
      </c>
      <c r="AJ117" s="43"/>
      <c r="AK117" s="43">
        <v>172</v>
      </c>
      <c r="AL117" s="42">
        <f t="shared" si="30"/>
        <v>190</v>
      </c>
      <c r="AM117" s="43" t="s">
        <v>311</v>
      </c>
      <c r="AN117" s="95">
        <v>44621</v>
      </c>
      <c r="AO117" s="82"/>
    </row>
    <row r="118" spans="1:41" ht="45" hidden="1" customHeight="1">
      <c r="A118" s="43">
        <v>86</v>
      </c>
      <c r="B118" s="43">
        <v>761</v>
      </c>
      <c r="C118" s="43" t="s">
        <v>1</v>
      </c>
      <c r="D118" s="43" t="s">
        <v>3054</v>
      </c>
      <c r="E118" s="103">
        <f t="shared" si="33"/>
        <v>44642</v>
      </c>
      <c r="F118" s="43" t="s">
        <v>38</v>
      </c>
      <c r="G118" s="43">
        <v>194</v>
      </c>
      <c r="H118" s="43">
        <v>7691</v>
      </c>
      <c r="I118" s="103">
        <v>44643</v>
      </c>
      <c r="J118" s="56">
        <v>2518</v>
      </c>
      <c r="K118" s="43">
        <v>10422278384</v>
      </c>
      <c r="L118" s="84" t="s">
        <v>2002</v>
      </c>
      <c r="M118" s="165"/>
      <c r="N118" s="70" t="s">
        <v>2008</v>
      </c>
      <c r="O118" s="70" t="s">
        <v>39</v>
      </c>
      <c r="P118" s="70">
        <v>4</v>
      </c>
      <c r="Q118" s="166">
        <v>99</v>
      </c>
      <c r="R118" s="42">
        <f t="shared" si="29"/>
        <v>396</v>
      </c>
      <c r="S118" s="43" t="s">
        <v>1915</v>
      </c>
      <c r="T118" s="133" t="str">
        <f t="shared" si="28"/>
        <v xml:space="preserve">  </v>
      </c>
      <c r="U118" s="133">
        <f t="shared" si="31"/>
        <v>396</v>
      </c>
      <c r="V118" s="133" t="str">
        <f t="shared" si="31"/>
        <v xml:space="preserve">  </v>
      </c>
      <c r="W118" s="133"/>
      <c r="X118" s="133"/>
      <c r="Y118" s="133"/>
      <c r="Z118" s="133" t="str">
        <f t="shared" si="31"/>
        <v xml:space="preserve">  </v>
      </c>
      <c r="AA118" s="133" t="str">
        <f t="shared" si="31"/>
        <v xml:space="preserve">  </v>
      </c>
      <c r="AB118" s="133"/>
      <c r="AC118" s="133" t="str">
        <f t="shared" si="27"/>
        <v xml:space="preserve">  </v>
      </c>
      <c r="AD118" s="133"/>
      <c r="AE118" s="133"/>
      <c r="AF118" s="133" t="str">
        <f t="shared" si="32"/>
        <v xml:space="preserve">  </v>
      </c>
      <c r="AG118" s="133" t="str">
        <f t="shared" si="32"/>
        <v xml:space="preserve">  </v>
      </c>
      <c r="AH118" s="133" t="str">
        <f t="shared" si="32"/>
        <v xml:space="preserve">  </v>
      </c>
      <c r="AI118" s="42">
        <f t="shared" si="19"/>
        <v>396</v>
      </c>
      <c r="AJ118" s="43"/>
      <c r="AK118" s="43">
        <v>172</v>
      </c>
      <c r="AL118" s="42">
        <f t="shared" si="30"/>
        <v>396</v>
      </c>
      <c r="AM118" s="43" t="s">
        <v>311</v>
      </c>
      <c r="AN118" s="95">
        <v>44621</v>
      </c>
      <c r="AO118" s="82"/>
    </row>
    <row r="119" spans="1:41" ht="45" hidden="1" customHeight="1">
      <c r="A119" s="43">
        <v>87</v>
      </c>
      <c r="B119" s="43">
        <v>761</v>
      </c>
      <c r="C119" s="43" t="s">
        <v>1</v>
      </c>
      <c r="D119" s="43" t="s">
        <v>3054</v>
      </c>
      <c r="E119" s="103">
        <f t="shared" si="33"/>
        <v>44642</v>
      </c>
      <c r="F119" s="43" t="s">
        <v>38</v>
      </c>
      <c r="G119" s="43">
        <v>194</v>
      </c>
      <c r="H119" s="43">
        <v>7691</v>
      </c>
      <c r="I119" s="103">
        <v>44643</v>
      </c>
      <c r="J119" s="56">
        <v>2518</v>
      </c>
      <c r="K119" s="43">
        <v>10422278384</v>
      </c>
      <c r="L119" s="84" t="s">
        <v>2002</v>
      </c>
      <c r="M119" s="165"/>
      <c r="N119" s="70" t="s">
        <v>2009</v>
      </c>
      <c r="O119" s="70" t="s">
        <v>39</v>
      </c>
      <c r="P119" s="70">
        <v>200</v>
      </c>
      <c r="Q119" s="166">
        <v>5.4</v>
      </c>
      <c r="R119" s="42">
        <f t="shared" si="29"/>
        <v>1080</v>
      </c>
      <c r="S119" s="43" t="s">
        <v>1915</v>
      </c>
      <c r="T119" s="133" t="str">
        <f t="shared" si="28"/>
        <v xml:space="preserve">  </v>
      </c>
      <c r="U119" s="133">
        <f t="shared" si="31"/>
        <v>1080</v>
      </c>
      <c r="V119" s="133" t="str">
        <f t="shared" si="31"/>
        <v xml:space="preserve">  </v>
      </c>
      <c r="W119" s="133"/>
      <c r="X119" s="133"/>
      <c r="Y119" s="133"/>
      <c r="Z119" s="133" t="str">
        <f t="shared" si="31"/>
        <v xml:space="preserve">  </v>
      </c>
      <c r="AA119" s="133" t="str">
        <f t="shared" si="31"/>
        <v xml:space="preserve">  </v>
      </c>
      <c r="AB119" s="133"/>
      <c r="AC119" s="133" t="str">
        <f t="shared" si="27"/>
        <v xml:space="preserve">  </v>
      </c>
      <c r="AD119" s="133"/>
      <c r="AE119" s="133"/>
      <c r="AF119" s="133" t="str">
        <f t="shared" si="32"/>
        <v xml:space="preserve">  </v>
      </c>
      <c r="AG119" s="133" t="str">
        <f t="shared" si="32"/>
        <v xml:space="preserve">  </v>
      </c>
      <c r="AH119" s="133" t="str">
        <f t="shared" si="32"/>
        <v xml:space="preserve">  </v>
      </c>
      <c r="AI119" s="42">
        <f t="shared" si="19"/>
        <v>1080</v>
      </c>
      <c r="AJ119" s="43"/>
      <c r="AK119" s="43">
        <v>172</v>
      </c>
      <c r="AL119" s="42">
        <f t="shared" si="30"/>
        <v>1080</v>
      </c>
      <c r="AM119" s="43" t="s">
        <v>311</v>
      </c>
      <c r="AN119" s="95">
        <v>44621</v>
      </c>
      <c r="AO119" s="82"/>
    </row>
    <row r="120" spans="1:41" ht="45" hidden="1" customHeight="1">
      <c r="A120" s="43">
        <v>88</v>
      </c>
      <c r="B120" s="43">
        <v>761</v>
      </c>
      <c r="C120" s="43" t="s">
        <v>1</v>
      </c>
      <c r="D120" s="43" t="s">
        <v>3054</v>
      </c>
      <c r="E120" s="103">
        <f t="shared" si="33"/>
        <v>44642</v>
      </c>
      <c r="F120" s="43" t="s">
        <v>38</v>
      </c>
      <c r="G120" s="43">
        <v>194</v>
      </c>
      <c r="H120" s="43">
        <v>7691</v>
      </c>
      <c r="I120" s="103">
        <v>44643</v>
      </c>
      <c r="J120" s="56">
        <v>2518</v>
      </c>
      <c r="K120" s="43">
        <v>10422278384</v>
      </c>
      <c r="L120" s="84" t="s">
        <v>2002</v>
      </c>
      <c r="M120" s="165"/>
      <c r="N120" s="70" t="s">
        <v>2010</v>
      </c>
      <c r="O120" s="70" t="s">
        <v>39</v>
      </c>
      <c r="P120" s="70">
        <v>2</v>
      </c>
      <c r="Q120" s="166">
        <v>40</v>
      </c>
      <c r="R120" s="42">
        <f t="shared" si="29"/>
        <v>80</v>
      </c>
      <c r="S120" s="43" t="s">
        <v>1915</v>
      </c>
      <c r="T120" s="133" t="str">
        <f t="shared" si="28"/>
        <v xml:space="preserve">  </v>
      </c>
      <c r="U120" s="133">
        <f t="shared" si="31"/>
        <v>80</v>
      </c>
      <c r="V120" s="133" t="str">
        <f t="shared" si="31"/>
        <v xml:space="preserve">  </v>
      </c>
      <c r="W120" s="133"/>
      <c r="X120" s="133"/>
      <c r="Y120" s="133"/>
      <c r="Z120" s="133" t="str">
        <f t="shared" si="31"/>
        <v xml:space="preserve">  </v>
      </c>
      <c r="AA120" s="133" t="str">
        <f t="shared" si="31"/>
        <v xml:space="preserve">  </v>
      </c>
      <c r="AB120" s="133"/>
      <c r="AC120" s="133" t="str">
        <f t="shared" si="27"/>
        <v xml:space="preserve">  </v>
      </c>
      <c r="AD120" s="133"/>
      <c r="AE120" s="133"/>
      <c r="AF120" s="133" t="str">
        <f t="shared" si="32"/>
        <v xml:space="preserve">  </v>
      </c>
      <c r="AG120" s="133" t="str">
        <f t="shared" si="32"/>
        <v xml:space="preserve">  </v>
      </c>
      <c r="AH120" s="133" t="str">
        <f t="shared" si="32"/>
        <v xml:space="preserve">  </v>
      </c>
      <c r="AI120" s="42">
        <f t="shared" si="19"/>
        <v>80</v>
      </c>
      <c r="AJ120" s="43"/>
      <c r="AK120" s="43">
        <v>172</v>
      </c>
      <c r="AL120" s="42">
        <f t="shared" si="30"/>
        <v>80</v>
      </c>
      <c r="AM120" s="43" t="s">
        <v>311</v>
      </c>
      <c r="AN120" s="95">
        <v>44621</v>
      </c>
      <c r="AO120" s="82"/>
    </row>
    <row r="121" spans="1:41" ht="45" hidden="1" customHeight="1">
      <c r="A121" s="43">
        <v>89</v>
      </c>
      <c r="B121" s="43">
        <v>761</v>
      </c>
      <c r="C121" s="43" t="s">
        <v>1</v>
      </c>
      <c r="D121" s="43" t="s">
        <v>3054</v>
      </c>
      <c r="E121" s="103">
        <f t="shared" si="33"/>
        <v>44642</v>
      </c>
      <c r="F121" s="43" t="s">
        <v>38</v>
      </c>
      <c r="G121" s="43">
        <v>194</v>
      </c>
      <c r="H121" s="43">
        <v>7691</v>
      </c>
      <c r="I121" s="103">
        <v>44643</v>
      </c>
      <c r="J121" s="56">
        <v>2518</v>
      </c>
      <c r="K121" s="43">
        <v>10422278384</v>
      </c>
      <c r="L121" s="84" t="s">
        <v>2002</v>
      </c>
      <c r="M121" s="165"/>
      <c r="N121" s="70" t="s">
        <v>2011</v>
      </c>
      <c r="O121" s="70" t="s">
        <v>39</v>
      </c>
      <c r="P121" s="70">
        <v>1</v>
      </c>
      <c r="Q121" s="166">
        <v>290</v>
      </c>
      <c r="R121" s="42">
        <f t="shared" si="29"/>
        <v>290</v>
      </c>
      <c r="S121" s="43" t="s">
        <v>1915</v>
      </c>
      <c r="T121" s="133" t="str">
        <f t="shared" si="28"/>
        <v xml:space="preserve">  </v>
      </c>
      <c r="U121" s="133">
        <f t="shared" si="31"/>
        <v>290</v>
      </c>
      <c r="V121" s="133" t="str">
        <f t="shared" si="31"/>
        <v xml:space="preserve">  </v>
      </c>
      <c r="W121" s="133"/>
      <c r="X121" s="133"/>
      <c r="Y121" s="133"/>
      <c r="Z121" s="133" t="str">
        <f t="shared" si="31"/>
        <v xml:space="preserve">  </v>
      </c>
      <c r="AA121" s="133" t="str">
        <f t="shared" si="31"/>
        <v xml:space="preserve">  </v>
      </c>
      <c r="AB121" s="133"/>
      <c r="AC121" s="133" t="str">
        <f t="shared" si="27"/>
        <v xml:space="preserve">  </v>
      </c>
      <c r="AD121" s="133"/>
      <c r="AE121" s="133"/>
      <c r="AF121" s="133" t="str">
        <f t="shared" si="32"/>
        <v xml:space="preserve">  </v>
      </c>
      <c r="AG121" s="133" t="str">
        <f t="shared" si="32"/>
        <v xml:space="preserve">  </v>
      </c>
      <c r="AH121" s="133" t="str">
        <f t="shared" si="32"/>
        <v xml:space="preserve">  </v>
      </c>
      <c r="AI121" s="42">
        <f t="shared" si="19"/>
        <v>290</v>
      </c>
      <c r="AJ121" s="43"/>
      <c r="AK121" s="43">
        <v>172</v>
      </c>
      <c r="AL121" s="42">
        <f t="shared" si="30"/>
        <v>290</v>
      </c>
      <c r="AM121" s="43" t="s">
        <v>311</v>
      </c>
      <c r="AN121" s="95">
        <v>44621</v>
      </c>
      <c r="AO121" s="82"/>
    </row>
    <row r="122" spans="1:41" ht="45" hidden="1" customHeight="1">
      <c r="A122" s="43">
        <v>90</v>
      </c>
      <c r="B122" s="43">
        <v>761</v>
      </c>
      <c r="C122" s="43" t="s">
        <v>1</v>
      </c>
      <c r="D122" s="43" t="s">
        <v>3054</v>
      </c>
      <c r="E122" s="103">
        <f t="shared" si="33"/>
        <v>44642</v>
      </c>
      <c r="F122" s="43" t="s">
        <v>38</v>
      </c>
      <c r="G122" s="43">
        <v>194</v>
      </c>
      <c r="H122" s="43">
        <v>7691</v>
      </c>
      <c r="I122" s="103">
        <v>44643</v>
      </c>
      <c r="J122" s="56">
        <v>2518</v>
      </c>
      <c r="K122" s="43">
        <v>10422278384</v>
      </c>
      <c r="L122" s="84" t="s">
        <v>2002</v>
      </c>
      <c r="M122" s="165"/>
      <c r="N122" s="70" t="s">
        <v>2012</v>
      </c>
      <c r="O122" s="70" t="s">
        <v>39</v>
      </c>
      <c r="P122" s="70">
        <v>4</v>
      </c>
      <c r="Q122" s="166">
        <v>35</v>
      </c>
      <c r="R122" s="42">
        <f t="shared" si="29"/>
        <v>140</v>
      </c>
      <c r="S122" s="43" t="s">
        <v>1915</v>
      </c>
      <c r="T122" s="133" t="str">
        <f t="shared" si="28"/>
        <v xml:space="preserve">  </v>
      </c>
      <c r="U122" s="133">
        <f t="shared" si="31"/>
        <v>140</v>
      </c>
      <c r="V122" s="133" t="str">
        <f t="shared" si="31"/>
        <v xml:space="preserve">  </v>
      </c>
      <c r="W122" s="133"/>
      <c r="X122" s="133"/>
      <c r="Y122" s="133"/>
      <c r="Z122" s="133" t="str">
        <f t="shared" si="31"/>
        <v xml:space="preserve">  </v>
      </c>
      <c r="AA122" s="133" t="str">
        <f t="shared" si="31"/>
        <v xml:space="preserve">  </v>
      </c>
      <c r="AB122" s="133"/>
      <c r="AC122" s="133" t="str">
        <f t="shared" si="27"/>
        <v xml:space="preserve">  </v>
      </c>
      <c r="AD122" s="133"/>
      <c r="AE122" s="133"/>
      <c r="AF122" s="133" t="str">
        <f t="shared" si="32"/>
        <v xml:space="preserve">  </v>
      </c>
      <c r="AG122" s="133" t="str">
        <f t="shared" si="32"/>
        <v xml:space="preserve">  </v>
      </c>
      <c r="AH122" s="133" t="str">
        <f t="shared" si="32"/>
        <v xml:space="preserve">  </v>
      </c>
      <c r="AI122" s="42">
        <f t="shared" si="19"/>
        <v>140</v>
      </c>
      <c r="AJ122" s="43"/>
      <c r="AK122" s="43">
        <v>172</v>
      </c>
      <c r="AL122" s="42">
        <f t="shared" si="30"/>
        <v>140</v>
      </c>
      <c r="AM122" s="43" t="s">
        <v>311</v>
      </c>
      <c r="AN122" s="95">
        <v>44621</v>
      </c>
      <c r="AO122" s="82"/>
    </row>
    <row r="123" spans="1:41" ht="45" hidden="1" customHeight="1">
      <c r="A123" s="43">
        <v>91</v>
      </c>
      <c r="B123" s="43">
        <v>761</v>
      </c>
      <c r="C123" s="43" t="s">
        <v>1</v>
      </c>
      <c r="D123" s="43" t="s">
        <v>3054</v>
      </c>
      <c r="E123" s="103">
        <f t="shared" si="33"/>
        <v>44642</v>
      </c>
      <c r="F123" s="43" t="s">
        <v>38</v>
      </c>
      <c r="G123" s="43">
        <v>194</v>
      </c>
      <c r="H123" s="43">
        <v>7691</v>
      </c>
      <c r="I123" s="103">
        <v>44643</v>
      </c>
      <c r="J123" s="56">
        <v>2518</v>
      </c>
      <c r="K123" s="43">
        <v>10422278384</v>
      </c>
      <c r="L123" s="84" t="s">
        <v>2002</v>
      </c>
      <c r="M123" s="165"/>
      <c r="N123" s="70" t="s">
        <v>2013</v>
      </c>
      <c r="O123" s="70" t="s">
        <v>39</v>
      </c>
      <c r="P123" s="70">
        <v>10</v>
      </c>
      <c r="Q123" s="166">
        <v>75</v>
      </c>
      <c r="R123" s="42">
        <f t="shared" si="29"/>
        <v>750</v>
      </c>
      <c r="S123" s="43" t="s">
        <v>1915</v>
      </c>
      <c r="T123" s="133" t="str">
        <f t="shared" si="28"/>
        <v xml:space="preserve">  </v>
      </c>
      <c r="U123" s="133">
        <f t="shared" si="31"/>
        <v>750</v>
      </c>
      <c r="V123" s="133" t="str">
        <f t="shared" si="31"/>
        <v xml:space="preserve">  </v>
      </c>
      <c r="W123" s="133"/>
      <c r="X123" s="133"/>
      <c r="Y123" s="133"/>
      <c r="Z123" s="133" t="str">
        <f t="shared" si="31"/>
        <v xml:space="preserve">  </v>
      </c>
      <c r="AA123" s="133" t="str">
        <f t="shared" si="31"/>
        <v xml:space="preserve">  </v>
      </c>
      <c r="AB123" s="133"/>
      <c r="AC123" s="133" t="str">
        <f t="shared" si="27"/>
        <v xml:space="preserve">  </v>
      </c>
      <c r="AD123" s="133"/>
      <c r="AE123" s="133"/>
      <c r="AF123" s="133" t="str">
        <f t="shared" si="32"/>
        <v xml:space="preserve">  </v>
      </c>
      <c r="AG123" s="133" t="str">
        <f t="shared" si="32"/>
        <v xml:space="preserve">  </v>
      </c>
      <c r="AH123" s="133" t="str">
        <f t="shared" si="32"/>
        <v xml:space="preserve">  </v>
      </c>
      <c r="AI123" s="42">
        <f t="shared" si="19"/>
        <v>750</v>
      </c>
      <c r="AJ123" s="43"/>
      <c r="AK123" s="43">
        <v>172</v>
      </c>
      <c r="AL123" s="42">
        <f t="shared" si="30"/>
        <v>750</v>
      </c>
      <c r="AM123" s="43" t="s">
        <v>311</v>
      </c>
      <c r="AN123" s="95">
        <v>44621</v>
      </c>
      <c r="AO123" s="82"/>
    </row>
    <row r="124" spans="1:41" ht="45" hidden="1" customHeight="1">
      <c r="A124" s="43">
        <v>92</v>
      </c>
      <c r="B124" s="43">
        <v>761</v>
      </c>
      <c r="C124" s="43" t="s">
        <v>1</v>
      </c>
      <c r="D124" s="43" t="s">
        <v>3054</v>
      </c>
      <c r="E124" s="103">
        <f t="shared" si="33"/>
        <v>44642</v>
      </c>
      <c r="F124" s="43" t="s">
        <v>38</v>
      </c>
      <c r="G124" s="43">
        <v>194</v>
      </c>
      <c r="H124" s="43">
        <v>7691</v>
      </c>
      <c r="I124" s="103">
        <v>44643</v>
      </c>
      <c r="J124" s="56">
        <v>2518</v>
      </c>
      <c r="K124" s="43">
        <v>10422278384</v>
      </c>
      <c r="L124" s="84" t="s">
        <v>2002</v>
      </c>
      <c r="M124" s="165"/>
      <c r="N124" s="70" t="s">
        <v>2014</v>
      </c>
      <c r="O124" s="70" t="s">
        <v>39</v>
      </c>
      <c r="P124" s="70">
        <v>10</v>
      </c>
      <c r="Q124" s="166">
        <v>29</v>
      </c>
      <c r="R124" s="42">
        <f t="shared" si="29"/>
        <v>290</v>
      </c>
      <c r="S124" s="43" t="s">
        <v>1915</v>
      </c>
      <c r="T124" s="133" t="str">
        <f t="shared" si="28"/>
        <v xml:space="preserve">  </v>
      </c>
      <c r="U124" s="133">
        <f t="shared" si="31"/>
        <v>290</v>
      </c>
      <c r="V124" s="133" t="str">
        <f t="shared" si="31"/>
        <v xml:space="preserve">  </v>
      </c>
      <c r="W124" s="133"/>
      <c r="X124" s="133"/>
      <c r="Y124" s="133"/>
      <c r="Z124" s="133" t="str">
        <f t="shared" si="31"/>
        <v xml:space="preserve">  </v>
      </c>
      <c r="AA124" s="133" t="str">
        <f t="shared" si="31"/>
        <v xml:space="preserve">  </v>
      </c>
      <c r="AB124" s="133"/>
      <c r="AC124" s="133" t="str">
        <f t="shared" si="27"/>
        <v xml:space="preserve">  </v>
      </c>
      <c r="AD124" s="133"/>
      <c r="AE124" s="133"/>
      <c r="AF124" s="133" t="str">
        <f t="shared" si="32"/>
        <v xml:space="preserve">  </v>
      </c>
      <c r="AG124" s="133" t="str">
        <f t="shared" si="32"/>
        <v xml:space="preserve">  </v>
      </c>
      <c r="AH124" s="133" t="str">
        <f t="shared" si="32"/>
        <v xml:space="preserve">  </v>
      </c>
      <c r="AI124" s="42">
        <f t="shared" si="19"/>
        <v>290</v>
      </c>
      <c r="AJ124" s="43"/>
      <c r="AK124" s="43">
        <v>172</v>
      </c>
      <c r="AL124" s="42">
        <f t="shared" si="30"/>
        <v>290</v>
      </c>
      <c r="AM124" s="43" t="s">
        <v>311</v>
      </c>
      <c r="AN124" s="95">
        <v>44621</v>
      </c>
      <c r="AO124" s="82"/>
    </row>
    <row r="125" spans="1:41" ht="45" hidden="1" customHeight="1">
      <c r="A125" s="43">
        <v>93</v>
      </c>
      <c r="B125" s="43">
        <v>761</v>
      </c>
      <c r="C125" s="43" t="s">
        <v>1</v>
      </c>
      <c r="D125" s="43" t="s">
        <v>3054</v>
      </c>
      <c r="E125" s="103">
        <f t="shared" si="33"/>
        <v>44642</v>
      </c>
      <c r="F125" s="43" t="s">
        <v>38</v>
      </c>
      <c r="G125" s="43">
        <v>194</v>
      </c>
      <c r="H125" s="43">
        <v>7691</v>
      </c>
      <c r="I125" s="103">
        <v>44643</v>
      </c>
      <c r="J125" s="56">
        <v>2518</v>
      </c>
      <c r="K125" s="43">
        <v>10422278384</v>
      </c>
      <c r="L125" s="84" t="s">
        <v>2002</v>
      </c>
      <c r="M125" s="165"/>
      <c r="N125" s="70" t="s">
        <v>2015</v>
      </c>
      <c r="O125" s="70" t="s">
        <v>39</v>
      </c>
      <c r="P125" s="70">
        <v>6</v>
      </c>
      <c r="Q125" s="166">
        <v>60</v>
      </c>
      <c r="R125" s="42">
        <f t="shared" si="29"/>
        <v>360</v>
      </c>
      <c r="S125" s="43" t="s">
        <v>1915</v>
      </c>
      <c r="T125" s="133" t="str">
        <f t="shared" si="28"/>
        <v xml:space="preserve">  </v>
      </c>
      <c r="U125" s="133">
        <f t="shared" si="31"/>
        <v>360</v>
      </c>
      <c r="V125" s="133" t="str">
        <f t="shared" si="31"/>
        <v xml:space="preserve">  </v>
      </c>
      <c r="W125" s="133"/>
      <c r="X125" s="133"/>
      <c r="Y125" s="133"/>
      <c r="Z125" s="133" t="str">
        <f t="shared" si="31"/>
        <v xml:space="preserve">  </v>
      </c>
      <c r="AA125" s="133" t="str">
        <f t="shared" si="31"/>
        <v xml:space="preserve">  </v>
      </c>
      <c r="AB125" s="133"/>
      <c r="AC125" s="133" t="str">
        <f t="shared" si="27"/>
        <v xml:space="preserve">  </v>
      </c>
      <c r="AD125" s="133"/>
      <c r="AE125" s="133"/>
      <c r="AF125" s="133" t="str">
        <f t="shared" si="32"/>
        <v xml:space="preserve">  </v>
      </c>
      <c r="AG125" s="133" t="str">
        <f t="shared" si="32"/>
        <v xml:space="preserve">  </v>
      </c>
      <c r="AH125" s="133" t="str">
        <f t="shared" si="32"/>
        <v xml:space="preserve">  </v>
      </c>
      <c r="AI125" s="42">
        <f t="shared" si="19"/>
        <v>360</v>
      </c>
      <c r="AJ125" s="43"/>
      <c r="AK125" s="43">
        <v>172</v>
      </c>
      <c r="AL125" s="42">
        <f t="shared" si="30"/>
        <v>360</v>
      </c>
      <c r="AM125" s="43" t="s">
        <v>311</v>
      </c>
      <c r="AN125" s="95">
        <v>44621</v>
      </c>
      <c r="AO125" s="82"/>
    </row>
    <row r="126" spans="1:41" ht="45" hidden="1" customHeight="1">
      <c r="A126" s="43">
        <v>94</v>
      </c>
      <c r="B126" s="43">
        <v>761</v>
      </c>
      <c r="C126" s="43" t="s">
        <v>1</v>
      </c>
      <c r="D126" s="43" t="s">
        <v>3054</v>
      </c>
      <c r="E126" s="103">
        <f t="shared" si="33"/>
        <v>44642</v>
      </c>
      <c r="F126" s="43" t="s">
        <v>38</v>
      </c>
      <c r="G126" s="43">
        <v>194</v>
      </c>
      <c r="H126" s="43">
        <v>7691</v>
      </c>
      <c r="I126" s="103">
        <v>44643</v>
      </c>
      <c r="J126" s="56">
        <v>2518</v>
      </c>
      <c r="K126" s="43">
        <v>10422278384</v>
      </c>
      <c r="L126" s="84" t="s">
        <v>2002</v>
      </c>
      <c r="M126" s="165"/>
      <c r="N126" s="70" t="s">
        <v>2016</v>
      </c>
      <c r="O126" s="70" t="s">
        <v>39</v>
      </c>
      <c r="P126" s="70">
        <v>5</v>
      </c>
      <c r="Q126" s="166">
        <v>30</v>
      </c>
      <c r="R126" s="42">
        <f t="shared" si="29"/>
        <v>150</v>
      </c>
      <c r="S126" s="43" t="s">
        <v>1915</v>
      </c>
      <c r="T126" s="133" t="str">
        <f t="shared" si="28"/>
        <v xml:space="preserve">  </v>
      </c>
      <c r="U126" s="133">
        <f t="shared" si="31"/>
        <v>150</v>
      </c>
      <c r="V126" s="133" t="str">
        <f t="shared" si="31"/>
        <v xml:space="preserve">  </v>
      </c>
      <c r="W126" s="133"/>
      <c r="X126" s="133"/>
      <c r="Y126" s="133"/>
      <c r="Z126" s="133" t="str">
        <f t="shared" si="31"/>
        <v xml:space="preserve">  </v>
      </c>
      <c r="AA126" s="133" t="str">
        <f t="shared" si="31"/>
        <v xml:space="preserve">  </v>
      </c>
      <c r="AB126" s="133"/>
      <c r="AC126" s="133" t="str">
        <f t="shared" si="27"/>
        <v xml:space="preserve">  </v>
      </c>
      <c r="AD126" s="133"/>
      <c r="AE126" s="133"/>
      <c r="AF126" s="133" t="str">
        <f t="shared" si="32"/>
        <v xml:space="preserve">  </v>
      </c>
      <c r="AG126" s="133" t="str">
        <f t="shared" si="32"/>
        <v xml:space="preserve">  </v>
      </c>
      <c r="AH126" s="133" t="str">
        <f t="shared" si="32"/>
        <v xml:space="preserve">  </v>
      </c>
      <c r="AI126" s="42">
        <f t="shared" si="19"/>
        <v>150</v>
      </c>
      <c r="AJ126" s="43"/>
      <c r="AK126" s="43">
        <v>172</v>
      </c>
      <c r="AL126" s="42">
        <f t="shared" si="30"/>
        <v>150</v>
      </c>
      <c r="AM126" s="43" t="s">
        <v>311</v>
      </c>
      <c r="AN126" s="95">
        <v>44621</v>
      </c>
      <c r="AO126" s="82"/>
    </row>
    <row r="127" spans="1:41" ht="45" hidden="1" customHeight="1">
      <c r="A127" s="43">
        <v>95</v>
      </c>
      <c r="B127" s="43">
        <v>761</v>
      </c>
      <c r="C127" s="43" t="s">
        <v>1</v>
      </c>
      <c r="D127" s="43" t="s">
        <v>3054</v>
      </c>
      <c r="E127" s="103">
        <f t="shared" si="33"/>
        <v>44642</v>
      </c>
      <c r="F127" s="43" t="s">
        <v>38</v>
      </c>
      <c r="G127" s="43">
        <v>194</v>
      </c>
      <c r="H127" s="43">
        <v>7691</v>
      </c>
      <c r="I127" s="103">
        <v>44643</v>
      </c>
      <c r="J127" s="56">
        <v>2518</v>
      </c>
      <c r="K127" s="43">
        <v>10422278384</v>
      </c>
      <c r="L127" s="84" t="s">
        <v>2002</v>
      </c>
      <c r="M127" s="165"/>
      <c r="N127" s="70" t="s">
        <v>2017</v>
      </c>
      <c r="O127" s="70" t="s">
        <v>39</v>
      </c>
      <c r="P127" s="70">
        <v>15</v>
      </c>
      <c r="Q127" s="166">
        <v>105</v>
      </c>
      <c r="R127" s="42">
        <f t="shared" si="29"/>
        <v>1575</v>
      </c>
      <c r="S127" s="43" t="s">
        <v>1915</v>
      </c>
      <c r="T127" s="133" t="str">
        <f t="shared" si="28"/>
        <v xml:space="preserve">  </v>
      </c>
      <c r="U127" s="133">
        <f t="shared" si="31"/>
        <v>1575</v>
      </c>
      <c r="V127" s="133" t="str">
        <f t="shared" si="31"/>
        <v xml:space="preserve">  </v>
      </c>
      <c r="W127" s="133"/>
      <c r="X127" s="133"/>
      <c r="Y127" s="133"/>
      <c r="Z127" s="133" t="str">
        <f t="shared" si="31"/>
        <v xml:space="preserve">  </v>
      </c>
      <c r="AA127" s="133" t="str">
        <f t="shared" si="31"/>
        <v xml:space="preserve">  </v>
      </c>
      <c r="AB127" s="133"/>
      <c r="AC127" s="133" t="str">
        <f t="shared" si="27"/>
        <v xml:space="preserve">  </v>
      </c>
      <c r="AD127" s="133"/>
      <c r="AE127" s="133"/>
      <c r="AF127" s="133" t="str">
        <f t="shared" si="32"/>
        <v xml:space="preserve">  </v>
      </c>
      <c r="AG127" s="133" t="str">
        <f t="shared" si="32"/>
        <v xml:space="preserve">  </v>
      </c>
      <c r="AH127" s="133" t="str">
        <f t="shared" si="32"/>
        <v xml:space="preserve">  </v>
      </c>
      <c r="AI127" s="42">
        <f t="shared" si="19"/>
        <v>1575</v>
      </c>
      <c r="AJ127" s="43"/>
      <c r="AK127" s="43">
        <v>172</v>
      </c>
      <c r="AL127" s="42">
        <f t="shared" si="30"/>
        <v>1575</v>
      </c>
      <c r="AM127" s="43" t="s">
        <v>311</v>
      </c>
      <c r="AN127" s="95">
        <v>44621</v>
      </c>
      <c r="AO127" s="82"/>
    </row>
    <row r="128" spans="1:41" ht="45" hidden="1" customHeight="1">
      <c r="A128" s="43">
        <v>96</v>
      </c>
      <c r="B128" s="43">
        <v>761</v>
      </c>
      <c r="C128" s="43" t="s">
        <v>1</v>
      </c>
      <c r="D128" s="43" t="s">
        <v>3054</v>
      </c>
      <c r="E128" s="103">
        <f t="shared" si="33"/>
        <v>44642</v>
      </c>
      <c r="F128" s="43" t="s">
        <v>38</v>
      </c>
      <c r="G128" s="43">
        <v>194</v>
      </c>
      <c r="H128" s="43">
        <v>7691</v>
      </c>
      <c r="I128" s="103">
        <v>44643</v>
      </c>
      <c r="J128" s="56">
        <v>2518</v>
      </c>
      <c r="K128" s="43">
        <v>10422278384</v>
      </c>
      <c r="L128" s="84" t="s">
        <v>2002</v>
      </c>
      <c r="M128" s="165"/>
      <c r="N128" s="70" t="s">
        <v>2018</v>
      </c>
      <c r="O128" s="70" t="s">
        <v>39</v>
      </c>
      <c r="P128" s="70">
        <v>2</v>
      </c>
      <c r="Q128" s="166">
        <v>90</v>
      </c>
      <c r="R128" s="42">
        <f t="shared" si="29"/>
        <v>180</v>
      </c>
      <c r="S128" s="43" t="s">
        <v>1915</v>
      </c>
      <c r="T128" s="133" t="str">
        <f t="shared" si="28"/>
        <v xml:space="preserve">  </v>
      </c>
      <c r="U128" s="133">
        <f t="shared" si="31"/>
        <v>180</v>
      </c>
      <c r="V128" s="133" t="str">
        <f t="shared" si="31"/>
        <v xml:space="preserve">  </v>
      </c>
      <c r="W128" s="133"/>
      <c r="X128" s="133"/>
      <c r="Y128" s="133"/>
      <c r="Z128" s="133" t="str">
        <f t="shared" si="31"/>
        <v xml:space="preserve">  </v>
      </c>
      <c r="AA128" s="133" t="str">
        <f t="shared" si="31"/>
        <v xml:space="preserve">  </v>
      </c>
      <c r="AB128" s="133"/>
      <c r="AC128" s="133" t="str">
        <f t="shared" si="27"/>
        <v xml:space="preserve">  </v>
      </c>
      <c r="AD128" s="133"/>
      <c r="AE128" s="133"/>
      <c r="AF128" s="133" t="str">
        <f t="shared" si="32"/>
        <v xml:space="preserve">  </v>
      </c>
      <c r="AG128" s="133" t="str">
        <f t="shared" si="32"/>
        <v xml:space="preserve">  </v>
      </c>
      <c r="AH128" s="133" t="str">
        <f t="shared" si="32"/>
        <v xml:space="preserve">  </v>
      </c>
      <c r="AI128" s="42">
        <f t="shared" si="19"/>
        <v>180</v>
      </c>
      <c r="AJ128" s="43"/>
      <c r="AK128" s="43">
        <v>172</v>
      </c>
      <c r="AL128" s="42">
        <f t="shared" si="30"/>
        <v>180</v>
      </c>
      <c r="AM128" s="43" t="s">
        <v>311</v>
      </c>
      <c r="AN128" s="95">
        <v>44621</v>
      </c>
      <c r="AO128" s="82"/>
    </row>
    <row r="129" spans="1:41" ht="45" hidden="1" customHeight="1">
      <c r="A129" s="43">
        <v>97</v>
      </c>
      <c r="B129" s="43">
        <v>761</v>
      </c>
      <c r="C129" s="43" t="s">
        <v>1</v>
      </c>
      <c r="D129" s="43" t="s">
        <v>3054</v>
      </c>
      <c r="E129" s="103">
        <f t="shared" si="33"/>
        <v>44642</v>
      </c>
      <c r="F129" s="43" t="s">
        <v>38</v>
      </c>
      <c r="G129" s="43">
        <v>194</v>
      </c>
      <c r="H129" s="43">
        <v>7691</v>
      </c>
      <c r="I129" s="103">
        <v>44643</v>
      </c>
      <c r="J129" s="56">
        <v>2518</v>
      </c>
      <c r="K129" s="43">
        <v>10422278384</v>
      </c>
      <c r="L129" s="84" t="s">
        <v>2002</v>
      </c>
      <c r="M129" s="165"/>
      <c r="N129" s="70" t="s">
        <v>2019</v>
      </c>
      <c r="O129" s="70" t="s">
        <v>39</v>
      </c>
      <c r="P129" s="70">
        <v>5</v>
      </c>
      <c r="Q129" s="166">
        <v>35</v>
      </c>
      <c r="R129" s="42">
        <f t="shared" si="29"/>
        <v>175</v>
      </c>
      <c r="S129" s="43" t="s">
        <v>1915</v>
      </c>
      <c r="T129" s="133" t="str">
        <f t="shared" si="28"/>
        <v xml:space="preserve">  </v>
      </c>
      <c r="U129" s="133">
        <f t="shared" ref="U129:AA138" si="34">IF($S129=U$15,$R129,"  ")</f>
        <v>175</v>
      </c>
      <c r="V129" s="133" t="str">
        <f t="shared" si="34"/>
        <v xml:space="preserve">  </v>
      </c>
      <c r="W129" s="133"/>
      <c r="X129" s="133"/>
      <c r="Y129" s="133"/>
      <c r="Z129" s="133" t="str">
        <f t="shared" si="34"/>
        <v xml:space="preserve">  </v>
      </c>
      <c r="AA129" s="133" t="str">
        <f t="shared" si="34"/>
        <v xml:space="preserve">  </v>
      </c>
      <c r="AB129" s="133"/>
      <c r="AC129" s="133" t="str">
        <f t="shared" si="27"/>
        <v xml:space="preserve">  </v>
      </c>
      <c r="AD129" s="133"/>
      <c r="AE129" s="133"/>
      <c r="AF129" s="133" t="str">
        <f t="shared" ref="AF129:AH138" si="35">IF($S129=AF$15,$R129,"  ")</f>
        <v xml:space="preserve">  </v>
      </c>
      <c r="AG129" s="133" t="str">
        <f t="shared" si="35"/>
        <v xml:space="preserve">  </v>
      </c>
      <c r="AH129" s="133" t="str">
        <f t="shared" si="35"/>
        <v xml:space="preserve">  </v>
      </c>
      <c r="AI129" s="42">
        <f t="shared" si="19"/>
        <v>175</v>
      </c>
      <c r="AJ129" s="43"/>
      <c r="AK129" s="43">
        <v>172</v>
      </c>
      <c r="AL129" s="42">
        <f t="shared" si="30"/>
        <v>175</v>
      </c>
      <c r="AM129" s="43" t="s">
        <v>311</v>
      </c>
      <c r="AN129" s="95">
        <v>44621</v>
      </c>
      <c r="AO129" s="82"/>
    </row>
    <row r="130" spans="1:41" ht="45" hidden="1" customHeight="1">
      <c r="A130" s="43">
        <v>98</v>
      </c>
      <c r="B130" s="43">
        <v>761</v>
      </c>
      <c r="C130" s="43" t="s">
        <v>1</v>
      </c>
      <c r="D130" s="43" t="s">
        <v>3054</v>
      </c>
      <c r="E130" s="103">
        <f t="shared" si="33"/>
        <v>44642</v>
      </c>
      <c r="F130" s="43" t="s">
        <v>38</v>
      </c>
      <c r="G130" s="43">
        <v>194</v>
      </c>
      <c r="H130" s="43">
        <v>7691</v>
      </c>
      <c r="I130" s="103">
        <v>44643</v>
      </c>
      <c r="J130" s="56">
        <v>2518</v>
      </c>
      <c r="K130" s="43">
        <v>10422278384</v>
      </c>
      <c r="L130" s="84" t="s">
        <v>2002</v>
      </c>
      <c r="M130" s="165"/>
      <c r="N130" s="70" t="s">
        <v>2020</v>
      </c>
      <c r="O130" s="70" t="s">
        <v>39</v>
      </c>
      <c r="P130" s="70">
        <v>5</v>
      </c>
      <c r="Q130" s="166">
        <v>25</v>
      </c>
      <c r="R130" s="42">
        <f t="shared" si="29"/>
        <v>125</v>
      </c>
      <c r="S130" s="43" t="s">
        <v>1915</v>
      </c>
      <c r="T130" s="133" t="str">
        <f t="shared" si="28"/>
        <v xml:space="preserve">  </v>
      </c>
      <c r="U130" s="133">
        <f t="shared" si="34"/>
        <v>125</v>
      </c>
      <c r="V130" s="133" t="str">
        <f t="shared" si="34"/>
        <v xml:space="preserve">  </v>
      </c>
      <c r="W130" s="133"/>
      <c r="X130" s="133"/>
      <c r="Y130" s="133"/>
      <c r="Z130" s="133" t="str">
        <f t="shared" si="34"/>
        <v xml:space="preserve">  </v>
      </c>
      <c r="AA130" s="133" t="str">
        <f t="shared" si="34"/>
        <v xml:space="preserve">  </v>
      </c>
      <c r="AB130" s="133"/>
      <c r="AC130" s="133" t="str">
        <f t="shared" si="27"/>
        <v xml:space="preserve">  </v>
      </c>
      <c r="AD130" s="133"/>
      <c r="AE130" s="133"/>
      <c r="AF130" s="133" t="str">
        <f t="shared" si="35"/>
        <v xml:space="preserve">  </v>
      </c>
      <c r="AG130" s="133" t="str">
        <f t="shared" si="35"/>
        <v xml:space="preserve">  </v>
      </c>
      <c r="AH130" s="133" t="str">
        <f t="shared" si="35"/>
        <v xml:space="preserve">  </v>
      </c>
      <c r="AI130" s="42">
        <f t="shared" si="19"/>
        <v>125</v>
      </c>
      <c r="AJ130" s="43"/>
      <c r="AK130" s="43">
        <v>172</v>
      </c>
      <c r="AL130" s="42">
        <f t="shared" si="30"/>
        <v>125</v>
      </c>
      <c r="AM130" s="43" t="s">
        <v>311</v>
      </c>
      <c r="AN130" s="95">
        <v>44621</v>
      </c>
      <c r="AO130" s="82"/>
    </row>
    <row r="131" spans="1:41" ht="45" hidden="1" customHeight="1">
      <c r="A131" s="43">
        <v>99</v>
      </c>
      <c r="B131" s="43">
        <v>916</v>
      </c>
      <c r="C131" s="43" t="s">
        <v>1</v>
      </c>
      <c r="D131" s="43" t="s">
        <v>3054</v>
      </c>
      <c r="E131" s="103">
        <v>44642</v>
      </c>
      <c r="F131" s="43" t="s">
        <v>38</v>
      </c>
      <c r="G131" s="43">
        <v>262</v>
      </c>
      <c r="H131" s="43">
        <v>2985</v>
      </c>
      <c r="I131" s="103">
        <v>44643</v>
      </c>
      <c r="J131" s="56" t="s">
        <v>3039</v>
      </c>
      <c r="K131" s="43" t="s">
        <v>3040</v>
      </c>
      <c r="L131" s="84" t="s">
        <v>2021</v>
      </c>
      <c r="M131" s="165"/>
      <c r="N131" s="70" t="s">
        <v>2022</v>
      </c>
      <c r="O131" s="70" t="s">
        <v>39</v>
      </c>
      <c r="P131" s="70">
        <v>50</v>
      </c>
      <c r="Q131" s="122">
        <v>8.5</v>
      </c>
      <c r="R131" s="42">
        <f t="shared" si="29"/>
        <v>425</v>
      </c>
      <c r="S131" s="43" t="s">
        <v>1915</v>
      </c>
      <c r="T131" s="133" t="str">
        <f t="shared" si="28"/>
        <v xml:space="preserve">  </v>
      </c>
      <c r="U131" s="133">
        <f t="shared" si="34"/>
        <v>425</v>
      </c>
      <c r="V131" s="133" t="str">
        <f t="shared" si="34"/>
        <v xml:space="preserve">  </v>
      </c>
      <c r="W131" s="133"/>
      <c r="X131" s="133"/>
      <c r="Y131" s="133"/>
      <c r="Z131" s="133" t="str">
        <f t="shared" si="34"/>
        <v xml:space="preserve">  </v>
      </c>
      <c r="AA131" s="133" t="str">
        <f t="shared" si="34"/>
        <v xml:space="preserve">  </v>
      </c>
      <c r="AB131" s="133"/>
      <c r="AC131" s="133" t="str">
        <f t="shared" si="27"/>
        <v xml:space="preserve">  </v>
      </c>
      <c r="AD131" s="133"/>
      <c r="AE131" s="133"/>
      <c r="AF131" s="133" t="str">
        <f t="shared" si="35"/>
        <v xml:space="preserve">  </v>
      </c>
      <c r="AG131" s="133" t="str">
        <f t="shared" si="35"/>
        <v xml:space="preserve">  </v>
      </c>
      <c r="AH131" s="133" t="str">
        <f t="shared" si="35"/>
        <v xml:space="preserve">  </v>
      </c>
      <c r="AI131" s="42">
        <f t="shared" si="19"/>
        <v>425</v>
      </c>
      <c r="AJ131" s="43"/>
      <c r="AK131" s="43">
        <v>256</v>
      </c>
      <c r="AL131" s="42">
        <f t="shared" si="30"/>
        <v>425</v>
      </c>
      <c r="AM131" s="43" t="s">
        <v>311</v>
      </c>
      <c r="AN131" s="95">
        <v>44621</v>
      </c>
      <c r="AO131" s="82"/>
    </row>
    <row r="132" spans="1:41" ht="45" hidden="1" customHeight="1">
      <c r="A132" s="43">
        <v>100</v>
      </c>
      <c r="B132" s="43">
        <v>916</v>
      </c>
      <c r="C132" s="43" t="s">
        <v>1</v>
      </c>
      <c r="D132" s="43" t="s">
        <v>3054</v>
      </c>
      <c r="E132" s="103">
        <f>E131</f>
        <v>44642</v>
      </c>
      <c r="F132" s="43" t="s">
        <v>38</v>
      </c>
      <c r="G132" s="43">
        <v>262</v>
      </c>
      <c r="H132" s="43">
        <v>2985</v>
      </c>
      <c r="I132" s="103">
        <v>44643</v>
      </c>
      <c r="J132" s="56" t="s">
        <v>3039</v>
      </c>
      <c r="K132" s="43" t="s">
        <v>3040</v>
      </c>
      <c r="L132" s="84" t="s">
        <v>2021</v>
      </c>
      <c r="M132" s="165"/>
      <c r="N132" s="70" t="s">
        <v>2023</v>
      </c>
      <c r="O132" s="70" t="s">
        <v>39</v>
      </c>
      <c r="P132" s="70">
        <v>5</v>
      </c>
      <c r="Q132" s="122">
        <v>22</v>
      </c>
      <c r="R132" s="42">
        <f t="shared" si="29"/>
        <v>110</v>
      </c>
      <c r="S132" s="43" t="s">
        <v>1915</v>
      </c>
      <c r="T132" s="133" t="str">
        <f t="shared" si="28"/>
        <v xml:space="preserve">  </v>
      </c>
      <c r="U132" s="133">
        <f t="shared" si="34"/>
        <v>110</v>
      </c>
      <c r="V132" s="133" t="str">
        <f t="shared" si="34"/>
        <v xml:space="preserve">  </v>
      </c>
      <c r="W132" s="133"/>
      <c r="X132" s="133"/>
      <c r="Y132" s="133"/>
      <c r="Z132" s="133" t="str">
        <f t="shared" si="34"/>
        <v xml:space="preserve">  </v>
      </c>
      <c r="AA132" s="133" t="str">
        <f t="shared" si="34"/>
        <v xml:space="preserve">  </v>
      </c>
      <c r="AB132" s="133"/>
      <c r="AC132" s="133" t="str">
        <f t="shared" si="27"/>
        <v xml:space="preserve">  </v>
      </c>
      <c r="AD132" s="133"/>
      <c r="AE132" s="133"/>
      <c r="AF132" s="133" t="str">
        <f t="shared" si="35"/>
        <v xml:space="preserve">  </v>
      </c>
      <c r="AG132" s="133" t="str">
        <f t="shared" si="35"/>
        <v xml:space="preserve">  </v>
      </c>
      <c r="AH132" s="133" t="str">
        <f t="shared" si="35"/>
        <v xml:space="preserve">  </v>
      </c>
      <c r="AI132" s="42">
        <f t="shared" si="19"/>
        <v>110</v>
      </c>
      <c r="AJ132" s="43"/>
      <c r="AK132" s="43">
        <v>256</v>
      </c>
      <c r="AL132" s="42">
        <f t="shared" si="30"/>
        <v>110</v>
      </c>
      <c r="AM132" s="43" t="s">
        <v>311</v>
      </c>
      <c r="AN132" s="95">
        <v>44621</v>
      </c>
      <c r="AO132" s="82"/>
    </row>
    <row r="133" spans="1:41" ht="45" hidden="1" customHeight="1">
      <c r="A133" s="43">
        <v>101</v>
      </c>
      <c r="B133" s="43">
        <v>916</v>
      </c>
      <c r="C133" s="43" t="s">
        <v>1</v>
      </c>
      <c r="D133" s="43" t="s">
        <v>3054</v>
      </c>
      <c r="E133" s="103">
        <f t="shared" ref="E133:E137" si="36">E132</f>
        <v>44642</v>
      </c>
      <c r="F133" s="43" t="s">
        <v>38</v>
      </c>
      <c r="G133" s="43">
        <v>262</v>
      </c>
      <c r="H133" s="43">
        <v>2985</v>
      </c>
      <c r="I133" s="103">
        <v>44643</v>
      </c>
      <c r="J133" s="56" t="s">
        <v>3039</v>
      </c>
      <c r="K133" s="43" t="s">
        <v>3040</v>
      </c>
      <c r="L133" s="84" t="s">
        <v>2021</v>
      </c>
      <c r="M133" s="165"/>
      <c r="N133" s="70" t="s">
        <v>97</v>
      </c>
      <c r="O133" s="70" t="s">
        <v>39</v>
      </c>
      <c r="P133" s="70">
        <v>10</v>
      </c>
      <c r="Q133" s="122">
        <v>7</v>
      </c>
      <c r="R133" s="42">
        <f t="shared" si="29"/>
        <v>70</v>
      </c>
      <c r="S133" s="43" t="s">
        <v>1915</v>
      </c>
      <c r="T133" s="133" t="str">
        <f t="shared" si="28"/>
        <v xml:space="preserve">  </v>
      </c>
      <c r="U133" s="133">
        <f t="shared" si="34"/>
        <v>70</v>
      </c>
      <c r="V133" s="133" t="str">
        <f t="shared" si="34"/>
        <v xml:space="preserve">  </v>
      </c>
      <c r="W133" s="133"/>
      <c r="X133" s="133"/>
      <c r="Y133" s="133"/>
      <c r="Z133" s="133" t="str">
        <f t="shared" si="34"/>
        <v xml:space="preserve">  </v>
      </c>
      <c r="AA133" s="133" t="str">
        <f t="shared" si="34"/>
        <v xml:space="preserve">  </v>
      </c>
      <c r="AB133" s="133"/>
      <c r="AC133" s="133" t="str">
        <f t="shared" ref="AC133:AC138" si="37">IF($S133=AC$15,$R133,"  ")</f>
        <v xml:space="preserve">  </v>
      </c>
      <c r="AD133" s="133"/>
      <c r="AE133" s="133"/>
      <c r="AF133" s="133" t="str">
        <f t="shared" si="35"/>
        <v xml:space="preserve">  </v>
      </c>
      <c r="AG133" s="133" t="str">
        <f t="shared" si="35"/>
        <v xml:space="preserve">  </v>
      </c>
      <c r="AH133" s="133" t="str">
        <f t="shared" si="35"/>
        <v xml:space="preserve">  </v>
      </c>
      <c r="AI133" s="42">
        <f t="shared" si="19"/>
        <v>70</v>
      </c>
      <c r="AJ133" s="43"/>
      <c r="AK133" s="43">
        <v>256</v>
      </c>
      <c r="AL133" s="42">
        <f t="shared" si="30"/>
        <v>70</v>
      </c>
      <c r="AM133" s="43" t="s">
        <v>311</v>
      </c>
      <c r="AN133" s="95">
        <v>44621</v>
      </c>
      <c r="AO133" s="82"/>
    </row>
    <row r="134" spans="1:41" ht="45" hidden="1" customHeight="1">
      <c r="A134" s="43">
        <v>102</v>
      </c>
      <c r="B134" s="43">
        <v>916</v>
      </c>
      <c r="C134" s="43" t="s">
        <v>1</v>
      </c>
      <c r="D134" s="43" t="s">
        <v>3054</v>
      </c>
      <c r="E134" s="103">
        <f t="shared" si="36"/>
        <v>44642</v>
      </c>
      <c r="F134" s="43" t="s">
        <v>38</v>
      </c>
      <c r="G134" s="43">
        <v>262</v>
      </c>
      <c r="H134" s="43">
        <v>2985</v>
      </c>
      <c r="I134" s="103">
        <v>44643</v>
      </c>
      <c r="J134" s="56" t="s">
        <v>3039</v>
      </c>
      <c r="K134" s="43" t="s">
        <v>3040</v>
      </c>
      <c r="L134" s="84" t="s">
        <v>2021</v>
      </c>
      <c r="M134" s="165"/>
      <c r="N134" s="70" t="s">
        <v>2024</v>
      </c>
      <c r="O134" s="70" t="s">
        <v>39</v>
      </c>
      <c r="P134" s="70">
        <v>10</v>
      </c>
      <c r="Q134" s="122">
        <v>9</v>
      </c>
      <c r="R134" s="42">
        <f t="shared" si="29"/>
        <v>90</v>
      </c>
      <c r="S134" s="43" t="s">
        <v>1915</v>
      </c>
      <c r="T134" s="133" t="str">
        <f t="shared" si="28"/>
        <v xml:space="preserve">  </v>
      </c>
      <c r="U134" s="133">
        <f t="shared" si="34"/>
        <v>90</v>
      </c>
      <c r="V134" s="133" t="str">
        <f t="shared" si="34"/>
        <v xml:space="preserve">  </v>
      </c>
      <c r="W134" s="133"/>
      <c r="X134" s="133"/>
      <c r="Y134" s="133"/>
      <c r="Z134" s="133" t="str">
        <f t="shared" si="34"/>
        <v xml:space="preserve">  </v>
      </c>
      <c r="AA134" s="133" t="str">
        <f t="shared" si="34"/>
        <v xml:space="preserve">  </v>
      </c>
      <c r="AB134" s="133"/>
      <c r="AC134" s="133" t="str">
        <f t="shared" si="37"/>
        <v xml:space="preserve">  </v>
      </c>
      <c r="AD134" s="133"/>
      <c r="AE134" s="133"/>
      <c r="AF134" s="133" t="str">
        <f t="shared" si="35"/>
        <v xml:space="preserve">  </v>
      </c>
      <c r="AG134" s="133" t="str">
        <f t="shared" si="35"/>
        <v xml:space="preserve">  </v>
      </c>
      <c r="AH134" s="133" t="str">
        <f t="shared" si="35"/>
        <v xml:space="preserve">  </v>
      </c>
      <c r="AI134" s="42">
        <f t="shared" si="19"/>
        <v>90</v>
      </c>
      <c r="AJ134" s="43"/>
      <c r="AK134" s="43">
        <v>256</v>
      </c>
      <c r="AL134" s="42">
        <f t="shared" si="30"/>
        <v>90</v>
      </c>
      <c r="AM134" s="43" t="s">
        <v>311</v>
      </c>
      <c r="AN134" s="95">
        <v>44621</v>
      </c>
      <c r="AO134" s="82"/>
    </row>
    <row r="135" spans="1:41" ht="45" hidden="1" customHeight="1">
      <c r="A135" s="43">
        <v>103</v>
      </c>
      <c r="B135" s="43">
        <v>916</v>
      </c>
      <c r="C135" s="43" t="s">
        <v>1</v>
      </c>
      <c r="D135" s="43" t="s">
        <v>3054</v>
      </c>
      <c r="E135" s="103">
        <f t="shared" si="36"/>
        <v>44642</v>
      </c>
      <c r="F135" s="43" t="s">
        <v>38</v>
      </c>
      <c r="G135" s="43">
        <v>262</v>
      </c>
      <c r="H135" s="43">
        <v>2985</v>
      </c>
      <c r="I135" s="103">
        <v>44643</v>
      </c>
      <c r="J135" s="56" t="s">
        <v>3039</v>
      </c>
      <c r="K135" s="43" t="s">
        <v>3040</v>
      </c>
      <c r="L135" s="84" t="s">
        <v>2021</v>
      </c>
      <c r="M135" s="165"/>
      <c r="N135" s="70" t="s">
        <v>2025</v>
      </c>
      <c r="O135" s="70" t="s">
        <v>39</v>
      </c>
      <c r="P135" s="70">
        <v>15</v>
      </c>
      <c r="Q135" s="122">
        <v>32</v>
      </c>
      <c r="R135" s="42">
        <f t="shared" si="29"/>
        <v>480</v>
      </c>
      <c r="S135" s="43" t="s">
        <v>1915</v>
      </c>
      <c r="T135" s="133" t="str">
        <f t="shared" si="28"/>
        <v xml:space="preserve">  </v>
      </c>
      <c r="U135" s="133">
        <f t="shared" si="34"/>
        <v>480</v>
      </c>
      <c r="V135" s="133" t="str">
        <f t="shared" si="34"/>
        <v xml:space="preserve">  </v>
      </c>
      <c r="W135" s="133"/>
      <c r="X135" s="133"/>
      <c r="Y135" s="133"/>
      <c r="Z135" s="133" t="str">
        <f t="shared" si="34"/>
        <v xml:space="preserve">  </v>
      </c>
      <c r="AA135" s="133" t="str">
        <f t="shared" si="34"/>
        <v xml:space="preserve">  </v>
      </c>
      <c r="AB135" s="133"/>
      <c r="AC135" s="133" t="str">
        <f t="shared" si="37"/>
        <v xml:space="preserve">  </v>
      </c>
      <c r="AD135" s="133"/>
      <c r="AE135" s="133"/>
      <c r="AF135" s="133" t="str">
        <f t="shared" si="35"/>
        <v xml:space="preserve">  </v>
      </c>
      <c r="AG135" s="133" t="str">
        <f t="shared" si="35"/>
        <v xml:space="preserve">  </v>
      </c>
      <c r="AH135" s="133" t="str">
        <f t="shared" si="35"/>
        <v xml:space="preserve">  </v>
      </c>
      <c r="AI135" s="42">
        <f t="shared" ref="AI135:AI199" si="38">R135</f>
        <v>480</v>
      </c>
      <c r="AJ135" s="43"/>
      <c r="AK135" s="43">
        <v>256</v>
      </c>
      <c r="AL135" s="42">
        <f t="shared" si="30"/>
        <v>480</v>
      </c>
      <c r="AM135" s="43" t="s">
        <v>311</v>
      </c>
      <c r="AN135" s="95">
        <v>44621</v>
      </c>
      <c r="AO135" s="82"/>
    </row>
    <row r="136" spans="1:41" ht="45" hidden="1" customHeight="1">
      <c r="A136" s="43">
        <v>104</v>
      </c>
      <c r="B136" s="43">
        <v>916</v>
      </c>
      <c r="C136" s="43" t="s">
        <v>1</v>
      </c>
      <c r="D136" s="43" t="s">
        <v>3054</v>
      </c>
      <c r="E136" s="103">
        <f t="shared" si="36"/>
        <v>44642</v>
      </c>
      <c r="F136" s="43" t="s">
        <v>38</v>
      </c>
      <c r="G136" s="43">
        <v>262</v>
      </c>
      <c r="H136" s="43">
        <v>2985</v>
      </c>
      <c r="I136" s="103">
        <v>44643</v>
      </c>
      <c r="J136" s="56" t="s">
        <v>3039</v>
      </c>
      <c r="K136" s="43" t="s">
        <v>3040</v>
      </c>
      <c r="L136" s="84" t="s">
        <v>2021</v>
      </c>
      <c r="M136" s="165"/>
      <c r="N136" s="70" t="s">
        <v>2026</v>
      </c>
      <c r="O136" s="70" t="s">
        <v>39</v>
      </c>
      <c r="P136" s="70">
        <v>20</v>
      </c>
      <c r="Q136" s="122">
        <v>41</v>
      </c>
      <c r="R136" s="42">
        <f t="shared" si="29"/>
        <v>820</v>
      </c>
      <c r="S136" s="43" t="s">
        <v>1915</v>
      </c>
      <c r="T136" s="133" t="str">
        <f t="shared" si="28"/>
        <v xml:space="preserve">  </v>
      </c>
      <c r="U136" s="133">
        <f t="shared" si="34"/>
        <v>820</v>
      </c>
      <c r="V136" s="133" t="str">
        <f t="shared" si="34"/>
        <v xml:space="preserve">  </v>
      </c>
      <c r="W136" s="133"/>
      <c r="X136" s="133"/>
      <c r="Y136" s="133"/>
      <c r="Z136" s="133" t="str">
        <f t="shared" si="34"/>
        <v xml:space="preserve">  </v>
      </c>
      <c r="AA136" s="133" t="str">
        <f t="shared" si="34"/>
        <v xml:space="preserve">  </v>
      </c>
      <c r="AB136" s="133"/>
      <c r="AC136" s="133" t="str">
        <f t="shared" si="37"/>
        <v xml:space="preserve">  </v>
      </c>
      <c r="AD136" s="133"/>
      <c r="AE136" s="133"/>
      <c r="AF136" s="133" t="str">
        <f t="shared" si="35"/>
        <v xml:space="preserve">  </v>
      </c>
      <c r="AG136" s="133" t="str">
        <f t="shared" si="35"/>
        <v xml:space="preserve">  </v>
      </c>
      <c r="AH136" s="133" t="str">
        <f t="shared" si="35"/>
        <v xml:space="preserve">  </v>
      </c>
      <c r="AI136" s="42">
        <f t="shared" si="38"/>
        <v>820</v>
      </c>
      <c r="AJ136" s="43"/>
      <c r="AK136" s="43">
        <v>256</v>
      </c>
      <c r="AL136" s="42">
        <f t="shared" si="30"/>
        <v>820</v>
      </c>
      <c r="AM136" s="43" t="s">
        <v>311</v>
      </c>
      <c r="AN136" s="95">
        <v>44621</v>
      </c>
      <c r="AO136" s="82"/>
    </row>
    <row r="137" spans="1:41" ht="45" hidden="1" customHeight="1">
      <c r="A137" s="43">
        <v>105</v>
      </c>
      <c r="B137" s="43">
        <v>916</v>
      </c>
      <c r="C137" s="43" t="s">
        <v>1</v>
      </c>
      <c r="D137" s="43" t="s">
        <v>3054</v>
      </c>
      <c r="E137" s="103">
        <f t="shared" si="36"/>
        <v>44642</v>
      </c>
      <c r="F137" s="43" t="s">
        <v>38</v>
      </c>
      <c r="G137" s="43">
        <v>262</v>
      </c>
      <c r="H137" s="43">
        <v>2985</v>
      </c>
      <c r="I137" s="103">
        <v>44643</v>
      </c>
      <c r="J137" s="56" t="s">
        <v>3039</v>
      </c>
      <c r="K137" s="43" t="s">
        <v>3040</v>
      </c>
      <c r="L137" s="84" t="s">
        <v>2021</v>
      </c>
      <c r="M137" s="165"/>
      <c r="N137" s="70" t="s">
        <v>2027</v>
      </c>
      <c r="O137" s="70" t="s">
        <v>39</v>
      </c>
      <c r="P137" s="70">
        <v>15</v>
      </c>
      <c r="Q137" s="122">
        <v>66</v>
      </c>
      <c r="R137" s="42">
        <f t="shared" si="29"/>
        <v>990</v>
      </c>
      <c r="S137" s="43" t="s">
        <v>1915</v>
      </c>
      <c r="T137" s="133" t="str">
        <f t="shared" si="28"/>
        <v xml:space="preserve">  </v>
      </c>
      <c r="U137" s="133">
        <f t="shared" si="34"/>
        <v>990</v>
      </c>
      <c r="V137" s="133" t="str">
        <f t="shared" si="34"/>
        <v xml:space="preserve">  </v>
      </c>
      <c r="W137" s="133"/>
      <c r="X137" s="133"/>
      <c r="Y137" s="133"/>
      <c r="Z137" s="133" t="str">
        <f t="shared" si="34"/>
        <v xml:space="preserve">  </v>
      </c>
      <c r="AA137" s="133" t="str">
        <f t="shared" si="34"/>
        <v xml:space="preserve">  </v>
      </c>
      <c r="AB137" s="133"/>
      <c r="AC137" s="133" t="str">
        <f t="shared" si="37"/>
        <v xml:space="preserve">  </v>
      </c>
      <c r="AD137" s="133"/>
      <c r="AE137" s="133"/>
      <c r="AF137" s="133" t="str">
        <f t="shared" si="35"/>
        <v xml:space="preserve">  </v>
      </c>
      <c r="AG137" s="133" t="str">
        <f t="shared" si="35"/>
        <v xml:space="preserve">  </v>
      </c>
      <c r="AH137" s="133" t="str">
        <f t="shared" si="35"/>
        <v xml:space="preserve">  </v>
      </c>
      <c r="AI137" s="42">
        <f t="shared" si="38"/>
        <v>990</v>
      </c>
      <c r="AJ137" s="43"/>
      <c r="AK137" s="43">
        <v>256</v>
      </c>
      <c r="AL137" s="42">
        <f t="shared" si="30"/>
        <v>990</v>
      </c>
      <c r="AM137" s="43" t="s">
        <v>311</v>
      </c>
      <c r="AN137" s="95">
        <v>44621</v>
      </c>
      <c r="AO137" s="82"/>
    </row>
    <row r="138" spans="1:41" ht="45" hidden="1" customHeight="1">
      <c r="A138" s="43">
        <v>106</v>
      </c>
      <c r="B138" s="43">
        <v>547</v>
      </c>
      <c r="C138" s="43" t="s">
        <v>1</v>
      </c>
      <c r="D138" s="43" t="s">
        <v>13</v>
      </c>
      <c r="E138" s="103">
        <v>44643</v>
      </c>
      <c r="F138" s="43" t="s">
        <v>38</v>
      </c>
      <c r="G138" s="43">
        <v>82</v>
      </c>
      <c r="H138" s="43">
        <v>156</v>
      </c>
      <c r="I138" s="103">
        <v>44649</v>
      </c>
      <c r="J138" s="56" t="s">
        <v>3041</v>
      </c>
      <c r="K138" s="43" t="s">
        <v>3042</v>
      </c>
      <c r="L138" s="84" t="s">
        <v>1134</v>
      </c>
      <c r="M138" s="165"/>
      <c r="N138" s="43" t="s">
        <v>2028</v>
      </c>
      <c r="O138" s="70" t="s">
        <v>39</v>
      </c>
      <c r="P138" s="70">
        <v>150</v>
      </c>
      <c r="Q138" s="122">
        <v>26</v>
      </c>
      <c r="R138" s="42">
        <f t="shared" si="29"/>
        <v>3900</v>
      </c>
      <c r="S138" s="43" t="s">
        <v>1915</v>
      </c>
      <c r="T138" s="133" t="str">
        <f t="shared" si="28"/>
        <v xml:space="preserve">  </v>
      </c>
      <c r="U138" s="133">
        <f t="shared" si="34"/>
        <v>3900</v>
      </c>
      <c r="V138" s="133" t="str">
        <f t="shared" si="34"/>
        <v xml:space="preserve">  </v>
      </c>
      <c r="W138" s="133"/>
      <c r="X138" s="133"/>
      <c r="Y138" s="133"/>
      <c r="Z138" s="133" t="str">
        <f t="shared" si="34"/>
        <v xml:space="preserve">  </v>
      </c>
      <c r="AA138" s="133" t="str">
        <f t="shared" si="34"/>
        <v xml:space="preserve">  </v>
      </c>
      <c r="AB138" s="133"/>
      <c r="AC138" s="133" t="str">
        <f t="shared" si="37"/>
        <v xml:space="preserve">  </v>
      </c>
      <c r="AD138" s="133"/>
      <c r="AE138" s="133"/>
      <c r="AF138" s="133" t="str">
        <f t="shared" si="35"/>
        <v xml:space="preserve">  </v>
      </c>
      <c r="AG138" s="133" t="str">
        <f t="shared" si="35"/>
        <v xml:space="preserve">  </v>
      </c>
      <c r="AH138" s="133" t="str">
        <f t="shared" si="35"/>
        <v xml:space="preserve">  </v>
      </c>
      <c r="AI138" s="42">
        <f t="shared" si="38"/>
        <v>3900</v>
      </c>
      <c r="AJ138" s="43"/>
      <c r="AK138" s="43">
        <v>86</v>
      </c>
      <c r="AL138" s="42">
        <f t="shared" si="30"/>
        <v>3900</v>
      </c>
      <c r="AM138" s="43" t="s">
        <v>311</v>
      </c>
      <c r="AN138" s="95">
        <v>44621</v>
      </c>
      <c r="AO138" s="82"/>
    </row>
    <row r="139" spans="1:41" ht="45" hidden="1" customHeight="1">
      <c r="A139" s="43"/>
      <c r="B139" s="43"/>
      <c r="C139" s="43" t="s">
        <v>1</v>
      </c>
      <c r="D139" s="43" t="s">
        <v>13</v>
      </c>
      <c r="E139" s="103">
        <v>44643</v>
      </c>
      <c r="F139" s="43" t="s">
        <v>38</v>
      </c>
      <c r="G139" s="43">
        <v>82</v>
      </c>
      <c r="H139" s="43">
        <v>3744</v>
      </c>
      <c r="I139" s="103">
        <v>44649</v>
      </c>
      <c r="J139" s="56">
        <v>2796</v>
      </c>
      <c r="K139" s="43" t="s">
        <v>3042</v>
      </c>
      <c r="L139" s="84" t="s">
        <v>1134</v>
      </c>
      <c r="M139" s="165"/>
      <c r="N139" s="43" t="s">
        <v>2028</v>
      </c>
      <c r="O139" s="70" t="s">
        <v>39</v>
      </c>
      <c r="P139" s="70">
        <v>150</v>
      </c>
      <c r="Q139" s="122">
        <v>26</v>
      </c>
      <c r="R139" s="42">
        <f t="shared" ref="R139" si="39">P139*Q139</f>
        <v>3900</v>
      </c>
      <c r="S139" s="43" t="s">
        <v>1915</v>
      </c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42"/>
      <c r="AJ139" s="43"/>
      <c r="AK139" s="43"/>
      <c r="AL139" s="42"/>
      <c r="AM139" s="43"/>
      <c r="AN139" s="95">
        <v>44621</v>
      </c>
      <c r="AO139" s="82"/>
    </row>
    <row r="140" spans="1:41" ht="45" hidden="1" customHeight="1">
      <c r="A140" s="43">
        <v>107</v>
      </c>
      <c r="B140" s="43">
        <v>1245</v>
      </c>
      <c r="C140" s="43" t="s">
        <v>1</v>
      </c>
      <c r="D140" s="43" t="s">
        <v>13</v>
      </c>
      <c r="E140" s="103">
        <v>44644</v>
      </c>
      <c r="F140" s="43" t="s">
        <v>38</v>
      </c>
      <c r="G140" s="43">
        <v>359</v>
      </c>
      <c r="H140" s="43">
        <v>4205.5200000000004</v>
      </c>
      <c r="I140" s="103">
        <v>44648</v>
      </c>
      <c r="J140" s="56" t="s">
        <v>3043</v>
      </c>
      <c r="K140" s="43" t="s">
        <v>3044</v>
      </c>
      <c r="L140" s="84" t="s">
        <v>2029</v>
      </c>
      <c r="M140" s="165"/>
      <c r="N140" s="70" t="s">
        <v>2030</v>
      </c>
      <c r="O140" s="70" t="s">
        <v>39</v>
      </c>
      <c r="P140" s="70">
        <v>60</v>
      </c>
      <c r="Q140" s="122">
        <v>70.091999999999999</v>
      </c>
      <c r="R140" s="42">
        <f t="shared" si="29"/>
        <v>4205.5199999999995</v>
      </c>
      <c r="S140" s="43" t="s">
        <v>1915</v>
      </c>
      <c r="T140" s="133" t="str">
        <f t="shared" ref="T140:AA149" si="40">IF($S140=T$15,$R140,"  ")</f>
        <v xml:space="preserve">  </v>
      </c>
      <c r="U140" s="133">
        <f t="shared" si="40"/>
        <v>4205.5199999999995</v>
      </c>
      <c r="V140" s="133" t="str">
        <f t="shared" si="40"/>
        <v xml:space="preserve">  </v>
      </c>
      <c r="W140" s="133"/>
      <c r="X140" s="133"/>
      <c r="Y140" s="133"/>
      <c r="Z140" s="133" t="str">
        <f t="shared" si="40"/>
        <v xml:space="preserve">  </v>
      </c>
      <c r="AA140" s="133" t="str">
        <f t="shared" si="40"/>
        <v xml:space="preserve">  </v>
      </c>
      <c r="AB140" s="133"/>
      <c r="AC140" s="133" t="str">
        <f t="shared" ref="AC140:AC171" si="41">IF($S140=AC$15,$R140,"  ")</f>
        <v xml:space="preserve">  </v>
      </c>
      <c r="AD140" s="133"/>
      <c r="AE140" s="133"/>
      <c r="AF140" s="133" t="str">
        <f t="shared" ref="AF140:AH159" si="42">IF($S140=AF$15,$R140,"  ")</f>
        <v xml:space="preserve">  </v>
      </c>
      <c r="AG140" s="133" t="str">
        <f t="shared" si="42"/>
        <v xml:space="preserve">  </v>
      </c>
      <c r="AH140" s="133" t="str">
        <f t="shared" si="42"/>
        <v xml:space="preserve">  </v>
      </c>
      <c r="AI140" s="42">
        <f t="shared" si="38"/>
        <v>4205.5199999999995</v>
      </c>
      <c r="AJ140" s="43"/>
      <c r="AK140" s="43">
        <v>318</v>
      </c>
      <c r="AL140" s="42">
        <f t="shared" si="30"/>
        <v>4205.5199999999995</v>
      </c>
      <c r="AM140" s="43" t="s">
        <v>311</v>
      </c>
      <c r="AN140" s="95">
        <v>44621</v>
      </c>
      <c r="AO140" s="82"/>
    </row>
    <row r="141" spans="1:41" ht="45" hidden="1" customHeight="1">
      <c r="A141" s="43">
        <v>108</v>
      </c>
      <c r="B141" s="43">
        <v>1134</v>
      </c>
      <c r="C141" s="43" t="s">
        <v>1</v>
      </c>
      <c r="D141" s="43" t="s">
        <v>13</v>
      </c>
      <c r="E141" s="103">
        <v>44645</v>
      </c>
      <c r="F141" s="43" t="s">
        <v>38</v>
      </c>
      <c r="G141" s="43">
        <v>330</v>
      </c>
      <c r="H141" s="43">
        <v>130425</v>
      </c>
      <c r="I141" s="103">
        <v>44671</v>
      </c>
      <c r="J141" s="56" t="s">
        <v>3045</v>
      </c>
      <c r="K141" s="43" t="s">
        <v>3046</v>
      </c>
      <c r="L141" s="84" t="s">
        <v>2031</v>
      </c>
      <c r="M141" s="165"/>
      <c r="N141" s="70" t="s">
        <v>75</v>
      </c>
      <c r="O141" s="70" t="s">
        <v>76</v>
      </c>
      <c r="P141" s="169">
        <v>10000</v>
      </c>
      <c r="Q141" s="122">
        <v>5.556622</v>
      </c>
      <c r="R141" s="42">
        <f t="shared" si="29"/>
        <v>55566.22</v>
      </c>
      <c r="S141" s="43" t="s">
        <v>1915</v>
      </c>
      <c r="T141" s="133" t="str">
        <f t="shared" si="40"/>
        <v xml:space="preserve">  </v>
      </c>
      <c r="U141" s="133">
        <f t="shared" si="40"/>
        <v>55566.22</v>
      </c>
      <c r="V141" s="133" t="str">
        <f t="shared" si="40"/>
        <v xml:space="preserve">  </v>
      </c>
      <c r="W141" s="133"/>
      <c r="X141" s="133"/>
      <c r="Y141" s="133"/>
      <c r="Z141" s="133" t="str">
        <f t="shared" si="40"/>
        <v xml:space="preserve">  </v>
      </c>
      <c r="AA141" s="133" t="str">
        <f t="shared" si="40"/>
        <v xml:space="preserve">  </v>
      </c>
      <c r="AB141" s="133"/>
      <c r="AC141" s="133" t="str">
        <f t="shared" si="41"/>
        <v xml:space="preserve">  </v>
      </c>
      <c r="AD141" s="133"/>
      <c r="AE141" s="133"/>
      <c r="AF141" s="133" t="str">
        <f t="shared" si="42"/>
        <v xml:space="preserve">  </v>
      </c>
      <c r="AG141" s="133" t="str">
        <f t="shared" si="42"/>
        <v xml:space="preserve">  </v>
      </c>
      <c r="AH141" s="133" t="str">
        <f t="shared" si="42"/>
        <v xml:space="preserve">  </v>
      </c>
      <c r="AI141" s="42">
        <f t="shared" si="38"/>
        <v>55566.22</v>
      </c>
      <c r="AJ141" s="43"/>
      <c r="AK141" s="43">
        <v>351</v>
      </c>
      <c r="AL141" s="42">
        <f t="shared" si="30"/>
        <v>55566.22</v>
      </c>
      <c r="AM141" s="43" t="s">
        <v>311</v>
      </c>
      <c r="AN141" s="95">
        <v>44621</v>
      </c>
      <c r="AO141" s="82"/>
    </row>
    <row r="142" spans="1:41" ht="45" hidden="1" customHeight="1">
      <c r="A142" s="43">
        <v>109</v>
      </c>
      <c r="B142" s="43">
        <v>1134</v>
      </c>
      <c r="C142" s="43" t="s">
        <v>1</v>
      </c>
      <c r="D142" s="43" t="s">
        <v>13</v>
      </c>
      <c r="E142" s="103">
        <f>E141</f>
        <v>44645</v>
      </c>
      <c r="F142" s="43" t="s">
        <v>38</v>
      </c>
      <c r="G142" s="43">
        <v>330</v>
      </c>
      <c r="H142" s="43">
        <v>130425</v>
      </c>
      <c r="I142" s="103">
        <v>44671</v>
      </c>
      <c r="J142" s="56" t="s">
        <v>3045</v>
      </c>
      <c r="K142" s="43" t="s">
        <v>3046</v>
      </c>
      <c r="L142" s="84" t="s">
        <v>2031</v>
      </c>
      <c r="M142" s="165"/>
      <c r="N142" s="70" t="s">
        <v>77</v>
      </c>
      <c r="O142" s="70" t="s">
        <v>76</v>
      </c>
      <c r="P142" s="169">
        <v>13472</v>
      </c>
      <c r="Q142" s="122">
        <v>5.5566199999999997</v>
      </c>
      <c r="R142" s="42">
        <f t="shared" si="29"/>
        <v>74858.784639999998</v>
      </c>
      <c r="S142" s="43" t="s">
        <v>1915</v>
      </c>
      <c r="T142" s="133" t="str">
        <f t="shared" si="40"/>
        <v xml:space="preserve">  </v>
      </c>
      <c r="U142" s="133">
        <f t="shared" si="40"/>
        <v>74858.784639999998</v>
      </c>
      <c r="V142" s="133" t="str">
        <f t="shared" si="40"/>
        <v xml:space="preserve">  </v>
      </c>
      <c r="W142" s="133"/>
      <c r="X142" s="133"/>
      <c r="Y142" s="133"/>
      <c r="Z142" s="133" t="str">
        <f t="shared" si="40"/>
        <v xml:space="preserve">  </v>
      </c>
      <c r="AA142" s="133" t="str">
        <f t="shared" si="40"/>
        <v xml:space="preserve">  </v>
      </c>
      <c r="AB142" s="133"/>
      <c r="AC142" s="133" t="str">
        <f t="shared" si="41"/>
        <v xml:space="preserve">  </v>
      </c>
      <c r="AD142" s="133"/>
      <c r="AE142" s="133"/>
      <c r="AF142" s="133" t="str">
        <f t="shared" si="42"/>
        <v xml:space="preserve">  </v>
      </c>
      <c r="AG142" s="133" t="str">
        <f t="shared" si="42"/>
        <v xml:space="preserve">  </v>
      </c>
      <c r="AH142" s="133" t="str">
        <f t="shared" si="42"/>
        <v xml:space="preserve">  </v>
      </c>
      <c r="AI142" s="42">
        <f t="shared" si="38"/>
        <v>74858.784639999998</v>
      </c>
      <c r="AJ142" s="43"/>
      <c r="AK142" s="43">
        <v>351</v>
      </c>
      <c r="AL142" s="42">
        <f t="shared" si="30"/>
        <v>74858.784639999998</v>
      </c>
      <c r="AM142" s="43" t="s">
        <v>311</v>
      </c>
      <c r="AN142" s="95">
        <v>44621</v>
      </c>
      <c r="AO142" s="82"/>
    </row>
    <row r="143" spans="1:41" ht="45" hidden="1" customHeight="1">
      <c r="A143" s="43">
        <v>110</v>
      </c>
      <c r="B143" s="43">
        <v>1319</v>
      </c>
      <c r="C143" s="43" t="s">
        <v>1</v>
      </c>
      <c r="D143" s="43" t="s">
        <v>13</v>
      </c>
      <c r="E143" s="103">
        <f>E142</f>
        <v>44645</v>
      </c>
      <c r="F143" s="43" t="s">
        <v>38</v>
      </c>
      <c r="G143" s="43">
        <v>393</v>
      </c>
      <c r="H143" s="43">
        <v>146800</v>
      </c>
      <c r="I143" s="103">
        <v>44664</v>
      </c>
      <c r="J143" s="56" t="s">
        <v>3047</v>
      </c>
      <c r="K143" s="43" t="s">
        <v>3048</v>
      </c>
      <c r="L143" s="84" t="s">
        <v>2032</v>
      </c>
      <c r="M143" s="165"/>
      <c r="N143" s="70" t="s">
        <v>2033</v>
      </c>
      <c r="O143" s="70" t="s">
        <v>39</v>
      </c>
      <c r="P143" s="169">
        <v>1031</v>
      </c>
      <c r="Q143" s="122">
        <v>142.386033</v>
      </c>
      <c r="R143" s="42">
        <f t="shared" si="29"/>
        <v>146800.000023</v>
      </c>
      <c r="S143" s="43" t="s">
        <v>1915</v>
      </c>
      <c r="T143" s="133" t="str">
        <f t="shared" si="40"/>
        <v xml:space="preserve">  </v>
      </c>
      <c r="U143" s="133">
        <f t="shared" si="40"/>
        <v>146800.000023</v>
      </c>
      <c r="V143" s="133" t="str">
        <f t="shared" si="40"/>
        <v xml:space="preserve">  </v>
      </c>
      <c r="W143" s="133"/>
      <c r="X143" s="133"/>
      <c r="Y143" s="133"/>
      <c r="Z143" s="133" t="str">
        <f t="shared" si="40"/>
        <v xml:space="preserve">  </v>
      </c>
      <c r="AA143" s="133" t="str">
        <f t="shared" si="40"/>
        <v xml:space="preserve">  </v>
      </c>
      <c r="AB143" s="133"/>
      <c r="AC143" s="133" t="str">
        <f t="shared" si="41"/>
        <v xml:space="preserve">  </v>
      </c>
      <c r="AD143" s="133"/>
      <c r="AE143" s="133"/>
      <c r="AF143" s="133" t="str">
        <f t="shared" si="42"/>
        <v xml:space="preserve">  </v>
      </c>
      <c r="AG143" s="133" t="str">
        <f t="shared" si="42"/>
        <v xml:space="preserve">  </v>
      </c>
      <c r="AH143" s="133" t="str">
        <f t="shared" si="42"/>
        <v xml:space="preserve">  </v>
      </c>
      <c r="AI143" s="42">
        <f t="shared" si="38"/>
        <v>146800.000023</v>
      </c>
      <c r="AJ143" s="43"/>
      <c r="AK143" s="43">
        <v>389</v>
      </c>
      <c r="AL143" s="42">
        <f t="shared" si="30"/>
        <v>146800.000023</v>
      </c>
      <c r="AM143" s="43" t="s">
        <v>311</v>
      </c>
      <c r="AN143" s="95">
        <v>44621</v>
      </c>
      <c r="AO143" s="82"/>
    </row>
    <row r="144" spans="1:41" ht="45" hidden="1" customHeight="1">
      <c r="A144" s="43">
        <v>111</v>
      </c>
      <c r="B144" s="43">
        <v>1477</v>
      </c>
      <c r="C144" s="43" t="s">
        <v>1</v>
      </c>
      <c r="D144" s="43" t="s">
        <v>13</v>
      </c>
      <c r="E144" s="103">
        <f>E143</f>
        <v>44645</v>
      </c>
      <c r="F144" s="43" t="s">
        <v>38</v>
      </c>
      <c r="G144" s="43">
        <v>494</v>
      </c>
      <c r="H144" s="43">
        <v>1131008</v>
      </c>
      <c r="I144" s="103">
        <v>44662</v>
      </c>
      <c r="J144" s="56" t="s">
        <v>3049</v>
      </c>
      <c r="K144" s="43" t="s">
        <v>3050</v>
      </c>
      <c r="L144" s="84" t="s">
        <v>2034</v>
      </c>
      <c r="M144" s="165"/>
      <c r="N144" s="70" t="s">
        <v>2035</v>
      </c>
      <c r="O144" s="70" t="s">
        <v>39</v>
      </c>
      <c r="P144" s="169">
        <v>5116</v>
      </c>
      <c r="Q144" s="170">
        <v>36.204065999999997</v>
      </c>
      <c r="R144" s="42">
        <f t="shared" si="29"/>
        <v>185220.00165599998</v>
      </c>
      <c r="S144" s="43" t="s">
        <v>1915</v>
      </c>
      <c r="T144" s="133" t="str">
        <f t="shared" si="40"/>
        <v xml:space="preserve">  </v>
      </c>
      <c r="U144" s="133">
        <f t="shared" si="40"/>
        <v>185220.00165599998</v>
      </c>
      <c r="V144" s="133" t="str">
        <f t="shared" si="40"/>
        <v xml:space="preserve">  </v>
      </c>
      <c r="W144" s="133"/>
      <c r="X144" s="133"/>
      <c r="Y144" s="133"/>
      <c r="Z144" s="133" t="str">
        <f t="shared" si="40"/>
        <v xml:space="preserve">  </v>
      </c>
      <c r="AA144" s="133" t="str">
        <f t="shared" si="40"/>
        <v xml:space="preserve">  </v>
      </c>
      <c r="AB144" s="133"/>
      <c r="AC144" s="133" t="str">
        <f t="shared" si="41"/>
        <v xml:space="preserve">  </v>
      </c>
      <c r="AD144" s="133"/>
      <c r="AE144" s="133"/>
      <c r="AF144" s="133" t="str">
        <f t="shared" si="42"/>
        <v xml:space="preserve">  </v>
      </c>
      <c r="AG144" s="133" t="str">
        <f t="shared" si="42"/>
        <v xml:space="preserve">  </v>
      </c>
      <c r="AH144" s="133" t="str">
        <f t="shared" si="42"/>
        <v xml:space="preserve">  </v>
      </c>
      <c r="AI144" s="42">
        <f t="shared" si="38"/>
        <v>185220.00165599998</v>
      </c>
      <c r="AJ144" s="43"/>
      <c r="AK144" s="43">
        <v>443</v>
      </c>
      <c r="AL144" s="42">
        <f t="shared" si="30"/>
        <v>185220.00165599998</v>
      </c>
      <c r="AM144" s="43" t="s">
        <v>311</v>
      </c>
      <c r="AN144" s="95">
        <v>44621</v>
      </c>
      <c r="AO144" s="82"/>
    </row>
    <row r="145" spans="1:41" ht="45" hidden="1" customHeight="1">
      <c r="A145" s="43">
        <v>112</v>
      </c>
      <c r="B145" s="43">
        <v>1477</v>
      </c>
      <c r="C145" s="43" t="s">
        <v>1</v>
      </c>
      <c r="D145" s="43" t="s">
        <v>13</v>
      </c>
      <c r="E145" s="103">
        <f t="shared" ref="E145:E147" si="43">E144</f>
        <v>44645</v>
      </c>
      <c r="F145" s="43" t="s">
        <v>38</v>
      </c>
      <c r="G145" s="43">
        <v>494</v>
      </c>
      <c r="H145" s="43">
        <v>1131008</v>
      </c>
      <c r="I145" s="103">
        <v>44662</v>
      </c>
      <c r="J145" s="56" t="s">
        <v>3049</v>
      </c>
      <c r="K145" s="43" t="s">
        <v>3050</v>
      </c>
      <c r="L145" s="84" t="s">
        <v>2034</v>
      </c>
      <c r="M145" s="165"/>
      <c r="N145" s="70" t="s">
        <v>2036</v>
      </c>
      <c r="O145" s="70" t="s">
        <v>39</v>
      </c>
      <c r="P145" s="169">
        <v>7059</v>
      </c>
      <c r="Q145" s="170">
        <v>79.643009000000006</v>
      </c>
      <c r="R145" s="42">
        <f t="shared" si="29"/>
        <v>562200.00053100009</v>
      </c>
      <c r="S145" s="43" t="s">
        <v>1915</v>
      </c>
      <c r="T145" s="133" t="str">
        <f t="shared" si="40"/>
        <v xml:space="preserve">  </v>
      </c>
      <c r="U145" s="133">
        <f t="shared" si="40"/>
        <v>562200.00053100009</v>
      </c>
      <c r="V145" s="133" t="str">
        <f t="shared" si="40"/>
        <v xml:space="preserve">  </v>
      </c>
      <c r="W145" s="133"/>
      <c r="X145" s="133"/>
      <c r="Y145" s="133"/>
      <c r="Z145" s="133" t="str">
        <f t="shared" si="40"/>
        <v xml:space="preserve">  </v>
      </c>
      <c r="AA145" s="133" t="str">
        <f t="shared" si="40"/>
        <v xml:space="preserve">  </v>
      </c>
      <c r="AB145" s="133"/>
      <c r="AC145" s="133" t="str">
        <f t="shared" si="41"/>
        <v xml:space="preserve">  </v>
      </c>
      <c r="AD145" s="133"/>
      <c r="AE145" s="133"/>
      <c r="AF145" s="133" t="str">
        <f t="shared" si="42"/>
        <v xml:space="preserve">  </v>
      </c>
      <c r="AG145" s="133" t="str">
        <f t="shared" si="42"/>
        <v xml:space="preserve">  </v>
      </c>
      <c r="AH145" s="133" t="str">
        <f t="shared" si="42"/>
        <v xml:space="preserve">  </v>
      </c>
      <c r="AI145" s="42">
        <f t="shared" si="38"/>
        <v>562200.00053100009</v>
      </c>
      <c r="AJ145" s="43"/>
      <c r="AK145" s="43">
        <v>443</v>
      </c>
      <c r="AL145" s="42">
        <f t="shared" ref="AL145:AL200" si="44">AI145</f>
        <v>562200.00053100009</v>
      </c>
      <c r="AM145" s="43" t="s">
        <v>311</v>
      </c>
      <c r="AN145" s="95">
        <v>44621</v>
      </c>
      <c r="AO145" s="82"/>
    </row>
    <row r="146" spans="1:41" ht="45" hidden="1" customHeight="1">
      <c r="A146" s="43">
        <v>113</v>
      </c>
      <c r="B146" s="43">
        <v>1477</v>
      </c>
      <c r="C146" s="43" t="s">
        <v>1</v>
      </c>
      <c r="D146" s="43" t="s">
        <v>13</v>
      </c>
      <c r="E146" s="103">
        <f t="shared" si="43"/>
        <v>44645</v>
      </c>
      <c r="F146" s="43" t="s">
        <v>38</v>
      </c>
      <c r="G146" s="43">
        <v>494</v>
      </c>
      <c r="H146" s="43">
        <v>1131008</v>
      </c>
      <c r="I146" s="103">
        <v>44662</v>
      </c>
      <c r="J146" s="56" t="s">
        <v>3049</v>
      </c>
      <c r="K146" s="43" t="s">
        <v>3050</v>
      </c>
      <c r="L146" s="84" t="s">
        <v>2034</v>
      </c>
      <c r="M146" s="165"/>
      <c r="N146" s="70" t="s">
        <v>2037</v>
      </c>
      <c r="O146" s="70" t="s">
        <v>39</v>
      </c>
      <c r="P146" s="169">
        <v>15344</v>
      </c>
      <c r="Q146" s="170">
        <v>19.877476300000001</v>
      </c>
      <c r="R146" s="42">
        <f t="shared" si="29"/>
        <v>304999.99634720001</v>
      </c>
      <c r="S146" s="43" t="s">
        <v>1915</v>
      </c>
      <c r="T146" s="133" t="str">
        <f t="shared" si="40"/>
        <v xml:space="preserve">  </v>
      </c>
      <c r="U146" s="133">
        <f t="shared" si="40"/>
        <v>304999.99634720001</v>
      </c>
      <c r="V146" s="133" t="str">
        <f t="shared" si="40"/>
        <v xml:space="preserve">  </v>
      </c>
      <c r="W146" s="133"/>
      <c r="X146" s="133"/>
      <c r="Y146" s="133"/>
      <c r="Z146" s="133" t="str">
        <f t="shared" si="40"/>
        <v xml:space="preserve">  </v>
      </c>
      <c r="AA146" s="133" t="str">
        <f t="shared" si="40"/>
        <v xml:space="preserve">  </v>
      </c>
      <c r="AB146" s="133"/>
      <c r="AC146" s="133" t="str">
        <f t="shared" si="41"/>
        <v xml:space="preserve">  </v>
      </c>
      <c r="AD146" s="133"/>
      <c r="AE146" s="133"/>
      <c r="AF146" s="133" t="str">
        <f t="shared" si="42"/>
        <v xml:space="preserve">  </v>
      </c>
      <c r="AG146" s="133" t="str">
        <f t="shared" si="42"/>
        <v xml:space="preserve">  </v>
      </c>
      <c r="AH146" s="133" t="str">
        <f t="shared" si="42"/>
        <v xml:space="preserve">  </v>
      </c>
      <c r="AI146" s="42">
        <f t="shared" si="38"/>
        <v>304999.99634720001</v>
      </c>
      <c r="AJ146" s="43"/>
      <c r="AK146" s="43">
        <v>443</v>
      </c>
      <c r="AL146" s="42">
        <f t="shared" si="44"/>
        <v>304999.99634720001</v>
      </c>
      <c r="AM146" s="43" t="s">
        <v>311</v>
      </c>
      <c r="AN146" s="95">
        <v>44621</v>
      </c>
      <c r="AO146" s="82"/>
    </row>
    <row r="147" spans="1:41" ht="45" hidden="1" customHeight="1">
      <c r="A147" s="43">
        <v>114</v>
      </c>
      <c r="B147" s="43">
        <v>1477</v>
      </c>
      <c r="C147" s="43" t="s">
        <v>1</v>
      </c>
      <c r="D147" s="43" t="s">
        <v>13</v>
      </c>
      <c r="E147" s="103">
        <f t="shared" si="43"/>
        <v>44645</v>
      </c>
      <c r="F147" s="43" t="s">
        <v>38</v>
      </c>
      <c r="G147" s="43">
        <v>494</v>
      </c>
      <c r="H147" s="43">
        <v>29312</v>
      </c>
      <c r="I147" s="103">
        <v>44662</v>
      </c>
      <c r="J147" s="56" t="s">
        <v>3049</v>
      </c>
      <c r="K147" s="43" t="s">
        <v>3050</v>
      </c>
      <c r="L147" s="84" t="s">
        <v>2034</v>
      </c>
      <c r="M147" s="165"/>
      <c r="N147" s="70" t="s">
        <v>2038</v>
      </c>
      <c r="O147" s="70" t="s">
        <v>39</v>
      </c>
      <c r="P147" s="169">
        <v>1957</v>
      </c>
      <c r="Q147" s="170">
        <v>55.135410999999998</v>
      </c>
      <c r="R147" s="42">
        <f t="shared" si="29"/>
        <v>107899.999327</v>
      </c>
      <c r="S147" s="43" t="s">
        <v>1915</v>
      </c>
      <c r="T147" s="133" t="str">
        <f t="shared" si="40"/>
        <v xml:space="preserve">  </v>
      </c>
      <c r="U147" s="133">
        <f t="shared" si="40"/>
        <v>107899.999327</v>
      </c>
      <c r="V147" s="133" t="str">
        <f t="shared" si="40"/>
        <v xml:space="preserve">  </v>
      </c>
      <c r="W147" s="133"/>
      <c r="X147" s="133"/>
      <c r="Y147" s="133"/>
      <c r="Z147" s="133" t="str">
        <f t="shared" si="40"/>
        <v xml:space="preserve">  </v>
      </c>
      <c r="AA147" s="133" t="str">
        <f t="shared" si="40"/>
        <v xml:space="preserve">  </v>
      </c>
      <c r="AB147" s="133"/>
      <c r="AC147" s="133" t="str">
        <f t="shared" si="41"/>
        <v xml:space="preserve">  </v>
      </c>
      <c r="AD147" s="133"/>
      <c r="AE147" s="133"/>
      <c r="AF147" s="133" t="str">
        <f t="shared" si="42"/>
        <v xml:space="preserve">  </v>
      </c>
      <c r="AG147" s="133" t="str">
        <f t="shared" si="42"/>
        <v xml:space="preserve">  </v>
      </c>
      <c r="AH147" s="133" t="str">
        <f t="shared" si="42"/>
        <v xml:space="preserve">  </v>
      </c>
      <c r="AI147" s="42">
        <f t="shared" si="38"/>
        <v>107899.999327</v>
      </c>
      <c r="AJ147" s="43"/>
      <c r="AK147" s="43">
        <v>443</v>
      </c>
      <c r="AL147" s="42">
        <f t="shared" si="44"/>
        <v>107899.999327</v>
      </c>
      <c r="AM147" s="43" t="s">
        <v>311</v>
      </c>
      <c r="AN147" s="95">
        <v>44621</v>
      </c>
      <c r="AO147" s="82"/>
    </row>
    <row r="148" spans="1:41" ht="45" hidden="1" customHeight="1">
      <c r="A148" s="43">
        <v>78</v>
      </c>
      <c r="B148" s="43">
        <v>1243</v>
      </c>
      <c r="C148" s="43" t="s">
        <v>1</v>
      </c>
      <c r="D148" s="43" t="s">
        <v>2099</v>
      </c>
      <c r="E148" s="103">
        <v>44646</v>
      </c>
      <c r="F148" s="43" t="s">
        <v>38</v>
      </c>
      <c r="G148" s="43">
        <v>354</v>
      </c>
      <c r="H148" s="167">
        <v>50174.65</v>
      </c>
      <c r="I148" s="103">
        <v>44678</v>
      </c>
      <c r="J148" s="56" t="s">
        <v>3055</v>
      </c>
      <c r="K148" s="43" t="s">
        <v>3032</v>
      </c>
      <c r="L148" s="84" t="s">
        <v>1975</v>
      </c>
      <c r="M148" s="165"/>
      <c r="N148" s="70" t="s">
        <v>2039</v>
      </c>
      <c r="O148" s="70" t="s">
        <v>39</v>
      </c>
      <c r="P148" s="169">
        <v>25</v>
      </c>
      <c r="Q148" s="170">
        <v>142</v>
      </c>
      <c r="R148" s="42">
        <f t="shared" si="29"/>
        <v>3550</v>
      </c>
      <c r="S148" s="43" t="s">
        <v>1915</v>
      </c>
      <c r="T148" s="133" t="str">
        <f t="shared" si="40"/>
        <v xml:space="preserve">  </v>
      </c>
      <c r="U148" s="133">
        <f t="shared" si="40"/>
        <v>3550</v>
      </c>
      <c r="V148" s="133" t="str">
        <f t="shared" si="40"/>
        <v xml:space="preserve">  </v>
      </c>
      <c r="W148" s="133"/>
      <c r="X148" s="133"/>
      <c r="Y148" s="133"/>
      <c r="Z148" s="133" t="str">
        <f t="shared" si="40"/>
        <v xml:space="preserve">  </v>
      </c>
      <c r="AA148" s="133" t="str">
        <f t="shared" si="40"/>
        <v xml:space="preserve">  </v>
      </c>
      <c r="AB148" s="133"/>
      <c r="AC148" s="133" t="str">
        <f t="shared" si="41"/>
        <v xml:space="preserve">  </v>
      </c>
      <c r="AD148" s="133"/>
      <c r="AE148" s="133"/>
      <c r="AF148" s="133" t="str">
        <f t="shared" si="42"/>
        <v xml:space="preserve">  </v>
      </c>
      <c r="AG148" s="133" t="str">
        <f t="shared" si="42"/>
        <v xml:space="preserve">  </v>
      </c>
      <c r="AH148" s="133" t="str">
        <f t="shared" si="42"/>
        <v xml:space="preserve">  </v>
      </c>
      <c r="AI148" s="42">
        <f t="shared" si="38"/>
        <v>3550</v>
      </c>
      <c r="AJ148" s="43"/>
      <c r="AK148" s="43">
        <v>473</v>
      </c>
      <c r="AL148" s="42">
        <f t="shared" si="44"/>
        <v>3550</v>
      </c>
      <c r="AM148" s="43" t="s">
        <v>311</v>
      </c>
      <c r="AN148" s="95">
        <v>44621</v>
      </c>
      <c r="AO148" s="82"/>
    </row>
    <row r="149" spans="1:41" ht="45" hidden="1" customHeight="1">
      <c r="A149" s="43">
        <v>79</v>
      </c>
      <c r="B149" s="43">
        <v>1243</v>
      </c>
      <c r="C149" s="43" t="s">
        <v>1</v>
      </c>
      <c r="D149" s="43" t="s">
        <v>2099</v>
      </c>
      <c r="E149" s="103">
        <f>E148</f>
        <v>44646</v>
      </c>
      <c r="F149" s="43" t="s">
        <v>38</v>
      </c>
      <c r="G149" s="43">
        <v>354</v>
      </c>
      <c r="H149" s="167">
        <v>50174.65</v>
      </c>
      <c r="I149" s="103">
        <v>44678</v>
      </c>
      <c r="J149" s="56" t="s">
        <v>3055</v>
      </c>
      <c r="K149" s="43" t="s">
        <v>3032</v>
      </c>
      <c r="L149" s="84" t="s">
        <v>1975</v>
      </c>
      <c r="M149" s="165"/>
      <c r="N149" s="70" t="s">
        <v>2040</v>
      </c>
      <c r="O149" s="70" t="s">
        <v>39</v>
      </c>
      <c r="P149" s="169">
        <v>60</v>
      </c>
      <c r="Q149" s="170">
        <v>35.9</v>
      </c>
      <c r="R149" s="42">
        <f t="shared" si="29"/>
        <v>2154</v>
      </c>
      <c r="S149" s="43" t="s">
        <v>1915</v>
      </c>
      <c r="T149" s="133" t="str">
        <f t="shared" si="40"/>
        <v xml:space="preserve">  </v>
      </c>
      <c r="U149" s="133">
        <f t="shared" si="40"/>
        <v>2154</v>
      </c>
      <c r="V149" s="133" t="str">
        <f t="shared" si="40"/>
        <v xml:space="preserve">  </v>
      </c>
      <c r="W149" s="133"/>
      <c r="X149" s="133"/>
      <c r="Y149" s="133"/>
      <c r="Z149" s="133" t="str">
        <f t="shared" si="40"/>
        <v xml:space="preserve">  </v>
      </c>
      <c r="AA149" s="133" t="str">
        <f t="shared" si="40"/>
        <v xml:space="preserve">  </v>
      </c>
      <c r="AB149" s="133"/>
      <c r="AC149" s="133" t="str">
        <f t="shared" si="41"/>
        <v xml:space="preserve">  </v>
      </c>
      <c r="AD149" s="133"/>
      <c r="AE149" s="133"/>
      <c r="AF149" s="133" t="str">
        <f t="shared" si="42"/>
        <v xml:space="preserve">  </v>
      </c>
      <c r="AG149" s="133" t="str">
        <f t="shared" si="42"/>
        <v xml:space="preserve">  </v>
      </c>
      <c r="AH149" s="133" t="str">
        <f t="shared" si="42"/>
        <v xml:space="preserve">  </v>
      </c>
      <c r="AI149" s="42">
        <f t="shared" si="38"/>
        <v>2154</v>
      </c>
      <c r="AJ149" s="43"/>
      <c r="AK149" s="43">
        <v>473</v>
      </c>
      <c r="AL149" s="42">
        <f t="shared" ref="AL149:AL159" si="45">R149</f>
        <v>2154</v>
      </c>
      <c r="AM149" s="43" t="s">
        <v>311</v>
      </c>
      <c r="AN149" s="95">
        <v>44621</v>
      </c>
      <c r="AO149" s="82"/>
    </row>
    <row r="150" spans="1:41" ht="45" hidden="1" customHeight="1">
      <c r="A150" s="43">
        <v>80</v>
      </c>
      <c r="B150" s="43">
        <v>1243</v>
      </c>
      <c r="C150" s="43" t="s">
        <v>1</v>
      </c>
      <c r="D150" s="43" t="s">
        <v>2099</v>
      </c>
      <c r="E150" s="103">
        <f>E149</f>
        <v>44646</v>
      </c>
      <c r="F150" s="43" t="s">
        <v>38</v>
      </c>
      <c r="G150" s="43">
        <v>354</v>
      </c>
      <c r="H150" s="167">
        <v>50174.65</v>
      </c>
      <c r="I150" s="103">
        <v>44678</v>
      </c>
      <c r="J150" s="56" t="s">
        <v>3055</v>
      </c>
      <c r="K150" s="43" t="s">
        <v>3032</v>
      </c>
      <c r="L150" s="84" t="s">
        <v>1975</v>
      </c>
      <c r="M150" s="165"/>
      <c r="N150" s="70" t="s">
        <v>2041</v>
      </c>
      <c r="O150" s="70" t="s">
        <v>39</v>
      </c>
      <c r="P150" s="169">
        <v>25</v>
      </c>
      <c r="Q150" s="170">
        <v>12.99</v>
      </c>
      <c r="R150" s="42">
        <f t="shared" si="29"/>
        <v>324.75</v>
      </c>
      <c r="S150" s="43" t="s">
        <v>1915</v>
      </c>
      <c r="T150" s="133" t="str">
        <f t="shared" ref="T150:AA159" si="46">IF($S150=T$15,$R150,"  ")</f>
        <v xml:space="preserve">  </v>
      </c>
      <c r="U150" s="133">
        <f t="shared" si="46"/>
        <v>324.75</v>
      </c>
      <c r="V150" s="133" t="str">
        <f t="shared" si="46"/>
        <v xml:space="preserve">  </v>
      </c>
      <c r="W150" s="133"/>
      <c r="X150" s="133"/>
      <c r="Y150" s="133"/>
      <c r="Z150" s="133" t="str">
        <f t="shared" si="46"/>
        <v xml:space="preserve">  </v>
      </c>
      <c r="AA150" s="133" t="str">
        <f t="shared" si="46"/>
        <v xml:space="preserve">  </v>
      </c>
      <c r="AB150" s="133"/>
      <c r="AC150" s="133" t="str">
        <f t="shared" si="41"/>
        <v xml:space="preserve">  </v>
      </c>
      <c r="AD150" s="133"/>
      <c r="AE150" s="133"/>
      <c r="AF150" s="133" t="str">
        <f t="shared" si="42"/>
        <v xml:space="preserve">  </v>
      </c>
      <c r="AG150" s="133" t="str">
        <f t="shared" si="42"/>
        <v xml:space="preserve">  </v>
      </c>
      <c r="AH150" s="133" t="str">
        <f t="shared" si="42"/>
        <v xml:space="preserve">  </v>
      </c>
      <c r="AI150" s="42">
        <f t="shared" si="38"/>
        <v>324.75</v>
      </c>
      <c r="AJ150" s="43"/>
      <c r="AK150" s="43">
        <v>473</v>
      </c>
      <c r="AL150" s="42">
        <f t="shared" si="45"/>
        <v>324.75</v>
      </c>
      <c r="AM150" s="43" t="s">
        <v>311</v>
      </c>
      <c r="AN150" s="95">
        <v>44621</v>
      </c>
      <c r="AO150" s="82"/>
    </row>
    <row r="151" spans="1:41" ht="45" hidden="1" customHeight="1">
      <c r="A151" s="43">
        <v>81</v>
      </c>
      <c r="B151" s="43">
        <v>1243</v>
      </c>
      <c r="C151" s="43" t="s">
        <v>1</v>
      </c>
      <c r="D151" s="43" t="s">
        <v>2099</v>
      </c>
      <c r="E151" s="103">
        <f t="shared" ref="E151:E165" si="47">E150</f>
        <v>44646</v>
      </c>
      <c r="F151" s="43" t="s">
        <v>38</v>
      </c>
      <c r="G151" s="43">
        <v>354</v>
      </c>
      <c r="H151" s="167">
        <v>50174.65</v>
      </c>
      <c r="I151" s="103">
        <v>44678</v>
      </c>
      <c r="J151" s="56" t="s">
        <v>3055</v>
      </c>
      <c r="K151" s="43" t="s">
        <v>3032</v>
      </c>
      <c r="L151" s="84" t="s">
        <v>1975</v>
      </c>
      <c r="M151" s="165"/>
      <c r="N151" s="70" t="s">
        <v>2042</v>
      </c>
      <c r="O151" s="70" t="s">
        <v>39</v>
      </c>
      <c r="P151" s="169">
        <v>60</v>
      </c>
      <c r="Q151" s="170">
        <v>12.99</v>
      </c>
      <c r="R151" s="42">
        <f t="shared" si="29"/>
        <v>779.4</v>
      </c>
      <c r="S151" s="43" t="s">
        <v>1915</v>
      </c>
      <c r="T151" s="133" t="str">
        <f t="shared" si="46"/>
        <v xml:space="preserve">  </v>
      </c>
      <c r="U151" s="133">
        <f t="shared" si="46"/>
        <v>779.4</v>
      </c>
      <c r="V151" s="133" t="str">
        <f t="shared" si="46"/>
        <v xml:space="preserve">  </v>
      </c>
      <c r="W151" s="133"/>
      <c r="X151" s="133"/>
      <c r="Y151" s="133"/>
      <c r="Z151" s="133" t="str">
        <f t="shared" si="46"/>
        <v xml:space="preserve">  </v>
      </c>
      <c r="AA151" s="133" t="str">
        <f t="shared" si="46"/>
        <v xml:space="preserve">  </v>
      </c>
      <c r="AB151" s="133"/>
      <c r="AC151" s="133" t="str">
        <f t="shared" si="41"/>
        <v xml:space="preserve">  </v>
      </c>
      <c r="AD151" s="133"/>
      <c r="AE151" s="133"/>
      <c r="AF151" s="133" t="str">
        <f t="shared" si="42"/>
        <v xml:space="preserve">  </v>
      </c>
      <c r="AG151" s="133" t="str">
        <f t="shared" si="42"/>
        <v xml:space="preserve">  </v>
      </c>
      <c r="AH151" s="133" t="str">
        <f t="shared" si="42"/>
        <v xml:space="preserve">  </v>
      </c>
      <c r="AI151" s="42">
        <f t="shared" si="38"/>
        <v>779.4</v>
      </c>
      <c r="AJ151" s="43"/>
      <c r="AK151" s="43">
        <v>473</v>
      </c>
      <c r="AL151" s="42">
        <f t="shared" si="45"/>
        <v>779.4</v>
      </c>
      <c r="AM151" s="43" t="s">
        <v>311</v>
      </c>
      <c r="AN151" s="95">
        <v>44621</v>
      </c>
      <c r="AO151" s="82"/>
    </row>
    <row r="152" spans="1:41" ht="45" hidden="1" customHeight="1">
      <c r="A152" s="43">
        <v>82</v>
      </c>
      <c r="B152" s="43">
        <v>1243</v>
      </c>
      <c r="C152" s="43" t="s">
        <v>1</v>
      </c>
      <c r="D152" s="43" t="s">
        <v>2099</v>
      </c>
      <c r="E152" s="103">
        <f t="shared" si="47"/>
        <v>44646</v>
      </c>
      <c r="F152" s="43" t="s">
        <v>38</v>
      </c>
      <c r="G152" s="43">
        <v>354</v>
      </c>
      <c r="H152" s="167">
        <v>50174.65</v>
      </c>
      <c r="I152" s="103">
        <v>44678</v>
      </c>
      <c r="J152" s="56" t="s">
        <v>3055</v>
      </c>
      <c r="K152" s="43" t="s">
        <v>3032</v>
      </c>
      <c r="L152" s="84" t="s">
        <v>1975</v>
      </c>
      <c r="M152" s="165"/>
      <c r="N152" s="70" t="s">
        <v>2043</v>
      </c>
      <c r="O152" s="70" t="s">
        <v>39</v>
      </c>
      <c r="P152" s="169">
        <v>70</v>
      </c>
      <c r="Q152" s="170">
        <v>12.99</v>
      </c>
      <c r="R152" s="42">
        <f t="shared" si="29"/>
        <v>909.30000000000007</v>
      </c>
      <c r="S152" s="43" t="s">
        <v>1915</v>
      </c>
      <c r="T152" s="133" t="str">
        <f t="shared" si="46"/>
        <v xml:space="preserve">  </v>
      </c>
      <c r="U152" s="133">
        <f t="shared" si="46"/>
        <v>909.30000000000007</v>
      </c>
      <c r="V152" s="133" t="str">
        <f t="shared" si="46"/>
        <v xml:space="preserve">  </v>
      </c>
      <c r="W152" s="133"/>
      <c r="X152" s="133"/>
      <c r="Y152" s="133"/>
      <c r="Z152" s="133" t="str">
        <f t="shared" si="46"/>
        <v xml:space="preserve">  </v>
      </c>
      <c r="AA152" s="133" t="str">
        <f t="shared" si="46"/>
        <v xml:space="preserve">  </v>
      </c>
      <c r="AB152" s="133"/>
      <c r="AC152" s="133" t="str">
        <f t="shared" si="41"/>
        <v xml:space="preserve">  </v>
      </c>
      <c r="AD152" s="133"/>
      <c r="AE152" s="133"/>
      <c r="AF152" s="133" t="str">
        <f t="shared" si="42"/>
        <v xml:space="preserve">  </v>
      </c>
      <c r="AG152" s="133" t="str">
        <f t="shared" si="42"/>
        <v xml:space="preserve">  </v>
      </c>
      <c r="AH152" s="133" t="str">
        <f t="shared" si="42"/>
        <v xml:space="preserve">  </v>
      </c>
      <c r="AI152" s="42">
        <f t="shared" si="38"/>
        <v>909.30000000000007</v>
      </c>
      <c r="AJ152" s="43"/>
      <c r="AK152" s="43">
        <v>473</v>
      </c>
      <c r="AL152" s="42">
        <f t="shared" si="45"/>
        <v>909.30000000000007</v>
      </c>
      <c r="AM152" s="43" t="s">
        <v>311</v>
      </c>
      <c r="AN152" s="95">
        <v>44621</v>
      </c>
      <c r="AO152" s="82"/>
    </row>
    <row r="153" spans="1:41" ht="45" hidden="1" customHeight="1">
      <c r="A153" s="43">
        <v>83</v>
      </c>
      <c r="B153" s="43">
        <v>1243</v>
      </c>
      <c r="C153" s="43" t="s">
        <v>1</v>
      </c>
      <c r="D153" s="43" t="s">
        <v>2099</v>
      </c>
      <c r="E153" s="103">
        <f t="shared" si="47"/>
        <v>44646</v>
      </c>
      <c r="F153" s="43" t="s">
        <v>38</v>
      </c>
      <c r="G153" s="43">
        <v>354</v>
      </c>
      <c r="H153" s="167">
        <v>50174.65</v>
      </c>
      <c r="I153" s="103">
        <v>44678</v>
      </c>
      <c r="J153" s="56" t="s">
        <v>3055</v>
      </c>
      <c r="K153" s="43" t="s">
        <v>3032</v>
      </c>
      <c r="L153" s="84" t="s">
        <v>1975</v>
      </c>
      <c r="M153" s="165"/>
      <c r="N153" s="70" t="s">
        <v>2044</v>
      </c>
      <c r="O153" s="70" t="s">
        <v>39</v>
      </c>
      <c r="P153" s="169">
        <v>100</v>
      </c>
      <c r="Q153" s="170">
        <v>12.99</v>
      </c>
      <c r="R153" s="42">
        <f t="shared" si="29"/>
        <v>1299</v>
      </c>
      <c r="S153" s="43" t="s">
        <v>1915</v>
      </c>
      <c r="T153" s="133" t="str">
        <f t="shared" si="46"/>
        <v xml:space="preserve">  </v>
      </c>
      <c r="U153" s="133">
        <f t="shared" si="46"/>
        <v>1299</v>
      </c>
      <c r="V153" s="133" t="str">
        <f t="shared" si="46"/>
        <v xml:space="preserve">  </v>
      </c>
      <c r="W153" s="133"/>
      <c r="X153" s="133"/>
      <c r="Y153" s="133"/>
      <c r="Z153" s="133" t="str">
        <f t="shared" si="46"/>
        <v xml:space="preserve">  </v>
      </c>
      <c r="AA153" s="133" t="str">
        <f t="shared" si="46"/>
        <v xml:space="preserve">  </v>
      </c>
      <c r="AB153" s="133"/>
      <c r="AC153" s="133" t="str">
        <f t="shared" si="41"/>
        <v xml:space="preserve">  </v>
      </c>
      <c r="AD153" s="133"/>
      <c r="AE153" s="133"/>
      <c r="AF153" s="133" t="str">
        <f t="shared" si="42"/>
        <v xml:space="preserve">  </v>
      </c>
      <c r="AG153" s="133" t="str">
        <f t="shared" si="42"/>
        <v xml:space="preserve">  </v>
      </c>
      <c r="AH153" s="133" t="str">
        <f t="shared" si="42"/>
        <v xml:space="preserve">  </v>
      </c>
      <c r="AI153" s="42">
        <f t="shared" si="38"/>
        <v>1299</v>
      </c>
      <c r="AJ153" s="43"/>
      <c r="AK153" s="43">
        <v>473</v>
      </c>
      <c r="AL153" s="42">
        <f t="shared" si="45"/>
        <v>1299</v>
      </c>
      <c r="AM153" s="43" t="s">
        <v>311</v>
      </c>
      <c r="AN153" s="95">
        <v>44621</v>
      </c>
      <c r="AO153" s="82"/>
    </row>
    <row r="154" spans="1:41" ht="45" hidden="1" customHeight="1">
      <c r="A154" s="43">
        <v>84</v>
      </c>
      <c r="B154" s="43">
        <v>1243</v>
      </c>
      <c r="C154" s="43" t="s">
        <v>1</v>
      </c>
      <c r="D154" s="43" t="s">
        <v>2099</v>
      </c>
      <c r="E154" s="103">
        <f t="shared" si="47"/>
        <v>44646</v>
      </c>
      <c r="F154" s="43" t="s">
        <v>38</v>
      </c>
      <c r="G154" s="43">
        <v>354</v>
      </c>
      <c r="H154" s="167">
        <v>50174.65</v>
      </c>
      <c r="I154" s="103">
        <v>44678</v>
      </c>
      <c r="J154" s="56" t="s">
        <v>3055</v>
      </c>
      <c r="K154" s="43" t="s">
        <v>3032</v>
      </c>
      <c r="L154" s="84" t="s">
        <v>1975</v>
      </c>
      <c r="M154" s="165"/>
      <c r="N154" s="70" t="s">
        <v>2045</v>
      </c>
      <c r="O154" s="70" t="s">
        <v>39</v>
      </c>
      <c r="P154" s="169">
        <v>50</v>
      </c>
      <c r="Q154" s="170">
        <v>24.4</v>
      </c>
      <c r="R154" s="42">
        <f t="shared" si="29"/>
        <v>1220</v>
      </c>
      <c r="S154" s="43" t="s">
        <v>1915</v>
      </c>
      <c r="T154" s="133" t="str">
        <f t="shared" si="46"/>
        <v xml:space="preserve">  </v>
      </c>
      <c r="U154" s="133">
        <f t="shared" si="46"/>
        <v>1220</v>
      </c>
      <c r="V154" s="133" t="str">
        <f t="shared" si="46"/>
        <v xml:space="preserve">  </v>
      </c>
      <c r="W154" s="133"/>
      <c r="X154" s="133"/>
      <c r="Y154" s="133"/>
      <c r="Z154" s="133" t="str">
        <f t="shared" si="46"/>
        <v xml:space="preserve">  </v>
      </c>
      <c r="AA154" s="133" t="str">
        <f t="shared" si="46"/>
        <v xml:space="preserve">  </v>
      </c>
      <c r="AB154" s="133"/>
      <c r="AC154" s="133" t="str">
        <f t="shared" si="41"/>
        <v xml:space="preserve">  </v>
      </c>
      <c r="AD154" s="133"/>
      <c r="AE154" s="133"/>
      <c r="AF154" s="133" t="str">
        <f t="shared" si="42"/>
        <v xml:space="preserve">  </v>
      </c>
      <c r="AG154" s="133" t="str">
        <f t="shared" si="42"/>
        <v xml:space="preserve">  </v>
      </c>
      <c r="AH154" s="133" t="str">
        <f t="shared" si="42"/>
        <v xml:space="preserve">  </v>
      </c>
      <c r="AI154" s="42">
        <f t="shared" si="38"/>
        <v>1220</v>
      </c>
      <c r="AJ154" s="43"/>
      <c r="AK154" s="43">
        <v>473</v>
      </c>
      <c r="AL154" s="42">
        <f t="shared" si="45"/>
        <v>1220</v>
      </c>
      <c r="AM154" s="43" t="s">
        <v>311</v>
      </c>
      <c r="AN154" s="95">
        <v>44621</v>
      </c>
      <c r="AO154" s="82"/>
    </row>
    <row r="155" spans="1:41" ht="45" hidden="1" customHeight="1">
      <c r="A155" s="43">
        <v>85</v>
      </c>
      <c r="B155" s="43">
        <v>1243</v>
      </c>
      <c r="C155" s="43" t="s">
        <v>1</v>
      </c>
      <c r="D155" s="43" t="s">
        <v>2099</v>
      </c>
      <c r="E155" s="103">
        <f t="shared" si="47"/>
        <v>44646</v>
      </c>
      <c r="F155" s="43" t="s">
        <v>38</v>
      </c>
      <c r="G155" s="43">
        <v>354</v>
      </c>
      <c r="H155" s="167">
        <v>50174.65</v>
      </c>
      <c r="I155" s="103">
        <v>44678</v>
      </c>
      <c r="J155" s="56" t="s">
        <v>3055</v>
      </c>
      <c r="K155" s="43" t="s">
        <v>3032</v>
      </c>
      <c r="L155" s="84" t="s">
        <v>1975</v>
      </c>
      <c r="M155" s="165"/>
      <c r="N155" s="70" t="s">
        <v>2046</v>
      </c>
      <c r="O155" s="70" t="s">
        <v>39</v>
      </c>
      <c r="P155" s="169">
        <v>12</v>
      </c>
      <c r="Q155" s="170">
        <v>55.9</v>
      </c>
      <c r="R155" s="42">
        <f t="shared" si="29"/>
        <v>670.8</v>
      </c>
      <c r="S155" s="43" t="s">
        <v>1915</v>
      </c>
      <c r="T155" s="133" t="str">
        <f t="shared" si="46"/>
        <v xml:space="preserve">  </v>
      </c>
      <c r="U155" s="133">
        <f t="shared" si="46"/>
        <v>670.8</v>
      </c>
      <c r="V155" s="133" t="str">
        <f t="shared" si="46"/>
        <v xml:space="preserve">  </v>
      </c>
      <c r="W155" s="133"/>
      <c r="X155" s="133"/>
      <c r="Y155" s="133"/>
      <c r="Z155" s="133" t="str">
        <f t="shared" si="46"/>
        <v xml:space="preserve">  </v>
      </c>
      <c r="AA155" s="133" t="str">
        <f t="shared" si="46"/>
        <v xml:space="preserve">  </v>
      </c>
      <c r="AB155" s="133"/>
      <c r="AC155" s="133" t="str">
        <f t="shared" si="41"/>
        <v xml:space="preserve">  </v>
      </c>
      <c r="AD155" s="133"/>
      <c r="AE155" s="133"/>
      <c r="AF155" s="133" t="str">
        <f t="shared" si="42"/>
        <v xml:space="preserve">  </v>
      </c>
      <c r="AG155" s="133" t="str">
        <f t="shared" si="42"/>
        <v xml:space="preserve">  </v>
      </c>
      <c r="AH155" s="133" t="str">
        <f t="shared" si="42"/>
        <v xml:space="preserve">  </v>
      </c>
      <c r="AI155" s="42">
        <f t="shared" si="38"/>
        <v>670.8</v>
      </c>
      <c r="AJ155" s="43"/>
      <c r="AK155" s="43">
        <v>473</v>
      </c>
      <c r="AL155" s="42">
        <f t="shared" si="45"/>
        <v>670.8</v>
      </c>
      <c r="AM155" s="43" t="s">
        <v>311</v>
      </c>
      <c r="AN155" s="95">
        <v>44621</v>
      </c>
      <c r="AO155" s="82"/>
    </row>
    <row r="156" spans="1:41" ht="45" hidden="1" customHeight="1">
      <c r="A156" s="43">
        <v>86</v>
      </c>
      <c r="B156" s="43">
        <v>1243</v>
      </c>
      <c r="C156" s="43" t="s">
        <v>1</v>
      </c>
      <c r="D156" s="43" t="s">
        <v>2099</v>
      </c>
      <c r="E156" s="103">
        <f t="shared" si="47"/>
        <v>44646</v>
      </c>
      <c r="F156" s="43" t="s">
        <v>38</v>
      </c>
      <c r="G156" s="43">
        <v>354</v>
      </c>
      <c r="H156" s="167">
        <v>50174.65</v>
      </c>
      <c r="I156" s="103">
        <v>44678</v>
      </c>
      <c r="J156" s="56" t="s">
        <v>3055</v>
      </c>
      <c r="K156" s="43" t="s">
        <v>3032</v>
      </c>
      <c r="L156" s="84" t="s">
        <v>1975</v>
      </c>
      <c r="M156" s="165"/>
      <c r="N156" s="70" t="s">
        <v>2047</v>
      </c>
      <c r="O156" s="70" t="s">
        <v>61</v>
      </c>
      <c r="P156" s="169">
        <v>500</v>
      </c>
      <c r="Q156" s="170">
        <v>5.79</v>
      </c>
      <c r="R156" s="42">
        <f t="shared" si="29"/>
        <v>2895</v>
      </c>
      <c r="S156" s="43" t="s">
        <v>1915</v>
      </c>
      <c r="T156" s="133" t="str">
        <f t="shared" si="46"/>
        <v xml:space="preserve">  </v>
      </c>
      <c r="U156" s="133">
        <f t="shared" si="46"/>
        <v>2895</v>
      </c>
      <c r="V156" s="133" t="str">
        <f t="shared" si="46"/>
        <v xml:space="preserve">  </v>
      </c>
      <c r="W156" s="133"/>
      <c r="X156" s="133"/>
      <c r="Y156" s="133"/>
      <c r="Z156" s="133" t="str">
        <f t="shared" si="46"/>
        <v xml:space="preserve">  </v>
      </c>
      <c r="AA156" s="133" t="str">
        <f t="shared" si="46"/>
        <v xml:space="preserve">  </v>
      </c>
      <c r="AB156" s="133"/>
      <c r="AC156" s="133" t="str">
        <f t="shared" si="41"/>
        <v xml:space="preserve">  </v>
      </c>
      <c r="AD156" s="133"/>
      <c r="AE156" s="133"/>
      <c r="AF156" s="133" t="str">
        <f t="shared" si="42"/>
        <v xml:space="preserve">  </v>
      </c>
      <c r="AG156" s="133" t="str">
        <f t="shared" si="42"/>
        <v xml:space="preserve">  </v>
      </c>
      <c r="AH156" s="133" t="str">
        <f t="shared" si="42"/>
        <v xml:space="preserve">  </v>
      </c>
      <c r="AI156" s="42">
        <f t="shared" si="38"/>
        <v>2895</v>
      </c>
      <c r="AJ156" s="43"/>
      <c r="AK156" s="43">
        <v>473</v>
      </c>
      <c r="AL156" s="42">
        <f t="shared" si="45"/>
        <v>2895</v>
      </c>
      <c r="AM156" s="43" t="s">
        <v>311</v>
      </c>
      <c r="AN156" s="95">
        <v>44621</v>
      </c>
      <c r="AO156" s="82"/>
    </row>
    <row r="157" spans="1:41" ht="45" hidden="1" customHeight="1">
      <c r="A157" s="43">
        <v>87</v>
      </c>
      <c r="B157" s="43">
        <v>1243</v>
      </c>
      <c r="C157" s="43" t="s">
        <v>1</v>
      </c>
      <c r="D157" s="43" t="s">
        <v>2099</v>
      </c>
      <c r="E157" s="103">
        <f t="shared" si="47"/>
        <v>44646</v>
      </c>
      <c r="F157" s="43" t="s">
        <v>38</v>
      </c>
      <c r="G157" s="43">
        <v>354</v>
      </c>
      <c r="H157" s="167">
        <v>50174.65</v>
      </c>
      <c r="I157" s="103">
        <v>44678</v>
      </c>
      <c r="J157" s="56" t="s">
        <v>3055</v>
      </c>
      <c r="K157" s="43" t="s">
        <v>3032</v>
      </c>
      <c r="L157" s="84" t="s">
        <v>1975</v>
      </c>
      <c r="M157" s="165"/>
      <c r="N157" s="70" t="s">
        <v>2048</v>
      </c>
      <c r="O157" s="70" t="s">
        <v>61</v>
      </c>
      <c r="P157" s="169">
        <v>4000</v>
      </c>
      <c r="Q157" s="170">
        <v>2.7989999999999999</v>
      </c>
      <c r="R157" s="42">
        <f t="shared" si="29"/>
        <v>11196</v>
      </c>
      <c r="S157" s="43" t="s">
        <v>1915</v>
      </c>
      <c r="T157" s="133" t="str">
        <f t="shared" si="46"/>
        <v xml:space="preserve">  </v>
      </c>
      <c r="U157" s="133">
        <f t="shared" si="46"/>
        <v>11196</v>
      </c>
      <c r="V157" s="133" t="str">
        <f t="shared" si="46"/>
        <v xml:space="preserve">  </v>
      </c>
      <c r="W157" s="133"/>
      <c r="X157" s="133"/>
      <c r="Y157" s="133"/>
      <c r="Z157" s="133" t="str">
        <f t="shared" si="46"/>
        <v xml:space="preserve">  </v>
      </c>
      <c r="AA157" s="133" t="str">
        <f t="shared" si="46"/>
        <v xml:space="preserve">  </v>
      </c>
      <c r="AB157" s="133"/>
      <c r="AC157" s="133" t="str">
        <f t="shared" si="41"/>
        <v xml:space="preserve">  </v>
      </c>
      <c r="AD157" s="133"/>
      <c r="AE157" s="133"/>
      <c r="AF157" s="133" t="str">
        <f t="shared" si="42"/>
        <v xml:space="preserve">  </v>
      </c>
      <c r="AG157" s="133" t="str">
        <f t="shared" si="42"/>
        <v xml:space="preserve">  </v>
      </c>
      <c r="AH157" s="133" t="str">
        <f t="shared" si="42"/>
        <v xml:space="preserve">  </v>
      </c>
      <c r="AI157" s="42">
        <f t="shared" si="38"/>
        <v>11196</v>
      </c>
      <c r="AJ157" s="43"/>
      <c r="AK157" s="43">
        <v>473</v>
      </c>
      <c r="AL157" s="42">
        <f t="shared" si="45"/>
        <v>11196</v>
      </c>
      <c r="AM157" s="43" t="s">
        <v>311</v>
      </c>
      <c r="AN157" s="95">
        <v>44621</v>
      </c>
      <c r="AO157" s="82"/>
    </row>
    <row r="158" spans="1:41" ht="45" hidden="1" customHeight="1">
      <c r="A158" s="43">
        <v>88</v>
      </c>
      <c r="B158" s="43">
        <v>1243</v>
      </c>
      <c r="C158" s="43" t="s">
        <v>1</v>
      </c>
      <c r="D158" s="43" t="s">
        <v>2099</v>
      </c>
      <c r="E158" s="103">
        <f t="shared" si="47"/>
        <v>44646</v>
      </c>
      <c r="F158" s="43" t="s">
        <v>38</v>
      </c>
      <c r="G158" s="43">
        <v>354</v>
      </c>
      <c r="H158" s="167">
        <v>50174.65</v>
      </c>
      <c r="I158" s="103">
        <v>44678</v>
      </c>
      <c r="J158" s="56" t="s">
        <v>3055</v>
      </c>
      <c r="K158" s="43" t="s">
        <v>3032</v>
      </c>
      <c r="L158" s="84" t="s">
        <v>1975</v>
      </c>
      <c r="M158" s="165"/>
      <c r="N158" s="70" t="s">
        <v>80</v>
      </c>
      <c r="O158" s="70" t="s">
        <v>61</v>
      </c>
      <c r="P158" s="169">
        <v>200</v>
      </c>
      <c r="Q158" s="170">
        <v>7.39</v>
      </c>
      <c r="R158" s="42">
        <f t="shared" si="29"/>
        <v>1478</v>
      </c>
      <c r="S158" s="43" t="s">
        <v>1915</v>
      </c>
      <c r="T158" s="133" t="str">
        <f t="shared" si="46"/>
        <v xml:space="preserve">  </v>
      </c>
      <c r="U158" s="133">
        <f t="shared" si="46"/>
        <v>1478</v>
      </c>
      <c r="V158" s="133" t="str">
        <f t="shared" si="46"/>
        <v xml:space="preserve">  </v>
      </c>
      <c r="W158" s="133"/>
      <c r="X158" s="133"/>
      <c r="Y158" s="133"/>
      <c r="Z158" s="133" t="str">
        <f t="shared" si="46"/>
        <v xml:space="preserve">  </v>
      </c>
      <c r="AA158" s="133" t="str">
        <f t="shared" si="46"/>
        <v xml:space="preserve">  </v>
      </c>
      <c r="AB158" s="133"/>
      <c r="AC158" s="133" t="str">
        <f t="shared" si="41"/>
        <v xml:space="preserve">  </v>
      </c>
      <c r="AD158" s="133"/>
      <c r="AE158" s="133"/>
      <c r="AF158" s="133" t="str">
        <f t="shared" si="42"/>
        <v xml:space="preserve">  </v>
      </c>
      <c r="AG158" s="133" t="str">
        <f t="shared" si="42"/>
        <v xml:space="preserve">  </v>
      </c>
      <c r="AH158" s="133" t="str">
        <f t="shared" si="42"/>
        <v xml:space="preserve">  </v>
      </c>
      <c r="AI158" s="42">
        <f t="shared" si="38"/>
        <v>1478</v>
      </c>
      <c r="AJ158" s="43"/>
      <c r="AK158" s="43">
        <v>473</v>
      </c>
      <c r="AL158" s="42">
        <f t="shared" si="45"/>
        <v>1478</v>
      </c>
      <c r="AM158" s="43" t="s">
        <v>311</v>
      </c>
      <c r="AN158" s="95">
        <v>44621</v>
      </c>
      <c r="AO158" s="82"/>
    </row>
    <row r="159" spans="1:41" ht="45" hidden="1" customHeight="1">
      <c r="A159" s="43">
        <v>89</v>
      </c>
      <c r="B159" s="43">
        <v>1243</v>
      </c>
      <c r="C159" s="43" t="s">
        <v>1</v>
      </c>
      <c r="D159" s="43" t="s">
        <v>2099</v>
      </c>
      <c r="E159" s="103">
        <f t="shared" si="47"/>
        <v>44646</v>
      </c>
      <c r="F159" s="43" t="s">
        <v>38</v>
      </c>
      <c r="G159" s="43">
        <v>354</v>
      </c>
      <c r="H159" s="167">
        <v>50174.65</v>
      </c>
      <c r="I159" s="103">
        <v>44678</v>
      </c>
      <c r="J159" s="56" t="s">
        <v>3055</v>
      </c>
      <c r="K159" s="43" t="s">
        <v>3032</v>
      </c>
      <c r="L159" s="84" t="s">
        <v>1975</v>
      </c>
      <c r="M159" s="165"/>
      <c r="N159" s="70" t="s">
        <v>79</v>
      </c>
      <c r="O159" s="70" t="s">
        <v>39</v>
      </c>
      <c r="P159" s="169">
        <v>14</v>
      </c>
      <c r="Q159" s="170">
        <v>13.9</v>
      </c>
      <c r="R159" s="42">
        <f t="shared" si="29"/>
        <v>194.6</v>
      </c>
      <c r="S159" s="43" t="s">
        <v>1915</v>
      </c>
      <c r="T159" s="133" t="str">
        <f t="shared" si="46"/>
        <v xml:space="preserve">  </v>
      </c>
      <c r="U159" s="133">
        <f t="shared" si="46"/>
        <v>194.6</v>
      </c>
      <c r="V159" s="133" t="str">
        <f t="shared" si="46"/>
        <v xml:space="preserve">  </v>
      </c>
      <c r="W159" s="133"/>
      <c r="X159" s="133"/>
      <c r="Y159" s="133"/>
      <c r="Z159" s="133" t="str">
        <f t="shared" si="46"/>
        <v xml:space="preserve">  </v>
      </c>
      <c r="AA159" s="133" t="str">
        <f t="shared" si="46"/>
        <v xml:space="preserve">  </v>
      </c>
      <c r="AB159" s="133"/>
      <c r="AC159" s="133" t="str">
        <f t="shared" si="41"/>
        <v xml:space="preserve">  </v>
      </c>
      <c r="AD159" s="133"/>
      <c r="AE159" s="133"/>
      <c r="AF159" s="133" t="str">
        <f t="shared" si="42"/>
        <v xml:space="preserve">  </v>
      </c>
      <c r="AG159" s="133" t="str">
        <f t="shared" si="42"/>
        <v xml:space="preserve">  </v>
      </c>
      <c r="AH159" s="133" t="str">
        <f t="shared" si="42"/>
        <v xml:space="preserve">  </v>
      </c>
      <c r="AI159" s="42">
        <f t="shared" si="38"/>
        <v>194.6</v>
      </c>
      <c r="AJ159" s="43"/>
      <c r="AK159" s="43">
        <v>473</v>
      </c>
      <c r="AL159" s="42">
        <f t="shared" si="45"/>
        <v>194.6</v>
      </c>
      <c r="AM159" s="43" t="s">
        <v>311</v>
      </c>
      <c r="AN159" s="95">
        <v>44621</v>
      </c>
      <c r="AO159" s="82"/>
    </row>
    <row r="160" spans="1:41" ht="45" hidden="1" customHeight="1">
      <c r="A160" s="43">
        <v>90</v>
      </c>
      <c r="B160" s="43">
        <v>1243</v>
      </c>
      <c r="C160" s="43" t="s">
        <v>1</v>
      </c>
      <c r="D160" s="43" t="s">
        <v>2099</v>
      </c>
      <c r="E160" s="103">
        <f t="shared" si="47"/>
        <v>44646</v>
      </c>
      <c r="F160" s="43" t="s">
        <v>38</v>
      </c>
      <c r="G160" s="43">
        <v>354</v>
      </c>
      <c r="H160" s="167">
        <v>50174.65</v>
      </c>
      <c r="I160" s="103">
        <v>44678</v>
      </c>
      <c r="J160" s="56" t="s">
        <v>3055</v>
      </c>
      <c r="K160" s="43" t="s">
        <v>3032</v>
      </c>
      <c r="L160" s="84" t="s">
        <v>1975</v>
      </c>
      <c r="M160" s="165"/>
      <c r="N160" s="70" t="s">
        <v>81</v>
      </c>
      <c r="O160" s="70" t="s">
        <v>39</v>
      </c>
      <c r="P160" s="169">
        <v>250</v>
      </c>
      <c r="Q160" s="170">
        <v>3.39</v>
      </c>
      <c r="R160" s="42">
        <f t="shared" si="29"/>
        <v>847.5</v>
      </c>
      <c r="S160" s="43" t="s">
        <v>1915</v>
      </c>
      <c r="T160" s="133" t="str">
        <f t="shared" ref="T160:AA169" si="48">IF($S160=T$15,$R160,"  ")</f>
        <v xml:space="preserve">  </v>
      </c>
      <c r="U160" s="133">
        <f t="shared" si="48"/>
        <v>847.5</v>
      </c>
      <c r="V160" s="133" t="str">
        <f t="shared" si="48"/>
        <v xml:space="preserve">  </v>
      </c>
      <c r="W160" s="133"/>
      <c r="X160" s="133"/>
      <c r="Y160" s="133"/>
      <c r="Z160" s="133" t="str">
        <f t="shared" si="48"/>
        <v xml:space="preserve">  </v>
      </c>
      <c r="AA160" s="133" t="str">
        <f t="shared" si="48"/>
        <v xml:space="preserve">  </v>
      </c>
      <c r="AB160" s="133"/>
      <c r="AC160" s="133" t="str">
        <f t="shared" si="41"/>
        <v xml:space="preserve">  </v>
      </c>
      <c r="AD160" s="133"/>
      <c r="AE160" s="133"/>
      <c r="AF160" s="133" t="str">
        <f t="shared" ref="AF160:AH179" si="49">IF($S160=AF$15,$R160,"  ")</f>
        <v xml:space="preserve">  </v>
      </c>
      <c r="AG160" s="133" t="str">
        <f t="shared" si="49"/>
        <v xml:space="preserve">  </v>
      </c>
      <c r="AH160" s="133" t="str">
        <f t="shared" si="49"/>
        <v xml:space="preserve">  </v>
      </c>
      <c r="AI160" s="42">
        <f t="shared" si="38"/>
        <v>847.5</v>
      </c>
      <c r="AJ160" s="43"/>
      <c r="AK160" s="43">
        <v>473</v>
      </c>
      <c r="AL160" s="42">
        <f t="shared" si="44"/>
        <v>847.5</v>
      </c>
      <c r="AM160" s="43" t="s">
        <v>311</v>
      </c>
      <c r="AN160" s="95">
        <v>44621</v>
      </c>
      <c r="AO160" s="82"/>
    </row>
    <row r="161" spans="1:41" ht="45" hidden="1" customHeight="1">
      <c r="A161" s="43">
        <v>91</v>
      </c>
      <c r="B161" s="43">
        <v>1243</v>
      </c>
      <c r="C161" s="43" t="s">
        <v>1</v>
      </c>
      <c r="D161" s="43" t="s">
        <v>2099</v>
      </c>
      <c r="E161" s="103">
        <f t="shared" si="47"/>
        <v>44646</v>
      </c>
      <c r="F161" s="43" t="s">
        <v>38</v>
      </c>
      <c r="G161" s="43">
        <v>354</v>
      </c>
      <c r="H161" s="167">
        <v>50174.65</v>
      </c>
      <c r="I161" s="103">
        <v>44678</v>
      </c>
      <c r="J161" s="56" t="s">
        <v>3055</v>
      </c>
      <c r="K161" s="43" t="s">
        <v>3032</v>
      </c>
      <c r="L161" s="84" t="s">
        <v>1975</v>
      </c>
      <c r="M161" s="165"/>
      <c r="N161" s="70" t="s">
        <v>2049</v>
      </c>
      <c r="O161" s="70" t="s">
        <v>39</v>
      </c>
      <c r="P161" s="169">
        <v>50</v>
      </c>
      <c r="Q161" s="170">
        <v>36.49</v>
      </c>
      <c r="R161" s="42">
        <f t="shared" si="29"/>
        <v>1824.5</v>
      </c>
      <c r="S161" s="43" t="s">
        <v>1915</v>
      </c>
      <c r="T161" s="133" t="str">
        <f t="shared" si="48"/>
        <v xml:space="preserve">  </v>
      </c>
      <c r="U161" s="133">
        <f t="shared" si="48"/>
        <v>1824.5</v>
      </c>
      <c r="V161" s="133" t="str">
        <f t="shared" si="48"/>
        <v xml:space="preserve">  </v>
      </c>
      <c r="W161" s="133"/>
      <c r="X161" s="133"/>
      <c r="Y161" s="133"/>
      <c r="Z161" s="133" t="str">
        <f t="shared" si="48"/>
        <v xml:space="preserve">  </v>
      </c>
      <c r="AA161" s="133" t="str">
        <f t="shared" si="48"/>
        <v xml:space="preserve">  </v>
      </c>
      <c r="AB161" s="133"/>
      <c r="AC161" s="133" t="str">
        <f t="shared" si="41"/>
        <v xml:space="preserve">  </v>
      </c>
      <c r="AD161" s="133"/>
      <c r="AE161" s="133"/>
      <c r="AF161" s="133" t="str">
        <f t="shared" si="49"/>
        <v xml:space="preserve">  </v>
      </c>
      <c r="AG161" s="133" t="str">
        <f t="shared" si="49"/>
        <v xml:space="preserve">  </v>
      </c>
      <c r="AH161" s="133" t="str">
        <f t="shared" si="49"/>
        <v xml:space="preserve">  </v>
      </c>
      <c r="AI161" s="42">
        <f t="shared" si="38"/>
        <v>1824.5</v>
      </c>
      <c r="AJ161" s="43"/>
      <c r="AK161" s="43">
        <v>473</v>
      </c>
      <c r="AL161" s="42">
        <f t="shared" ref="AL161:AL199" si="50">R161</f>
        <v>1824.5</v>
      </c>
      <c r="AM161" s="43" t="s">
        <v>311</v>
      </c>
      <c r="AN161" s="95">
        <v>44621</v>
      </c>
      <c r="AO161" s="82"/>
    </row>
    <row r="162" spans="1:41" ht="45" hidden="1" customHeight="1">
      <c r="A162" s="43">
        <v>92</v>
      </c>
      <c r="B162" s="43">
        <v>1243</v>
      </c>
      <c r="C162" s="43" t="s">
        <v>1</v>
      </c>
      <c r="D162" s="43" t="s">
        <v>2099</v>
      </c>
      <c r="E162" s="103">
        <f t="shared" si="47"/>
        <v>44646</v>
      </c>
      <c r="F162" s="43" t="s">
        <v>38</v>
      </c>
      <c r="G162" s="43">
        <v>354</v>
      </c>
      <c r="H162" s="167">
        <v>50174.65</v>
      </c>
      <c r="I162" s="103">
        <v>44678</v>
      </c>
      <c r="J162" s="56" t="s">
        <v>3055</v>
      </c>
      <c r="K162" s="43" t="s">
        <v>3032</v>
      </c>
      <c r="L162" s="84" t="s">
        <v>1975</v>
      </c>
      <c r="M162" s="165"/>
      <c r="N162" s="70" t="s">
        <v>2050</v>
      </c>
      <c r="O162" s="70" t="s">
        <v>39</v>
      </c>
      <c r="P162" s="169">
        <v>50</v>
      </c>
      <c r="Q162" s="170">
        <v>10</v>
      </c>
      <c r="R162" s="42">
        <f t="shared" si="29"/>
        <v>500</v>
      </c>
      <c r="S162" s="43" t="s">
        <v>1915</v>
      </c>
      <c r="T162" s="133" t="str">
        <f t="shared" si="48"/>
        <v xml:space="preserve">  </v>
      </c>
      <c r="U162" s="133">
        <f t="shared" si="48"/>
        <v>500</v>
      </c>
      <c r="V162" s="133" t="str">
        <f t="shared" si="48"/>
        <v xml:space="preserve">  </v>
      </c>
      <c r="W162" s="133"/>
      <c r="X162" s="133"/>
      <c r="Y162" s="133"/>
      <c r="Z162" s="133" t="str">
        <f t="shared" si="48"/>
        <v xml:space="preserve">  </v>
      </c>
      <c r="AA162" s="133" t="str">
        <f t="shared" si="48"/>
        <v xml:space="preserve">  </v>
      </c>
      <c r="AB162" s="133"/>
      <c r="AC162" s="133" t="str">
        <f t="shared" si="41"/>
        <v xml:space="preserve">  </v>
      </c>
      <c r="AD162" s="133"/>
      <c r="AE162" s="133"/>
      <c r="AF162" s="133" t="str">
        <f t="shared" si="49"/>
        <v xml:space="preserve">  </v>
      </c>
      <c r="AG162" s="133" t="str">
        <f t="shared" si="49"/>
        <v xml:space="preserve">  </v>
      </c>
      <c r="AH162" s="133" t="str">
        <f t="shared" si="49"/>
        <v xml:space="preserve">  </v>
      </c>
      <c r="AI162" s="42">
        <f t="shared" si="38"/>
        <v>500</v>
      </c>
      <c r="AJ162" s="43"/>
      <c r="AK162" s="43">
        <v>473</v>
      </c>
      <c r="AL162" s="42">
        <f t="shared" si="50"/>
        <v>500</v>
      </c>
      <c r="AM162" s="43" t="s">
        <v>311</v>
      </c>
      <c r="AN162" s="95">
        <v>44621</v>
      </c>
      <c r="AO162" s="82"/>
    </row>
    <row r="163" spans="1:41" ht="45" hidden="1" customHeight="1">
      <c r="A163" s="43">
        <v>93</v>
      </c>
      <c r="B163" s="43">
        <v>1243</v>
      </c>
      <c r="C163" s="43" t="s">
        <v>1</v>
      </c>
      <c r="D163" s="43" t="s">
        <v>2099</v>
      </c>
      <c r="E163" s="103">
        <f t="shared" si="47"/>
        <v>44646</v>
      </c>
      <c r="F163" s="43" t="s">
        <v>38</v>
      </c>
      <c r="G163" s="43">
        <v>354</v>
      </c>
      <c r="H163" s="167">
        <v>50174.65</v>
      </c>
      <c r="I163" s="103">
        <v>44678</v>
      </c>
      <c r="J163" s="56" t="s">
        <v>3055</v>
      </c>
      <c r="K163" s="43" t="s">
        <v>3032</v>
      </c>
      <c r="L163" s="84" t="s">
        <v>1975</v>
      </c>
      <c r="M163" s="165"/>
      <c r="N163" s="70" t="s">
        <v>2051</v>
      </c>
      <c r="O163" s="70" t="s">
        <v>39</v>
      </c>
      <c r="P163" s="169">
        <v>60</v>
      </c>
      <c r="Q163" s="170">
        <v>43.9</v>
      </c>
      <c r="R163" s="42">
        <f t="shared" si="29"/>
        <v>2634</v>
      </c>
      <c r="S163" s="43" t="s">
        <v>1915</v>
      </c>
      <c r="T163" s="133" t="str">
        <f t="shared" si="48"/>
        <v xml:space="preserve">  </v>
      </c>
      <c r="U163" s="133">
        <f t="shared" si="48"/>
        <v>2634</v>
      </c>
      <c r="V163" s="133" t="str">
        <f t="shared" si="48"/>
        <v xml:space="preserve">  </v>
      </c>
      <c r="W163" s="133"/>
      <c r="X163" s="133"/>
      <c r="Y163" s="133"/>
      <c r="Z163" s="133" t="str">
        <f t="shared" si="48"/>
        <v xml:space="preserve">  </v>
      </c>
      <c r="AA163" s="133" t="str">
        <f t="shared" si="48"/>
        <v xml:space="preserve">  </v>
      </c>
      <c r="AB163" s="133"/>
      <c r="AC163" s="133" t="str">
        <f t="shared" si="41"/>
        <v xml:space="preserve">  </v>
      </c>
      <c r="AD163" s="133"/>
      <c r="AE163" s="133"/>
      <c r="AF163" s="133" t="str">
        <f t="shared" si="49"/>
        <v xml:space="preserve">  </v>
      </c>
      <c r="AG163" s="133" t="str">
        <f t="shared" si="49"/>
        <v xml:space="preserve">  </v>
      </c>
      <c r="AH163" s="133" t="str">
        <f t="shared" si="49"/>
        <v xml:space="preserve">  </v>
      </c>
      <c r="AI163" s="42">
        <f t="shared" si="38"/>
        <v>2634</v>
      </c>
      <c r="AJ163" s="43"/>
      <c r="AK163" s="43">
        <v>473</v>
      </c>
      <c r="AL163" s="42">
        <f t="shared" si="50"/>
        <v>2634</v>
      </c>
      <c r="AM163" s="43" t="s">
        <v>311</v>
      </c>
      <c r="AN163" s="95">
        <v>44621</v>
      </c>
      <c r="AO163" s="82"/>
    </row>
    <row r="164" spans="1:41" ht="45" hidden="1" customHeight="1">
      <c r="A164" s="43">
        <v>94</v>
      </c>
      <c r="B164" s="43">
        <v>1243</v>
      </c>
      <c r="C164" s="43" t="s">
        <v>1</v>
      </c>
      <c r="D164" s="43" t="s">
        <v>2099</v>
      </c>
      <c r="E164" s="103">
        <f t="shared" si="47"/>
        <v>44646</v>
      </c>
      <c r="F164" s="43" t="s">
        <v>38</v>
      </c>
      <c r="G164" s="43">
        <v>354</v>
      </c>
      <c r="H164" s="167">
        <v>50174.65</v>
      </c>
      <c r="I164" s="103">
        <v>44678</v>
      </c>
      <c r="J164" s="56" t="s">
        <v>3055</v>
      </c>
      <c r="K164" s="43" t="s">
        <v>3032</v>
      </c>
      <c r="L164" s="84" t="s">
        <v>1975</v>
      </c>
      <c r="M164" s="165"/>
      <c r="N164" s="70" t="s">
        <v>2052</v>
      </c>
      <c r="O164" s="70" t="s">
        <v>39</v>
      </c>
      <c r="P164" s="169">
        <v>3</v>
      </c>
      <c r="Q164" s="170">
        <v>164.9</v>
      </c>
      <c r="R164" s="42">
        <f t="shared" si="29"/>
        <v>494.70000000000005</v>
      </c>
      <c r="S164" s="43" t="s">
        <v>1915</v>
      </c>
      <c r="T164" s="133" t="str">
        <f t="shared" si="48"/>
        <v xml:space="preserve">  </v>
      </c>
      <c r="U164" s="133">
        <f t="shared" si="48"/>
        <v>494.70000000000005</v>
      </c>
      <c r="V164" s="133" t="str">
        <f t="shared" si="48"/>
        <v xml:space="preserve">  </v>
      </c>
      <c r="W164" s="133"/>
      <c r="X164" s="133"/>
      <c r="Y164" s="133"/>
      <c r="Z164" s="133" t="str">
        <f t="shared" si="48"/>
        <v xml:space="preserve">  </v>
      </c>
      <c r="AA164" s="133" t="str">
        <f t="shared" si="48"/>
        <v xml:space="preserve">  </v>
      </c>
      <c r="AB164" s="133"/>
      <c r="AC164" s="133" t="str">
        <f t="shared" si="41"/>
        <v xml:space="preserve">  </v>
      </c>
      <c r="AD164" s="133"/>
      <c r="AE164" s="133"/>
      <c r="AF164" s="133" t="str">
        <f t="shared" si="49"/>
        <v xml:space="preserve">  </v>
      </c>
      <c r="AG164" s="133" t="str">
        <f t="shared" si="49"/>
        <v xml:space="preserve">  </v>
      </c>
      <c r="AH164" s="133" t="str">
        <f t="shared" si="49"/>
        <v xml:space="preserve">  </v>
      </c>
      <c r="AI164" s="42">
        <f t="shared" si="38"/>
        <v>494.70000000000005</v>
      </c>
      <c r="AJ164" s="43"/>
      <c r="AK164" s="43">
        <v>473</v>
      </c>
      <c r="AL164" s="42">
        <f t="shared" si="50"/>
        <v>494.70000000000005</v>
      </c>
      <c r="AM164" s="43" t="s">
        <v>311</v>
      </c>
      <c r="AN164" s="95">
        <v>44621</v>
      </c>
      <c r="AO164" s="82"/>
    </row>
    <row r="165" spans="1:41" ht="45" hidden="1" customHeight="1">
      <c r="A165" s="43">
        <v>95</v>
      </c>
      <c r="B165" s="43">
        <v>1243</v>
      </c>
      <c r="C165" s="43" t="s">
        <v>1</v>
      </c>
      <c r="D165" s="43" t="s">
        <v>2099</v>
      </c>
      <c r="E165" s="103">
        <f t="shared" si="47"/>
        <v>44646</v>
      </c>
      <c r="F165" s="43" t="s">
        <v>38</v>
      </c>
      <c r="G165" s="43">
        <v>354</v>
      </c>
      <c r="H165" s="167">
        <v>50174.65</v>
      </c>
      <c r="I165" s="103">
        <v>44678</v>
      </c>
      <c r="J165" s="56" t="s">
        <v>3055</v>
      </c>
      <c r="K165" s="43" t="s">
        <v>3032</v>
      </c>
      <c r="L165" s="84" t="s">
        <v>1975</v>
      </c>
      <c r="M165" s="165"/>
      <c r="N165" s="70" t="s">
        <v>2053</v>
      </c>
      <c r="O165" s="70" t="s">
        <v>61</v>
      </c>
      <c r="P165" s="169">
        <v>250</v>
      </c>
      <c r="Q165" s="170">
        <v>56.49</v>
      </c>
      <c r="R165" s="42">
        <f t="shared" si="29"/>
        <v>14122.5</v>
      </c>
      <c r="S165" s="43" t="s">
        <v>1915</v>
      </c>
      <c r="T165" s="133" t="str">
        <f t="shared" si="48"/>
        <v xml:space="preserve">  </v>
      </c>
      <c r="U165" s="133">
        <f t="shared" si="48"/>
        <v>14122.5</v>
      </c>
      <c r="V165" s="133" t="str">
        <f t="shared" si="48"/>
        <v xml:space="preserve">  </v>
      </c>
      <c r="W165" s="133"/>
      <c r="X165" s="133"/>
      <c r="Y165" s="133"/>
      <c r="Z165" s="133" t="str">
        <f t="shared" si="48"/>
        <v xml:space="preserve">  </v>
      </c>
      <c r="AA165" s="133" t="str">
        <f t="shared" si="48"/>
        <v xml:space="preserve">  </v>
      </c>
      <c r="AB165" s="133"/>
      <c r="AC165" s="133" t="str">
        <f t="shared" si="41"/>
        <v xml:space="preserve">  </v>
      </c>
      <c r="AD165" s="133"/>
      <c r="AE165" s="133"/>
      <c r="AF165" s="133" t="str">
        <f t="shared" si="49"/>
        <v xml:space="preserve">  </v>
      </c>
      <c r="AG165" s="133" t="str">
        <f t="shared" si="49"/>
        <v xml:space="preserve">  </v>
      </c>
      <c r="AH165" s="133" t="str">
        <f t="shared" si="49"/>
        <v xml:space="preserve">  </v>
      </c>
      <c r="AI165" s="42">
        <f t="shared" si="38"/>
        <v>14122.5</v>
      </c>
      <c r="AJ165" s="43"/>
      <c r="AK165" s="43">
        <v>473</v>
      </c>
      <c r="AL165" s="42">
        <f t="shared" si="50"/>
        <v>14122.5</v>
      </c>
      <c r="AM165" s="43" t="s">
        <v>311</v>
      </c>
      <c r="AN165" s="95">
        <v>44621</v>
      </c>
      <c r="AO165" s="82"/>
    </row>
    <row r="166" spans="1:41" ht="45" hidden="1" customHeight="1">
      <c r="A166" s="43">
        <v>96</v>
      </c>
      <c r="B166" s="43">
        <v>966</v>
      </c>
      <c r="C166" s="43" t="s">
        <v>1</v>
      </c>
      <c r="D166" s="43" t="s">
        <v>3056</v>
      </c>
      <c r="E166" s="103">
        <v>44648</v>
      </c>
      <c r="F166" s="43" t="s">
        <v>38</v>
      </c>
      <c r="G166" s="43">
        <v>274</v>
      </c>
      <c r="H166" s="43">
        <v>1964.7</v>
      </c>
      <c r="I166" s="103">
        <v>44652</v>
      </c>
      <c r="J166" s="56" t="s">
        <v>3058</v>
      </c>
      <c r="K166" s="43" t="s">
        <v>3059</v>
      </c>
      <c r="L166" s="84" t="s">
        <v>2054</v>
      </c>
      <c r="M166" s="165"/>
      <c r="N166" s="70" t="s">
        <v>2055</v>
      </c>
      <c r="O166" s="70" t="s">
        <v>39</v>
      </c>
      <c r="P166" s="70">
        <v>30</v>
      </c>
      <c r="Q166" s="122">
        <v>65.489999999999995</v>
      </c>
      <c r="R166" s="42">
        <f t="shared" si="29"/>
        <v>1964.6999999999998</v>
      </c>
      <c r="S166" s="43" t="s">
        <v>1915</v>
      </c>
      <c r="T166" s="133" t="str">
        <f t="shared" si="48"/>
        <v xml:space="preserve">  </v>
      </c>
      <c r="U166" s="133">
        <f t="shared" si="48"/>
        <v>1964.6999999999998</v>
      </c>
      <c r="V166" s="133" t="str">
        <f t="shared" si="48"/>
        <v xml:space="preserve">  </v>
      </c>
      <c r="W166" s="133"/>
      <c r="X166" s="133"/>
      <c r="Y166" s="133"/>
      <c r="Z166" s="133" t="str">
        <f t="shared" si="48"/>
        <v xml:space="preserve">  </v>
      </c>
      <c r="AA166" s="133" t="str">
        <f t="shared" si="48"/>
        <v xml:space="preserve">  </v>
      </c>
      <c r="AB166" s="133"/>
      <c r="AC166" s="133" t="str">
        <f t="shared" si="41"/>
        <v xml:space="preserve">  </v>
      </c>
      <c r="AD166" s="133"/>
      <c r="AE166" s="133"/>
      <c r="AF166" s="133" t="str">
        <f t="shared" si="49"/>
        <v xml:space="preserve">  </v>
      </c>
      <c r="AG166" s="133" t="str">
        <f t="shared" si="49"/>
        <v xml:space="preserve">  </v>
      </c>
      <c r="AH166" s="133" t="str">
        <f t="shared" si="49"/>
        <v xml:space="preserve">  </v>
      </c>
      <c r="AI166" s="42">
        <f t="shared" si="38"/>
        <v>1964.6999999999998</v>
      </c>
      <c r="AJ166" s="43"/>
      <c r="AK166" s="43">
        <v>281</v>
      </c>
      <c r="AL166" s="42">
        <f t="shared" si="50"/>
        <v>1964.6999999999998</v>
      </c>
      <c r="AM166" s="43" t="s">
        <v>311</v>
      </c>
      <c r="AN166" s="95">
        <v>44621</v>
      </c>
      <c r="AO166" s="82"/>
    </row>
    <row r="167" spans="1:41" ht="45" hidden="1" customHeight="1">
      <c r="A167" s="43">
        <v>97</v>
      </c>
      <c r="B167" s="43">
        <v>1071</v>
      </c>
      <c r="C167" s="43" t="s">
        <v>1</v>
      </c>
      <c r="D167" s="43" t="s">
        <v>13</v>
      </c>
      <c r="E167" s="103">
        <f>E166</f>
        <v>44648</v>
      </c>
      <c r="F167" s="43" t="s">
        <v>38</v>
      </c>
      <c r="G167" s="43">
        <v>306</v>
      </c>
      <c r="H167" s="43">
        <v>5487</v>
      </c>
      <c r="I167" s="103">
        <v>44648</v>
      </c>
      <c r="J167" s="56" t="s">
        <v>3060</v>
      </c>
      <c r="K167" s="43" t="s">
        <v>3061</v>
      </c>
      <c r="L167" s="84" t="s">
        <v>2056</v>
      </c>
      <c r="M167" s="165"/>
      <c r="N167" s="70" t="s">
        <v>2057</v>
      </c>
      <c r="O167" s="70" t="s">
        <v>39</v>
      </c>
      <c r="P167" s="70">
        <v>150</v>
      </c>
      <c r="Q167" s="122">
        <v>36.58</v>
      </c>
      <c r="R167" s="42">
        <f t="shared" si="29"/>
        <v>5487</v>
      </c>
      <c r="S167" s="43" t="s">
        <v>1915</v>
      </c>
      <c r="T167" s="133" t="str">
        <f t="shared" si="48"/>
        <v xml:space="preserve">  </v>
      </c>
      <c r="U167" s="133">
        <f t="shared" si="48"/>
        <v>5487</v>
      </c>
      <c r="V167" s="133" t="str">
        <f t="shared" si="48"/>
        <v xml:space="preserve">  </v>
      </c>
      <c r="W167" s="133"/>
      <c r="X167" s="133"/>
      <c r="Y167" s="133"/>
      <c r="Z167" s="133" t="str">
        <f t="shared" si="48"/>
        <v xml:space="preserve">  </v>
      </c>
      <c r="AA167" s="133" t="str">
        <f t="shared" si="48"/>
        <v xml:space="preserve">  </v>
      </c>
      <c r="AB167" s="133"/>
      <c r="AC167" s="133" t="str">
        <f t="shared" si="41"/>
        <v xml:space="preserve">  </v>
      </c>
      <c r="AD167" s="133"/>
      <c r="AE167" s="133"/>
      <c r="AF167" s="133" t="str">
        <f t="shared" si="49"/>
        <v xml:space="preserve">  </v>
      </c>
      <c r="AG167" s="133" t="str">
        <f t="shared" si="49"/>
        <v xml:space="preserve">  </v>
      </c>
      <c r="AH167" s="133" t="str">
        <f t="shared" si="49"/>
        <v xml:space="preserve">  </v>
      </c>
      <c r="AI167" s="42">
        <f t="shared" si="38"/>
        <v>5487</v>
      </c>
      <c r="AJ167" s="43"/>
      <c r="AK167" s="43">
        <v>290</v>
      </c>
      <c r="AL167" s="42">
        <f t="shared" si="50"/>
        <v>5487</v>
      </c>
      <c r="AM167" s="43" t="s">
        <v>311</v>
      </c>
      <c r="AN167" s="95">
        <v>44621</v>
      </c>
      <c r="AO167" s="82"/>
    </row>
    <row r="168" spans="1:41" ht="45" hidden="1" customHeight="1">
      <c r="A168" s="43">
        <v>98</v>
      </c>
      <c r="B168" s="43">
        <v>1639</v>
      </c>
      <c r="C168" s="43" t="s">
        <v>1</v>
      </c>
      <c r="D168" s="43" t="s">
        <v>13</v>
      </c>
      <c r="E168" s="103">
        <f>E167</f>
        <v>44648</v>
      </c>
      <c r="F168" s="43" t="s">
        <v>38</v>
      </c>
      <c r="G168" s="43">
        <v>574</v>
      </c>
      <c r="H168" s="167">
        <v>36585</v>
      </c>
      <c r="I168" s="152">
        <v>44657</v>
      </c>
      <c r="J168" s="56" t="s">
        <v>3062</v>
      </c>
      <c r="K168" s="43" t="s">
        <v>2583</v>
      </c>
      <c r="L168" s="84" t="s">
        <v>2058</v>
      </c>
      <c r="M168" s="165"/>
      <c r="N168" s="70" t="s">
        <v>67</v>
      </c>
      <c r="O168" s="70" t="s">
        <v>39</v>
      </c>
      <c r="P168" s="169">
        <v>1500</v>
      </c>
      <c r="Q168" s="170">
        <v>24.39</v>
      </c>
      <c r="R168" s="42">
        <f>P168*Q168</f>
        <v>36585</v>
      </c>
      <c r="S168" s="43" t="s">
        <v>1915</v>
      </c>
      <c r="T168" s="133" t="str">
        <f t="shared" si="48"/>
        <v xml:space="preserve">  </v>
      </c>
      <c r="U168" s="133">
        <f t="shared" si="48"/>
        <v>36585</v>
      </c>
      <c r="V168" s="133" t="str">
        <f t="shared" si="48"/>
        <v xml:space="preserve">  </v>
      </c>
      <c r="W168" s="133"/>
      <c r="X168" s="133"/>
      <c r="Y168" s="133"/>
      <c r="Z168" s="133" t="str">
        <f t="shared" si="48"/>
        <v xml:space="preserve">  </v>
      </c>
      <c r="AA168" s="133" t="str">
        <f t="shared" si="48"/>
        <v xml:space="preserve">  </v>
      </c>
      <c r="AB168" s="133"/>
      <c r="AC168" s="133" t="str">
        <f t="shared" si="41"/>
        <v xml:space="preserve">  </v>
      </c>
      <c r="AD168" s="133"/>
      <c r="AE168" s="133"/>
      <c r="AF168" s="133" t="str">
        <f t="shared" si="49"/>
        <v xml:space="preserve">  </v>
      </c>
      <c r="AG168" s="133" t="str">
        <f t="shared" si="49"/>
        <v xml:space="preserve">  </v>
      </c>
      <c r="AH168" s="133" t="str">
        <f t="shared" si="49"/>
        <v xml:space="preserve">  </v>
      </c>
      <c r="AI168" s="42">
        <f t="shared" si="38"/>
        <v>36585</v>
      </c>
      <c r="AJ168" s="43"/>
      <c r="AK168" s="43">
        <v>440</v>
      </c>
      <c r="AL168" s="42">
        <f t="shared" si="50"/>
        <v>36585</v>
      </c>
      <c r="AM168" s="43" t="s">
        <v>311</v>
      </c>
      <c r="AN168" s="95">
        <v>44621</v>
      </c>
      <c r="AO168" s="82"/>
    </row>
    <row r="169" spans="1:41" ht="45" hidden="1" customHeight="1">
      <c r="A169" s="43">
        <v>99</v>
      </c>
      <c r="B169" s="43">
        <v>544</v>
      </c>
      <c r="C169" s="43" t="s">
        <v>1</v>
      </c>
      <c r="D169" s="43" t="s">
        <v>2101</v>
      </c>
      <c r="E169" s="103">
        <v>44650</v>
      </c>
      <c r="F169" s="43" t="s">
        <v>38</v>
      </c>
      <c r="G169" s="43">
        <v>85</v>
      </c>
      <c r="H169" s="167">
        <v>13032</v>
      </c>
      <c r="I169" s="152">
        <v>44678</v>
      </c>
      <c r="J169" s="56" t="s">
        <v>3064</v>
      </c>
      <c r="K169" s="43" t="s">
        <v>3065</v>
      </c>
      <c r="L169" s="84" t="s">
        <v>2059</v>
      </c>
      <c r="M169" s="165"/>
      <c r="N169" s="70" t="s">
        <v>1913</v>
      </c>
      <c r="O169" s="70" t="s">
        <v>102</v>
      </c>
      <c r="P169" s="70">
        <v>400</v>
      </c>
      <c r="Q169" s="122">
        <v>16.190000000000001</v>
      </c>
      <c r="R169" s="42">
        <f t="shared" si="29"/>
        <v>6476.0000000000009</v>
      </c>
      <c r="S169" s="43" t="s">
        <v>1915</v>
      </c>
      <c r="T169" s="133" t="str">
        <f t="shared" si="48"/>
        <v xml:space="preserve">  </v>
      </c>
      <c r="U169" s="133">
        <f t="shared" si="48"/>
        <v>6476.0000000000009</v>
      </c>
      <c r="V169" s="133" t="str">
        <f t="shared" si="48"/>
        <v xml:space="preserve">  </v>
      </c>
      <c r="W169" s="133"/>
      <c r="X169" s="133"/>
      <c r="Y169" s="133"/>
      <c r="Z169" s="133" t="str">
        <f t="shared" si="48"/>
        <v xml:space="preserve">  </v>
      </c>
      <c r="AA169" s="133" t="str">
        <f t="shared" si="48"/>
        <v xml:space="preserve">  </v>
      </c>
      <c r="AB169" s="133"/>
      <c r="AC169" s="133" t="str">
        <f t="shared" si="41"/>
        <v xml:space="preserve">  </v>
      </c>
      <c r="AD169" s="133"/>
      <c r="AE169" s="133"/>
      <c r="AF169" s="133" t="str">
        <f t="shared" si="49"/>
        <v xml:space="preserve">  </v>
      </c>
      <c r="AG169" s="133" t="str">
        <f t="shared" si="49"/>
        <v xml:space="preserve">  </v>
      </c>
      <c r="AH169" s="133" t="str">
        <f t="shared" si="49"/>
        <v xml:space="preserve">  </v>
      </c>
      <c r="AI169" s="42">
        <f t="shared" si="38"/>
        <v>6476.0000000000009</v>
      </c>
      <c r="AJ169" s="43"/>
      <c r="AK169" s="43">
        <v>561</v>
      </c>
      <c r="AL169" s="42">
        <f t="shared" si="50"/>
        <v>6476.0000000000009</v>
      </c>
      <c r="AM169" s="43" t="s">
        <v>311</v>
      </c>
      <c r="AN169" s="95">
        <v>44621</v>
      </c>
      <c r="AO169" s="82"/>
    </row>
    <row r="170" spans="1:41" ht="45" hidden="1" customHeight="1">
      <c r="A170" s="43">
        <v>100</v>
      </c>
      <c r="B170" s="43">
        <v>544</v>
      </c>
      <c r="C170" s="43" t="s">
        <v>1</v>
      </c>
      <c r="D170" s="43" t="s">
        <v>2101</v>
      </c>
      <c r="E170" s="103">
        <f>E169</f>
        <v>44650</v>
      </c>
      <c r="F170" s="43" t="s">
        <v>38</v>
      </c>
      <c r="G170" s="43">
        <v>85</v>
      </c>
      <c r="H170" s="167">
        <v>13032</v>
      </c>
      <c r="I170" s="152">
        <v>44678</v>
      </c>
      <c r="J170" s="56" t="s">
        <v>3064</v>
      </c>
      <c r="K170" s="43" t="s">
        <v>3065</v>
      </c>
      <c r="L170" s="84" t="s">
        <v>2059</v>
      </c>
      <c r="M170" s="165"/>
      <c r="N170" s="70" t="s">
        <v>2060</v>
      </c>
      <c r="O170" s="70" t="s">
        <v>102</v>
      </c>
      <c r="P170" s="70">
        <v>400</v>
      </c>
      <c r="Q170" s="122">
        <v>16.39</v>
      </c>
      <c r="R170" s="42">
        <f t="shared" ref="R170:R252" si="51">P170*Q170</f>
        <v>6556</v>
      </c>
      <c r="S170" s="43" t="s">
        <v>1915</v>
      </c>
      <c r="T170" s="133" t="str">
        <f t="shared" ref="T170:AA179" si="52">IF($S170=T$15,$R170,"  ")</f>
        <v xml:space="preserve">  </v>
      </c>
      <c r="U170" s="133">
        <f t="shared" si="52"/>
        <v>6556</v>
      </c>
      <c r="V170" s="133" t="str">
        <f t="shared" si="52"/>
        <v xml:space="preserve">  </v>
      </c>
      <c r="W170" s="133"/>
      <c r="X170" s="133"/>
      <c r="Y170" s="133"/>
      <c r="Z170" s="133" t="str">
        <f t="shared" si="52"/>
        <v xml:space="preserve">  </v>
      </c>
      <c r="AA170" s="133" t="str">
        <f t="shared" si="52"/>
        <v xml:space="preserve">  </v>
      </c>
      <c r="AB170" s="133"/>
      <c r="AC170" s="133" t="str">
        <f t="shared" si="41"/>
        <v xml:space="preserve">  </v>
      </c>
      <c r="AD170" s="133"/>
      <c r="AE170" s="133"/>
      <c r="AF170" s="133" t="str">
        <f t="shared" si="49"/>
        <v xml:space="preserve">  </v>
      </c>
      <c r="AG170" s="133" t="str">
        <f t="shared" si="49"/>
        <v xml:space="preserve">  </v>
      </c>
      <c r="AH170" s="133" t="str">
        <f t="shared" si="49"/>
        <v xml:space="preserve">  </v>
      </c>
      <c r="AI170" s="42">
        <f t="shared" si="38"/>
        <v>6556</v>
      </c>
      <c r="AJ170" s="43"/>
      <c r="AK170" s="43">
        <v>561</v>
      </c>
      <c r="AL170" s="42">
        <f t="shared" si="50"/>
        <v>6556</v>
      </c>
      <c r="AM170" s="43" t="s">
        <v>311</v>
      </c>
      <c r="AN170" s="95">
        <v>44621</v>
      </c>
      <c r="AO170" s="82"/>
    </row>
    <row r="171" spans="1:41" ht="45" hidden="1" customHeight="1">
      <c r="A171" s="43">
        <v>101</v>
      </c>
      <c r="B171" s="43">
        <v>1723</v>
      </c>
      <c r="C171" s="43" t="s">
        <v>1</v>
      </c>
      <c r="D171" s="43" t="s">
        <v>3068</v>
      </c>
      <c r="E171" s="103">
        <v>44650</v>
      </c>
      <c r="F171" s="43" t="s">
        <v>38</v>
      </c>
      <c r="G171" s="43">
        <v>618</v>
      </c>
      <c r="H171" s="167">
        <v>55000</v>
      </c>
      <c r="I171" s="152">
        <v>44662</v>
      </c>
      <c r="J171" s="56" t="s">
        <v>3066</v>
      </c>
      <c r="K171" s="43" t="s">
        <v>3067</v>
      </c>
      <c r="L171" s="70" t="s">
        <v>2103</v>
      </c>
      <c r="M171" s="165"/>
      <c r="N171" s="70" t="s">
        <v>2104</v>
      </c>
      <c r="O171" s="70" t="s">
        <v>39</v>
      </c>
      <c r="P171" s="169">
        <v>3</v>
      </c>
      <c r="Q171" s="170">
        <v>800</v>
      </c>
      <c r="R171" s="42">
        <f t="shared" si="51"/>
        <v>2400</v>
      </c>
      <c r="S171" s="43" t="s">
        <v>1919</v>
      </c>
      <c r="T171" s="133" t="str">
        <f t="shared" si="52"/>
        <v xml:space="preserve">  </v>
      </c>
      <c r="U171" s="133" t="str">
        <f t="shared" si="52"/>
        <v xml:space="preserve">  </v>
      </c>
      <c r="V171" s="133" t="str">
        <f t="shared" si="52"/>
        <v xml:space="preserve">  </v>
      </c>
      <c r="W171" s="133"/>
      <c r="X171" s="133"/>
      <c r="Y171" s="133"/>
      <c r="Z171" s="133" t="str">
        <f t="shared" si="52"/>
        <v xml:space="preserve">  </v>
      </c>
      <c r="AA171" s="133" t="str">
        <f t="shared" si="52"/>
        <v xml:space="preserve">  </v>
      </c>
      <c r="AB171" s="133"/>
      <c r="AC171" s="133" t="str">
        <f t="shared" si="41"/>
        <v xml:space="preserve">  </v>
      </c>
      <c r="AD171" s="133"/>
      <c r="AE171" s="133"/>
      <c r="AF171" s="133" t="str">
        <f t="shared" si="49"/>
        <v xml:space="preserve">  </v>
      </c>
      <c r="AG171" s="133" t="str">
        <f t="shared" si="49"/>
        <v xml:space="preserve">  </v>
      </c>
      <c r="AH171" s="133">
        <f t="shared" si="49"/>
        <v>2400</v>
      </c>
      <c r="AI171" s="42">
        <f t="shared" si="38"/>
        <v>2400</v>
      </c>
      <c r="AJ171" s="43"/>
      <c r="AK171" s="43">
        <v>496</v>
      </c>
      <c r="AL171" s="42">
        <f t="shared" si="50"/>
        <v>2400</v>
      </c>
      <c r="AM171" s="43" t="s">
        <v>311</v>
      </c>
      <c r="AN171" s="95">
        <v>44621</v>
      </c>
      <c r="AO171" s="82"/>
    </row>
    <row r="172" spans="1:41" ht="45" hidden="1" customHeight="1">
      <c r="A172" s="43">
        <v>102</v>
      </c>
      <c r="B172" s="43">
        <v>1723</v>
      </c>
      <c r="C172" s="43" t="s">
        <v>1</v>
      </c>
      <c r="D172" s="43" t="s">
        <v>3068</v>
      </c>
      <c r="E172" s="103">
        <f>E171</f>
        <v>44650</v>
      </c>
      <c r="F172" s="43" t="s">
        <v>38</v>
      </c>
      <c r="G172" s="43">
        <v>618</v>
      </c>
      <c r="H172" s="167">
        <v>55000</v>
      </c>
      <c r="I172" s="152">
        <v>44662</v>
      </c>
      <c r="J172" s="56" t="s">
        <v>3066</v>
      </c>
      <c r="K172" s="43" t="s">
        <v>3067</v>
      </c>
      <c r="L172" s="70" t="s">
        <v>2103</v>
      </c>
      <c r="M172" s="165"/>
      <c r="N172" s="70" t="s">
        <v>2105</v>
      </c>
      <c r="O172" s="70" t="s">
        <v>39</v>
      </c>
      <c r="P172" s="169">
        <v>1</v>
      </c>
      <c r="Q172" s="170">
        <v>400</v>
      </c>
      <c r="R172" s="42">
        <f t="shared" si="51"/>
        <v>400</v>
      </c>
      <c r="S172" s="43" t="s">
        <v>1917</v>
      </c>
      <c r="T172" s="133" t="str">
        <f t="shared" si="52"/>
        <v xml:space="preserve">  </v>
      </c>
      <c r="U172" s="133" t="str">
        <f t="shared" si="52"/>
        <v xml:space="preserve">  </v>
      </c>
      <c r="V172" s="133" t="str">
        <f t="shared" si="52"/>
        <v xml:space="preserve">  </v>
      </c>
      <c r="W172" s="133"/>
      <c r="X172" s="133"/>
      <c r="Y172" s="133"/>
      <c r="Z172" s="133">
        <f t="shared" si="52"/>
        <v>400</v>
      </c>
      <c r="AA172" s="133" t="str">
        <f t="shared" si="52"/>
        <v xml:space="preserve">  </v>
      </c>
      <c r="AB172" s="133"/>
      <c r="AC172" s="133" t="str">
        <f t="shared" ref="AC172:AC203" si="53">IF($S172=AC$15,$R172,"  ")</f>
        <v xml:space="preserve">  </v>
      </c>
      <c r="AD172" s="133"/>
      <c r="AE172" s="133"/>
      <c r="AF172" s="133" t="str">
        <f t="shared" si="49"/>
        <v xml:space="preserve">  </v>
      </c>
      <c r="AG172" s="133" t="str">
        <f t="shared" si="49"/>
        <v xml:space="preserve">  </v>
      </c>
      <c r="AH172" s="133" t="str">
        <f t="shared" si="49"/>
        <v xml:space="preserve">  </v>
      </c>
      <c r="AI172" s="42">
        <f t="shared" si="38"/>
        <v>400</v>
      </c>
      <c r="AJ172" s="43"/>
      <c r="AK172" s="43">
        <v>496</v>
      </c>
      <c r="AL172" s="42">
        <f t="shared" si="50"/>
        <v>400</v>
      </c>
      <c r="AM172" s="43" t="s">
        <v>311</v>
      </c>
      <c r="AN172" s="95">
        <v>44621</v>
      </c>
      <c r="AO172" s="82"/>
    </row>
    <row r="173" spans="1:41" ht="45" hidden="1" customHeight="1">
      <c r="A173" s="43">
        <v>103</v>
      </c>
      <c r="B173" s="43">
        <v>1723</v>
      </c>
      <c r="C173" s="43" t="s">
        <v>1</v>
      </c>
      <c r="D173" s="43" t="s">
        <v>3068</v>
      </c>
      <c r="E173" s="103">
        <f t="shared" ref="E173:E185" si="54">E172</f>
        <v>44650</v>
      </c>
      <c r="F173" s="43" t="s">
        <v>38</v>
      </c>
      <c r="G173" s="43">
        <v>618</v>
      </c>
      <c r="H173" s="167">
        <v>55000</v>
      </c>
      <c r="I173" s="152">
        <v>44662</v>
      </c>
      <c r="J173" s="56" t="s">
        <v>3066</v>
      </c>
      <c r="K173" s="43" t="s">
        <v>3067</v>
      </c>
      <c r="L173" s="70" t="s">
        <v>2103</v>
      </c>
      <c r="M173" s="165"/>
      <c r="N173" s="70" t="s">
        <v>2106</v>
      </c>
      <c r="O173" s="70" t="s">
        <v>39</v>
      </c>
      <c r="P173" s="169">
        <v>2</v>
      </c>
      <c r="Q173" s="170">
        <v>4500</v>
      </c>
      <c r="R173" s="42">
        <f t="shared" si="51"/>
        <v>9000</v>
      </c>
      <c r="S173" s="43" t="s">
        <v>1919</v>
      </c>
      <c r="T173" s="133" t="str">
        <f t="shared" si="52"/>
        <v xml:space="preserve">  </v>
      </c>
      <c r="U173" s="133" t="str">
        <f t="shared" si="52"/>
        <v xml:space="preserve">  </v>
      </c>
      <c r="V173" s="133" t="str">
        <f t="shared" si="52"/>
        <v xml:space="preserve">  </v>
      </c>
      <c r="W173" s="133"/>
      <c r="X173" s="133"/>
      <c r="Y173" s="133"/>
      <c r="Z173" s="133" t="str">
        <f t="shared" si="52"/>
        <v xml:space="preserve">  </v>
      </c>
      <c r="AA173" s="133" t="str">
        <f t="shared" si="52"/>
        <v xml:space="preserve">  </v>
      </c>
      <c r="AB173" s="133"/>
      <c r="AC173" s="133" t="str">
        <f t="shared" si="53"/>
        <v xml:space="preserve">  </v>
      </c>
      <c r="AD173" s="133"/>
      <c r="AE173" s="133"/>
      <c r="AF173" s="133" t="str">
        <f t="shared" si="49"/>
        <v xml:space="preserve">  </v>
      </c>
      <c r="AG173" s="133" t="str">
        <f t="shared" si="49"/>
        <v xml:space="preserve">  </v>
      </c>
      <c r="AH173" s="133">
        <f t="shared" si="49"/>
        <v>9000</v>
      </c>
      <c r="AI173" s="42">
        <f t="shared" si="38"/>
        <v>9000</v>
      </c>
      <c r="AJ173" s="43"/>
      <c r="AK173" s="43">
        <v>496</v>
      </c>
      <c r="AL173" s="42">
        <f t="shared" si="50"/>
        <v>9000</v>
      </c>
      <c r="AM173" s="43" t="s">
        <v>311</v>
      </c>
      <c r="AN173" s="95">
        <v>44621</v>
      </c>
      <c r="AO173" s="82"/>
    </row>
    <row r="174" spans="1:41" ht="45" hidden="1" customHeight="1">
      <c r="A174" s="43">
        <v>104</v>
      </c>
      <c r="B174" s="43">
        <v>1723</v>
      </c>
      <c r="C174" s="43" t="s">
        <v>1</v>
      </c>
      <c r="D174" s="43" t="s">
        <v>3068</v>
      </c>
      <c r="E174" s="103">
        <f t="shared" si="54"/>
        <v>44650</v>
      </c>
      <c r="F174" s="43" t="s">
        <v>38</v>
      </c>
      <c r="G174" s="43">
        <v>618</v>
      </c>
      <c r="H174" s="167">
        <v>55000</v>
      </c>
      <c r="I174" s="152">
        <v>44662</v>
      </c>
      <c r="J174" s="56" t="s">
        <v>3066</v>
      </c>
      <c r="K174" s="43" t="s">
        <v>3067</v>
      </c>
      <c r="L174" s="70" t="s">
        <v>2103</v>
      </c>
      <c r="M174" s="165"/>
      <c r="N174" s="70" t="s">
        <v>2107</v>
      </c>
      <c r="O174" s="70" t="s">
        <v>39</v>
      </c>
      <c r="P174" s="169">
        <v>1</v>
      </c>
      <c r="Q174" s="170">
        <v>1580</v>
      </c>
      <c r="R174" s="42">
        <f t="shared" si="51"/>
        <v>1580</v>
      </c>
      <c r="S174" s="43" t="s">
        <v>192</v>
      </c>
      <c r="T174" s="133" t="str">
        <f t="shared" si="52"/>
        <v xml:space="preserve">  </v>
      </c>
      <c r="U174" s="133" t="str">
        <f t="shared" si="52"/>
        <v xml:space="preserve">  </v>
      </c>
      <c r="V174" s="133" t="str">
        <f t="shared" si="52"/>
        <v xml:space="preserve">  </v>
      </c>
      <c r="W174" s="133"/>
      <c r="X174" s="133"/>
      <c r="Y174" s="133"/>
      <c r="Z174" s="133" t="str">
        <f t="shared" si="52"/>
        <v xml:space="preserve">  </v>
      </c>
      <c r="AA174" s="133" t="str">
        <f t="shared" si="52"/>
        <v xml:space="preserve">  </v>
      </c>
      <c r="AB174" s="133"/>
      <c r="AC174" s="133" t="str">
        <f t="shared" si="53"/>
        <v xml:space="preserve">  </v>
      </c>
      <c r="AD174" s="133"/>
      <c r="AE174" s="133"/>
      <c r="AF174" s="133">
        <f t="shared" si="49"/>
        <v>1580</v>
      </c>
      <c r="AG174" s="133" t="str">
        <f t="shared" si="49"/>
        <v xml:space="preserve">  </v>
      </c>
      <c r="AH174" s="133" t="str">
        <f t="shared" si="49"/>
        <v xml:space="preserve">  </v>
      </c>
      <c r="AI174" s="42">
        <f t="shared" si="38"/>
        <v>1580</v>
      </c>
      <c r="AJ174" s="43"/>
      <c r="AK174" s="43">
        <v>496</v>
      </c>
      <c r="AL174" s="42">
        <f t="shared" si="50"/>
        <v>1580</v>
      </c>
      <c r="AM174" s="43" t="s">
        <v>311</v>
      </c>
      <c r="AN174" s="95">
        <v>44621</v>
      </c>
      <c r="AO174" s="82"/>
    </row>
    <row r="175" spans="1:41" ht="45" hidden="1" customHeight="1">
      <c r="A175" s="43">
        <v>105</v>
      </c>
      <c r="B175" s="43">
        <v>1723</v>
      </c>
      <c r="C175" s="43" t="s">
        <v>1</v>
      </c>
      <c r="D175" s="43" t="s">
        <v>3068</v>
      </c>
      <c r="E175" s="103">
        <f t="shared" si="54"/>
        <v>44650</v>
      </c>
      <c r="F175" s="43" t="s">
        <v>38</v>
      </c>
      <c r="G175" s="43">
        <v>618</v>
      </c>
      <c r="H175" s="167">
        <v>55000</v>
      </c>
      <c r="I175" s="152">
        <v>44662</v>
      </c>
      <c r="J175" s="56" t="s">
        <v>3066</v>
      </c>
      <c r="K175" s="43" t="s">
        <v>3067</v>
      </c>
      <c r="L175" s="70" t="s">
        <v>2103</v>
      </c>
      <c r="M175" s="165"/>
      <c r="N175" s="70" t="s">
        <v>2108</v>
      </c>
      <c r="O175" s="70" t="s">
        <v>39</v>
      </c>
      <c r="P175" s="169">
        <v>6</v>
      </c>
      <c r="Q175" s="170">
        <v>400</v>
      </c>
      <c r="R175" s="42">
        <f t="shared" si="51"/>
        <v>2400</v>
      </c>
      <c r="S175" s="43" t="s">
        <v>1915</v>
      </c>
      <c r="T175" s="133" t="str">
        <f t="shared" si="52"/>
        <v xml:space="preserve">  </v>
      </c>
      <c r="U175" s="133">
        <f t="shared" si="52"/>
        <v>2400</v>
      </c>
      <c r="V175" s="133" t="str">
        <f t="shared" si="52"/>
        <v xml:space="preserve">  </v>
      </c>
      <c r="W175" s="133"/>
      <c r="X175" s="133"/>
      <c r="Y175" s="133"/>
      <c r="Z175" s="133" t="str">
        <f t="shared" si="52"/>
        <v xml:space="preserve">  </v>
      </c>
      <c r="AA175" s="133" t="str">
        <f t="shared" si="52"/>
        <v xml:space="preserve">  </v>
      </c>
      <c r="AB175" s="133"/>
      <c r="AC175" s="133" t="str">
        <f t="shared" si="53"/>
        <v xml:space="preserve">  </v>
      </c>
      <c r="AD175" s="133"/>
      <c r="AE175" s="133"/>
      <c r="AF175" s="133" t="str">
        <f t="shared" si="49"/>
        <v xml:space="preserve">  </v>
      </c>
      <c r="AG175" s="133" t="str">
        <f t="shared" si="49"/>
        <v xml:space="preserve">  </v>
      </c>
      <c r="AH175" s="133" t="str">
        <f t="shared" si="49"/>
        <v xml:space="preserve">  </v>
      </c>
      <c r="AI175" s="42">
        <f t="shared" si="38"/>
        <v>2400</v>
      </c>
      <c r="AJ175" s="43"/>
      <c r="AK175" s="43">
        <v>496</v>
      </c>
      <c r="AL175" s="42">
        <f t="shared" si="50"/>
        <v>2400</v>
      </c>
      <c r="AM175" s="43" t="s">
        <v>311</v>
      </c>
      <c r="AN175" s="95">
        <v>44621</v>
      </c>
      <c r="AO175" s="82"/>
    </row>
    <row r="176" spans="1:41" ht="45" hidden="1" customHeight="1">
      <c r="A176" s="43">
        <v>106</v>
      </c>
      <c r="B176" s="43">
        <v>1723</v>
      </c>
      <c r="C176" s="43" t="s">
        <v>1</v>
      </c>
      <c r="D176" s="43" t="s">
        <v>3068</v>
      </c>
      <c r="E176" s="103">
        <f t="shared" si="54"/>
        <v>44650</v>
      </c>
      <c r="F176" s="43" t="s">
        <v>38</v>
      </c>
      <c r="G176" s="43">
        <v>618</v>
      </c>
      <c r="H176" s="167">
        <v>55000</v>
      </c>
      <c r="I176" s="152">
        <v>44662</v>
      </c>
      <c r="J176" s="56" t="s">
        <v>3066</v>
      </c>
      <c r="K176" s="43" t="s">
        <v>3067</v>
      </c>
      <c r="L176" s="70" t="s">
        <v>2103</v>
      </c>
      <c r="M176" s="165"/>
      <c r="N176" s="70" t="s">
        <v>2109</v>
      </c>
      <c r="O176" s="70" t="s">
        <v>39</v>
      </c>
      <c r="P176" s="169">
        <v>1</v>
      </c>
      <c r="Q176" s="170">
        <v>6500</v>
      </c>
      <c r="R176" s="42">
        <f t="shared" si="51"/>
        <v>6500</v>
      </c>
      <c r="S176" s="43" t="s">
        <v>1919</v>
      </c>
      <c r="T176" s="133" t="str">
        <f t="shared" si="52"/>
        <v xml:space="preserve">  </v>
      </c>
      <c r="U176" s="133" t="str">
        <f t="shared" si="52"/>
        <v xml:space="preserve">  </v>
      </c>
      <c r="V176" s="133" t="str">
        <f t="shared" si="52"/>
        <v xml:space="preserve">  </v>
      </c>
      <c r="W176" s="133"/>
      <c r="X176" s="133"/>
      <c r="Y176" s="133"/>
      <c r="Z176" s="133" t="str">
        <f t="shared" si="52"/>
        <v xml:space="preserve">  </v>
      </c>
      <c r="AA176" s="133" t="str">
        <f t="shared" si="52"/>
        <v xml:space="preserve">  </v>
      </c>
      <c r="AB176" s="133"/>
      <c r="AC176" s="133" t="str">
        <f t="shared" si="53"/>
        <v xml:space="preserve">  </v>
      </c>
      <c r="AD176" s="133"/>
      <c r="AE176" s="133"/>
      <c r="AF176" s="133" t="str">
        <f t="shared" si="49"/>
        <v xml:space="preserve">  </v>
      </c>
      <c r="AG176" s="133" t="str">
        <f t="shared" si="49"/>
        <v xml:space="preserve">  </v>
      </c>
      <c r="AH176" s="133">
        <f t="shared" si="49"/>
        <v>6500</v>
      </c>
      <c r="AI176" s="42">
        <f t="shared" si="38"/>
        <v>6500</v>
      </c>
      <c r="AJ176" s="43"/>
      <c r="AK176" s="43">
        <v>496</v>
      </c>
      <c r="AL176" s="42">
        <f t="shared" si="50"/>
        <v>6500</v>
      </c>
      <c r="AM176" s="43" t="s">
        <v>311</v>
      </c>
      <c r="AN176" s="95">
        <v>44621</v>
      </c>
      <c r="AO176" s="82"/>
    </row>
    <row r="177" spans="1:41" ht="45" hidden="1" customHeight="1">
      <c r="A177" s="43">
        <v>107</v>
      </c>
      <c r="B177" s="43">
        <v>1723</v>
      </c>
      <c r="C177" s="43" t="s">
        <v>1</v>
      </c>
      <c r="D177" s="43" t="s">
        <v>3068</v>
      </c>
      <c r="E177" s="103">
        <f t="shared" si="54"/>
        <v>44650</v>
      </c>
      <c r="F177" s="43" t="s">
        <v>38</v>
      </c>
      <c r="G177" s="43">
        <v>618</v>
      </c>
      <c r="H177" s="167">
        <v>55000</v>
      </c>
      <c r="I177" s="152">
        <v>44662</v>
      </c>
      <c r="J177" s="56" t="s">
        <v>3066</v>
      </c>
      <c r="K177" s="43" t="s">
        <v>3067</v>
      </c>
      <c r="L177" s="70" t="s">
        <v>2103</v>
      </c>
      <c r="M177" s="165"/>
      <c r="N177" s="70" t="s">
        <v>2110</v>
      </c>
      <c r="O177" s="70" t="s">
        <v>39</v>
      </c>
      <c r="P177" s="169">
        <v>1</v>
      </c>
      <c r="Q177" s="170">
        <v>3600</v>
      </c>
      <c r="R177" s="42">
        <f t="shared" si="51"/>
        <v>3600</v>
      </c>
      <c r="S177" s="43" t="s">
        <v>1919</v>
      </c>
      <c r="T177" s="133" t="str">
        <f t="shared" si="52"/>
        <v xml:space="preserve">  </v>
      </c>
      <c r="U177" s="133" t="str">
        <f t="shared" si="52"/>
        <v xml:space="preserve">  </v>
      </c>
      <c r="V177" s="133" t="str">
        <f t="shared" si="52"/>
        <v xml:space="preserve">  </v>
      </c>
      <c r="W177" s="133"/>
      <c r="X177" s="133"/>
      <c r="Y177" s="133"/>
      <c r="Z177" s="133" t="str">
        <f t="shared" si="52"/>
        <v xml:space="preserve">  </v>
      </c>
      <c r="AA177" s="133" t="str">
        <f t="shared" si="52"/>
        <v xml:space="preserve">  </v>
      </c>
      <c r="AB177" s="133"/>
      <c r="AC177" s="133" t="str">
        <f t="shared" si="53"/>
        <v xml:space="preserve">  </v>
      </c>
      <c r="AD177" s="133"/>
      <c r="AE177" s="133"/>
      <c r="AF177" s="133" t="str">
        <f t="shared" si="49"/>
        <v xml:space="preserve">  </v>
      </c>
      <c r="AG177" s="133" t="str">
        <f t="shared" si="49"/>
        <v xml:space="preserve">  </v>
      </c>
      <c r="AH177" s="133">
        <f t="shared" si="49"/>
        <v>3600</v>
      </c>
      <c r="AI177" s="42">
        <f t="shared" si="38"/>
        <v>3600</v>
      </c>
      <c r="AJ177" s="43"/>
      <c r="AK177" s="43">
        <v>496</v>
      </c>
      <c r="AL177" s="42">
        <f t="shared" si="50"/>
        <v>3600</v>
      </c>
      <c r="AM177" s="43" t="s">
        <v>311</v>
      </c>
      <c r="AN177" s="95">
        <v>44621</v>
      </c>
      <c r="AO177" s="82"/>
    </row>
    <row r="178" spans="1:41" ht="45" hidden="1" customHeight="1">
      <c r="A178" s="43">
        <v>108</v>
      </c>
      <c r="B178" s="43">
        <v>1723</v>
      </c>
      <c r="C178" s="43" t="s">
        <v>1</v>
      </c>
      <c r="D178" s="43" t="s">
        <v>3068</v>
      </c>
      <c r="E178" s="103">
        <f t="shared" si="54"/>
        <v>44650</v>
      </c>
      <c r="F178" s="43" t="s">
        <v>38</v>
      </c>
      <c r="G178" s="43">
        <v>618</v>
      </c>
      <c r="H178" s="167">
        <v>55000</v>
      </c>
      <c r="I178" s="152">
        <v>44662</v>
      </c>
      <c r="J178" s="56" t="s">
        <v>3066</v>
      </c>
      <c r="K178" s="43" t="s">
        <v>3067</v>
      </c>
      <c r="L178" s="70" t="s">
        <v>2103</v>
      </c>
      <c r="M178" s="165"/>
      <c r="N178" s="70" t="s">
        <v>2111</v>
      </c>
      <c r="O178" s="70" t="s">
        <v>39</v>
      </c>
      <c r="P178" s="169">
        <v>1</v>
      </c>
      <c r="Q178" s="170">
        <v>4500</v>
      </c>
      <c r="R178" s="42">
        <f t="shared" si="51"/>
        <v>4500</v>
      </c>
      <c r="S178" s="43" t="s">
        <v>1919</v>
      </c>
      <c r="T178" s="133" t="str">
        <f t="shared" si="52"/>
        <v xml:space="preserve">  </v>
      </c>
      <c r="U178" s="133" t="str">
        <f t="shared" si="52"/>
        <v xml:space="preserve">  </v>
      </c>
      <c r="V178" s="133" t="str">
        <f t="shared" si="52"/>
        <v xml:space="preserve">  </v>
      </c>
      <c r="W178" s="133"/>
      <c r="X178" s="133"/>
      <c r="Y178" s="133"/>
      <c r="Z178" s="133" t="str">
        <f t="shared" si="52"/>
        <v xml:space="preserve">  </v>
      </c>
      <c r="AA178" s="133" t="str">
        <f t="shared" si="52"/>
        <v xml:space="preserve">  </v>
      </c>
      <c r="AB178" s="133"/>
      <c r="AC178" s="133" t="str">
        <f t="shared" si="53"/>
        <v xml:space="preserve">  </v>
      </c>
      <c r="AD178" s="133"/>
      <c r="AE178" s="133"/>
      <c r="AF178" s="133" t="str">
        <f t="shared" si="49"/>
        <v xml:space="preserve">  </v>
      </c>
      <c r="AG178" s="133" t="str">
        <f t="shared" si="49"/>
        <v xml:space="preserve">  </v>
      </c>
      <c r="AH178" s="133">
        <f t="shared" si="49"/>
        <v>4500</v>
      </c>
      <c r="AI178" s="42">
        <f t="shared" si="38"/>
        <v>4500</v>
      </c>
      <c r="AJ178" s="43"/>
      <c r="AK178" s="43">
        <v>496</v>
      </c>
      <c r="AL178" s="42">
        <f t="shared" si="50"/>
        <v>4500</v>
      </c>
      <c r="AM178" s="43" t="s">
        <v>311</v>
      </c>
      <c r="AN178" s="95">
        <v>44621</v>
      </c>
      <c r="AO178" s="82"/>
    </row>
    <row r="179" spans="1:41" ht="45" hidden="1" customHeight="1">
      <c r="A179" s="43">
        <v>109</v>
      </c>
      <c r="B179" s="43">
        <v>1723</v>
      </c>
      <c r="C179" s="43" t="s">
        <v>1</v>
      </c>
      <c r="D179" s="43" t="s">
        <v>3068</v>
      </c>
      <c r="E179" s="103">
        <f t="shared" si="54"/>
        <v>44650</v>
      </c>
      <c r="F179" s="43" t="s">
        <v>38</v>
      </c>
      <c r="G179" s="43">
        <v>618</v>
      </c>
      <c r="H179" s="167">
        <v>55000</v>
      </c>
      <c r="I179" s="152">
        <v>44662</v>
      </c>
      <c r="J179" s="56" t="s">
        <v>3066</v>
      </c>
      <c r="K179" s="43" t="s">
        <v>3067</v>
      </c>
      <c r="L179" s="70" t="s">
        <v>2103</v>
      </c>
      <c r="M179" s="165"/>
      <c r="N179" s="70" t="s">
        <v>2112</v>
      </c>
      <c r="O179" s="70" t="s">
        <v>39</v>
      </c>
      <c r="P179" s="169">
        <v>2</v>
      </c>
      <c r="Q179" s="170">
        <v>650</v>
      </c>
      <c r="R179" s="42">
        <f t="shared" si="51"/>
        <v>1300</v>
      </c>
      <c r="S179" s="43" t="s">
        <v>1919</v>
      </c>
      <c r="T179" s="133" t="str">
        <f t="shared" si="52"/>
        <v xml:space="preserve">  </v>
      </c>
      <c r="U179" s="133" t="str">
        <f t="shared" si="52"/>
        <v xml:space="preserve">  </v>
      </c>
      <c r="V179" s="133" t="str">
        <f t="shared" si="52"/>
        <v xml:space="preserve">  </v>
      </c>
      <c r="W179" s="133"/>
      <c r="X179" s="133"/>
      <c r="Y179" s="133"/>
      <c r="Z179" s="133" t="str">
        <f t="shared" si="52"/>
        <v xml:space="preserve">  </v>
      </c>
      <c r="AA179" s="133" t="str">
        <f t="shared" si="52"/>
        <v xml:space="preserve">  </v>
      </c>
      <c r="AB179" s="133"/>
      <c r="AC179" s="133" t="str">
        <f t="shared" si="53"/>
        <v xml:space="preserve">  </v>
      </c>
      <c r="AD179" s="133"/>
      <c r="AE179" s="133"/>
      <c r="AF179" s="133" t="str">
        <f t="shared" si="49"/>
        <v xml:space="preserve">  </v>
      </c>
      <c r="AG179" s="133" t="str">
        <f t="shared" si="49"/>
        <v xml:space="preserve">  </v>
      </c>
      <c r="AH179" s="133">
        <f t="shared" si="49"/>
        <v>1300</v>
      </c>
      <c r="AI179" s="42">
        <f t="shared" si="38"/>
        <v>1300</v>
      </c>
      <c r="AJ179" s="43"/>
      <c r="AK179" s="43">
        <v>496</v>
      </c>
      <c r="AL179" s="42">
        <f t="shared" si="50"/>
        <v>1300</v>
      </c>
      <c r="AM179" s="43" t="s">
        <v>311</v>
      </c>
      <c r="AN179" s="95">
        <v>44621</v>
      </c>
      <c r="AO179" s="82"/>
    </row>
    <row r="180" spans="1:41" ht="45" hidden="1" customHeight="1">
      <c r="A180" s="43">
        <v>110</v>
      </c>
      <c r="B180" s="43">
        <v>1723</v>
      </c>
      <c r="C180" s="43" t="s">
        <v>1</v>
      </c>
      <c r="D180" s="43" t="s">
        <v>3068</v>
      </c>
      <c r="E180" s="103">
        <f t="shared" si="54"/>
        <v>44650</v>
      </c>
      <c r="F180" s="43" t="s">
        <v>38</v>
      </c>
      <c r="G180" s="43">
        <v>618</v>
      </c>
      <c r="H180" s="167">
        <v>55000</v>
      </c>
      <c r="I180" s="152">
        <v>44662</v>
      </c>
      <c r="J180" s="56" t="s">
        <v>3066</v>
      </c>
      <c r="K180" s="43" t="s">
        <v>3067</v>
      </c>
      <c r="L180" s="70" t="s">
        <v>2103</v>
      </c>
      <c r="M180" s="165"/>
      <c r="N180" s="70" t="s">
        <v>2113</v>
      </c>
      <c r="O180" s="70" t="s">
        <v>39</v>
      </c>
      <c r="P180" s="169">
        <v>4</v>
      </c>
      <c r="Q180" s="170">
        <v>390</v>
      </c>
      <c r="R180" s="42">
        <f t="shared" si="51"/>
        <v>1560</v>
      </c>
      <c r="S180" s="43" t="s">
        <v>1919</v>
      </c>
      <c r="T180" s="133" t="str">
        <f t="shared" ref="T180:AA189" si="55">IF($S180=T$15,$R180,"  ")</f>
        <v xml:space="preserve">  </v>
      </c>
      <c r="U180" s="133" t="str">
        <f t="shared" si="55"/>
        <v xml:space="preserve">  </v>
      </c>
      <c r="V180" s="133" t="str">
        <f t="shared" si="55"/>
        <v xml:space="preserve">  </v>
      </c>
      <c r="W180" s="133"/>
      <c r="X180" s="133"/>
      <c r="Y180" s="133"/>
      <c r="Z180" s="133" t="str">
        <f t="shared" si="55"/>
        <v xml:space="preserve">  </v>
      </c>
      <c r="AA180" s="133" t="str">
        <f t="shared" si="55"/>
        <v xml:space="preserve">  </v>
      </c>
      <c r="AB180" s="133"/>
      <c r="AC180" s="133" t="str">
        <f t="shared" si="53"/>
        <v xml:space="preserve">  </v>
      </c>
      <c r="AD180" s="133"/>
      <c r="AE180" s="133"/>
      <c r="AF180" s="133" t="str">
        <f t="shared" ref="AF180:AH199" si="56">IF($S180=AF$15,$R180,"  ")</f>
        <v xml:space="preserve">  </v>
      </c>
      <c r="AG180" s="133" t="str">
        <f t="shared" si="56"/>
        <v xml:space="preserve">  </v>
      </c>
      <c r="AH180" s="133">
        <f t="shared" si="56"/>
        <v>1560</v>
      </c>
      <c r="AI180" s="42">
        <f t="shared" si="38"/>
        <v>1560</v>
      </c>
      <c r="AJ180" s="43"/>
      <c r="AK180" s="43">
        <v>496</v>
      </c>
      <c r="AL180" s="42">
        <f t="shared" si="50"/>
        <v>1560</v>
      </c>
      <c r="AM180" s="43" t="s">
        <v>311</v>
      </c>
      <c r="AN180" s="95">
        <v>44621</v>
      </c>
      <c r="AO180" s="82"/>
    </row>
    <row r="181" spans="1:41" ht="45" hidden="1" customHeight="1">
      <c r="A181" s="43">
        <v>111</v>
      </c>
      <c r="B181" s="43">
        <v>1723</v>
      </c>
      <c r="C181" s="43" t="s">
        <v>1</v>
      </c>
      <c r="D181" s="43" t="s">
        <v>3068</v>
      </c>
      <c r="E181" s="103">
        <f t="shared" si="54"/>
        <v>44650</v>
      </c>
      <c r="F181" s="43" t="s">
        <v>38</v>
      </c>
      <c r="G181" s="43">
        <v>618</v>
      </c>
      <c r="H181" s="167">
        <v>55000</v>
      </c>
      <c r="I181" s="152">
        <v>44662</v>
      </c>
      <c r="J181" s="56" t="s">
        <v>3066</v>
      </c>
      <c r="K181" s="43" t="s">
        <v>3067</v>
      </c>
      <c r="L181" s="70" t="s">
        <v>2103</v>
      </c>
      <c r="M181" s="165"/>
      <c r="N181" s="70" t="s">
        <v>2114</v>
      </c>
      <c r="O181" s="70" t="s">
        <v>39</v>
      </c>
      <c r="P181" s="169">
        <v>1</v>
      </c>
      <c r="Q181" s="170">
        <v>4300</v>
      </c>
      <c r="R181" s="42">
        <f t="shared" si="51"/>
        <v>4300</v>
      </c>
      <c r="S181" s="43" t="s">
        <v>1919</v>
      </c>
      <c r="T181" s="133" t="str">
        <f t="shared" si="55"/>
        <v xml:space="preserve">  </v>
      </c>
      <c r="U181" s="133" t="str">
        <f t="shared" si="55"/>
        <v xml:space="preserve">  </v>
      </c>
      <c r="V181" s="133" t="str">
        <f t="shared" si="55"/>
        <v xml:space="preserve">  </v>
      </c>
      <c r="W181" s="133"/>
      <c r="X181" s="133"/>
      <c r="Y181" s="133"/>
      <c r="Z181" s="133" t="str">
        <f t="shared" si="55"/>
        <v xml:space="preserve">  </v>
      </c>
      <c r="AA181" s="133" t="str">
        <f t="shared" si="55"/>
        <v xml:space="preserve">  </v>
      </c>
      <c r="AB181" s="133"/>
      <c r="AC181" s="133" t="str">
        <f t="shared" si="53"/>
        <v xml:space="preserve">  </v>
      </c>
      <c r="AD181" s="133"/>
      <c r="AE181" s="133"/>
      <c r="AF181" s="133" t="str">
        <f t="shared" si="56"/>
        <v xml:space="preserve">  </v>
      </c>
      <c r="AG181" s="133" t="str">
        <f t="shared" si="56"/>
        <v xml:space="preserve">  </v>
      </c>
      <c r="AH181" s="133">
        <f t="shared" si="56"/>
        <v>4300</v>
      </c>
      <c r="AI181" s="42">
        <f t="shared" si="38"/>
        <v>4300</v>
      </c>
      <c r="AJ181" s="43"/>
      <c r="AK181" s="43">
        <v>496</v>
      </c>
      <c r="AL181" s="42">
        <f t="shared" si="50"/>
        <v>4300</v>
      </c>
      <c r="AM181" s="43" t="s">
        <v>311</v>
      </c>
      <c r="AN181" s="95">
        <v>44621</v>
      </c>
      <c r="AO181" s="82"/>
    </row>
    <row r="182" spans="1:41" ht="45" hidden="1" customHeight="1">
      <c r="A182" s="43">
        <v>112</v>
      </c>
      <c r="B182" s="43">
        <v>1723</v>
      </c>
      <c r="C182" s="43" t="s">
        <v>1</v>
      </c>
      <c r="D182" s="43" t="s">
        <v>3068</v>
      </c>
      <c r="E182" s="103">
        <f t="shared" si="54"/>
        <v>44650</v>
      </c>
      <c r="F182" s="43" t="s">
        <v>38</v>
      </c>
      <c r="G182" s="43">
        <v>618</v>
      </c>
      <c r="H182" s="167">
        <v>55000</v>
      </c>
      <c r="I182" s="152">
        <v>44662</v>
      </c>
      <c r="J182" s="56" t="s">
        <v>3066</v>
      </c>
      <c r="K182" s="43" t="s">
        <v>3067</v>
      </c>
      <c r="L182" s="70" t="s">
        <v>2103</v>
      </c>
      <c r="M182" s="165"/>
      <c r="N182" s="70" t="s">
        <v>2115</v>
      </c>
      <c r="O182" s="70" t="s">
        <v>39</v>
      </c>
      <c r="P182" s="169">
        <v>4</v>
      </c>
      <c r="Q182" s="170">
        <v>290</v>
      </c>
      <c r="R182" s="42">
        <f t="shared" si="51"/>
        <v>1160</v>
      </c>
      <c r="S182" s="43" t="s">
        <v>1919</v>
      </c>
      <c r="T182" s="133" t="str">
        <f t="shared" si="55"/>
        <v xml:space="preserve">  </v>
      </c>
      <c r="U182" s="133" t="str">
        <f t="shared" si="55"/>
        <v xml:space="preserve">  </v>
      </c>
      <c r="V182" s="133" t="str">
        <f t="shared" si="55"/>
        <v xml:space="preserve">  </v>
      </c>
      <c r="W182" s="133"/>
      <c r="X182" s="133"/>
      <c r="Y182" s="133"/>
      <c r="Z182" s="133" t="str">
        <f t="shared" si="55"/>
        <v xml:space="preserve">  </v>
      </c>
      <c r="AA182" s="133" t="str">
        <f t="shared" si="55"/>
        <v xml:space="preserve">  </v>
      </c>
      <c r="AB182" s="133"/>
      <c r="AC182" s="133" t="str">
        <f t="shared" si="53"/>
        <v xml:space="preserve">  </v>
      </c>
      <c r="AD182" s="133"/>
      <c r="AE182" s="133"/>
      <c r="AF182" s="133" t="str">
        <f t="shared" si="56"/>
        <v xml:space="preserve">  </v>
      </c>
      <c r="AG182" s="133" t="str">
        <f t="shared" si="56"/>
        <v xml:space="preserve">  </v>
      </c>
      <c r="AH182" s="133">
        <f t="shared" si="56"/>
        <v>1160</v>
      </c>
      <c r="AI182" s="42">
        <f t="shared" si="38"/>
        <v>1160</v>
      </c>
      <c r="AJ182" s="43"/>
      <c r="AK182" s="43">
        <v>496</v>
      </c>
      <c r="AL182" s="42">
        <f t="shared" si="50"/>
        <v>1160</v>
      </c>
      <c r="AM182" s="43" t="s">
        <v>311</v>
      </c>
      <c r="AN182" s="95">
        <v>44621</v>
      </c>
      <c r="AO182" s="82"/>
    </row>
    <row r="183" spans="1:41" ht="45" hidden="1" customHeight="1">
      <c r="A183" s="43">
        <v>113</v>
      </c>
      <c r="B183" s="43">
        <v>1723</v>
      </c>
      <c r="C183" s="43" t="s">
        <v>1</v>
      </c>
      <c r="D183" s="43" t="s">
        <v>3068</v>
      </c>
      <c r="E183" s="103">
        <f t="shared" si="54"/>
        <v>44650</v>
      </c>
      <c r="F183" s="43" t="s">
        <v>38</v>
      </c>
      <c r="G183" s="43">
        <v>618</v>
      </c>
      <c r="H183" s="167">
        <v>55000</v>
      </c>
      <c r="I183" s="152">
        <v>44662</v>
      </c>
      <c r="J183" s="56" t="s">
        <v>3066</v>
      </c>
      <c r="K183" s="43" t="s">
        <v>3067</v>
      </c>
      <c r="L183" s="70" t="s">
        <v>2103</v>
      </c>
      <c r="M183" s="165"/>
      <c r="N183" s="70" t="s">
        <v>2116</v>
      </c>
      <c r="O183" s="70" t="s">
        <v>39</v>
      </c>
      <c r="P183" s="169">
        <v>4</v>
      </c>
      <c r="Q183" s="170">
        <v>850</v>
      </c>
      <c r="R183" s="42">
        <f t="shared" si="51"/>
        <v>3400</v>
      </c>
      <c r="S183" s="43" t="s">
        <v>1919</v>
      </c>
      <c r="T183" s="133" t="str">
        <f t="shared" si="55"/>
        <v xml:space="preserve">  </v>
      </c>
      <c r="U183" s="133" t="str">
        <f t="shared" si="55"/>
        <v xml:space="preserve">  </v>
      </c>
      <c r="V183" s="133" t="str">
        <f t="shared" si="55"/>
        <v xml:space="preserve">  </v>
      </c>
      <c r="W183" s="133"/>
      <c r="X183" s="133"/>
      <c r="Y183" s="133"/>
      <c r="Z183" s="133" t="str">
        <f t="shared" si="55"/>
        <v xml:space="preserve">  </v>
      </c>
      <c r="AA183" s="133" t="str">
        <f t="shared" si="55"/>
        <v xml:space="preserve">  </v>
      </c>
      <c r="AB183" s="133"/>
      <c r="AC183" s="133" t="str">
        <f t="shared" si="53"/>
        <v xml:space="preserve">  </v>
      </c>
      <c r="AD183" s="133"/>
      <c r="AE183" s="133"/>
      <c r="AF183" s="133" t="str">
        <f t="shared" si="56"/>
        <v xml:space="preserve">  </v>
      </c>
      <c r="AG183" s="133" t="str">
        <f t="shared" si="56"/>
        <v xml:space="preserve">  </v>
      </c>
      <c r="AH183" s="133">
        <f t="shared" si="56"/>
        <v>3400</v>
      </c>
      <c r="AI183" s="42">
        <f t="shared" si="38"/>
        <v>3400</v>
      </c>
      <c r="AJ183" s="43"/>
      <c r="AK183" s="43">
        <v>496</v>
      </c>
      <c r="AL183" s="42">
        <f t="shared" si="50"/>
        <v>3400</v>
      </c>
      <c r="AM183" s="43" t="s">
        <v>311</v>
      </c>
      <c r="AN183" s="95">
        <v>44621</v>
      </c>
      <c r="AO183" s="82"/>
    </row>
    <row r="184" spans="1:41" ht="45" hidden="1" customHeight="1">
      <c r="A184" s="43">
        <v>114</v>
      </c>
      <c r="B184" s="43">
        <v>1723</v>
      </c>
      <c r="C184" s="43" t="s">
        <v>1</v>
      </c>
      <c r="D184" s="43" t="s">
        <v>3068</v>
      </c>
      <c r="E184" s="103">
        <f t="shared" si="54"/>
        <v>44650</v>
      </c>
      <c r="F184" s="43" t="s">
        <v>38</v>
      </c>
      <c r="G184" s="43">
        <v>618</v>
      </c>
      <c r="H184" s="167">
        <v>55000</v>
      </c>
      <c r="I184" s="152">
        <v>44662</v>
      </c>
      <c r="J184" s="56" t="s">
        <v>3066</v>
      </c>
      <c r="K184" s="43" t="s">
        <v>3067</v>
      </c>
      <c r="L184" s="70" t="s">
        <v>2103</v>
      </c>
      <c r="M184" s="165"/>
      <c r="N184" s="70" t="s">
        <v>2117</v>
      </c>
      <c r="O184" s="70" t="s">
        <v>39</v>
      </c>
      <c r="P184" s="169">
        <v>3</v>
      </c>
      <c r="Q184" s="170">
        <v>1300</v>
      </c>
      <c r="R184" s="42">
        <f t="shared" si="51"/>
        <v>3900</v>
      </c>
      <c r="S184" s="43" t="s">
        <v>1919</v>
      </c>
      <c r="T184" s="133" t="str">
        <f t="shared" si="55"/>
        <v xml:space="preserve">  </v>
      </c>
      <c r="U184" s="133" t="str">
        <f t="shared" si="55"/>
        <v xml:space="preserve">  </v>
      </c>
      <c r="V184" s="133" t="str">
        <f t="shared" si="55"/>
        <v xml:space="preserve">  </v>
      </c>
      <c r="W184" s="133"/>
      <c r="X184" s="133"/>
      <c r="Y184" s="133"/>
      <c r="Z184" s="133" t="str">
        <f t="shared" si="55"/>
        <v xml:space="preserve">  </v>
      </c>
      <c r="AA184" s="133" t="str">
        <f t="shared" si="55"/>
        <v xml:space="preserve">  </v>
      </c>
      <c r="AB184" s="133"/>
      <c r="AC184" s="133" t="str">
        <f t="shared" si="53"/>
        <v xml:space="preserve">  </v>
      </c>
      <c r="AD184" s="133"/>
      <c r="AE184" s="133"/>
      <c r="AF184" s="133" t="str">
        <f t="shared" si="56"/>
        <v xml:space="preserve">  </v>
      </c>
      <c r="AG184" s="133" t="str">
        <f t="shared" si="56"/>
        <v xml:space="preserve">  </v>
      </c>
      <c r="AH184" s="133">
        <f t="shared" si="56"/>
        <v>3900</v>
      </c>
      <c r="AI184" s="42">
        <f t="shared" si="38"/>
        <v>3900</v>
      </c>
      <c r="AJ184" s="43"/>
      <c r="AK184" s="43">
        <v>496</v>
      </c>
      <c r="AL184" s="42">
        <f t="shared" si="50"/>
        <v>3900</v>
      </c>
      <c r="AM184" s="43" t="s">
        <v>311</v>
      </c>
      <c r="AN184" s="95">
        <v>44621</v>
      </c>
      <c r="AO184" s="82"/>
    </row>
    <row r="185" spans="1:41" ht="45" hidden="1" customHeight="1">
      <c r="A185" s="43">
        <v>115</v>
      </c>
      <c r="B185" s="43">
        <v>1723</v>
      </c>
      <c r="C185" s="43" t="s">
        <v>1</v>
      </c>
      <c r="D185" s="43" t="s">
        <v>3068</v>
      </c>
      <c r="E185" s="103">
        <f t="shared" si="54"/>
        <v>44650</v>
      </c>
      <c r="F185" s="43" t="s">
        <v>38</v>
      </c>
      <c r="G185" s="43">
        <v>618</v>
      </c>
      <c r="H185" s="167">
        <v>55000</v>
      </c>
      <c r="I185" s="152">
        <v>44662</v>
      </c>
      <c r="J185" s="56" t="s">
        <v>3066</v>
      </c>
      <c r="K185" s="43" t="s">
        <v>3067</v>
      </c>
      <c r="L185" s="70" t="s">
        <v>2103</v>
      </c>
      <c r="M185" s="165"/>
      <c r="N185" s="70" t="s">
        <v>2118</v>
      </c>
      <c r="O185" s="70" t="s">
        <v>39</v>
      </c>
      <c r="P185" s="169">
        <v>2</v>
      </c>
      <c r="Q185" s="170">
        <v>4500</v>
      </c>
      <c r="R185" s="42">
        <f t="shared" si="51"/>
        <v>9000</v>
      </c>
      <c r="S185" s="43" t="s">
        <v>1919</v>
      </c>
      <c r="T185" s="133" t="str">
        <f t="shared" si="55"/>
        <v xml:space="preserve">  </v>
      </c>
      <c r="U185" s="133" t="str">
        <f t="shared" si="55"/>
        <v xml:space="preserve">  </v>
      </c>
      <c r="V185" s="133" t="str">
        <f t="shared" si="55"/>
        <v xml:space="preserve">  </v>
      </c>
      <c r="W185" s="133"/>
      <c r="X185" s="133"/>
      <c r="Y185" s="133"/>
      <c r="Z185" s="133" t="str">
        <f t="shared" si="55"/>
        <v xml:space="preserve">  </v>
      </c>
      <c r="AA185" s="133" t="str">
        <f t="shared" si="55"/>
        <v xml:space="preserve">  </v>
      </c>
      <c r="AB185" s="133"/>
      <c r="AC185" s="133" t="str">
        <f t="shared" si="53"/>
        <v xml:space="preserve">  </v>
      </c>
      <c r="AD185" s="133"/>
      <c r="AE185" s="133"/>
      <c r="AF185" s="133" t="str">
        <f t="shared" si="56"/>
        <v xml:space="preserve">  </v>
      </c>
      <c r="AG185" s="133" t="str">
        <f t="shared" si="56"/>
        <v xml:space="preserve">  </v>
      </c>
      <c r="AH185" s="133">
        <f t="shared" si="56"/>
        <v>9000</v>
      </c>
      <c r="AI185" s="42">
        <f t="shared" si="38"/>
        <v>9000</v>
      </c>
      <c r="AJ185" s="43"/>
      <c r="AK185" s="43">
        <v>496</v>
      </c>
      <c r="AL185" s="42">
        <f t="shared" si="50"/>
        <v>9000</v>
      </c>
      <c r="AM185" s="43" t="s">
        <v>311</v>
      </c>
      <c r="AN185" s="95">
        <v>44621</v>
      </c>
      <c r="AO185" s="82"/>
    </row>
    <row r="186" spans="1:41" ht="45" hidden="1" customHeight="1">
      <c r="A186" s="43">
        <v>116</v>
      </c>
      <c r="B186" s="43">
        <v>1845</v>
      </c>
      <c r="C186" s="43" t="s">
        <v>1</v>
      </c>
      <c r="D186" s="43" t="s">
        <v>3068</v>
      </c>
      <c r="E186" s="103">
        <f>E185</f>
        <v>44650</v>
      </c>
      <c r="F186" s="43" t="s">
        <v>38</v>
      </c>
      <c r="G186" s="43">
        <v>659</v>
      </c>
      <c r="H186" s="167">
        <v>1540</v>
      </c>
      <c r="I186" s="152">
        <v>44664</v>
      </c>
      <c r="J186" s="56" t="s">
        <v>3069</v>
      </c>
      <c r="K186" s="43" t="s">
        <v>3029</v>
      </c>
      <c r="L186" s="84" t="s">
        <v>2119</v>
      </c>
      <c r="M186" s="165"/>
      <c r="N186" s="70" t="s">
        <v>2120</v>
      </c>
      <c r="O186" s="70" t="s">
        <v>39</v>
      </c>
      <c r="P186" s="70">
        <v>2</v>
      </c>
      <c r="Q186" s="166">
        <v>380</v>
      </c>
      <c r="R186" s="42">
        <f t="shared" si="51"/>
        <v>760</v>
      </c>
      <c r="S186" s="43" t="s">
        <v>1919</v>
      </c>
      <c r="T186" s="133" t="str">
        <f t="shared" si="55"/>
        <v xml:space="preserve">  </v>
      </c>
      <c r="U186" s="133" t="str">
        <f t="shared" si="55"/>
        <v xml:space="preserve">  </v>
      </c>
      <c r="V186" s="133" t="str">
        <f t="shared" si="55"/>
        <v xml:space="preserve">  </v>
      </c>
      <c r="W186" s="133"/>
      <c r="X186" s="133"/>
      <c r="Y186" s="133"/>
      <c r="Z186" s="133" t="str">
        <f t="shared" si="55"/>
        <v xml:space="preserve">  </v>
      </c>
      <c r="AA186" s="133" t="str">
        <f t="shared" si="55"/>
        <v xml:space="preserve">  </v>
      </c>
      <c r="AB186" s="133"/>
      <c r="AC186" s="133" t="str">
        <f t="shared" si="53"/>
        <v xml:space="preserve">  </v>
      </c>
      <c r="AD186" s="133"/>
      <c r="AE186" s="133"/>
      <c r="AF186" s="133" t="str">
        <f t="shared" si="56"/>
        <v xml:space="preserve">  </v>
      </c>
      <c r="AG186" s="133" t="str">
        <f t="shared" si="56"/>
        <v xml:space="preserve">  </v>
      </c>
      <c r="AH186" s="133">
        <f t="shared" si="56"/>
        <v>760</v>
      </c>
      <c r="AI186" s="42">
        <f t="shared" si="38"/>
        <v>760</v>
      </c>
      <c r="AJ186" s="43"/>
      <c r="AK186" s="43">
        <v>611</v>
      </c>
      <c r="AL186" s="42">
        <f t="shared" si="50"/>
        <v>760</v>
      </c>
      <c r="AM186" s="43" t="s">
        <v>311</v>
      </c>
      <c r="AN186" s="95">
        <v>44621</v>
      </c>
      <c r="AO186" s="82"/>
    </row>
    <row r="187" spans="1:41" ht="45" hidden="1" customHeight="1">
      <c r="A187" s="43">
        <v>117</v>
      </c>
      <c r="B187" s="43">
        <v>1845</v>
      </c>
      <c r="C187" s="43" t="s">
        <v>1</v>
      </c>
      <c r="D187" s="43" t="s">
        <v>3068</v>
      </c>
      <c r="E187" s="103">
        <f>E186</f>
        <v>44650</v>
      </c>
      <c r="F187" s="43" t="s">
        <v>38</v>
      </c>
      <c r="G187" s="43">
        <v>659</v>
      </c>
      <c r="H187" s="167">
        <v>1540</v>
      </c>
      <c r="I187" s="152">
        <v>44664</v>
      </c>
      <c r="J187" s="56" t="s">
        <v>3069</v>
      </c>
      <c r="K187" s="43" t="s">
        <v>3029</v>
      </c>
      <c r="L187" s="84" t="s">
        <v>2119</v>
      </c>
      <c r="M187" s="165"/>
      <c r="N187" s="70" t="s">
        <v>2121</v>
      </c>
      <c r="O187" s="70" t="s">
        <v>39</v>
      </c>
      <c r="P187" s="70">
        <v>2</v>
      </c>
      <c r="Q187" s="166">
        <v>390</v>
      </c>
      <c r="R187" s="42">
        <f t="shared" si="51"/>
        <v>780</v>
      </c>
      <c r="S187" s="43" t="s">
        <v>1919</v>
      </c>
      <c r="T187" s="133" t="str">
        <f t="shared" si="55"/>
        <v xml:space="preserve">  </v>
      </c>
      <c r="U187" s="133" t="str">
        <f t="shared" si="55"/>
        <v xml:space="preserve">  </v>
      </c>
      <c r="V187" s="133" t="str">
        <f t="shared" si="55"/>
        <v xml:space="preserve">  </v>
      </c>
      <c r="W187" s="133"/>
      <c r="X187" s="133"/>
      <c r="Y187" s="133"/>
      <c r="Z187" s="133" t="str">
        <f t="shared" si="55"/>
        <v xml:space="preserve">  </v>
      </c>
      <c r="AA187" s="133" t="str">
        <f t="shared" si="55"/>
        <v xml:space="preserve">  </v>
      </c>
      <c r="AB187" s="133"/>
      <c r="AC187" s="133" t="str">
        <f t="shared" si="53"/>
        <v xml:space="preserve">  </v>
      </c>
      <c r="AD187" s="133"/>
      <c r="AE187" s="133"/>
      <c r="AF187" s="133" t="str">
        <f t="shared" si="56"/>
        <v xml:space="preserve">  </v>
      </c>
      <c r="AG187" s="133" t="str">
        <f t="shared" si="56"/>
        <v xml:space="preserve">  </v>
      </c>
      <c r="AH187" s="133">
        <f t="shared" si="56"/>
        <v>780</v>
      </c>
      <c r="AI187" s="42">
        <f t="shared" si="38"/>
        <v>780</v>
      </c>
      <c r="AJ187" s="43"/>
      <c r="AK187" s="43">
        <v>611</v>
      </c>
      <c r="AL187" s="42">
        <f t="shared" si="50"/>
        <v>780</v>
      </c>
      <c r="AM187" s="43" t="s">
        <v>311</v>
      </c>
      <c r="AN187" s="95">
        <v>44621</v>
      </c>
      <c r="AO187" s="82"/>
    </row>
    <row r="188" spans="1:41" ht="45" hidden="1" customHeight="1">
      <c r="A188" s="43">
        <v>118</v>
      </c>
      <c r="B188" s="43">
        <v>794</v>
      </c>
      <c r="C188" s="43" t="s">
        <v>1</v>
      </c>
      <c r="D188" s="43" t="s">
        <v>13</v>
      </c>
      <c r="E188" s="103">
        <v>44651</v>
      </c>
      <c r="F188" s="43" t="s">
        <v>38</v>
      </c>
      <c r="G188" s="43">
        <v>201</v>
      </c>
      <c r="H188" s="167">
        <v>3048</v>
      </c>
      <c r="I188" s="152">
        <v>44678</v>
      </c>
      <c r="J188" s="56" t="s">
        <v>3070</v>
      </c>
      <c r="K188" s="43" t="s">
        <v>3071</v>
      </c>
      <c r="L188" s="84" t="s">
        <v>2061</v>
      </c>
      <c r="M188" s="84"/>
      <c r="N188" s="70" t="s">
        <v>100</v>
      </c>
      <c r="O188" s="70" t="s">
        <v>99</v>
      </c>
      <c r="P188" s="70">
        <v>380</v>
      </c>
      <c r="Q188" s="122">
        <v>55</v>
      </c>
      <c r="R188" s="42">
        <f t="shared" si="51"/>
        <v>20900</v>
      </c>
      <c r="S188" s="43" t="s">
        <v>1915</v>
      </c>
      <c r="T188" s="133" t="str">
        <f t="shared" si="55"/>
        <v xml:space="preserve">  </v>
      </c>
      <c r="U188" s="133">
        <f t="shared" si="55"/>
        <v>20900</v>
      </c>
      <c r="V188" s="133" t="str">
        <f t="shared" si="55"/>
        <v xml:space="preserve">  </v>
      </c>
      <c r="W188" s="133"/>
      <c r="X188" s="133"/>
      <c r="Y188" s="133"/>
      <c r="Z188" s="133" t="str">
        <f t="shared" si="55"/>
        <v xml:space="preserve">  </v>
      </c>
      <c r="AA188" s="133" t="str">
        <f t="shared" si="55"/>
        <v xml:space="preserve">  </v>
      </c>
      <c r="AB188" s="133"/>
      <c r="AC188" s="133" t="str">
        <f t="shared" si="53"/>
        <v xml:space="preserve">  </v>
      </c>
      <c r="AD188" s="133"/>
      <c r="AE188" s="133"/>
      <c r="AF188" s="133" t="str">
        <f t="shared" si="56"/>
        <v xml:space="preserve">  </v>
      </c>
      <c r="AG188" s="133" t="str">
        <f t="shared" si="56"/>
        <v xml:space="preserve">  </v>
      </c>
      <c r="AH188" s="133" t="str">
        <f t="shared" si="56"/>
        <v xml:space="preserve">  </v>
      </c>
      <c r="AI188" s="42">
        <f t="shared" si="38"/>
        <v>20900</v>
      </c>
      <c r="AJ188" s="43"/>
      <c r="AK188" s="43">
        <v>557</v>
      </c>
      <c r="AL188" s="42">
        <f t="shared" si="50"/>
        <v>20900</v>
      </c>
      <c r="AM188" s="43" t="s">
        <v>311</v>
      </c>
      <c r="AN188" s="95">
        <v>44621</v>
      </c>
      <c r="AO188" s="82"/>
    </row>
    <row r="189" spans="1:41" ht="45" hidden="1" customHeight="1">
      <c r="A189" s="43">
        <v>119</v>
      </c>
      <c r="B189" s="43">
        <v>794</v>
      </c>
      <c r="C189" s="43" t="s">
        <v>1</v>
      </c>
      <c r="D189" s="43" t="s">
        <v>13</v>
      </c>
      <c r="E189" s="103">
        <f>E188</f>
        <v>44651</v>
      </c>
      <c r="F189" s="43" t="s">
        <v>38</v>
      </c>
      <c r="G189" s="43">
        <v>201</v>
      </c>
      <c r="H189" s="167">
        <v>3048</v>
      </c>
      <c r="I189" s="152">
        <v>44678</v>
      </c>
      <c r="J189" s="56" t="s">
        <v>3070</v>
      </c>
      <c r="K189" s="43" t="s">
        <v>3071</v>
      </c>
      <c r="L189" s="84" t="s">
        <v>2061</v>
      </c>
      <c r="M189" s="84"/>
      <c r="N189" s="70" t="s">
        <v>2062</v>
      </c>
      <c r="O189" s="70" t="s">
        <v>99</v>
      </c>
      <c r="P189" s="70">
        <v>110</v>
      </c>
      <c r="Q189" s="122">
        <v>53</v>
      </c>
      <c r="R189" s="42">
        <f t="shared" si="51"/>
        <v>5830</v>
      </c>
      <c r="S189" s="43" t="s">
        <v>1915</v>
      </c>
      <c r="T189" s="133" t="str">
        <f t="shared" si="55"/>
        <v xml:space="preserve">  </v>
      </c>
      <c r="U189" s="133">
        <f t="shared" si="55"/>
        <v>5830</v>
      </c>
      <c r="V189" s="133" t="str">
        <f t="shared" si="55"/>
        <v xml:space="preserve">  </v>
      </c>
      <c r="W189" s="133"/>
      <c r="X189" s="133"/>
      <c r="Y189" s="133"/>
      <c r="Z189" s="133" t="str">
        <f t="shared" si="55"/>
        <v xml:space="preserve">  </v>
      </c>
      <c r="AA189" s="133" t="str">
        <f t="shared" si="55"/>
        <v xml:space="preserve">  </v>
      </c>
      <c r="AB189" s="133"/>
      <c r="AC189" s="133" t="str">
        <f t="shared" si="53"/>
        <v xml:space="preserve">  </v>
      </c>
      <c r="AD189" s="133"/>
      <c r="AE189" s="133"/>
      <c r="AF189" s="133" t="str">
        <f t="shared" si="56"/>
        <v xml:space="preserve">  </v>
      </c>
      <c r="AG189" s="133" t="str">
        <f t="shared" si="56"/>
        <v xml:space="preserve">  </v>
      </c>
      <c r="AH189" s="133" t="str">
        <f t="shared" si="56"/>
        <v xml:space="preserve">  </v>
      </c>
      <c r="AI189" s="42">
        <f t="shared" si="38"/>
        <v>5830</v>
      </c>
      <c r="AJ189" s="43"/>
      <c r="AK189" s="43">
        <v>557</v>
      </c>
      <c r="AL189" s="42">
        <f t="shared" si="50"/>
        <v>5830</v>
      </c>
      <c r="AM189" s="43" t="s">
        <v>311</v>
      </c>
      <c r="AN189" s="95">
        <v>44621</v>
      </c>
      <c r="AO189" s="82"/>
    </row>
    <row r="190" spans="1:41" ht="45" hidden="1" customHeight="1">
      <c r="A190" s="43">
        <v>120</v>
      </c>
      <c r="B190" s="43">
        <v>794</v>
      </c>
      <c r="C190" s="43" t="s">
        <v>1</v>
      </c>
      <c r="D190" s="43" t="s">
        <v>13</v>
      </c>
      <c r="E190" s="103">
        <f>E189</f>
        <v>44651</v>
      </c>
      <c r="F190" s="43" t="s">
        <v>38</v>
      </c>
      <c r="G190" s="43">
        <v>201</v>
      </c>
      <c r="H190" s="167">
        <v>3048</v>
      </c>
      <c r="I190" s="152">
        <v>44678</v>
      </c>
      <c r="J190" s="56" t="s">
        <v>3070</v>
      </c>
      <c r="K190" s="43" t="s">
        <v>3071</v>
      </c>
      <c r="L190" s="84" t="s">
        <v>2061</v>
      </c>
      <c r="M190" s="84"/>
      <c r="N190" s="70" t="s">
        <v>2063</v>
      </c>
      <c r="O190" s="70" t="s">
        <v>99</v>
      </c>
      <c r="P190" s="70">
        <v>75</v>
      </c>
      <c r="Q190" s="122">
        <v>50</v>
      </c>
      <c r="R190" s="42">
        <f t="shared" si="51"/>
        <v>3750</v>
      </c>
      <c r="S190" s="43" t="s">
        <v>1915</v>
      </c>
      <c r="T190" s="133" t="str">
        <f t="shared" ref="T190:AA199" si="57">IF($S190=T$15,$R190,"  ")</f>
        <v xml:space="preserve">  </v>
      </c>
      <c r="U190" s="133">
        <f t="shared" si="57"/>
        <v>3750</v>
      </c>
      <c r="V190" s="133" t="str">
        <f t="shared" si="57"/>
        <v xml:space="preserve">  </v>
      </c>
      <c r="W190" s="133"/>
      <c r="X190" s="133"/>
      <c r="Y190" s="133"/>
      <c r="Z190" s="133" t="str">
        <f t="shared" si="57"/>
        <v xml:space="preserve">  </v>
      </c>
      <c r="AA190" s="133" t="str">
        <f t="shared" si="57"/>
        <v xml:space="preserve">  </v>
      </c>
      <c r="AB190" s="133"/>
      <c r="AC190" s="133" t="str">
        <f t="shared" si="53"/>
        <v xml:space="preserve">  </v>
      </c>
      <c r="AD190" s="133"/>
      <c r="AE190" s="133"/>
      <c r="AF190" s="133" t="str">
        <f t="shared" si="56"/>
        <v xml:space="preserve">  </v>
      </c>
      <c r="AG190" s="133" t="str">
        <f t="shared" si="56"/>
        <v xml:space="preserve">  </v>
      </c>
      <c r="AH190" s="133" t="str">
        <f t="shared" si="56"/>
        <v xml:space="preserve">  </v>
      </c>
      <c r="AI190" s="42">
        <f t="shared" si="38"/>
        <v>3750</v>
      </c>
      <c r="AJ190" s="43"/>
      <c r="AK190" s="43">
        <v>557</v>
      </c>
      <c r="AL190" s="42">
        <f t="shared" si="50"/>
        <v>3750</v>
      </c>
      <c r="AM190" s="43" t="s">
        <v>311</v>
      </c>
      <c r="AN190" s="95">
        <v>44621</v>
      </c>
      <c r="AO190" s="82"/>
    </row>
    <row r="191" spans="1:41" ht="45" hidden="1" customHeight="1">
      <c r="A191" s="43">
        <v>121</v>
      </c>
      <c r="B191" s="43">
        <v>1226</v>
      </c>
      <c r="C191" s="43" t="s">
        <v>1</v>
      </c>
      <c r="D191" s="43" t="s">
        <v>13</v>
      </c>
      <c r="E191" s="103">
        <f>E190</f>
        <v>44651</v>
      </c>
      <c r="F191" s="43" t="s">
        <v>38</v>
      </c>
      <c r="G191" s="43">
        <v>353</v>
      </c>
      <c r="H191" s="167">
        <v>109858</v>
      </c>
      <c r="I191" s="152">
        <v>44676</v>
      </c>
      <c r="J191" s="56" t="s">
        <v>3072</v>
      </c>
      <c r="K191" s="43" t="s">
        <v>3073</v>
      </c>
      <c r="L191" s="84" t="s">
        <v>2064</v>
      </c>
      <c r="M191" s="165"/>
      <c r="N191" s="70" t="s">
        <v>2065</v>
      </c>
      <c r="O191" s="70" t="s">
        <v>39</v>
      </c>
      <c r="P191" s="169">
        <v>700</v>
      </c>
      <c r="Q191" s="170">
        <v>156.94</v>
      </c>
      <c r="R191" s="42">
        <f t="shared" si="51"/>
        <v>109858</v>
      </c>
      <c r="S191" s="43" t="s">
        <v>1915</v>
      </c>
      <c r="T191" s="133" t="str">
        <f t="shared" si="57"/>
        <v xml:space="preserve">  </v>
      </c>
      <c r="U191" s="133">
        <f t="shared" si="57"/>
        <v>109858</v>
      </c>
      <c r="V191" s="133" t="str">
        <f t="shared" si="57"/>
        <v xml:space="preserve">  </v>
      </c>
      <c r="W191" s="133"/>
      <c r="X191" s="133"/>
      <c r="Y191" s="133"/>
      <c r="Z191" s="133" t="str">
        <f t="shared" si="57"/>
        <v xml:space="preserve">  </v>
      </c>
      <c r="AA191" s="133" t="str">
        <f t="shared" si="57"/>
        <v xml:space="preserve">  </v>
      </c>
      <c r="AB191" s="133"/>
      <c r="AC191" s="133" t="str">
        <f t="shared" si="53"/>
        <v xml:space="preserve">  </v>
      </c>
      <c r="AD191" s="133"/>
      <c r="AE191" s="133"/>
      <c r="AF191" s="133" t="str">
        <f t="shared" si="56"/>
        <v xml:space="preserve">  </v>
      </c>
      <c r="AG191" s="133" t="str">
        <f t="shared" si="56"/>
        <v xml:space="preserve">  </v>
      </c>
      <c r="AH191" s="133" t="str">
        <f t="shared" si="56"/>
        <v xml:space="preserve">  </v>
      </c>
      <c r="AI191" s="42">
        <f t="shared" si="38"/>
        <v>109858</v>
      </c>
      <c r="AJ191" s="43"/>
      <c r="AK191" s="43">
        <v>639</v>
      </c>
      <c r="AL191" s="42">
        <f t="shared" si="50"/>
        <v>109858</v>
      </c>
      <c r="AM191" s="43" t="s">
        <v>311</v>
      </c>
      <c r="AN191" s="95">
        <v>44621</v>
      </c>
      <c r="AO191" s="82"/>
    </row>
    <row r="192" spans="1:41" ht="45" hidden="1" customHeight="1">
      <c r="A192" s="43">
        <v>122</v>
      </c>
      <c r="B192" s="43">
        <v>1476</v>
      </c>
      <c r="C192" s="43" t="s">
        <v>1</v>
      </c>
      <c r="D192" s="43" t="s">
        <v>13</v>
      </c>
      <c r="E192" s="103">
        <f>E191</f>
        <v>44651</v>
      </c>
      <c r="F192" s="43" t="s">
        <v>38</v>
      </c>
      <c r="G192" s="43">
        <v>493</v>
      </c>
      <c r="H192" s="167">
        <v>42212.5</v>
      </c>
      <c r="I192" s="152">
        <v>44678</v>
      </c>
      <c r="J192" s="56" t="s">
        <v>3074</v>
      </c>
      <c r="K192" s="43" t="s">
        <v>3075</v>
      </c>
      <c r="L192" s="84" t="s">
        <v>1311</v>
      </c>
      <c r="M192" s="165"/>
      <c r="N192" s="70" t="s">
        <v>136</v>
      </c>
      <c r="O192" s="43" t="s">
        <v>99</v>
      </c>
      <c r="P192" s="43">
        <v>2750</v>
      </c>
      <c r="Q192" s="143">
        <v>15.35</v>
      </c>
      <c r="R192" s="42">
        <f t="shared" si="51"/>
        <v>42212.5</v>
      </c>
      <c r="S192" s="43" t="s">
        <v>1915</v>
      </c>
      <c r="T192" s="133" t="str">
        <f t="shared" si="57"/>
        <v xml:space="preserve">  </v>
      </c>
      <c r="U192" s="133">
        <f t="shared" si="57"/>
        <v>42212.5</v>
      </c>
      <c r="V192" s="133" t="str">
        <f t="shared" si="57"/>
        <v xml:space="preserve">  </v>
      </c>
      <c r="W192" s="133"/>
      <c r="X192" s="133"/>
      <c r="Y192" s="133"/>
      <c r="Z192" s="133" t="str">
        <f t="shared" si="57"/>
        <v xml:space="preserve">  </v>
      </c>
      <c r="AA192" s="133" t="str">
        <f t="shared" si="57"/>
        <v xml:space="preserve">  </v>
      </c>
      <c r="AB192" s="133"/>
      <c r="AC192" s="133" t="str">
        <f t="shared" si="53"/>
        <v xml:space="preserve">  </v>
      </c>
      <c r="AD192" s="133"/>
      <c r="AE192" s="133"/>
      <c r="AF192" s="133" t="str">
        <f t="shared" si="56"/>
        <v xml:space="preserve">  </v>
      </c>
      <c r="AG192" s="133" t="str">
        <f t="shared" si="56"/>
        <v xml:space="preserve">  </v>
      </c>
      <c r="AH192" s="133" t="str">
        <f t="shared" si="56"/>
        <v xml:space="preserve">  </v>
      </c>
      <c r="AI192" s="42">
        <f t="shared" si="38"/>
        <v>42212.5</v>
      </c>
      <c r="AJ192" s="43"/>
      <c r="AK192" s="43">
        <v>580</v>
      </c>
      <c r="AL192" s="42">
        <f t="shared" si="50"/>
        <v>42212.5</v>
      </c>
      <c r="AM192" s="43" t="s">
        <v>311</v>
      </c>
      <c r="AN192" s="95">
        <v>44621</v>
      </c>
      <c r="AO192" s="82"/>
    </row>
    <row r="193" spans="1:41" ht="45" hidden="1" customHeight="1">
      <c r="A193" s="43">
        <v>123</v>
      </c>
      <c r="B193" s="43">
        <v>1612</v>
      </c>
      <c r="C193" s="43" t="s">
        <v>1</v>
      </c>
      <c r="D193" s="43" t="s">
        <v>3057</v>
      </c>
      <c r="E193" s="103">
        <f>E192</f>
        <v>44651</v>
      </c>
      <c r="F193" s="43" t="s">
        <v>38</v>
      </c>
      <c r="G193" s="43">
        <v>564</v>
      </c>
      <c r="H193" s="167">
        <v>26412.3</v>
      </c>
      <c r="I193" s="152">
        <v>44680</v>
      </c>
      <c r="J193" s="56" t="s">
        <v>3076</v>
      </c>
      <c r="K193" s="43" t="s">
        <v>3040</v>
      </c>
      <c r="L193" s="84" t="s">
        <v>2066</v>
      </c>
      <c r="M193" s="165"/>
      <c r="N193" s="70" t="s">
        <v>2067</v>
      </c>
      <c r="O193" s="70" t="s">
        <v>39</v>
      </c>
      <c r="P193" s="70">
        <v>25</v>
      </c>
      <c r="Q193" s="166">
        <v>553</v>
      </c>
      <c r="R193" s="42">
        <f t="shared" si="51"/>
        <v>13825</v>
      </c>
      <c r="S193" s="43" t="s">
        <v>1915</v>
      </c>
      <c r="T193" s="133" t="str">
        <f t="shared" si="57"/>
        <v xml:space="preserve">  </v>
      </c>
      <c r="U193" s="133">
        <f t="shared" si="57"/>
        <v>13825</v>
      </c>
      <c r="V193" s="133" t="str">
        <f t="shared" si="57"/>
        <v xml:space="preserve">  </v>
      </c>
      <c r="W193" s="133"/>
      <c r="X193" s="133"/>
      <c r="Y193" s="133"/>
      <c r="Z193" s="133" t="str">
        <f t="shared" si="57"/>
        <v xml:space="preserve">  </v>
      </c>
      <c r="AA193" s="133" t="str">
        <f t="shared" si="57"/>
        <v xml:space="preserve">  </v>
      </c>
      <c r="AB193" s="133"/>
      <c r="AC193" s="133" t="str">
        <f t="shared" si="53"/>
        <v xml:space="preserve">  </v>
      </c>
      <c r="AD193" s="133"/>
      <c r="AE193" s="133"/>
      <c r="AF193" s="133" t="str">
        <f t="shared" si="56"/>
        <v xml:space="preserve">  </v>
      </c>
      <c r="AG193" s="133" t="str">
        <f t="shared" si="56"/>
        <v xml:space="preserve">  </v>
      </c>
      <c r="AH193" s="133" t="str">
        <f t="shared" si="56"/>
        <v xml:space="preserve">  </v>
      </c>
      <c r="AI193" s="42">
        <f t="shared" si="38"/>
        <v>13825</v>
      </c>
      <c r="AJ193" s="43"/>
      <c r="AK193" s="43">
        <v>578</v>
      </c>
      <c r="AL193" s="42">
        <f t="shared" si="50"/>
        <v>13825</v>
      </c>
      <c r="AM193" s="43" t="s">
        <v>311</v>
      </c>
      <c r="AN193" s="95">
        <v>44621</v>
      </c>
      <c r="AO193" s="82"/>
    </row>
    <row r="194" spans="1:41" ht="45" hidden="1" customHeight="1">
      <c r="A194" s="43">
        <v>124</v>
      </c>
      <c r="B194" s="43">
        <v>1612</v>
      </c>
      <c r="C194" s="43" t="s">
        <v>1</v>
      </c>
      <c r="D194" s="43" t="s">
        <v>3057</v>
      </c>
      <c r="E194" s="103">
        <f t="shared" ref="E194:E198" si="58">E193</f>
        <v>44651</v>
      </c>
      <c r="F194" s="43" t="s">
        <v>38</v>
      </c>
      <c r="G194" s="43">
        <v>564</v>
      </c>
      <c r="H194" s="167">
        <v>26412.3</v>
      </c>
      <c r="I194" s="152">
        <v>44680</v>
      </c>
      <c r="J194" s="56" t="s">
        <v>3076</v>
      </c>
      <c r="K194" s="43" t="s">
        <v>3040</v>
      </c>
      <c r="L194" s="84" t="s">
        <v>2066</v>
      </c>
      <c r="M194" s="165"/>
      <c r="N194" s="70" t="s">
        <v>2068</v>
      </c>
      <c r="O194" s="70" t="s">
        <v>39</v>
      </c>
      <c r="P194" s="70">
        <v>6</v>
      </c>
      <c r="Q194" s="166">
        <v>547</v>
      </c>
      <c r="R194" s="42">
        <f t="shared" si="51"/>
        <v>3282</v>
      </c>
      <c r="S194" s="43" t="s">
        <v>1915</v>
      </c>
      <c r="T194" s="133" t="str">
        <f t="shared" si="57"/>
        <v xml:space="preserve">  </v>
      </c>
      <c r="U194" s="133">
        <f t="shared" si="57"/>
        <v>3282</v>
      </c>
      <c r="V194" s="133" t="str">
        <f t="shared" si="57"/>
        <v xml:space="preserve">  </v>
      </c>
      <c r="W194" s="133"/>
      <c r="X194" s="133"/>
      <c r="Y194" s="133"/>
      <c r="Z194" s="133" t="str">
        <f t="shared" si="57"/>
        <v xml:space="preserve">  </v>
      </c>
      <c r="AA194" s="133" t="str">
        <f t="shared" si="57"/>
        <v xml:space="preserve">  </v>
      </c>
      <c r="AB194" s="133"/>
      <c r="AC194" s="133" t="str">
        <f t="shared" si="53"/>
        <v xml:space="preserve">  </v>
      </c>
      <c r="AD194" s="133"/>
      <c r="AE194" s="133"/>
      <c r="AF194" s="133" t="str">
        <f t="shared" si="56"/>
        <v xml:space="preserve">  </v>
      </c>
      <c r="AG194" s="133" t="str">
        <f t="shared" si="56"/>
        <v xml:space="preserve">  </v>
      </c>
      <c r="AH194" s="133" t="str">
        <f t="shared" si="56"/>
        <v xml:space="preserve">  </v>
      </c>
      <c r="AI194" s="42">
        <f t="shared" si="38"/>
        <v>3282</v>
      </c>
      <c r="AJ194" s="43"/>
      <c r="AK194" s="43">
        <v>578</v>
      </c>
      <c r="AL194" s="42">
        <f t="shared" si="50"/>
        <v>3282</v>
      </c>
      <c r="AM194" s="43" t="s">
        <v>311</v>
      </c>
      <c r="AN194" s="95">
        <v>44621</v>
      </c>
      <c r="AO194" s="82"/>
    </row>
    <row r="195" spans="1:41" ht="45" hidden="1" customHeight="1">
      <c r="A195" s="43">
        <v>125</v>
      </c>
      <c r="B195" s="43">
        <v>1612</v>
      </c>
      <c r="C195" s="43" t="s">
        <v>1</v>
      </c>
      <c r="D195" s="43" t="s">
        <v>3057</v>
      </c>
      <c r="E195" s="103">
        <f t="shared" si="58"/>
        <v>44651</v>
      </c>
      <c r="F195" s="43" t="s">
        <v>38</v>
      </c>
      <c r="G195" s="43">
        <v>564</v>
      </c>
      <c r="H195" s="167">
        <v>26412.3</v>
      </c>
      <c r="I195" s="152">
        <v>44680</v>
      </c>
      <c r="J195" s="56" t="s">
        <v>3076</v>
      </c>
      <c r="K195" s="43" t="s">
        <v>3040</v>
      </c>
      <c r="L195" s="84" t="s">
        <v>2066</v>
      </c>
      <c r="M195" s="165"/>
      <c r="N195" s="70" t="s">
        <v>2069</v>
      </c>
      <c r="O195" s="70" t="s">
        <v>39</v>
      </c>
      <c r="P195" s="70">
        <v>6</v>
      </c>
      <c r="Q195" s="166">
        <v>775</v>
      </c>
      <c r="R195" s="42">
        <f t="shared" si="51"/>
        <v>4650</v>
      </c>
      <c r="S195" s="43" t="s">
        <v>1915</v>
      </c>
      <c r="T195" s="133" t="str">
        <f t="shared" si="57"/>
        <v xml:space="preserve">  </v>
      </c>
      <c r="U195" s="133">
        <f t="shared" si="57"/>
        <v>4650</v>
      </c>
      <c r="V195" s="133" t="str">
        <f t="shared" si="57"/>
        <v xml:space="preserve">  </v>
      </c>
      <c r="W195" s="133"/>
      <c r="X195" s="133"/>
      <c r="Y195" s="133"/>
      <c r="Z195" s="133" t="str">
        <f t="shared" si="57"/>
        <v xml:space="preserve">  </v>
      </c>
      <c r="AA195" s="133" t="str">
        <f t="shared" si="57"/>
        <v xml:space="preserve">  </v>
      </c>
      <c r="AB195" s="133"/>
      <c r="AC195" s="133" t="str">
        <f t="shared" si="53"/>
        <v xml:space="preserve">  </v>
      </c>
      <c r="AD195" s="133"/>
      <c r="AE195" s="133"/>
      <c r="AF195" s="133" t="str">
        <f t="shared" si="56"/>
        <v xml:space="preserve">  </v>
      </c>
      <c r="AG195" s="133" t="str">
        <f t="shared" si="56"/>
        <v xml:space="preserve">  </v>
      </c>
      <c r="AH195" s="133" t="str">
        <f t="shared" si="56"/>
        <v xml:space="preserve">  </v>
      </c>
      <c r="AI195" s="42">
        <f t="shared" si="38"/>
        <v>4650</v>
      </c>
      <c r="AJ195" s="43"/>
      <c r="AK195" s="43">
        <v>578</v>
      </c>
      <c r="AL195" s="42">
        <f t="shared" si="50"/>
        <v>4650</v>
      </c>
      <c r="AM195" s="43" t="s">
        <v>311</v>
      </c>
      <c r="AN195" s="95">
        <v>44621</v>
      </c>
      <c r="AO195" s="82"/>
    </row>
    <row r="196" spans="1:41" ht="45" hidden="1" customHeight="1">
      <c r="A196" s="43">
        <v>126</v>
      </c>
      <c r="B196" s="43">
        <v>1612</v>
      </c>
      <c r="C196" s="43" t="s">
        <v>1</v>
      </c>
      <c r="D196" s="43" t="s">
        <v>3057</v>
      </c>
      <c r="E196" s="103">
        <f t="shared" si="58"/>
        <v>44651</v>
      </c>
      <c r="F196" s="43" t="s">
        <v>38</v>
      </c>
      <c r="G196" s="43">
        <v>564</v>
      </c>
      <c r="H196" s="167">
        <v>26412.3</v>
      </c>
      <c r="I196" s="152">
        <v>44680</v>
      </c>
      <c r="J196" s="56" t="s">
        <v>3076</v>
      </c>
      <c r="K196" s="43" t="s">
        <v>3040</v>
      </c>
      <c r="L196" s="84" t="s">
        <v>2066</v>
      </c>
      <c r="M196" s="165"/>
      <c r="N196" s="70" t="s">
        <v>2070</v>
      </c>
      <c r="O196" s="70" t="s">
        <v>39</v>
      </c>
      <c r="P196" s="70">
        <v>3</v>
      </c>
      <c r="Q196" s="166">
        <v>578</v>
      </c>
      <c r="R196" s="42">
        <f t="shared" si="51"/>
        <v>1734</v>
      </c>
      <c r="S196" s="43" t="s">
        <v>1915</v>
      </c>
      <c r="T196" s="133" t="str">
        <f t="shared" si="57"/>
        <v xml:space="preserve">  </v>
      </c>
      <c r="U196" s="133">
        <f t="shared" si="57"/>
        <v>1734</v>
      </c>
      <c r="V196" s="133" t="str">
        <f t="shared" si="57"/>
        <v xml:space="preserve">  </v>
      </c>
      <c r="W196" s="133"/>
      <c r="X196" s="133"/>
      <c r="Y196" s="133"/>
      <c r="Z196" s="133" t="str">
        <f t="shared" si="57"/>
        <v xml:space="preserve">  </v>
      </c>
      <c r="AA196" s="133" t="str">
        <f t="shared" si="57"/>
        <v xml:space="preserve">  </v>
      </c>
      <c r="AB196" s="133"/>
      <c r="AC196" s="133" t="str">
        <f t="shared" si="53"/>
        <v xml:space="preserve">  </v>
      </c>
      <c r="AD196" s="133"/>
      <c r="AE196" s="133"/>
      <c r="AF196" s="133" t="str">
        <f t="shared" si="56"/>
        <v xml:space="preserve">  </v>
      </c>
      <c r="AG196" s="133" t="str">
        <f t="shared" si="56"/>
        <v xml:space="preserve">  </v>
      </c>
      <c r="AH196" s="133" t="str">
        <f t="shared" si="56"/>
        <v xml:space="preserve">  </v>
      </c>
      <c r="AI196" s="42">
        <f t="shared" si="38"/>
        <v>1734</v>
      </c>
      <c r="AJ196" s="43"/>
      <c r="AK196" s="43">
        <v>578</v>
      </c>
      <c r="AL196" s="42">
        <f t="shared" si="50"/>
        <v>1734</v>
      </c>
      <c r="AM196" s="43" t="s">
        <v>311</v>
      </c>
      <c r="AN196" s="95">
        <v>44621</v>
      </c>
      <c r="AO196" s="82"/>
    </row>
    <row r="197" spans="1:41" ht="45" hidden="1" customHeight="1">
      <c r="A197" s="43">
        <v>127</v>
      </c>
      <c r="B197" s="43">
        <v>1612</v>
      </c>
      <c r="C197" s="43" t="s">
        <v>1</v>
      </c>
      <c r="D197" s="43" t="s">
        <v>3057</v>
      </c>
      <c r="E197" s="103">
        <f t="shared" si="58"/>
        <v>44651</v>
      </c>
      <c r="F197" s="43" t="s">
        <v>38</v>
      </c>
      <c r="G197" s="43">
        <v>564</v>
      </c>
      <c r="H197" s="167">
        <v>26412.3</v>
      </c>
      <c r="I197" s="152">
        <v>44680</v>
      </c>
      <c r="J197" s="56" t="s">
        <v>3076</v>
      </c>
      <c r="K197" s="43" t="s">
        <v>3040</v>
      </c>
      <c r="L197" s="84" t="s">
        <v>2066</v>
      </c>
      <c r="M197" s="165"/>
      <c r="N197" s="70" t="s">
        <v>2071</v>
      </c>
      <c r="O197" s="70" t="s">
        <v>39</v>
      </c>
      <c r="P197" s="70">
        <v>12</v>
      </c>
      <c r="Q197" s="166">
        <v>249</v>
      </c>
      <c r="R197" s="42">
        <f t="shared" si="51"/>
        <v>2988</v>
      </c>
      <c r="S197" s="43" t="s">
        <v>1915</v>
      </c>
      <c r="T197" s="133" t="str">
        <f t="shared" si="57"/>
        <v xml:space="preserve">  </v>
      </c>
      <c r="U197" s="133">
        <f t="shared" si="57"/>
        <v>2988</v>
      </c>
      <c r="V197" s="133" t="str">
        <f t="shared" si="57"/>
        <v xml:space="preserve">  </v>
      </c>
      <c r="W197" s="133"/>
      <c r="X197" s="133"/>
      <c r="Y197" s="133"/>
      <c r="Z197" s="133" t="str">
        <f t="shared" si="57"/>
        <v xml:space="preserve">  </v>
      </c>
      <c r="AA197" s="133" t="str">
        <f t="shared" si="57"/>
        <v xml:space="preserve">  </v>
      </c>
      <c r="AB197" s="133"/>
      <c r="AC197" s="133" t="str">
        <f t="shared" si="53"/>
        <v xml:space="preserve">  </v>
      </c>
      <c r="AD197" s="133"/>
      <c r="AE197" s="133"/>
      <c r="AF197" s="133" t="str">
        <f t="shared" si="56"/>
        <v xml:space="preserve">  </v>
      </c>
      <c r="AG197" s="133" t="str">
        <f t="shared" si="56"/>
        <v xml:space="preserve">  </v>
      </c>
      <c r="AH197" s="133" t="str">
        <f t="shared" si="56"/>
        <v xml:space="preserve">  </v>
      </c>
      <c r="AI197" s="42">
        <f t="shared" si="38"/>
        <v>2988</v>
      </c>
      <c r="AJ197" s="43"/>
      <c r="AK197" s="43">
        <v>578</v>
      </c>
      <c r="AL197" s="42">
        <f t="shared" si="50"/>
        <v>2988</v>
      </c>
      <c r="AM197" s="43" t="s">
        <v>311</v>
      </c>
      <c r="AN197" s="95">
        <v>44621</v>
      </c>
      <c r="AO197" s="82"/>
    </row>
    <row r="198" spans="1:41" ht="45" hidden="1" customHeight="1">
      <c r="A198" s="43">
        <v>128</v>
      </c>
      <c r="B198" s="43">
        <v>1612</v>
      </c>
      <c r="C198" s="43" t="s">
        <v>1</v>
      </c>
      <c r="D198" s="43" t="s">
        <v>3057</v>
      </c>
      <c r="E198" s="103">
        <f t="shared" si="58"/>
        <v>44651</v>
      </c>
      <c r="F198" s="43" t="s">
        <v>38</v>
      </c>
      <c r="G198" s="43">
        <v>564</v>
      </c>
      <c r="H198" s="43">
        <v>2934.7</v>
      </c>
      <c r="I198" s="152">
        <v>44680</v>
      </c>
      <c r="J198" s="56" t="s">
        <v>3076</v>
      </c>
      <c r="K198" s="43" t="s">
        <v>3040</v>
      </c>
      <c r="L198" s="84" t="s">
        <v>2066</v>
      </c>
      <c r="M198" s="165"/>
      <c r="N198" s="70" t="s">
        <v>2072</v>
      </c>
      <c r="O198" s="70" t="s">
        <v>39</v>
      </c>
      <c r="P198" s="70">
        <v>6</v>
      </c>
      <c r="Q198" s="166">
        <v>478</v>
      </c>
      <c r="R198" s="42">
        <f t="shared" si="51"/>
        <v>2868</v>
      </c>
      <c r="S198" s="43" t="s">
        <v>1915</v>
      </c>
      <c r="T198" s="133" t="str">
        <f t="shared" si="57"/>
        <v xml:space="preserve">  </v>
      </c>
      <c r="U198" s="133">
        <f t="shared" si="57"/>
        <v>2868</v>
      </c>
      <c r="V198" s="133" t="str">
        <f t="shared" si="57"/>
        <v xml:space="preserve">  </v>
      </c>
      <c r="W198" s="133"/>
      <c r="X198" s="133"/>
      <c r="Y198" s="133"/>
      <c r="Z198" s="133" t="str">
        <f t="shared" si="57"/>
        <v xml:space="preserve">  </v>
      </c>
      <c r="AA198" s="133" t="str">
        <f t="shared" si="57"/>
        <v xml:space="preserve">  </v>
      </c>
      <c r="AB198" s="133"/>
      <c r="AC198" s="133" t="str">
        <f t="shared" si="53"/>
        <v xml:space="preserve">  </v>
      </c>
      <c r="AD198" s="133"/>
      <c r="AE198" s="133"/>
      <c r="AF198" s="133" t="str">
        <f t="shared" si="56"/>
        <v xml:space="preserve">  </v>
      </c>
      <c r="AG198" s="133" t="str">
        <f t="shared" si="56"/>
        <v xml:space="preserve">  </v>
      </c>
      <c r="AH198" s="133" t="str">
        <f t="shared" si="56"/>
        <v xml:space="preserve">  </v>
      </c>
      <c r="AI198" s="42">
        <f t="shared" si="38"/>
        <v>2868</v>
      </c>
      <c r="AJ198" s="43"/>
      <c r="AK198" s="43">
        <v>578</v>
      </c>
      <c r="AL198" s="42">
        <f t="shared" si="50"/>
        <v>2868</v>
      </c>
      <c r="AM198" s="43" t="s">
        <v>311</v>
      </c>
      <c r="AN198" s="95">
        <v>44621</v>
      </c>
      <c r="AO198" s="82"/>
    </row>
    <row r="199" spans="1:41" ht="45" hidden="1" customHeight="1">
      <c r="A199" s="43">
        <v>129</v>
      </c>
      <c r="B199" s="43">
        <v>1579</v>
      </c>
      <c r="C199" s="43" t="s">
        <v>1</v>
      </c>
      <c r="D199" s="43" t="s">
        <v>13</v>
      </c>
      <c r="E199" s="103">
        <f>E198</f>
        <v>44651</v>
      </c>
      <c r="F199" s="43" t="s">
        <v>38</v>
      </c>
      <c r="G199" s="43">
        <v>557</v>
      </c>
      <c r="H199" s="167">
        <v>111900</v>
      </c>
      <c r="I199" s="152">
        <v>44663</v>
      </c>
      <c r="J199" s="56" t="s">
        <v>3077</v>
      </c>
      <c r="K199" s="43" t="s">
        <v>2583</v>
      </c>
      <c r="L199" s="84" t="s">
        <v>2058</v>
      </c>
      <c r="M199" s="165"/>
      <c r="N199" s="86" t="s">
        <v>2073</v>
      </c>
      <c r="O199" s="86" t="s">
        <v>99</v>
      </c>
      <c r="P199" s="86">
        <v>373</v>
      </c>
      <c r="Q199" s="86">
        <v>300</v>
      </c>
      <c r="R199" s="42">
        <f t="shared" si="51"/>
        <v>111900</v>
      </c>
      <c r="S199" s="43" t="s">
        <v>1915</v>
      </c>
      <c r="T199" s="133" t="str">
        <f t="shared" si="57"/>
        <v xml:space="preserve">  </v>
      </c>
      <c r="U199" s="133">
        <f t="shared" si="57"/>
        <v>111900</v>
      </c>
      <c r="V199" s="133" t="str">
        <f t="shared" si="57"/>
        <v xml:space="preserve">  </v>
      </c>
      <c r="W199" s="133"/>
      <c r="X199" s="133"/>
      <c r="Y199" s="133"/>
      <c r="Z199" s="133" t="str">
        <f t="shared" si="57"/>
        <v xml:space="preserve">  </v>
      </c>
      <c r="AA199" s="133" t="str">
        <f t="shared" si="57"/>
        <v xml:space="preserve">  </v>
      </c>
      <c r="AB199" s="133"/>
      <c r="AC199" s="133" t="str">
        <f t="shared" si="53"/>
        <v xml:space="preserve">  </v>
      </c>
      <c r="AD199" s="133"/>
      <c r="AE199" s="133"/>
      <c r="AF199" s="133" t="str">
        <f t="shared" si="56"/>
        <v xml:space="preserve">  </v>
      </c>
      <c r="AG199" s="133" t="str">
        <f t="shared" si="56"/>
        <v xml:space="preserve">  </v>
      </c>
      <c r="AH199" s="133" t="str">
        <f t="shared" si="56"/>
        <v xml:space="preserve">  </v>
      </c>
      <c r="AI199" s="42">
        <f t="shared" si="38"/>
        <v>111900</v>
      </c>
      <c r="AJ199" s="43"/>
      <c r="AK199" s="43">
        <v>628</v>
      </c>
      <c r="AL199" s="42">
        <f t="shared" si="50"/>
        <v>111900</v>
      </c>
      <c r="AM199" s="43" t="s">
        <v>311</v>
      </c>
      <c r="AN199" s="95">
        <v>44621</v>
      </c>
      <c r="AO199" s="82"/>
    </row>
    <row r="200" spans="1:41" ht="45" hidden="1" customHeight="1">
      <c r="A200" s="43">
        <v>130</v>
      </c>
      <c r="B200" s="43">
        <v>1639</v>
      </c>
      <c r="C200" s="43" t="s">
        <v>1</v>
      </c>
      <c r="D200" s="43" t="s">
        <v>13</v>
      </c>
      <c r="E200" s="103">
        <f>E199</f>
        <v>44651</v>
      </c>
      <c r="F200" s="43" t="s">
        <v>38</v>
      </c>
      <c r="G200" s="43">
        <v>574</v>
      </c>
      <c r="H200" s="167">
        <v>24390</v>
      </c>
      <c r="I200" s="152">
        <v>44678</v>
      </c>
      <c r="J200" s="56" t="s">
        <v>3063</v>
      </c>
      <c r="K200" s="43" t="s">
        <v>2583</v>
      </c>
      <c r="L200" s="84" t="s">
        <v>2058</v>
      </c>
      <c r="M200" s="165"/>
      <c r="N200" s="70" t="s">
        <v>67</v>
      </c>
      <c r="O200" s="70" t="s">
        <v>39</v>
      </c>
      <c r="P200" s="169">
        <v>1000</v>
      </c>
      <c r="Q200" s="170">
        <v>24.39</v>
      </c>
      <c r="R200" s="42">
        <f t="shared" si="51"/>
        <v>24390</v>
      </c>
      <c r="S200" s="43" t="s">
        <v>1915</v>
      </c>
      <c r="T200" s="133" t="str">
        <f t="shared" ref="T200:AA209" si="59">IF($S200=T$15,$R200,"  ")</f>
        <v xml:space="preserve">  </v>
      </c>
      <c r="U200" s="133">
        <f t="shared" si="59"/>
        <v>24390</v>
      </c>
      <c r="V200" s="133" t="str">
        <f t="shared" si="59"/>
        <v xml:space="preserve">  </v>
      </c>
      <c r="W200" s="133"/>
      <c r="X200" s="133"/>
      <c r="Y200" s="133"/>
      <c r="Z200" s="133" t="str">
        <f t="shared" si="59"/>
        <v xml:space="preserve">  </v>
      </c>
      <c r="AA200" s="133" t="str">
        <f t="shared" si="59"/>
        <v xml:space="preserve">  </v>
      </c>
      <c r="AB200" s="133"/>
      <c r="AC200" s="133" t="str">
        <f t="shared" si="53"/>
        <v xml:space="preserve">  </v>
      </c>
      <c r="AD200" s="133"/>
      <c r="AE200" s="133"/>
      <c r="AF200" s="133" t="str">
        <f t="shared" ref="AF200:AH223" si="60">IF($S200=AF$15,$R200,"  ")</f>
        <v xml:space="preserve">  </v>
      </c>
      <c r="AG200" s="133" t="str">
        <f t="shared" si="60"/>
        <v xml:space="preserve">  </v>
      </c>
      <c r="AH200" s="133" t="str">
        <f t="shared" si="60"/>
        <v xml:space="preserve">  </v>
      </c>
      <c r="AI200" s="42">
        <f t="shared" ref="AI200:AI228" si="61">R200</f>
        <v>24390</v>
      </c>
      <c r="AJ200" s="43"/>
      <c r="AK200" s="43">
        <v>628</v>
      </c>
      <c r="AL200" s="42">
        <f t="shared" si="44"/>
        <v>24390</v>
      </c>
      <c r="AM200" s="43" t="s">
        <v>311</v>
      </c>
      <c r="AN200" s="95">
        <v>44621</v>
      </c>
      <c r="AO200" s="82"/>
    </row>
    <row r="201" spans="1:41" ht="45" hidden="1" customHeight="1">
      <c r="A201" s="43">
        <v>131</v>
      </c>
      <c r="B201" s="43">
        <v>1996</v>
      </c>
      <c r="C201" s="43" t="s">
        <v>1</v>
      </c>
      <c r="D201" s="43" t="s">
        <v>13</v>
      </c>
      <c r="E201" s="103">
        <f>E200</f>
        <v>44651</v>
      </c>
      <c r="F201" s="43" t="s">
        <v>38</v>
      </c>
      <c r="G201" s="43">
        <v>709</v>
      </c>
      <c r="H201" s="167">
        <v>961.1</v>
      </c>
      <c r="I201" s="152">
        <v>44678</v>
      </c>
      <c r="J201" s="56" t="s">
        <v>3078</v>
      </c>
      <c r="K201" s="43" t="s">
        <v>3038</v>
      </c>
      <c r="L201" s="84" t="s">
        <v>2074</v>
      </c>
      <c r="M201" s="165"/>
      <c r="N201" s="70" t="s">
        <v>2075</v>
      </c>
      <c r="O201" s="70" t="s">
        <v>39</v>
      </c>
      <c r="P201" s="70">
        <v>10</v>
      </c>
      <c r="Q201" s="166">
        <v>1.9</v>
      </c>
      <c r="R201" s="42">
        <f t="shared" si="51"/>
        <v>19</v>
      </c>
      <c r="S201" s="43" t="s">
        <v>1915</v>
      </c>
      <c r="T201" s="133" t="str">
        <f t="shared" si="59"/>
        <v xml:space="preserve">  </v>
      </c>
      <c r="U201" s="133">
        <f t="shared" si="59"/>
        <v>19</v>
      </c>
      <c r="V201" s="133" t="str">
        <f t="shared" si="59"/>
        <v xml:space="preserve">  </v>
      </c>
      <c r="W201" s="133"/>
      <c r="X201" s="133"/>
      <c r="Y201" s="133"/>
      <c r="Z201" s="133" t="str">
        <f t="shared" si="59"/>
        <v xml:space="preserve">  </v>
      </c>
      <c r="AA201" s="133" t="str">
        <f t="shared" si="59"/>
        <v xml:space="preserve">  </v>
      </c>
      <c r="AB201" s="133"/>
      <c r="AC201" s="133" t="str">
        <f t="shared" si="53"/>
        <v xml:space="preserve">  </v>
      </c>
      <c r="AD201" s="133"/>
      <c r="AE201" s="133"/>
      <c r="AF201" s="133" t="str">
        <f t="shared" si="60"/>
        <v xml:space="preserve">  </v>
      </c>
      <c r="AG201" s="133" t="str">
        <f t="shared" si="60"/>
        <v xml:space="preserve">  </v>
      </c>
      <c r="AH201" s="133" t="str">
        <f t="shared" si="60"/>
        <v xml:space="preserve">  </v>
      </c>
      <c r="AI201" s="42">
        <f t="shared" si="61"/>
        <v>19</v>
      </c>
      <c r="AJ201" s="43"/>
      <c r="AK201" s="43">
        <v>620</v>
      </c>
      <c r="AL201" s="42">
        <f t="shared" ref="AL201:AL266" si="62">R201</f>
        <v>19</v>
      </c>
      <c r="AM201" s="43" t="s">
        <v>311</v>
      </c>
      <c r="AN201" s="95">
        <v>44621</v>
      </c>
      <c r="AO201" s="82"/>
    </row>
    <row r="202" spans="1:41" ht="45" hidden="1" customHeight="1">
      <c r="A202" s="43">
        <v>132</v>
      </c>
      <c r="B202" s="43">
        <v>1996</v>
      </c>
      <c r="C202" s="43" t="s">
        <v>1</v>
      </c>
      <c r="D202" s="43" t="s">
        <v>13</v>
      </c>
      <c r="E202" s="103">
        <f t="shared" ref="E202:E218" si="63">E201</f>
        <v>44651</v>
      </c>
      <c r="F202" s="43" t="s">
        <v>38</v>
      </c>
      <c r="G202" s="43">
        <v>709</v>
      </c>
      <c r="H202" s="167">
        <v>961.1</v>
      </c>
      <c r="I202" s="152">
        <v>44678</v>
      </c>
      <c r="J202" s="56" t="s">
        <v>3078</v>
      </c>
      <c r="K202" s="43" t="s">
        <v>3038</v>
      </c>
      <c r="L202" s="84" t="s">
        <v>2074</v>
      </c>
      <c r="M202" s="165"/>
      <c r="N202" s="70" t="s">
        <v>2076</v>
      </c>
      <c r="O202" s="70" t="s">
        <v>39</v>
      </c>
      <c r="P202" s="70">
        <v>4</v>
      </c>
      <c r="Q202" s="166">
        <v>6.45</v>
      </c>
      <c r="R202" s="42">
        <f t="shared" si="51"/>
        <v>25.8</v>
      </c>
      <c r="S202" s="43" t="s">
        <v>1915</v>
      </c>
      <c r="T202" s="133" t="str">
        <f t="shared" si="59"/>
        <v xml:space="preserve">  </v>
      </c>
      <c r="U202" s="133">
        <f t="shared" si="59"/>
        <v>25.8</v>
      </c>
      <c r="V202" s="133" t="str">
        <f t="shared" si="59"/>
        <v xml:space="preserve">  </v>
      </c>
      <c r="W202" s="133"/>
      <c r="X202" s="133"/>
      <c r="Y202" s="133"/>
      <c r="Z202" s="133" t="str">
        <f t="shared" si="59"/>
        <v xml:space="preserve">  </v>
      </c>
      <c r="AA202" s="133" t="str">
        <f t="shared" si="59"/>
        <v xml:space="preserve">  </v>
      </c>
      <c r="AB202" s="133"/>
      <c r="AC202" s="133" t="str">
        <f t="shared" si="53"/>
        <v xml:space="preserve">  </v>
      </c>
      <c r="AD202" s="133"/>
      <c r="AE202" s="133"/>
      <c r="AF202" s="133" t="str">
        <f t="shared" si="60"/>
        <v xml:space="preserve">  </v>
      </c>
      <c r="AG202" s="133" t="str">
        <f t="shared" si="60"/>
        <v xml:space="preserve">  </v>
      </c>
      <c r="AH202" s="133" t="str">
        <f t="shared" si="60"/>
        <v xml:space="preserve">  </v>
      </c>
      <c r="AI202" s="42">
        <f t="shared" si="61"/>
        <v>25.8</v>
      </c>
      <c r="AJ202" s="43"/>
      <c r="AK202" s="43">
        <v>620</v>
      </c>
      <c r="AL202" s="42">
        <f t="shared" si="62"/>
        <v>25.8</v>
      </c>
      <c r="AM202" s="43" t="s">
        <v>311</v>
      </c>
      <c r="AN202" s="95">
        <v>44621</v>
      </c>
      <c r="AO202" s="82"/>
    </row>
    <row r="203" spans="1:41" ht="45" hidden="1" customHeight="1">
      <c r="A203" s="43">
        <v>133</v>
      </c>
      <c r="B203" s="43">
        <v>1996</v>
      </c>
      <c r="C203" s="43" t="s">
        <v>1</v>
      </c>
      <c r="D203" s="43" t="s">
        <v>13</v>
      </c>
      <c r="E203" s="103">
        <f t="shared" si="63"/>
        <v>44651</v>
      </c>
      <c r="F203" s="43" t="s">
        <v>38</v>
      </c>
      <c r="G203" s="43">
        <v>709</v>
      </c>
      <c r="H203" s="167">
        <v>961.1</v>
      </c>
      <c r="I203" s="152">
        <v>44678</v>
      </c>
      <c r="J203" s="56" t="s">
        <v>3078</v>
      </c>
      <c r="K203" s="43" t="s">
        <v>3038</v>
      </c>
      <c r="L203" s="84" t="s">
        <v>2074</v>
      </c>
      <c r="M203" s="165"/>
      <c r="N203" s="70" t="s">
        <v>2077</v>
      </c>
      <c r="O203" s="70" t="s">
        <v>39</v>
      </c>
      <c r="P203" s="70">
        <v>20</v>
      </c>
      <c r="Q203" s="166">
        <v>1</v>
      </c>
      <c r="R203" s="42">
        <f t="shared" si="51"/>
        <v>20</v>
      </c>
      <c r="S203" s="43" t="s">
        <v>1915</v>
      </c>
      <c r="T203" s="133" t="str">
        <f t="shared" si="59"/>
        <v xml:space="preserve">  </v>
      </c>
      <c r="U203" s="133">
        <f t="shared" si="59"/>
        <v>20</v>
      </c>
      <c r="V203" s="133" t="str">
        <f t="shared" si="59"/>
        <v xml:space="preserve">  </v>
      </c>
      <c r="W203" s="133"/>
      <c r="X203" s="133"/>
      <c r="Y203" s="133"/>
      <c r="Z203" s="133" t="str">
        <f t="shared" si="59"/>
        <v xml:space="preserve">  </v>
      </c>
      <c r="AA203" s="133" t="str">
        <f t="shared" si="59"/>
        <v xml:space="preserve">  </v>
      </c>
      <c r="AB203" s="133"/>
      <c r="AC203" s="133" t="str">
        <f t="shared" si="53"/>
        <v xml:space="preserve">  </v>
      </c>
      <c r="AD203" s="133"/>
      <c r="AE203" s="133"/>
      <c r="AF203" s="133" t="str">
        <f t="shared" si="60"/>
        <v xml:space="preserve">  </v>
      </c>
      <c r="AG203" s="133" t="str">
        <f t="shared" si="60"/>
        <v xml:space="preserve">  </v>
      </c>
      <c r="AH203" s="133" t="str">
        <f t="shared" si="60"/>
        <v xml:space="preserve">  </v>
      </c>
      <c r="AI203" s="42">
        <f t="shared" si="61"/>
        <v>20</v>
      </c>
      <c r="AJ203" s="43"/>
      <c r="AK203" s="43">
        <v>620</v>
      </c>
      <c r="AL203" s="42">
        <f t="shared" si="62"/>
        <v>20</v>
      </c>
      <c r="AM203" s="43" t="s">
        <v>311</v>
      </c>
      <c r="AN203" s="95">
        <v>44621</v>
      </c>
      <c r="AO203" s="82"/>
    </row>
    <row r="204" spans="1:41" ht="45" hidden="1" customHeight="1">
      <c r="A204" s="43">
        <v>134</v>
      </c>
      <c r="B204" s="43">
        <v>1996</v>
      </c>
      <c r="C204" s="43" t="s">
        <v>1</v>
      </c>
      <c r="D204" s="43" t="s">
        <v>13</v>
      </c>
      <c r="E204" s="103">
        <f t="shared" si="63"/>
        <v>44651</v>
      </c>
      <c r="F204" s="43" t="s">
        <v>38</v>
      </c>
      <c r="G204" s="43">
        <v>709</v>
      </c>
      <c r="H204" s="167">
        <v>961.1</v>
      </c>
      <c r="I204" s="152">
        <v>44678</v>
      </c>
      <c r="J204" s="56" t="s">
        <v>3078</v>
      </c>
      <c r="K204" s="43" t="s">
        <v>3038</v>
      </c>
      <c r="L204" s="84" t="s">
        <v>2074</v>
      </c>
      <c r="M204" s="165"/>
      <c r="N204" s="70" t="s">
        <v>2078</v>
      </c>
      <c r="O204" s="70" t="s">
        <v>39</v>
      </c>
      <c r="P204" s="70">
        <v>8</v>
      </c>
      <c r="Q204" s="166">
        <v>2.85</v>
      </c>
      <c r="R204" s="42">
        <f t="shared" si="51"/>
        <v>22.8</v>
      </c>
      <c r="S204" s="43" t="s">
        <v>1915</v>
      </c>
      <c r="T204" s="133" t="str">
        <f t="shared" si="59"/>
        <v xml:space="preserve">  </v>
      </c>
      <c r="U204" s="133">
        <f t="shared" si="59"/>
        <v>22.8</v>
      </c>
      <c r="V204" s="133" t="str">
        <f t="shared" si="59"/>
        <v xml:space="preserve">  </v>
      </c>
      <c r="W204" s="133"/>
      <c r="X204" s="133"/>
      <c r="Y204" s="133"/>
      <c r="Z204" s="133" t="str">
        <f t="shared" si="59"/>
        <v xml:space="preserve">  </v>
      </c>
      <c r="AA204" s="133" t="str">
        <f t="shared" si="59"/>
        <v xml:space="preserve">  </v>
      </c>
      <c r="AB204" s="133"/>
      <c r="AC204" s="133" t="str">
        <f t="shared" ref="AC204:AC223" si="64">IF($S204=AC$15,$R204,"  ")</f>
        <v xml:space="preserve">  </v>
      </c>
      <c r="AD204" s="133"/>
      <c r="AE204" s="133"/>
      <c r="AF204" s="133" t="str">
        <f t="shared" si="60"/>
        <v xml:space="preserve">  </v>
      </c>
      <c r="AG204" s="133" t="str">
        <f t="shared" si="60"/>
        <v xml:space="preserve">  </v>
      </c>
      <c r="AH204" s="133" t="str">
        <f t="shared" si="60"/>
        <v xml:space="preserve">  </v>
      </c>
      <c r="AI204" s="42">
        <f t="shared" si="61"/>
        <v>22.8</v>
      </c>
      <c r="AJ204" s="43"/>
      <c r="AK204" s="43">
        <v>620</v>
      </c>
      <c r="AL204" s="42">
        <f t="shared" si="62"/>
        <v>22.8</v>
      </c>
      <c r="AM204" s="43" t="s">
        <v>311</v>
      </c>
      <c r="AN204" s="95">
        <v>44621</v>
      </c>
      <c r="AO204" s="82"/>
    </row>
    <row r="205" spans="1:41" ht="45" hidden="1" customHeight="1">
      <c r="A205" s="43">
        <v>135</v>
      </c>
      <c r="B205" s="43">
        <v>1996</v>
      </c>
      <c r="C205" s="43" t="s">
        <v>1</v>
      </c>
      <c r="D205" s="43" t="s">
        <v>13</v>
      </c>
      <c r="E205" s="103">
        <f t="shared" si="63"/>
        <v>44651</v>
      </c>
      <c r="F205" s="43" t="s">
        <v>38</v>
      </c>
      <c r="G205" s="43">
        <v>709</v>
      </c>
      <c r="H205" s="167">
        <v>961.1</v>
      </c>
      <c r="I205" s="152">
        <v>44678</v>
      </c>
      <c r="J205" s="56" t="s">
        <v>3078</v>
      </c>
      <c r="K205" s="43" t="s">
        <v>3038</v>
      </c>
      <c r="L205" s="84" t="s">
        <v>2074</v>
      </c>
      <c r="M205" s="165"/>
      <c r="N205" s="70" t="s">
        <v>2079</v>
      </c>
      <c r="O205" s="70" t="s">
        <v>39</v>
      </c>
      <c r="P205" s="70">
        <v>2</v>
      </c>
      <c r="Q205" s="166">
        <v>44</v>
      </c>
      <c r="R205" s="42">
        <f t="shared" si="51"/>
        <v>88</v>
      </c>
      <c r="S205" s="43" t="s">
        <v>1915</v>
      </c>
      <c r="T205" s="133" t="str">
        <f t="shared" si="59"/>
        <v xml:space="preserve">  </v>
      </c>
      <c r="U205" s="133">
        <f t="shared" si="59"/>
        <v>88</v>
      </c>
      <c r="V205" s="133" t="str">
        <f t="shared" si="59"/>
        <v xml:space="preserve">  </v>
      </c>
      <c r="W205" s="133"/>
      <c r="X205" s="133"/>
      <c r="Y205" s="133"/>
      <c r="Z205" s="133" t="str">
        <f t="shared" si="59"/>
        <v xml:space="preserve">  </v>
      </c>
      <c r="AA205" s="133" t="str">
        <f t="shared" si="59"/>
        <v xml:space="preserve">  </v>
      </c>
      <c r="AB205" s="133"/>
      <c r="AC205" s="133" t="str">
        <f t="shared" si="64"/>
        <v xml:space="preserve">  </v>
      </c>
      <c r="AD205" s="133"/>
      <c r="AE205" s="133"/>
      <c r="AF205" s="133" t="str">
        <f t="shared" si="60"/>
        <v xml:space="preserve">  </v>
      </c>
      <c r="AG205" s="133" t="str">
        <f t="shared" si="60"/>
        <v xml:space="preserve">  </v>
      </c>
      <c r="AH205" s="133" t="str">
        <f t="shared" si="60"/>
        <v xml:space="preserve">  </v>
      </c>
      <c r="AI205" s="42">
        <f t="shared" si="61"/>
        <v>88</v>
      </c>
      <c r="AJ205" s="43"/>
      <c r="AK205" s="43">
        <v>620</v>
      </c>
      <c r="AL205" s="42">
        <f t="shared" si="62"/>
        <v>88</v>
      </c>
      <c r="AM205" s="43" t="s">
        <v>311</v>
      </c>
      <c r="AN205" s="95">
        <v>44621</v>
      </c>
      <c r="AO205" s="82"/>
    </row>
    <row r="206" spans="1:41" ht="45" hidden="1" customHeight="1">
      <c r="A206" s="43">
        <v>136</v>
      </c>
      <c r="B206" s="43">
        <v>1996</v>
      </c>
      <c r="C206" s="43" t="s">
        <v>1</v>
      </c>
      <c r="D206" s="43" t="s">
        <v>13</v>
      </c>
      <c r="E206" s="103">
        <f t="shared" si="63"/>
        <v>44651</v>
      </c>
      <c r="F206" s="43" t="s">
        <v>38</v>
      </c>
      <c r="G206" s="43">
        <v>709</v>
      </c>
      <c r="H206" s="167">
        <v>961.1</v>
      </c>
      <c r="I206" s="152">
        <v>44678</v>
      </c>
      <c r="J206" s="56" t="s">
        <v>3078</v>
      </c>
      <c r="K206" s="43" t="s">
        <v>3038</v>
      </c>
      <c r="L206" s="84" t="s">
        <v>2074</v>
      </c>
      <c r="M206" s="165"/>
      <c r="N206" s="70" t="s">
        <v>2080</v>
      </c>
      <c r="O206" s="70" t="s">
        <v>39</v>
      </c>
      <c r="P206" s="70">
        <v>4</v>
      </c>
      <c r="Q206" s="166">
        <v>23.95</v>
      </c>
      <c r="R206" s="42">
        <f t="shared" si="51"/>
        <v>95.8</v>
      </c>
      <c r="S206" s="43" t="s">
        <v>1915</v>
      </c>
      <c r="T206" s="133" t="str">
        <f t="shared" si="59"/>
        <v xml:space="preserve">  </v>
      </c>
      <c r="U206" s="133">
        <f t="shared" si="59"/>
        <v>95.8</v>
      </c>
      <c r="V206" s="133" t="str">
        <f t="shared" si="59"/>
        <v xml:space="preserve">  </v>
      </c>
      <c r="W206" s="133"/>
      <c r="X206" s="133"/>
      <c r="Y206" s="133"/>
      <c r="Z206" s="133" t="str">
        <f t="shared" si="59"/>
        <v xml:space="preserve">  </v>
      </c>
      <c r="AA206" s="133" t="str">
        <f t="shared" si="59"/>
        <v xml:space="preserve">  </v>
      </c>
      <c r="AB206" s="133"/>
      <c r="AC206" s="133" t="str">
        <f t="shared" si="64"/>
        <v xml:space="preserve">  </v>
      </c>
      <c r="AD206" s="133"/>
      <c r="AE206" s="133"/>
      <c r="AF206" s="133" t="str">
        <f t="shared" si="60"/>
        <v xml:space="preserve">  </v>
      </c>
      <c r="AG206" s="133" t="str">
        <f t="shared" si="60"/>
        <v xml:space="preserve">  </v>
      </c>
      <c r="AH206" s="133" t="str">
        <f t="shared" si="60"/>
        <v xml:space="preserve">  </v>
      </c>
      <c r="AI206" s="42">
        <f t="shared" si="61"/>
        <v>95.8</v>
      </c>
      <c r="AJ206" s="43"/>
      <c r="AK206" s="43">
        <v>620</v>
      </c>
      <c r="AL206" s="42">
        <f t="shared" si="62"/>
        <v>95.8</v>
      </c>
      <c r="AM206" s="43" t="s">
        <v>311</v>
      </c>
      <c r="AN206" s="95">
        <v>44621</v>
      </c>
      <c r="AO206" s="82"/>
    </row>
    <row r="207" spans="1:41" ht="45" hidden="1" customHeight="1">
      <c r="A207" s="43">
        <v>137</v>
      </c>
      <c r="B207" s="43">
        <v>1996</v>
      </c>
      <c r="C207" s="43" t="s">
        <v>1</v>
      </c>
      <c r="D207" s="43" t="s">
        <v>13</v>
      </c>
      <c r="E207" s="103">
        <f t="shared" si="63"/>
        <v>44651</v>
      </c>
      <c r="F207" s="43" t="s">
        <v>38</v>
      </c>
      <c r="G207" s="43">
        <v>709</v>
      </c>
      <c r="H207" s="167">
        <v>961.1</v>
      </c>
      <c r="I207" s="152">
        <v>44678</v>
      </c>
      <c r="J207" s="56" t="s">
        <v>3078</v>
      </c>
      <c r="K207" s="43" t="s">
        <v>3038</v>
      </c>
      <c r="L207" s="84" t="s">
        <v>2074</v>
      </c>
      <c r="M207" s="165"/>
      <c r="N207" s="70" t="s">
        <v>2081</v>
      </c>
      <c r="O207" s="70" t="s">
        <v>39</v>
      </c>
      <c r="P207" s="70">
        <v>4</v>
      </c>
      <c r="Q207" s="166">
        <v>23.95</v>
      </c>
      <c r="R207" s="42">
        <f t="shared" si="51"/>
        <v>95.8</v>
      </c>
      <c r="S207" s="43" t="s">
        <v>1915</v>
      </c>
      <c r="T207" s="133" t="str">
        <f t="shared" si="59"/>
        <v xml:space="preserve">  </v>
      </c>
      <c r="U207" s="133">
        <f t="shared" si="59"/>
        <v>95.8</v>
      </c>
      <c r="V207" s="133" t="str">
        <f t="shared" si="59"/>
        <v xml:space="preserve">  </v>
      </c>
      <c r="W207" s="133"/>
      <c r="X207" s="133"/>
      <c r="Y207" s="133"/>
      <c r="Z207" s="133" t="str">
        <f t="shared" si="59"/>
        <v xml:space="preserve">  </v>
      </c>
      <c r="AA207" s="133" t="str">
        <f t="shared" si="59"/>
        <v xml:space="preserve">  </v>
      </c>
      <c r="AB207" s="133"/>
      <c r="AC207" s="133" t="str">
        <f t="shared" si="64"/>
        <v xml:space="preserve">  </v>
      </c>
      <c r="AD207" s="133"/>
      <c r="AE207" s="133"/>
      <c r="AF207" s="133" t="str">
        <f t="shared" si="60"/>
        <v xml:space="preserve">  </v>
      </c>
      <c r="AG207" s="133" t="str">
        <f t="shared" si="60"/>
        <v xml:space="preserve">  </v>
      </c>
      <c r="AH207" s="133" t="str">
        <f t="shared" si="60"/>
        <v xml:space="preserve">  </v>
      </c>
      <c r="AI207" s="42">
        <f t="shared" si="61"/>
        <v>95.8</v>
      </c>
      <c r="AJ207" s="43"/>
      <c r="AK207" s="43">
        <v>620</v>
      </c>
      <c r="AL207" s="42">
        <f t="shared" si="62"/>
        <v>95.8</v>
      </c>
      <c r="AM207" s="43" t="s">
        <v>311</v>
      </c>
      <c r="AN207" s="95">
        <v>44621</v>
      </c>
      <c r="AO207" s="82"/>
    </row>
    <row r="208" spans="1:41" ht="45" hidden="1" customHeight="1">
      <c r="A208" s="43">
        <v>138</v>
      </c>
      <c r="B208" s="43">
        <v>1996</v>
      </c>
      <c r="C208" s="43" t="s">
        <v>1</v>
      </c>
      <c r="D208" s="43" t="s">
        <v>13</v>
      </c>
      <c r="E208" s="103">
        <f t="shared" si="63"/>
        <v>44651</v>
      </c>
      <c r="F208" s="43" t="s">
        <v>38</v>
      </c>
      <c r="G208" s="43">
        <v>709</v>
      </c>
      <c r="H208" s="167">
        <v>961.1</v>
      </c>
      <c r="I208" s="152">
        <v>44678</v>
      </c>
      <c r="J208" s="56" t="s">
        <v>3078</v>
      </c>
      <c r="K208" s="43" t="s">
        <v>3038</v>
      </c>
      <c r="L208" s="84" t="s">
        <v>2074</v>
      </c>
      <c r="M208" s="165"/>
      <c r="N208" s="70" t="s">
        <v>2082</v>
      </c>
      <c r="O208" s="70" t="s">
        <v>39</v>
      </c>
      <c r="P208" s="70">
        <v>4</v>
      </c>
      <c r="Q208" s="166">
        <v>5</v>
      </c>
      <c r="R208" s="42">
        <f t="shared" si="51"/>
        <v>20</v>
      </c>
      <c r="S208" s="43" t="s">
        <v>1915</v>
      </c>
      <c r="T208" s="133" t="str">
        <f t="shared" si="59"/>
        <v xml:space="preserve">  </v>
      </c>
      <c r="U208" s="133">
        <f t="shared" si="59"/>
        <v>20</v>
      </c>
      <c r="V208" s="133" t="str">
        <f t="shared" si="59"/>
        <v xml:space="preserve">  </v>
      </c>
      <c r="W208" s="133"/>
      <c r="X208" s="133"/>
      <c r="Y208" s="133"/>
      <c r="Z208" s="133" t="str">
        <f t="shared" si="59"/>
        <v xml:space="preserve">  </v>
      </c>
      <c r="AA208" s="133" t="str">
        <f t="shared" si="59"/>
        <v xml:space="preserve">  </v>
      </c>
      <c r="AB208" s="133"/>
      <c r="AC208" s="133" t="str">
        <f t="shared" si="64"/>
        <v xml:space="preserve">  </v>
      </c>
      <c r="AD208" s="133"/>
      <c r="AE208" s="133"/>
      <c r="AF208" s="133" t="str">
        <f t="shared" si="60"/>
        <v xml:space="preserve">  </v>
      </c>
      <c r="AG208" s="133" t="str">
        <f t="shared" si="60"/>
        <v xml:space="preserve">  </v>
      </c>
      <c r="AH208" s="133" t="str">
        <f t="shared" si="60"/>
        <v xml:space="preserve">  </v>
      </c>
      <c r="AI208" s="42">
        <f t="shared" si="61"/>
        <v>20</v>
      </c>
      <c r="AJ208" s="43"/>
      <c r="AK208" s="43">
        <v>620</v>
      </c>
      <c r="AL208" s="42">
        <f t="shared" si="62"/>
        <v>20</v>
      </c>
      <c r="AM208" s="43" t="s">
        <v>311</v>
      </c>
      <c r="AN208" s="95">
        <v>44621</v>
      </c>
      <c r="AO208" s="82"/>
    </row>
    <row r="209" spans="1:41" ht="45" hidden="1" customHeight="1">
      <c r="A209" s="43">
        <v>139</v>
      </c>
      <c r="B209" s="43">
        <v>1996</v>
      </c>
      <c r="C209" s="43" t="s">
        <v>1</v>
      </c>
      <c r="D209" s="43" t="s">
        <v>13</v>
      </c>
      <c r="E209" s="103">
        <f t="shared" si="63"/>
        <v>44651</v>
      </c>
      <c r="F209" s="43" t="s">
        <v>38</v>
      </c>
      <c r="G209" s="43">
        <v>709</v>
      </c>
      <c r="H209" s="167">
        <v>961.1</v>
      </c>
      <c r="I209" s="152">
        <v>44678</v>
      </c>
      <c r="J209" s="56" t="s">
        <v>3078</v>
      </c>
      <c r="K209" s="43" t="s">
        <v>3038</v>
      </c>
      <c r="L209" s="84" t="s">
        <v>2074</v>
      </c>
      <c r="M209" s="165"/>
      <c r="N209" s="70" t="s">
        <v>2083</v>
      </c>
      <c r="O209" s="70" t="s">
        <v>39</v>
      </c>
      <c r="P209" s="70">
        <v>10</v>
      </c>
      <c r="Q209" s="166">
        <v>1.5</v>
      </c>
      <c r="R209" s="42">
        <f t="shared" si="51"/>
        <v>15</v>
      </c>
      <c r="S209" s="43" t="s">
        <v>1917</v>
      </c>
      <c r="T209" s="133" t="str">
        <f t="shared" si="59"/>
        <v xml:space="preserve">  </v>
      </c>
      <c r="U209" s="133" t="str">
        <f t="shared" si="59"/>
        <v xml:space="preserve">  </v>
      </c>
      <c r="V209" s="133" t="str">
        <f t="shared" si="59"/>
        <v xml:space="preserve">  </v>
      </c>
      <c r="W209" s="133"/>
      <c r="X209" s="133"/>
      <c r="Y209" s="133"/>
      <c r="Z209" s="133">
        <f t="shared" si="59"/>
        <v>15</v>
      </c>
      <c r="AA209" s="133" t="str">
        <f t="shared" si="59"/>
        <v xml:space="preserve">  </v>
      </c>
      <c r="AB209" s="133"/>
      <c r="AC209" s="133" t="str">
        <f t="shared" si="64"/>
        <v xml:space="preserve">  </v>
      </c>
      <c r="AD209" s="133"/>
      <c r="AE209" s="133"/>
      <c r="AF209" s="133" t="str">
        <f t="shared" si="60"/>
        <v xml:space="preserve">  </v>
      </c>
      <c r="AG209" s="133" t="str">
        <f t="shared" si="60"/>
        <v xml:space="preserve">  </v>
      </c>
      <c r="AH209" s="133" t="str">
        <f t="shared" si="60"/>
        <v xml:space="preserve">  </v>
      </c>
      <c r="AI209" s="42">
        <f t="shared" si="61"/>
        <v>15</v>
      </c>
      <c r="AJ209" s="43"/>
      <c r="AK209" s="43">
        <v>620</v>
      </c>
      <c r="AL209" s="42">
        <f t="shared" si="62"/>
        <v>15</v>
      </c>
      <c r="AM209" s="43" t="s">
        <v>311</v>
      </c>
      <c r="AN209" s="95">
        <v>44621</v>
      </c>
      <c r="AO209" s="82"/>
    </row>
    <row r="210" spans="1:41" ht="45" hidden="1" customHeight="1">
      <c r="A210" s="43">
        <v>140</v>
      </c>
      <c r="B210" s="43">
        <v>1996</v>
      </c>
      <c r="C210" s="43" t="s">
        <v>1</v>
      </c>
      <c r="D210" s="43" t="s">
        <v>13</v>
      </c>
      <c r="E210" s="103">
        <f t="shared" si="63"/>
        <v>44651</v>
      </c>
      <c r="F210" s="43" t="s">
        <v>38</v>
      </c>
      <c r="G210" s="43">
        <v>709</v>
      </c>
      <c r="H210" s="167">
        <v>961.1</v>
      </c>
      <c r="I210" s="152">
        <v>44678</v>
      </c>
      <c r="J210" s="56" t="s">
        <v>3078</v>
      </c>
      <c r="K210" s="43" t="s">
        <v>3038</v>
      </c>
      <c r="L210" s="84" t="s">
        <v>2074</v>
      </c>
      <c r="M210" s="165"/>
      <c r="N210" s="70" t="s">
        <v>2084</v>
      </c>
      <c r="O210" s="70" t="s">
        <v>83</v>
      </c>
      <c r="P210" s="70">
        <v>1</v>
      </c>
      <c r="Q210" s="166">
        <v>147</v>
      </c>
      <c r="R210" s="42">
        <f t="shared" si="51"/>
        <v>147</v>
      </c>
      <c r="S210" s="43" t="s">
        <v>1915</v>
      </c>
      <c r="T210" s="133" t="str">
        <f t="shared" ref="T210:AA223" si="65">IF($S210=T$15,$R210,"  ")</f>
        <v xml:space="preserve">  </v>
      </c>
      <c r="U210" s="133">
        <f t="shared" si="65"/>
        <v>147</v>
      </c>
      <c r="V210" s="133" t="str">
        <f t="shared" si="65"/>
        <v xml:space="preserve">  </v>
      </c>
      <c r="W210" s="133"/>
      <c r="X210" s="133"/>
      <c r="Y210" s="133"/>
      <c r="Z210" s="133" t="str">
        <f t="shared" si="65"/>
        <v xml:space="preserve">  </v>
      </c>
      <c r="AA210" s="133" t="str">
        <f t="shared" si="65"/>
        <v xml:space="preserve">  </v>
      </c>
      <c r="AB210" s="133"/>
      <c r="AC210" s="133" t="str">
        <f t="shared" si="64"/>
        <v xml:space="preserve">  </v>
      </c>
      <c r="AD210" s="133"/>
      <c r="AE210" s="133"/>
      <c r="AF210" s="133" t="str">
        <f t="shared" si="60"/>
        <v xml:space="preserve">  </v>
      </c>
      <c r="AG210" s="133" t="str">
        <f t="shared" si="60"/>
        <v xml:space="preserve">  </v>
      </c>
      <c r="AH210" s="133" t="str">
        <f t="shared" si="60"/>
        <v xml:space="preserve">  </v>
      </c>
      <c r="AI210" s="42">
        <f t="shared" si="61"/>
        <v>147</v>
      </c>
      <c r="AJ210" s="43"/>
      <c r="AK210" s="43">
        <v>620</v>
      </c>
      <c r="AL210" s="42">
        <f t="shared" si="62"/>
        <v>147</v>
      </c>
      <c r="AM210" s="43" t="s">
        <v>311</v>
      </c>
      <c r="AN210" s="95">
        <v>44621</v>
      </c>
      <c r="AO210" s="82"/>
    </row>
    <row r="211" spans="1:41" ht="45" hidden="1" customHeight="1">
      <c r="A211" s="43">
        <v>141</v>
      </c>
      <c r="B211" s="43">
        <v>1996</v>
      </c>
      <c r="C211" s="43" t="s">
        <v>1</v>
      </c>
      <c r="D211" s="43" t="s">
        <v>13</v>
      </c>
      <c r="E211" s="103">
        <f t="shared" si="63"/>
        <v>44651</v>
      </c>
      <c r="F211" s="43" t="s">
        <v>38</v>
      </c>
      <c r="G211" s="43">
        <v>709</v>
      </c>
      <c r="H211" s="167">
        <v>961.1</v>
      </c>
      <c r="I211" s="152">
        <v>44678</v>
      </c>
      <c r="J211" s="56" t="s">
        <v>3078</v>
      </c>
      <c r="K211" s="43" t="s">
        <v>3038</v>
      </c>
      <c r="L211" s="84" t="s">
        <v>2074</v>
      </c>
      <c r="M211" s="165"/>
      <c r="N211" s="70" t="s">
        <v>2085</v>
      </c>
      <c r="O211" s="70" t="s">
        <v>39</v>
      </c>
      <c r="P211" s="70">
        <v>10</v>
      </c>
      <c r="Q211" s="166">
        <v>2.95</v>
      </c>
      <c r="R211" s="42">
        <f t="shared" si="51"/>
        <v>29.5</v>
      </c>
      <c r="S211" s="43" t="s">
        <v>1915</v>
      </c>
      <c r="T211" s="133" t="str">
        <f t="shared" si="65"/>
        <v xml:space="preserve">  </v>
      </c>
      <c r="U211" s="133">
        <f t="shared" si="65"/>
        <v>29.5</v>
      </c>
      <c r="V211" s="133" t="str">
        <f t="shared" si="65"/>
        <v xml:space="preserve">  </v>
      </c>
      <c r="W211" s="133"/>
      <c r="X211" s="133"/>
      <c r="Y211" s="133"/>
      <c r="Z211" s="133" t="str">
        <f t="shared" si="65"/>
        <v xml:space="preserve">  </v>
      </c>
      <c r="AA211" s="133" t="str">
        <f t="shared" si="65"/>
        <v xml:space="preserve">  </v>
      </c>
      <c r="AB211" s="133"/>
      <c r="AC211" s="133" t="str">
        <f t="shared" si="64"/>
        <v xml:space="preserve">  </v>
      </c>
      <c r="AD211" s="133"/>
      <c r="AE211" s="133"/>
      <c r="AF211" s="133" t="str">
        <f t="shared" si="60"/>
        <v xml:space="preserve">  </v>
      </c>
      <c r="AG211" s="133" t="str">
        <f t="shared" si="60"/>
        <v xml:space="preserve">  </v>
      </c>
      <c r="AH211" s="133" t="str">
        <f t="shared" si="60"/>
        <v xml:space="preserve">  </v>
      </c>
      <c r="AI211" s="42">
        <f t="shared" si="61"/>
        <v>29.5</v>
      </c>
      <c r="AJ211" s="43"/>
      <c r="AK211" s="43">
        <v>620</v>
      </c>
      <c r="AL211" s="42">
        <f t="shared" si="62"/>
        <v>29.5</v>
      </c>
      <c r="AM211" s="43" t="s">
        <v>311</v>
      </c>
      <c r="AN211" s="95">
        <v>44621</v>
      </c>
      <c r="AO211" s="82"/>
    </row>
    <row r="212" spans="1:41" ht="45" hidden="1" customHeight="1">
      <c r="A212" s="43">
        <v>142</v>
      </c>
      <c r="B212" s="43">
        <v>1996</v>
      </c>
      <c r="C212" s="43" t="s">
        <v>1</v>
      </c>
      <c r="D212" s="43" t="s">
        <v>13</v>
      </c>
      <c r="E212" s="103">
        <f t="shared" si="63"/>
        <v>44651</v>
      </c>
      <c r="F212" s="43" t="s">
        <v>38</v>
      </c>
      <c r="G212" s="43">
        <v>709</v>
      </c>
      <c r="H212" s="167">
        <v>961.1</v>
      </c>
      <c r="I212" s="152">
        <v>44678</v>
      </c>
      <c r="J212" s="56" t="s">
        <v>3078</v>
      </c>
      <c r="K212" s="43" t="s">
        <v>3038</v>
      </c>
      <c r="L212" s="84" t="s">
        <v>2074</v>
      </c>
      <c r="M212" s="165"/>
      <c r="N212" s="70" t="s">
        <v>2086</v>
      </c>
      <c r="O212" s="70" t="s">
        <v>39</v>
      </c>
      <c r="P212" s="70">
        <v>4</v>
      </c>
      <c r="Q212" s="166">
        <v>11.85</v>
      </c>
      <c r="R212" s="42">
        <f t="shared" si="51"/>
        <v>47.4</v>
      </c>
      <c r="S212" s="43" t="s">
        <v>1915</v>
      </c>
      <c r="T212" s="133" t="str">
        <f t="shared" si="65"/>
        <v xml:space="preserve">  </v>
      </c>
      <c r="U212" s="133">
        <f t="shared" si="65"/>
        <v>47.4</v>
      </c>
      <c r="V212" s="133" t="str">
        <f t="shared" si="65"/>
        <v xml:space="preserve">  </v>
      </c>
      <c r="W212" s="133"/>
      <c r="X212" s="133"/>
      <c r="Y212" s="133"/>
      <c r="Z212" s="133" t="str">
        <f t="shared" si="65"/>
        <v xml:space="preserve">  </v>
      </c>
      <c r="AA212" s="133" t="str">
        <f t="shared" si="65"/>
        <v xml:space="preserve">  </v>
      </c>
      <c r="AB212" s="133"/>
      <c r="AC212" s="133" t="str">
        <f t="shared" si="64"/>
        <v xml:space="preserve">  </v>
      </c>
      <c r="AD212" s="133"/>
      <c r="AE212" s="133"/>
      <c r="AF212" s="133" t="str">
        <f t="shared" si="60"/>
        <v xml:space="preserve">  </v>
      </c>
      <c r="AG212" s="133" t="str">
        <f t="shared" si="60"/>
        <v xml:space="preserve">  </v>
      </c>
      <c r="AH212" s="133" t="str">
        <f t="shared" si="60"/>
        <v xml:space="preserve">  </v>
      </c>
      <c r="AI212" s="42">
        <f t="shared" si="61"/>
        <v>47.4</v>
      </c>
      <c r="AJ212" s="43"/>
      <c r="AK212" s="43">
        <v>620</v>
      </c>
      <c r="AL212" s="42">
        <f t="shared" si="62"/>
        <v>47.4</v>
      </c>
      <c r="AM212" s="43" t="s">
        <v>311</v>
      </c>
      <c r="AN212" s="95">
        <v>44621</v>
      </c>
      <c r="AO212" s="82"/>
    </row>
    <row r="213" spans="1:41" ht="45" hidden="1" customHeight="1">
      <c r="A213" s="43">
        <v>143</v>
      </c>
      <c r="B213" s="43">
        <v>1996</v>
      </c>
      <c r="C213" s="43" t="s">
        <v>1</v>
      </c>
      <c r="D213" s="43" t="s">
        <v>13</v>
      </c>
      <c r="E213" s="103">
        <f t="shared" si="63"/>
        <v>44651</v>
      </c>
      <c r="F213" s="43" t="s">
        <v>38</v>
      </c>
      <c r="G213" s="43">
        <v>709</v>
      </c>
      <c r="H213" s="167">
        <v>961.1</v>
      </c>
      <c r="I213" s="152">
        <v>44678</v>
      </c>
      <c r="J213" s="56" t="s">
        <v>3078</v>
      </c>
      <c r="K213" s="43" t="s">
        <v>3038</v>
      </c>
      <c r="L213" s="84" t="s">
        <v>2074</v>
      </c>
      <c r="M213" s="165"/>
      <c r="N213" s="70" t="s">
        <v>2087</v>
      </c>
      <c r="O213" s="70" t="s">
        <v>39</v>
      </c>
      <c r="P213" s="70">
        <v>4</v>
      </c>
      <c r="Q213" s="166">
        <v>13.95</v>
      </c>
      <c r="R213" s="42">
        <f t="shared" si="51"/>
        <v>55.8</v>
      </c>
      <c r="S213" s="43" t="s">
        <v>1915</v>
      </c>
      <c r="T213" s="133" t="str">
        <f t="shared" si="65"/>
        <v xml:space="preserve">  </v>
      </c>
      <c r="U213" s="133">
        <f t="shared" si="65"/>
        <v>55.8</v>
      </c>
      <c r="V213" s="133" t="str">
        <f t="shared" si="65"/>
        <v xml:space="preserve">  </v>
      </c>
      <c r="W213" s="133"/>
      <c r="X213" s="133"/>
      <c r="Y213" s="133"/>
      <c r="Z213" s="133" t="str">
        <f t="shared" si="65"/>
        <v xml:space="preserve">  </v>
      </c>
      <c r="AA213" s="133" t="str">
        <f t="shared" si="65"/>
        <v xml:space="preserve">  </v>
      </c>
      <c r="AB213" s="133"/>
      <c r="AC213" s="133" t="str">
        <f t="shared" si="64"/>
        <v xml:space="preserve">  </v>
      </c>
      <c r="AD213" s="133"/>
      <c r="AE213" s="133"/>
      <c r="AF213" s="133" t="str">
        <f t="shared" si="60"/>
        <v xml:space="preserve">  </v>
      </c>
      <c r="AG213" s="133" t="str">
        <f t="shared" si="60"/>
        <v xml:space="preserve">  </v>
      </c>
      <c r="AH213" s="133" t="str">
        <f t="shared" si="60"/>
        <v xml:space="preserve">  </v>
      </c>
      <c r="AI213" s="42">
        <f t="shared" si="61"/>
        <v>55.8</v>
      </c>
      <c r="AJ213" s="43"/>
      <c r="AK213" s="43">
        <v>620</v>
      </c>
      <c r="AL213" s="42">
        <f t="shared" si="62"/>
        <v>55.8</v>
      </c>
      <c r="AM213" s="43" t="s">
        <v>311</v>
      </c>
      <c r="AN213" s="95">
        <v>44621</v>
      </c>
      <c r="AO213" s="82"/>
    </row>
    <row r="214" spans="1:41" ht="45" hidden="1" customHeight="1">
      <c r="A214" s="43">
        <v>144</v>
      </c>
      <c r="B214" s="43">
        <v>1996</v>
      </c>
      <c r="C214" s="43" t="s">
        <v>1</v>
      </c>
      <c r="D214" s="43" t="s">
        <v>13</v>
      </c>
      <c r="E214" s="103">
        <f t="shared" si="63"/>
        <v>44651</v>
      </c>
      <c r="F214" s="43" t="s">
        <v>38</v>
      </c>
      <c r="G214" s="43">
        <v>709</v>
      </c>
      <c r="H214" s="167">
        <v>961.1</v>
      </c>
      <c r="I214" s="152">
        <v>44678</v>
      </c>
      <c r="J214" s="56" t="s">
        <v>3078</v>
      </c>
      <c r="K214" s="43" t="s">
        <v>3038</v>
      </c>
      <c r="L214" s="84" t="s">
        <v>2074</v>
      </c>
      <c r="M214" s="165"/>
      <c r="N214" s="70" t="s">
        <v>2088</v>
      </c>
      <c r="O214" s="70" t="s">
        <v>39</v>
      </c>
      <c r="P214" s="70">
        <v>4</v>
      </c>
      <c r="Q214" s="166">
        <v>13.95</v>
      </c>
      <c r="R214" s="42">
        <f t="shared" si="51"/>
        <v>55.8</v>
      </c>
      <c r="S214" s="43" t="s">
        <v>1915</v>
      </c>
      <c r="T214" s="133" t="str">
        <f t="shared" si="65"/>
        <v xml:space="preserve">  </v>
      </c>
      <c r="U214" s="133">
        <f t="shared" si="65"/>
        <v>55.8</v>
      </c>
      <c r="V214" s="133" t="str">
        <f t="shared" si="65"/>
        <v xml:space="preserve">  </v>
      </c>
      <c r="W214" s="133"/>
      <c r="X214" s="133"/>
      <c r="Y214" s="133"/>
      <c r="Z214" s="133" t="str">
        <f t="shared" si="65"/>
        <v xml:space="preserve">  </v>
      </c>
      <c r="AA214" s="133" t="str">
        <f t="shared" si="65"/>
        <v xml:space="preserve">  </v>
      </c>
      <c r="AB214" s="133"/>
      <c r="AC214" s="133" t="str">
        <f t="shared" si="64"/>
        <v xml:space="preserve">  </v>
      </c>
      <c r="AD214" s="133"/>
      <c r="AE214" s="133"/>
      <c r="AF214" s="133" t="str">
        <f t="shared" si="60"/>
        <v xml:space="preserve">  </v>
      </c>
      <c r="AG214" s="133" t="str">
        <f t="shared" si="60"/>
        <v xml:space="preserve">  </v>
      </c>
      <c r="AH214" s="133" t="str">
        <f t="shared" si="60"/>
        <v xml:space="preserve">  </v>
      </c>
      <c r="AI214" s="42">
        <f t="shared" si="61"/>
        <v>55.8</v>
      </c>
      <c r="AJ214" s="43"/>
      <c r="AK214" s="43">
        <v>620</v>
      </c>
      <c r="AL214" s="42">
        <f t="shared" si="62"/>
        <v>55.8</v>
      </c>
      <c r="AM214" s="43" t="s">
        <v>311</v>
      </c>
      <c r="AN214" s="95">
        <v>44621</v>
      </c>
      <c r="AO214" s="82"/>
    </row>
    <row r="215" spans="1:41" ht="45" hidden="1" customHeight="1">
      <c r="A215" s="43">
        <v>145</v>
      </c>
      <c r="B215" s="43">
        <v>1996</v>
      </c>
      <c r="C215" s="43" t="s">
        <v>1</v>
      </c>
      <c r="D215" s="43" t="s">
        <v>13</v>
      </c>
      <c r="E215" s="103">
        <f t="shared" si="63"/>
        <v>44651</v>
      </c>
      <c r="F215" s="43" t="s">
        <v>38</v>
      </c>
      <c r="G215" s="43">
        <v>709</v>
      </c>
      <c r="H215" s="167">
        <v>961.1</v>
      </c>
      <c r="I215" s="152">
        <v>44678</v>
      </c>
      <c r="J215" s="56" t="s">
        <v>3078</v>
      </c>
      <c r="K215" s="43" t="s">
        <v>3038</v>
      </c>
      <c r="L215" s="84" t="s">
        <v>2074</v>
      </c>
      <c r="M215" s="165"/>
      <c r="N215" s="70" t="s">
        <v>2089</v>
      </c>
      <c r="O215" s="70" t="s">
        <v>39</v>
      </c>
      <c r="P215" s="70">
        <v>12</v>
      </c>
      <c r="Q215" s="166">
        <v>1.95</v>
      </c>
      <c r="R215" s="42">
        <f t="shared" si="51"/>
        <v>23.4</v>
      </c>
      <c r="S215" s="43" t="s">
        <v>1915</v>
      </c>
      <c r="T215" s="133" t="str">
        <f t="shared" si="65"/>
        <v xml:space="preserve">  </v>
      </c>
      <c r="U215" s="133">
        <f t="shared" si="65"/>
        <v>23.4</v>
      </c>
      <c r="V215" s="133" t="str">
        <f t="shared" si="65"/>
        <v xml:space="preserve">  </v>
      </c>
      <c r="W215" s="133"/>
      <c r="X215" s="133"/>
      <c r="Y215" s="133"/>
      <c r="Z215" s="133" t="str">
        <f t="shared" si="65"/>
        <v xml:space="preserve">  </v>
      </c>
      <c r="AA215" s="133" t="str">
        <f t="shared" si="65"/>
        <v xml:space="preserve">  </v>
      </c>
      <c r="AB215" s="133"/>
      <c r="AC215" s="133" t="str">
        <f t="shared" si="64"/>
        <v xml:space="preserve">  </v>
      </c>
      <c r="AD215" s="133"/>
      <c r="AE215" s="133"/>
      <c r="AF215" s="133" t="str">
        <f t="shared" si="60"/>
        <v xml:space="preserve">  </v>
      </c>
      <c r="AG215" s="133" t="str">
        <f t="shared" si="60"/>
        <v xml:space="preserve">  </v>
      </c>
      <c r="AH215" s="133" t="str">
        <f t="shared" si="60"/>
        <v xml:space="preserve">  </v>
      </c>
      <c r="AI215" s="42">
        <f t="shared" si="61"/>
        <v>23.4</v>
      </c>
      <c r="AJ215" s="43"/>
      <c r="AK215" s="43">
        <v>620</v>
      </c>
      <c r="AL215" s="42">
        <f t="shared" si="62"/>
        <v>23.4</v>
      </c>
      <c r="AM215" s="43" t="s">
        <v>311</v>
      </c>
      <c r="AN215" s="95">
        <v>44621</v>
      </c>
      <c r="AO215" s="82"/>
    </row>
    <row r="216" spans="1:41" ht="45" hidden="1" customHeight="1">
      <c r="A216" s="43">
        <v>146</v>
      </c>
      <c r="B216" s="43">
        <v>1996</v>
      </c>
      <c r="C216" s="43" t="s">
        <v>1</v>
      </c>
      <c r="D216" s="43" t="s">
        <v>13</v>
      </c>
      <c r="E216" s="103">
        <f t="shared" si="63"/>
        <v>44651</v>
      </c>
      <c r="F216" s="43" t="s">
        <v>38</v>
      </c>
      <c r="G216" s="43">
        <v>709</v>
      </c>
      <c r="H216" s="167">
        <v>961.1</v>
      </c>
      <c r="I216" s="152">
        <v>44678</v>
      </c>
      <c r="J216" s="56" t="s">
        <v>3078</v>
      </c>
      <c r="K216" s="43" t="s">
        <v>3038</v>
      </c>
      <c r="L216" s="84" t="s">
        <v>2074</v>
      </c>
      <c r="M216" s="165"/>
      <c r="N216" s="70" t="s">
        <v>2090</v>
      </c>
      <c r="O216" s="70" t="s">
        <v>39</v>
      </c>
      <c r="P216" s="70">
        <v>10</v>
      </c>
      <c r="Q216" s="166">
        <v>4.95</v>
      </c>
      <c r="R216" s="42">
        <f t="shared" si="51"/>
        <v>49.5</v>
      </c>
      <c r="S216" s="43" t="s">
        <v>1915</v>
      </c>
      <c r="T216" s="133" t="str">
        <f t="shared" si="65"/>
        <v xml:space="preserve">  </v>
      </c>
      <c r="U216" s="133">
        <f t="shared" si="65"/>
        <v>49.5</v>
      </c>
      <c r="V216" s="133" t="str">
        <f t="shared" si="65"/>
        <v xml:space="preserve">  </v>
      </c>
      <c r="W216" s="133"/>
      <c r="X216" s="133"/>
      <c r="Y216" s="133"/>
      <c r="Z216" s="133" t="str">
        <f t="shared" si="65"/>
        <v xml:space="preserve">  </v>
      </c>
      <c r="AA216" s="133" t="str">
        <f t="shared" si="65"/>
        <v xml:space="preserve">  </v>
      </c>
      <c r="AB216" s="133"/>
      <c r="AC216" s="133" t="str">
        <f t="shared" si="64"/>
        <v xml:space="preserve">  </v>
      </c>
      <c r="AD216" s="133"/>
      <c r="AE216" s="133"/>
      <c r="AF216" s="133" t="str">
        <f t="shared" si="60"/>
        <v xml:space="preserve">  </v>
      </c>
      <c r="AG216" s="133" t="str">
        <f t="shared" si="60"/>
        <v xml:space="preserve">  </v>
      </c>
      <c r="AH216" s="133" t="str">
        <f t="shared" si="60"/>
        <v xml:space="preserve">  </v>
      </c>
      <c r="AI216" s="42">
        <f t="shared" si="61"/>
        <v>49.5</v>
      </c>
      <c r="AJ216" s="43"/>
      <c r="AK216" s="43">
        <v>620</v>
      </c>
      <c r="AL216" s="42">
        <f t="shared" si="62"/>
        <v>49.5</v>
      </c>
      <c r="AM216" s="43" t="s">
        <v>311</v>
      </c>
      <c r="AN216" s="95">
        <v>44621</v>
      </c>
      <c r="AO216" s="82"/>
    </row>
    <row r="217" spans="1:41" ht="45" hidden="1" customHeight="1">
      <c r="A217" s="43">
        <v>147</v>
      </c>
      <c r="B217" s="43">
        <v>1996</v>
      </c>
      <c r="C217" s="43" t="s">
        <v>1</v>
      </c>
      <c r="D217" s="43" t="s">
        <v>13</v>
      </c>
      <c r="E217" s="103">
        <f t="shared" si="63"/>
        <v>44651</v>
      </c>
      <c r="F217" s="43" t="s">
        <v>38</v>
      </c>
      <c r="G217" s="43">
        <v>709</v>
      </c>
      <c r="H217" s="167">
        <v>961.1</v>
      </c>
      <c r="I217" s="152">
        <v>44678</v>
      </c>
      <c r="J217" s="56" t="s">
        <v>3078</v>
      </c>
      <c r="K217" s="43" t="s">
        <v>3038</v>
      </c>
      <c r="L217" s="84" t="s">
        <v>2074</v>
      </c>
      <c r="M217" s="165"/>
      <c r="N217" s="70" t="s">
        <v>2091</v>
      </c>
      <c r="O217" s="70" t="s">
        <v>39</v>
      </c>
      <c r="P217" s="70">
        <v>5</v>
      </c>
      <c r="Q217" s="166">
        <v>11.5</v>
      </c>
      <c r="R217" s="42">
        <f t="shared" si="51"/>
        <v>57.5</v>
      </c>
      <c r="S217" s="43" t="s">
        <v>1915</v>
      </c>
      <c r="T217" s="133" t="str">
        <f t="shared" si="65"/>
        <v xml:space="preserve">  </v>
      </c>
      <c r="U217" s="133">
        <f t="shared" si="65"/>
        <v>57.5</v>
      </c>
      <c r="V217" s="133" t="str">
        <f t="shared" si="65"/>
        <v xml:space="preserve">  </v>
      </c>
      <c r="W217" s="133"/>
      <c r="X217" s="133"/>
      <c r="Y217" s="133"/>
      <c r="Z217" s="133" t="str">
        <f t="shared" si="65"/>
        <v xml:space="preserve">  </v>
      </c>
      <c r="AA217" s="133" t="str">
        <f t="shared" si="65"/>
        <v xml:space="preserve">  </v>
      </c>
      <c r="AB217" s="133"/>
      <c r="AC217" s="133" t="str">
        <f t="shared" si="64"/>
        <v xml:space="preserve">  </v>
      </c>
      <c r="AD217" s="133"/>
      <c r="AE217" s="133"/>
      <c r="AF217" s="133" t="str">
        <f t="shared" si="60"/>
        <v xml:space="preserve">  </v>
      </c>
      <c r="AG217" s="133" t="str">
        <f t="shared" si="60"/>
        <v xml:space="preserve">  </v>
      </c>
      <c r="AH217" s="133" t="str">
        <f t="shared" si="60"/>
        <v xml:space="preserve">  </v>
      </c>
      <c r="AI217" s="42">
        <f t="shared" si="61"/>
        <v>57.5</v>
      </c>
      <c r="AJ217" s="43"/>
      <c r="AK217" s="43">
        <v>620</v>
      </c>
      <c r="AL217" s="42">
        <f t="shared" si="62"/>
        <v>57.5</v>
      </c>
      <c r="AM217" s="43" t="s">
        <v>311</v>
      </c>
      <c r="AN217" s="95">
        <v>44621</v>
      </c>
      <c r="AO217" s="82"/>
    </row>
    <row r="218" spans="1:41" ht="45" hidden="1" customHeight="1">
      <c r="A218" s="43">
        <v>148</v>
      </c>
      <c r="B218" s="43">
        <v>1996</v>
      </c>
      <c r="C218" s="43" t="s">
        <v>1</v>
      </c>
      <c r="D218" s="43" t="s">
        <v>13</v>
      </c>
      <c r="E218" s="103">
        <f t="shared" si="63"/>
        <v>44651</v>
      </c>
      <c r="F218" s="43" t="s">
        <v>38</v>
      </c>
      <c r="G218" s="43">
        <v>709</v>
      </c>
      <c r="H218" s="167">
        <v>961.1</v>
      </c>
      <c r="I218" s="152">
        <v>44678</v>
      </c>
      <c r="J218" s="56" t="s">
        <v>3078</v>
      </c>
      <c r="K218" s="43" t="s">
        <v>3038</v>
      </c>
      <c r="L218" s="84" t="s">
        <v>2074</v>
      </c>
      <c r="M218" s="165"/>
      <c r="N218" s="70" t="s">
        <v>2092</v>
      </c>
      <c r="O218" s="70" t="s">
        <v>39</v>
      </c>
      <c r="P218" s="70">
        <v>5</v>
      </c>
      <c r="Q218" s="166">
        <v>18.600000000000001</v>
      </c>
      <c r="R218" s="42">
        <f t="shared" si="51"/>
        <v>93</v>
      </c>
      <c r="S218" s="43" t="s">
        <v>1915</v>
      </c>
      <c r="T218" s="133" t="str">
        <f t="shared" si="65"/>
        <v xml:space="preserve">  </v>
      </c>
      <c r="U218" s="133">
        <f t="shared" si="65"/>
        <v>93</v>
      </c>
      <c r="V218" s="133" t="str">
        <f t="shared" si="65"/>
        <v xml:space="preserve">  </v>
      </c>
      <c r="W218" s="133"/>
      <c r="X218" s="133"/>
      <c r="Y218" s="133"/>
      <c r="Z218" s="133" t="str">
        <f t="shared" si="65"/>
        <v xml:space="preserve">  </v>
      </c>
      <c r="AA218" s="133" t="str">
        <f t="shared" si="65"/>
        <v xml:space="preserve">  </v>
      </c>
      <c r="AB218" s="133"/>
      <c r="AC218" s="133" t="str">
        <f t="shared" si="64"/>
        <v xml:space="preserve">  </v>
      </c>
      <c r="AD218" s="133"/>
      <c r="AE218" s="133"/>
      <c r="AF218" s="133" t="str">
        <f t="shared" si="60"/>
        <v xml:space="preserve">  </v>
      </c>
      <c r="AG218" s="133" t="str">
        <f t="shared" si="60"/>
        <v xml:space="preserve">  </v>
      </c>
      <c r="AH218" s="133" t="str">
        <f t="shared" si="60"/>
        <v xml:space="preserve">  </v>
      </c>
      <c r="AI218" s="42">
        <f t="shared" si="61"/>
        <v>93</v>
      </c>
      <c r="AJ218" s="43"/>
      <c r="AK218" s="43">
        <v>620</v>
      </c>
      <c r="AL218" s="42">
        <f t="shared" si="62"/>
        <v>93</v>
      </c>
      <c r="AM218" s="43" t="s">
        <v>311</v>
      </c>
      <c r="AN218" s="95">
        <v>44621</v>
      </c>
      <c r="AO218" s="82"/>
    </row>
    <row r="219" spans="1:41" ht="45" hidden="1" customHeight="1">
      <c r="A219" s="43">
        <v>149</v>
      </c>
      <c r="B219" s="43">
        <v>2168</v>
      </c>
      <c r="C219" s="43" t="s">
        <v>1</v>
      </c>
      <c r="D219" s="43" t="s">
        <v>13</v>
      </c>
      <c r="E219" s="103">
        <f>E218</f>
        <v>44651</v>
      </c>
      <c r="F219" s="43" t="s">
        <v>38</v>
      </c>
      <c r="G219" s="43">
        <v>780</v>
      </c>
      <c r="H219" s="167">
        <v>287890</v>
      </c>
      <c r="I219" s="152">
        <v>44678</v>
      </c>
      <c r="J219" s="56" t="s">
        <v>3079</v>
      </c>
      <c r="K219" s="43" t="s">
        <v>3080</v>
      </c>
      <c r="L219" s="84" t="s">
        <v>2093</v>
      </c>
      <c r="M219" s="165"/>
      <c r="N219" s="70" t="s">
        <v>2094</v>
      </c>
      <c r="O219" s="70" t="s">
        <v>39</v>
      </c>
      <c r="P219" s="70">
        <v>105000</v>
      </c>
      <c r="Q219" s="166">
        <v>1.18</v>
      </c>
      <c r="R219" s="42">
        <f t="shared" si="51"/>
        <v>123900</v>
      </c>
      <c r="S219" s="43" t="s">
        <v>1915</v>
      </c>
      <c r="T219" s="133" t="str">
        <f t="shared" si="65"/>
        <v xml:space="preserve">  </v>
      </c>
      <c r="U219" s="133">
        <f t="shared" si="65"/>
        <v>123900</v>
      </c>
      <c r="V219" s="133" t="str">
        <f t="shared" si="65"/>
        <v xml:space="preserve">  </v>
      </c>
      <c r="W219" s="133"/>
      <c r="X219" s="133"/>
      <c r="Y219" s="133"/>
      <c r="Z219" s="133" t="str">
        <f t="shared" si="65"/>
        <v xml:space="preserve">  </v>
      </c>
      <c r="AA219" s="133" t="str">
        <f t="shared" si="65"/>
        <v xml:space="preserve">  </v>
      </c>
      <c r="AB219" s="133"/>
      <c r="AC219" s="133" t="str">
        <f t="shared" si="64"/>
        <v xml:space="preserve">  </v>
      </c>
      <c r="AD219" s="133"/>
      <c r="AE219" s="133"/>
      <c r="AF219" s="133" t="str">
        <f t="shared" si="60"/>
        <v xml:space="preserve">  </v>
      </c>
      <c r="AG219" s="133" t="str">
        <f t="shared" si="60"/>
        <v xml:space="preserve">  </v>
      </c>
      <c r="AH219" s="133" t="str">
        <f t="shared" si="60"/>
        <v xml:space="preserve">  </v>
      </c>
      <c r="AI219" s="42">
        <f t="shared" si="61"/>
        <v>123900</v>
      </c>
      <c r="AJ219" s="43"/>
      <c r="AK219" s="43">
        <v>649</v>
      </c>
      <c r="AL219" s="42">
        <f t="shared" si="62"/>
        <v>123900</v>
      </c>
      <c r="AM219" s="43" t="s">
        <v>311</v>
      </c>
      <c r="AN219" s="95">
        <v>44621</v>
      </c>
      <c r="AO219" s="82"/>
    </row>
    <row r="220" spans="1:41" ht="45" hidden="1" customHeight="1">
      <c r="A220" s="43">
        <v>150</v>
      </c>
      <c r="B220" s="43">
        <v>2168</v>
      </c>
      <c r="C220" s="43" t="s">
        <v>1</v>
      </c>
      <c r="D220" s="43" t="s">
        <v>13</v>
      </c>
      <c r="E220" s="103">
        <f>E219</f>
        <v>44651</v>
      </c>
      <c r="F220" s="43" t="s">
        <v>38</v>
      </c>
      <c r="G220" s="43">
        <v>780</v>
      </c>
      <c r="H220" s="167">
        <v>287890</v>
      </c>
      <c r="I220" s="152">
        <v>44678</v>
      </c>
      <c r="J220" s="56" t="s">
        <v>3079</v>
      </c>
      <c r="K220" s="43" t="s">
        <v>3080</v>
      </c>
      <c r="L220" s="84" t="s">
        <v>2093</v>
      </c>
      <c r="M220" s="165"/>
      <c r="N220" s="70" t="s">
        <v>2095</v>
      </c>
      <c r="O220" s="70" t="s">
        <v>39</v>
      </c>
      <c r="P220" s="70">
        <v>31000</v>
      </c>
      <c r="Q220" s="166">
        <v>5.29</v>
      </c>
      <c r="R220" s="42">
        <f t="shared" si="51"/>
        <v>163990</v>
      </c>
      <c r="S220" s="43" t="s">
        <v>1915</v>
      </c>
      <c r="T220" s="133" t="str">
        <f t="shared" si="65"/>
        <v xml:space="preserve">  </v>
      </c>
      <c r="U220" s="133">
        <f t="shared" si="65"/>
        <v>163990</v>
      </c>
      <c r="V220" s="133" t="str">
        <f t="shared" si="65"/>
        <v xml:space="preserve">  </v>
      </c>
      <c r="W220" s="133"/>
      <c r="X220" s="133"/>
      <c r="Y220" s="133"/>
      <c r="Z220" s="133" t="str">
        <f t="shared" si="65"/>
        <v xml:space="preserve">  </v>
      </c>
      <c r="AA220" s="133" t="str">
        <f t="shared" si="65"/>
        <v xml:space="preserve">  </v>
      </c>
      <c r="AB220" s="133"/>
      <c r="AC220" s="133" t="str">
        <f t="shared" si="64"/>
        <v xml:space="preserve">  </v>
      </c>
      <c r="AD220" s="133"/>
      <c r="AE220" s="133"/>
      <c r="AF220" s="133" t="str">
        <f t="shared" si="60"/>
        <v xml:space="preserve">  </v>
      </c>
      <c r="AG220" s="133" t="str">
        <f t="shared" si="60"/>
        <v xml:space="preserve">  </v>
      </c>
      <c r="AH220" s="133" t="str">
        <f t="shared" si="60"/>
        <v xml:space="preserve">  </v>
      </c>
      <c r="AI220" s="42">
        <f t="shared" si="61"/>
        <v>163990</v>
      </c>
      <c r="AJ220" s="43"/>
      <c r="AK220" s="43">
        <v>649</v>
      </c>
      <c r="AL220" s="42">
        <f t="shared" si="62"/>
        <v>163990</v>
      </c>
      <c r="AM220" s="43" t="s">
        <v>311</v>
      </c>
      <c r="AN220" s="95">
        <v>44621</v>
      </c>
      <c r="AO220" s="82"/>
    </row>
    <row r="221" spans="1:41" ht="45" hidden="1" customHeight="1">
      <c r="A221" s="43">
        <v>151</v>
      </c>
      <c r="B221" s="43">
        <v>1579</v>
      </c>
      <c r="C221" s="43" t="s">
        <v>1</v>
      </c>
      <c r="D221" s="43" t="s">
        <v>13</v>
      </c>
      <c r="E221" s="103">
        <f>E220</f>
        <v>44651</v>
      </c>
      <c r="F221" s="43" t="s">
        <v>38</v>
      </c>
      <c r="G221" s="43">
        <v>1579</v>
      </c>
      <c r="H221" s="171"/>
      <c r="I221" s="171"/>
      <c r="J221" s="356"/>
      <c r="K221" s="70" t="s">
        <v>3557</v>
      </c>
      <c r="L221" s="84" t="s">
        <v>2058</v>
      </c>
      <c r="M221" s="165"/>
      <c r="N221" s="86" t="s">
        <v>2096</v>
      </c>
      <c r="O221" s="86" t="s">
        <v>99</v>
      </c>
      <c r="P221" s="86">
        <v>426</v>
      </c>
      <c r="Q221" s="172">
        <v>284.309211</v>
      </c>
      <c r="R221" s="42">
        <f t="shared" si="51"/>
        <v>121115.72388600001</v>
      </c>
      <c r="S221" s="43" t="s">
        <v>1915</v>
      </c>
      <c r="T221" s="133" t="str">
        <f t="shared" si="65"/>
        <v xml:space="preserve">  </v>
      </c>
      <c r="U221" s="133">
        <f t="shared" si="65"/>
        <v>121115.72388600001</v>
      </c>
      <c r="V221" s="133" t="str">
        <f t="shared" si="65"/>
        <v xml:space="preserve">  </v>
      </c>
      <c r="W221" s="133"/>
      <c r="X221" s="133"/>
      <c r="Y221" s="133"/>
      <c r="Z221" s="133" t="str">
        <f t="shared" si="65"/>
        <v xml:space="preserve">  </v>
      </c>
      <c r="AA221" s="133" t="str">
        <f t="shared" si="65"/>
        <v xml:space="preserve">  </v>
      </c>
      <c r="AB221" s="133"/>
      <c r="AC221" s="133" t="str">
        <f t="shared" si="64"/>
        <v xml:space="preserve">  </v>
      </c>
      <c r="AD221" s="133"/>
      <c r="AE221" s="133"/>
      <c r="AF221" s="133" t="str">
        <f t="shared" si="60"/>
        <v xml:space="preserve">  </v>
      </c>
      <c r="AG221" s="133" t="str">
        <f t="shared" si="60"/>
        <v xml:space="preserve">  </v>
      </c>
      <c r="AH221" s="133" t="str">
        <f t="shared" si="60"/>
        <v xml:space="preserve">  </v>
      </c>
      <c r="AI221" s="42">
        <f t="shared" si="61"/>
        <v>121115.72388600001</v>
      </c>
      <c r="AJ221" s="43"/>
      <c r="AK221" s="43">
        <v>628</v>
      </c>
      <c r="AL221" s="42">
        <f t="shared" si="62"/>
        <v>121115.72388600001</v>
      </c>
      <c r="AM221" s="43" t="s">
        <v>311</v>
      </c>
      <c r="AN221" s="95">
        <v>44621</v>
      </c>
      <c r="AO221" s="82"/>
    </row>
    <row r="222" spans="1:41" ht="45" hidden="1" customHeight="1">
      <c r="A222" s="43">
        <v>152</v>
      </c>
      <c r="B222" s="43">
        <v>1579</v>
      </c>
      <c r="C222" s="43" t="s">
        <v>1</v>
      </c>
      <c r="D222" s="43" t="s">
        <v>13</v>
      </c>
      <c r="E222" s="103">
        <f t="shared" ref="E222:E223" si="66">E221</f>
        <v>44651</v>
      </c>
      <c r="F222" s="43" t="s">
        <v>38</v>
      </c>
      <c r="G222" s="43">
        <v>1579</v>
      </c>
      <c r="H222" s="171"/>
      <c r="I222" s="171"/>
      <c r="J222" s="356"/>
      <c r="K222" s="70" t="s">
        <v>3557</v>
      </c>
      <c r="L222" s="84" t="s">
        <v>2058</v>
      </c>
      <c r="M222" s="165"/>
      <c r="N222" s="86" t="s">
        <v>2097</v>
      </c>
      <c r="O222" s="86" t="s">
        <v>99</v>
      </c>
      <c r="P222" s="86">
        <v>84</v>
      </c>
      <c r="Q222" s="172">
        <v>279.99166700000001</v>
      </c>
      <c r="R222" s="42">
        <f t="shared" si="51"/>
        <v>23519.300028000001</v>
      </c>
      <c r="S222" s="43" t="s">
        <v>1915</v>
      </c>
      <c r="T222" s="133" t="str">
        <f t="shared" si="65"/>
        <v xml:space="preserve">  </v>
      </c>
      <c r="U222" s="133">
        <f t="shared" si="65"/>
        <v>23519.300028000001</v>
      </c>
      <c r="V222" s="133" t="str">
        <f t="shared" si="65"/>
        <v xml:space="preserve">  </v>
      </c>
      <c r="W222" s="133"/>
      <c r="X222" s="133"/>
      <c r="Y222" s="133"/>
      <c r="Z222" s="133" t="str">
        <f t="shared" si="65"/>
        <v xml:space="preserve">  </v>
      </c>
      <c r="AA222" s="133" t="str">
        <f t="shared" si="65"/>
        <v xml:space="preserve">  </v>
      </c>
      <c r="AB222" s="133"/>
      <c r="AC222" s="133" t="str">
        <f t="shared" si="64"/>
        <v xml:space="preserve">  </v>
      </c>
      <c r="AD222" s="133"/>
      <c r="AE222" s="133"/>
      <c r="AF222" s="133" t="str">
        <f t="shared" si="60"/>
        <v xml:space="preserve">  </v>
      </c>
      <c r="AG222" s="133" t="str">
        <f t="shared" si="60"/>
        <v xml:space="preserve">  </v>
      </c>
      <c r="AH222" s="133" t="str">
        <f t="shared" si="60"/>
        <v xml:space="preserve">  </v>
      </c>
      <c r="AI222" s="42">
        <f t="shared" si="61"/>
        <v>23519.300028000001</v>
      </c>
      <c r="AJ222" s="43"/>
      <c r="AK222" s="43">
        <v>628</v>
      </c>
      <c r="AL222" s="42">
        <f t="shared" si="62"/>
        <v>23519.300028000001</v>
      </c>
      <c r="AM222" s="43" t="s">
        <v>311</v>
      </c>
      <c r="AN222" s="95">
        <v>44621</v>
      </c>
      <c r="AO222" s="82"/>
    </row>
    <row r="223" spans="1:41" ht="45" hidden="1" customHeight="1">
      <c r="A223" s="43">
        <v>153</v>
      </c>
      <c r="B223" s="43">
        <v>1579</v>
      </c>
      <c r="C223" s="43" t="s">
        <v>1</v>
      </c>
      <c r="D223" s="43" t="s">
        <v>13</v>
      </c>
      <c r="E223" s="103">
        <f t="shared" si="66"/>
        <v>44651</v>
      </c>
      <c r="F223" s="43" t="s">
        <v>38</v>
      </c>
      <c r="G223" s="43">
        <v>1579</v>
      </c>
      <c r="H223" s="171"/>
      <c r="I223" s="171"/>
      <c r="J223" s="356"/>
      <c r="K223" s="70" t="s">
        <v>3557</v>
      </c>
      <c r="L223" s="84" t="s">
        <v>2058</v>
      </c>
      <c r="M223" s="165"/>
      <c r="N223" s="86" t="s">
        <v>2073</v>
      </c>
      <c r="O223" s="86" t="s">
        <v>99</v>
      </c>
      <c r="P223" s="173">
        <v>1137</v>
      </c>
      <c r="Q223" s="174">
        <v>300</v>
      </c>
      <c r="R223" s="42">
        <f t="shared" si="51"/>
        <v>341100</v>
      </c>
      <c r="S223" s="43" t="s">
        <v>1915</v>
      </c>
      <c r="T223" s="133" t="str">
        <f t="shared" si="65"/>
        <v xml:space="preserve">  </v>
      </c>
      <c r="U223" s="133">
        <f t="shared" si="65"/>
        <v>341100</v>
      </c>
      <c r="V223" s="133" t="str">
        <f t="shared" si="65"/>
        <v xml:space="preserve">  </v>
      </c>
      <c r="W223" s="133"/>
      <c r="X223" s="133"/>
      <c r="Y223" s="133"/>
      <c r="Z223" s="133" t="str">
        <f t="shared" si="65"/>
        <v xml:space="preserve">  </v>
      </c>
      <c r="AA223" s="133" t="str">
        <f t="shared" si="65"/>
        <v xml:space="preserve">  </v>
      </c>
      <c r="AB223" s="133"/>
      <c r="AC223" s="133" t="str">
        <f t="shared" si="64"/>
        <v xml:space="preserve">  </v>
      </c>
      <c r="AD223" s="133"/>
      <c r="AE223" s="133"/>
      <c r="AF223" s="133" t="str">
        <f t="shared" si="60"/>
        <v xml:space="preserve">  </v>
      </c>
      <c r="AG223" s="133" t="str">
        <f t="shared" si="60"/>
        <v xml:space="preserve">  </v>
      </c>
      <c r="AH223" s="133" t="str">
        <f t="shared" si="60"/>
        <v xml:space="preserve">  </v>
      </c>
      <c r="AI223" s="42">
        <f t="shared" si="61"/>
        <v>341100</v>
      </c>
      <c r="AJ223" s="43"/>
      <c r="AK223" s="43">
        <v>628</v>
      </c>
      <c r="AL223" s="42">
        <f t="shared" si="62"/>
        <v>341100</v>
      </c>
      <c r="AM223" s="43" t="s">
        <v>311</v>
      </c>
      <c r="AN223" s="95">
        <v>44621</v>
      </c>
      <c r="AO223" s="82"/>
    </row>
    <row r="224" spans="1:41" s="8" customFormat="1" ht="45" hidden="1" customHeight="1">
      <c r="A224" s="154"/>
      <c r="B224" s="154"/>
      <c r="C224" s="154" t="s">
        <v>1</v>
      </c>
      <c r="D224" s="154"/>
      <c r="E224" s="154"/>
      <c r="F224" s="154"/>
      <c r="G224" s="154"/>
      <c r="H224" s="154"/>
      <c r="I224" s="154"/>
      <c r="J224" s="357"/>
      <c r="K224" s="154"/>
      <c r="L224" s="159"/>
      <c r="M224" s="154"/>
      <c r="N224" s="159"/>
      <c r="O224" s="154"/>
      <c r="P224" s="154"/>
      <c r="Q224" s="154"/>
      <c r="R224" s="160">
        <f>SUBTOTAL(9,R70:R223)</f>
        <v>0</v>
      </c>
      <c r="S224" s="154" t="s">
        <v>1915</v>
      </c>
      <c r="T224" s="163" t="str">
        <f>IF($S224=T$15,$R224,"  ")</f>
        <v xml:space="preserve">  </v>
      </c>
      <c r="U224" s="162">
        <f>SUBTOTAL(9,U70:U223)</f>
        <v>0</v>
      </c>
      <c r="V224" s="163">
        <f>SUBTOTAL(9,V70:V223)</f>
        <v>0</v>
      </c>
      <c r="W224" s="163"/>
      <c r="X224" s="163"/>
      <c r="Y224" s="163"/>
      <c r="Z224" s="162">
        <f>SUBTOTAL(9,Z70:Z223)</f>
        <v>0</v>
      </c>
      <c r="AA224" s="163">
        <f>SUBTOTAL(9,AA70:AA223)</f>
        <v>0</v>
      </c>
      <c r="AB224" s="163"/>
      <c r="AC224" s="163">
        <f>SUBTOTAL(9,AC70:AC223)</f>
        <v>0</v>
      </c>
      <c r="AD224" s="163"/>
      <c r="AE224" s="163"/>
      <c r="AF224" s="162">
        <f>SUBTOTAL(9,AF70:AF223)</f>
        <v>0</v>
      </c>
      <c r="AG224" s="162">
        <f>SUBTOTAL(9,AG70:AG223)</f>
        <v>0</v>
      </c>
      <c r="AH224" s="162">
        <f>SUBTOTAL(9,AH70:AH223)</f>
        <v>0</v>
      </c>
      <c r="AI224" s="160"/>
      <c r="AJ224" s="154"/>
      <c r="AK224" s="154"/>
      <c r="AL224" s="164"/>
      <c r="AM224" s="154"/>
      <c r="AN224" s="95">
        <v>44621</v>
      </c>
      <c r="AO224" s="83"/>
    </row>
    <row r="225" spans="1:41" ht="45" hidden="1" customHeight="1">
      <c r="A225" s="43">
        <v>1</v>
      </c>
      <c r="B225" s="43">
        <v>791</v>
      </c>
      <c r="C225" s="43" t="s">
        <v>2</v>
      </c>
      <c r="D225" s="43" t="s">
        <v>1927</v>
      </c>
      <c r="E225" s="103">
        <v>44636</v>
      </c>
      <c r="F225" s="43" t="s">
        <v>56</v>
      </c>
      <c r="G225" s="43">
        <v>356</v>
      </c>
      <c r="H225" s="43">
        <v>46904</v>
      </c>
      <c r="I225" s="152">
        <v>44641</v>
      </c>
      <c r="J225" s="56" t="s">
        <v>3082</v>
      </c>
      <c r="K225" s="43" t="s">
        <v>3000</v>
      </c>
      <c r="L225" s="70" t="s">
        <v>1928</v>
      </c>
      <c r="M225" s="43"/>
      <c r="N225" s="70" t="s">
        <v>1929</v>
      </c>
      <c r="O225" s="175" t="s">
        <v>33</v>
      </c>
      <c r="P225" s="43">
        <v>1</v>
      </c>
      <c r="Q225" s="85">
        <v>46904</v>
      </c>
      <c r="R225" s="42">
        <f t="shared" si="51"/>
        <v>46904</v>
      </c>
      <c r="S225" s="43" t="s">
        <v>1916</v>
      </c>
      <c r="T225" s="133" t="str">
        <f>IF($S225=T$15,$R225,"  ")</f>
        <v xml:space="preserve">  </v>
      </c>
      <c r="U225" s="133" t="str">
        <f>IF($S225=U$15,$R225,"  ")</f>
        <v xml:space="preserve">  </v>
      </c>
      <c r="V225" s="133">
        <f>IF($S225=V$15,$R225,"  ")</f>
        <v>46904</v>
      </c>
      <c r="W225" s="133"/>
      <c r="X225" s="133"/>
      <c r="Y225" s="133"/>
      <c r="Z225" s="133" t="str">
        <f>IF($S225=Z$15,$R225,"  ")</f>
        <v xml:space="preserve">  </v>
      </c>
      <c r="AA225" s="133" t="str">
        <f>IF($S225=AA$15,$R225,"  ")</f>
        <v xml:space="preserve">  </v>
      </c>
      <c r="AB225" s="133"/>
      <c r="AC225" s="133" t="str">
        <f>IF($S225=AC$15,$R225,"  ")</f>
        <v xml:space="preserve">  </v>
      </c>
      <c r="AD225" s="133"/>
      <c r="AE225" s="133"/>
      <c r="AF225" s="133" t="str">
        <f>IF($S225=AF$15,$R225,"  ")</f>
        <v xml:space="preserve">  </v>
      </c>
      <c r="AG225" s="133" t="str">
        <f>IF($S225=AG$15,$R225,"  ")</f>
        <v xml:space="preserve">  </v>
      </c>
      <c r="AH225" s="133" t="str">
        <f>IF($S225=AH$15,$R225,"  ")</f>
        <v xml:space="preserve">  </v>
      </c>
      <c r="AI225" s="42">
        <f t="shared" si="61"/>
        <v>46904</v>
      </c>
      <c r="AJ225" s="43"/>
      <c r="AK225" s="43"/>
      <c r="AL225" s="42">
        <f t="shared" si="62"/>
        <v>46904</v>
      </c>
      <c r="AM225" s="43" t="s">
        <v>311</v>
      </c>
      <c r="AN225" s="95">
        <v>44621</v>
      </c>
      <c r="AO225" s="82"/>
    </row>
    <row r="226" spans="1:41" ht="45" hidden="1" customHeight="1">
      <c r="A226" s="43"/>
      <c r="B226" s="43">
        <v>791</v>
      </c>
      <c r="C226" s="43" t="s">
        <v>2</v>
      </c>
      <c r="D226" s="43" t="s">
        <v>1927</v>
      </c>
      <c r="E226" s="103">
        <v>44636</v>
      </c>
      <c r="F226" s="43" t="s">
        <v>56</v>
      </c>
      <c r="G226" s="43">
        <v>356</v>
      </c>
      <c r="H226" s="176">
        <v>6396</v>
      </c>
      <c r="I226" s="152">
        <v>44641</v>
      </c>
      <c r="J226" s="56" t="s">
        <v>3083</v>
      </c>
      <c r="K226" s="43" t="s">
        <v>3000</v>
      </c>
      <c r="L226" s="70" t="s">
        <v>1928</v>
      </c>
      <c r="M226" s="43"/>
      <c r="N226" s="70" t="s">
        <v>1929</v>
      </c>
      <c r="O226" s="175" t="s">
        <v>33</v>
      </c>
      <c r="P226" s="43">
        <v>1</v>
      </c>
      <c r="Q226" s="85">
        <v>6396</v>
      </c>
      <c r="R226" s="42">
        <f t="shared" si="51"/>
        <v>6396</v>
      </c>
      <c r="S226" s="43" t="s">
        <v>1916</v>
      </c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42"/>
      <c r="AJ226" s="43"/>
      <c r="AK226" s="43"/>
      <c r="AL226" s="42"/>
      <c r="AM226" s="43"/>
      <c r="AN226" s="95">
        <v>44621</v>
      </c>
      <c r="AO226" s="82"/>
    </row>
    <row r="227" spans="1:41" ht="45" hidden="1" customHeight="1">
      <c r="A227" s="43"/>
      <c r="B227" s="43">
        <v>1886</v>
      </c>
      <c r="C227" s="43" t="s">
        <v>2</v>
      </c>
      <c r="D227" s="43" t="s">
        <v>1927</v>
      </c>
      <c r="E227" s="103">
        <v>44651</v>
      </c>
      <c r="F227" s="43" t="s">
        <v>56</v>
      </c>
      <c r="G227" s="43">
        <v>790</v>
      </c>
      <c r="H227" s="167">
        <v>1919</v>
      </c>
      <c r="I227" s="152">
        <v>44672</v>
      </c>
      <c r="J227" s="56" t="s">
        <v>3081</v>
      </c>
      <c r="K227" s="43" t="s">
        <v>3000</v>
      </c>
      <c r="L227" s="70" t="s">
        <v>1928</v>
      </c>
      <c r="M227" s="70" t="s">
        <v>1929</v>
      </c>
      <c r="N227" s="70" t="s">
        <v>1929</v>
      </c>
      <c r="O227" s="175" t="s">
        <v>33</v>
      </c>
      <c r="P227" s="43">
        <v>1</v>
      </c>
      <c r="Q227" s="85">
        <v>1919</v>
      </c>
      <c r="R227" s="42">
        <f t="shared" si="51"/>
        <v>1919</v>
      </c>
      <c r="S227" s="43" t="s">
        <v>1916</v>
      </c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42"/>
      <c r="AJ227" s="43"/>
      <c r="AK227" s="43"/>
      <c r="AL227" s="42"/>
      <c r="AM227" s="43"/>
      <c r="AN227" s="95">
        <v>44621</v>
      </c>
      <c r="AO227" s="82"/>
    </row>
    <row r="228" spans="1:41" ht="45" hidden="1" customHeight="1">
      <c r="A228" s="43">
        <v>2</v>
      </c>
      <c r="B228" s="43">
        <v>1886</v>
      </c>
      <c r="C228" s="43" t="s">
        <v>2</v>
      </c>
      <c r="D228" s="43" t="s">
        <v>1927</v>
      </c>
      <c r="E228" s="103">
        <v>44651</v>
      </c>
      <c r="F228" s="43" t="s">
        <v>56</v>
      </c>
      <c r="G228" s="43">
        <v>790</v>
      </c>
      <c r="H228" s="167">
        <v>14071</v>
      </c>
      <c r="I228" s="152">
        <v>44672</v>
      </c>
      <c r="J228" s="56" t="s">
        <v>3081</v>
      </c>
      <c r="K228" s="43" t="s">
        <v>3000</v>
      </c>
      <c r="L228" s="70" t="s">
        <v>1928</v>
      </c>
      <c r="M228" s="43"/>
      <c r="N228" s="70" t="s">
        <v>1929</v>
      </c>
      <c r="O228" s="175" t="s">
        <v>33</v>
      </c>
      <c r="P228" s="43">
        <v>1</v>
      </c>
      <c r="Q228" s="143">
        <v>14071</v>
      </c>
      <c r="R228" s="42">
        <f t="shared" si="51"/>
        <v>14071</v>
      </c>
      <c r="S228" s="43" t="s">
        <v>1916</v>
      </c>
      <c r="T228" s="133" t="str">
        <f>IF($S228=T$15,$R228,"  ")</f>
        <v xml:space="preserve">  </v>
      </c>
      <c r="U228" s="133" t="str">
        <f>IF($S228=U$15,$R228,"  ")</f>
        <v xml:space="preserve">  </v>
      </c>
      <c r="V228" s="133">
        <f>IF($S228=V$15,$R228,"  ")</f>
        <v>14071</v>
      </c>
      <c r="W228" s="133"/>
      <c r="X228" s="133"/>
      <c r="Y228" s="133"/>
      <c r="Z228" s="133" t="str">
        <f>IF($S228=Z$15,$R228,"  ")</f>
        <v xml:space="preserve">  </v>
      </c>
      <c r="AA228" s="133" t="str">
        <f>IF($S228=AA$15,$R228,"  ")</f>
        <v xml:space="preserve">  </v>
      </c>
      <c r="AB228" s="133"/>
      <c r="AC228" s="133" t="str">
        <f>IF($S228=AC$15,$R228,"  ")</f>
        <v xml:space="preserve">  </v>
      </c>
      <c r="AD228" s="133"/>
      <c r="AE228" s="133"/>
      <c r="AF228" s="133" t="str">
        <f>IF($S228=AF$15,$R228,"  ")</f>
        <v xml:space="preserve">  </v>
      </c>
      <c r="AG228" s="133" t="str">
        <f>IF($S228=AG$15,$R228,"  ")</f>
        <v xml:space="preserve">  </v>
      </c>
      <c r="AH228" s="133" t="str">
        <f>IF($S228=AH$15,$R228,"  ")</f>
        <v xml:space="preserve">  </v>
      </c>
      <c r="AI228" s="42">
        <f t="shared" si="61"/>
        <v>14071</v>
      </c>
      <c r="AJ228" s="43"/>
      <c r="AK228" s="43"/>
      <c r="AL228" s="42">
        <f t="shared" si="62"/>
        <v>14071</v>
      </c>
      <c r="AM228" s="43" t="s">
        <v>311</v>
      </c>
      <c r="AN228" s="95">
        <v>44621</v>
      </c>
      <c r="AO228" s="82"/>
    </row>
    <row r="229" spans="1:41" s="8" customFormat="1" ht="45" hidden="1" customHeight="1">
      <c r="A229" s="154"/>
      <c r="B229" s="154"/>
      <c r="C229" s="154" t="s">
        <v>2</v>
      </c>
      <c r="D229" s="154"/>
      <c r="E229" s="154"/>
      <c r="F229" s="154"/>
      <c r="G229" s="154"/>
      <c r="H229" s="154"/>
      <c r="I229" s="154"/>
      <c r="J229" s="357"/>
      <c r="K229" s="154"/>
      <c r="L229" s="159"/>
      <c r="M229" s="154"/>
      <c r="N229" s="159"/>
      <c r="O229" s="154"/>
      <c r="P229" s="154"/>
      <c r="Q229" s="154"/>
      <c r="R229" s="160">
        <f>SUBTOTAL(9,R225:R228)</f>
        <v>0</v>
      </c>
      <c r="S229" s="154"/>
      <c r="T229" s="163" t="str">
        <f t="shared" ref="T229:U248" si="67">IF($S229=T$15,$R229,"  ")</f>
        <v xml:space="preserve">  </v>
      </c>
      <c r="U229" s="163" t="str">
        <f t="shared" si="67"/>
        <v xml:space="preserve">  </v>
      </c>
      <c r="V229" s="162">
        <f>SUBTOTAL(9,V225:V228)</f>
        <v>0</v>
      </c>
      <c r="W229" s="162"/>
      <c r="X229" s="162"/>
      <c r="Y229" s="162"/>
      <c r="Z229" s="162">
        <f>SUBTOTAL(9,Z225:Z228)</f>
        <v>0</v>
      </c>
      <c r="AA229" s="162">
        <f t="shared" ref="AA229:AH229" si="68">SUBTOTAL(9,AA225:AA228)</f>
        <v>0</v>
      </c>
      <c r="AB229" s="162"/>
      <c r="AC229" s="162">
        <f t="shared" si="68"/>
        <v>0</v>
      </c>
      <c r="AD229" s="162"/>
      <c r="AE229" s="162"/>
      <c r="AF229" s="162">
        <f t="shared" si="68"/>
        <v>0</v>
      </c>
      <c r="AG229" s="162">
        <f t="shared" si="68"/>
        <v>0</v>
      </c>
      <c r="AH229" s="162">
        <f t="shared" si="68"/>
        <v>0</v>
      </c>
      <c r="AI229" s="160"/>
      <c r="AJ229" s="154"/>
      <c r="AK229" s="154"/>
      <c r="AL229" s="164"/>
      <c r="AM229" s="161" t="s">
        <v>311</v>
      </c>
      <c r="AN229" s="95">
        <v>44621</v>
      </c>
      <c r="AO229" s="83"/>
    </row>
    <row r="230" spans="1:41" ht="45" hidden="1" customHeight="1">
      <c r="A230" s="43">
        <v>1</v>
      </c>
      <c r="B230" s="43">
        <v>517</v>
      </c>
      <c r="C230" s="43" t="s">
        <v>4</v>
      </c>
      <c r="D230" s="43" t="s">
        <v>1952</v>
      </c>
      <c r="E230" s="103">
        <v>44621</v>
      </c>
      <c r="F230" s="43" t="s">
        <v>38</v>
      </c>
      <c r="G230" s="43">
        <v>72</v>
      </c>
      <c r="H230" s="167">
        <v>720.69</v>
      </c>
      <c r="I230" s="152">
        <v>44635</v>
      </c>
      <c r="J230" s="56" t="s">
        <v>3084</v>
      </c>
      <c r="K230" s="43" t="s">
        <v>3085</v>
      </c>
      <c r="L230" s="84" t="s">
        <v>2122</v>
      </c>
      <c r="M230" s="43"/>
      <c r="N230" s="70" t="s">
        <v>2130</v>
      </c>
      <c r="O230" s="70" t="s">
        <v>39</v>
      </c>
      <c r="P230" s="70">
        <v>15</v>
      </c>
      <c r="Q230" s="177">
        <v>13.511333</v>
      </c>
      <c r="R230" s="42">
        <f t="shared" si="51"/>
        <v>202.669995</v>
      </c>
      <c r="S230" s="43" t="s">
        <v>1915</v>
      </c>
      <c r="T230" s="133" t="str">
        <f t="shared" si="67"/>
        <v xml:space="preserve">  </v>
      </c>
      <c r="U230" s="133">
        <f t="shared" si="67"/>
        <v>202.669995</v>
      </c>
      <c r="V230" s="133" t="str">
        <f t="shared" ref="V230:AA249" si="69">IF($S230=V$15,$R230,"  ")</f>
        <v xml:space="preserve">  </v>
      </c>
      <c r="W230" s="133"/>
      <c r="X230" s="133"/>
      <c r="Y230" s="133"/>
      <c r="Z230" s="133" t="str">
        <f t="shared" si="69"/>
        <v xml:space="preserve">  </v>
      </c>
      <c r="AA230" s="133" t="str">
        <f t="shared" si="69"/>
        <v xml:space="preserve">  </v>
      </c>
      <c r="AB230" s="133"/>
      <c r="AC230" s="133" t="str">
        <f t="shared" ref="AC230:AC262" si="70">IF($S230=AC$15,$R230,"  ")</f>
        <v xml:space="preserve">  </v>
      </c>
      <c r="AD230" s="133"/>
      <c r="AE230" s="133"/>
      <c r="AF230" s="133" t="str">
        <f t="shared" ref="AF230:AH249" si="71">IF($S230=AF$15,$R230,"  ")</f>
        <v xml:space="preserve">  </v>
      </c>
      <c r="AG230" s="133" t="str">
        <f t="shared" si="71"/>
        <v xml:space="preserve">  </v>
      </c>
      <c r="AH230" s="133" t="str">
        <f t="shared" si="71"/>
        <v xml:space="preserve">  </v>
      </c>
      <c r="AI230" s="42"/>
      <c r="AJ230" s="42">
        <f>R230</f>
        <v>202.669995</v>
      </c>
      <c r="AK230" s="43">
        <v>78</v>
      </c>
      <c r="AL230" s="42">
        <f t="shared" si="62"/>
        <v>202.669995</v>
      </c>
      <c r="AM230" s="43" t="s">
        <v>311</v>
      </c>
      <c r="AN230" s="95">
        <v>44621</v>
      </c>
      <c r="AO230" s="82"/>
    </row>
    <row r="231" spans="1:41" ht="45" hidden="1" customHeight="1">
      <c r="A231" s="43">
        <v>2</v>
      </c>
      <c r="B231" s="43">
        <v>517</v>
      </c>
      <c r="C231" s="43" t="s">
        <v>4</v>
      </c>
      <c r="D231" s="43" t="s">
        <v>1952</v>
      </c>
      <c r="E231" s="103">
        <f>E230</f>
        <v>44621</v>
      </c>
      <c r="F231" s="43" t="s">
        <v>38</v>
      </c>
      <c r="G231" s="43">
        <v>72</v>
      </c>
      <c r="H231" s="167">
        <v>720.69</v>
      </c>
      <c r="I231" s="152">
        <v>44635</v>
      </c>
      <c r="J231" s="56" t="s">
        <v>3084</v>
      </c>
      <c r="K231" s="43" t="s">
        <v>3085</v>
      </c>
      <c r="L231" s="84" t="s">
        <v>2122</v>
      </c>
      <c r="M231" s="43"/>
      <c r="N231" s="70" t="s">
        <v>2131</v>
      </c>
      <c r="O231" s="70" t="s">
        <v>39</v>
      </c>
      <c r="P231" s="70">
        <v>5</v>
      </c>
      <c r="Q231" s="70">
        <v>67.260000000000005</v>
      </c>
      <c r="R231" s="42">
        <f t="shared" si="51"/>
        <v>336.3</v>
      </c>
      <c r="S231" s="43" t="s">
        <v>1915</v>
      </c>
      <c r="T231" s="133" t="str">
        <f t="shared" si="67"/>
        <v xml:space="preserve">  </v>
      </c>
      <c r="U231" s="133">
        <f t="shared" si="67"/>
        <v>336.3</v>
      </c>
      <c r="V231" s="133" t="str">
        <f t="shared" si="69"/>
        <v xml:space="preserve">  </v>
      </c>
      <c r="W231" s="133"/>
      <c r="X231" s="133"/>
      <c r="Y231" s="133"/>
      <c r="Z231" s="133" t="str">
        <f t="shared" si="69"/>
        <v xml:space="preserve">  </v>
      </c>
      <c r="AA231" s="133" t="str">
        <f t="shared" si="69"/>
        <v xml:space="preserve">  </v>
      </c>
      <c r="AB231" s="133"/>
      <c r="AC231" s="133" t="str">
        <f t="shared" si="70"/>
        <v xml:space="preserve">  </v>
      </c>
      <c r="AD231" s="133"/>
      <c r="AE231" s="133"/>
      <c r="AF231" s="133" t="str">
        <f t="shared" si="71"/>
        <v xml:space="preserve">  </v>
      </c>
      <c r="AG231" s="133" t="str">
        <f t="shared" si="71"/>
        <v xml:space="preserve">  </v>
      </c>
      <c r="AH231" s="133" t="str">
        <f t="shared" si="71"/>
        <v xml:space="preserve">  </v>
      </c>
      <c r="AI231" s="42"/>
      <c r="AJ231" s="42">
        <f t="shared" ref="AJ231:AJ262" si="72">R231</f>
        <v>336.3</v>
      </c>
      <c r="AK231" s="43">
        <v>78</v>
      </c>
      <c r="AL231" s="42">
        <f t="shared" si="62"/>
        <v>336.3</v>
      </c>
      <c r="AM231" s="43" t="s">
        <v>311</v>
      </c>
      <c r="AN231" s="95">
        <v>44621</v>
      </c>
      <c r="AO231" s="82"/>
    </row>
    <row r="232" spans="1:41" ht="45" hidden="1" customHeight="1">
      <c r="A232" s="43">
        <v>3</v>
      </c>
      <c r="B232" s="43">
        <v>517</v>
      </c>
      <c r="C232" s="43" t="s">
        <v>4</v>
      </c>
      <c r="D232" s="43" t="s">
        <v>1952</v>
      </c>
      <c r="E232" s="103">
        <f>E231</f>
        <v>44621</v>
      </c>
      <c r="F232" s="43" t="s">
        <v>38</v>
      </c>
      <c r="G232" s="43">
        <v>72</v>
      </c>
      <c r="H232" s="167">
        <v>720.69</v>
      </c>
      <c r="I232" s="152">
        <v>44635</v>
      </c>
      <c r="J232" s="56" t="s">
        <v>3084</v>
      </c>
      <c r="K232" s="43" t="s">
        <v>3085</v>
      </c>
      <c r="L232" s="84" t="s">
        <v>2122</v>
      </c>
      <c r="M232" s="43"/>
      <c r="N232" s="70" t="s">
        <v>2132</v>
      </c>
      <c r="O232" s="70" t="s">
        <v>39</v>
      </c>
      <c r="P232" s="70">
        <v>1</v>
      </c>
      <c r="Q232" s="70">
        <v>181.72</v>
      </c>
      <c r="R232" s="42">
        <f t="shared" si="51"/>
        <v>181.72</v>
      </c>
      <c r="S232" s="43" t="s">
        <v>1915</v>
      </c>
      <c r="T232" s="133" t="str">
        <f t="shared" si="67"/>
        <v xml:space="preserve">  </v>
      </c>
      <c r="U232" s="133">
        <f t="shared" si="67"/>
        <v>181.72</v>
      </c>
      <c r="V232" s="133" t="str">
        <f t="shared" si="69"/>
        <v xml:space="preserve">  </v>
      </c>
      <c r="W232" s="133"/>
      <c r="X232" s="133"/>
      <c r="Y232" s="133"/>
      <c r="Z232" s="133" t="str">
        <f t="shared" si="69"/>
        <v xml:space="preserve">  </v>
      </c>
      <c r="AA232" s="133" t="str">
        <f t="shared" si="69"/>
        <v xml:space="preserve">  </v>
      </c>
      <c r="AB232" s="133"/>
      <c r="AC232" s="133" t="str">
        <f t="shared" si="70"/>
        <v xml:space="preserve">  </v>
      </c>
      <c r="AD232" s="133"/>
      <c r="AE232" s="133"/>
      <c r="AF232" s="133" t="str">
        <f t="shared" si="71"/>
        <v xml:space="preserve">  </v>
      </c>
      <c r="AG232" s="133" t="str">
        <f t="shared" si="71"/>
        <v xml:space="preserve">  </v>
      </c>
      <c r="AH232" s="133" t="str">
        <f t="shared" si="71"/>
        <v xml:space="preserve">  </v>
      </c>
      <c r="AI232" s="42"/>
      <c r="AJ232" s="42">
        <f t="shared" si="72"/>
        <v>181.72</v>
      </c>
      <c r="AK232" s="43">
        <v>78</v>
      </c>
      <c r="AL232" s="42">
        <f t="shared" si="62"/>
        <v>181.72</v>
      </c>
      <c r="AM232" s="43" t="s">
        <v>311</v>
      </c>
      <c r="AN232" s="95">
        <v>44621</v>
      </c>
      <c r="AO232" s="82"/>
    </row>
    <row r="233" spans="1:41" ht="45" hidden="1" customHeight="1">
      <c r="A233" s="43">
        <v>4</v>
      </c>
      <c r="B233" s="43">
        <v>571</v>
      </c>
      <c r="C233" s="43" t="s">
        <v>4</v>
      </c>
      <c r="D233" s="43" t="s">
        <v>1952</v>
      </c>
      <c r="E233" s="103">
        <f>E232</f>
        <v>44621</v>
      </c>
      <c r="F233" s="43" t="s">
        <v>38</v>
      </c>
      <c r="G233" s="43">
        <v>103</v>
      </c>
      <c r="H233" s="167">
        <v>2343.4</v>
      </c>
      <c r="I233" s="152">
        <v>44643</v>
      </c>
      <c r="J233" s="56" t="s">
        <v>3086</v>
      </c>
      <c r="K233" s="43" t="s">
        <v>3087</v>
      </c>
      <c r="L233" s="84" t="s">
        <v>2123</v>
      </c>
      <c r="M233" s="43"/>
      <c r="N233" s="70" t="s">
        <v>2133</v>
      </c>
      <c r="O233" s="43" t="s">
        <v>1901</v>
      </c>
      <c r="P233" s="43">
        <v>2</v>
      </c>
      <c r="Q233" s="147">
        <v>21</v>
      </c>
      <c r="R233" s="42">
        <f t="shared" si="51"/>
        <v>42</v>
      </c>
      <c r="S233" s="43" t="s">
        <v>1915</v>
      </c>
      <c r="T233" s="133" t="str">
        <f t="shared" si="67"/>
        <v xml:space="preserve">  </v>
      </c>
      <c r="U233" s="133">
        <f t="shared" si="67"/>
        <v>42</v>
      </c>
      <c r="V233" s="133" t="str">
        <f t="shared" si="69"/>
        <v xml:space="preserve">  </v>
      </c>
      <c r="W233" s="133"/>
      <c r="X233" s="133"/>
      <c r="Y233" s="133"/>
      <c r="Z233" s="133" t="str">
        <f t="shared" si="69"/>
        <v xml:space="preserve">  </v>
      </c>
      <c r="AA233" s="133" t="str">
        <f t="shared" si="69"/>
        <v xml:space="preserve">  </v>
      </c>
      <c r="AB233" s="133"/>
      <c r="AC233" s="133" t="str">
        <f t="shared" si="70"/>
        <v xml:space="preserve">  </v>
      </c>
      <c r="AD233" s="133"/>
      <c r="AE233" s="133"/>
      <c r="AF233" s="133" t="str">
        <f t="shared" si="71"/>
        <v xml:space="preserve">  </v>
      </c>
      <c r="AG233" s="133" t="str">
        <f t="shared" si="71"/>
        <v xml:space="preserve">  </v>
      </c>
      <c r="AH233" s="133" t="str">
        <f t="shared" si="71"/>
        <v xml:space="preserve">  </v>
      </c>
      <c r="AI233" s="42"/>
      <c r="AJ233" s="42">
        <f t="shared" si="72"/>
        <v>42</v>
      </c>
      <c r="AK233" s="43">
        <v>68</v>
      </c>
      <c r="AL233" s="42">
        <f t="shared" si="62"/>
        <v>42</v>
      </c>
      <c r="AM233" s="43" t="s">
        <v>311</v>
      </c>
      <c r="AN233" s="95">
        <v>44621</v>
      </c>
      <c r="AO233" s="82"/>
    </row>
    <row r="234" spans="1:41" ht="45" hidden="1" customHeight="1">
      <c r="A234" s="43">
        <v>5</v>
      </c>
      <c r="B234" s="43">
        <v>571</v>
      </c>
      <c r="C234" s="43" t="s">
        <v>4</v>
      </c>
      <c r="D234" s="43" t="s">
        <v>1952</v>
      </c>
      <c r="E234" s="103">
        <f t="shared" ref="E234:E245" si="73">E233</f>
        <v>44621</v>
      </c>
      <c r="F234" s="43" t="s">
        <v>38</v>
      </c>
      <c r="G234" s="43">
        <v>103</v>
      </c>
      <c r="H234" s="167">
        <v>2343.4</v>
      </c>
      <c r="I234" s="152">
        <v>44643</v>
      </c>
      <c r="J234" s="56" t="s">
        <v>3086</v>
      </c>
      <c r="K234" s="43" t="s">
        <v>3087</v>
      </c>
      <c r="L234" s="84" t="s">
        <v>2123</v>
      </c>
      <c r="M234" s="43"/>
      <c r="N234" s="70" t="s">
        <v>2134</v>
      </c>
      <c r="O234" s="43" t="s">
        <v>39</v>
      </c>
      <c r="P234" s="43">
        <v>15</v>
      </c>
      <c r="Q234" s="147">
        <v>3</v>
      </c>
      <c r="R234" s="42">
        <f t="shared" si="51"/>
        <v>45</v>
      </c>
      <c r="S234" s="43" t="s">
        <v>1915</v>
      </c>
      <c r="T234" s="133" t="str">
        <f t="shared" si="67"/>
        <v xml:space="preserve">  </v>
      </c>
      <c r="U234" s="133">
        <f t="shared" si="67"/>
        <v>45</v>
      </c>
      <c r="V234" s="133" t="str">
        <f t="shared" si="69"/>
        <v xml:space="preserve">  </v>
      </c>
      <c r="W234" s="133"/>
      <c r="X234" s="133"/>
      <c r="Y234" s="133"/>
      <c r="Z234" s="133" t="str">
        <f t="shared" si="69"/>
        <v xml:space="preserve">  </v>
      </c>
      <c r="AA234" s="133" t="str">
        <f t="shared" si="69"/>
        <v xml:space="preserve">  </v>
      </c>
      <c r="AB234" s="133"/>
      <c r="AC234" s="133" t="str">
        <f t="shared" si="70"/>
        <v xml:space="preserve">  </v>
      </c>
      <c r="AD234" s="133"/>
      <c r="AE234" s="133"/>
      <c r="AF234" s="133" t="str">
        <f t="shared" si="71"/>
        <v xml:space="preserve">  </v>
      </c>
      <c r="AG234" s="133" t="str">
        <f t="shared" si="71"/>
        <v xml:space="preserve">  </v>
      </c>
      <c r="AH234" s="133" t="str">
        <f t="shared" si="71"/>
        <v xml:space="preserve">  </v>
      </c>
      <c r="AI234" s="42"/>
      <c r="AJ234" s="42">
        <f t="shared" si="72"/>
        <v>45</v>
      </c>
      <c r="AK234" s="43">
        <v>68</v>
      </c>
      <c r="AL234" s="42">
        <f t="shared" si="62"/>
        <v>45</v>
      </c>
      <c r="AM234" s="43" t="s">
        <v>311</v>
      </c>
      <c r="AN234" s="95">
        <v>44621</v>
      </c>
      <c r="AO234" s="82"/>
    </row>
    <row r="235" spans="1:41" ht="45" hidden="1" customHeight="1">
      <c r="A235" s="43">
        <v>6</v>
      </c>
      <c r="B235" s="43">
        <v>571</v>
      </c>
      <c r="C235" s="43" t="s">
        <v>4</v>
      </c>
      <c r="D235" s="43" t="s">
        <v>1952</v>
      </c>
      <c r="E235" s="103">
        <f t="shared" si="73"/>
        <v>44621</v>
      </c>
      <c r="F235" s="43" t="s">
        <v>38</v>
      </c>
      <c r="G235" s="43">
        <v>103</v>
      </c>
      <c r="H235" s="167">
        <v>2343.4</v>
      </c>
      <c r="I235" s="152">
        <v>44643</v>
      </c>
      <c r="J235" s="56" t="s">
        <v>3086</v>
      </c>
      <c r="K235" s="43" t="s">
        <v>3087</v>
      </c>
      <c r="L235" s="84" t="s">
        <v>2123</v>
      </c>
      <c r="M235" s="43"/>
      <c r="N235" s="70" t="s">
        <v>2135</v>
      </c>
      <c r="O235" s="43" t="s">
        <v>39</v>
      </c>
      <c r="P235" s="43">
        <v>15</v>
      </c>
      <c r="Q235" s="147">
        <v>3</v>
      </c>
      <c r="R235" s="42">
        <f t="shared" si="51"/>
        <v>45</v>
      </c>
      <c r="S235" s="43" t="s">
        <v>1915</v>
      </c>
      <c r="T235" s="133" t="str">
        <f t="shared" si="67"/>
        <v xml:space="preserve">  </v>
      </c>
      <c r="U235" s="133">
        <f t="shared" si="67"/>
        <v>45</v>
      </c>
      <c r="V235" s="133" t="str">
        <f t="shared" si="69"/>
        <v xml:space="preserve">  </v>
      </c>
      <c r="W235" s="133"/>
      <c r="X235" s="133"/>
      <c r="Y235" s="133"/>
      <c r="Z235" s="133" t="str">
        <f t="shared" si="69"/>
        <v xml:space="preserve">  </v>
      </c>
      <c r="AA235" s="133" t="str">
        <f t="shared" si="69"/>
        <v xml:space="preserve">  </v>
      </c>
      <c r="AB235" s="133"/>
      <c r="AC235" s="133" t="str">
        <f t="shared" si="70"/>
        <v xml:space="preserve">  </v>
      </c>
      <c r="AD235" s="133"/>
      <c r="AE235" s="133"/>
      <c r="AF235" s="133" t="str">
        <f t="shared" si="71"/>
        <v xml:space="preserve">  </v>
      </c>
      <c r="AG235" s="133" t="str">
        <f t="shared" si="71"/>
        <v xml:space="preserve">  </v>
      </c>
      <c r="AH235" s="133" t="str">
        <f t="shared" si="71"/>
        <v xml:space="preserve">  </v>
      </c>
      <c r="AI235" s="42"/>
      <c r="AJ235" s="42">
        <f t="shared" si="72"/>
        <v>45</v>
      </c>
      <c r="AK235" s="43">
        <v>68</v>
      </c>
      <c r="AL235" s="42">
        <f t="shared" si="62"/>
        <v>45</v>
      </c>
      <c r="AM235" s="43" t="s">
        <v>311</v>
      </c>
      <c r="AN235" s="95">
        <v>44621</v>
      </c>
      <c r="AO235" s="82"/>
    </row>
    <row r="236" spans="1:41" ht="45" hidden="1" customHeight="1">
      <c r="A236" s="43">
        <v>7</v>
      </c>
      <c r="B236" s="43">
        <v>571</v>
      </c>
      <c r="C236" s="43" t="s">
        <v>4</v>
      </c>
      <c r="D236" s="43" t="s">
        <v>1952</v>
      </c>
      <c r="E236" s="103">
        <f t="shared" si="73"/>
        <v>44621</v>
      </c>
      <c r="F236" s="43" t="s">
        <v>38</v>
      </c>
      <c r="G236" s="43">
        <v>103</v>
      </c>
      <c r="H236" s="167">
        <v>2343.4</v>
      </c>
      <c r="I236" s="152">
        <v>44643</v>
      </c>
      <c r="J236" s="56" t="s">
        <v>3086</v>
      </c>
      <c r="K236" s="43" t="s">
        <v>3087</v>
      </c>
      <c r="L236" s="84" t="s">
        <v>2123</v>
      </c>
      <c r="M236" s="43"/>
      <c r="N236" s="70" t="s">
        <v>2136</v>
      </c>
      <c r="O236" s="43" t="s">
        <v>39</v>
      </c>
      <c r="P236" s="43">
        <v>15</v>
      </c>
      <c r="Q236" s="147">
        <v>89</v>
      </c>
      <c r="R236" s="42">
        <f t="shared" si="51"/>
        <v>1335</v>
      </c>
      <c r="S236" s="43" t="s">
        <v>1915</v>
      </c>
      <c r="T236" s="133" t="str">
        <f t="shared" si="67"/>
        <v xml:space="preserve">  </v>
      </c>
      <c r="U236" s="133">
        <f t="shared" si="67"/>
        <v>1335</v>
      </c>
      <c r="V236" s="133" t="str">
        <f t="shared" si="69"/>
        <v xml:space="preserve">  </v>
      </c>
      <c r="W236" s="133"/>
      <c r="X236" s="133"/>
      <c r="Y236" s="133"/>
      <c r="Z236" s="133" t="str">
        <f t="shared" si="69"/>
        <v xml:space="preserve">  </v>
      </c>
      <c r="AA236" s="133" t="str">
        <f t="shared" si="69"/>
        <v xml:space="preserve">  </v>
      </c>
      <c r="AB236" s="133"/>
      <c r="AC236" s="133" t="str">
        <f t="shared" si="70"/>
        <v xml:space="preserve">  </v>
      </c>
      <c r="AD236" s="133"/>
      <c r="AE236" s="133"/>
      <c r="AF236" s="133" t="str">
        <f t="shared" si="71"/>
        <v xml:space="preserve">  </v>
      </c>
      <c r="AG236" s="133" t="str">
        <f t="shared" si="71"/>
        <v xml:space="preserve">  </v>
      </c>
      <c r="AH236" s="133" t="str">
        <f t="shared" si="71"/>
        <v xml:space="preserve">  </v>
      </c>
      <c r="AI236" s="42"/>
      <c r="AJ236" s="42">
        <f t="shared" si="72"/>
        <v>1335</v>
      </c>
      <c r="AK236" s="43">
        <v>68</v>
      </c>
      <c r="AL236" s="42">
        <f t="shared" si="62"/>
        <v>1335</v>
      </c>
      <c r="AM236" s="43" t="s">
        <v>311</v>
      </c>
      <c r="AN236" s="95">
        <v>44621</v>
      </c>
      <c r="AO236" s="82"/>
    </row>
    <row r="237" spans="1:41" ht="45" hidden="1" customHeight="1">
      <c r="A237" s="43">
        <v>8</v>
      </c>
      <c r="B237" s="43">
        <v>571</v>
      </c>
      <c r="C237" s="43" t="s">
        <v>4</v>
      </c>
      <c r="D237" s="43" t="s">
        <v>1952</v>
      </c>
      <c r="E237" s="103">
        <f t="shared" si="73"/>
        <v>44621</v>
      </c>
      <c r="F237" s="43" t="s">
        <v>38</v>
      </c>
      <c r="G237" s="43">
        <v>103</v>
      </c>
      <c r="H237" s="167">
        <v>2343.4</v>
      </c>
      <c r="I237" s="152">
        <v>44643</v>
      </c>
      <c r="J237" s="56" t="s">
        <v>3086</v>
      </c>
      <c r="K237" s="43" t="s">
        <v>3087</v>
      </c>
      <c r="L237" s="84" t="s">
        <v>2123</v>
      </c>
      <c r="M237" s="43"/>
      <c r="N237" s="70" t="s">
        <v>2137</v>
      </c>
      <c r="O237" s="43" t="s">
        <v>1948</v>
      </c>
      <c r="P237" s="43">
        <v>15</v>
      </c>
      <c r="Q237" s="147">
        <v>6.3</v>
      </c>
      <c r="R237" s="42">
        <f t="shared" si="51"/>
        <v>94.5</v>
      </c>
      <c r="S237" s="43" t="s">
        <v>1915</v>
      </c>
      <c r="T237" s="133" t="str">
        <f t="shared" si="67"/>
        <v xml:space="preserve">  </v>
      </c>
      <c r="U237" s="133">
        <f t="shared" si="67"/>
        <v>94.5</v>
      </c>
      <c r="V237" s="133" t="str">
        <f t="shared" si="69"/>
        <v xml:space="preserve">  </v>
      </c>
      <c r="W237" s="133"/>
      <c r="X237" s="133"/>
      <c r="Y237" s="133"/>
      <c r="Z237" s="133" t="str">
        <f t="shared" si="69"/>
        <v xml:space="preserve">  </v>
      </c>
      <c r="AA237" s="133" t="str">
        <f t="shared" si="69"/>
        <v xml:space="preserve">  </v>
      </c>
      <c r="AB237" s="133"/>
      <c r="AC237" s="133" t="str">
        <f t="shared" si="70"/>
        <v xml:space="preserve">  </v>
      </c>
      <c r="AD237" s="133"/>
      <c r="AE237" s="133"/>
      <c r="AF237" s="133" t="str">
        <f t="shared" si="71"/>
        <v xml:space="preserve">  </v>
      </c>
      <c r="AG237" s="133" t="str">
        <f t="shared" si="71"/>
        <v xml:space="preserve">  </v>
      </c>
      <c r="AH237" s="133" t="str">
        <f t="shared" si="71"/>
        <v xml:space="preserve">  </v>
      </c>
      <c r="AI237" s="42"/>
      <c r="AJ237" s="42">
        <f t="shared" si="72"/>
        <v>94.5</v>
      </c>
      <c r="AK237" s="43">
        <v>68</v>
      </c>
      <c r="AL237" s="42">
        <f t="shared" si="62"/>
        <v>94.5</v>
      </c>
      <c r="AM237" s="43" t="s">
        <v>311</v>
      </c>
      <c r="AN237" s="95">
        <v>44621</v>
      </c>
      <c r="AO237" s="82"/>
    </row>
    <row r="238" spans="1:41" ht="45" hidden="1" customHeight="1">
      <c r="A238" s="43">
        <v>9</v>
      </c>
      <c r="B238" s="43">
        <v>571</v>
      </c>
      <c r="C238" s="43" t="s">
        <v>4</v>
      </c>
      <c r="D238" s="43" t="s">
        <v>1952</v>
      </c>
      <c r="E238" s="103">
        <f t="shared" si="73"/>
        <v>44621</v>
      </c>
      <c r="F238" s="43" t="s">
        <v>38</v>
      </c>
      <c r="G238" s="43">
        <v>103</v>
      </c>
      <c r="H238" s="167">
        <v>2343.4</v>
      </c>
      <c r="I238" s="152">
        <v>44643</v>
      </c>
      <c r="J238" s="56" t="s">
        <v>3086</v>
      </c>
      <c r="K238" s="43" t="s">
        <v>3087</v>
      </c>
      <c r="L238" s="84" t="s">
        <v>2123</v>
      </c>
      <c r="M238" s="43"/>
      <c r="N238" s="70" t="s">
        <v>2138</v>
      </c>
      <c r="O238" s="43" t="s">
        <v>108</v>
      </c>
      <c r="P238" s="43">
        <v>3</v>
      </c>
      <c r="Q238" s="147">
        <v>6.3</v>
      </c>
      <c r="R238" s="42">
        <f t="shared" si="51"/>
        <v>18.899999999999999</v>
      </c>
      <c r="S238" s="43" t="s">
        <v>1915</v>
      </c>
      <c r="T238" s="133" t="str">
        <f t="shared" si="67"/>
        <v xml:space="preserve">  </v>
      </c>
      <c r="U238" s="133">
        <f t="shared" si="67"/>
        <v>18.899999999999999</v>
      </c>
      <c r="V238" s="133" t="str">
        <f t="shared" si="69"/>
        <v xml:space="preserve">  </v>
      </c>
      <c r="W238" s="133"/>
      <c r="X238" s="133"/>
      <c r="Y238" s="133"/>
      <c r="Z238" s="133" t="str">
        <f t="shared" si="69"/>
        <v xml:space="preserve">  </v>
      </c>
      <c r="AA238" s="133" t="str">
        <f t="shared" si="69"/>
        <v xml:space="preserve">  </v>
      </c>
      <c r="AB238" s="133"/>
      <c r="AC238" s="133" t="str">
        <f t="shared" si="70"/>
        <v xml:space="preserve">  </v>
      </c>
      <c r="AD238" s="133"/>
      <c r="AE238" s="133"/>
      <c r="AF238" s="133" t="str">
        <f t="shared" si="71"/>
        <v xml:space="preserve">  </v>
      </c>
      <c r="AG238" s="133" t="str">
        <f t="shared" si="71"/>
        <v xml:space="preserve">  </v>
      </c>
      <c r="AH238" s="133" t="str">
        <f t="shared" si="71"/>
        <v xml:space="preserve">  </v>
      </c>
      <c r="AI238" s="42"/>
      <c r="AJ238" s="42">
        <f t="shared" si="72"/>
        <v>18.899999999999999</v>
      </c>
      <c r="AK238" s="43">
        <v>68</v>
      </c>
      <c r="AL238" s="42">
        <f t="shared" si="62"/>
        <v>18.899999999999999</v>
      </c>
      <c r="AM238" s="43" t="s">
        <v>311</v>
      </c>
      <c r="AN238" s="95">
        <v>44621</v>
      </c>
      <c r="AO238" s="82"/>
    </row>
    <row r="239" spans="1:41" ht="45" hidden="1" customHeight="1">
      <c r="A239" s="43">
        <v>10</v>
      </c>
      <c r="B239" s="43">
        <v>571</v>
      </c>
      <c r="C239" s="43" t="s">
        <v>4</v>
      </c>
      <c r="D239" s="43" t="s">
        <v>1952</v>
      </c>
      <c r="E239" s="103">
        <f t="shared" si="73"/>
        <v>44621</v>
      </c>
      <c r="F239" s="43" t="s">
        <v>38</v>
      </c>
      <c r="G239" s="43">
        <v>103</v>
      </c>
      <c r="H239" s="167">
        <v>2343.4</v>
      </c>
      <c r="I239" s="152">
        <v>44643</v>
      </c>
      <c r="J239" s="56" t="s">
        <v>3086</v>
      </c>
      <c r="K239" s="43" t="s">
        <v>3087</v>
      </c>
      <c r="L239" s="84" t="s">
        <v>2123</v>
      </c>
      <c r="M239" s="43"/>
      <c r="N239" s="70" t="s">
        <v>2139</v>
      </c>
      <c r="O239" s="43" t="s">
        <v>39</v>
      </c>
      <c r="P239" s="43">
        <v>10</v>
      </c>
      <c r="Q239" s="147">
        <v>4</v>
      </c>
      <c r="R239" s="42">
        <f t="shared" si="51"/>
        <v>40</v>
      </c>
      <c r="S239" s="43" t="s">
        <v>1915</v>
      </c>
      <c r="T239" s="133" t="str">
        <f t="shared" si="67"/>
        <v xml:space="preserve">  </v>
      </c>
      <c r="U239" s="133">
        <f t="shared" si="67"/>
        <v>40</v>
      </c>
      <c r="V239" s="133" t="str">
        <f t="shared" si="69"/>
        <v xml:space="preserve">  </v>
      </c>
      <c r="W239" s="133"/>
      <c r="X239" s="133"/>
      <c r="Y239" s="133"/>
      <c r="Z239" s="133" t="str">
        <f t="shared" si="69"/>
        <v xml:space="preserve">  </v>
      </c>
      <c r="AA239" s="133" t="str">
        <f t="shared" si="69"/>
        <v xml:space="preserve">  </v>
      </c>
      <c r="AB239" s="133"/>
      <c r="AC239" s="133" t="str">
        <f t="shared" si="70"/>
        <v xml:space="preserve">  </v>
      </c>
      <c r="AD239" s="133"/>
      <c r="AE239" s="133"/>
      <c r="AF239" s="133" t="str">
        <f t="shared" si="71"/>
        <v xml:space="preserve">  </v>
      </c>
      <c r="AG239" s="133" t="str">
        <f t="shared" si="71"/>
        <v xml:space="preserve">  </v>
      </c>
      <c r="AH239" s="133" t="str">
        <f t="shared" si="71"/>
        <v xml:space="preserve">  </v>
      </c>
      <c r="AI239" s="42"/>
      <c r="AJ239" s="42">
        <f t="shared" si="72"/>
        <v>40</v>
      </c>
      <c r="AK239" s="43">
        <v>68</v>
      </c>
      <c r="AL239" s="42">
        <f t="shared" si="62"/>
        <v>40</v>
      </c>
      <c r="AM239" s="43" t="s">
        <v>311</v>
      </c>
      <c r="AN239" s="95">
        <v>44621</v>
      </c>
      <c r="AO239" s="82"/>
    </row>
    <row r="240" spans="1:41" ht="45" hidden="1" customHeight="1">
      <c r="A240" s="43">
        <v>11</v>
      </c>
      <c r="B240" s="43">
        <v>571</v>
      </c>
      <c r="C240" s="43" t="s">
        <v>4</v>
      </c>
      <c r="D240" s="43" t="s">
        <v>1952</v>
      </c>
      <c r="E240" s="103">
        <f t="shared" si="73"/>
        <v>44621</v>
      </c>
      <c r="F240" s="43" t="s">
        <v>38</v>
      </c>
      <c r="G240" s="43">
        <v>103</v>
      </c>
      <c r="H240" s="167">
        <v>2343.4</v>
      </c>
      <c r="I240" s="152">
        <v>44643</v>
      </c>
      <c r="J240" s="56" t="s">
        <v>3086</v>
      </c>
      <c r="K240" s="43" t="s">
        <v>3087</v>
      </c>
      <c r="L240" s="84" t="s">
        <v>2123</v>
      </c>
      <c r="M240" s="43"/>
      <c r="N240" s="70" t="s">
        <v>2140</v>
      </c>
      <c r="O240" s="43" t="s">
        <v>39</v>
      </c>
      <c r="P240" s="43">
        <v>3</v>
      </c>
      <c r="Q240" s="147">
        <v>35</v>
      </c>
      <c r="R240" s="42">
        <f t="shared" si="51"/>
        <v>105</v>
      </c>
      <c r="S240" s="43" t="s">
        <v>1915</v>
      </c>
      <c r="T240" s="133" t="str">
        <f t="shared" si="67"/>
        <v xml:space="preserve">  </v>
      </c>
      <c r="U240" s="133">
        <f t="shared" si="67"/>
        <v>105</v>
      </c>
      <c r="V240" s="133" t="str">
        <f t="shared" si="69"/>
        <v xml:space="preserve">  </v>
      </c>
      <c r="W240" s="133"/>
      <c r="X240" s="133"/>
      <c r="Y240" s="133"/>
      <c r="Z240" s="133" t="str">
        <f t="shared" si="69"/>
        <v xml:space="preserve">  </v>
      </c>
      <c r="AA240" s="133" t="str">
        <f t="shared" si="69"/>
        <v xml:space="preserve">  </v>
      </c>
      <c r="AB240" s="133"/>
      <c r="AC240" s="133" t="str">
        <f t="shared" si="70"/>
        <v xml:space="preserve">  </v>
      </c>
      <c r="AD240" s="133"/>
      <c r="AE240" s="133"/>
      <c r="AF240" s="133" t="str">
        <f t="shared" si="71"/>
        <v xml:space="preserve">  </v>
      </c>
      <c r="AG240" s="133" t="str">
        <f t="shared" si="71"/>
        <v xml:space="preserve">  </v>
      </c>
      <c r="AH240" s="133" t="str">
        <f t="shared" si="71"/>
        <v xml:space="preserve">  </v>
      </c>
      <c r="AI240" s="42"/>
      <c r="AJ240" s="42">
        <f t="shared" si="72"/>
        <v>105</v>
      </c>
      <c r="AK240" s="43">
        <v>68</v>
      </c>
      <c r="AL240" s="42">
        <f t="shared" si="62"/>
        <v>105</v>
      </c>
      <c r="AM240" s="43" t="s">
        <v>311</v>
      </c>
      <c r="AN240" s="95">
        <v>44621</v>
      </c>
      <c r="AO240" s="82"/>
    </row>
    <row r="241" spans="1:41" ht="45" hidden="1" customHeight="1">
      <c r="A241" s="43">
        <v>12</v>
      </c>
      <c r="B241" s="43">
        <v>571</v>
      </c>
      <c r="C241" s="43" t="s">
        <v>4</v>
      </c>
      <c r="D241" s="43" t="s">
        <v>1952</v>
      </c>
      <c r="E241" s="103">
        <f t="shared" si="73"/>
        <v>44621</v>
      </c>
      <c r="F241" s="43" t="s">
        <v>38</v>
      </c>
      <c r="G241" s="43">
        <v>103</v>
      </c>
      <c r="H241" s="167">
        <v>2343.4</v>
      </c>
      <c r="I241" s="152">
        <v>44643</v>
      </c>
      <c r="J241" s="56" t="s">
        <v>3086</v>
      </c>
      <c r="K241" s="43" t="s">
        <v>3087</v>
      </c>
      <c r="L241" s="84" t="s">
        <v>2123</v>
      </c>
      <c r="M241" s="43"/>
      <c r="N241" s="70" t="s">
        <v>2141</v>
      </c>
      <c r="O241" s="43" t="s">
        <v>108</v>
      </c>
      <c r="P241" s="43">
        <v>2</v>
      </c>
      <c r="Q241" s="147">
        <v>36</v>
      </c>
      <c r="R241" s="42">
        <f t="shared" si="51"/>
        <v>72</v>
      </c>
      <c r="S241" s="43" t="s">
        <v>1915</v>
      </c>
      <c r="T241" s="133" t="str">
        <f t="shared" si="67"/>
        <v xml:space="preserve">  </v>
      </c>
      <c r="U241" s="133">
        <f t="shared" si="67"/>
        <v>72</v>
      </c>
      <c r="V241" s="133" t="str">
        <f t="shared" si="69"/>
        <v xml:space="preserve">  </v>
      </c>
      <c r="W241" s="133"/>
      <c r="X241" s="133"/>
      <c r="Y241" s="133"/>
      <c r="Z241" s="133" t="str">
        <f t="shared" si="69"/>
        <v xml:space="preserve">  </v>
      </c>
      <c r="AA241" s="133" t="str">
        <f t="shared" si="69"/>
        <v xml:space="preserve">  </v>
      </c>
      <c r="AB241" s="133"/>
      <c r="AC241" s="133" t="str">
        <f t="shared" si="70"/>
        <v xml:space="preserve">  </v>
      </c>
      <c r="AD241" s="133"/>
      <c r="AE241" s="133"/>
      <c r="AF241" s="133" t="str">
        <f t="shared" si="71"/>
        <v xml:space="preserve">  </v>
      </c>
      <c r="AG241" s="133" t="str">
        <f t="shared" si="71"/>
        <v xml:space="preserve">  </v>
      </c>
      <c r="AH241" s="133" t="str">
        <f t="shared" si="71"/>
        <v xml:space="preserve">  </v>
      </c>
      <c r="AI241" s="43"/>
      <c r="AJ241" s="42">
        <f t="shared" si="72"/>
        <v>72</v>
      </c>
      <c r="AK241" s="43">
        <v>68</v>
      </c>
      <c r="AL241" s="42">
        <f t="shared" si="62"/>
        <v>72</v>
      </c>
      <c r="AM241" s="43" t="s">
        <v>311</v>
      </c>
      <c r="AN241" s="95">
        <v>44621</v>
      </c>
      <c r="AO241" s="82"/>
    </row>
    <row r="242" spans="1:41" ht="45" hidden="1" customHeight="1">
      <c r="A242" s="43">
        <v>13</v>
      </c>
      <c r="B242" s="43">
        <v>571</v>
      </c>
      <c r="C242" s="43" t="s">
        <v>4</v>
      </c>
      <c r="D242" s="43" t="s">
        <v>1952</v>
      </c>
      <c r="E242" s="103">
        <f t="shared" si="73"/>
        <v>44621</v>
      </c>
      <c r="F242" s="43" t="s">
        <v>38</v>
      </c>
      <c r="G242" s="43">
        <v>103</v>
      </c>
      <c r="H242" s="167">
        <v>2343.4</v>
      </c>
      <c r="I242" s="152">
        <v>44643</v>
      </c>
      <c r="J242" s="56" t="s">
        <v>3086</v>
      </c>
      <c r="K242" s="43" t="s">
        <v>3087</v>
      </c>
      <c r="L242" s="84" t="s">
        <v>2123</v>
      </c>
      <c r="M242" s="43"/>
      <c r="N242" s="70" t="s">
        <v>2142</v>
      </c>
      <c r="O242" s="43" t="s">
        <v>108</v>
      </c>
      <c r="P242" s="43">
        <v>1</v>
      </c>
      <c r="Q242" s="147">
        <v>36</v>
      </c>
      <c r="R242" s="42">
        <f t="shared" si="51"/>
        <v>36</v>
      </c>
      <c r="S242" s="43" t="s">
        <v>1915</v>
      </c>
      <c r="T242" s="133" t="str">
        <f t="shared" si="67"/>
        <v xml:space="preserve">  </v>
      </c>
      <c r="U242" s="133">
        <f t="shared" si="67"/>
        <v>36</v>
      </c>
      <c r="V242" s="133" t="str">
        <f t="shared" si="69"/>
        <v xml:space="preserve">  </v>
      </c>
      <c r="W242" s="133"/>
      <c r="X242" s="133"/>
      <c r="Y242" s="133"/>
      <c r="Z242" s="133" t="str">
        <f t="shared" si="69"/>
        <v xml:space="preserve">  </v>
      </c>
      <c r="AA242" s="133" t="str">
        <f t="shared" si="69"/>
        <v xml:space="preserve">  </v>
      </c>
      <c r="AB242" s="133"/>
      <c r="AC242" s="133" t="str">
        <f t="shared" si="70"/>
        <v xml:space="preserve">  </v>
      </c>
      <c r="AD242" s="133"/>
      <c r="AE242" s="133"/>
      <c r="AF242" s="133" t="str">
        <f t="shared" si="71"/>
        <v xml:space="preserve">  </v>
      </c>
      <c r="AG242" s="133" t="str">
        <f t="shared" si="71"/>
        <v xml:space="preserve">  </v>
      </c>
      <c r="AH242" s="133" t="str">
        <f t="shared" si="71"/>
        <v xml:space="preserve">  </v>
      </c>
      <c r="AI242" s="43"/>
      <c r="AJ242" s="42">
        <f t="shared" si="72"/>
        <v>36</v>
      </c>
      <c r="AK242" s="43">
        <v>68</v>
      </c>
      <c r="AL242" s="42">
        <f t="shared" si="62"/>
        <v>36</v>
      </c>
      <c r="AM242" s="43" t="s">
        <v>311</v>
      </c>
      <c r="AN242" s="95">
        <v>44621</v>
      </c>
      <c r="AO242" s="82"/>
    </row>
    <row r="243" spans="1:41" ht="45" hidden="1" customHeight="1">
      <c r="A243" s="43">
        <v>14</v>
      </c>
      <c r="B243" s="43">
        <v>571</v>
      </c>
      <c r="C243" s="43" t="s">
        <v>4</v>
      </c>
      <c r="D243" s="43" t="s">
        <v>1952</v>
      </c>
      <c r="E243" s="103">
        <f t="shared" si="73"/>
        <v>44621</v>
      </c>
      <c r="F243" s="43" t="s">
        <v>38</v>
      </c>
      <c r="G243" s="43">
        <v>103</v>
      </c>
      <c r="H243" s="167">
        <v>2343.4</v>
      </c>
      <c r="I243" s="152">
        <v>44643</v>
      </c>
      <c r="J243" s="56" t="s">
        <v>3086</v>
      </c>
      <c r="K243" s="43" t="s">
        <v>3087</v>
      </c>
      <c r="L243" s="84" t="s">
        <v>2123</v>
      </c>
      <c r="M243" s="43"/>
      <c r="N243" s="70" t="s">
        <v>2143</v>
      </c>
      <c r="O243" s="43" t="s">
        <v>108</v>
      </c>
      <c r="P243" s="43">
        <v>2</v>
      </c>
      <c r="Q243" s="147">
        <v>30</v>
      </c>
      <c r="R243" s="42">
        <f t="shared" si="51"/>
        <v>60</v>
      </c>
      <c r="S243" s="43" t="s">
        <v>1915</v>
      </c>
      <c r="T243" s="133" t="str">
        <f t="shared" si="67"/>
        <v xml:space="preserve">  </v>
      </c>
      <c r="U243" s="133">
        <f t="shared" si="67"/>
        <v>60</v>
      </c>
      <c r="V243" s="133" t="str">
        <f t="shared" si="69"/>
        <v xml:space="preserve">  </v>
      </c>
      <c r="W243" s="133"/>
      <c r="X243" s="133"/>
      <c r="Y243" s="133"/>
      <c r="Z243" s="133" t="str">
        <f t="shared" si="69"/>
        <v xml:space="preserve">  </v>
      </c>
      <c r="AA243" s="133" t="str">
        <f t="shared" si="69"/>
        <v xml:space="preserve">  </v>
      </c>
      <c r="AB243" s="133"/>
      <c r="AC243" s="133" t="str">
        <f t="shared" si="70"/>
        <v xml:space="preserve">  </v>
      </c>
      <c r="AD243" s="133"/>
      <c r="AE243" s="133"/>
      <c r="AF243" s="133" t="str">
        <f t="shared" si="71"/>
        <v xml:space="preserve">  </v>
      </c>
      <c r="AG243" s="133" t="str">
        <f t="shared" si="71"/>
        <v xml:space="preserve">  </v>
      </c>
      <c r="AH243" s="133" t="str">
        <f t="shared" si="71"/>
        <v xml:space="preserve">  </v>
      </c>
      <c r="AI243" s="43"/>
      <c r="AJ243" s="42">
        <f t="shared" si="72"/>
        <v>60</v>
      </c>
      <c r="AK243" s="43">
        <v>68</v>
      </c>
      <c r="AL243" s="42">
        <f t="shared" si="62"/>
        <v>60</v>
      </c>
      <c r="AM243" s="43" t="s">
        <v>311</v>
      </c>
      <c r="AN243" s="95">
        <v>44621</v>
      </c>
      <c r="AO243" s="82"/>
    </row>
    <row r="244" spans="1:41" ht="45" hidden="1" customHeight="1">
      <c r="A244" s="43">
        <v>15</v>
      </c>
      <c r="B244" s="43">
        <v>571</v>
      </c>
      <c r="C244" s="43" t="s">
        <v>4</v>
      </c>
      <c r="D244" s="43" t="s">
        <v>1952</v>
      </c>
      <c r="E244" s="103">
        <f t="shared" si="73"/>
        <v>44621</v>
      </c>
      <c r="F244" s="43" t="s">
        <v>38</v>
      </c>
      <c r="G244" s="43">
        <v>103</v>
      </c>
      <c r="H244" s="167">
        <v>2343.4</v>
      </c>
      <c r="I244" s="152">
        <v>44643</v>
      </c>
      <c r="J244" s="56" t="s">
        <v>3086</v>
      </c>
      <c r="K244" s="43" t="s">
        <v>3087</v>
      </c>
      <c r="L244" s="84" t="s">
        <v>2123</v>
      </c>
      <c r="M244" s="43"/>
      <c r="N244" s="70" t="s">
        <v>2144</v>
      </c>
      <c r="O244" s="43" t="s">
        <v>39</v>
      </c>
      <c r="P244" s="43">
        <v>15</v>
      </c>
      <c r="Q244" s="147">
        <v>22</v>
      </c>
      <c r="R244" s="42">
        <f t="shared" si="51"/>
        <v>330</v>
      </c>
      <c r="S244" s="43" t="s">
        <v>1915</v>
      </c>
      <c r="T244" s="133" t="str">
        <f t="shared" si="67"/>
        <v xml:space="preserve">  </v>
      </c>
      <c r="U244" s="133">
        <f t="shared" si="67"/>
        <v>330</v>
      </c>
      <c r="V244" s="133" t="str">
        <f t="shared" si="69"/>
        <v xml:space="preserve">  </v>
      </c>
      <c r="W244" s="133"/>
      <c r="X244" s="133"/>
      <c r="Y244" s="133"/>
      <c r="Z244" s="133" t="str">
        <f t="shared" si="69"/>
        <v xml:space="preserve">  </v>
      </c>
      <c r="AA244" s="133" t="str">
        <f t="shared" si="69"/>
        <v xml:space="preserve">  </v>
      </c>
      <c r="AB244" s="133"/>
      <c r="AC244" s="133" t="str">
        <f t="shared" si="70"/>
        <v xml:space="preserve">  </v>
      </c>
      <c r="AD244" s="133"/>
      <c r="AE244" s="133"/>
      <c r="AF244" s="133" t="str">
        <f t="shared" si="71"/>
        <v xml:space="preserve">  </v>
      </c>
      <c r="AG244" s="133" t="str">
        <f t="shared" si="71"/>
        <v xml:space="preserve">  </v>
      </c>
      <c r="AH244" s="133" t="str">
        <f t="shared" si="71"/>
        <v xml:space="preserve">  </v>
      </c>
      <c r="AI244" s="43"/>
      <c r="AJ244" s="42">
        <f t="shared" si="72"/>
        <v>330</v>
      </c>
      <c r="AK244" s="43">
        <v>68</v>
      </c>
      <c r="AL244" s="42">
        <f t="shared" si="62"/>
        <v>330</v>
      </c>
      <c r="AM244" s="43" t="s">
        <v>311</v>
      </c>
      <c r="AN244" s="95">
        <v>44621</v>
      </c>
      <c r="AO244" s="82"/>
    </row>
    <row r="245" spans="1:41" ht="45" hidden="1" customHeight="1">
      <c r="A245" s="43">
        <v>16</v>
      </c>
      <c r="B245" s="43">
        <v>571</v>
      </c>
      <c r="C245" s="43" t="s">
        <v>4</v>
      </c>
      <c r="D245" s="43" t="s">
        <v>1952</v>
      </c>
      <c r="E245" s="103">
        <f t="shared" si="73"/>
        <v>44621</v>
      </c>
      <c r="F245" s="43" t="s">
        <v>38</v>
      </c>
      <c r="G245" s="43">
        <v>103</v>
      </c>
      <c r="H245" s="167">
        <v>2343.4</v>
      </c>
      <c r="I245" s="152">
        <v>44643</v>
      </c>
      <c r="J245" s="56" t="s">
        <v>3086</v>
      </c>
      <c r="K245" s="43" t="s">
        <v>3087</v>
      </c>
      <c r="L245" s="84" t="s">
        <v>2123</v>
      </c>
      <c r="M245" s="43"/>
      <c r="N245" s="70" t="s">
        <v>2145</v>
      </c>
      <c r="O245" s="43" t="s">
        <v>39</v>
      </c>
      <c r="P245" s="43">
        <v>10</v>
      </c>
      <c r="Q245" s="147">
        <v>12</v>
      </c>
      <c r="R245" s="42">
        <f t="shared" si="51"/>
        <v>120</v>
      </c>
      <c r="S245" s="43" t="s">
        <v>1915</v>
      </c>
      <c r="T245" s="133" t="str">
        <f t="shared" si="67"/>
        <v xml:space="preserve">  </v>
      </c>
      <c r="U245" s="133">
        <f t="shared" si="67"/>
        <v>120</v>
      </c>
      <c r="V245" s="133" t="str">
        <f t="shared" si="69"/>
        <v xml:space="preserve">  </v>
      </c>
      <c r="W245" s="133"/>
      <c r="X245" s="133"/>
      <c r="Y245" s="133"/>
      <c r="Z245" s="133" t="str">
        <f t="shared" si="69"/>
        <v xml:space="preserve">  </v>
      </c>
      <c r="AA245" s="133" t="str">
        <f t="shared" si="69"/>
        <v xml:space="preserve">  </v>
      </c>
      <c r="AB245" s="133"/>
      <c r="AC245" s="133" t="str">
        <f t="shared" si="70"/>
        <v xml:space="preserve">  </v>
      </c>
      <c r="AD245" s="133"/>
      <c r="AE245" s="133"/>
      <c r="AF245" s="133" t="str">
        <f t="shared" si="71"/>
        <v xml:space="preserve">  </v>
      </c>
      <c r="AG245" s="133" t="str">
        <f t="shared" si="71"/>
        <v xml:space="preserve">  </v>
      </c>
      <c r="AH245" s="133" t="str">
        <f t="shared" si="71"/>
        <v xml:space="preserve">  </v>
      </c>
      <c r="AI245" s="43"/>
      <c r="AJ245" s="42">
        <f t="shared" si="72"/>
        <v>120</v>
      </c>
      <c r="AK245" s="43">
        <v>68</v>
      </c>
      <c r="AL245" s="42">
        <f t="shared" si="62"/>
        <v>120</v>
      </c>
      <c r="AM245" s="43" t="s">
        <v>311</v>
      </c>
      <c r="AN245" s="95">
        <v>44621</v>
      </c>
      <c r="AO245" s="82"/>
    </row>
    <row r="246" spans="1:41" ht="45" hidden="1" customHeight="1">
      <c r="A246" s="43">
        <v>17</v>
      </c>
      <c r="B246" s="43">
        <v>929</v>
      </c>
      <c r="C246" s="43" t="s">
        <v>4</v>
      </c>
      <c r="D246" s="43" t="s">
        <v>2163</v>
      </c>
      <c r="E246" s="103">
        <v>44634</v>
      </c>
      <c r="F246" s="43" t="s">
        <v>38</v>
      </c>
      <c r="G246" s="43">
        <v>264</v>
      </c>
      <c r="H246" s="167">
        <v>4310</v>
      </c>
      <c r="I246" s="152">
        <v>44641</v>
      </c>
      <c r="J246" s="358" t="s">
        <v>3088</v>
      </c>
      <c r="K246" s="178" t="s">
        <v>3089</v>
      </c>
      <c r="L246" s="84" t="s">
        <v>2124</v>
      </c>
      <c r="M246" s="43"/>
      <c r="N246" s="70" t="s">
        <v>2146</v>
      </c>
      <c r="O246" s="70" t="s">
        <v>39</v>
      </c>
      <c r="P246" s="70">
        <v>3</v>
      </c>
      <c r="Q246" s="122">
        <v>660</v>
      </c>
      <c r="R246" s="42">
        <f t="shared" si="51"/>
        <v>1980</v>
      </c>
      <c r="S246" s="43" t="s">
        <v>192</v>
      </c>
      <c r="T246" s="133" t="str">
        <f t="shared" si="67"/>
        <v xml:space="preserve">  </v>
      </c>
      <c r="U246" s="133" t="str">
        <f t="shared" si="67"/>
        <v xml:space="preserve">  </v>
      </c>
      <c r="V246" s="133" t="str">
        <f t="shared" si="69"/>
        <v xml:space="preserve">  </v>
      </c>
      <c r="W246" s="133"/>
      <c r="X246" s="133"/>
      <c r="Y246" s="133"/>
      <c r="Z246" s="133" t="str">
        <f t="shared" si="69"/>
        <v xml:space="preserve">  </v>
      </c>
      <c r="AA246" s="133" t="str">
        <f t="shared" si="69"/>
        <v xml:space="preserve">  </v>
      </c>
      <c r="AB246" s="133"/>
      <c r="AC246" s="133" t="str">
        <f t="shared" si="70"/>
        <v xml:space="preserve">  </v>
      </c>
      <c r="AD246" s="133"/>
      <c r="AE246" s="133"/>
      <c r="AF246" s="133">
        <f t="shared" si="71"/>
        <v>1980</v>
      </c>
      <c r="AG246" s="133" t="str">
        <f t="shared" si="71"/>
        <v xml:space="preserve">  </v>
      </c>
      <c r="AH246" s="133" t="str">
        <f t="shared" si="71"/>
        <v xml:space="preserve">  </v>
      </c>
      <c r="AI246" s="43"/>
      <c r="AJ246" s="42">
        <f t="shared" si="72"/>
        <v>1980</v>
      </c>
      <c r="AK246" s="43">
        <v>183</v>
      </c>
      <c r="AL246" s="42">
        <f t="shared" si="62"/>
        <v>1980</v>
      </c>
      <c r="AM246" s="43" t="s">
        <v>311</v>
      </c>
      <c r="AN246" s="95">
        <v>44621</v>
      </c>
      <c r="AO246" s="82"/>
    </row>
    <row r="247" spans="1:41" ht="45" hidden="1" customHeight="1">
      <c r="A247" s="43">
        <v>18</v>
      </c>
      <c r="B247" s="43">
        <v>929</v>
      </c>
      <c r="C247" s="43" t="s">
        <v>4</v>
      </c>
      <c r="D247" s="43" t="s">
        <v>2163</v>
      </c>
      <c r="E247" s="103">
        <f>E246</f>
        <v>44634</v>
      </c>
      <c r="F247" s="43" t="s">
        <v>38</v>
      </c>
      <c r="G247" s="43">
        <v>264</v>
      </c>
      <c r="H247" s="167">
        <v>4310</v>
      </c>
      <c r="I247" s="152">
        <v>44641</v>
      </c>
      <c r="J247" s="358" t="s">
        <v>3088</v>
      </c>
      <c r="K247" s="178" t="s">
        <v>3089</v>
      </c>
      <c r="L247" s="84" t="s">
        <v>2124</v>
      </c>
      <c r="M247" s="43"/>
      <c r="N247" s="70" t="s">
        <v>2147</v>
      </c>
      <c r="O247" s="70" t="s">
        <v>39</v>
      </c>
      <c r="P247" s="70">
        <v>1</v>
      </c>
      <c r="Q247" s="122">
        <v>1010</v>
      </c>
      <c r="R247" s="42">
        <f t="shared" si="51"/>
        <v>1010</v>
      </c>
      <c r="S247" s="43" t="s">
        <v>192</v>
      </c>
      <c r="T247" s="133" t="str">
        <f t="shared" si="67"/>
        <v xml:space="preserve">  </v>
      </c>
      <c r="U247" s="133" t="str">
        <f t="shared" si="67"/>
        <v xml:space="preserve">  </v>
      </c>
      <c r="V247" s="133" t="str">
        <f t="shared" si="69"/>
        <v xml:space="preserve">  </v>
      </c>
      <c r="W247" s="133"/>
      <c r="X247" s="133"/>
      <c r="Y247" s="133"/>
      <c r="Z247" s="133" t="str">
        <f t="shared" si="69"/>
        <v xml:space="preserve">  </v>
      </c>
      <c r="AA247" s="133" t="str">
        <f t="shared" si="69"/>
        <v xml:space="preserve">  </v>
      </c>
      <c r="AB247" s="133"/>
      <c r="AC247" s="133" t="str">
        <f t="shared" si="70"/>
        <v xml:space="preserve">  </v>
      </c>
      <c r="AD247" s="133"/>
      <c r="AE247" s="133"/>
      <c r="AF247" s="133">
        <f t="shared" si="71"/>
        <v>1010</v>
      </c>
      <c r="AG247" s="133" t="str">
        <f t="shared" si="71"/>
        <v xml:space="preserve">  </v>
      </c>
      <c r="AH247" s="133" t="str">
        <f t="shared" si="71"/>
        <v xml:space="preserve">  </v>
      </c>
      <c r="AI247" s="43"/>
      <c r="AJ247" s="42">
        <f t="shared" si="72"/>
        <v>1010</v>
      </c>
      <c r="AK247" s="43">
        <v>183</v>
      </c>
      <c r="AL247" s="42">
        <f t="shared" si="62"/>
        <v>1010</v>
      </c>
      <c r="AM247" s="43" t="s">
        <v>311</v>
      </c>
      <c r="AN247" s="95">
        <v>44621</v>
      </c>
      <c r="AO247" s="82"/>
    </row>
    <row r="248" spans="1:41" ht="45" hidden="1" customHeight="1">
      <c r="A248" s="43">
        <v>19</v>
      </c>
      <c r="B248" s="43">
        <v>941</v>
      </c>
      <c r="C248" s="43" t="s">
        <v>4</v>
      </c>
      <c r="D248" s="43" t="s">
        <v>2164</v>
      </c>
      <c r="E248" s="103">
        <v>44635</v>
      </c>
      <c r="F248" s="43" t="s">
        <v>38</v>
      </c>
      <c r="G248" s="43">
        <v>265</v>
      </c>
      <c r="H248" s="167">
        <v>3153</v>
      </c>
      <c r="I248" s="152">
        <v>44641</v>
      </c>
      <c r="J248" s="358" t="s">
        <v>3090</v>
      </c>
      <c r="K248" s="178" t="s">
        <v>3091</v>
      </c>
      <c r="L248" s="84" t="s">
        <v>62</v>
      </c>
      <c r="M248" s="43"/>
      <c r="N248" s="70" t="s">
        <v>63</v>
      </c>
      <c r="O248" s="70" t="s">
        <v>2148</v>
      </c>
      <c r="P248" s="70">
        <v>1</v>
      </c>
      <c r="Q248" s="122">
        <v>80</v>
      </c>
      <c r="R248" s="42">
        <f t="shared" si="51"/>
        <v>80</v>
      </c>
      <c r="S248" s="43" t="s">
        <v>1915</v>
      </c>
      <c r="T248" s="133" t="str">
        <f t="shared" si="67"/>
        <v xml:space="preserve">  </v>
      </c>
      <c r="U248" s="133">
        <f t="shared" si="67"/>
        <v>80</v>
      </c>
      <c r="V248" s="133" t="str">
        <f t="shared" si="69"/>
        <v xml:space="preserve">  </v>
      </c>
      <c r="W248" s="133"/>
      <c r="X248" s="133"/>
      <c r="Y248" s="133"/>
      <c r="Z248" s="133" t="str">
        <f t="shared" si="69"/>
        <v xml:space="preserve">  </v>
      </c>
      <c r="AA248" s="133" t="str">
        <f t="shared" si="69"/>
        <v xml:space="preserve">  </v>
      </c>
      <c r="AB248" s="133"/>
      <c r="AC248" s="133" t="str">
        <f t="shared" si="70"/>
        <v xml:space="preserve">  </v>
      </c>
      <c r="AD248" s="133"/>
      <c r="AE248" s="133"/>
      <c r="AF248" s="133" t="str">
        <f t="shared" si="71"/>
        <v xml:space="preserve">  </v>
      </c>
      <c r="AG248" s="133" t="str">
        <f t="shared" si="71"/>
        <v xml:space="preserve">  </v>
      </c>
      <c r="AH248" s="133" t="str">
        <f t="shared" si="71"/>
        <v xml:space="preserve">  </v>
      </c>
      <c r="AI248" s="43"/>
      <c r="AJ248" s="42">
        <f t="shared" si="72"/>
        <v>80</v>
      </c>
      <c r="AK248" s="43">
        <v>217</v>
      </c>
      <c r="AL248" s="42">
        <f t="shared" si="62"/>
        <v>80</v>
      </c>
      <c r="AM248" s="43" t="s">
        <v>311</v>
      </c>
      <c r="AN248" s="95">
        <v>44621</v>
      </c>
      <c r="AO248" s="82"/>
    </row>
    <row r="249" spans="1:41" ht="45" hidden="1" customHeight="1">
      <c r="A249" s="43">
        <v>20</v>
      </c>
      <c r="B249" s="43">
        <v>941</v>
      </c>
      <c r="C249" s="43" t="s">
        <v>4</v>
      </c>
      <c r="D249" s="43" t="s">
        <v>2164</v>
      </c>
      <c r="E249" s="103">
        <f>E248</f>
        <v>44635</v>
      </c>
      <c r="F249" s="43" t="s">
        <v>38</v>
      </c>
      <c r="G249" s="43">
        <v>265</v>
      </c>
      <c r="H249" s="167">
        <v>3153</v>
      </c>
      <c r="I249" s="152">
        <v>44641</v>
      </c>
      <c r="J249" s="358" t="s">
        <v>3090</v>
      </c>
      <c r="K249" s="178" t="s">
        <v>3091</v>
      </c>
      <c r="L249" s="84" t="s">
        <v>62</v>
      </c>
      <c r="M249" s="43"/>
      <c r="N249" s="70" t="s">
        <v>2149</v>
      </c>
      <c r="O249" s="70" t="s">
        <v>39</v>
      </c>
      <c r="P249" s="70">
        <v>50</v>
      </c>
      <c r="Q249" s="122">
        <v>8.9</v>
      </c>
      <c r="R249" s="42">
        <f t="shared" si="51"/>
        <v>445</v>
      </c>
      <c r="S249" s="43" t="s">
        <v>1915</v>
      </c>
      <c r="T249" s="133" t="str">
        <f t="shared" ref="T249:U262" si="74">IF($S249=T$15,$R249,"  ")</f>
        <v xml:space="preserve">  </v>
      </c>
      <c r="U249" s="133">
        <f t="shared" si="74"/>
        <v>445</v>
      </c>
      <c r="V249" s="133" t="str">
        <f t="shared" si="69"/>
        <v xml:space="preserve">  </v>
      </c>
      <c r="W249" s="133"/>
      <c r="X249" s="133"/>
      <c r="Y249" s="133"/>
      <c r="Z249" s="133" t="str">
        <f t="shared" si="69"/>
        <v xml:space="preserve">  </v>
      </c>
      <c r="AA249" s="133" t="str">
        <f t="shared" si="69"/>
        <v xml:space="preserve">  </v>
      </c>
      <c r="AB249" s="133"/>
      <c r="AC249" s="133" t="str">
        <f t="shared" si="70"/>
        <v xml:space="preserve">  </v>
      </c>
      <c r="AD249" s="133"/>
      <c r="AE249" s="133"/>
      <c r="AF249" s="133" t="str">
        <f t="shared" si="71"/>
        <v xml:space="preserve">  </v>
      </c>
      <c r="AG249" s="133" t="str">
        <f t="shared" si="71"/>
        <v xml:space="preserve">  </v>
      </c>
      <c r="AH249" s="133" t="str">
        <f t="shared" si="71"/>
        <v xml:space="preserve">  </v>
      </c>
      <c r="AI249" s="43"/>
      <c r="AJ249" s="42">
        <f t="shared" si="72"/>
        <v>445</v>
      </c>
      <c r="AK249" s="43">
        <v>217</v>
      </c>
      <c r="AL249" s="42">
        <f t="shared" si="62"/>
        <v>445</v>
      </c>
      <c r="AM249" s="43" t="s">
        <v>311</v>
      </c>
      <c r="AN249" s="95">
        <v>44621</v>
      </c>
      <c r="AO249" s="82"/>
    </row>
    <row r="250" spans="1:41" ht="45" hidden="1" customHeight="1">
      <c r="A250" s="43">
        <v>21</v>
      </c>
      <c r="B250" s="43">
        <v>941</v>
      </c>
      <c r="C250" s="43" t="s">
        <v>4</v>
      </c>
      <c r="D250" s="43" t="s">
        <v>2164</v>
      </c>
      <c r="E250" s="103">
        <f t="shared" ref="E250:E252" si="75">E249</f>
        <v>44635</v>
      </c>
      <c r="F250" s="43" t="s">
        <v>38</v>
      </c>
      <c r="G250" s="43">
        <v>265</v>
      </c>
      <c r="H250" s="167">
        <v>3153</v>
      </c>
      <c r="I250" s="152">
        <v>44641</v>
      </c>
      <c r="J250" s="358" t="s">
        <v>3090</v>
      </c>
      <c r="K250" s="178" t="s">
        <v>3091</v>
      </c>
      <c r="L250" s="84" t="s">
        <v>62</v>
      </c>
      <c r="M250" s="43"/>
      <c r="N250" s="70" t="s">
        <v>2150</v>
      </c>
      <c r="O250" s="70" t="s">
        <v>39</v>
      </c>
      <c r="P250" s="70">
        <v>20</v>
      </c>
      <c r="Q250" s="122">
        <v>6.9</v>
      </c>
      <c r="R250" s="42">
        <f t="shared" si="51"/>
        <v>138</v>
      </c>
      <c r="S250" s="43" t="s">
        <v>1915</v>
      </c>
      <c r="T250" s="133" t="str">
        <f t="shared" si="74"/>
        <v xml:space="preserve">  </v>
      </c>
      <c r="U250" s="133">
        <f t="shared" si="74"/>
        <v>138</v>
      </c>
      <c r="V250" s="133" t="str">
        <f t="shared" ref="V250:AA262" si="76">IF($S250=V$15,$R250,"  ")</f>
        <v xml:space="preserve">  </v>
      </c>
      <c r="W250" s="133"/>
      <c r="X250" s="133"/>
      <c r="Y250" s="133"/>
      <c r="Z250" s="133" t="str">
        <f t="shared" si="76"/>
        <v xml:space="preserve">  </v>
      </c>
      <c r="AA250" s="133" t="str">
        <f t="shared" si="76"/>
        <v xml:space="preserve">  </v>
      </c>
      <c r="AB250" s="133"/>
      <c r="AC250" s="133" t="str">
        <f t="shared" si="70"/>
        <v xml:space="preserve">  </v>
      </c>
      <c r="AD250" s="133"/>
      <c r="AE250" s="133"/>
      <c r="AF250" s="133" t="str">
        <f t="shared" ref="AF250:AH262" si="77">IF($S250=AF$15,$R250,"  ")</f>
        <v xml:space="preserve">  </v>
      </c>
      <c r="AG250" s="133" t="str">
        <f t="shared" si="77"/>
        <v xml:space="preserve">  </v>
      </c>
      <c r="AH250" s="133" t="str">
        <f t="shared" si="77"/>
        <v xml:space="preserve">  </v>
      </c>
      <c r="AI250" s="43"/>
      <c r="AJ250" s="42">
        <f t="shared" si="72"/>
        <v>138</v>
      </c>
      <c r="AK250" s="43">
        <v>217</v>
      </c>
      <c r="AL250" s="42">
        <f t="shared" si="62"/>
        <v>138</v>
      </c>
      <c r="AM250" s="43" t="s">
        <v>311</v>
      </c>
      <c r="AN250" s="95">
        <v>44621</v>
      </c>
      <c r="AO250" s="82"/>
    </row>
    <row r="251" spans="1:41" ht="45" hidden="1" customHeight="1">
      <c r="A251" s="43">
        <v>22</v>
      </c>
      <c r="B251" s="43">
        <v>941</v>
      </c>
      <c r="C251" s="43" t="s">
        <v>4</v>
      </c>
      <c r="D251" s="43" t="s">
        <v>2164</v>
      </c>
      <c r="E251" s="103">
        <f t="shared" si="75"/>
        <v>44635</v>
      </c>
      <c r="F251" s="43" t="s">
        <v>38</v>
      </c>
      <c r="G251" s="43">
        <v>265</v>
      </c>
      <c r="H251" s="167">
        <v>3153</v>
      </c>
      <c r="I251" s="152">
        <v>44641</v>
      </c>
      <c r="J251" s="358" t="s">
        <v>3090</v>
      </c>
      <c r="K251" s="178" t="s">
        <v>3091</v>
      </c>
      <c r="L251" s="84" t="s">
        <v>62</v>
      </c>
      <c r="M251" s="43"/>
      <c r="N251" s="70" t="s">
        <v>2151</v>
      </c>
      <c r="O251" s="70" t="s">
        <v>39</v>
      </c>
      <c r="P251" s="70">
        <v>100</v>
      </c>
      <c r="Q251" s="122">
        <v>18</v>
      </c>
      <c r="R251" s="42">
        <f t="shared" si="51"/>
        <v>1800</v>
      </c>
      <c r="S251" s="43" t="s">
        <v>1915</v>
      </c>
      <c r="T251" s="133" t="str">
        <f t="shared" si="74"/>
        <v xml:space="preserve">  </v>
      </c>
      <c r="U251" s="133">
        <f t="shared" si="74"/>
        <v>1800</v>
      </c>
      <c r="V251" s="133" t="str">
        <f t="shared" si="76"/>
        <v xml:space="preserve">  </v>
      </c>
      <c r="W251" s="133"/>
      <c r="X251" s="133"/>
      <c r="Y251" s="133"/>
      <c r="Z251" s="133" t="str">
        <f t="shared" si="76"/>
        <v xml:space="preserve">  </v>
      </c>
      <c r="AA251" s="133" t="str">
        <f t="shared" si="76"/>
        <v xml:space="preserve">  </v>
      </c>
      <c r="AB251" s="133"/>
      <c r="AC251" s="133" t="str">
        <f t="shared" si="70"/>
        <v xml:space="preserve">  </v>
      </c>
      <c r="AD251" s="133"/>
      <c r="AE251" s="133"/>
      <c r="AF251" s="133" t="str">
        <f t="shared" si="77"/>
        <v xml:space="preserve">  </v>
      </c>
      <c r="AG251" s="133" t="str">
        <f t="shared" si="77"/>
        <v xml:space="preserve">  </v>
      </c>
      <c r="AH251" s="133" t="str">
        <f t="shared" si="77"/>
        <v xml:space="preserve">  </v>
      </c>
      <c r="AI251" s="43"/>
      <c r="AJ251" s="42">
        <f t="shared" si="72"/>
        <v>1800</v>
      </c>
      <c r="AK251" s="43">
        <v>217</v>
      </c>
      <c r="AL251" s="42">
        <f t="shared" si="62"/>
        <v>1800</v>
      </c>
      <c r="AM251" s="43" t="s">
        <v>311</v>
      </c>
      <c r="AN251" s="95">
        <v>44621</v>
      </c>
      <c r="AO251" s="82"/>
    </row>
    <row r="252" spans="1:41" ht="45" hidden="1" customHeight="1">
      <c r="A252" s="43">
        <v>23</v>
      </c>
      <c r="B252" s="43">
        <v>941</v>
      </c>
      <c r="C252" s="43" t="s">
        <v>4</v>
      </c>
      <c r="D252" s="43" t="s">
        <v>2164</v>
      </c>
      <c r="E252" s="103">
        <f t="shared" si="75"/>
        <v>44635</v>
      </c>
      <c r="F252" s="43" t="s">
        <v>38</v>
      </c>
      <c r="G252" s="43">
        <v>265</v>
      </c>
      <c r="H252" s="167">
        <v>3153</v>
      </c>
      <c r="I252" s="152">
        <v>44641</v>
      </c>
      <c r="J252" s="358" t="s">
        <v>3090</v>
      </c>
      <c r="K252" s="178" t="s">
        <v>3091</v>
      </c>
      <c r="L252" s="84" t="s">
        <v>62</v>
      </c>
      <c r="M252" s="43"/>
      <c r="N252" s="70" t="s">
        <v>2152</v>
      </c>
      <c r="O252" s="70" t="s">
        <v>39</v>
      </c>
      <c r="P252" s="70">
        <v>100</v>
      </c>
      <c r="Q252" s="122">
        <v>6.9</v>
      </c>
      <c r="R252" s="42">
        <f t="shared" si="51"/>
        <v>690</v>
      </c>
      <c r="S252" s="43" t="s">
        <v>1915</v>
      </c>
      <c r="T252" s="133" t="str">
        <f t="shared" si="74"/>
        <v xml:space="preserve">  </v>
      </c>
      <c r="U252" s="133">
        <f t="shared" si="74"/>
        <v>690</v>
      </c>
      <c r="V252" s="133" t="str">
        <f t="shared" si="76"/>
        <v xml:space="preserve">  </v>
      </c>
      <c r="W252" s="133"/>
      <c r="X252" s="133"/>
      <c r="Y252" s="133"/>
      <c r="Z252" s="133" t="str">
        <f t="shared" si="76"/>
        <v xml:space="preserve">  </v>
      </c>
      <c r="AA252" s="133" t="str">
        <f t="shared" si="76"/>
        <v xml:space="preserve">  </v>
      </c>
      <c r="AB252" s="133"/>
      <c r="AC252" s="133" t="str">
        <f t="shared" si="70"/>
        <v xml:space="preserve">  </v>
      </c>
      <c r="AD252" s="133"/>
      <c r="AE252" s="133"/>
      <c r="AF252" s="133" t="str">
        <f t="shared" si="77"/>
        <v xml:space="preserve">  </v>
      </c>
      <c r="AG252" s="133" t="str">
        <f t="shared" si="77"/>
        <v xml:space="preserve">  </v>
      </c>
      <c r="AH252" s="133" t="str">
        <f t="shared" si="77"/>
        <v xml:space="preserve">  </v>
      </c>
      <c r="AI252" s="43"/>
      <c r="AJ252" s="42">
        <f t="shared" si="72"/>
        <v>690</v>
      </c>
      <c r="AK252" s="43">
        <v>217</v>
      </c>
      <c r="AL252" s="42">
        <f t="shared" si="62"/>
        <v>690</v>
      </c>
      <c r="AM252" s="43" t="s">
        <v>311</v>
      </c>
      <c r="AN252" s="95">
        <v>44621</v>
      </c>
      <c r="AO252" s="82"/>
    </row>
    <row r="253" spans="1:41" ht="45" hidden="1" customHeight="1">
      <c r="A253" s="43">
        <v>24</v>
      </c>
      <c r="B253" s="43">
        <v>518</v>
      </c>
      <c r="C253" s="43" t="s">
        <v>4</v>
      </c>
      <c r="D253" s="43" t="s">
        <v>1952</v>
      </c>
      <c r="E253" s="103">
        <v>44636</v>
      </c>
      <c r="F253" s="43" t="s">
        <v>38</v>
      </c>
      <c r="G253" s="43">
        <v>73</v>
      </c>
      <c r="H253" s="167">
        <v>350.46</v>
      </c>
      <c r="I253" s="152">
        <v>44641</v>
      </c>
      <c r="J253" s="56" t="s">
        <v>3092</v>
      </c>
      <c r="K253" s="43" t="s">
        <v>3093</v>
      </c>
      <c r="L253" s="84" t="s">
        <v>2125</v>
      </c>
      <c r="M253" s="43"/>
      <c r="N253" s="70" t="s">
        <v>2153</v>
      </c>
      <c r="O253" s="70" t="s">
        <v>39</v>
      </c>
      <c r="P253" s="70">
        <v>60</v>
      </c>
      <c r="Q253" s="70">
        <v>5.8410000000000002</v>
      </c>
      <c r="R253" s="42">
        <f t="shared" ref="R253:R296" si="78">P253*Q253</f>
        <v>350.46000000000004</v>
      </c>
      <c r="S253" s="43" t="s">
        <v>1915</v>
      </c>
      <c r="T253" s="133" t="str">
        <f t="shared" si="74"/>
        <v xml:space="preserve">  </v>
      </c>
      <c r="U253" s="133">
        <f t="shared" si="74"/>
        <v>350.46000000000004</v>
      </c>
      <c r="V253" s="133" t="str">
        <f t="shared" si="76"/>
        <v xml:space="preserve">  </v>
      </c>
      <c r="W253" s="133"/>
      <c r="X253" s="133"/>
      <c r="Y253" s="133"/>
      <c r="Z253" s="133" t="str">
        <f t="shared" si="76"/>
        <v xml:space="preserve">  </v>
      </c>
      <c r="AA253" s="133" t="str">
        <f t="shared" si="76"/>
        <v xml:space="preserve">  </v>
      </c>
      <c r="AB253" s="133"/>
      <c r="AC253" s="133" t="str">
        <f t="shared" si="70"/>
        <v xml:space="preserve">  </v>
      </c>
      <c r="AD253" s="133"/>
      <c r="AE253" s="133"/>
      <c r="AF253" s="133" t="str">
        <f t="shared" si="77"/>
        <v xml:space="preserve">  </v>
      </c>
      <c r="AG253" s="133" t="str">
        <f t="shared" si="77"/>
        <v xml:space="preserve">  </v>
      </c>
      <c r="AH253" s="133" t="str">
        <f t="shared" si="77"/>
        <v xml:space="preserve">  </v>
      </c>
      <c r="AI253" s="43"/>
      <c r="AJ253" s="42">
        <f t="shared" si="72"/>
        <v>350.46000000000004</v>
      </c>
      <c r="AK253" s="43">
        <v>194</v>
      </c>
      <c r="AL253" s="42">
        <f t="shared" si="62"/>
        <v>350.46000000000004</v>
      </c>
      <c r="AM253" s="43" t="s">
        <v>311</v>
      </c>
      <c r="AN253" s="95">
        <v>44621</v>
      </c>
      <c r="AO253" s="82"/>
    </row>
    <row r="254" spans="1:41" ht="45" hidden="1" customHeight="1">
      <c r="A254" s="43">
        <v>25</v>
      </c>
      <c r="B254" s="43">
        <v>751</v>
      </c>
      <c r="C254" s="43" t="s">
        <v>4</v>
      </c>
      <c r="D254" s="43" t="s">
        <v>1952</v>
      </c>
      <c r="E254" s="103">
        <v>44638</v>
      </c>
      <c r="F254" s="43" t="s">
        <v>38</v>
      </c>
      <c r="G254" s="43">
        <v>176</v>
      </c>
      <c r="H254" s="167">
        <v>15193.75</v>
      </c>
      <c r="I254" s="152">
        <v>44642</v>
      </c>
      <c r="J254" s="56" t="s">
        <v>3037</v>
      </c>
      <c r="K254" s="43" t="s">
        <v>3032</v>
      </c>
      <c r="L254" s="84" t="s">
        <v>1975</v>
      </c>
      <c r="M254" s="43"/>
      <c r="N254" s="70" t="s">
        <v>2154</v>
      </c>
      <c r="O254" s="70" t="s">
        <v>39</v>
      </c>
      <c r="P254" s="70">
        <v>10</v>
      </c>
      <c r="Q254" s="166">
        <v>34.9</v>
      </c>
      <c r="R254" s="42">
        <f t="shared" si="78"/>
        <v>349</v>
      </c>
      <c r="S254" s="43" t="s">
        <v>1915</v>
      </c>
      <c r="T254" s="133" t="str">
        <f t="shared" si="74"/>
        <v xml:space="preserve">  </v>
      </c>
      <c r="U254" s="133">
        <f t="shared" si="74"/>
        <v>349</v>
      </c>
      <c r="V254" s="133" t="str">
        <f t="shared" si="76"/>
        <v xml:space="preserve">  </v>
      </c>
      <c r="W254" s="133"/>
      <c r="X254" s="133"/>
      <c r="Y254" s="133"/>
      <c r="Z254" s="133" t="str">
        <f t="shared" si="76"/>
        <v xml:space="preserve">  </v>
      </c>
      <c r="AA254" s="133" t="str">
        <f t="shared" si="76"/>
        <v xml:space="preserve">  </v>
      </c>
      <c r="AB254" s="133"/>
      <c r="AC254" s="133" t="str">
        <f t="shared" si="70"/>
        <v xml:space="preserve">  </v>
      </c>
      <c r="AD254" s="133"/>
      <c r="AE254" s="133"/>
      <c r="AF254" s="133" t="str">
        <f t="shared" si="77"/>
        <v xml:space="preserve">  </v>
      </c>
      <c r="AG254" s="133" t="str">
        <f t="shared" si="77"/>
        <v xml:space="preserve">  </v>
      </c>
      <c r="AH254" s="133" t="str">
        <f t="shared" si="77"/>
        <v xml:space="preserve">  </v>
      </c>
      <c r="AI254" s="43"/>
      <c r="AJ254" s="42">
        <f t="shared" si="72"/>
        <v>349</v>
      </c>
      <c r="AK254" s="43">
        <v>201</v>
      </c>
      <c r="AL254" s="42">
        <f t="shared" si="62"/>
        <v>349</v>
      </c>
      <c r="AM254" s="43" t="s">
        <v>311</v>
      </c>
      <c r="AN254" s="95">
        <v>44621</v>
      </c>
      <c r="AO254" s="82"/>
    </row>
    <row r="255" spans="1:41" ht="45" hidden="1" customHeight="1">
      <c r="A255" s="43">
        <v>26</v>
      </c>
      <c r="B255" s="43">
        <v>702</v>
      </c>
      <c r="C255" s="43" t="s">
        <v>4</v>
      </c>
      <c r="D255" s="43" t="s">
        <v>1952</v>
      </c>
      <c r="E255" s="103">
        <v>44641</v>
      </c>
      <c r="F255" s="43" t="s">
        <v>38</v>
      </c>
      <c r="G255" s="43">
        <v>144</v>
      </c>
      <c r="H255" s="167">
        <v>2643.2</v>
      </c>
      <c r="I255" s="152">
        <v>44643</v>
      </c>
      <c r="J255" s="56" t="s">
        <v>3094</v>
      </c>
      <c r="K255" s="43" t="s">
        <v>3095</v>
      </c>
      <c r="L255" s="84" t="s">
        <v>2126</v>
      </c>
      <c r="M255" s="43"/>
      <c r="N255" s="70" t="s">
        <v>2155</v>
      </c>
      <c r="O255" s="70" t="s">
        <v>2156</v>
      </c>
      <c r="P255" s="70">
        <v>160</v>
      </c>
      <c r="Q255" s="122">
        <v>16.52</v>
      </c>
      <c r="R255" s="42">
        <f t="shared" si="78"/>
        <v>2643.2</v>
      </c>
      <c r="S255" s="43" t="s">
        <v>1915</v>
      </c>
      <c r="T255" s="133" t="str">
        <f t="shared" si="74"/>
        <v xml:space="preserve">  </v>
      </c>
      <c r="U255" s="133">
        <f t="shared" si="74"/>
        <v>2643.2</v>
      </c>
      <c r="V255" s="133" t="str">
        <f t="shared" si="76"/>
        <v xml:space="preserve">  </v>
      </c>
      <c r="W255" s="133"/>
      <c r="X255" s="133"/>
      <c r="Y255" s="133"/>
      <c r="Z255" s="133" t="str">
        <f t="shared" si="76"/>
        <v xml:space="preserve">  </v>
      </c>
      <c r="AA255" s="133" t="str">
        <f t="shared" si="76"/>
        <v xml:space="preserve">  </v>
      </c>
      <c r="AB255" s="133"/>
      <c r="AC255" s="133" t="str">
        <f t="shared" si="70"/>
        <v xml:space="preserve">  </v>
      </c>
      <c r="AD255" s="133"/>
      <c r="AE255" s="133"/>
      <c r="AF255" s="133" t="str">
        <f t="shared" si="77"/>
        <v xml:space="preserve">  </v>
      </c>
      <c r="AG255" s="133" t="str">
        <f t="shared" si="77"/>
        <v xml:space="preserve">  </v>
      </c>
      <c r="AH255" s="133" t="str">
        <f t="shared" si="77"/>
        <v xml:space="preserve">  </v>
      </c>
      <c r="AI255" s="43"/>
      <c r="AJ255" s="42">
        <f t="shared" si="72"/>
        <v>2643.2</v>
      </c>
      <c r="AK255" s="43">
        <v>238</v>
      </c>
      <c r="AL255" s="42">
        <f t="shared" si="62"/>
        <v>2643.2</v>
      </c>
      <c r="AM255" s="43" t="s">
        <v>311</v>
      </c>
      <c r="AN255" s="95">
        <v>44621</v>
      </c>
      <c r="AO255" s="82"/>
    </row>
    <row r="256" spans="1:41" ht="45" hidden="1" customHeight="1">
      <c r="A256" s="43">
        <v>27</v>
      </c>
      <c r="B256" s="43">
        <v>1243</v>
      </c>
      <c r="C256" s="43" t="s">
        <v>4</v>
      </c>
      <c r="D256" s="43" t="s">
        <v>2099</v>
      </c>
      <c r="E256" s="103">
        <f t="shared" ref="E256" si="79">E255</f>
        <v>44641</v>
      </c>
      <c r="F256" s="43" t="s">
        <v>38</v>
      </c>
      <c r="G256" s="43">
        <v>354</v>
      </c>
      <c r="H256" s="167">
        <v>50174.65</v>
      </c>
      <c r="I256" s="152">
        <v>44678</v>
      </c>
      <c r="J256" s="56" t="s">
        <v>3055</v>
      </c>
      <c r="K256" s="43" t="s">
        <v>3032</v>
      </c>
      <c r="L256" s="84" t="s">
        <v>1975</v>
      </c>
      <c r="M256" s="43"/>
      <c r="N256" s="70" t="s">
        <v>2157</v>
      </c>
      <c r="O256" s="70" t="s">
        <v>39</v>
      </c>
      <c r="P256" s="169">
        <v>14</v>
      </c>
      <c r="Q256" s="170">
        <v>27.9</v>
      </c>
      <c r="R256" s="42">
        <f t="shared" si="78"/>
        <v>390.59999999999997</v>
      </c>
      <c r="S256" s="43" t="s">
        <v>1915</v>
      </c>
      <c r="T256" s="133" t="str">
        <f t="shared" si="74"/>
        <v xml:space="preserve">  </v>
      </c>
      <c r="U256" s="133">
        <f t="shared" si="74"/>
        <v>390.59999999999997</v>
      </c>
      <c r="V256" s="133" t="str">
        <f t="shared" si="76"/>
        <v xml:space="preserve">  </v>
      </c>
      <c r="W256" s="133"/>
      <c r="X256" s="133"/>
      <c r="Y256" s="133"/>
      <c r="Z256" s="133" t="str">
        <f t="shared" si="76"/>
        <v xml:space="preserve">  </v>
      </c>
      <c r="AA256" s="133" t="str">
        <f t="shared" si="76"/>
        <v xml:space="preserve">  </v>
      </c>
      <c r="AB256" s="133"/>
      <c r="AC256" s="133" t="str">
        <f t="shared" si="70"/>
        <v xml:space="preserve">  </v>
      </c>
      <c r="AD256" s="133"/>
      <c r="AE256" s="133"/>
      <c r="AF256" s="133" t="str">
        <f t="shared" si="77"/>
        <v xml:space="preserve">  </v>
      </c>
      <c r="AG256" s="133" t="str">
        <f t="shared" si="77"/>
        <v xml:space="preserve">  </v>
      </c>
      <c r="AH256" s="133" t="str">
        <f t="shared" si="77"/>
        <v xml:space="preserve">  </v>
      </c>
      <c r="AI256" s="43"/>
      <c r="AJ256" s="42">
        <f t="shared" si="72"/>
        <v>390.59999999999997</v>
      </c>
      <c r="AK256" s="43">
        <v>473</v>
      </c>
      <c r="AL256" s="42">
        <f t="shared" si="62"/>
        <v>390.59999999999997</v>
      </c>
      <c r="AM256" s="43" t="s">
        <v>311</v>
      </c>
      <c r="AN256" s="95">
        <v>44621</v>
      </c>
      <c r="AO256" s="82"/>
    </row>
    <row r="257" spans="1:41" ht="45" hidden="1" customHeight="1">
      <c r="A257" s="43">
        <v>28</v>
      </c>
      <c r="B257" s="43">
        <v>1243</v>
      </c>
      <c r="C257" s="43" t="s">
        <v>4</v>
      </c>
      <c r="D257" s="43" t="s">
        <v>2099</v>
      </c>
      <c r="E257" s="103">
        <f t="shared" ref="E257" si="80">E255</f>
        <v>44641</v>
      </c>
      <c r="F257" s="43" t="s">
        <v>38</v>
      </c>
      <c r="G257" s="43">
        <v>354</v>
      </c>
      <c r="H257" s="167">
        <v>50174.65</v>
      </c>
      <c r="I257" s="152">
        <v>44678</v>
      </c>
      <c r="J257" s="56" t="s">
        <v>3055</v>
      </c>
      <c r="K257" s="43" t="s">
        <v>3032</v>
      </c>
      <c r="L257" s="84" t="s">
        <v>1975</v>
      </c>
      <c r="M257" s="43"/>
      <c r="N257" s="70" t="s">
        <v>2158</v>
      </c>
      <c r="O257" s="70" t="s">
        <v>61</v>
      </c>
      <c r="P257" s="169">
        <v>10</v>
      </c>
      <c r="Q257" s="170">
        <v>269</v>
      </c>
      <c r="R257" s="42">
        <f t="shared" si="78"/>
        <v>2690</v>
      </c>
      <c r="S257" s="43" t="s">
        <v>1915</v>
      </c>
      <c r="T257" s="133" t="str">
        <f t="shared" si="74"/>
        <v xml:space="preserve">  </v>
      </c>
      <c r="U257" s="133">
        <f t="shared" si="74"/>
        <v>2690</v>
      </c>
      <c r="V257" s="133" t="str">
        <f t="shared" si="76"/>
        <v xml:space="preserve">  </v>
      </c>
      <c r="W257" s="133"/>
      <c r="X257" s="133"/>
      <c r="Y257" s="133"/>
      <c r="Z257" s="133" t="str">
        <f t="shared" si="76"/>
        <v xml:space="preserve">  </v>
      </c>
      <c r="AA257" s="133" t="str">
        <f t="shared" si="76"/>
        <v xml:space="preserve">  </v>
      </c>
      <c r="AB257" s="133"/>
      <c r="AC257" s="133" t="str">
        <f t="shared" si="70"/>
        <v xml:space="preserve">  </v>
      </c>
      <c r="AD257" s="133"/>
      <c r="AE257" s="133"/>
      <c r="AF257" s="133" t="str">
        <f t="shared" si="77"/>
        <v xml:space="preserve">  </v>
      </c>
      <c r="AG257" s="133" t="str">
        <f t="shared" si="77"/>
        <v xml:space="preserve">  </v>
      </c>
      <c r="AH257" s="133" t="str">
        <f t="shared" si="77"/>
        <v xml:space="preserve">  </v>
      </c>
      <c r="AI257" s="43"/>
      <c r="AJ257" s="42">
        <f t="shared" si="72"/>
        <v>2690</v>
      </c>
      <c r="AK257" s="43">
        <v>473</v>
      </c>
      <c r="AL257" s="42">
        <f t="shared" si="62"/>
        <v>2690</v>
      </c>
      <c r="AM257" s="43" t="s">
        <v>311</v>
      </c>
      <c r="AN257" s="95">
        <v>44621</v>
      </c>
      <c r="AO257" s="82"/>
    </row>
    <row r="258" spans="1:41" ht="45" hidden="1" customHeight="1">
      <c r="A258" s="43">
        <v>29</v>
      </c>
      <c r="B258" s="43">
        <v>1179</v>
      </c>
      <c r="C258" s="43" t="s">
        <v>4</v>
      </c>
      <c r="D258" s="43" t="s">
        <v>178</v>
      </c>
      <c r="E258" s="103">
        <v>44643</v>
      </c>
      <c r="F258" s="43" t="s">
        <v>38</v>
      </c>
      <c r="G258" s="43">
        <v>335</v>
      </c>
      <c r="H258" s="167">
        <v>1240.53</v>
      </c>
      <c r="I258" s="152">
        <v>44645</v>
      </c>
      <c r="J258" s="56" t="s">
        <v>3096</v>
      </c>
      <c r="K258" s="43" t="s">
        <v>3097</v>
      </c>
      <c r="L258" s="84" t="s">
        <v>2127</v>
      </c>
      <c r="M258" s="43"/>
      <c r="N258" s="70" t="s">
        <v>2159</v>
      </c>
      <c r="O258" s="70" t="s">
        <v>39</v>
      </c>
      <c r="P258" s="169">
        <v>10</v>
      </c>
      <c r="Q258" s="122">
        <v>124.053</v>
      </c>
      <c r="R258" s="42">
        <f t="shared" si="78"/>
        <v>1240.53</v>
      </c>
      <c r="S258" s="43" t="s">
        <v>177</v>
      </c>
      <c r="T258" s="133" t="str">
        <f t="shared" si="74"/>
        <v xml:space="preserve">  </v>
      </c>
      <c r="U258" s="133" t="str">
        <f t="shared" si="74"/>
        <v xml:space="preserve">  </v>
      </c>
      <c r="V258" s="133" t="str">
        <f t="shared" si="76"/>
        <v xml:space="preserve">  </v>
      </c>
      <c r="W258" s="133"/>
      <c r="X258" s="133"/>
      <c r="Y258" s="133"/>
      <c r="Z258" s="133" t="str">
        <f t="shared" si="76"/>
        <v xml:space="preserve">  </v>
      </c>
      <c r="AA258" s="133">
        <f t="shared" si="76"/>
        <v>1240.53</v>
      </c>
      <c r="AB258" s="133"/>
      <c r="AC258" s="133" t="str">
        <f t="shared" si="70"/>
        <v xml:space="preserve">  </v>
      </c>
      <c r="AD258" s="133"/>
      <c r="AE258" s="133"/>
      <c r="AF258" s="133" t="str">
        <f t="shared" si="77"/>
        <v xml:space="preserve">  </v>
      </c>
      <c r="AG258" s="133" t="str">
        <f t="shared" si="77"/>
        <v xml:space="preserve">  </v>
      </c>
      <c r="AH258" s="133" t="str">
        <f t="shared" si="77"/>
        <v xml:space="preserve">  </v>
      </c>
      <c r="AI258" s="43"/>
      <c r="AJ258" s="42">
        <f t="shared" si="72"/>
        <v>1240.53</v>
      </c>
      <c r="AK258" s="43">
        <v>306</v>
      </c>
      <c r="AL258" s="42">
        <f t="shared" si="62"/>
        <v>1240.53</v>
      </c>
      <c r="AM258" s="43" t="s">
        <v>311</v>
      </c>
      <c r="AN258" s="95">
        <v>44621</v>
      </c>
      <c r="AO258" s="82"/>
    </row>
    <row r="259" spans="1:41" ht="45" hidden="1" customHeight="1">
      <c r="A259" s="43">
        <v>30</v>
      </c>
      <c r="B259" s="43">
        <v>1250</v>
      </c>
      <c r="C259" s="43" t="s">
        <v>4</v>
      </c>
      <c r="D259" s="43" t="s">
        <v>2165</v>
      </c>
      <c r="E259" s="103">
        <v>44646</v>
      </c>
      <c r="F259" s="43" t="s">
        <v>38</v>
      </c>
      <c r="G259" s="43">
        <v>356</v>
      </c>
      <c r="H259" s="167">
        <v>8079.99</v>
      </c>
      <c r="I259" s="152">
        <v>44662</v>
      </c>
      <c r="J259" s="56" t="s">
        <v>3098</v>
      </c>
      <c r="K259" s="43" t="s">
        <v>3099</v>
      </c>
      <c r="L259" s="84" t="s">
        <v>2128</v>
      </c>
      <c r="M259" s="43"/>
      <c r="N259" s="70" t="s">
        <v>2160</v>
      </c>
      <c r="O259" s="70" t="s">
        <v>39</v>
      </c>
      <c r="P259" s="169">
        <v>1</v>
      </c>
      <c r="Q259" s="122">
        <v>8079.99</v>
      </c>
      <c r="R259" s="42">
        <f t="shared" si="78"/>
        <v>8079.99</v>
      </c>
      <c r="S259" s="43" t="s">
        <v>1918</v>
      </c>
      <c r="T259" s="133" t="str">
        <f t="shared" si="74"/>
        <v xml:space="preserve">  </v>
      </c>
      <c r="U259" s="133" t="str">
        <f t="shared" si="74"/>
        <v xml:space="preserve">  </v>
      </c>
      <c r="V259" s="133" t="str">
        <f t="shared" si="76"/>
        <v xml:space="preserve">  </v>
      </c>
      <c r="W259" s="133"/>
      <c r="X259" s="133"/>
      <c r="Y259" s="133"/>
      <c r="Z259" s="133" t="str">
        <f t="shared" si="76"/>
        <v xml:space="preserve">  </v>
      </c>
      <c r="AA259" s="133" t="str">
        <f t="shared" si="76"/>
        <v xml:space="preserve">  </v>
      </c>
      <c r="AB259" s="133"/>
      <c r="AC259" s="133">
        <f t="shared" si="70"/>
        <v>8079.99</v>
      </c>
      <c r="AD259" s="133"/>
      <c r="AE259" s="133"/>
      <c r="AF259" s="133" t="str">
        <f t="shared" si="77"/>
        <v xml:space="preserve">  </v>
      </c>
      <c r="AG259" s="133" t="str">
        <f t="shared" si="77"/>
        <v xml:space="preserve">  </v>
      </c>
      <c r="AH259" s="133" t="str">
        <f t="shared" si="77"/>
        <v xml:space="preserve">  </v>
      </c>
      <c r="AI259" s="43"/>
      <c r="AJ259" s="42">
        <f t="shared" si="72"/>
        <v>8079.99</v>
      </c>
      <c r="AK259" s="43">
        <v>341</v>
      </c>
      <c r="AL259" s="42">
        <f t="shared" si="62"/>
        <v>8079.99</v>
      </c>
      <c r="AM259" s="43" t="s">
        <v>311</v>
      </c>
      <c r="AN259" s="95">
        <v>44621</v>
      </c>
      <c r="AO259" s="82"/>
    </row>
    <row r="260" spans="1:41" ht="45" hidden="1" customHeight="1">
      <c r="A260" s="43">
        <v>31</v>
      </c>
      <c r="B260" s="43">
        <v>1251</v>
      </c>
      <c r="C260" s="43" t="s">
        <v>4</v>
      </c>
      <c r="D260" s="43" t="s">
        <v>2165</v>
      </c>
      <c r="E260" s="103">
        <v>44646</v>
      </c>
      <c r="F260" s="43" t="s">
        <v>38</v>
      </c>
      <c r="G260" s="43">
        <v>357</v>
      </c>
      <c r="H260" s="167">
        <v>1009.07</v>
      </c>
      <c r="I260" s="152">
        <v>44657</v>
      </c>
      <c r="J260" s="56" t="s">
        <v>3100</v>
      </c>
      <c r="K260" s="43" t="s">
        <v>3101</v>
      </c>
      <c r="L260" s="84" t="s">
        <v>1241</v>
      </c>
      <c r="M260" s="43"/>
      <c r="N260" s="70" t="s">
        <v>2161</v>
      </c>
      <c r="O260" s="70" t="s">
        <v>39</v>
      </c>
      <c r="P260" s="169">
        <v>1</v>
      </c>
      <c r="Q260" s="122">
        <v>1009.07</v>
      </c>
      <c r="R260" s="42">
        <f t="shared" si="78"/>
        <v>1009.07</v>
      </c>
      <c r="S260" s="43" t="s">
        <v>1918</v>
      </c>
      <c r="T260" s="133" t="str">
        <f t="shared" si="74"/>
        <v xml:space="preserve">  </v>
      </c>
      <c r="U260" s="133" t="str">
        <f t="shared" si="74"/>
        <v xml:space="preserve">  </v>
      </c>
      <c r="V260" s="133" t="str">
        <f t="shared" si="76"/>
        <v xml:space="preserve">  </v>
      </c>
      <c r="W260" s="133"/>
      <c r="X260" s="133"/>
      <c r="Y260" s="133"/>
      <c r="Z260" s="133" t="str">
        <f t="shared" si="76"/>
        <v xml:space="preserve">  </v>
      </c>
      <c r="AA260" s="133" t="str">
        <f t="shared" si="76"/>
        <v xml:space="preserve">  </v>
      </c>
      <c r="AB260" s="133"/>
      <c r="AC260" s="133">
        <f t="shared" si="70"/>
        <v>1009.07</v>
      </c>
      <c r="AD260" s="133"/>
      <c r="AE260" s="133"/>
      <c r="AF260" s="133" t="str">
        <f t="shared" si="77"/>
        <v xml:space="preserve">  </v>
      </c>
      <c r="AG260" s="133" t="str">
        <f t="shared" si="77"/>
        <v xml:space="preserve">  </v>
      </c>
      <c r="AH260" s="133" t="str">
        <f t="shared" si="77"/>
        <v xml:space="preserve">  </v>
      </c>
      <c r="AI260" s="43"/>
      <c r="AJ260" s="42">
        <f t="shared" si="72"/>
        <v>1009.07</v>
      </c>
      <c r="AK260" s="43">
        <v>337</v>
      </c>
      <c r="AL260" s="42">
        <f t="shared" si="62"/>
        <v>1009.07</v>
      </c>
      <c r="AM260" s="43" t="s">
        <v>311</v>
      </c>
      <c r="AN260" s="95">
        <v>44621</v>
      </c>
      <c r="AO260" s="82"/>
    </row>
    <row r="261" spans="1:41" ht="45" hidden="1" customHeight="1">
      <c r="A261" s="43">
        <v>32</v>
      </c>
      <c r="B261" s="43">
        <v>1332</v>
      </c>
      <c r="C261" s="43" t="s">
        <v>4</v>
      </c>
      <c r="D261" s="43" t="s">
        <v>178</v>
      </c>
      <c r="E261" s="103">
        <v>44651</v>
      </c>
      <c r="F261" s="43" t="s">
        <v>38</v>
      </c>
      <c r="G261" s="43">
        <v>397</v>
      </c>
      <c r="H261" s="167">
        <v>3740</v>
      </c>
      <c r="I261" s="152">
        <v>44678</v>
      </c>
      <c r="J261" s="358" t="s">
        <v>3102</v>
      </c>
      <c r="K261" s="178" t="s">
        <v>3103</v>
      </c>
      <c r="L261" s="132" t="s">
        <v>534</v>
      </c>
      <c r="M261" s="43"/>
      <c r="N261" s="70" t="s">
        <v>2129</v>
      </c>
      <c r="O261" s="70" t="s">
        <v>39</v>
      </c>
      <c r="P261" s="169">
        <v>2</v>
      </c>
      <c r="Q261" s="122">
        <v>520</v>
      </c>
      <c r="R261" s="42">
        <f t="shared" si="78"/>
        <v>1040</v>
      </c>
      <c r="S261" s="43" t="s">
        <v>177</v>
      </c>
      <c r="T261" s="133" t="str">
        <f t="shared" si="74"/>
        <v xml:space="preserve">  </v>
      </c>
      <c r="U261" s="133" t="str">
        <f t="shared" si="74"/>
        <v xml:space="preserve">  </v>
      </c>
      <c r="V261" s="133" t="str">
        <f t="shared" si="76"/>
        <v xml:space="preserve">  </v>
      </c>
      <c r="W261" s="133"/>
      <c r="X261" s="133"/>
      <c r="Y261" s="133"/>
      <c r="Z261" s="133" t="str">
        <f t="shared" si="76"/>
        <v xml:space="preserve">  </v>
      </c>
      <c r="AA261" s="133">
        <f t="shared" si="76"/>
        <v>1040</v>
      </c>
      <c r="AB261" s="133"/>
      <c r="AC261" s="133" t="str">
        <f t="shared" si="70"/>
        <v xml:space="preserve">  </v>
      </c>
      <c r="AD261" s="133"/>
      <c r="AE261" s="133"/>
      <c r="AF261" s="133" t="str">
        <f t="shared" si="77"/>
        <v xml:space="preserve">  </v>
      </c>
      <c r="AG261" s="133" t="str">
        <f t="shared" si="77"/>
        <v xml:space="preserve">  </v>
      </c>
      <c r="AH261" s="133" t="str">
        <f t="shared" si="77"/>
        <v xml:space="preserve">  </v>
      </c>
      <c r="AI261" s="43"/>
      <c r="AJ261" s="42">
        <f t="shared" si="72"/>
        <v>1040</v>
      </c>
      <c r="AK261" s="43">
        <v>325</v>
      </c>
      <c r="AL261" s="42">
        <f t="shared" si="62"/>
        <v>1040</v>
      </c>
      <c r="AM261" s="43" t="s">
        <v>311</v>
      </c>
      <c r="AN261" s="95">
        <v>44621</v>
      </c>
      <c r="AO261" s="82"/>
    </row>
    <row r="262" spans="1:41" ht="45" hidden="1" customHeight="1">
      <c r="A262" s="43">
        <v>33</v>
      </c>
      <c r="B262" s="43">
        <v>1332</v>
      </c>
      <c r="C262" s="43" t="s">
        <v>4</v>
      </c>
      <c r="D262" s="43" t="s">
        <v>178</v>
      </c>
      <c r="E262" s="103">
        <v>44651</v>
      </c>
      <c r="F262" s="43" t="s">
        <v>38</v>
      </c>
      <c r="G262" s="43">
        <v>397</v>
      </c>
      <c r="H262" s="167">
        <v>3740</v>
      </c>
      <c r="I262" s="152">
        <v>44678</v>
      </c>
      <c r="J262" s="358" t="s">
        <v>3102</v>
      </c>
      <c r="K262" s="178" t="s">
        <v>3103</v>
      </c>
      <c r="L262" s="132" t="s">
        <v>534</v>
      </c>
      <c r="M262" s="43"/>
      <c r="N262" s="70" t="s">
        <v>2162</v>
      </c>
      <c r="O262" s="70" t="s">
        <v>39</v>
      </c>
      <c r="P262" s="169">
        <v>5</v>
      </c>
      <c r="Q262" s="122">
        <v>540</v>
      </c>
      <c r="R262" s="42">
        <f t="shared" si="78"/>
        <v>2700</v>
      </c>
      <c r="S262" s="43" t="s">
        <v>177</v>
      </c>
      <c r="T262" s="133" t="str">
        <f t="shared" si="74"/>
        <v xml:space="preserve">  </v>
      </c>
      <c r="U262" s="133" t="str">
        <f t="shared" si="74"/>
        <v xml:space="preserve">  </v>
      </c>
      <c r="V262" s="133" t="str">
        <f t="shared" si="76"/>
        <v xml:space="preserve">  </v>
      </c>
      <c r="W262" s="133"/>
      <c r="X262" s="133"/>
      <c r="Y262" s="133"/>
      <c r="Z262" s="133" t="str">
        <f t="shared" si="76"/>
        <v xml:space="preserve">  </v>
      </c>
      <c r="AA262" s="133">
        <f t="shared" si="76"/>
        <v>2700</v>
      </c>
      <c r="AB262" s="133"/>
      <c r="AC262" s="133" t="str">
        <f t="shared" si="70"/>
        <v xml:space="preserve">  </v>
      </c>
      <c r="AD262" s="133"/>
      <c r="AE262" s="133"/>
      <c r="AF262" s="133" t="str">
        <f t="shared" si="77"/>
        <v xml:space="preserve">  </v>
      </c>
      <c r="AG262" s="133" t="str">
        <f t="shared" si="77"/>
        <v xml:space="preserve">  </v>
      </c>
      <c r="AH262" s="133" t="str">
        <f t="shared" si="77"/>
        <v xml:space="preserve">  </v>
      </c>
      <c r="AI262" s="43"/>
      <c r="AJ262" s="42">
        <f t="shared" si="72"/>
        <v>2700</v>
      </c>
      <c r="AK262" s="43">
        <v>325</v>
      </c>
      <c r="AL262" s="42">
        <f t="shared" si="62"/>
        <v>2700</v>
      </c>
      <c r="AM262" s="43" t="s">
        <v>311</v>
      </c>
      <c r="AN262" s="95">
        <v>44621</v>
      </c>
      <c r="AO262" s="82"/>
    </row>
    <row r="263" spans="1:41" ht="45" hidden="1" customHeight="1">
      <c r="A263" s="161"/>
      <c r="B263" s="161"/>
      <c r="C263" s="154" t="s">
        <v>1953</v>
      </c>
      <c r="D263" s="161"/>
      <c r="E263" s="161"/>
      <c r="F263" s="161"/>
      <c r="G263" s="161"/>
      <c r="H263" s="179"/>
      <c r="I263" s="180"/>
      <c r="J263" s="359"/>
      <c r="K263" s="180"/>
      <c r="L263" s="181"/>
      <c r="M263" s="179"/>
      <c r="N263" s="181"/>
      <c r="O263" s="161"/>
      <c r="P263" s="161"/>
      <c r="Q263" s="161"/>
      <c r="R263" s="160">
        <f>SUM(R230:R262)</f>
        <v>29699.939995000001</v>
      </c>
      <c r="S263" s="161"/>
      <c r="T263" s="163" t="str">
        <f>IF($S263=T$15,$R263,"  ")</f>
        <v xml:space="preserve">  </v>
      </c>
      <c r="U263" s="162">
        <f>SUBTOTAL(9,U230:U262)</f>
        <v>0</v>
      </c>
      <c r="V263" s="162">
        <f t="shared" ref="V263:AH263" si="81">SUBTOTAL(9,V230:V262)</f>
        <v>0</v>
      </c>
      <c r="W263" s="162"/>
      <c r="X263" s="162"/>
      <c r="Y263" s="162"/>
      <c r="Z263" s="162">
        <f t="shared" si="81"/>
        <v>0</v>
      </c>
      <c r="AA263" s="162">
        <f>SUBTOTAL(9,AA230:AA262)</f>
        <v>0</v>
      </c>
      <c r="AB263" s="162"/>
      <c r="AC263" s="162">
        <f t="shared" si="81"/>
        <v>0</v>
      </c>
      <c r="AD263" s="162"/>
      <c r="AE263" s="162"/>
      <c r="AF263" s="162">
        <f t="shared" si="81"/>
        <v>0</v>
      </c>
      <c r="AG263" s="162">
        <f t="shared" si="81"/>
        <v>0</v>
      </c>
      <c r="AH263" s="162">
        <f t="shared" si="81"/>
        <v>0</v>
      </c>
      <c r="AI263" s="161"/>
      <c r="AJ263" s="161"/>
      <c r="AK263" s="161"/>
      <c r="AL263" s="164"/>
      <c r="AM263" s="161" t="s">
        <v>311</v>
      </c>
      <c r="AN263" s="95">
        <v>44621</v>
      </c>
      <c r="AO263" s="82"/>
    </row>
    <row r="264" spans="1:41" ht="45" hidden="1" customHeight="1">
      <c r="A264" s="43">
        <v>1</v>
      </c>
      <c r="B264" s="43">
        <v>815</v>
      </c>
      <c r="C264" s="43" t="s">
        <v>5</v>
      </c>
      <c r="D264" s="43" t="s">
        <v>2166</v>
      </c>
      <c r="E264" s="103">
        <v>44638</v>
      </c>
      <c r="F264" s="43" t="s">
        <v>56</v>
      </c>
      <c r="G264" s="43">
        <v>368</v>
      </c>
      <c r="H264" s="167">
        <v>2500</v>
      </c>
      <c r="I264" s="152">
        <v>44644</v>
      </c>
      <c r="J264" s="358" t="s">
        <v>3105</v>
      </c>
      <c r="K264" s="178" t="s">
        <v>3104</v>
      </c>
      <c r="L264" s="70" t="s">
        <v>397</v>
      </c>
      <c r="M264" s="43"/>
      <c r="N264" s="70" t="s">
        <v>17</v>
      </c>
      <c r="O264" s="70" t="s">
        <v>33</v>
      </c>
      <c r="P264" s="43">
        <v>1</v>
      </c>
      <c r="Q264" s="85">
        <v>2500</v>
      </c>
      <c r="R264" s="42">
        <f t="shared" si="78"/>
        <v>2500</v>
      </c>
      <c r="S264" s="43" t="s">
        <v>1916</v>
      </c>
      <c r="T264" s="133" t="str">
        <f>IF($S264=T$15,$R264,"  ")</f>
        <v xml:space="preserve">  </v>
      </c>
      <c r="U264" s="133" t="str">
        <f t="shared" ref="U264:AA266" si="82">IF($S264=U$15,$R264,"  ")</f>
        <v xml:space="preserve">  </v>
      </c>
      <c r="V264" s="133">
        <f t="shared" si="82"/>
        <v>2500</v>
      </c>
      <c r="W264" s="133"/>
      <c r="X264" s="133"/>
      <c r="Y264" s="133"/>
      <c r="Z264" s="133" t="str">
        <f t="shared" si="82"/>
        <v xml:space="preserve">  </v>
      </c>
      <c r="AA264" s="133" t="str">
        <f t="shared" si="82"/>
        <v xml:space="preserve">  </v>
      </c>
      <c r="AB264" s="133"/>
      <c r="AC264" s="133" t="str">
        <f>IF($S264=AC$15,$R264,"  ")</f>
        <v xml:space="preserve">  </v>
      </c>
      <c r="AD264" s="133"/>
      <c r="AE264" s="133"/>
      <c r="AF264" s="133" t="str">
        <f t="shared" ref="AF264:AH266" si="83">IF($S264=AF$15,$R264,"  ")</f>
        <v xml:space="preserve">  </v>
      </c>
      <c r="AG264" s="133" t="str">
        <f t="shared" si="83"/>
        <v xml:space="preserve">  </v>
      </c>
      <c r="AH264" s="133" t="str">
        <f t="shared" si="83"/>
        <v xml:space="preserve">  </v>
      </c>
      <c r="AI264" s="43"/>
      <c r="AJ264" s="42">
        <f>R264</f>
        <v>2500</v>
      </c>
      <c r="AK264" s="43"/>
      <c r="AL264" s="42">
        <f t="shared" si="62"/>
        <v>2500</v>
      </c>
      <c r="AM264" s="43" t="s">
        <v>311</v>
      </c>
      <c r="AN264" s="95">
        <v>44621</v>
      </c>
      <c r="AO264" s="82"/>
    </row>
    <row r="265" spans="1:41" ht="45" hidden="1" customHeight="1">
      <c r="A265" s="43">
        <v>2</v>
      </c>
      <c r="B265" s="43">
        <v>1074</v>
      </c>
      <c r="C265" s="43" t="s">
        <v>5</v>
      </c>
      <c r="D265" s="43" t="s">
        <v>2166</v>
      </c>
      <c r="E265" s="103">
        <v>44638</v>
      </c>
      <c r="F265" s="43" t="s">
        <v>56</v>
      </c>
      <c r="G265" s="43">
        <v>455</v>
      </c>
      <c r="H265" s="167">
        <v>2500</v>
      </c>
      <c r="I265" s="152">
        <v>44643</v>
      </c>
      <c r="J265" s="56" t="s">
        <v>3106</v>
      </c>
      <c r="K265" s="43" t="s">
        <v>3107</v>
      </c>
      <c r="L265" s="70" t="s">
        <v>95</v>
      </c>
      <c r="M265" s="43"/>
      <c r="N265" s="70" t="s">
        <v>18</v>
      </c>
      <c r="O265" s="70" t="s">
        <v>33</v>
      </c>
      <c r="P265" s="43">
        <v>1</v>
      </c>
      <c r="Q265" s="85">
        <v>2500</v>
      </c>
      <c r="R265" s="42">
        <f t="shared" si="78"/>
        <v>2500</v>
      </c>
      <c r="S265" s="43" t="s">
        <v>1916</v>
      </c>
      <c r="T265" s="133" t="str">
        <f>IF($S265=T$15,$R265,"  ")</f>
        <v xml:space="preserve">  </v>
      </c>
      <c r="U265" s="133" t="str">
        <f t="shared" si="82"/>
        <v xml:space="preserve">  </v>
      </c>
      <c r="V265" s="133">
        <f t="shared" si="82"/>
        <v>2500</v>
      </c>
      <c r="W265" s="133"/>
      <c r="X265" s="133"/>
      <c r="Y265" s="133"/>
      <c r="Z265" s="133" t="str">
        <f t="shared" si="82"/>
        <v xml:space="preserve">  </v>
      </c>
      <c r="AA265" s="133" t="str">
        <f t="shared" si="82"/>
        <v xml:space="preserve">  </v>
      </c>
      <c r="AB265" s="133"/>
      <c r="AC265" s="133" t="str">
        <f>IF($S265=AC$15,$R265,"  ")</f>
        <v xml:space="preserve">  </v>
      </c>
      <c r="AD265" s="133"/>
      <c r="AE265" s="133"/>
      <c r="AF265" s="133" t="str">
        <f t="shared" si="83"/>
        <v xml:space="preserve">  </v>
      </c>
      <c r="AG265" s="133" t="str">
        <f t="shared" si="83"/>
        <v xml:space="preserve">  </v>
      </c>
      <c r="AH265" s="133" t="str">
        <f t="shared" si="83"/>
        <v xml:space="preserve">  </v>
      </c>
      <c r="AI265" s="43"/>
      <c r="AJ265" s="42">
        <f t="shared" ref="AJ265:AJ270" si="84">R265</f>
        <v>2500</v>
      </c>
      <c r="AK265" s="43"/>
      <c r="AL265" s="42">
        <f t="shared" si="62"/>
        <v>2500</v>
      </c>
      <c r="AM265" s="43" t="s">
        <v>311</v>
      </c>
      <c r="AN265" s="95">
        <v>44621</v>
      </c>
      <c r="AO265" s="82"/>
    </row>
    <row r="266" spans="1:41" ht="45" hidden="1" customHeight="1">
      <c r="A266" s="43">
        <v>3</v>
      </c>
      <c r="B266" s="43">
        <v>40</v>
      </c>
      <c r="C266" s="43" t="s">
        <v>5</v>
      </c>
      <c r="D266" s="43" t="s">
        <v>2166</v>
      </c>
      <c r="E266" s="103">
        <v>44642</v>
      </c>
      <c r="F266" s="43" t="s">
        <v>56</v>
      </c>
      <c r="G266" s="43">
        <v>11</v>
      </c>
      <c r="H266" s="167">
        <v>600</v>
      </c>
      <c r="I266" s="152">
        <v>44644</v>
      </c>
      <c r="J266" s="56" t="s">
        <v>3111</v>
      </c>
      <c r="K266" s="43" t="s">
        <v>3112</v>
      </c>
      <c r="L266" s="70" t="s">
        <v>2167</v>
      </c>
      <c r="M266" s="43"/>
      <c r="N266" s="70" t="s">
        <v>16</v>
      </c>
      <c r="O266" s="70" t="s">
        <v>33</v>
      </c>
      <c r="P266" s="43">
        <v>1</v>
      </c>
      <c r="Q266" s="85">
        <v>600</v>
      </c>
      <c r="R266" s="42">
        <f t="shared" si="78"/>
        <v>600</v>
      </c>
      <c r="S266" s="43" t="s">
        <v>1916</v>
      </c>
      <c r="T266" s="133" t="str">
        <f>IF($S266=T$15,$R266,"  ")</f>
        <v xml:space="preserve">  </v>
      </c>
      <c r="U266" s="133" t="str">
        <f t="shared" si="82"/>
        <v xml:space="preserve">  </v>
      </c>
      <c r="V266" s="133">
        <f t="shared" si="82"/>
        <v>600</v>
      </c>
      <c r="W266" s="133"/>
      <c r="X266" s="133"/>
      <c r="Y266" s="133"/>
      <c r="Z266" s="133" t="str">
        <f t="shared" si="82"/>
        <v xml:space="preserve">  </v>
      </c>
      <c r="AA266" s="133" t="str">
        <f t="shared" si="82"/>
        <v xml:space="preserve">  </v>
      </c>
      <c r="AB266" s="133"/>
      <c r="AC266" s="133" t="str">
        <f>IF($S266=AC$15,$R266,"  ")</f>
        <v xml:space="preserve">  </v>
      </c>
      <c r="AD266" s="133"/>
      <c r="AE266" s="133"/>
      <c r="AF266" s="133" t="str">
        <f t="shared" si="83"/>
        <v xml:space="preserve">  </v>
      </c>
      <c r="AG266" s="133" t="str">
        <f t="shared" si="83"/>
        <v xml:space="preserve">  </v>
      </c>
      <c r="AH266" s="133" t="str">
        <f t="shared" si="83"/>
        <v xml:space="preserve">  </v>
      </c>
      <c r="AI266" s="43"/>
      <c r="AJ266" s="42">
        <f t="shared" si="84"/>
        <v>600</v>
      </c>
      <c r="AK266" s="43"/>
      <c r="AL266" s="42">
        <f t="shared" si="62"/>
        <v>600</v>
      </c>
      <c r="AM266" s="43" t="s">
        <v>311</v>
      </c>
      <c r="AN266" s="95">
        <v>44621</v>
      </c>
      <c r="AO266" s="82"/>
    </row>
    <row r="267" spans="1:41" ht="45" hidden="1" customHeight="1">
      <c r="A267" s="43"/>
      <c r="B267" s="43">
        <v>40</v>
      </c>
      <c r="C267" s="43" t="s">
        <v>5</v>
      </c>
      <c r="D267" s="43" t="s">
        <v>2166</v>
      </c>
      <c r="E267" s="103">
        <v>44642</v>
      </c>
      <c r="F267" s="43" t="s">
        <v>56</v>
      </c>
      <c r="G267" s="43">
        <v>11</v>
      </c>
      <c r="H267" s="167">
        <v>6900</v>
      </c>
      <c r="I267" s="152">
        <v>44644</v>
      </c>
      <c r="J267" s="56" t="s">
        <v>3113</v>
      </c>
      <c r="K267" s="43" t="s">
        <v>3112</v>
      </c>
      <c r="L267" s="70" t="s">
        <v>2167</v>
      </c>
      <c r="M267" s="43"/>
      <c r="N267" s="70" t="s">
        <v>16</v>
      </c>
      <c r="O267" s="70" t="s">
        <v>33</v>
      </c>
      <c r="P267" s="43">
        <v>1</v>
      </c>
      <c r="Q267" s="85">
        <v>6900</v>
      </c>
      <c r="R267" s="42">
        <f t="shared" si="78"/>
        <v>6900</v>
      </c>
      <c r="S267" s="43" t="s">
        <v>1916</v>
      </c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43"/>
      <c r="AJ267" s="42"/>
      <c r="AK267" s="43"/>
      <c r="AL267" s="42"/>
      <c r="AM267" s="43"/>
      <c r="AN267" s="95">
        <v>44621</v>
      </c>
      <c r="AO267" s="82"/>
    </row>
    <row r="268" spans="1:41" ht="45" hidden="1" customHeight="1">
      <c r="A268" s="43">
        <v>4</v>
      </c>
      <c r="B268" s="43">
        <v>804</v>
      </c>
      <c r="C268" s="43" t="s">
        <v>5</v>
      </c>
      <c r="D268" s="43" t="s">
        <v>2166</v>
      </c>
      <c r="E268" s="103">
        <v>44644</v>
      </c>
      <c r="F268" s="43" t="s">
        <v>56</v>
      </c>
      <c r="G268" s="43">
        <v>355</v>
      </c>
      <c r="H268" s="167">
        <v>2500</v>
      </c>
      <c r="I268" s="152">
        <v>44644</v>
      </c>
      <c r="J268" s="358" t="s">
        <v>3114</v>
      </c>
      <c r="K268" s="178" t="s">
        <v>3115</v>
      </c>
      <c r="L268" s="70" t="s">
        <v>901</v>
      </c>
      <c r="M268" s="43"/>
      <c r="N268" s="70" t="s">
        <v>2169</v>
      </c>
      <c r="O268" s="70" t="s">
        <v>33</v>
      </c>
      <c r="P268" s="43">
        <v>1</v>
      </c>
      <c r="Q268" s="85">
        <v>2500</v>
      </c>
      <c r="R268" s="42">
        <f t="shared" si="78"/>
        <v>2500</v>
      </c>
      <c r="S268" s="43" t="s">
        <v>1916</v>
      </c>
      <c r="T268" s="133" t="str">
        <f t="shared" ref="T268:AA270" si="85">IF($S268=T$15,$R268,"  ")</f>
        <v xml:space="preserve">  </v>
      </c>
      <c r="U268" s="133" t="str">
        <f t="shared" si="85"/>
        <v xml:space="preserve">  </v>
      </c>
      <c r="V268" s="133">
        <f t="shared" si="85"/>
        <v>2500</v>
      </c>
      <c r="W268" s="133"/>
      <c r="X268" s="133"/>
      <c r="Y268" s="133"/>
      <c r="Z268" s="133" t="str">
        <f t="shared" si="85"/>
        <v xml:space="preserve">  </v>
      </c>
      <c r="AA268" s="133" t="str">
        <f t="shared" si="85"/>
        <v xml:space="preserve">  </v>
      </c>
      <c r="AB268" s="133"/>
      <c r="AC268" s="133" t="str">
        <f>IF($S268=AC$15,$R268,"  ")</f>
        <v xml:space="preserve">  </v>
      </c>
      <c r="AD268" s="133"/>
      <c r="AE268" s="133"/>
      <c r="AF268" s="133" t="str">
        <f t="shared" ref="AF268:AH270" si="86">IF($S268=AF$15,$R268,"  ")</f>
        <v xml:space="preserve">  </v>
      </c>
      <c r="AG268" s="133" t="str">
        <f t="shared" si="86"/>
        <v xml:space="preserve">  </v>
      </c>
      <c r="AH268" s="133" t="str">
        <f t="shared" si="86"/>
        <v xml:space="preserve">  </v>
      </c>
      <c r="AI268" s="43"/>
      <c r="AJ268" s="42">
        <f t="shared" si="84"/>
        <v>2500</v>
      </c>
      <c r="AK268" s="43"/>
      <c r="AL268" s="42">
        <f t="shared" ref="AL268:AL310" si="87">R268</f>
        <v>2500</v>
      </c>
      <c r="AM268" s="43" t="s">
        <v>311</v>
      </c>
      <c r="AN268" s="95">
        <v>44621</v>
      </c>
      <c r="AO268" s="82"/>
    </row>
    <row r="269" spans="1:41" ht="45" hidden="1" customHeight="1">
      <c r="A269" s="43">
        <v>5</v>
      </c>
      <c r="B269" s="43">
        <v>1459</v>
      </c>
      <c r="C269" s="43" t="s">
        <v>5</v>
      </c>
      <c r="D269" s="43" t="s">
        <v>2166</v>
      </c>
      <c r="E269" s="103">
        <v>44651</v>
      </c>
      <c r="F269" s="43" t="s">
        <v>56</v>
      </c>
      <c r="G269" s="43">
        <v>607</v>
      </c>
      <c r="H269" s="167">
        <v>6000</v>
      </c>
      <c r="I269" s="152">
        <v>44677</v>
      </c>
      <c r="J269" s="358" t="s">
        <v>3116</v>
      </c>
      <c r="K269" s="178" t="s">
        <v>3117</v>
      </c>
      <c r="L269" s="70" t="s">
        <v>2168</v>
      </c>
      <c r="M269" s="43"/>
      <c r="N269" s="70" t="s">
        <v>2170</v>
      </c>
      <c r="O269" s="70" t="s">
        <v>33</v>
      </c>
      <c r="P269" s="43">
        <v>1</v>
      </c>
      <c r="Q269" s="85">
        <v>6000</v>
      </c>
      <c r="R269" s="42">
        <f t="shared" si="78"/>
        <v>6000</v>
      </c>
      <c r="S269" s="43" t="s">
        <v>1916</v>
      </c>
      <c r="T269" s="133" t="str">
        <f t="shared" si="85"/>
        <v xml:space="preserve">  </v>
      </c>
      <c r="U269" s="133" t="str">
        <f t="shared" si="85"/>
        <v xml:space="preserve">  </v>
      </c>
      <c r="V269" s="133">
        <f t="shared" si="85"/>
        <v>6000</v>
      </c>
      <c r="W269" s="133"/>
      <c r="X269" s="133"/>
      <c r="Y269" s="133"/>
      <c r="Z269" s="133" t="str">
        <f t="shared" si="85"/>
        <v xml:space="preserve">  </v>
      </c>
      <c r="AA269" s="133" t="str">
        <f t="shared" si="85"/>
        <v xml:space="preserve">  </v>
      </c>
      <c r="AB269" s="133"/>
      <c r="AC269" s="133" t="str">
        <f>IF($S269=AC$15,$R269,"  ")</f>
        <v xml:space="preserve">  </v>
      </c>
      <c r="AD269" s="133"/>
      <c r="AE269" s="133"/>
      <c r="AF269" s="133" t="str">
        <f t="shared" si="86"/>
        <v xml:space="preserve">  </v>
      </c>
      <c r="AG269" s="133" t="str">
        <f t="shared" si="86"/>
        <v xml:space="preserve">  </v>
      </c>
      <c r="AH269" s="133" t="str">
        <f t="shared" si="86"/>
        <v xml:space="preserve">  </v>
      </c>
      <c r="AI269" s="43"/>
      <c r="AJ269" s="42">
        <f t="shared" si="84"/>
        <v>6000</v>
      </c>
      <c r="AK269" s="43"/>
      <c r="AL269" s="42">
        <f t="shared" si="87"/>
        <v>6000</v>
      </c>
      <c r="AM269" s="43" t="s">
        <v>311</v>
      </c>
      <c r="AN269" s="95">
        <v>44621</v>
      </c>
      <c r="AO269" s="82"/>
    </row>
    <row r="270" spans="1:41" ht="45" hidden="1" customHeight="1">
      <c r="A270" s="43">
        <v>6</v>
      </c>
      <c r="B270" s="43">
        <v>1460</v>
      </c>
      <c r="C270" s="43" t="s">
        <v>5</v>
      </c>
      <c r="D270" s="43" t="s">
        <v>2166</v>
      </c>
      <c r="E270" s="103">
        <v>44651</v>
      </c>
      <c r="F270" s="43" t="s">
        <v>56</v>
      </c>
      <c r="G270" s="43">
        <v>608</v>
      </c>
      <c r="H270" s="167">
        <v>6000</v>
      </c>
      <c r="I270" s="152">
        <v>44673</v>
      </c>
      <c r="J270" s="56" t="s">
        <v>3118</v>
      </c>
      <c r="K270" s="43" t="s">
        <v>3119</v>
      </c>
      <c r="L270" s="70" t="s">
        <v>765</v>
      </c>
      <c r="M270" s="43"/>
      <c r="N270" s="70" t="s">
        <v>2171</v>
      </c>
      <c r="O270" s="70" t="s">
        <v>33</v>
      </c>
      <c r="P270" s="43">
        <v>1</v>
      </c>
      <c r="Q270" s="85">
        <v>6000</v>
      </c>
      <c r="R270" s="42">
        <f t="shared" si="78"/>
        <v>6000</v>
      </c>
      <c r="S270" s="43" t="s">
        <v>1916</v>
      </c>
      <c r="T270" s="133" t="str">
        <f t="shared" si="85"/>
        <v xml:space="preserve">  </v>
      </c>
      <c r="U270" s="133" t="str">
        <f t="shared" si="85"/>
        <v xml:space="preserve">  </v>
      </c>
      <c r="V270" s="133">
        <f t="shared" si="85"/>
        <v>6000</v>
      </c>
      <c r="W270" s="133"/>
      <c r="X270" s="133"/>
      <c r="Y270" s="133"/>
      <c r="Z270" s="133" t="str">
        <f t="shared" si="85"/>
        <v xml:space="preserve">  </v>
      </c>
      <c r="AA270" s="133" t="str">
        <f t="shared" si="85"/>
        <v xml:space="preserve">  </v>
      </c>
      <c r="AB270" s="133"/>
      <c r="AC270" s="133" t="str">
        <f>IF($S270=AC$15,$R270,"  ")</f>
        <v xml:space="preserve">  </v>
      </c>
      <c r="AD270" s="133"/>
      <c r="AE270" s="133"/>
      <c r="AF270" s="133" t="str">
        <f t="shared" si="86"/>
        <v xml:space="preserve">  </v>
      </c>
      <c r="AG270" s="133" t="str">
        <f t="shared" si="86"/>
        <v xml:space="preserve">  </v>
      </c>
      <c r="AH270" s="133" t="str">
        <f t="shared" si="86"/>
        <v xml:space="preserve">  </v>
      </c>
      <c r="AI270" s="43"/>
      <c r="AJ270" s="42">
        <f t="shared" si="84"/>
        <v>6000</v>
      </c>
      <c r="AK270" s="43"/>
      <c r="AL270" s="42">
        <f t="shared" si="87"/>
        <v>6000</v>
      </c>
      <c r="AM270" s="43" t="s">
        <v>311</v>
      </c>
      <c r="AN270" s="95">
        <v>44621</v>
      </c>
      <c r="AO270" s="82"/>
    </row>
    <row r="271" spans="1:41" s="8" customFormat="1" ht="45" hidden="1" customHeight="1">
      <c r="A271" s="154"/>
      <c r="B271" s="154"/>
      <c r="C271" s="154" t="s">
        <v>2172</v>
      </c>
      <c r="D271" s="154"/>
      <c r="E271" s="154"/>
      <c r="F271" s="154"/>
      <c r="G271" s="154"/>
      <c r="H271" s="154"/>
      <c r="I271" s="154"/>
      <c r="J271" s="357"/>
      <c r="K271" s="154"/>
      <c r="L271" s="159"/>
      <c r="M271" s="154"/>
      <c r="N271" s="159"/>
      <c r="O271" s="154"/>
      <c r="P271" s="154"/>
      <c r="Q271" s="154"/>
      <c r="R271" s="160">
        <f>SUM(R264:R270)</f>
        <v>27000</v>
      </c>
      <c r="S271" s="154"/>
      <c r="T271" s="163">
        <f>SUBTOTAL(9,T264:T270)</f>
        <v>0</v>
      </c>
      <c r="U271" s="163">
        <f t="shared" ref="U271:AH271" si="88">SUBTOTAL(9,U264:U270)</f>
        <v>0</v>
      </c>
      <c r="V271" s="162">
        <f t="shared" si="88"/>
        <v>0</v>
      </c>
      <c r="W271" s="162"/>
      <c r="X271" s="162"/>
      <c r="Y271" s="162"/>
      <c r="Z271" s="163">
        <f t="shared" si="88"/>
        <v>0</v>
      </c>
      <c r="AA271" s="163">
        <f t="shared" si="88"/>
        <v>0</v>
      </c>
      <c r="AB271" s="163"/>
      <c r="AC271" s="163">
        <f t="shared" si="88"/>
        <v>0</v>
      </c>
      <c r="AD271" s="163"/>
      <c r="AE271" s="163"/>
      <c r="AF271" s="163">
        <f t="shared" si="88"/>
        <v>0</v>
      </c>
      <c r="AG271" s="163">
        <f t="shared" si="88"/>
        <v>0</v>
      </c>
      <c r="AH271" s="163">
        <f t="shared" si="88"/>
        <v>0</v>
      </c>
      <c r="AI271" s="154"/>
      <c r="AJ271" s="154"/>
      <c r="AK271" s="154"/>
      <c r="AL271" s="164"/>
      <c r="AM271" s="161" t="s">
        <v>311</v>
      </c>
      <c r="AN271" s="95">
        <v>44621</v>
      </c>
      <c r="AO271" s="83"/>
    </row>
    <row r="272" spans="1:41" s="8" customFormat="1" ht="45" hidden="1" customHeight="1">
      <c r="A272" s="175">
        <v>1</v>
      </c>
      <c r="B272" s="175">
        <v>39</v>
      </c>
      <c r="C272" s="175" t="s">
        <v>6</v>
      </c>
      <c r="D272" s="175" t="s">
        <v>2166</v>
      </c>
      <c r="E272" s="175">
        <v>44648</v>
      </c>
      <c r="F272" s="175" t="s">
        <v>56</v>
      </c>
      <c r="G272" s="175">
        <v>12</v>
      </c>
      <c r="H272" s="167">
        <v>6900</v>
      </c>
      <c r="I272" s="152">
        <v>44648</v>
      </c>
      <c r="J272" s="78" t="s">
        <v>3108</v>
      </c>
      <c r="K272" s="175" t="s">
        <v>3109</v>
      </c>
      <c r="L272" s="70" t="s">
        <v>766</v>
      </c>
      <c r="M272" s="70" t="s">
        <v>2173</v>
      </c>
      <c r="N272" s="70" t="s">
        <v>2173</v>
      </c>
      <c r="O272" s="70" t="s">
        <v>33</v>
      </c>
      <c r="P272" s="175">
        <v>1</v>
      </c>
      <c r="Q272" s="175">
        <v>6900</v>
      </c>
      <c r="R272" s="182">
        <f>P272*Q272</f>
        <v>6900</v>
      </c>
      <c r="S272" s="175" t="s">
        <v>1916</v>
      </c>
      <c r="T272" s="133"/>
      <c r="U272" s="133"/>
      <c r="V272" s="183"/>
      <c r="W272" s="183"/>
      <c r="X272" s="183"/>
      <c r="Y272" s="183"/>
      <c r="Z272" s="163"/>
      <c r="AA272" s="163"/>
      <c r="AB272" s="163"/>
      <c r="AC272" s="133"/>
      <c r="AD272" s="133"/>
      <c r="AE272" s="133"/>
      <c r="AF272" s="133"/>
      <c r="AG272" s="133"/>
      <c r="AH272" s="133"/>
      <c r="AI272" s="175"/>
      <c r="AJ272" s="175"/>
      <c r="AK272" s="175"/>
      <c r="AL272" s="42"/>
      <c r="AM272" s="43"/>
      <c r="AN272" s="95">
        <v>44621</v>
      </c>
      <c r="AO272" s="83"/>
    </row>
    <row r="273" spans="1:41" ht="45" hidden="1" customHeight="1">
      <c r="A273" s="43">
        <v>1</v>
      </c>
      <c r="B273" s="43">
        <v>39</v>
      </c>
      <c r="C273" s="43" t="s">
        <v>6</v>
      </c>
      <c r="D273" s="43" t="s">
        <v>2166</v>
      </c>
      <c r="E273" s="103">
        <v>44648</v>
      </c>
      <c r="F273" s="43" t="s">
        <v>56</v>
      </c>
      <c r="G273" s="43">
        <v>12</v>
      </c>
      <c r="H273" s="167">
        <v>600</v>
      </c>
      <c r="I273" s="152">
        <v>44648</v>
      </c>
      <c r="J273" s="56" t="s">
        <v>3110</v>
      </c>
      <c r="K273" s="43" t="s">
        <v>3109</v>
      </c>
      <c r="L273" s="70" t="s">
        <v>766</v>
      </c>
      <c r="M273" s="43"/>
      <c r="N273" s="70" t="s">
        <v>2173</v>
      </c>
      <c r="O273" s="70" t="s">
        <v>33</v>
      </c>
      <c r="P273" s="43">
        <v>1</v>
      </c>
      <c r="Q273" s="85">
        <v>600</v>
      </c>
      <c r="R273" s="160">
        <f>P273*Q273</f>
        <v>600</v>
      </c>
      <c r="S273" s="43" t="s">
        <v>1916</v>
      </c>
      <c r="T273" s="133" t="str">
        <f>IF($S273=T$15,$R273,"  ")</f>
        <v xml:space="preserve">  </v>
      </c>
      <c r="U273" s="133" t="str">
        <f>IF($S273=U$15,$R273,"  ")</f>
        <v xml:space="preserve">  </v>
      </c>
      <c r="V273" s="133">
        <f>IF($S273=V$15,$R273,"  ")</f>
        <v>600</v>
      </c>
      <c r="W273" s="133"/>
      <c r="X273" s="133"/>
      <c r="Y273" s="133"/>
      <c r="Z273" s="133" t="str">
        <f>IF($S273=Z$15,$R273,"  ")</f>
        <v xml:space="preserve">  </v>
      </c>
      <c r="AA273" s="133" t="str">
        <f>IF($S273=AA$15,$R273,"  ")</f>
        <v xml:space="preserve">  </v>
      </c>
      <c r="AB273" s="133"/>
      <c r="AC273" s="133" t="str">
        <f t="shared" ref="AC273:AC296" si="89">IF($S273=AC$15,$R273,"  ")</f>
        <v xml:space="preserve">  </v>
      </c>
      <c r="AD273" s="133"/>
      <c r="AE273" s="133"/>
      <c r="AF273" s="133" t="str">
        <f t="shared" ref="AF273:AH296" si="90">IF($S273=AF$15,$R273,"  ")</f>
        <v xml:space="preserve">  </v>
      </c>
      <c r="AG273" s="133" t="str">
        <f t="shared" si="90"/>
        <v xml:space="preserve">  </v>
      </c>
      <c r="AH273" s="133" t="str">
        <f t="shared" si="90"/>
        <v xml:space="preserve">  </v>
      </c>
      <c r="AI273" s="43"/>
      <c r="AJ273" s="42">
        <f>R273</f>
        <v>600</v>
      </c>
      <c r="AK273" s="43"/>
      <c r="AL273" s="42">
        <f t="shared" si="87"/>
        <v>600</v>
      </c>
      <c r="AM273" s="43" t="s">
        <v>311</v>
      </c>
      <c r="AN273" s="95">
        <v>44621</v>
      </c>
      <c r="AO273" s="82"/>
    </row>
    <row r="274" spans="1:41" s="8" customFormat="1" ht="45" hidden="1" customHeight="1">
      <c r="A274" s="154"/>
      <c r="B274" s="154"/>
      <c r="C274" s="154" t="s">
        <v>2174</v>
      </c>
      <c r="D274" s="154"/>
      <c r="E274" s="154"/>
      <c r="F274" s="154"/>
      <c r="G274" s="154"/>
      <c r="H274" s="154"/>
      <c r="I274" s="154"/>
      <c r="J274" s="357"/>
      <c r="K274" s="154"/>
      <c r="L274" s="159"/>
      <c r="M274" s="154"/>
      <c r="N274" s="159"/>
      <c r="O274" s="154"/>
      <c r="P274" s="154"/>
      <c r="Q274" s="154"/>
      <c r="R274" s="160">
        <f>SUM(R272:R273)</f>
        <v>7500</v>
      </c>
      <c r="S274" s="154"/>
      <c r="T274" s="163" t="str">
        <f t="shared" ref="T274:U296" si="91">IF($S274=T$15,$R274,"  ")</f>
        <v xml:space="preserve">  </v>
      </c>
      <c r="U274" s="163" t="str">
        <f t="shared" si="91"/>
        <v xml:space="preserve">  </v>
      </c>
      <c r="V274" s="162">
        <f>SUBTOTAL(9,V273)</f>
        <v>0</v>
      </c>
      <c r="W274" s="162"/>
      <c r="X274" s="162"/>
      <c r="Y274" s="162"/>
      <c r="Z274" s="163" t="str">
        <f t="shared" ref="Z274:AA296" si="92">IF($S274=Z$15,$R274,"  ")</f>
        <v xml:space="preserve">  </v>
      </c>
      <c r="AA274" s="163" t="str">
        <f t="shared" si="92"/>
        <v xml:space="preserve">  </v>
      </c>
      <c r="AB274" s="163"/>
      <c r="AC274" s="163" t="str">
        <f t="shared" si="89"/>
        <v xml:space="preserve">  </v>
      </c>
      <c r="AD274" s="163"/>
      <c r="AE274" s="163"/>
      <c r="AF274" s="163" t="str">
        <f t="shared" si="90"/>
        <v xml:space="preserve">  </v>
      </c>
      <c r="AG274" s="163" t="str">
        <f t="shared" si="90"/>
        <v xml:space="preserve">  </v>
      </c>
      <c r="AH274" s="163" t="str">
        <f t="shared" si="90"/>
        <v xml:space="preserve">  </v>
      </c>
      <c r="AI274" s="154"/>
      <c r="AJ274" s="154"/>
      <c r="AK274" s="154"/>
      <c r="AL274" s="164"/>
      <c r="AM274" s="161" t="s">
        <v>311</v>
      </c>
      <c r="AN274" s="95">
        <v>44621</v>
      </c>
      <c r="AO274" s="83"/>
    </row>
    <row r="275" spans="1:41" ht="45" hidden="1" customHeight="1">
      <c r="A275" s="43">
        <v>1</v>
      </c>
      <c r="B275" s="43">
        <v>533</v>
      </c>
      <c r="C275" s="43" t="s">
        <v>7</v>
      </c>
      <c r="D275" s="43" t="s">
        <v>2175</v>
      </c>
      <c r="E275" s="103">
        <v>44630</v>
      </c>
      <c r="F275" s="43" t="s">
        <v>38</v>
      </c>
      <c r="G275" s="43">
        <v>81</v>
      </c>
      <c r="H275" s="167">
        <v>4117</v>
      </c>
      <c r="I275" s="152">
        <v>44641</v>
      </c>
      <c r="J275" s="358" t="s">
        <v>3120</v>
      </c>
      <c r="K275" s="178" t="s">
        <v>3121</v>
      </c>
      <c r="L275" s="70" t="s">
        <v>2176</v>
      </c>
      <c r="M275" s="43"/>
      <c r="N275" s="70" t="s">
        <v>2182</v>
      </c>
      <c r="O275" s="70" t="s">
        <v>39</v>
      </c>
      <c r="P275" s="70">
        <v>5</v>
      </c>
      <c r="Q275" s="122">
        <v>7</v>
      </c>
      <c r="R275" s="42">
        <f t="shared" si="78"/>
        <v>35</v>
      </c>
      <c r="S275" s="43" t="s">
        <v>1915</v>
      </c>
      <c r="T275" s="133" t="str">
        <f t="shared" si="91"/>
        <v xml:space="preserve">  </v>
      </c>
      <c r="U275" s="133">
        <f t="shared" si="91"/>
        <v>35</v>
      </c>
      <c r="V275" s="133" t="str">
        <f t="shared" ref="V275:V296" si="93">IF($S275=V$15,$R275,"  ")</f>
        <v xml:space="preserve">  </v>
      </c>
      <c r="W275" s="133"/>
      <c r="X275" s="133"/>
      <c r="Y275" s="133"/>
      <c r="Z275" s="133" t="str">
        <f t="shared" si="92"/>
        <v xml:space="preserve">  </v>
      </c>
      <c r="AA275" s="133" t="str">
        <f t="shared" si="92"/>
        <v xml:space="preserve">  </v>
      </c>
      <c r="AB275" s="133"/>
      <c r="AC275" s="133" t="str">
        <f t="shared" si="89"/>
        <v xml:space="preserve">  </v>
      </c>
      <c r="AD275" s="133"/>
      <c r="AE275" s="133"/>
      <c r="AF275" s="133" t="str">
        <f t="shared" si="90"/>
        <v xml:space="preserve">  </v>
      </c>
      <c r="AG275" s="133" t="str">
        <f t="shared" si="90"/>
        <v xml:space="preserve">  </v>
      </c>
      <c r="AH275" s="133" t="str">
        <f t="shared" si="90"/>
        <v xml:space="preserve">  </v>
      </c>
      <c r="AI275" s="43"/>
      <c r="AJ275" s="42">
        <f>R275</f>
        <v>35</v>
      </c>
      <c r="AK275" s="43">
        <v>51</v>
      </c>
      <c r="AL275" s="42">
        <f t="shared" si="87"/>
        <v>35</v>
      </c>
      <c r="AM275" s="43" t="s">
        <v>311</v>
      </c>
      <c r="AN275" s="95">
        <v>44621</v>
      </c>
      <c r="AO275" s="82"/>
    </row>
    <row r="276" spans="1:41" ht="45" hidden="1" customHeight="1">
      <c r="A276" s="43">
        <v>2</v>
      </c>
      <c r="B276" s="43">
        <v>533</v>
      </c>
      <c r="C276" s="43" t="s">
        <v>7</v>
      </c>
      <c r="D276" s="43" t="s">
        <v>2175</v>
      </c>
      <c r="E276" s="103">
        <f>E275</f>
        <v>44630</v>
      </c>
      <c r="F276" s="43" t="s">
        <v>38</v>
      </c>
      <c r="G276" s="43">
        <v>81</v>
      </c>
      <c r="H276" s="167">
        <v>4117</v>
      </c>
      <c r="I276" s="152">
        <v>44641</v>
      </c>
      <c r="J276" s="358" t="s">
        <v>3120</v>
      </c>
      <c r="K276" s="178" t="s">
        <v>3121</v>
      </c>
      <c r="L276" s="70" t="s">
        <v>2176</v>
      </c>
      <c r="M276" s="43"/>
      <c r="N276" s="70" t="s">
        <v>2183</v>
      </c>
      <c r="O276" s="70" t="s">
        <v>39</v>
      </c>
      <c r="P276" s="70">
        <v>5</v>
      </c>
      <c r="Q276" s="122">
        <v>3</v>
      </c>
      <c r="R276" s="42">
        <f t="shared" si="78"/>
        <v>15</v>
      </c>
      <c r="S276" s="43" t="s">
        <v>1915</v>
      </c>
      <c r="T276" s="133" t="str">
        <f t="shared" si="91"/>
        <v xml:space="preserve">  </v>
      </c>
      <c r="U276" s="133">
        <f t="shared" si="91"/>
        <v>15</v>
      </c>
      <c r="V276" s="133" t="str">
        <f t="shared" si="93"/>
        <v xml:space="preserve">  </v>
      </c>
      <c r="W276" s="133"/>
      <c r="X276" s="133"/>
      <c r="Y276" s="133"/>
      <c r="Z276" s="133" t="str">
        <f t="shared" si="92"/>
        <v xml:space="preserve">  </v>
      </c>
      <c r="AA276" s="133" t="str">
        <f t="shared" si="92"/>
        <v xml:space="preserve">  </v>
      </c>
      <c r="AB276" s="133"/>
      <c r="AC276" s="133" t="str">
        <f t="shared" si="89"/>
        <v xml:space="preserve">  </v>
      </c>
      <c r="AD276" s="133"/>
      <c r="AE276" s="133"/>
      <c r="AF276" s="133" t="str">
        <f t="shared" si="90"/>
        <v xml:space="preserve">  </v>
      </c>
      <c r="AG276" s="133" t="str">
        <f t="shared" si="90"/>
        <v xml:space="preserve">  </v>
      </c>
      <c r="AH276" s="133" t="str">
        <f t="shared" si="90"/>
        <v xml:space="preserve">  </v>
      </c>
      <c r="AI276" s="43"/>
      <c r="AJ276" s="42">
        <f t="shared" ref="AJ276:AJ296" si="94">R276</f>
        <v>15</v>
      </c>
      <c r="AK276" s="43">
        <v>51</v>
      </c>
      <c r="AL276" s="42">
        <f t="shared" si="87"/>
        <v>15</v>
      </c>
      <c r="AM276" s="43" t="s">
        <v>311</v>
      </c>
      <c r="AN276" s="95">
        <v>44621</v>
      </c>
      <c r="AO276" s="82"/>
    </row>
    <row r="277" spans="1:41" ht="45" hidden="1" customHeight="1">
      <c r="A277" s="43">
        <v>3</v>
      </c>
      <c r="B277" s="43">
        <v>533</v>
      </c>
      <c r="C277" s="43" t="s">
        <v>7</v>
      </c>
      <c r="D277" s="43" t="s">
        <v>2175</v>
      </c>
      <c r="E277" s="103">
        <f t="shared" ref="E277:E290" si="95">E276</f>
        <v>44630</v>
      </c>
      <c r="F277" s="43" t="s">
        <v>38</v>
      </c>
      <c r="G277" s="43">
        <v>81</v>
      </c>
      <c r="H277" s="167">
        <v>4117</v>
      </c>
      <c r="I277" s="152">
        <v>44641</v>
      </c>
      <c r="J277" s="358" t="s">
        <v>3120</v>
      </c>
      <c r="K277" s="178" t="s">
        <v>3121</v>
      </c>
      <c r="L277" s="70" t="s">
        <v>2176</v>
      </c>
      <c r="M277" s="43"/>
      <c r="N277" s="70" t="s">
        <v>2184</v>
      </c>
      <c r="O277" s="70" t="s">
        <v>39</v>
      </c>
      <c r="P277" s="70">
        <v>10</v>
      </c>
      <c r="Q277" s="122">
        <v>39</v>
      </c>
      <c r="R277" s="42">
        <f t="shared" si="78"/>
        <v>390</v>
      </c>
      <c r="S277" s="43" t="s">
        <v>1915</v>
      </c>
      <c r="T277" s="133" t="str">
        <f t="shared" si="91"/>
        <v xml:space="preserve">  </v>
      </c>
      <c r="U277" s="133">
        <f t="shared" si="91"/>
        <v>390</v>
      </c>
      <c r="V277" s="133" t="str">
        <f t="shared" si="93"/>
        <v xml:space="preserve">  </v>
      </c>
      <c r="W277" s="133"/>
      <c r="X277" s="133"/>
      <c r="Y277" s="133"/>
      <c r="Z277" s="133" t="str">
        <f t="shared" si="92"/>
        <v xml:space="preserve">  </v>
      </c>
      <c r="AA277" s="133" t="str">
        <f t="shared" si="92"/>
        <v xml:space="preserve">  </v>
      </c>
      <c r="AB277" s="133"/>
      <c r="AC277" s="133" t="str">
        <f t="shared" si="89"/>
        <v xml:space="preserve">  </v>
      </c>
      <c r="AD277" s="133"/>
      <c r="AE277" s="133"/>
      <c r="AF277" s="133" t="str">
        <f t="shared" si="90"/>
        <v xml:space="preserve">  </v>
      </c>
      <c r="AG277" s="133" t="str">
        <f t="shared" si="90"/>
        <v xml:space="preserve">  </v>
      </c>
      <c r="AH277" s="133" t="str">
        <f t="shared" si="90"/>
        <v xml:space="preserve">  </v>
      </c>
      <c r="AI277" s="43"/>
      <c r="AJ277" s="42">
        <f t="shared" si="94"/>
        <v>390</v>
      </c>
      <c r="AK277" s="43">
        <v>51</v>
      </c>
      <c r="AL277" s="42">
        <f t="shared" si="87"/>
        <v>390</v>
      </c>
      <c r="AM277" s="43" t="s">
        <v>311</v>
      </c>
      <c r="AN277" s="95">
        <v>44621</v>
      </c>
      <c r="AO277" s="82"/>
    </row>
    <row r="278" spans="1:41" ht="45" hidden="1" customHeight="1">
      <c r="A278" s="43">
        <v>4</v>
      </c>
      <c r="B278" s="43">
        <v>533</v>
      </c>
      <c r="C278" s="43" t="s">
        <v>7</v>
      </c>
      <c r="D278" s="43" t="s">
        <v>2175</v>
      </c>
      <c r="E278" s="103">
        <f t="shared" si="95"/>
        <v>44630</v>
      </c>
      <c r="F278" s="43" t="s">
        <v>38</v>
      </c>
      <c r="G278" s="43">
        <v>81</v>
      </c>
      <c r="H278" s="167">
        <v>4117</v>
      </c>
      <c r="I278" s="152">
        <v>44641</v>
      </c>
      <c r="J278" s="358" t="s">
        <v>3120</v>
      </c>
      <c r="K278" s="178" t="s">
        <v>3121</v>
      </c>
      <c r="L278" s="70" t="s">
        <v>2176</v>
      </c>
      <c r="M278" s="43"/>
      <c r="N278" s="70" t="s">
        <v>2185</v>
      </c>
      <c r="O278" s="70" t="s">
        <v>39</v>
      </c>
      <c r="P278" s="70">
        <v>10</v>
      </c>
      <c r="Q278" s="122">
        <v>35</v>
      </c>
      <c r="R278" s="42">
        <f t="shared" si="78"/>
        <v>350</v>
      </c>
      <c r="S278" s="43" t="s">
        <v>1915</v>
      </c>
      <c r="T278" s="133" t="str">
        <f t="shared" si="91"/>
        <v xml:space="preserve">  </v>
      </c>
      <c r="U278" s="133">
        <f t="shared" si="91"/>
        <v>350</v>
      </c>
      <c r="V278" s="133" t="str">
        <f t="shared" si="93"/>
        <v xml:space="preserve">  </v>
      </c>
      <c r="W278" s="133"/>
      <c r="X278" s="133"/>
      <c r="Y278" s="133"/>
      <c r="Z278" s="133" t="str">
        <f t="shared" si="92"/>
        <v xml:space="preserve">  </v>
      </c>
      <c r="AA278" s="133" t="str">
        <f t="shared" si="92"/>
        <v xml:space="preserve">  </v>
      </c>
      <c r="AB278" s="133"/>
      <c r="AC278" s="133" t="str">
        <f t="shared" si="89"/>
        <v xml:space="preserve">  </v>
      </c>
      <c r="AD278" s="133"/>
      <c r="AE278" s="133"/>
      <c r="AF278" s="133" t="str">
        <f t="shared" si="90"/>
        <v xml:space="preserve">  </v>
      </c>
      <c r="AG278" s="133" t="str">
        <f t="shared" si="90"/>
        <v xml:space="preserve">  </v>
      </c>
      <c r="AH278" s="133" t="str">
        <f t="shared" si="90"/>
        <v xml:space="preserve">  </v>
      </c>
      <c r="AI278" s="43"/>
      <c r="AJ278" s="42">
        <f t="shared" si="94"/>
        <v>350</v>
      </c>
      <c r="AK278" s="43">
        <v>51</v>
      </c>
      <c r="AL278" s="42">
        <f t="shared" si="87"/>
        <v>350</v>
      </c>
      <c r="AM278" s="43" t="s">
        <v>311</v>
      </c>
      <c r="AN278" s="95">
        <v>44621</v>
      </c>
      <c r="AO278" s="82"/>
    </row>
    <row r="279" spans="1:41" ht="45" hidden="1" customHeight="1">
      <c r="A279" s="43">
        <v>5</v>
      </c>
      <c r="B279" s="43">
        <v>533</v>
      </c>
      <c r="C279" s="43" t="s">
        <v>7</v>
      </c>
      <c r="D279" s="43" t="s">
        <v>2175</v>
      </c>
      <c r="E279" s="103">
        <f t="shared" si="95"/>
        <v>44630</v>
      </c>
      <c r="F279" s="43" t="s">
        <v>38</v>
      </c>
      <c r="G279" s="43">
        <v>81</v>
      </c>
      <c r="H279" s="167">
        <v>4117</v>
      </c>
      <c r="I279" s="152">
        <v>44641</v>
      </c>
      <c r="J279" s="358" t="s">
        <v>3120</v>
      </c>
      <c r="K279" s="178" t="s">
        <v>3121</v>
      </c>
      <c r="L279" s="70" t="s">
        <v>2176</v>
      </c>
      <c r="M279" s="43"/>
      <c r="N279" s="70" t="s">
        <v>2186</v>
      </c>
      <c r="O279" s="70" t="s">
        <v>65</v>
      </c>
      <c r="P279" s="70">
        <v>3</v>
      </c>
      <c r="Q279" s="122">
        <v>56</v>
      </c>
      <c r="R279" s="42">
        <f t="shared" si="78"/>
        <v>168</v>
      </c>
      <c r="S279" s="43" t="s">
        <v>1915</v>
      </c>
      <c r="T279" s="133" t="str">
        <f t="shared" si="91"/>
        <v xml:space="preserve">  </v>
      </c>
      <c r="U279" s="133">
        <f t="shared" si="91"/>
        <v>168</v>
      </c>
      <c r="V279" s="133" t="str">
        <f t="shared" si="93"/>
        <v xml:space="preserve">  </v>
      </c>
      <c r="W279" s="133"/>
      <c r="X279" s="133"/>
      <c r="Y279" s="133"/>
      <c r="Z279" s="133" t="str">
        <f t="shared" si="92"/>
        <v xml:space="preserve">  </v>
      </c>
      <c r="AA279" s="133" t="str">
        <f t="shared" si="92"/>
        <v xml:space="preserve">  </v>
      </c>
      <c r="AB279" s="133"/>
      <c r="AC279" s="133" t="str">
        <f t="shared" si="89"/>
        <v xml:space="preserve">  </v>
      </c>
      <c r="AD279" s="133"/>
      <c r="AE279" s="133"/>
      <c r="AF279" s="133" t="str">
        <f t="shared" si="90"/>
        <v xml:space="preserve">  </v>
      </c>
      <c r="AG279" s="133" t="str">
        <f t="shared" si="90"/>
        <v xml:space="preserve">  </v>
      </c>
      <c r="AH279" s="133" t="str">
        <f t="shared" si="90"/>
        <v xml:space="preserve">  </v>
      </c>
      <c r="AI279" s="43"/>
      <c r="AJ279" s="42">
        <f t="shared" si="94"/>
        <v>168</v>
      </c>
      <c r="AK279" s="43">
        <v>51</v>
      </c>
      <c r="AL279" s="42">
        <f t="shared" si="87"/>
        <v>168</v>
      </c>
      <c r="AM279" s="43" t="s">
        <v>311</v>
      </c>
      <c r="AN279" s="95">
        <v>44621</v>
      </c>
      <c r="AO279" s="82"/>
    </row>
    <row r="280" spans="1:41" ht="45" hidden="1" customHeight="1">
      <c r="A280" s="43">
        <v>6</v>
      </c>
      <c r="B280" s="43">
        <v>533</v>
      </c>
      <c r="C280" s="43" t="s">
        <v>7</v>
      </c>
      <c r="D280" s="43" t="s">
        <v>2175</v>
      </c>
      <c r="E280" s="103">
        <f t="shared" si="95"/>
        <v>44630</v>
      </c>
      <c r="F280" s="43" t="s">
        <v>38</v>
      </c>
      <c r="G280" s="43">
        <v>81</v>
      </c>
      <c r="H280" s="167">
        <v>4117</v>
      </c>
      <c r="I280" s="152">
        <v>44641</v>
      </c>
      <c r="J280" s="358" t="s">
        <v>3120</v>
      </c>
      <c r="K280" s="178" t="s">
        <v>3121</v>
      </c>
      <c r="L280" s="70" t="s">
        <v>2176</v>
      </c>
      <c r="M280" s="43"/>
      <c r="N280" s="70" t="s">
        <v>2187</v>
      </c>
      <c r="O280" s="70" t="s">
        <v>65</v>
      </c>
      <c r="P280" s="70">
        <v>10</v>
      </c>
      <c r="Q280" s="122">
        <v>49</v>
      </c>
      <c r="R280" s="42">
        <f t="shared" si="78"/>
        <v>490</v>
      </c>
      <c r="S280" s="43" t="s">
        <v>1915</v>
      </c>
      <c r="T280" s="133" t="str">
        <f t="shared" si="91"/>
        <v xml:space="preserve">  </v>
      </c>
      <c r="U280" s="133">
        <f t="shared" si="91"/>
        <v>490</v>
      </c>
      <c r="V280" s="133" t="str">
        <f t="shared" si="93"/>
        <v xml:space="preserve">  </v>
      </c>
      <c r="W280" s="133"/>
      <c r="X280" s="133"/>
      <c r="Y280" s="133"/>
      <c r="Z280" s="133" t="str">
        <f t="shared" si="92"/>
        <v xml:space="preserve">  </v>
      </c>
      <c r="AA280" s="133" t="str">
        <f t="shared" si="92"/>
        <v xml:space="preserve">  </v>
      </c>
      <c r="AB280" s="133"/>
      <c r="AC280" s="133" t="str">
        <f t="shared" si="89"/>
        <v xml:space="preserve">  </v>
      </c>
      <c r="AD280" s="133"/>
      <c r="AE280" s="133"/>
      <c r="AF280" s="133" t="str">
        <f t="shared" si="90"/>
        <v xml:space="preserve">  </v>
      </c>
      <c r="AG280" s="133" t="str">
        <f t="shared" si="90"/>
        <v xml:space="preserve">  </v>
      </c>
      <c r="AH280" s="133" t="str">
        <f t="shared" si="90"/>
        <v xml:space="preserve">  </v>
      </c>
      <c r="AI280" s="43"/>
      <c r="AJ280" s="42">
        <f t="shared" si="94"/>
        <v>490</v>
      </c>
      <c r="AK280" s="43">
        <v>51</v>
      </c>
      <c r="AL280" s="42">
        <f t="shared" si="87"/>
        <v>490</v>
      </c>
      <c r="AM280" s="43" t="s">
        <v>311</v>
      </c>
      <c r="AN280" s="95">
        <v>44621</v>
      </c>
      <c r="AO280" s="82"/>
    </row>
    <row r="281" spans="1:41" ht="45" hidden="1" customHeight="1">
      <c r="A281" s="43">
        <v>7</v>
      </c>
      <c r="B281" s="43">
        <v>533</v>
      </c>
      <c r="C281" s="43" t="s">
        <v>7</v>
      </c>
      <c r="D281" s="43" t="s">
        <v>2175</v>
      </c>
      <c r="E281" s="103">
        <f t="shared" si="95"/>
        <v>44630</v>
      </c>
      <c r="F281" s="43" t="s">
        <v>38</v>
      </c>
      <c r="G281" s="43">
        <v>81</v>
      </c>
      <c r="H281" s="167">
        <v>4117</v>
      </c>
      <c r="I281" s="152">
        <v>44641</v>
      </c>
      <c r="J281" s="358" t="s">
        <v>3120</v>
      </c>
      <c r="K281" s="178" t="s">
        <v>3121</v>
      </c>
      <c r="L281" s="70" t="s">
        <v>2176</v>
      </c>
      <c r="M281" s="43"/>
      <c r="N281" s="70" t="s">
        <v>2188</v>
      </c>
      <c r="O281" s="70" t="s">
        <v>39</v>
      </c>
      <c r="P281" s="70">
        <v>50</v>
      </c>
      <c r="Q281" s="122">
        <v>6.9</v>
      </c>
      <c r="R281" s="42">
        <f t="shared" si="78"/>
        <v>345</v>
      </c>
      <c r="S281" s="43" t="s">
        <v>1915</v>
      </c>
      <c r="T281" s="133" t="str">
        <f t="shared" si="91"/>
        <v xml:space="preserve">  </v>
      </c>
      <c r="U281" s="133">
        <f t="shared" si="91"/>
        <v>345</v>
      </c>
      <c r="V281" s="133" t="str">
        <f t="shared" si="93"/>
        <v xml:space="preserve">  </v>
      </c>
      <c r="W281" s="133"/>
      <c r="X281" s="133"/>
      <c r="Y281" s="133"/>
      <c r="Z281" s="133" t="str">
        <f t="shared" si="92"/>
        <v xml:space="preserve">  </v>
      </c>
      <c r="AA281" s="133" t="str">
        <f t="shared" si="92"/>
        <v xml:space="preserve">  </v>
      </c>
      <c r="AB281" s="133"/>
      <c r="AC281" s="133" t="str">
        <f t="shared" si="89"/>
        <v xml:space="preserve">  </v>
      </c>
      <c r="AD281" s="133"/>
      <c r="AE281" s="133"/>
      <c r="AF281" s="133" t="str">
        <f t="shared" si="90"/>
        <v xml:space="preserve">  </v>
      </c>
      <c r="AG281" s="133" t="str">
        <f t="shared" si="90"/>
        <v xml:space="preserve">  </v>
      </c>
      <c r="AH281" s="133" t="str">
        <f t="shared" si="90"/>
        <v xml:space="preserve">  </v>
      </c>
      <c r="AI281" s="43"/>
      <c r="AJ281" s="42">
        <f t="shared" si="94"/>
        <v>345</v>
      </c>
      <c r="AK281" s="43">
        <v>51</v>
      </c>
      <c r="AL281" s="42">
        <f t="shared" si="87"/>
        <v>345</v>
      </c>
      <c r="AM281" s="43" t="s">
        <v>311</v>
      </c>
      <c r="AN281" s="95">
        <v>44621</v>
      </c>
      <c r="AO281" s="82"/>
    </row>
    <row r="282" spans="1:41" ht="45" hidden="1" customHeight="1">
      <c r="A282" s="43">
        <v>8</v>
      </c>
      <c r="B282" s="43">
        <v>533</v>
      </c>
      <c r="C282" s="43" t="s">
        <v>7</v>
      </c>
      <c r="D282" s="43" t="s">
        <v>2175</v>
      </c>
      <c r="E282" s="103">
        <f t="shared" si="95"/>
        <v>44630</v>
      </c>
      <c r="F282" s="43" t="s">
        <v>38</v>
      </c>
      <c r="G282" s="43">
        <v>81</v>
      </c>
      <c r="H282" s="167">
        <v>4117</v>
      </c>
      <c r="I282" s="152">
        <v>44641</v>
      </c>
      <c r="J282" s="358" t="s">
        <v>3120</v>
      </c>
      <c r="K282" s="178" t="s">
        <v>3121</v>
      </c>
      <c r="L282" s="70" t="s">
        <v>2176</v>
      </c>
      <c r="M282" s="43"/>
      <c r="N282" s="70" t="s">
        <v>85</v>
      </c>
      <c r="O282" s="70" t="s">
        <v>39</v>
      </c>
      <c r="P282" s="70">
        <v>15</v>
      </c>
      <c r="Q282" s="122">
        <v>13.5</v>
      </c>
      <c r="R282" s="42">
        <f t="shared" si="78"/>
        <v>202.5</v>
      </c>
      <c r="S282" s="43" t="s">
        <v>1915</v>
      </c>
      <c r="T282" s="133" t="str">
        <f t="shared" si="91"/>
        <v xml:space="preserve">  </v>
      </c>
      <c r="U282" s="133">
        <f t="shared" si="91"/>
        <v>202.5</v>
      </c>
      <c r="V282" s="133" t="str">
        <f t="shared" si="93"/>
        <v xml:space="preserve">  </v>
      </c>
      <c r="W282" s="133"/>
      <c r="X282" s="133"/>
      <c r="Y282" s="133"/>
      <c r="Z282" s="133" t="str">
        <f t="shared" si="92"/>
        <v xml:space="preserve">  </v>
      </c>
      <c r="AA282" s="133" t="str">
        <f t="shared" si="92"/>
        <v xml:space="preserve">  </v>
      </c>
      <c r="AB282" s="133"/>
      <c r="AC282" s="133" t="str">
        <f t="shared" si="89"/>
        <v xml:space="preserve">  </v>
      </c>
      <c r="AD282" s="133"/>
      <c r="AE282" s="133"/>
      <c r="AF282" s="133" t="str">
        <f t="shared" si="90"/>
        <v xml:space="preserve">  </v>
      </c>
      <c r="AG282" s="133" t="str">
        <f t="shared" si="90"/>
        <v xml:space="preserve">  </v>
      </c>
      <c r="AH282" s="133" t="str">
        <f t="shared" si="90"/>
        <v xml:space="preserve">  </v>
      </c>
      <c r="AI282" s="43"/>
      <c r="AJ282" s="42">
        <f t="shared" si="94"/>
        <v>202.5</v>
      </c>
      <c r="AK282" s="43">
        <v>51</v>
      </c>
      <c r="AL282" s="42">
        <f t="shared" si="87"/>
        <v>202.5</v>
      </c>
      <c r="AM282" s="43" t="s">
        <v>311</v>
      </c>
      <c r="AN282" s="95">
        <v>44621</v>
      </c>
      <c r="AO282" s="82"/>
    </row>
    <row r="283" spans="1:41" ht="45" hidden="1" customHeight="1">
      <c r="A283" s="43">
        <v>9</v>
      </c>
      <c r="B283" s="43">
        <v>533</v>
      </c>
      <c r="C283" s="43" t="s">
        <v>7</v>
      </c>
      <c r="D283" s="43" t="s">
        <v>2175</v>
      </c>
      <c r="E283" s="103">
        <f t="shared" si="95"/>
        <v>44630</v>
      </c>
      <c r="F283" s="43" t="s">
        <v>38</v>
      </c>
      <c r="G283" s="43">
        <v>81</v>
      </c>
      <c r="H283" s="167">
        <v>4117</v>
      </c>
      <c r="I283" s="152">
        <v>44641</v>
      </c>
      <c r="J283" s="358" t="s">
        <v>3120</v>
      </c>
      <c r="K283" s="178" t="s">
        <v>3121</v>
      </c>
      <c r="L283" s="70" t="s">
        <v>2176</v>
      </c>
      <c r="M283" s="43"/>
      <c r="N283" s="70" t="s">
        <v>2189</v>
      </c>
      <c r="O283" s="70" t="s">
        <v>39</v>
      </c>
      <c r="P283" s="70">
        <v>50</v>
      </c>
      <c r="Q283" s="122">
        <v>8</v>
      </c>
      <c r="R283" s="42">
        <f t="shared" si="78"/>
        <v>400</v>
      </c>
      <c r="S283" s="43" t="s">
        <v>1915</v>
      </c>
      <c r="T283" s="133" t="str">
        <f t="shared" si="91"/>
        <v xml:space="preserve">  </v>
      </c>
      <c r="U283" s="133">
        <f t="shared" si="91"/>
        <v>400</v>
      </c>
      <c r="V283" s="133" t="str">
        <f t="shared" si="93"/>
        <v xml:space="preserve">  </v>
      </c>
      <c r="W283" s="133"/>
      <c r="X283" s="133"/>
      <c r="Y283" s="133"/>
      <c r="Z283" s="133" t="str">
        <f t="shared" si="92"/>
        <v xml:space="preserve">  </v>
      </c>
      <c r="AA283" s="133" t="str">
        <f t="shared" si="92"/>
        <v xml:space="preserve">  </v>
      </c>
      <c r="AB283" s="133"/>
      <c r="AC283" s="133" t="str">
        <f t="shared" si="89"/>
        <v xml:space="preserve">  </v>
      </c>
      <c r="AD283" s="133"/>
      <c r="AE283" s="133"/>
      <c r="AF283" s="133" t="str">
        <f t="shared" si="90"/>
        <v xml:space="preserve">  </v>
      </c>
      <c r="AG283" s="133" t="str">
        <f t="shared" si="90"/>
        <v xml:space="preserve">  </v>
      </c>
      <c r="AH283" s="133" t="str">
        <f t="shared" si="90"/>
        <v xml:space="preserve">  </v>
      </c>
      <c r="AI283" s="43"/>
      <c r="AJ283" s="42">
        <f t="shared" si="94"/>
        <v>400</v>
      </c>
      <c r="AK283" s="43">
        <v>51</v>
      </c>
      <c r="AL283" s="42">
        <f t="shared" si="87"/>
        <v>400</v>
      </c>
      <c r="AM283" s="43" t="s">
        <v>311</v>
      </c>
      <c r="AN283" s="95">
        <v>44621</v>
      </c>
      <c r="AO283" s="82"/>
    </row>
    <row r="284" spans="1:41" ht="45" hidden="1" customHeight="1">
      <c r="A284" s="43">
        <v>10</v>
      </c>
      <c r="B284" s="43">
        <v>533</v>
      </c>
      <c r="C284" s="43" t="s">
        <v>7</v>
      </c>
      <c r="D284" s="43" t="s">
        <v>2175</v>
      </c>
      <c r="E284" s="103">
        <f t="shared" si="95"/>
        <v>44630</v>
      </c>
      <c r="F284" s="43" t="s">
        <v>38</v>
      </c>
      <c r="G284" s="43">
        <v>81</v>
      </c>
      <c r="H284" s="167">
        <v>4117</v>
      </c>
      <c r="I284" s="152">
        <v>44641</v>
      </c>
      <c r="J284" s="358" t="s">
        <v>3120</v>
      </c>
      <c r="K284" s="178" t="s">
        <v>3121</v>
      </c>
      <c r="L284" s="70" t="s">
        <v>2176</v>
      </c>
      <c r="M284" s="43"/>
      <c r="N284" s="70" t="s">
        <v>87</v>
      </c>
      <c r="O284" s="70" t="s">
        <v>39</v>
      </c>
      <c r="P284" s="70">
        <v>15</v>
      </c>
      <c r="Q284" s="122">
        <v>12.9</v>
      </c>
      <c r="R284" s="42">
        <f t="shared" si="78"/>
        <v>193.5</v>
      </c>
      <c r="S284" s="43" t="s">
        <v>1915</v>
      </c>
      <c r="T284" s="133" t="str">
        <f t="shared" si="91"/>
        <v xml:space="preserve">  </v>
      </c>
      <c r="U284" s="133">
        <f t="shared" si="91"/>
        <v>193.5</v>
      </c>
      <c r="V284" s="133" t="str">
        <f t="shared" si="93"/>
        <v xml:space="preserve">  </v>
      </c>
      <c r="W284" s="133"/>
      <c r="X284" s="133"/>
      <c r="Y284" s="133"/>
      <c r="Z284" s="133" t="str">
        <f t="shared" si="92"/>
        <v xml:space="preserve">  </v>
      </c>
      <c r="AA284" s="133" t="str">
        <f t="shared" si="92"/>
        <v xml:space="preserve">  </v>
      </c>
      <c r="AB284" s="133"/>
      <c r="AC284" s="133" t="str">
        <f t="shared" si="89"/>
        <v xml:space="preserve">  </v>
      </c>
      <c r="AD284" s="133"/>
      <c r="AE284" s="133"/>
      <c r="AF284" s="133" t="str">
        <f t="shared" si="90"/>
        <v xml:space="preserve">  </v>
      </c>
      <c r="AG284" s="133" t="str">
        <f t="shared" si="90"/>
        <v xml:space="preserve">  </v>
      </c>
      <c r="AH284" s="133" t="str">
        <f t="shared" si="90"/>
        <v xml:space="preserve">  </v>
      </c>
      <c r="AI284" s="43"/>
      <c r="AJ284" s="42">
        <f t="shared" si="94"/>
        <v>193.5</v>
      </c>
      <c r="AK284" s="43">
        <v>51</v>
      </c>
      <c r="AL284" s="42">
        <f t="shared" si="87"/>
        <v>193.5</v>
      </c>
      <c r="AM284" s="43" t="s">
        <v>311</v>
      </c>
      <c r="AN284" s="95">
        <v>44621</v>
      </c>
      <c r="AO284" s="82"/>
    </row>
    <row r="285" spans="1:41" ht="45" hidden="1" customHeight="1">
      <c r="A285" s="43">
        <v>11</v>
      </c>
      <c r="B285" s="43">
        <v>533</v>
      </c>
      <c r="C285" s="43" t="s">
        <v>7</v>
      </c>
      <c r="D285" s="43" t="s">
        <v>2175</v>
      </c>
      <c r="E285" s="103">
        <f t="shared" si="95"/>
        <v>44630</v>
      </c>
      <c r="F285" s="43" t="s">
        <v>38</v>
      </c>
      <c r="G285" s="43">
        <v>81</v>
      </c>
      <c r="H285" s="167">
        <v>4117</v>
      </c>
      <c r="I285" s="152">
        <v>44641</v>
      </c>
      <c r="J285" s="358" t="s">
        <v>3120</v>
      </c>
      <c r="K285" s="178" t="s">
        <v>3121</v>
      </c>
      <c r="L285" s="70" t="s">
        <v>2176</v>
      </c>
      <c r="M285" s="43"/>
      <c r="N285" s="70" t="s">
        <v>2190</v>
      </c>
      <c r="O285" s="70" t="s">
        <v>39</v>
      </c>
      <c r="P285" s="70">
        <v>4</v>
      </c>
      <c r="Q285" s="122">
        <v>69</v>
      </c>
      <c r="R285" s="42">
        <f t="shared" si="78"/>
        <v>276</v>
      </c>
      <c r="S285" s="43" t="s">
        <v>1915</v>
      </c>
      <c r="T285" s="133" t="str">
        <f t="shared" si="91"/>
        <v xml:space="preserve">  </v>
      </c>
      <c r="U285" s="133">
        <f t="shared" si="91"/>
        <v>276</v>
      </c>
      <c r="V285" s="133" t="str">
        <f t="shared" si="93"/>
        <v xml:space="preserve">  </v>
      </c>
      <c r="W285" s="133"/>
      <c r="X285" s="133"/>
      <c r="Y285" s="133"/>
      <c r="Z285" s="133" t="str">
        <f t="shared" si="92"/>
        <v xml:space="preserve">  </v>
      </c>
      <c r="AA285" s="133" t="str">
        <f t="shared" si="92"/>
        <v xml:space="preserve">  </v>
      </c>
      <c r="AB285" s="133"/>
      <c r="AC285" s="133" t="str">
        <f t="shared" si="89"/>
        <v xml:space="preserve">  </v>
      </c>
      <c r="AD285" s="133"/>
      <c r="AE285" s="133"/>
      <c r="AF285" s="133" t="str">
        <f t="shared" si="90"/>
        <v xml:space="preserve">  </v>
      </c>
      <c r="AG285" s="133" t="str">
        <f t="shared" si="90"/>
        <v xml:space="preserve">  </v>
      </c>
      <c r="AH285" s="133" t="str">
        <f t="shared" si="90"/>
        <v xml:space="preserve">  </v>
      </c>
      <c r="AI285" s="43"/>
      <c r="AJ285" s="42">
        <f t="shared" si="94"/>
        <v>276</v>
      </c>
      <c r="AK285" s="43">
        <v>51</v>
      </c>
      <c r="AL285" s="42">
        <f t="shared" si="87"/>
        <v>276</v>
      </c>
      <c r="AM285" s="43" t="s">
        <v>311</v>
      </c>
      <c r="AN285" s="95">
        <v>44621</v>
      </c>
      <c r="AO285" s="82"/>
    </row>
    <row r="286" spans="1:41" ht="45" hidden="1" customHeight="1">
      <c r="A286" s="43">
        <v>12</v>
      </c>
      <c r="B286" s="43">
        <v>533</v>
      </c>
      <c r="C286" s="43" t="s">
        <v>7</v>
      </c>
      <c r="D286" s="43" t="s">
        <v>2175</v>
      </c>
      <c r="E286" s="103">
        <f t="shared" si="95"/>
        <v>44630</v>
      </c>
      <c r="F286" s="43" t="s">
        <v>38</v>
      </c>
      <c r="G286" s="43">
        <v>81</v>
      </c>
      <c r="H286" s="167">
        <v>4117</v>
      </c>
      <c r="I286" s="152">
        <v>44641</v>
      </c>
      <c r="J286" s="358" t="s">
        <v>3120</v>
      </c>
      <c r="K286" s="178" t="s">
        <v>3121</v>
      </c>
      <c r="L286" s="70" t="s">
        <v>2176</v>
      </c>
      <c r="M286" s="43"/>
      <c r="N286" s="70" t="s">
        <v>2191</v>
      </c>
      <c r="O286" s="70" t="s">
        <v>39</v>
      </c>
      <c r="P286" s="70">
        <v>4</v>
      </c>
      <c r="Q286" s="122">
        <v>69</v>
      </c>
      <c r="R286" s="42">
        <f t="shared" si="78"/>
        <v>276</v>
      </c>
      <c r="S286" s="43" t="s">
        <v>1915</v>
      </c>
      <c r="T286" s="133" t="str">
        <f t="shared" si="91"/>
        <v xml:space="preserve">  </v>
      </c>
      <c r="U286" s="133">
        <f t="shared" si="91"/>
        <v>276</v>
      </c>
      <c r="V286" s="133" t="str">
        <f t="shared" si="93"/>
        <v xml:space="preserve">  </v>
      </c>
      <c r="W286" s="133"/>
      <c r="X286" s="133"/>
      <c r="Y286" s="133"/>
      <c r="Z286" s="133" t="str">
        <f t="shared" si="92"/>
        <v xml:space="preserve">  </v>
      </c>
      <c r="AA286" s="133" t="str">
        <f t="shared" si="92"/>
        <v xml:space="preserve">  </v>
      </c>
      <c r="AB286" s="133"/>
      <c r="AC286" s="133" t="str">
        <f t="shared" si="89"/>
        <v xml:space="preserve">  </v>
      </c>
      <c r="AD286" s="133"/>
      <c r="AE286" s="133"/>
      <c r="AF286" s="133" t="str">
        <f t="shared" si="90"/>
        <v xml:space="preserve">  </v>
      </c>
      <c r="AG286" s="133" t="str">
        <f t="shared" si="90"/>
        <v xml:space="preserve">  </v>
      </c>
      <c r="AH286" s="133" t="str">
        <f t="shared" si="90"/>
        <v xml:space="preserve">  </v>
      </c>
      <c r="AI286" s="43"/>
      <c r="AJ286" s="42">
        <f t="shared" si="94"/>
        <v>276</v>
      </c>
      <c r="AK286" s="43">
        <v>51</v>
      </c>
      <c r="AL286" s="42">
        <f t="shared" si="87"/>
        <v>276</v>
      </c>
      <c r="AM286" s="43" t="s">
        <v>311</v>
      </c>
      <c r="AN286" s="95">
        <v>44621</v>
      </c>
      <c r="AO286" s="82"/>
    </row>
    <row r="287" spans="1:41" ht="45" hidden="1" customHeight="1">
      <c r="A287" s="43">
        <v>13</v>
      </c>
      <c r="B287" s="43">
        <v>533</v>
      </c>
      <c r="C287" s="43" t="s">
        <v>7</v>
      </c>
      <c r="D287" s="43" t="s">
        <v>2175</v>
      </c>
      <c r="E287" s="103">
        <f t="shared" si="95"/>
        <v>44630</v>
      </c>
      <c r="F287" s="43" t="s">
        <v>38</v>
      </c>
      <c r="G287" s="43">
        <v>81</v>
      </c>
      <c r="H287" s="167">
        <v>4117</v>
      </c>
      <c r="I287" s="152">
        <v>44641</v>
      </c>
      <c r="J287" s="358" t="s">
        <v>3120</v>
      </c>
      <c r="K287" s="178" t="s">
        <v>3121</v>
      </c>
      <c r="L287" s="70" t="s">
        <v>2176</v>
      </c>
      <c r="M287" s="43"/>
      <c r="N287" s="70" t="s">
        <v>2192</v>
      </c>
      <c r="O287" s="70" t="s">
        <v>39</v>
      </c>
      <c r="P287" s="70">
        <v>4</v>
      </c>
      <c r="Q287" s="122">
        <v>69</v>
      </c>
      <c r="R287" s="42">
        <f t="shared" si="78"/>
        <v>276</v>
      </c>
      <c r="S287" s="43" t="s">
        <v>1915</v>
      </c>
      <c r="T287" s="133" t="str">
        <f t="shared" si="91"/>
        <v xml:space="preserve">  </v>
      </c>
      <c r="U287" s="133">
        <f t="shared" si="91"/>
        <v>276</v>
      </c>
      <c r="V287" s="133" t="str">
        <f t="shared" si="93"/>
        <v xml:space="preserve">  </v>
      </c>
      <c r="W287" s="133"/>
      <c r="X287" s="133"/>
      <c r="Y287" s="133"/>
      <c r="Z287" s="133" t="str">
        <f t="shared" si="92"/>
        <v xml:space="preserve">  </v>
      </c>
      <c r="AA287" s="133" t="str">
        <f t="shared" si="92"/>
        <v xml:space="preserve">  </v>
      </c>
      <c r="AB287" s="133"/>
      <c r="AC287" s="133" t="str">
        <f t="shared" si="89"/>
        <v xml:space="preserve">  </v>
      </c>
      <c r="AD287" s="133"/>
      <c r="AE287" s="133"/>
      <c r="AF287" s="133" t="str">
        <f t="shared" si="90"/>
        <v xml:space="preserve">  </v>
      </c>
      <c r="AG287" s="133" t="str">
        <f t="shared" si="90"/>
        <v xml:space="preserve">  </v>
      </c>
      <c r="AH287" s="133" t="str">
        <f t="shared" si="90"/>
        <v xml:space="preserve">  </v>
      </c>
      <c r="AI287" s="43"/>
      <c r="AJ287" s="42">
        <f t="shared" si="94"/>
        <v>276</v>
      </c>
      <c r="AK287" s="43">
        <v>51</v>
      </c>
      <c r="AL287" s="42">
        <f t="shared" si="87"/>
        <v>276</v>
      </c>
      <c r="AM287" s="43" t="s">
        <v>311</v>
      </c>
      <c r="AN287" s="95">
        <v>44621</v>
      </c>
      <c r="AO287" s="82"/>
    </row>
    <row r="288" spans="1:41" ht="45" hidden="1" customHeight="1">
      <c r="A288" s="43">
        <v>14</v>
      </c>
      <c r="B288" s="43">
        <v>533</v>
      </c>
      <c r="C288" s="43" t="s">
        <v>7</v>
      </c>
      <c r="D288" s="43" t="s">
        <v>2175</v>
      </c>
      <c r="E288" s="103">
        <f t="shared" si="95"/>
        <v>44630</v>
      </c>
      <c r="F288" s="43" t="s">
        <v>38</v>
      </c>
      <c r="G288" s="43">
        <v>81</v>
      </c>
      <c r="H288" s="167">
        <v>4117</v>
      </c>
      <c r="I288" s="152">
        <v>44641</v>
      </c>
      <c r="J288" s="358" t="s">
        <v>3120</v>
      </c>
      <c r="K288" s="178" t="s">
        <v>3121</v>
      </c>
      <c r="L288" s="70" t="s">
        <v>2176</v>
      </c>
      <c r="M288" s="43"/>
      <c r="N288" s="70" t="s">
        <v>88</v>
      </c>
      <c r="O288" s="70" t="s">
        <v>86</v>
      </c>
      <c r="P288" s="70">
        <v>100</v>
      </c>
      <c r="Q288" s="122">
        <v>7</v>
      </c>
      <c r="R288" s="42">
        <f t="shared" si="78"/>
        <v>700</v>
      </c>
      <c r="S288" s="43" t="s">
        <v>1915</v>
      </c>
      <c r="T288" s="133" t="str">
        <f t="shared" si="91"/>
        <v xml:space="preserve">  </v>
      </c>
      <c r="U288" s="133">
        <f t="shared" si="91"/>
        <v>700</v>
      </c>
      <c r="V288" s="133" t="str">
        <f t="shared" si="93"/>
        <v xml:space="preserve">  </v>
      </c>
      <c r="W288" s="133"/>
      <c r="X288" s="133"/>
      <c r="Y288" s="133"/>
      <c r="Z288" s="133" t="str">
        <f t="shared" si="92"/>
        <v xml:space="preserve">  </v>
      </c>
      <c r="AA288" s="133" t="str">
        <f t="shared" si="92"/>
        <v xml:space="preserve">  </v>
      </c>
      <c r="AB288" s="133"/>
      <c r="AC288" s="133" t="str">
        <f t="shared" si="89"/>
        <v xml:space="preserve">  </v>
      </c>
      <c r="AD288" s="133"/>
      <c r="AE288" s="133"/>
      <c r="AF288" s="133" t="str">
        <f t="shared" si="90"/>
        <v xml:space="preserve">  </v>
      </c>
      <c r="AG288" s="133" t="str">
        <f t="shared" si="90"/>
        <v xml:space="preserve">  </v>
      </c>
      <c r="AH288" s="133" t="str">
        <f t="shared" si="90"/>
        <v xml:space="preserve">  </v>
      </c>
      <c r="AI288" s="43"/>
      <c r="AJ288" s="42">
        <f t="shared" si="94"/>
        <v>700</v>
      </c>
      <c r="AK288" s="43">
        <v>51</v>
      </c>
      <c r="AL288" s="42">
        <f t="shared" si="87"/>
        <v>700</v>
      </c>
      <c r="AM288" s="43" t="s">
        <v>311</v>
      </c>
      <c r="AN288" s="95">
        <v>44621</v>
      </c>
      <c r="AO288" s="82"/>
    </row>
    <row r="289" spans="1:41" ht="45" hidden="1" customHeight="1">
      <c r="A289" s="43">
        <v>15</v>
      </c>
      <c r="B289" s="43">
        <v>750</v>
      </c>
      <c r="C289" s="43" t="s">
        <v>7</v>
      </c>
      <c r="D289" s="43" t="s">
        <v>2175</v>
      </c>
      <c r="E289" s="103">
        <f t="shared" si="95"/>
        <v>44630</v>
      </c>
      <c r="F289" s="43" t="s">
        <v>38</v>
      </c>
      <c r="G289" s="43">
        <v>175</v>
      </c>
      <c r="H289" s="167">
        <v>2940</v>
      </c>
      <c r="I289" s="152">
        <v>44641</v>
      </c>
      <c r="J289" s="358" t="s">
        <v>3122</v>
      </c>
      <c r="K289" s="178" t="s">
        <v>3123</v>
      </c>
      <c r="L289" s="70" t="s">
        <v>2177</v>
      </c>
      <c r="M289" s="43"/>
      <c r="N289" s="70" t="s">
        <v>2193</v>
      </c>
      <c r="O289" s="70" t="s">
        <v>39</v>
      </c>
      <c r="P289" s="70">
        <v>20000</v>
      </c>
      <c r="Q289" s="122">
        <v>0.14000000000000001</v>
      </c>
      <c r="R289" s="42">
        <f t="shared" si="78"/>
        <v>2800.0000000000005</v>
      </c>
      <c r="S289" s="43" t="s">
        <v>1915</v>
      </c>
      <c r="T289" s="133" t="str">
        <f t="shared" si="91"/>
        <v xml:space="preserve">  </v>
      </c>
      <c r="U289" s="133">
        <f t="shared" si="91"/>
        <v>2800.0000000000005</v>
      </c>
      <c r="V289" s="133" t="str">
        <f t="shared" si="93"/>
        <v xml:space="preserve">  </v>
      </c>
      <c r="W289" s="133"/>
      <c r="X289" s="133"/>
      <c r="Y289" s="133"/>
      <c r="Z289" s="133" t="str">
        <f t="shared" si="92"/>
        <v xml:space="preserve">  </v>
      </c>
      <c r="AA289" s="133" t="str">
        <f t="shared" si="92"/>
        <v xml:space="preserve">  </v>
      </c>
      <c r="AB289" s="133"/>
      <c r="AC289" s="133" t="str">
        <f t="shared" si="89"/>
        <v xml:space="preserve">  </v>
      </c>
      <c r="AD289" s="133"/>
      <c r="AE289" s="133"/>
      <c r="AF289" s="133" t="str">
        <f t="shared" si="90"/>
        <v xml:space="preserve">  </v>
      </c>
      <c r="AG289" s="133" t="str">
        <f t="shared" si="90"/>
        <v xml:space="preserve">  </v>
      </c>
      <c r="AH289" s="133" t="str">
        <f t="shared" si="90"/>
        <v xml:space="preserve">  </v>
      </c>
      <c r="AI289" s="43"/>
      <c r="AJ289" s="42">
        <f t="shared" si="94"/>
        <v>2800.0000000000005</v>
      </c>
      <c r="AK289" s="43">
        <v>123</v>
      </c>
      <c r="AL289" s="42">
        <f t="shared" si="87"/>
        <v>2800.0000000000005</v>
      </c>
      <c r="AM289" s="43" t="s">
        <v>311</v>
      </c>
      <c r="AN289" s="95">
        <v>44621</v>
      </c>
      <c r="AO289" s="82"/>
    </row>
    <row r="290" spans="1:41" ht="45" hidden="1" customHeight="1">
      <c r="A290" s="43">
        <v>16</v>
      </c>
      <c r="B290" s="43">
        <v>750</v>
      </c>
      <c r="C290" s="43" t="s">
        <v>7</v>
      </c>
      <c r="D290" s="43" t="s">
        <v>2175</v>
      </c>
      <c r="E290" s="103">
        <f t="shared" si="95"/>
        <v>44630</v>
      </c>
      <c r="F290" s="43" t="s">
        <v>38</v>
      </c>
      <c r="G290" s="43">
        <v>175</v>
      </c>
      <c r="H290" s="167">
        <v>2940</v>
      </c>
      <c r="I290" s="152">
        <v>44641</v>
      </c>
      <c r="J290" s="358" t="s">
        <v>3122</v>
      </c>
      <c r="K290" s="178" t="s">
        <v>3123</v>
      </c>
      <c r="L290" s="70" t="s">
        <v>2177</v>
      </c>
      <c r="M290" s="43"/>
      <c r="N290" s="70" t="s">
        <v>2194</v>
      </c>
      <c r="O290" s="70" t="s">
        <v>39</v>
      </c>
      <c r="P290" s="70">
        <v>2</v>
      </c>
      <c r="Q290" s="122">
        <v>70</v>
      </c>
      <c r="R290" s="42">
        <f t="shared" si="78"/>
        <v>140</v>
      </c>
      <c r="S290" s="43" t="s">
        <v>1915</v>
      </c>
      <c r="T290" s="133" t="str">
        <f t="shared" si="91"/>
        <v xml:space="preserve">  </v>
      </c>
      <c r="U290" s="133">
        <f t="shared" si="91"/>
        <v>140</v>
      </c>
      <c r="V290" s="133" t="str">
        <f t="shared" si="93"/>
        <v xml:space="preserve">  </v>
      </c>
      <c r="W290" s="133"/>
      <c r="X290" s="133"/>
      <c r="Y290" s="133"/>
      <c r="Z290" s="133" t="str">
        <f t="shared" si="92"/>
        <v xml:space="preserve">  </v>
      </c>
      <c r="AA290" s="133" t="str">
        <f t="shared" si="92"/>
        <v xml:space="preserve">  </v>
      </c>
      <c r="AB290" s="133"/>
      <c r="AC290" s="133" t="str">
        <f t="shared" si="89"/>
        <v xml:space="preserve">  </v>
      </c>
      <c r="AD290" s="133"/>
      <c r="AE290" s="133"/>
      <c r="AF290" s="133" t="str">
        <f t="shared" si="90"/>
        <v xml:space="preserve">  </v>
      </c>
      <c r="AG290" s="133" t="str">
        <f t="shared" si="90"/>
        <v xml:space="preserve">  </v>
      </c>
      <c r="AH290" s="133" t="str">
        <f t="shared" si="90"/>
        <v xml:space="preserve">  </v>
      </c>
      <c r="AI290" s="43"/>
      <c r="AJ290" s="42">
        <f t="shared" si="94"/>
        <v>140</v>
      </c>
      <c r="AK290" s="43">
        <v>123</v>
      </c>
      <c r="AL290" s="42">
        <f t="shared" si="87"/>
        <v>140</v>
      </c>
      <c r="AM290" s="43" t="s">
        <v>311</v>
      </c>
      <c r="AN290" s="95">
        <v>44621</v>
      </c>
      <c r="AO290" s="82"/>
    </row>
    <row r="291" spans="1:41" ht="45" hidden="1" customHeight="1">
      <c r="A291" s="43">
        <v>17</v>
      </c>
      <c r="B291" s="43">
        <v>767</v>
      </c>
      <c r="C291" s="43" t="s">
        <v>7</v>
      </c>
      <c r="D291" s="43" t="s">
        <v>2175</v>
      </c>
      <c r="E291" s="103">
        <f>E290</f>
        <v>44630</v>
      </c>
      <c r="F291" s="43" t="s">
        <v>38</v>
      </c>
      <c r="G291" s="43">
        <v>181</v>
      </c>
      <c r="H291" s="167">
        <v>641.91999999999996</v>
      </c>
      <c r="I291" s="152">
        <v>44641</v>
      </c>
      <c r="J291" s="56" t="s">
        <v>3124</v>
      </c>
      <c r="K291" s="43" t="s">
        <v>3125</v>
      </c>
      <c r="L291" s="70" t="s">
        <v>2178</v>
      </c>
      <c r="M291" s="43"/>
      <c r="N291" s="70" t="s">
        <v>2195</v>
      </c>
      <c r="O291" s="70" t="s">
        <v>39</v>
      </c>
      <c r="P291" s="70">
        <v>100</v>
      </c>
      <c r="Q291" s="122">
        <v>6.4192</v>
      </c>
      <c r="R291" s="42">
        <f t="shared" si="78"/>
        <v>641.91999999999996</v>
      </c>
      <c r="S291" s="43" t="s">
        <v>1915</v>
      </c>
      <c r="T291" s="133" t="str">
        <f t="shared" si="91"/>
        <v xml:space="preserve">  </v>
      </c>
      <c r="U291" s="133">
        <f t="shared" si="91"/>
        <v>641.91999999999996</v>
      </c>
      <c r="V291" s="133" t="str">
        <f t="shared" si="93"/>
        <v xml:space="preserve">  </v>
      </c>
      <c r="W291" s="133"/>
      <c r="X291" s="133"/>
      <c r="Y291" s="133"/>
      <c r="Z291" s="133" t="str">
        <f t="shared" si="92"/>
        <v xml:space="preserve">  </v>
      </c>
      <c r="AA291" s="133" t="str">
        <f t="shared" si="92"/>
        <v xml:space="preserve">  </v>
      </c>
      <c r="AB291" s="133"/>
      <c r="AC291" s="133" t="str">
        <f t="shared" si="89"/>
        <v xml:space="preserve">  </v>
      </c>
      <c r="AD291" s="133"/>
      <c r="AE291" s="133"/>
      <c r="AF291" s="133" t="str">
        <f t="shared" si="90"/>
        <v xml:space="preserve">  </v>
      </c>
      <c r="AG291" s="133" t="str">
        <f t="shared" si="90"/>
        <v xml:space="preserve">  </v>
      </c>
      <c r="AH291" s="133" t="str">
        <f t="shared" si="90"/>
        <v xml:space="preserve">  </v>
      </c>
      <c r="AI291" s="43"/>
      <c r="AJ291" s="42">
        <f t="shared" si="94"/>
        <v>641.91999999999996</v>
      </c>
      <c r="AK291" s="43">
        <v>159</v>
      </c>
      <c r="AL291" s="42">
        <f t="shared" si="87"/>
        <v>641.91999999999996</v>
      </c>
      <c r="AM291" s="43" t="s">
        <v>311</v>
      </c>
      <c r="AN291" s="95">
        <v>44621</v>
      </c>
      <c r="AO291" s="82"/>
    </row>
    <row r="292" spans="1:41" ht="45" hidden="1" customHeight="1">
      <c r="A292" s="43">
        <v>18</v>
      </c>
      <c r="B292" s="43">
        <v>765</v>
      </c>
      <c r="C292" s="43" t="s">
        <v>7</v>
      </c>
      <c r="D292" s="43" t="s">
        <v>2175</v>
      </c>
      <c r="E292" s="103">
        <f>E291</f>
        <v>44630</v>
      </c>
      <c r="F292" s="43" t="s">
        <v>38</v>
      </c>
      <c r="G292" s="43">
        <v>184</v>
      </c>
      <c r="H292" s="167">
        <v>796.5</v>
      </c>
      <c r="I292" s="152">
        <v>44641</v>
      </c>
      <c r="J292" s="358" t="s">
        <v>3126</v>
      </c>
      <c r="K292" s="178" t="s">
        <v>3127</v>
      </c>
      <c r="L292" s="70" t="s">
        <v>2179</v>
      </c>
      <c r="M292" s="43"/>
      <c r="N292" s="70" t="s">
        <v>2196</v>
      </c>
      <c r="O292" s="70" t="s">
        <v>39</v>
      </c>
      <c r="P292" s="70">
        <v>300</v>
      </c>
      <c r="Q292" s="184">
        <v>2.6549999999999998</v>
      </c>
      <c r="R292" s="42">
        <f t="shared" si="78"/>
        <v>796.49999999999989</v>
      </c>
      <c r="S292" s="43" t="s">
        <v>1915</v>
      </c>
      <c r="T292" s="133" t="str">
        <f t="shared" si="91"/>
        <v xml:space="preserve">  </v>
      </c>
      <c r="U292" s="133">
        <f t="shared" si="91"/>
        <v>796.49999999999989</v>
      </c>
      <c r="V292" s="133" t="str">
        <f t="shared" si="93"/>
        <v xml:space="preserve">  </v>
      </c>
      <c r="W292" s="133"/>
      <c r="X292" s="133"/>
      <c r="Y292" s="133"/>
      <c r="Z292" s="133" t="str">
        <f t="shared" si="92"/>
        <v xml:space="preserve">  </v>
      </c>
      <c r="AA292" s="133" t="str">
        <f t="shared" si="92"/>
        <v xml:space="preserve">  </v>
      </c>
      <c r="AB292" s="133"/>
      <c r="AC292" s="133" t="str">
        <f t="shared" si="89"/>
        <v xml:space="preserve">  </v>
      </c>
      <c r="AD292" s="133"/>
      <c r="AE292" s="133"/>
      <c r="AF292" s="133" t="str">
        <f t="shared" si="90"/>
        <v xml:space="preserve">  </v>
      </c>
      <c r="AG292" s="133" t="str">
        <f t="shared" si="90"/>
        <v xml:space="preserve">  </v>
      </c>
      <c r="AH292" s="133" t="str">
        <f t="shared" si="90"/>
        <v xml:space="preserve">  </v>
      </c>
      <c r="AI292" s="43"/>
      <c r="AJ292" s="42">
        <f t="shared" si="94"/>
        <v>796.49999999999989</v>
      </c>
      <c r="AK292" s="43">
        <v>158</v>
      </c>
      <c r="AL292" s="42">
        <f t="shared" si="87"/>
        <v>796.49999999999989</v>
      </c>
      <c r="AM292" s="43" t="s">
        <v>311</v>
      </c>
      <c r="AN292" s="95">
        <v>44621</v>
      </c>
      <c r="AO292" s="82"/>
    </row>
    <row r="293" spans="1:41" ht="45" hidden="1" customHeight="1">
      <c r="A293" s="43">
        <v>19</v>
      </c>
      <c r="B293" s="43">
        <v>773</v>
      </c>
      <c r="C293" s="43" t="s">
        <v>7</v>
      </c>
      <c r="D293" s="43" t="s">
        <v>2175</v>
      </c>
      <c r="E293" s="103">
        <f>E292</f>
        <v>44630</v>
      </c>
      <c r="F293" s="43" t="s">
        <v>38</v>
      </c>
      <c r="G293" s="43">
        <v>185</v>
      </c>
      <c r="H293" s="167">
        <v>413</v>
      </c>
      <c r="I293" s="152">
        <v>44641</v>
      </c>
      <c r="J293" s="56" t="s">
        <v>3128</v>
      </c>
      <c r="K293" s="43" t="s">
        <v>3129</v>
      </c>
      <c r="L293" s="70" t="s">
        <v>1837</v>
      </c>
      <c r="M293" s="43"/>
      <c r="N293" s="70" t="s">
        <v>1903</v>
      </c>
      <c r="O293" s="70" t="s">
        <v>39</v>
      </c>
      <c r="P293" s="70">
        <v>50</v>
      </c>
      <c r="Q293" s="122">
        <v>8.26</v>
      </c>
      <c r="R293" s="42">
        <f t="shared" si="78"/>
        <v>413</v>
      </c>
      <c r="S293" s="43" t="s">
        <v>1915</v>
      </c>
      <c r="T293" s="133" t="str">
        <f t="shared" si="91"/>
        <v xml:space="preserve">  </v>
      </c>
      <c r="U293" s="133">
        <f t="shared" si="91"/>
        <v>413</v>
      </c>
      <c r="V293" s="133" t="str">
        <f t="shared" si="93"/>
        <v xml:space="preserve">  </v>
      </c>
      <c r="W293" s="133"/>
      <c r="X293" s="133"/>
      <c r="Y293" s="133"/>
      <c r="Z293" s="133" t="str">
        <f t="shared" si="92"/>
        <v xml:space="preserve">  </v>
      </c>
      <c r="AA293" s="133" t="str">
        <f t="shared" si="92"/>
        <v xml:space="preserve">  </v>
      </c>
      <c r="AB293" s="133"/>
      <c r="AC293" s="133" t="str">
        <f t="shared" si="89"/>
        <v xml:space="preserve">  </v>
      </c>
      <c r="AD293" s="133"/>
      <c r="AE293" s="133"/>
      <c r="AF293" s="133" t="str">
        <f t="shared" si="90"/>
        <v xml:space="preserve">  </v>
      </c>
      <c r="AG293" s="133" t="str">
        <f t="shared" si="90"/>
        <v xml:space="preserve">  </v>
      </c>
      <c r="AH293" s="133" t="str">
        <f t="shared" si="90"/>
        <v xml:space="preserve">  </v>
      </c>
      <c r="AI293" s="43"/>
      <c r="AJ293" s="42">
        <f t="shared" si="94"/>
        <v>413</v>
      </c>
      <c r="AK293" s="43">
        <v>157</v>
      </c>
      <c r="AL293" s="42">
        <f t="shared" si="87"/>
        <v>413</v>
      </c>
      <c r="AM293" s="43" t="s">
        <v>311</v>
      </c>
      <c r="AN293" s="95">
        <v>44621</v>
      </c>
      <c r="AO293" s="82"/>
    </row>
    <row r="294" spans="1:41" ht="45" hidden="1" customHeight="1">
      <c r="A294" s="43">
        <v>20</v>
      </c>
      <c r="B294" s="43">
        <v>857</v>
      </c>
      <c r="C294" s="43" t="s">
        <v>7</v>
      </c>
      <c r="D294" s="43" t="s">
        <v>2175</v>
      </c>
      <c r="E294" s="103">
        <v>44638</v>
      </c>
      <c r="F294" s="43" t="s">
        <v>38</v>
      </c>
      <c r="G294" s="43">
        <v>231</v>
      </c>
      <c r="H294" s="167">
        <v>2800</v>
      </c>
      <c r="I294" s="152">
        <v>44642</v>
      </c>
      <c r="J294" s="358" t="s">
        <v>3130</v>
      </c>
      <c r="K294" s="178" t="s">
        <v>2621</v>
      </c>
      <c r="L294" s="70" t="s">
        <v>2180</v>
      </c>
      <c r="M294" s="43"/>
      <c r="N294" s="70" t="s">
        <v>2197</v>
      </c>
      <c r="O294" s="70" t="s">
        <v>39</v>
      </c>
      <c r="P294" s="70">
        <v>1</v>
      </c>
      <c r="Q294" s="122">
        <v>2800</v>
      </c>
      <c r="R294" s="42">
        <f t="shared" si="78"/>
        <v>2800</v>
      </c>
      <c r="S294" s="43" t="s">
        <v>1919</v>
      </c>
      <c r="T294" s="133" t="str">
        <f t="shared" si="91"/>
        <v xml:space="preserve">  </v>
      </c>
      <c r="U294" s="133" t="str">
        <f t="shared" si="91"/>
        <v xml:space="preserve">  </v>
      </c>
      <c r="V294" s="133" t="str">
        <f t="shared" si="93"/>
        <v xml:space="preserve">  </v>
      </c>
      <c r="W294" s="133"/>
      <c r="X294" s="133"/>
      <c r="Y294" s="133"/>
      <c r="Z294" s="133" t="str">
        <f t="shared" si="92"/>
        <v xml:space="preserve">  </v>
      </c>
      <c r="AA294" s="133" t="str">
        <f t="shared" si="92"/>
        <v xml:space="preserve">  </v>
      </c>
      <c r="AB294" s="133"/>
      <c r="AC294" s="133" t="str">
        <f t="shared" si="89"/>
        <v xml:space="preserve">  </v>
      </c>
      <c r="AD294" s="133"/>
      <c r="AE294" s="133"/>
      <c r="AF294" s="133" t="str">
        <f t="shared" si="90"/>
        <v xml:space="preserve">  </v>
      </c>
      <c r="AG294" s="133" t="str">
        <f t="shared" si="90"/>
        <v xml:space="preserve">  </v>
      </c>
      <c r="AH294" s="133">
        <f t="shared" si="90"/>
        <v>2800</v>
      </c>
      <c r="AI294" s="43"/>
      <c r="AJ294" s="42">
        <f t="shared" si="94"/>
        <v>2800</v>
      </c>
      <c r="AK294" s="43">
        <v>242</v>
      </c>
      <c r="AL294" s="42">
        <f t="shared" si="87"/>
        <v>2800</v>
      </c>
      <c r="AM294" s="43" t="s">
        <v>311</v>
      </c>
      <c r="AN294" s="95">
        <v>44621</v>
      </c>
      <c r="AO294" s="82"/>
    </row>
    <row r="295" spans="1:41" ht="45" hidden="1" customHeight="1">
      <c r="A295" s="43">
        <v>21</v>
      </c>
      <c r="B295" s="43">
        <v>1248</v>
      </c>
      <c r="C295" s="43" t="s">
        <v>7</v>
      </c>
      <c r="D295" s="43" t="s">
        <v>2175</v>
      </c>
      <c r="E295" s="103">
        <v>44643</v>
      </c>
      <c r="F295" s="43" t="s">
        <v>38</v>
      </c>
      <c r="G295" s="43">
        <v>361</v>
      </c>
      <c r="H295" s="167">
        <v>590.94000000000005</v>
      </c>
      <c r="I295" s="152">
        <v>44645</v>
      </c>
      <c r="J295" s="358" t="s">
        <v>3131</v>
      </c>
      <c r="K295" s="178" t="s">
        <v>3132</v>
      </c>
      <c r="L295" s="70" t="s">
        <v>2181</v>
      </c>
      <c r="M295" s="43"/>
      <c r="N295" s="70" t="s">
        <v>2198</v>
      </c>
      <c r="O295" s="70" t="s">
        <v>39</v>
      </c>
      <c r="P295" s="169">
        <v>80</v>
      </c>
      <c r="Q295" s="122">
        <v>7.3867000000000003</v>
      </c>
      <c r="R295" s="42">
        <f t="shared" si="78"/>
        <v>590.93600000000004</v>
      </c>
      <c r="S295" s="43" t="s">
        <v>1915</v>
      </c>
      <c r="T295" s="133" t="str">
        <f t="shared" si="91"/>
        <v xml:space="preserve">  </v>
      </c>
      <c r="U295" s="133">
        <f t="shared" si="91"/>
        <v>590.93600000000004</v>
      </c>
      <c r="V295" s="133" t="str">
        <f t="shared" si="93"/>
        <v xml:space="preserve">  </v>
      </c>
      <c r="W295" s="133"/>
      <c r="X295" s="133"/>
      <c r="Y295" s="133"/>
      <c r="Z295" s="133" t="str">
        <f t="shared" si="92"/>
        <v xml:space="preserve">  </v>
      </c>
      <c r="AA295" s="133" t="str">
        <f t="shared" si="92"/>
        <v xml:space="preserve">  </v>
      </c>
      <c r="AB295" s="133"/>
      <c r="AC295" s="133" t="str">
        <f t="shared" si="89"/>
        <v xml:space="preserve">  </v>
      </c>
      <c r="AD295" s="133"/>
      <c r="AE295" s="133"/>
      <c r="AF295" s="133" t="str">
        <f t="shared" si="90"/>
        <v xml:space="preserve">  </v>
      </c>
      <c r="AG295" s="133" t="str">
        <f t="shared" si="90"/>
        <v xml:space="preserve">  </v>
      </c>
      <c r="AH295" s="133" t="str">
        <f t="shared" si="90"/>
        <v xml:space="preserve">  </v>
      </c>
      <c r="AI295" s="43"/>
      <c r="AJ295" s="42">
        <f t="shared" si="94"/>
        <v>590.93600000000004</v>
      </c>
      <c r="AK295" s="43">
        <v>345</v>
      </c>
      <c r="AL295" s="42">
        <f t="shared" si="87"/>
        <v>590.93600000000004</v>
      </c>
      <c r="AM295" s="43" t="s">
        <v>311</v>
      </c>
      <c r="AN295" s="95">
        <v>44621</v>
      </c>
      <c r="AO295" s="82"/>
    </row>
    <row r="296" spans="1:41" ht="45" hidden="1" customHeight="1">
      <c r="A296" s="43">
        <v>22</v>
      </c>
      <c r="B296" s="43">
        <v>1978</v>
      </c>
      <c r="C296" s="43" t="s">
        <v>7</v>
      </c>
      <c r="D296" s="43" t="s">
        <v>2175</v>
      </c>
      <c r="E296" s="103">
        <v>44651</v>
      </c>
      <c r="F296" s="43" t="s">
        <v>38</v>
      </c>
      <c r="G296" s="43">
        <v>708</v>
      </c>
      <c r="H296" s="167">
        <v>344</v>
      </c>
      <c r="I296" s="152">
        <v>44671</v>
      </c>
      <c r="J296" s="56" t="s">
        <v>3133</v>
      </c>
      <c r="K296" s="43" t="s">
        <v>3029</v>
      </c>
      <c r="L296" s="70" t="s">
        <v>2119</v>
      </c>
      <c r="M296" s="43"/>
      <c r="N296" s="70" t="s">
        <v>1900</v>
      </c>
      <c r="O296" s="70" t="s">
        <v>39</v>
      </c>
      <c r="P296" s="169">
        <v>4</v>
      </c>
      <c r="Q296" s="170">
        <v>86</v>
      </c>
      <c r="R296" s="42">
        <f t="shared" si="78"/>
        <v>344</v>
      </c>
      <c r="S296" s="43" t="s">
        <v>1915</v>
      </c>
      <c r="T296" s="133" t="str">
        <f t="shared" si="91"/>
        <v xml:space="preserve">  </v>
      </c>
      <c r="U296" s="133">
        <f t="shared" si="91"/>
        <v>344</v>
      </c>
      <c r="V296" s="133" t="str">
        <f t="shared" si="93"/>
        <v xml:space="preserve">  </v>
      </c>
      <c r="W296" s="133"/>
      <c r="X296" s="133"/>
      <c r="Y296" s="133"/>
      <c r="Z296" s="133" t="str">
        <f t="shared" si="92"/>
        <v xml:space="preserve">  </v>
      </c>
      <c r="AA296" s="133" t="str">
        <f t="shared" si="92"/>
        <v xml:space="preserve">  </v>
      </c>
      <c r="AB296" s="133"/>
      <c r="AC296" s="133" t="str">
        <f t="shared" si="89"/>
        <v xml:space="preserve">  </v>
      </c>
      <c r="AD296" s="133"/>
      <c r="AE296" s="133"/>
      <c r="AF296" s="133" t="str">
        <f t="shared" si="90"/>
        <v xml:space="preserve">  </v>
      </c>
      <c r="AG296" s="133" t="str">
        <f t="shared" si="90"/>
        <v xml:space="preserve">  </v>
      </c>
      <c r="AH296" s="133" t="str">
        <f t="shared" si="90"/>
        <v xml:space="preserve">  </v>
      </c>
      <c r="AI296" s="43"/>
      <c r="AJ296" s="42">
        <f t="shared" si="94"/>
        <v>344</v>
      </c>
      <c r="AK296" s="43">
        <v>642</v>
      </c>
      <c r="AL296" s="42">
        <f t="shared" si="87"/>
        <v>344</v>
      </c>
      <c r="AM296" s="43" t="s">
        <v>311</v>
      </c>
      <c r="AN296" s="95">
        <v>44621</v>
      </c>
      <c r="AO296" s="82"/>
    </row>
    <row r="297" spans="1:41" s="8" customFormat="1" ht="45" hidden="1" customHeight="1">
      <c r="A297" s="154"/>
      <c r="B297" s="154"/>
      <c r="C297" s="154" t="s">
        <v>2199</v>
      </c>
      <c r="D297" s="154"/>
      <c r="E297" s="154"/>
      <c r="F297" s="154"/>
      <c r="G297" s="154"/>
      <c r="H297" s="185"/>
      <c r="I297" s="185"/>
      <c r="J297" s="360"/>
      <c r="K297" s="185"/>
      <c r="L297" s="159"/>
      <c r="M297" s="185"/>
      <c r="N297" s="159"/>
      <c r="O297" s="154"/>
      <c r="P297" s="154"/>
      <c r="Q297" s="154"/>
      <c r="R297" s="160">
        <f>SUM(R275:R296)</f>
        <v>12643.356</v>
      </c>
      <c r="S297" s="154"/>
      <c r="T297" s="163" t="str">
        <f t="shared" ref="T297:T311" si="96">IF($S297=T$15,$R297,"  ")</f>
        <v xml:space="preserve">  </v>
      </c>
      <c r="U297" s="162">
        <f>SUBTOTAL(9,U275:U296)</f>
        <v>0</v>
      </c>
      <c r="V297" s="162">
        <f t="shared" ref="V297:AG297" si="97">SUBTOTAL(9,V275:V296)</f>
        <v>0</v>
      </c>
      <c r="W297" s="162"/>
      <c r="X297" s="162"/>
      <c r="Y297" s="162"/>
      <c r="Z297" s="162">
        <f t="shared" si="97"/>
        <v>0</v>
      </c>
      <c r="AA297" s="162">
        <f t="shared" si="97"/>
        <v>0</v>
      </c>
      <c r="AB297" s="162"/>
      <c r="AC297" s="162">
        <f t="shared" si="97"/>
        <v>0</v>
      </c>
      <c r="AD297" s="162"/>
      <c r="AE297" s="162"/>
      <c r="AF297" s="162">
        <f t="shared" si="97"/>
        <v>0</v>
      </c>
      <c r="AG297" s="162">
        <f t="shared" si="97"/>
        <v>0</v>
      </c>
      <c r="AH297" s="162">
        <f>SUBTOTAL(9,AH275:AH296)</f>
        <v>0</v>
      </c>
      <c r="AI297" s="154"/>
      <c r="AJ297" s="160"/>
      <c r="AK297" s="154"/>
      <c r="AL297" s="164"/>
      <c r="AM297" s="161" t="s">
        <v>311</v>
      </c>
      <c r="AN297" s="95">
        <v>44621</v>
      </c>
      <c r="AO297" s="83"/>
    </row>
    <row r="298" spans="1:41" ht="45" hidden="1" customHeight="1">
      <c r="A298" s="43">
        <v>1</v>
      </c>
      <c r="B298" s="43">
        <v>929</v>
      </c>
      <c r="C298" s="43" t="s">
        <v>2208</v>
      </c>
      <c r="D298" s="43" t="s">
        <v>2210</v>
      </c>
      <c r="E298" s="103">
        <v>44634</v>
      </c>
      <c r="F298" s="43" t="s">
        <v>38</v>
      </c>
      <c r="G298" s="43">
        <v>264</v>
      </c>
      <c r="H298" s="167">
        <v>4310</v>
      </c>
      <c r="I298" s="152">
        <v>44641</v>
      </c>
      <c r="J298" s="56" t="s">
        <v>3088</v>
      </c>
      <c r="K298" s="43" t="s">
        <v>3089</v>
      </c>
      <c r="L298" s="84" t="s">
        <v>2124</v>
      </c>
      <c r="M298" s="43"/>
      <c r="N298" s="70" t="s">
        <v>2146</v>
      </c>
      <c r="O298" s="70" t="s">
        <v>39</v>
      </c>
      <c r="P298" s="70">
        <v>2</v>
      </c>
      <c r="Q298" s="122">
        <v>660</v>
      </c>
      <c r="R298" s="42">
        <f>P298*Q298</f>
        <v>1320</v>
      </c>
      <c r="S298" s="43" t="s">
        <v>192</v>
      </c>
      <c r="T298" s="133" t="str">
        <f t="shared" si="96"/>
        <v xml:space="preserve">  </v>
      </c>
      <c r="U298" s="133" t="str">
        <f t="shared" ref="U298:AA304" si="98">IF($S298=U$15,$R298,"  ")</f>
        <v xml:space="preserve">  </v>
      </c>
      <c r="V298" s="133" t="str">
        <f t="shared" si="98"/>
        <v xml:space="preserve">  </v>
      </c>
      <c r="W298" s="133"/>
      <c r="X298" s="133"/>
      <c r="Y298" s="133"/>
      <c r="Z298" s="133" t="str">
        <f t="shared" si="98"/>
        <v xml:space="preserve">  </v>
      </c>
      <c r="AA298" s="133" t="str">
        <f t="shared" si="98"/>
        <v xml:space="preserve">  </v>
      </c>
      <c r="AB298" s="133"/>
      <c r="AC298" s="133" t="str">
        <f t="shared" ref="AC298:AC304" si="99">IF($S298=AC$15,$R298,"  ")</f>
        <v xml:space="preserve">  </v>
      </c>
      <c r="AD298" s="133"/>
      <c r="AE298" s="133"/>
      <c r="AF298" s="133">
        <f t="shared" ref="AF298:AH304" si="100">IF($S298=AF$15,$R298,"  ")</f>
        <v>1320</v>
      </c>
      <c r="AG298" s="133" t="str">
        <f t="shared" si="100"/>
        <v xml:space="preserve">  </v>
      </c>
      <c r="AH298" s="133" t="str">
        <f t="shared" si="100"/>
        <v xml:space="preserve">  </v>
      </c>
      <c r="AI298" s="43"/>
      <c r="AJ298" s="42">
        <f>R298</f>
        <v>1320</v>
      </c>
      <c r="AK298" s="43">
        <v>183</v>
      </c>
      <c r="AL298" s="42">
        <f t="shared" si="87"/>
        <v>1320</v>
      </c>
      <c r="AM298" s="43" t="s">
        <v>311</v>
      </c>
      <c r="AN298" s="95">
        <v>44621</v>
      </c>
      <c r="AO298" s="82"/>
    </row>
    <row r="299" spans="1:41" ht="45" hidden="1" customHeight="1">
      <c r="A299" s="43">
        <v>2</v>
      </c>
      <c r="B299" s="43">
        <v>960</v>
      </c>
      <c r="C299" s="43" t="s">
        <v>2208</v>
      </c>
      <c r="D299" s="43" t="s">
        <v>2211</v>
      </c>
      <c r="E299" s="103">
        <v>44636</v>
      </c>
      <c r="F299" s="43" t="s">
        <v>38</v>
      </c>
      <c r="G299" s="43">
        <v>283</v>
      </c>
      <c r="H299" s="167">
        <v>4946.5</v>
      </c>
      <c r="I299" s="152">
        <v>44641</v>
      </c>
      <c r="J299" s="56" t="s">
        <v>3134</v>
      </c>
      <c r="K299" s="43" t="s">
        <v>3135</v>
      </c>
      <c r="L299" s="70" t="s">
        <v>2200</v>
      </c>
      <c r="M299" s="43"/>
      <c r="N299" s="70" t="s">
        <v>2201</v>
      </c>
      <c r="O299" s="70" t="s">
        <v>1995</v>
      </c>
      <c r="P299" s="70">
        <v>915</v>
      </c>
      <c r="Q299" s="122">
        <v>2.2999999999999998</v>
      </c>
      <c r="R299" s="42">
        <f t="shared" ref="R299:R304" si="101">P299*Q299</f>
        <v>2104.5</v>
      </c>
      <c r="S299" s="43" t="s">
        <v>1915</v>
      </c>
      <c r="T299" s="133" t="str">
        <f t="shared" si="96"/>
        <v xml:space="preserve">  </v>
      </c>
      <c r="U299" s="133">
        <f t="shared" si="98"/>
        <v>2104.5</v>
      </c>
      <c r="V299" s="133" t="str">
        <f t="shared" si="98"/>
        <v xml:space="preserve">  </v>
      </c>
      <c r="W299" s="133"/>
      <c r="X299" s="133"/>
      <c r="Y299" s="133"/>
      <c r="Z299" s="133" t="str">
        <f t="shared" si="98"/>
        <v xml:space="preserve">  </v>
      </c>
      <c r="AA299" s="133" t="str">
        <f t="shared" si="98"/>
        <v xml:space="preserve">  </v>
      </c>
      <c r="AB299" s="133"/>
      <c r="AC299" s="133" t="str">
        <f t="shared" si="99"/>
        <v xml:space="preserve">  </v>
      </c>
      <c r="AD299" s="133"/>
      <c r="AE299" s="133"/>
      <c r="AF299" s="133" t="str">
        <f t="shared" si="100"/>
        <v xml:space="preserve">  </v>
      </c>
      <c r="AG299" s="133" t="str">
        <f t="shared" si="100"/>
        <v xml:space="preserve">  </v>
      </c>
      <c r="AH299" s="133" t="str">
        <f t="shared" si="100"/>
        <v xml:space="preserve">  </v>
      </c>
      <c r="AI299" s="43"/>
      <c r="AJ299" s="42">
        <f t="shared" ref="AJ299:AJ304" si="102">R299</f>
        <v>2104.5</v>
      </c>
      <c r="AK299" s="43">
        <v>239</v>
      </c>
      <c r="AL299" s="42">
        <f t="shared" si="87"/>
        <v>2104.5</v>
      </c>
      <c r="AM299" s="43" t="s">
        <v>311</v>
      </c>
      <c r="AN299" s="95">
        <v>44621</v>
      </c>
      <c r="AO299" s="82"/>
    </row>
    <row r="300" spans="1:41" ht="45" hidden="1" customHeight="1">
      <c r="A300" s="43">
        <v>3</v>
      </c>
      <c r="B300" s="43">
        <v>960</v>
      </c>
      <c r="C300" s="43" t="s">
        <v>2208</v>
      </c>
      <c r="D300" s="43" t="s">
        <v>2211</v>
      </c>
      <c r="E300" s="103">
        <f>E299</f>
        <v>44636</v>
      </c>
      <c r="F300" s="43" t="s">
        <v>38</v>
      </c>
      <c r="G300" s="43">
        <v>283</v>
      </c>
      <c r="H300" s="167">
        <v>4946.5</v>
      </c>
      <c r="I300" s="152">
        <v>44641</v>
      </c>
      <c r="J300" s="56" t="s">
        <v>3134</v>
      </c>
      <c r="K300" s="43" t="s">
        <v>3135</v>
      </c>
      <c r="L300" s="70" t="s">
        <v>2200</v>
      </c>
      <c r="M300" s="43"/>
      <c r="N300" s="70" t="s">
        <v>2202</v>
      </c>
      <c r="O300" s="70" t="s">
        <v>39</v>
      </c>
      <c r="P300" s="70">
        <v>20</v>
      </c>
      <c r="Q300" s="122">
        <v>36.9</v>
      </c>
      <c r="R300" s="42">
        <f t="shared" si="101"/>
        <v>738</v>
      </c>
      <c r="S300" s="43" t="s">
        <v>1915</v>
      </c>
      <c r="T300" s="133" t="str">
        <f t="shared" si="96"/>
        <v xml:space="preserve">  </v>
      </c>
      <c r="U300" s="133">
        <f t="shared" si="98"/>
        <v>738</v>
      </c>
      <c r="V300" s="133" t="str">
        <f t="shared" si="98"/>
        <v xml:space="preserve">  </v>
      </c>
      <c r="W300" s="133"/>
      <c r="X300" s="133"/>
      <c r="Y300" s="133"/>
      <c r="Z300" s="133" t="str">
        <f t="shared" si="98"/>
        <v xml:space="preserve">  </v>
      </c>
      <c r="AA300" s="133" t="str">
        <f t="shared" si="98"/>
        <v xml:space="preserve">  </v>
      </c>
      <c r="AB300" s="133"/>
      <c r="AC300" s="133" t="str">
        <f t="shared" si="99"/>
        <v xml:space="preserve">  </v>
      </c>
      <c r="AD300" s="133"/>
      <c r="AE300" s="133"/>
      <c r="AF300" s="133" t="str">
        <f t="shared" si="100"/>
        <v xml:space="preserve">  </v>
      </c>
      <c r="AG300" s="133" t="str">
        <f t="shared" si="100"/>
        <v xml:space="preserve">  </v>
      </c>
      <c r="AH300" s="133" t="str">
        <f t="shared" si="100"/>
        <v xml:space="preserve">  </v>
      </c>
      <c r="AI300" s="43"/>
      <c r="AJ300" s="42">
        <f t="shared" si="102"/>
        <v>738</v>
      </c>
      <c r="AK300" s="43">
        <v>239</v>
      </c>
      <c r="AL300" s="42">
        <f t="shared" si="87"/>
        <v>738</v>
      </c>
      <c r="AM300" s="43" t="s">
        <v>311</v>
      </c>
      <c r="AN300" s="95">
        <v>44621</v>
      </c>
      <c r="AO300" s="82"/>
    </row>
    <row r="301" spans="1:41" ht="45" hidden="1" customHeight="1">
      <c r="A301" s="43">
        <v>4</v>
      </c>
      <c r="B301" s="43">
        <v>960</v>
      </c>
      <c r="C301" s="43" t="s">
        <v>2208</v>
      </c>
      <c r="D301" s="43" t="s">
        <v>2211</v>
      </c>
      <c r="E301" s="103">
        <f t="shared" ref="E301:E304" si="103">E300</f>
        <v>44636</v>
      </c>
      <c r="F301" s="43" t="s">
        <v>38</v>
      </c>
      <c r="G301" s="43">
        <v>283</v>
      </c>
      <c r="H301" s="167">
        <v>4946.5</v>
      </c>
      <c r="I301" s="152">
        <v>44641</v>
      </c>
      <c r="J301" s="56" t="s">
        <v>3134</v>
      </c>
      <c r="K301" s="43" t="s">
        <v>3135</v>
      </c>
      <c r="L301" s="70" t="s">
        <v>2200</v>
      </c>
      <c r="M301" s="43"/>
      <c r="N301" s="70" t="s">
        <v>2203</v>
      </c>
      <c r="O301" s="70" t="s">
        <v>39</v>
      </c>
      <c r="P301" s="70">
        <v>30</v>
      </c>
      <c r="Q301" s="122">
        <v>46.8</v>
      </c>
      <c r="R301" s="42">
        <f t="shared" si="101"/>
        <v>1404</v>
      </c>
      <c r="S301" s="43" t="s">
        <v>1915</v>
      </c>
      <c r="T301" s="133" t="str">
        <f t="shared" si="96"/>
        <v xml:space="preserve">  </v>
      </c>
      <c r="U301" s="133">
        <f t="shared" si="98"/>
        <v>1404</v>
      </c>
      <c r="V301" s="133" t="str">
        <f t="shared" si="98"/>
        <v xml:space="preserve">  </v>
      </c>
      <c r="W301" s="133"/>
      <c r="X301" s="133"/>
      <c r="Y301" s="133"/>
      <c r="Z301" s="133" t="str">
        <f t="shared" si="98"/>
        <v xml:space="preserve">  </v>
      </c>
      <c r="AA301" s="133" t="str">
        <f t="shared" si="98"/>
        <v xml:space="preserve">  </v>
      </c>
      <c r="AB301" s="133"/>
      <c r="AC301" s="133" t="str">
        <f t="shared" si="99"/>
        <v xml:space="preserve">  </v>
      </c>
      <c r="AD301" s="133"/>
      <c r="AE301" s="133"/>
      <c r="AF301" s="133" t="str">
        <f t="shared" si="100"/>
        <v xml:space="preserve">  </v>
      </c>
      <c r="AG301" s="133" t="str">
        <f t="shared" si="100"/>
        <v xml:space="preserve">  </v>
      </c>
      <c r="AH301" s="133" t="str">
        <f t="shared" si="100"/>
        <v xml:space="preserve">  </v>
      </c>
      <c r="AI301" s="43"/>
      <c r="AJ301" s="42">
        <f t="shared" si="102"/>
        <v>1404</v>
      </c>
      <c r="AK301" s="43">
        <v>239</v>
      </c>
      <c r="AL301" s="42">
        <f t="shared" si="87"/>
        <v>1404</v>
      </c>
      <c r="AM301" s="43" t="s">
        <v>311</v>
      </c>
      <c r="AN301" s="95">
        <v>44621</v>
      </c>
      <c r="AO301" s="82"/>
    </row>
    <row r="302" spans="1:41" ht="45" hidden="1" customHeight="1">
      <c r="A302" s="43">
        <v>5</v>
      </c>
      <c r="B302" s="43">
        <v>960</v>
      </c>
      <c r="C302" s="43" t="s">
        <v>2208</v>
      </c>
      <c r="D302" s="43" t="s">
        <v>2211</v>
      </c>
      <c r="E302" s="103">
        <f t="shared" si="103"/>
        <v>44636</v>
      </c>
      <c r="F302" s="43" t="s">
        <v>38</v>
      </c>
      <c r="G302" s="43">
        <v>283</v>
      </c>
      <c r="H302" s="167">
        <v>4946.5</v>
      </c>
      <c r="I302" s="152">
        <v>44641</v>
      </c>
      <c r="J302" s="56" t="s">
        <v>3134</v>
      </c>
      <c r="K302" s="43" t="s">
        <v>3135</v>
      </c>
      <c r="L302" s="70" t="s">
        <v>2200</v>
      </c>
      <c r="M302" s="43"/>
      <c r="N302" s="70" t="s">
        <v>2204</v>
      </c>
      <c r="O302" s="70" t="s">
        <v>39</v>
      </c>
      <c r="P302" s="70">
        <v>40</v>
      </c>
      <c r="Q302" s="122">
        <v>5.8</v>
      </c>
      <c r="R302" s="42">
        <f t="shared" si="101"/>
        <v>232</v>
      </c>
      <c r="S302" s="43" t="s">
        <v>1915</v>
      </c>
      <c r="T302" s="133" t="str">
        <f t="shared" si="96"/>
        <v xml:space="preserve">  </v>
      </c>
      <c r="U302" s="133">
        <f t="shared" si="98"/>
        <v>232</v>
      </c>
      <c r="V302" s="133" t="str">
        <f t="shared" si="98"/>
        <v xml:space="preserve">  </v>
      </c>
      <c r="W302" s="133"/>
      <c r="X302" s="133"/>
      <c r="Y302" s="133"/>
      <c r="Z302" s="133" t="str">
        <f t="shared" si="98"/>
        <v xml:space="preserve">  </v>
      </c>
      <c r="AA302" s="133" t="str">
        <f t="shared" si="98"/>
        <v xml:space="preserve">  </v>
      </c>
      <c r="AB302" s="133"/>
      <c r="AC302" s="133" t="str">
        <f t="shared" si="99"/>
        <v xml:space="preserve">  </v>
      </c>
      <c r="AD302" s="133"/>
      <c r="AE302" s="133"/>
      <c r="AF302" s="133" t="str">
        <f t="shared" si="100"/>
        <v xml:space="preserve">  </v>
      </c>
      <c r="AG302" s="133" t="str">
        <f t="shared" si="100"/>
        <v xml:space="preserve">  </v>
      </c>
      <c r="AH302" s="133" t="str">
        <f t="shared" si="100"/>
        <v xml:space="preserve">  </v>
      </c>
      <c r="AI302" s="43"/>
      <c r="AJ302" s="42">
        <f t="shared" si="102"/>
        <v>232</v>
      </c>
      <c r="AK302" s="43">
        <v>239</v>
      </c>
      <c r="AL302" s="42">
        <f t="shared" si="87"/>
        <v>232</v>
      </c>
      <c r="AM302" s="43" t="s">
        <v>311</v>
      </c>
      <c r="AN302" s="95">
        <v>44621</v>
      </c>
      <c r="AO302" s="82"/>
    </row>
    <row r="303" spans="1:41" ht="45" hidden="1" customHeight="1">
      <c r="A303" s="43">
        <v>6</v>
      </c>
      <c r="B303" s="43">
        <v>960</v>
      </c>
      <c r="C303" s="43" t="s">
        <v>2208</v>
      </c>
      <c r="D303" s="43" t="s">
        <v>2211</v>
      </c>
      <c r="E303" s="103">
        <f t="shared" si="103"/>
        <v>44636</v>
      </c>
      <c r="F303" s="43" t="s">
        <v>38</v>
      </c>
      <c r="G303" s="43">
        <v>283</v>
      </c>
      <c r="H303" s="167">
        <v>4946.5</v>
      </c>
      <c r="I303" s="152">
        <v>44641</v>
      </c>
      <c r="J303" s="56" t="s">
        <v>3134</v>
      </c>
      <c r="K303" s="43" t="s">
        <v>3135</v>
      </c>
      <c r="L303" s="70" t="s">
        <v>2200</v>
      </c>
      <c r="M303" s="43"/>
      <c r="N303" s="70" t="s">
        <v>2205</v>
      </c>
      <c r="O303" s="70" t="s">
        <v>39</v>
      </c>
      <c r="P303" s="70">
        <v>40</v>
      </c>
      <c r="Q303" s="122">
        <v>8.1999999999999993</v>
      </c>
      <c r="R303" s="42">
        <f t="shared" si="101"/>
        <v>328</v>
      </c>
      <c r="S303" s="43" t="s">
        <v>1915</v>
      </c>
      <c r="T303" s="133" t="str">
        <f t="shared" si="96"/>
        <v xml:space="preserve">  </v>
      </c>
      <c r="U303" s="133">
        <f t="shared" si="98"/>
        <v>328</v>
      </c>
      <c r="V303" s="133" t="str">
        <f t="shared" si="98"/>
        <v xml:space="preserve">  </v>
      </c>
      <c r="W303" s="133"/>
      <c r="X303" s="133"/>
      <c r="Y303" s="133"/>
      <c r="Z303" s="133" t="str">
        <f t="shared" si="98"/>
        <v xml:space="preserve">  </v>
      </c>
      <c r="AA303" s="133" t="str">
        <f t="shared" si="98"/>
        <v xml:space="preserve">  </v>
      </c>
      <c r="AB303" s="133"/>
      <c r="AC303" s="133" t="str">
        <f t="shared" si="99"/>
        <v xml:space="preserve">  </v>
      </c>
      <c r="AD303" s="133"/>
      <c r="AE303" s="133"/>
      <c r="AF303" s="133" t="str">
        <f t="shared" si="100"/>
        <v xml:space="preserve">  </v>
      </c>
      <c r="AG303" s="133" t="str">
        <f t="shared" si="100"/>
        <v xml:space="preserve">  </v>
      </c>
      <c r="AH303" s="133" t="str">
        <f t="shared" si="100"/>
        <v xml:space="preserve">  </v>
      </c>
      <c r="AI303" s="43"/>
      <c r="AJ303" s="42">
        <f t="shared" si="102"/>
        <v>328</v>
      </c>
      <c r="AK303" s="43">
        <v>239</v>
      </c>
      <c r="AL303" s="42">
        <f t="shared" si="87"/>
        <v>328</v>
      </c>
      <c r="AM303" s="43" t="s">
        <v>311</v>
      </c>
      <c r="AN303" s="95">
        <v>44621</v>
      </c>
      <c r="AO303" s="82"/>
    </row>
    <row r="304" spans="1:41" ht="45" hidden="1" customHeight="1">
      <c r="A304" s="43">
        <v>7</v>
      </c>
      <c r="B304" s="43">
        <v>960</v>
      </c>
      <c r="C304" s="43" t="s">
        <v>2208</v>
      </c>
      <c r="D304" s="43" t="s">
        <v>2211</v>
      </c>
      <c r="E304" s="103">
        <f t="shared" si="103"/>
        <v>44636</v>
      </c>
      <c r="F304" s="43" t="s">
        <v>38</v>
      </c>
      <c r="G304" s="43">
        <v>283</v>
      </c>
      <c r="H304" s="167">
        <v>4946.5</v>
      </c>
      <c r="I304" s="152">
        <v>44641</v>
      </c>
      <c r="J304" s="56" t="s">
        <v>3134</v>
      </c>
      <c r="K304" s="43" t="s">
        <v>3135</v>
      </c>
      <c r="L304" s="70" t="s">
        <v>2200</v>
      </c>
      <c r="M304" s="43"/>
      <c r="N304" s="70" t="s">
        <v>2206</v>
      </c>
      <c r="O304" s="70" t="s">
        <v>39</v>
      </c>
      <c r="P304" s="70">
        <v>100</v>
      </c>
      <c r="Q304" s="122">
        <v>1.4</v>
      </c>
      <c r="R304" s="42">
        <f t="shared" si="101"/>
        <v>140</v>
      </c>
      <c r="S304" s="43" t="s">
        <v>1915</v>
      </c>
      <c r="T304" s="133" t="str">
        <f t="shared" si="96"/>
        <v xml:space="preserve">  </v>
      </c>
      <c r="U304" s="133">
        <f t="shared" si="98"/>
        <v>140</v>
      </c>
      <c r="V304" s="133" t="str">
        <f t="shared" si="98"/>
        <v xml:space="preserve">  </v>
      </c>
      <c r="W304" s="133"/>
      <c r="X304" s="133"/>
      <c r="Y304" s="133"/>
      <c r="Z304" s="133" t="str">
        <f t="shared" si="98"/>
        <v xml:space="preserve">  </v>
      </c>
      <c r="AA304" s="133" t="str">
        <f t="shared" si="98"/>
        <v xml:space="preserve">  </v>
      </c>
      <c r="AB304" s="133"/>
      <c r="AC304" s="133" t="str">
        <f t="shared" si="99"/>
        <v xml:space="preserve">  </v>
      </c>
      <c r="AD304" s="133"/>
      <c r="AE304" s="133"/>
      <c r="AF304" s="133" t="str">
        <f t="shared" si="100"/>
        <v xml:space="preserve">  </v>
      </c>
      <c r="AG304" s="133" t="str">
        <f t="shared" si="100"/>
        <v xml:space="preserve">  </v>
      </c>
      <c r="AH304" s="133" t="str">
        <f t="shared" si="100"/>
        <v xml:space="preserve">  </v>
      </c>
      <c r="AI304" s="43"/>
      <c r="AJ304" s="42">
        <f t="shared" si="102"/>
        <v>140</v>
      </c>
      <c r="AK304" s="43">
        <v>239</v>
      </c>
      <c r="AL304" s="42">
        <f t="shared" si="87"/>
        <v>140</v>
      </c>
      <c r="AM304" s="43" t="s">
        <v>311</v>
      </c>
      <c r="AN304" s="95">
        <v>44621</v>
      </c>
      <c r="AO304" s="82"/>
    </row>
    <row r="305" spans="1:41" s="8" customFormat="1" ht="45" hidden="1" customHeight="1">
      <c r="A305" s="154"/>
      <c r="B305" s="154"/>
      <c r="C305" s="154" t="s">
        <v>2212</v>
      </c>
      <c r="D305" s="154"/>
      <c r="E305" s="154"/>
      <c r="F305" s="154"/>
      <c r="G305" s="154"/>
      <c r="H305" s="185"/>
      <c r="I305" s="158"/>
      <c r="J305" s="361"/>
      <c r="K305" s="158"/>
      <c r="L305" s="159"/>
      <c r="M305" s="185"/>
      <c r="N305" s="159"/>
      <c r="O305" s="154"/>
      <c r="P305" s="154"/>
      <c r="Q305" s="154"/>
      <c r="R305" s="160">
        <f>SUM(R298:R304)</f>
        <v>6266.5</v>
      </c>
      <c r="S305" s="154"/>
      <c r="T305" s="163" t="str">
        <f t="shared" si="96"/>
        <v xml:space="preserve">  </v>
      </c>
      <c r="U305" s="162">
        <f>SUBTOTAL(9,U298:U304)</f>
        <v>0</v>
      </c>
      <c r="V305" s="162">
        <f t="shared" ref="V305:AH305" si="104">SUBTOTAL(9,V298:V304)</f>
        <v>0</v>
      </c>
      <c r="W305" s="162"/>
      <c r="X305" s="162"/>
      <c r="Y305" s="162"/>
      <c r="Z305" s="162">
        <f t="shared" si="104"/>
        <v>0</v>
      </c>
      <c r="AA305" s="162">
        <f t="shared" si="104"/>
        <v>0</v>
      </c>
      <c r="AB305" s="162"/>
      <c r="AC305" s="162">
        <f t="shared" si="104"/>
        <v>0</v>
      </c>
      <c r="AD305" s="162"/>
      <c r="AE305" s="162"/>
      <c r="AF305" s="162">
        <f t="shared" si="104"/>
        <v>0</v>
      </c>
      <c r="AG305" s="162">
        <f t="shared" si="104"/>
        <v>0</v>
      </c>
      <c r="AH305" s="162">
        <f t="shared" si="104"/>
        <v>0</v>
      </c>
      <c r="AI305" s="154"/>
      <c r="AJ305" s="154"/>
      <c r="AK305" s="154"/>
      <c r="AL305" s="164"/>
      <c r="AM305" s="161" t="s">
        <v>311</v>
      </c>
      <c r="AN305" s="95">
        <v>44621</v>
      </c>
      <c r="AO305" s="83"/>
    </row>
    <row r="306" spans="1:41" ht="45" hidden="1" customHeight="1">
      <c r="A306" s="43">
        <v>1</v>
      </c>
      <c r="B306" s="43">
        <v>652</v>
      </c>
      <c r="C306" s="43" t="s">
        <v>2209</v>
      </c>
      <c r="D306" s="43" t="s">
        <v>2220</v>
      </c>
      <c r="E306" s="103">
        <v>44628</v>
      </c>
      <c r="F306" s="43" t="s">
        <v>56</v>
      </c>
      <c r="G306" s="43">
        <v>323</v>
      </c>
      <c r="H306" s="167">
        <v>7587</v>
      </c>
      <c r="I306" s="152">
        <v>44631</v>
      </c>
      <c r="J306" s="56" t="s">
        <v>3136</v>
      </c>
      <c r="K306" s="43" t="s">
        <v>2587</v>
      </c>
      <c r="L306" s="70" t="s">
        <v>2213</v>
      </c>
      <c r="M306" s="43"/>
      <c r="N306" s="70" t="s">
        <v>2216</v>
      </c>
      <c r="O306" s="43" t="s">
        <v>33</v>
      </c>
      <c r="P306" s="43">
        <v>1</v>
      </c>
      <c r="Q306" s="85">
        <v>7587</v>
      </c>
      <c r="R306" s="42">
        <f>P306*Q306</f>
        <v>7587</v>
      </c>
      <c r="S306" s="43" t="s">
        <v>1916</v>
      </c>
      <c r="T306" s="133" t="str">
        <f t="shared" si="96"/>
        <v xml:space="preserve">  </v>
      </c>
      <c r="U306" s="133" t="str">
        <f t="shared" ref="U306:AA310" si="105">IF($S306=U$15,$R306,"  ")</f>
        <v xml:space="preserve">  </v>
      </c>
      <c r="V306" s="133">
        <f t="shared" si="105"/>
        <v>7587</v>
      </c>
      <c r="W306" s="133"/>
      <c r="X306" s="133"/>
      <c r="Y306" s="133"/>
      <c r="Z306" s="133" t="str">
        <f t="shared" si="105"/>
        <v xml:space="preserve">  </v>
      </c>
      <c r="AA306" s="133" t="str">
        <f t="shared" si="105"/>
        <v xml:space="preserve">  </v>
      </c>
      <c r="AB306" s="133"/>
      <c r="AC306" s="133" t="str">
        <f>IF($S306=AC$15,$R306,"  ")</f>
        <v xml:space="preserve">  </v>
      </c>
      <c r="AD306" s="133"/>
      <c r="AE306" s="133"/>
      <c r="AF306" s="133" t="str">
        <f t="shared" ref="AF306:AH310" si="106">IF($S306=AF$15,$R306,"  ")</f>
        <v xml:space="preserve">  </v>
      </c>
      <c r="AG306" s="133" t="str">
        <f t="shared" si="106"/>
        <v xml:space="preserve">  </v>
      </c>
      <c r="AH306" s="133" t="str">
        <f t="shared" si="106"/>
        <v xml:space="preserve">  </v>
      </c>
      <c r="AI306" s="43"/>
      <c r="AJ306" s="42">
        <f>R306</f>
        <v>7587</v>
      </c>
      <c r="AK306" s="43"/>
      <c r="AL306" s="42">
        <f t="shared" si="87"/>
        <v>7587</v>
      </c>
      <c r="AM306" s="43" t="s">
        <v>311</v>
      </c>
      <c r="AN306" s="95">
        <v>44621</v>
      </c>
      <c r="AO306" s="82"/>
    </row>
    <row r="307" spans="1:41" ht="45" hidden="1" customHeight="1">
      <c r="A307" s="43">
        <v>2</v>
      </c>
      <c r="B307" s="43">
        <v>1315</v>
      </c>
      <c r="C307" s="43" t="s">
        <v>2209</v>
      </c>
      <c r="D307" s="43" t="s">
        <v>269</v>
      </c>
      <c r="E307" s="103">
        <v>44634</v>
      </c>
      <c r="F307" s="43" t="s">
        <v>56</v>
      </c>
      <c r="G307" s="43">
        <v>566</v>
      </c>
      <c r="H307" s="167">
        <v>270.10000000000002</v>
      </c>
      <c r="I307" s="152">
        <v>44636</v>
      </c>
      <c r="J307" s="56" t="s">
        <v>3137</v>
      </c>
      <c r="K307" s="43" t="s">
        <v>3138</v>
      </c>
      <c r="L307" s="70" t="s">
        <v>2214</v>
      </c>
      <c r="M307" s="43"/>
      <c r="N307" s="70" t="s">
        <v>2217</v>
      </c>
      <c r="O307" s="43" t="s">
        <v>33</v>
      </c>
      <c r="P307" s="43">
        <v>1</v>
      </c>
      <c r="Q307" s="85">
        <v>270.10000000000002</v>
      </c>
      <c r="R307" s="42">
        <f t="shared" ref="R307:R310" si="107">P307*Q307</f>
        <v>270.10000000000002</v>
      </c>
      <c r="S307" s="43" t="s">
        <v>1916</v>
      </c>
      <c r="T307" s="133" t="str">
        <f t="shared" si="96"/>
        <v xml:space="preserve">  </v>
      </c>
      <c r="U307" s="133" t="str">
        <f t="shared" si="105"/>
        <v xml:space="preserve">  </v>
      </c>
      <c r="V307" s="133">
        <f t="shared" si="105"/>
        <v>270.10000000000002</v>
      </c>
      <c r="W307" s="133"/>
      <c r="X307" s="133"/>
      <c r="Y307" s="133"/>
      <c r="Z307" s="133" t="str">
        <f t="shared" si="105"/>
        <v xml:space="preserve">  </v>
      </c>
      <c r="AA307" s="133" t="str">
        <f t="shared" si="105"/>
        <v xml:space="preserve">  </v>
      </c>
      <c r="AB307" s="133"/>
      <c r="AC307" s="133" t="str">
        <f>IF($S307=AC$15,$R307,"  ")</f>
        <v xml:space="preserve">  </v>
      </c>
      <c r="AD307" s="133"/>
      <c r="AE307" s="133"/>
      <c r="AF307" s="133" t="str">
        <f t="shared" si="106"/>
        <v xml:space="preserve">  </v>
      </c>
      <c r="AG307" s="133" t="str">
        <f t="shared" si="106"/>
        <v xml:space="preserve">  </v>
      </c>
      <c r="AH307" s="133" t="str">
        <f t="shared" si="106"/>
        <v xml:space="preserve">  </v>
      </c>
      <c r="AI307" s="43"/>
      <c r="AJ307" s="42">
        <f t="shared" ref="AJ307:AJ310" si="108">R307</f>
        <v>270.10000000000002</v>
      </c>
      <c r="AK307" s="43"/>
      <c r="AL307" s="42">
        <f t="shared" si="87"/>
        <v>270.10000000000002</v>
      </c>
      <c r="AM307" s="43" t="s">
        <v>311</v>
      </c>
      <c r="AN307" s="95">
        <v>44621</v>
      </c>
      <c r="AO307" s="82"/>
    </row>
    <row r="308" spans="1:41" ht="45" hidden="1" customHeight="1">
      <c r="A308" s="43">
        <v>3</v>
      </c>
      <c r="B308" s="43">
        <v>1786</v>
      </c>
      <c r="C308" s="43" t="s">
        <v>2209</v>
      </c>
      <c r="D308" s="43" t="s">
        <v>2221</v>
      </c>
      <c r="E308" s="103">
        <v>44649</v>
      </c>
      <c r="F308" s="43" t="s">
        <v>56</v>
      </c>
      <c r="G308" s="43">
        <v>727</v>
      </c>
      <c r="H308" s="167">
        <v>130.80000000000001</v>
      </c>
      <c r="I308" s="152">
        <v>44656</v>
      </c>
      <c r="J308" s="358" t="s">
        <v>3139</v>
      </c>
      <c r="K308" s="178" t="s">
        <v>2640</v>
      </c>
      <c r="L308" s="70" t="s">
        <v>2215</v>
      </c>
      <c r="M308" s="43"/>
      <c r="N308" s="70" t="s">
        <v>2218</v>
      </c>
      <c r="O308" s="43" t="s">
        <v>33</v>
      </c>
      <c r="P308" s="43">
        <v>1</v>
      </c>
      <c r="Q308" s="85">
        <v>130.80000000000001</v>
      </c>
      <c r="R308" s="42">
        <f t="shared" si="107"/>
        <v>130.80000000000001</v>
      </c>
      <c r="S308" s="43" t="s">
        <v>1916</v>
      </c>
      <c r="T308" s="133" t="str">
        <f t="shared" si="96"/>
        <v xml:space="preserve">  </v>
      </c>
      <c r="U308" s="133" t="str">
        <f t="shared" si="105"/>
        <v xml:space="preserve">  </v>
      </c>
      <c r="V308" s="133">
        <f t="shared" si="105"/>
        <v>130.80000000000001</v>
      </c>
      <c r="W308" s="133"/>
      <c r="X308" s="133"/>
      <c r="Y308" s="133"/>
      <c r="Z308" s="133" t="str">
        <f t="shared" si="105"/>
        <v xml:space="preserve">  </v>
      </c>
      <c r="AA308" s="133" t="str">
        <f t="shared" si="105"/>
        <v xml:space="preserve">  </v>
      </c>
      <c r="AB308" s="133"/>
      <c r="AC308" s="133" t="str">
        <f>IF($S308=AC$15,$R308,"  ")</f>
        <v xml:space="preserve">  </v>
      </c>
      <c r="AD308" s="133"/>
      <c r="AE308" s="133"/>
      <c r="AF308" s="133" t="str">
        <f t="shared" si="106"/>
        <v xml:space="preserve">  </v>
      </c>
      <c r="AG308" s="133" t="str">
        <f t="shared" si="106"/>
        <v xml:space="preserve">  </v>
      </c>
      <c r="AH308" s="133" t="str">
        <f t="shared" si="106"/>
        <v xml:space="preserve">  </v>
      </c>
      <c r="AI308" s="43"/>
      <c r="AJ308" s="42">
        <f t="shared" si="108"/>
        <v>130.80000000000001</v>
      </c>
      <c r="AK308" s="43"/>
      <c r="AL308" s="42">
        <f t="shared" si="87"/>
        <v>130.80000000000001</v>
      </c>
      <c r="AM308" s="43" t="s">
        <v>311</v>
      </c>
      <c r="AN308" s="95">
        <v>44621</v>
      </c>
      <c r="AO308" s="82"/>
    </row>
    <row r="309" spans="1:41" ht="45" hidden="1" customHeight="1">
      <c r="A309" s="43">
        <v>4</v>
      </c>
      <c r="B309" s="43">
        <v>1972</v>
      </c>
      <c r="C309" s="43" t="s">
        <v>2209</v>
      </c>
      <c r="D309" s="43" t="s">
        <v>269</v>
      </c>
      <c r="E309" s="103">
        <v>44650</v>
      </c>
      <c r="F309" s="43" t="s">
        <v>56</v>
      </c>
      <c r="G309" s="43">
        <v>829</v>
      </c>
      <c r="H309" s="167">
        <v>630.4</v>
      </c>
      <c r="I309" s="152">
        <v>44657</v>
      </c>
      <c r="J309" s="56" t="s">
        <v>3140</v>
      </c>
      <c r="K309" s="43" t="s">
        <v>3138</v>
      </c>
      <c r="L309" s="70" t="s">
        <v>2214</v>
      </c>
      <c r="M309" s="43"/>
      <c r="N309" s="70" t="s">
        <v>2217</v>
      </c>
      <c r="O309" s="43" t="s">
        <v>33</v>
      </c>
      <c r="P309" s="43">
        <v>1</v>
      </c>
      <c r="Q309" s="85">
        <v>630.4</v>
      </c>
      <c r="R309" s="42">
        <f t="shared" si="107"/>
        <v>630.4</v>
      </c>
      <c r="S309" s="43" t="s">
        <v>1916</v>
      </c>
      <c r="T309" s="133" t="str">
        <f t="shared" si="96"/>
        <v xml:space="preserve">  </v>
      </c>
      <c r="U309" s="133" t="str">
        <f t="shared" si="105"/>
        <v xml:space="preserve">  </v>
      </c>
      <c r="V309" s="133">
        <f t="shared" si="105"/>
        <v>630.4</v>
      </c>
      <c r="W309" s="133"/>
      <c r="X309" s="133"/>
      <c r="Y309" s="133"/>
      <c r="Z309" s="133" t="str">
        <f t="shared" si="105"/>
        <v xml:space="preserve">  </v>
      </c>
      <c r="AA309" s="133" t="str">
        <f t="shared" si="105"/>
        <v xml:space="preserve">  </v>
      </c>
      <c r="AB309" s="133"/>
      <c r="AC309" s="133" t="str">
        <f>IF($S309=AC$15,$R309,"  ")</f>
        <v xml:space="preserve">  </v>
      </c>
      <c r="AD309" s="133"/>
      <c r="AE309" s="133"/>
      <c r="AF309" s="133" t="str">
        <f t="shared" si="106"/>
        <v xml:space="preserve">  </v>
      </c>
      <c r="AG309" s="133" t="str">
        <f t="shared" si="106"/>
        <v xml:space="preserve">  </v>
      </c>
      <c r="AH309" s="133" t="str">
        <f t="shared" si="106"/>
        <v xml:space="preserve">  </v>
      </c>
      <c r="AI309" s="43"/>
      <c r="AJ309" s="42">
        <f t="shared" si="108"/>
        <v>630.4</v>
      </c>
      <c r="AK309" s="43"/>
      <c r="AL309" s="42">
        <f t="shared" si="87"/>
        <v>630.4</v>
      </c>
      <c r="AM309" s="43" t="s">
        <v>311</v>
      </c>
      <c r="AN309" s="95">
        <v>44621</v>
      </c>
      <c r="AO309" s="82"/>
    </row>
    <row r="310" spans="1:41" ht="45" hidden="1" customHeight="1">
      <c r="A310" s="43">
        <v>5</v>
      </c>
      <c r="B310" s="43">
        <v>1140</v>
      </c>
      <c r="C310" s="43" t="s">
        <v>2209</v>
      </c>
      <c r="D310" s="43" t="s">
        <v>2166</v>
      </c>
      <c r="E310" s="103">
        <v>44651</v>
      </c>
      <c r="F310" s="43" t="s">
        <v>56</v>
      </c>
      <c r="G310" s="43">
        <v>499</v>
      </c>
      <c r="H310" s="43">
        <v>1408</v>
      </c>
      <c r="I310" s="43">
        <v>44679</v>
      </c>
      <c r="J310" s="56" t="s">
        <v>3141</v>
      </c>
      <c r="K310" s="43" t="s">
        <v>3142</v>
      </c>
      <c r="L310" s="70" t="s">
        <v>374</v>
      </c>
      <c r="M310" s="43"/>
      <c r="N310" s="70" t="s">
        <v>2219</v>
      </c>
      <c r="O310" s="43" t="s">
        <v>33</v>
      </c>
      <c r="P310" s="43">
        <v>1</v>
      </c>
      <c r="Q310" s="85">
        <v>1600</v>
      </c>
      <c r="R310" s="42">
        <f t="shared" si="107"/>
        <v>1600</v>
      </c>
      <c r="S310" s="43" t="s">
        <v>1916</v>
      </c>
      <c r="T310" s="133" t="str">
        <f t="shared" si="96"/>
        <v xml:space="preserve">  </v>
      </c>
      <c r="U310" s="133" t="str">
        <f t="shared" si="105"/>
        <v xml:space="preserve">  </v>
      </c>
      <c r="V310" s="133">
        <f t="shared" si="105"/>
        <v>1600</v>
      </c>
      <c r="W310" s="133"/>
      <c r="X310" s="133"/>
      <c r="Y310" s="133"/>
      <c r="Z310" s="133" t="str">
        <f t="shared" si="105"/>
        <v xml:space="preserve">  </v>
      </c>
      <c r="AA310" s="133" t="str">
        <f t="shared" si="105"/>
        <v xml:space="preserve">  </v>
      </c>
      <c r="AB310" s="133"/>
      <c r="AC310" s="133" t="str">
        <f>IF($S310=AC$15,$R310,"  ")</f>
        <v xml:space="preserve">  </v>
      </c>
      <c r="AD310" s="133"/>
      <c r="AE310" s="133"/>
      <c r="AF310" s="133" t="str">
        <f t="shared" si="106"/>
        <v xml:space="preserve">  </v>
      </c>
      <c r="AG310" s="133" t="str">
        <f t="shared" si="106"/>
        <v xml:space="preserve">  </v>
      </c>
      <c r="AH310" s="133" t="str">
        <f t="shared" si="106"/>
        <v xml:space="preserve">  </v>
      </c>
      <c r="AI310" s="43"/>
      <c r="AJ310" s="42">
        <f t="shared" si="108"/>
        <v>1600</v>
      </c>
      <c r="AK310" s="43"/>
      <c r="AL310" s="42">
        <f t="shared" si="87"/>
        <v>1600</v>
      </c>
      <c r="AM310" s="43" t="s">
        <v>311</v>
      </c>
      <c r="AN310" s="95">
        <v>44621</v>
      </c>
      <c r="AO310" s="82"/>
    </row>
    <row r="311" spans="1:41" s="8" customFormat="1" ht="45" hidden="1" customHeight="1">
      <c r="A311" s="154"/>
      <c r="B311" s="154"/>
      <c r="C311" s="154" t="s">
        <v>2222</v>
      </c>
      <c r="D311" s="154"/>
      <c r="E311" s="154"/>
      <c r="F311" s="154"/>
      <c r="G311" s="154"/>
      <c r="H311" s="154"/>
      <c r="I311" s="154"/>
      <c r="J311" s="357"/>
      <c r="K311" s="154"/>
      <c r="L311" s="159"/>
      <c r="M311" s="154"/>
      <c r="N311" s="159"/>
      <c r="O311" s="154"/>
      <c r="P311" s="154"/>
      <c r="Q311" s="154"/>
      <c r="R311" s="160">
        <f>SUM(R306:R310)</f>
        <v>10218.300000000001</v>
      </c>
      <c r="S311" s="154"/>
      <c r="T311" s="163" t="str">
        <f t="shared" si="96"/>
        <v xml:space="preserve">  </v>
      </c>
      <c r="U311" s="163">
        <f>SUBTOTAL(9,U306:U310)</f>
        <v>0</v>
      </c>
      <c r="V311" s="162">
        <f t="shared" ref="V311:AH311" si="109">SUBTOTAL(9,V306:V310)</f>
        <v>0</v>
      </c>
      <c r="W311" s="162"/>
      <c r="X311" s="162"/>
      <c r="Y311" s="162"/>
      <c r="Z311" s="163">
        <f t="shared" si="109"/>
        <v>0</v>
      </c>
      <c r="AA311" s="163">
        <f t="shared" si="109"/>
        <v>0</v>
      </c>
      <c r="AB311" s="163"/>
      <c r="AC311" s="163">
        <f t="shared" si="109"/>
        <v>0</v>
      </c>
      <c r="AD311" s="163"/>
      <c r="AE311" s="163"/>
      <c r="AF311" s="163">
        <f t="shared" si="109"/>
        <v>0</v>
      </c>
      <c r="AG311" s="163">
        <f t="shared" si="109"/>
        <v>0</v>
      </c>
      <c r="AH311" s="163">
        <f t="shared" si="109"/>
        <v>0</v>
      </c>
      <c r="AI311" s="154"/>
      <c r="AJ311" s="154"/>
      <c r="AK311" s="154"/>
      <c r="AL311" s="186"/>
      <c r="AM311" s="161" t="s">
        <v>311</v>
      </c>
      <c r="AN311" s="95">
        <v>44621</v>
      </c>
      <c r="AO311" s="83"/>
    </row>
    <row r="312" spans="1:41" ht="45" hidden="1" customHeight="1">
      <c r="A312" s="161"/>
      <c r="B312" s="161"/>
      <c r="C312" s="154" t="s">
        <v>2223</v>
      </c>
      <c r="D312" s="161"/>
      <c r="E312" s="161"/>
      <c r="F312" s="161"/>
      <c r="G312" s="161"/>
      <c r="H312" s="161"/>
      <c r="I312" s="161"/>
      <c r="J312" s="362"/>
      <c r="K312" s="161"/>
      <c r="L312" s="181"/>
      <c r="M312" s="161"/>
      <c r="N312" s="181"/>
      <c r="O312" s="161"/>
      <c r="P312" s="161"/>
      <c r="Q312" s="161"/>
      <c r="R312" s="160">
        <f>SUM(R69+R224+R229+R263+R271+R274+R297+R305+R311)</f>
        <v>186578.02599499997</v>
      </c>
      <c r="S312" s="161"/>
      <c r="T312" s="162">
        <f>SUBTOTAL(9,T50:T311)</f>
        <v>0</v>
      </c>
      <c r="U312" s="162">
        <f>SUBTOTAL(9,U50:U311)</f>
        <v>0</v>
      </c>
      <c r="V312" s="162">
        <f>SUBTOTAL(9,V50:V311)</f>
        <v>0</v>
      </c>
      <c r="W312" s="162"/>
      <c r="X312" s="162"/>
      <c r="Y312" s="162"/>
      <c r="Z312" s="162">
        <f>SUBTOTAL(9,Z50:Z311)</f>
        <v>0</v>
      </c>
      <c r="AA312" s="162">
        <f>SUBTOTAL(9,AA50:AA311)</f>
        <v>0</v>
      </c>
      <c r="AB312" s="162"/>
      <c r="AC312" s="187">
        <f>SUBTOTAL(9,AC50:AC311)</f>
        <v>0</v>
      </c>
      <c r="AD312" s="187"/>
      <c r="AE312" s="187"/>
      <c r="AF312" s="162">
        <f>SUBTOTAL(9,AF50:AF311)</f>
        <v>0</v>
      </c>
      <c r="AG312" s="162">
        <f>SUBTOTAL(9,AG50:AG311)</f>
        <v>0</v>
      </c>
      <c r="AH312" s="162">
        <f>SUBTOTAL(9,AH50:AH311)</f>
        <v>0</v>
      </c>
      <c r="AI312" s="188">
        <f>SUBTOTAL(9,AI50:AI311)</f>
        <v>0</v>
      </c>
      <c r="AJ312" s="186">
        <f>SUBTOTAL(9,AJ50:AJ311)</f>
        <v>0</v>
      </c>
      <c r="AK312" s="161"/>
      <c r="AL312" s="186">
        <f>SUBTOTAL(9,AL50:AL311)</f>
        <v>0</v>
      </c>
      <c r="AM312" s="161" t="s">
        <v>311</v>
      </c>
      <c r="AN312" s="95">
        <v>44621</v>
      </c>
      <c r="AO312" s="82"/>
    </row>
    <row r="313" spans="1:41" ht="45" hidden="1" customHeight="1">
      <c r="A313" s="43">
        <v>1</v>
      </c>
      <c r="B313" s="73">
        <v>2361</v>
      </c>
      <c r="C313" s="43" t="s">
        <v>0</v>
      </c>
      <c r="D313" s="189" t="s">
        <v>12</v>
      </c>
      <c r="E313" s="190">
        <v>44659</v>
      </c>
      <c r="F313" s="189" t="s">
        <v>1924</v>
      </c>
      <c r="G313" s="73">
        <v>192</v>
      </c>
      <c r="H313" s="167">
        <v>646.11</v>
      </c>
      <c r="I313" s="152">
        <v>44662</v>
      </c>
      <c r="J313" s="68" t="s">
        <v>3143</v>
      </c>
      <c r="K313" s="191"/>
      <c r="L313" s="99" t="s">
        <v>93</v>
      </c>
      <c r="M313" s="191"/>
      <c r="N313" s="189" t="s">
        <v>2224</v>
      </c>
      <c r="O313" s="189" t="s">
        <v>59</v>
      </c>
      <c r="P313" s="73">
        <v>1</v>
      </c>
      <c r="Q313" s="189">
        <v>646.11</v>
      </c>
      <c r="R313" s="42">
        <f>P313*Q313</f>
        <v>646.11</v>
      </c>
      <c r="S313" s="43" t="s">
        <v>1914</v>
      </c>
      <c r="T313" s="133">
        <f>IF($S313=T$15,$R313,"  ")</f>
        <v>646.11</v>
      </c>
      <c r="U313" s="133" t="str">
        <f>IF($S313=U$15,$R313,"  ")</f>
        <v xml:space="preserve">  </v>
      </c>
      <c r="V313" s="133" t="str">
        <f>IF($S313=V$15,$R313,"  ")</f>
        <v xml:space="preserve">  </v>
      </c>
      <c r="W313" s="133"/>
      <c r="X313" s="133"/>
      <c r="Y313" s="133"/>
      <c r="Z313" s="133" t="str">
        <f>IF($S313=Z$15,$R313,"  ")</f>
        <v xml:space="preserve">  </v>
      </c>
      <c r="AA313" s="133" t="str">
        <f>IF($S313=AA$15,$R313,"  ")</f>
        <v xml:space="preserve">  </v>
      </c>
      <c r="AB313" s="133"/>
      <c r="AC313" s="133" t="str">
        <f>IF($S313=AC$15,$R313,"  ")</f>
        <v xml:space="preserve">  </v>
      </c>
      <c r="AD313" s="133"/>
      <c r="AE313" s="133"/>
      <c r="AF313" s="133" t="str">
        <f>IF($S313=AF$15,$R313,"  ")</f>
        <v xml:space="preserve">  </v>
      </c>
      <c r="AG313" s="133" t="str">
        <f>IF($S313=AG$15,$R313,"  ")</f>
        <v xml:space="preserve">  </v>
      </c>
      <c r="AH313" s="133" t="str">
        <f>IF($S313=AH$15,$R313,"  ")</f>
        <v xml:space="preserve">  </v>
      </c>
      <c r="AI313" s="42">
        <f>R313</f>
        <v>646.11</v>
      </c>
      <c r="AJ313" s="43"/>
      <c r="AK313" s="43"/>
      <c r="AL313" s="42">
        <f>R313</f>
        <v>646.11</v>
      </c>
      <c r="AM313" s="43" t="s">
        <v>311</v>
      </c>
      <c r="AN313" s="95">
        <v>44652</v>
      </c>
      <c r="AO313" s="82"/>
    </row>
    <row r="314" spans="1:41" ht="45" hidden="1" customHeight="1">
      <c r="A314" s="43">
        <v>2</v>
      </c>
      <c r="B314" s="73">
        <v>2361</v>
      </c>
      <c r="C314" s="43" t="s">
        <v>0</v>
      </c>
      <c r="D314" s="189" t="s">
        <v>12</v>
      </c>
      <c r="E314" s="190">
        <v>44659</v>
      </c>
      <c r="F314" s="189" t="s">
        <v>1924</v>
      </c>
      <c r="G314" s="73">
        <v>192</v>
      </c>
      <c r="H314" s="167">
        <v>1741.92</v>
      </c>
      <c r="I314" s="152">
        <v>44662</v>
      </c>
      <c r="J314" s="68" t="s">
        <v>3144</v>
      </c>
      <c r="K314" s="191"/>
      <c r="L314" s="99" t="s">
        <v>93</v>
      </c>
      <c r="M314" s="191"/>
      <c r="N314" s="189" t="s">
        <v>2224</v>
      </c>
      <c r="O314" s="189" t="s">
        <v>59</v>
      </c>
      <c r="P314" s="73">
        <v>1</v>
      </c>
      <c r="Q314" s="189">
        <v>1741.92</v>
      </c>
      <c r="R314" s="42">
        <f t="shared" ref="R314:R325" si="110">P314*Q314</f>
        <v>1741.92</v>
      </c>
      <c r="S314" s="43" t="s">
        <v>1914</v>
      </c>
      <c r="T314" s="133">
        <f t="shared" ref="T314:T325" si="111">IF($S314=T$15,$R314,"  ")</f>
        <v>1741.92</v>
      </c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42">
        <f t="shared" ref="AI314:AI325" si="112">R314</f>
        <v>1741.92</v>
      </c>
      <c r="AJ314" s="43"/>
      <c r="AK314" s="43"/>
      <c r="AL314" s="42">
        <f t="shared" ref="AL314:AL325" si="113">R314</f>
        <v>1741.92</v>
      </c>
      <c r="AM314" s="43" t="s">
        <v>311</v>
      </c>
      <c r="AN314" s="95">
        <v>44652</v>
      </c>
      <c r="AO314" s="82"/>
    </row>
    <row r="315" spans="1:41" ht="45" hidden="1" customHeight="1">
      <c r="A315" s="43">
        <v>3</v>
      </c>
      <c r="B315" s="43">
        <v>2760</v>
      </c>
      <c r="C315" s="43" t="s">
        <v>0</v>
      </c>
      <c r="D315" s="43" t="s">
        <v>12</v>
      </c>
      <c r="E315" s="103">
        <v>44680</v>
      </c>
      <c r="F315" s="43" t="s">
        <v>1924</v>
      </c>
      <c r="G315" s="43">
        <v>242</v>
      </c>
      <c r="H315" s="43">
        <v>11875.46</v>
      </c>
      <c r="I315" s="152">
        <v>44680</v>
      </c>
      <c r="J315" s="358" t="s">
        <v>3148</v>
      </c>
      <c r="K315" s="43"/>
      <c r="L315" s="99" t="s">
        <v>93</v>
      </c>
      <c r="M315" s="43"/>
      <c r="N315" s="99" t="s">
        <v>2225</v>
      </c>
      <c r="O315" s="192" t="s">
        <v>59</v>
      </c>
      <c r="P315" s="73">
        <v>1</v>
      </c>
      <c r="Q315" s="43">
        <v>11875.46</v>
      </c>
      <c r="R315" s="42">
        <f t="shared" si="110"/>
        <v>11875.46</v>
      </c>
      <c r="S315" s="43" t="s">
        <v>1914</v>
      </c>
      <c r="T315" s="133">
        <f t="shared" si="111"/>
        <v>11875.46</v>
      </c>
      <c r="U315" s="133" t="str">
        <f>IF($S315=U$15,$R315,"  ")</f>
        <v xml:space="preserve">  </v>
      </c>
      <c r="V315" s="133" t="str">
        <f>IF($S315=V$15,$R315,"  ")</f>
        <v xml:space="preserve">  </v>
      </c>
      <c r="W315" s="133"/>
      <c r="X315" s="133"/>
      <c r="Y315" s="133"/>
      <c r="Z315" s="133" t="str">
        <f>IF($S315=Z$15,$R315,"  ")</f>
        <v xml:space="preserve">  </v>
      </c>
      <c r="AA315" s="133" t="str">
        <f>IF($S315=AA$15,$R315,"  ")</f>
        <v xml:space="preserve">  </v>
      </c>
      <c r="AB315" s="133"/>
      <c r="AC315" s="133" t="str">
        <f>IF($S315=AC$15,$R315,"  ")</f>
        <v xml:space="preserve">  </v>
      </c>
      <c r="AD315" s="133"/>
      <c r="AE315" s="133"/>
      <c r="AF315" s="133" t="str">
        <f>IF($S315=AF$15,$R315,"  ")</f>
        <v xml:space="preserve">  </v>
      </c>
      <c r="AG315" s="133" t="str">
        <f>IF($S315=AG$15,$R315,"  ")</f>
        <v xml:space="preserve">  </v>
      </c>
      <c r="AH315" s="133" t="str">
        <f>IF($S315=AH$15,$R315,"  ")</f>
        <v xml:space="preserve">  </v>
      </c>
      <c r="AI315" s="42">
        <f t="shared" si="112"/>
        <v>11875.46</v>
      </c>
      <c r="AJ315" s="43"/>
      <c r="AK315" s="43"/>
      <c r="AL315" s="42">
        <f t="shared" si="113"/>
        <v>11875.46</v>
      </c>
      <c r="AM315" s="43" t="s">
        <v>311</v>
      </c>
      <c r="AN315" s="95">
        <v>44652</v>
      </c>
      <c r="AO315" s="82"/>
    </row>
    <row r="316" spans="1:41" ht="45" hidden="1" customHeight="1">
      <c r="A316" s="43">
        <v>4</v>
      </c>
      <c r="B316" s="43">
        <v>2760</v>
      </c>
      <c r="C316" s="43" t="s">
        <v>0</v>
      </c>
      <c r="D316" s="43" t="s">
        <v>12</v>
      </c>
      <c r="E316" s="103">
        <v>44680</v>
      </c>
      <c r="F316" s="43" t="s">
        <v>1924</v>
      </c>
      <c r="G316" s="43">
        <v>242</v>
      </c>
      <c r="H316" s="43">
        <v>1993.15</v>
      </c>
      <c r="I316" s="152">
        <v>44680</v>
      </c>
      <c r="J316" s="358" t="s">
        <v>3149</v>
      </c>
      <c r="K316" s="43"/>
      <c r="L316" s="99" t="s">
        <v>93</v>
      </c>
      <c r="M316" s="43"/>
      <c r="N316" s="99" t="s">
        <v>2225</v>
      </c>
      <c r="O316" s="192" t="s">
        <v>59</v>
      </c>
      <c r="P316" s="73">
        <v>1</v>
      </c>
      <c r="Q316" s="43">
        <v>1993.15</v>
      </c>
      <c r="R316" s="42">
        <f t="shared" si="110"/>
        <v>1993.15</v>
      </c>
      <c r="S316" s="43" t="s">
        <v>1914</v>
      </c>
      <c r="T316" s="133">
        <f t="shared" si="111"/>
        <v>1993.15</v>
      </c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42">
        <f t="shared" si="112"/>
        <v>1993.15</v>
      </c>
      <c r="AJ316" s="43"/>
      <c r="AK316" s="43"/>
      <c r="AL316" s="42">
        <f t="shared" si="113"/>
        <v>1993.15</v>
      </c>
      <c r="AM316" s="43" t="s">
        <v>311</v>
      </c>
      <c r="AN316" s="95">
        <v>44652</v>
      </c>
      <c r="AO316" s="82"/>
    </row>
    <row r="317" spans="1:41" ht="45" hidden="1" customHeight="1">
      <c r="A317" s="43">
        <v>5</v>
      </c>
      <c r="B317" s="43">
        <v>2760</v>
      </c>
      <c r="C317" s="43" t="s">
        <v>0</v>
      </c>
      <c r="D317" s="43" t="s">
        <v>12</v>
      </c>
      <c r="E317" s="103">
        <v>44680</v>
      </c>
      <c r="F317" s="43" t="s">
        <v>1924</v>
      </c>
      <c r="G317" s="43">
        <v>242</v>
      </c>
      <c r="H317" s="43">
        <v>7660.91</v>
      </c>
      <c r="I317" s="152">
        <v>44680</v>
      </c>
      <c r="J317" s="358" t="s">
        <v>3150</v>
      </c>
      <c r="K317" s="43"/>
      <c r="L317" s="99" t="s">
        <v>93</v>
      </c>
      <c r="M317" s="43"/>
      <c r="N317" s="99" t="s">
        <v>2225</v>
      </c>
      <c r="O317" s="192" t="s">
        <v>59</v>
      </c>
      <c r="P317" s="73">
        <v>1</v>
      </c>
      <c r="Q317" s="43">
        <v>7660.91</v>
      </c>
      <c r="R317" s="42">
        <f t="shared" si="110"/>
        <v>7660.91</v>
      </c>
      <c r="S317" s="43" t="s">
        <v>1914</v>
      </c>
      <c r="T317" s="133">
        <f t="shared" si="111"/>
        <v>7660.91</v>
      </c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42">
        <f t="shared" si="112"/>
        <v>7660.91</v>
      </c>
      <c r="AJ317" s="43"/>
      <c r="AK317" s="43"/>
      <c r="AL317" s="42">
        <f t="shared" si="113"/>
        <v>7660.91</v>
      </c>
      <c r="AM317" s="43" t="s">
        <v>311</v>
      </c>
      <c r="AN317" s="95">
        <v>44652</v>
      </c>
      <c r="AO317" s="82"/>
    </row>
    <row r="318" spans="1:41" ht="45" hidden="1" customHeight="1">
      <c r="A318" s="43">
        <v>6</v>
      </c>
      <c r="B318" s="43">
        <v>2760</v>
      </c>
      <c r="C318" s="43" t="s">
        <v>0</v>
      </c>
      <c r="D318" s="43" t="s">
        <v>12</v>
      </c>
      <c r="E318" s="103">
        <v>44680</v>
      </c>
      <c r="F318" s="43" t="s">
        <v>1924</v>
      </c>
      <c r="G318" s="43">
        <v>242</v>
      </c>
      <c r="H318" s="43">
        <v>41344.14</v>
      </c>
      <c r="I318" s="152">
        <v>44680</v>
      </c>
      <c r="J318" s="358" t="s">
        <v>3151</v>
      </c>
      <c r="K318" s="43"/>
      <c r="L318" s="99" t="s">
        <v>93</v>
      </c>
      <c r="M318" s="43"/>
      <c r="N318" s="99" t="s">
        <v>2225</v>
      </c>
      <c r="O318" s="192" t="s">
        <v>59</v>
      </c>
      <c r="P318" s="73">
        <v>1</v>
      </c>
      <c r="Q318" s="43">
        <v>41344.14</v>
      </c>
      <c r="R318" s="42">
        <f t="shared" si="110"/>
        <v>41344.14</v>
      </c>
      <c r="S318" s="43" t="s">
        <v>1914</v>
      </c>
      <c r="T318" s="133">
        <f t="shared" si="111"/>
        <v>41344.14</v>
      </c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42">
        <f t="shared" si="112"/>
        <v>41344.14</v>
      </c>
      <c r="AJ318" s="43"/>
      <c r="AK318" s="43"/>
      <c r="AL318" s="42">
        <f t="shared" si="113"/>
        <v>41344.14</v>
      </c>
      <c r="AM318" s="43" t="s">
        <v>311</v>
      </c>
      <c r="AN318" s="95">
        <v>44652</v>
      </c>
      <c r="AO318" s="82"/>
    </row>
    <row r="319" spans="1:41" ht="45" hidden="1" customHeight="1">
      <c r="A319" s="43">
        <v>7</v>
      </c>
      <c r="B319" s="43">
        <v>2760</v>
      </c>
      <c r="C319" s="43" t="s">
        <v>0</v>
      </c>
      <c r="D319" s="43" t="s">
        <v>12</v>
      </c>
      <c r="E319" s="103">
        <v>44680</v>
      </c>
      <c r="F319" s="43" t="s">
        <v>1924</v>
      </c>
      <c r="G319" s="43">
        <v>242</v>
      </c>
      <c r="H319" s="43">
        <v>121310.82</v>
      </c>
      <c r="I319" s="152">
        <v>44680</v>
      </c>
      <c r="J319" s="358" t="s">
        <v>3152</v>
      </c>
      <c r="K319" s="43"/>
      <c r="L319" s="99" t="s">
        <v>93</v>
      </c>
      <c r="M319" s="43"/>
      <c r="N319" s="99" t="s">
        <v>2225</v>
      </c>
      <c r="O319" s="192" t="s">
        <v>59</v>
      </c>
      <c r="P319" s="73">
        <v>1</v>
      </c>
      <c r="Q319" s="43">
        <v>121310.82</v>
      </c>
      <c r="R319" s="42">
        <f t="shared" si="110"/>
        <v>121310.82</v>
      </c>
      <c r="S319" s="43" t="s">
        <v>1914</v>
      </c>
      <c r="T319" s="133">
        <f t="shared" si="111"/>
        <v>121310.82</v>
      </c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42">
        <f t="shared" si="112"/>
        <v>121310.82</v>
      </c>
      <c r="AJ319" s="43"/>
      <c r="AK319" s="43"/>
      <c r="AL319" s="42">
        <f t="shared" si="113"/>
        <v>121310.82</v>
      </c>
      <c r="AM319" s="43" t="s">
        <v>311</v>
      </c>
      <c r="AN319" s="95">
        <v>44652</v>
      </c>
      <c r="AO319" s="82"/>
    </row>
    <row r="320" spans="1:41" ht="45" hidden="1" customHeight="1">
      <c r="A320" s="43">
        <v>8</v>
      </c>
      <c r="B320" s="43">
        <v>2760</v>
      </c>
      <c r="C320" s="43" t="s">
        <v>0</v>
      </c>
      <c r="D320" s="43" t="s">
        <v>12</v>
      </c>
      <c r="E320" s="103">
        <v>44680</v>
      </c>
      <c r="F320" s="43" t="s">
        <v>1924</v>
      </c>
      <c r="G320" s="43">
        <v>242</v>
      </c>
      <c r="H320" s="43">
        <v>1931.28</v>
      </c>
      <c r="I320" s="152">
        <v>44680</v>
      </c>
      <c r="J320" s="358" t="s">
        <v>3153</v>
      </c>
      <c r="K320" s="43"/>
      <c r="L320" s="99" t="s">
        <v>93</v>
      </c>
      <c r="M320" s="43"/>
      <c r="N320" s="99" t="s">
        <v>2225</v>
      </c>
      <c r="O320" s="192" t="s">
        <v>59</v>
      </c>
      <c r="P320" s="73">
        <v>1</v>
      </c>
      <c r="Q320" s="43">
        <v>1931.28</v>
      </c>
      <c r="R320" s="42">
        <f t="shared" si="110"/>
        <v>1931.28</v>
      </c>
      <c r="S320" s="43" t="s">
        <v>1914</v>
      </c>
      <c r="T320" s="133">
        <f t="shared" si="111"/>
        <v>1931.28</v>
      </c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42">
        <f t="shared" si="112"/>
        <v>1931.28</v>
      </c>
      <c r="AJ320" s="43"/>
      <c r="AK320" s="43"/>
      <c r="AL320" s="42">
        <f t="shared" si="113"/>
        <v>1931.28</v>
      </c>
      <c r="AM320" s="43" t="s">
        <v>311</v>
      </c>
      <c r="AN320" s="95">
        <v>44652</v>
      </c>
      <c r="AO320" s="82"/>
    </row>
    <row r="321" spans="1:41" ht="45" hidden="1" customHeight="1">
      <c r="A321" s="43">
        <v>9</v>
      </c>
      <c r="B321" s="43">
        <v>2760</v>
      </c>
      <c r="C321" s="43" t="s">
        <v>0</v>
      </c>
      <c r="D321" s="43" t="s">
        <v>12</v>
      </c>
      <c r="E321" s="103">
        <v>44680</v>
      </c>
      <c r="F321" s="43" t="s">
        <v>1924</v>
      </c>
      <c r="G321" s="43">
        <v>242</v>
      </c>
      <c r="H321" s="191">
        <v>315.95</v>
      </c>
      <c r="I321" s="152">
        <v>44680</v>
      </c>
      <c r="J321" s="358" t="s">
        <v>3154</v>
      </c>
      <c r="K321" s="43"/>
      <c r="L321" s="99" t="s">
        <v>93</v>
      </c>
      <c r="M321" s="43"/>
      <c r="N321" s="99" t="s">
        <v>2225</v>
      </c>
      <c r="O321" s="192" t="s">
        <v>59</v>
      </c>
      <c r="P321" s="73">
        <v>1</v>
      </c>
      <c r="Q321" s="191">
        <v>315.95</v>
      </c>
      <c r="R321" s="42">
        <f t="shared" si="110"/>
        <v>315.95</v>
      </c>
      <c r="S321" s="43" t="s">
        <v>1914</v>
      </c>
      <c r="T321" s="133">
        <f t="shared" si="111"/>
        <v>315.95</v>
      </c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42">
        <f t="shared" si="112"/>
        <v>315.95</v>
      </c>
      <c r="AJ321" s="43"/>
      <c r="AK321" s="43"/>
      <c r="AL321" s="42">
        <f t="shared" si="113"/>
        <v>315.95</v>
      </c>
      <c r="AM321" s="43" t="s">
        <v>311</v>
      </c>
      <c r="AN321" s="95">
        <v>44652</v>
      </c>
      <c r="AO321" s="82"/>
    </row>
    <row r="322" spans="1:41" ht="45" hidden="1" customHeight="1">
      <c r="A322" s="43">
        <v>10</v>
      </c>
      <c r="B322" s="43">
        <v>2760</v>
      </c>
      <c r="C322" s="43" t="s">
        <v>0</v>
      </c>
      <c r="D322" s="43" t="s">
        <v>12</v>
      </c>
      <c r="E322" s="103">
        <v>44680</v>
      </c>
      <c r="F322" s="43" t="s">
        <v>1924</v>
      </c>
      <c r="G322" s="43">
        <v>242</v>
      </c>
      <c r="H322" s="167">
        <v>1374.85</v>
      </c>
      <c r="I322" s="152">
        <v>44684</v>
      </c>
      <c r="J322" s="358" t="s">
        <v>3145</v>
      </c>
      <c r="K322" s="43"/>
      <c r="L322" s="99" t="s">
        <v>93</v>
      </c>
      <c r="M322" s="43"/>
      <c r="N322" s="99" t="s">
        <v>2225</v>
      </c>
      <c r="O322" s="192" t="s">
        <v>59</v>
      </c>
      <c r="P322" s="73">
        <v>1</v>
      </c>
      <c r="Q322" s="167">
        <v>1374.85</v>
      </c>
      <c r="R322" s="42">
        <f t="shared" si="110"/>
        <v>1374.85</v>
      </c>
      <c r="S322" s="43" t="s">
        <v>1914</v>
      </c>
      <c r="T322" s="133">
        <f t="shared" si="111"/>
        <v>1374.85</v>
      </c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42">
        <f t="shared" si="112"/>
        <v>1374.85</v>
      </c>
      <c r="AJ322" s="43"/>
      <c r="AK322" s="43"/>
      <c r="AL322" s="42">
        <f t="shared" si="113"/>
        <v>1374.85</v>
      </c>
      <c r="AM322" s="43" t="s">
        <v>311</v>
      </c>
      <c r="AN322" s="95">
        <v>44652</v>
      </c>
      <c r="AO322" s="82"/>
    </row>
    <row r="323" spans="1:41" ht="45" hidden="1" customHeight="1">
      <c r="A323" s="43">
        <v>11</v>
      </c>
      <c r="B323" s="43">
        <v>2760</v>
      </c>
      <c r="C323" s="43" t="s">
        <v>0</v>
      </c>
      <c r="D323" s="43" t="s">
        <v>12</v>
      </c>
      <c r="E323" s="103">
        <v>44680</v>
      </c>
      <c r="F323" s="43" t="s">
        <v>1924</v>
      </c>
      <c r="G323" s="43">
        <v>242</v>
      </c>
      <c r="H323" s="167">
        <v>4466.92</v>
      </c>
      <c r="I323" s="152">
        <v>44684</v>
      </c>
      <c r="J323" s="358" t="s">
        <v>3146</v>
      </c>
      <c r="K323" s="43"/>
      <c r="L323" s="99" t="s">
        <v>93</v>
      </c>
      <c r="M323" s="43"/>
      <c r="N323" s="99" t="s">
        <v>2225</v>
      </c>
      <c r="O323" s="192" t="s">
        <v>59</v>
      </c>
      <c r="P323" s="73">
        <v>1</v>
      </c>
      <c r="Q323" s="167">
        <v>4466.92</v>
      </c>
      <c r="R323" s="42">
        <f t="shared" si="110"/>
        <v>4466.92</v>
      </c>
      <c r="S323" s="43" t="s">
        <v>1914</v>
      </c>
      <c r="T323" s="133">
        <f t="shared" si="111"/>
        <v>4466.92</v>
      </c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42">
        <f t="shared" si="112"/>
        <v>4466.92</v>
      </c>
      <c r="AJ323" s="43"/>
      <c r="AK323" s="43"/>
      <c r="AL323" s="42">
        <f t="shared" si="113"/>
        <v>4466.92</v>
      </c>
      <c r="AM323" s="43" t="s">
        <v>311</v>
      </c>
      <c r="AN323" s="95">
        <v>44652</v>
      </c>
      <c r="AO323" s="82"/>
    </row>
    <row r="324" spans="1:41" ht="45" hidden="1" customHeight="1">
      <c r="A324" s="43">
        <v>12</v>
      </c>
      <c r="B324" s="43">
        <v>2760</v>
      </c>
      <c r="C324" s="43" t="s">
        <v>0</v>
      </c>
      <c r="D324" s="43" t="s">
        <v>12</v>
      </c>
      <c r="E324" s="103">
        <v>44680</v>
      </c>
      <c r="F324" s="43" t="s">
        <v>1924</v>
      </c>
      <c r="G324" s="43">
        <v>242</v>
      </c>
      <c r="H324" s="167">
        <v>1816.78</v>
      </c>
      <c r="I324" s="152">
        <v>44684</v>
      </c>
      <c r="J324" s="358">
        <v>4461</v>
      </c>
      <c r="K324" s="43"/>
      <c r="L324" s="99" t="s">
        <v>93</v>
      </c>
      <c r="M324" s="43"/>
      <c r="N324" s="99" t="s">
        <v>2225</v>
      </c>
      <c r="O324" s="192" t="s">
        <v>59</v>
      </c>
      <c r="P324" s="73">
        <v>1</v>
      </c>
      <c r="Q324" s="167">
        <v>1816.78</v>
      </c>
      <c r="R324" s="42">
        <f t="shared" si="110"/>
        <v>1816.78</v>
      </c>
      <c r="S324" s="43" t="s">
        <v>1914</v>
      </c>
      <c r="T324" s="133">
        <f t="shared" si="111"/>
        <v>1816.78</v>
      </c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42">
        <f t="shared" si="112"/>
        <v>1816.78</v>
      </c>
      <c r="AJ324" s="43"/>
      <c r="AK324" s="43"/>
      <c r="AL324" s="42">
        <f t="shared" si="113"/>
        <v>1816.78</v>
      </c>
      <c r="AM324" s="43" t="s">
        <v>311</v>
      </c>
      <c r="AN324" s="95">
        <v>44652</v>
      </c>
      <c r="AO324" s="82"/>
    </row>
    <row r="325" spans="1:41" ht="45" hidden="1" customHeight="1">
      <c r="A325" s="43">
        <v>13</v>
      </c>
      <c r="B325" s="43">
        <v>2760</v>
      </c>
      <c r="C325" s="43" t="s">
        <v>0</v>
      </c>
      <c r="D325" s="43" t="s">
        <v>12</v>
      </c>
      <c r="E325" s="103">
        <v>44680</v>
      </c>
      <c r="F325" s="43" t="s">
        <v>1924</v>
      </c>
      <c r="G325" s="43">
        <v>242</v>
      </c>
      <c r="H325" s="167">
        <v>1148.56</v>
      </c>
      <c r="I325" s="152">
        <v>44684</v>
      </c>
      <c r="J325" s="358" t="s">
        <v>3147</v>
      </c>
      <c r="K325" s="43"/>
      <c r="L325" s="99" t="s">
        <v>93</v>
      </c>
      <c r="M325" s="43"/>
      <c r="N325" s="99" t="s">
        <v>2225</v>
      </c>
      <c r="O325" s="192" t="s">
        <v>59</v>
      </c>
      <c r="P325" s="73">
        <v>1</v>
      </c>
      <c r="Q325" s="167">
        <v>1148.56</v>
      </c>
      <c r="R325" s="42">
        <f t="shared" si="110"/>
        <v>1148.56</v>
      </c>
      <c r="S325" s="43" t="s">
        <v>1914</v>
      </c>
      <c r="T325" s="133">
        <f t="shared" si="111"/>
        <v>1148.56</v>
      </c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42">
        <f t="shared" si="112"/>
        <v>1148.56</v>
      </c>
      <c r="AJ325" s="43"/>
      <c r="AK325" s="43"/>
      <c r="AL325" s="42">
        <f t="shared" si="113"/>
        <v>1148.56</v>
      </c>
      <c r="AM325" s="43" t="s">
        <v>311</v>
      </c>
      <c r="AN325" s="95">
        <v>44652</v>
      </c>
      <c r="AO325" s="82"/>
    </row>
    <row r="326" spans="1:41" ht="45" hidden="1" customHeight="1">
      <c r="A326" s="193">
        <v>14</v>
      </c>
      <c r="B326" s="193"/>
      <c r="C326" s="193" t="s">
        <v>0</v>
      </c>
      <c r="D326" s="193"/>
      <c r="E326" s="193"/>
      <c r="F326" s="193"/>
      <c r="G326" s="193"/>
      <c r="H326" s="193"/>
      <c r="I326" s="193"/>
      <c r="J326" s="363"/>
      <c r="K326" s="193"/>
      <c r="L326" s="194"/>
      <c r="M326" s="193"/>
      <c r="N326" s="194"/>
      <c r="O326" s="193"/>
      <c r="P326" s="193"/>
      <c r="Q326" s="193"/>
      <c r="R326" s="195">
        <f>SUM(R313:R325)</f>
        <v>197626.85000000003</v>
      </c>
      <c r="S326" s="193"/>
      <c r="T326" s="196">
        <f>SUBTOTAL(9,T313:T325)</f>
        <v>0</v>
      </c>
      <c r="U326" s="197" t="str">
        <f t="shared" ref="U326:AA337" si="114">IF($S326=U$15,$R326,"  ")</f>
        <v xml:space="preserve">  </v>
      </c>
      <c r="V326" s="197" t="str">
        <f t="shared" si="114"/>
        <v xml:space="preserve">  </v>
      </c>
      <c r="W326" s="197"/>
      <c r="X326" s="197"/>
      <c r="Y326" s="197"/>
      <c r="Z326" s="197" t="str">
        <f t="shared" si="114"/>
        <v xml:space="preserve">  </v>
      </c>
      <c r="AA326" s="197" t="str">
        <f t="shared" si="114"/>
        <v xml:space="preserve">  </v>
      </c>
      <c r="AB326" s="197"/>
      <c r="AC326" s="197" t="str">
        <f t="shared" ref="AC326:AC337" si="115">IF($S326=AC$15,$R326,"  ")</f>
        <v xml:space="preserve">  </v>
      </c>
      <c r="AD326" s="197"/>
      <c r="AE326" s="197"/>
      <c r="AF326" s="197" t="str">
        <f t="shared" ref="AF326:AH337" si="116">IF($S326=AF$15,$R326,"  ")</f>
        <v xml:space="preserve">  </v>
      </c>
      <c r="AG326" s="197" t="str">
        <f t="shared" si="116"/>
        <v xml:space="preserve">  </v>
      </c>
      <c r="AH326" s="197" t="str">
        <f t="shared" si="116"/>
        <v xml:space="preserve">  </v>
      </c>
      <c r="AI326" s="193"/>
      <c r="AJ326" s="193"/>
      <c r="AK326" s="193"/>
      <c r="AL326" s="193"/>
      <c r="AM326" s="193" t="s">
        <v>311</v>
      </c>
      <c r="AN326" s="198">
        <v>44652</v>
      </c>
      <c r="AO326" s="82"/>
    </row>
    <row r="327" spans="1:41" ht="45" hidden="1" customHeight="1">
      <c r="A327" s="43">
        <v>15</v>
      </c>
      <c r="B327" s="43">
        <v>2129</v>
      </c>
      <c r="C327" s="43" t="s">
        <v>1</v>
      </c>
      <c r="D327" s="43" t="s">
        <v>13</v>
      </c>
      <c r="E327" s="103">
        <v>44669</v>
      </c>
      <c r="F327" s="43" t="s">
        <v>38</v>
      </c>
      <c r="G327" s="43">
        <v>756</v>
      </c>
      <c r="H327" s="167">
        <v>5126</v>
      </c>
      <c r="I327" s="152">
        <v>44673</v>
      </c>
      <c r="J327" s="56" t="s">
        <v>3155</v>
      </c>
      <c r="K327" s="43" t="s">
        <v>3040</v>
      </c>
      <c r="L327" s="99" t="s">
        <v>2066</v>
      </c>
      <c r="M327" s="43"/>
      <c r="N327" s="70" t="s">
        <v>2226</v>
      </c>
      <c r="O327" s="70" t="s">
        <v>39</v>
      </c>
      <c r="P327" s="169">
        <v>2</v>
      </c>
      <c r="Q327" s="199">
        <v>24</v>
      </c>
      <c r="R327" s="42">
        <f t="shared" ref="R327:R364" si="117">P327*Q327</f>
        <v>48</v>
      </c>
      <c r="S327" s="43" t="s">
        <v>195</v>
      </c>
      <c r="T327" s="133" t="str">
        <f t="shared" ref="T327:T347" si="118">IF($S327=T$15,$R327,"  ")</f>
        <v xml:space="preserve">  </v>
      </c>
      <c r="U327" s="133" t="str">
        <f t="shared" si="114"/>
        <v xml:space="preserve">  </v>
      </c>
      <c r="V327" s="133" t="str">
        <f t="shared" si="114"/>
        <v xml:space="preserve">  </v>
      </c>
      <c r="W327" s="133"/>
      <c r="X327" s="133"/>
      <c r="Y327" s="133"/>
      <c r="Z327" s="133" t="str">
        <f t="shared" si="114"/>
        <v xml:space="preserve">  </v>
      </c>
      <c r="AA327" s="133" t="str">
        <f t="shared" si="114"/>
        <v xml:space="preserve">  </v>
      </c>
      <c r="AB327" s="133"/>
      <c r="AC327" s="133" t="str">
        <f t="shared" si="115"/>
        <v xml:space="preserve">  </v>
      </c>
      <c r="AD327" s="133"/>
      <c r="AE327" s="133"/>
      <c r="AF327" s="133" t="str">
        <f t="shared" si="116"/>
        <v xml:space="preserve">  </v>
      </c>
      <c r="AG327" s="133">
        <f t="shared" si="116"/>
        <v>48</v>
      </c>
      <c r="AH327" s="133" t="str">
        <f t="shared" si="116"/>
        <v xml:space="preserve">  </v>
      </c>
      <c r="AI327" s="55">
        <f>R327</f>
        <v>48</v>
      </c>
      <c r="AJ327" s="43"/>
      <c r="AK327" s="43">
        <v>683</v>
      </c>
      <c r="AL327" s="42">
        <f>R327</f>
        <v>48</v>
      </c>
      <c r="AM327" s="43" t="s">
        <v>311</v>
      </c>
      <c r="AN327" s="95">
        <v>44652</v>
      </c>
      <c r="AO327" s="82"/>
    </row>
    <row r="328" spans="1:41" ht="45" hidden="1" customHeight="1">
      <c r="A328" s="43">
        <v>16</v>
      </c>
      <c r="B328" s="43">
        <v>2129</v>
      </c>
      <c r="C328" s="43" t="s">
        <v>1</v>
      </c>
      <c r="D328" s="43" t="s">
        <v>13</v>
      </c>
      <c r="E328" s="103">
        <f>E327</f>
        <v>44669</v>
      </c>
      <c r="F328" s="43" t="s">
        <v>38</v>
      </c>
      <c r="G328" s="43">
        <v>756</v>
      </c>
      <c r="H328" s="167">
        <v>5126</v>
      </c>
      <c r="I328" s="152">
        <v>44673</v>
      </c>
      <c r="J328" s="56" t="s">
        <v>3155</v>
      </c>
      <c r="K328" s="43" t="s">
        <v>3040</v>
      </c>
      <c r="L328" s="99" t="s">
        <v>2066</v>
      </c>
      <c r="M328" s="43"/>
      <c r="N328" s="70" t="s">
        <v>2227</v>
      </c>
      <c r="O328" s="70" t="s">
        <v>39</v>
      </c>
      <c r="P328" s="169">
        <v>40</v>
      </c>
      <c r="Q328" s="199">
        <v>27</v>
      </c>
      <c r="R328" s="42">
        <f t="shared" si="117"/>
        <v>1080</v>
      </c>
      <c r="S328" s="43" t="s">
        <v>1915</v>
      </c>
      <c r="T328" s="133" t="str">
        <f t="shared" si="118"/>
        <v xml:space="preserve">  </v>
      </c>
      <c r="U328" s="133">
        <f t="shared" si="114"/>
        <v>1080</v>
      </c>
      <c r="V328" s="133" t="str">
        <f t="shared" si="114"/>
        <v xml:space="preserve">  </v>
      </c>
      <c r="W328" s="133"/>
      <c r="X328" s="133"/>
      <c r="Y328" s="133"/>
      <c r="Z328" s="133" t="str">
        <f t="shared" si="114"/>
        <v xml:space="preserve">  </v>
      </c>
      <c r="AA328" s="133" t="str">
        <f t="shared" si="114"/>
        <v xml:space="preserve">  </v>
      </c>
      <c r="AB328" s="133"/>
      <c r="AC328" s="133" t="str">
        <f t="shared" si="115"/>
        <v xml:space="preserve">  </v>
      </c>
      <c r="AD328" s="133"/>
      <c r="AE328" s="133"/>
      <c r="AF328" s="133" t="str">
        <f t="shared" si="116"/>
        <v xml:space="preserve">  </v>
      </c>
      <c r="AG328" s="133" t="str">
        <f t="shared" si="116"/>
        <v xml:space="preserve">  </v>
      </c>
      <c r="AH328" s="133" t="str">
        <f t="shared" si="116"/>
        <v xml:space="preserve">  </v>
      </c>
      <c r="AI328" s="55">
        <f t="shared" ref="AI328:AI337" si="119">R328</f>
        <v>1080</v>
      </c>
      <c r="AJ328" s="43"/>
      <c r="AK328" s="43">
        <v>683</v>
      </c>
      <c r="AL328" s="42">
        <f t="shared" ref="AL328:AL337" si="120">R328</f>
        <v>1080</v>
      </c>
      <c r="AM328" s="43" t="s">
        <v>311</v>
      </c>
      <c r="AN328" s="95">
        <v>44652</v>
      </c>
      <c r="AO328" s="82"/>
    </row>
    <row r="329" spans="1:41" ht="45" hidden="1" customHeight="1">
      <c r="A329" s="43">
        <v>17</v>
      </c>
      <c r="B329" s="43">
        <v>2129</v>
      </c>
      <c r="C329" s="43" t="s">
        <v>1</v>
      </c>
      <c r="D329" s="43" t="s">
        <v>13</v>
      </c>
      <c r="E329" s="103">
        <f t="shared" ref="E329:E336" si="121">E328</f>
        <v>44669</v>
      </c>
      <c r="F329" s="43" t="s">
        <v>38</v>
      </c>
      <c r="G329" s="43">
        <v>756</v>
      </c>
      <c r="H329" s="167">
        <v>5126</v>
      </c>
      <c r="I329" s="152">
        <v>44673</v>
      </c>
      <c r="J329" s="56" t="s">
        <v>3155</v>
      </c>
      <c r="K329" s="43" t="s">
        <v>3040</v>
      </c>
      <c r="L329" s="99" t="s">
        <v>2066</v>
      </c>
      <c r="M329" s="43"/>
      <c r="N329" s="70" t="s">
        <v>2228</v>
      </c>
      <c r="O329" s="70" t="s">
        <v>39</v>
      </c>
      <c r="P329" s="169">
        <v>40</v>
      </c>
      <c r="Q329" s="199">
        <v>24</v>
      </c>
      <c r="R329" s="42">
        <f t="shared" si="117"/>
        <v>960</v>
      </c>
      <c r="S329" s="43" t="s">
        <v>1915</v>
      </c>
      <c r="T329" s="133" t="str">
        <f t="shared" si="118"/>
        <v xml:space="preserve">  </v>
      </c>
      <c r="U329" s="133">
        <f t="shared" si="114"/>
        <v>960</v>
      </c>
      <c r="V329" s="133" t="str">
        <f t="shared" si="114"/>
        <v xml:space="preserve">  </v>
      </c>
      <c r="W329" s="133"/>
      <c r="X329" s="133"/>
      <c r="Y329" s="133"/>
      <c r="Z329" s="133" t="str">
        <f t="shared" si="114"/>
        <v xml:space="preserve">  </v>
      </c>
      <c r="AA329" s="133" t="str">
        <f t="shared" si="114"/>
        <v xml:space="preserve">  </v>
      </c>
      <c r="AB329" s="133"/>
      <c r="AC329" s="133" t="str">
        <f t="shared" si="115"/>
        <v xml:space="preserve">  </v>
      </c>
      <c r="AD329" s="133"/>
      <c r="AE329" s="133"/>
      <c r="AF329" s="133" t="str">
        <f t="shared" si="116"/>
        <v xml:space="preserve">  </v>
      </c>
      <c r="AG329" s="133" t="str">
        <f t="shared" si="116"/>
        <v xml:space="preserve">  </v>
      </c>
      <c r="AH329" s="133" t="str">
        <f t="shared" si="116"/>
        <v xml:space="preserve">  </v>
      </c>
      <c r="AI329" s="55">
        <f t="shared" si="119"/>
        <v>960</v>
      </c>
      <c r="AJ329" s="43"/>
      <c r="AK329" s="43">
        <v>683</v>
      </c>
      <c r="AL329" s="42">
        <f t="shared" si="120"/>
        <v>960</v>
      </c>
      <c r="AM329" s="43" t="s">
        <v>311</v>
      </c>
      <c r="AN329" s="95">
        <v>44652</v>
      </c>
      <c r="AO329" s="82"/>
    </row>
    <row r="330" spans="1:41" ht="45" hidden="1" customHeight="1">
      <c r="A330" s="43">
        <v>18</v>
      </c>
      <c r="B330" s="43">
        <v>2129</v>
      </c>
      <c r="C330" s="43" t="s">
        <v>1</v>
      </c>
      <c r="D330" s="43" t="s">
        <v>13</v>
      </c>
      <c r="E330" s="103">
        <f t="shared" si="121"/>
        <v>44669</v>
      </c>
      <c r="F330" s="43" t="s">
        <v>38</v>
      </c>
      <c r="G330" s="43">
        <v>756</v>
      </c>
      <c r="H330" s="167">
        <v>5126</v>
      </c>
      <c r="I330" s="152">
        <v>44673</v>
      </c>
      <c r="J330" s="56" t="s">
        <v>3155</v>
      </c>
      <c r="K330" s="43" t="s">
        <v>3040</v>
      </c>
      <c r="L330" s="99" t="s">
        <v>2066</v>
      </c>
      <c r="M330" s="43"/>
      <c r="N330" s="70" t="s">
        <v>2229</v>
      </c>
      <c r="O330" s="70" t="s">
        <v>39</v>
      </c>
      <c r="P330" s="169">
        <v>2</v>
      </c>
      <c r="Q330" s="199">
        <v>58</v>
      </c>
      <c r="R330" s="42">
        <f t="shared" si="117"/>
        <v>116</v>
      </c>
      <c r="S330" s="43" t="s">
        <v>1919</v>
      </c>
      <c r="T330" s="133" t="str">
        <f t="shared" si="118"/>
        <v xml:space="preserve">  </v>
      </c>
      <c r="U330" s="133" t="str">
        <f t="shared" si="114"/>
        <v xml:space="preserve">  </v>
      </c>
      <c r="V330" s="133" t="str">
        <f t="shared" si="114"/>
        <v xml:space="preserve">  </v>
      </c>
      <c r="W330" s="133"/>
      <c r="X330" s="133"/>
      <c r="Y330" s="133"/>
      <c r="Z330" s="133" t="str">
        <f t="shared" si="114"/>
        <v xml:space="preserve">  </v>
      </c>
      <c r="AA330" s="133" t="str">
        <f t="shared" si="114"/>
        <v xml:space="preserve">  </v>
      </c>
      <c r="AB330" s="133"/>
      <c r="AC330" s="133" t="str">
        <f t="shared" si="115"/>
        <v xml:space="preserve">  </v>
      </c>
      <c r="AD330" s="133"/>
      <c r="AE330" s="133"/>
      <c r="AF330" s="133" t="str">
        <f t="shared" si="116"/>
        <v xml:space="preserve">  </v>
      </c>
      <c r="AG330" s="133" t="str">
        <f t="shared" si="116"/>
        <v xml:space="preserve">  </v>
      </c>
      <c r="AH330" s="133">
        <f t="shared" si="116"/>
        <v>116</v>
      </c>
      <c r="AI330" s="55">
        <f t="shared" si="119"/>
        <v>116</v>
      </c>
      <c r="AJ330" s="43"/>
      <c r="AK330" s="43">
        <v>683</v>
      </c>
      <c r="AL330" s="42">
        <f t="shared" si="120"/>
        <v>116</v>
      </c>
      <c r="AM330" s="43" t="s">
        <v>311</v>
      </c>
      <c r="AN330" s="95">
        <v>44652</v>
      </c>
      <c r="AO330" s="82"/>
    </row>
    <row r="331" spans="1:41" ht="45" hidden="1" customHeight="1">
      <c r="A331" s="43">
        <v>19</v>
      </c>
      <c r="B331" s="43">
        <v>2129</v>
      </c>
      <c r="C331" s="43" t="s">
        <v>1</v>
      </c>
      <c r="D331" s="43" t="s">
        <v>13</v>
      </c>
      <c r="E331" s="103">
        <f t="shared" si="121"/>
        <v>44669</v>
      </c>
      <c r="F331" s="43" t="s">
        <v>38</v>
      </c>
      <c r="G331" s="43">
        <v>756</v>
      </c>
      <c r="H331" s="167">
        <v>5126</v>
      </c>
      <c r="I331" s="152">
        <v>44673</v>
      </c>
      <c r="J331" s="56" t="s">
        <v>3155</v>
      </c>
      <c r="K331" s="43" t="s">
        <v>3040</v>
      </c>
      <c r="L331" s="99" t="s">
        <v>2066</v>
      </c>
      <c r="M331" s="43"/>
      <c r="N331" s="70" t="s">
        <v>2230</v>
      </c>
      <c r="O331" s="70" t="s">
        <v>39</v>
      </c>
      <c r="P331" s="169">
        <v>10</v>
      </c>
      <c r="Q331" s="199">
        <v>28</v>
      </c>
      <c r="R331" s="42">
        <f t="shared" si="117"/>
        <v>280</v>
      </c>
      <c r="S331" s="43" t="s">
        <v>1915</v>
      </c>
      <c r="T331" s="133" t="str">
        <f t="shared" si="118"/>
        <v xml:space="preserve">  </v>
      </c>
      <c r="U331" s="133">
        <f t="shared" si="114"/>
        <v>280</v>
      </c>
      <c r="V331" s="133" t="str">
        <f t="shared" si="114"/>
        <v xml:space="preserve">  </v>
      </c>
      <c r="W331" s="133"/>
      <c r="X331" s="133"/>
      <c r="Y331" s="133"/>
      <c r="Z331" s="133" t="str">
        <f t="shared" si="114"/>
        <v xml:space="preserve">  </v>
      </c>
      <c r="AA331" s="133" t="str">
        <f t="shared" si="114"/>
        <v xml:space="preserve">  </v>
      </c>
      <c r="AB331" s="133"/>
      <c r="AC331" s="133" t="str">
        <f t="shared" si="115"/>
        <v xml:space="preserve">  </v>
      </c>
      <c r="AD331" s="133"/>
      <c r="AE331" s="133"/>
      <c r="AF331" s="133" t="str">
        <f t="shared" si="116"/>
        <v xml:space="preserve">  </v>
      </c>
      <c r="AG331" s="133" t="str">
        <f t="shared" si="116"/>
        <v xml:space="preserve">  </v>
      </c>
      <c r="AH331" s="133" t="str">
        <f t="shared" si="116"/>
        <v xml:space="preserve">  </v>
      </c>
      <c r="AI331" s="55">
        <f t="shared" si="119"/>
        <v>280</v>
      </c>
      <c r="AJ331" s="43"/>
      <c r="AK331" s="43">
        <v>683</v>
      </c>
      <c r="AL331" s="42">
        <f>R331</f>
        <v>280</v>
      </c>
      <c r="AM331" s="43" t="s">
        <v>311</v>
      </c>
      <c r="AN331" s="95">
        <v>44652</v>
      </c>
      <c r="AO331" s="82"/>
    </row>
    <row r="332" spans="1:41" ht="45" hidden="1" customHeight="1">
      <c r="A332" s="43">
        <v>20</v>
      </c>
      <c r="B332" s="43">
        <v>2129</v>
      </c>
      <c r="C332" s="43" t="s">
        <v>1</v>
      </c>
      <c r="D332" s="43" t="s">
        <v>13</v>
      </c>
      <c r="E332" s="103">
        <f t="shared" si="121"/>
        <v>44669</v>
      </c>
      <c r="F332" s="43" t="s">
        <v>38</v>
      </c>
      <c r="G332" s="43">
        <v>756</v>
      </c>
      <c r="H332" s="167">
        <v>5126</v>
      </c>
      <c r="I332" s="152">
        <v>44673</v>
      </c>
      <c r="J332" s="56" t="s">
        <v>3155</v>
      </c>
      <c r="K332" s="43" t="s">
        <v>3040</v>
      </c>
      <c r="L332" s="99" t="s">
        <v>2066</v>
      </c>
      <c r="M332" s="43"/>
      <c r="N332" s="70" t="s">
        <v>2231</v>
      </c>
      <c r="O332" s="70" t="s">
        <v>39</v>
      </c>
      <c r="P332" s="169">
        <v>6</v>
      </c>
      <c r="Q332" s="199">
        <v>75</v>
      </c>
      <c r="R332" s="42">
        <f t="shared" si="117"/>
        <v>450</v>
      </c>
      <c r="S332" s="43" t="s">
        <v>1915</v>
      </c>
      <c r="T332" s="133" t="str">
        <f t="shared" si="118"/>
        <v xml:space="preserve">  </v>
      </c>
      <c r="U332" s="133">
        <f t="shared" si="114"/>
        <v>450</v>
      </c>
      <c r="V332" s="133" t="str">
        <f t="shared" si="114"/>
        <v xml:space="preserve">  </v>
      </c>
      <c r="W332" s="133"/>
      <c r="X332" s="133"/>
      <c r="Y332" s="133"/>
      <c r="Z332" s="133" t="str">
        <f t="shared" si="114"/>
        <v xml:space="preserve">  </v>
      </c>
      <c r="AA332" s="133" t="str">
        <f t="shared" si="114"/>
        <v xml:space="preserve">  </v>
      </c>
      <c r="AB332" s="133"/>
      <c r="AC332" s="133" t="str">
        <f t="shared" si="115"/>
        <v xml:space="preserve">  </v>
      </c>
      <c r="AD332" s="133"/>
      <c r="AE332" s="133"/>
      <c r="AF332" s="133" t="str">
        <f t="shared" si="116"/>
        <v xml:space="preserve">  </v>
      </c>
      <c r="AG332" s="133" t="str">
        <f t="shared" si="116"/>
        <v xml:space="preserve">  </v>
      </c>
      <c r="AH332" s="133" t="str">
        <f t="shared" si="116"/>
        <v xml:space="preserve">  </v>
      </c>
      <c r="AI332" s="55">
        <f t="shared" si="119"/>
        <v>450</v>
      </c>
      <c r="AJ332" s="43"/>
      <c r="AK332" s="43">
        <v>683</v>
      </c>
      <c r="AL332" s="42">
        <f t="shared" si="120"/>
        <v>450</v>
      </c>
      <c r="AM332" s="43" t="s">
        <v>311</v>
      </c>
      <c r="AN332" s="95">
        <v>44652</v>
      </c>
      <c r="AO332" s="82"/>
    </row>
    <row r="333" spans="1:41" ht="45" hidden="1" customHeight="1">
      <c r="A333" s="43">
        <v>21</v>
      </c>
      <c r="B333" s="43">
        <v>2129</v>
      </c>
      <c r="C333" s="43" t="s">
        <v>1</v>
      </c>
      <c r="D333" s="43" t="s">
        <v>13</v>
      </c>
      <c r="E333" s="103">
        <f t="shared" si="121"/>
        <v>44669</v>
      </c>
      <c r="F333" s="43" t="s">
        <v>38</v>
      </c>
      <c r="G333" s="43">
        <v>756</v>
      </c>
      <c r="H333" s="167">
        <v>5126</v>
      </c>
      <c r="I333" s="152">
        <v>44673</v>
      </c>
      <c r="J333" s="56" t="s">
        <v>3155</v>
      </c>
      <c r="K333" s="43" t="s">
        <v>3040</v>
      </c>
      <c r="L333" s="99" t="s">
        <v>2066</v>
      </c>
      <c r="M333" s="43"/>
      <c r="N333" s="70" t="s">
        <v>2232</v>
      </c>
      <c r="O333" s="70" t="s">
        <v>39</v>
      </c>
      <c r="P333" s="169">
        <v>6</v>
      </c>
      <c r="Q333" s="199">
        <v>77</v>
      </c>
      <c r="R333" s="42">
        <f t="shared" si="117"/>
        <v>462</v>
      </c>
      <c r="S333" s="43" t="s">
        <v>1915</v>
      </c>
      <c r="T333" s="133" t="str">
        <f t="shared" si="118"/>
        <v xml:space="preserve">  </v>
      </c>
      <c r="U333" s="133">
        <f t="shared" si="114"/>
        <v>462</v>
      </c>
      <c r="V333" s="133" t="str">
        <f t="shared" si="114"/>
        <v xml:space="preserve">  </v>
      </c>
      <c r="W333" s="133"/>
      <c r="X333" s="133"/>
      <c r="Y333" s="133"/>
      <c r="Z333" s="133" t="str">
        <f t="shared" si="114"/>
        <v xml:space="preserve">  </v>
      </c>
      <c r="AA333" s="133" t="str">
        <f t="shared" si="114"/>
        <v xml:space="preserve">  </v>
      </c>
      <c r="AB333" s="133"/>
      <c r="AC333" s="133" t="str">
        <f t="shared" si="115"/>
        <v xml:space="preserve">  </v>
      </c>
      <c r="AD333" s="133"/>
      <c r="AE333" s="133"/>
      <c r="AF333" s="133" t="str">
        <f t="shared" si="116"/>
        <v xml:space="preserve">  </v>
      </c>
      <c r="AG333" s="133" t="str">
        <f t="shared" si="116"/>
        <v xml:space="preserve">  </v>
      </c>
      <c r="AH333" s="133" t="str">
        <f t="shared" si="116"/>
        <v xml:space="preserve">  </v>
      </c>
      <c r="AI333" s="55">
        <f t="shared" si="119"/>
        <v>462</v>
      </c>
      <c r="AJ333" s="43"/>
      <c r="AK333" s="43">
        <v>683</v>
      </c>
      <c r="AL333" s="42">
        <f t="shared" si="120"/>
        <v>462</v>
      </c>
      <c r="AM333" s="43" t="s">
        <v>311</v>
      </c>
      <c r="AN333" s="95">
        <v>44652</v>
      </c>
      <c r="AO333" s="82"/>
    </row>
    <row r="334" spans="1:41" ht="45" hidden="1" customHeight="1">
      <c r="A334" s="43">
        <v>22</v>
      </c>
      <c r="B334" s="43">
        <v>2129</v>
      </c>
      <c r="C334" s="43" t="s">
        <v>1</v>
      </c>
      <c r="D334" s="43" t="s">
        <v>13</v>
      </c>
      <c r="E334" s="103">
        <f t="shared" si="121"/>
        <v>44669</v>
      </c>
      <c r="F334" s="43" t="s">
        <v>38</v>
      </c>
      <c r="G334" s="43">
        <v>756</v>
      </c>
      <c r="H334" s="167">
        <v>5126</v>
      </c>
      <c r="I334" s="152">
        <v>44673</v>
      </c>
      <c r="J334" s="56" t="s">
        <v>3155</v>
      </c>
      <c r="K334" s="43" t="s">
        <v>3040</v>
      </c>
      <c r="L334" s="99" t="s">
        <v>2066</v>
      </c>
      <c r="M334" s="43"/>
      <c r="N334" s="70" t="s">
        <v>2233</v>
      </c>
      <c r="O334" s="70" t="s">
        <v>39</v>
      </c>
      <c r="P334" s="169">
        <v>5</v>
      </c>
      <c r="Q334" s="199">
        <v>18</v>
      </c>
      <c r="R334" s="42">
        <f t="shared" si="117"/>
        <v>90</v>
      </c>
      <c r="S334" s="43" t="s">
        <v>1915</v>
      </c>
      <c r="T334" s="133" t="str">
        <f t="shared" si="118"/>
        <v xml:space="preserve">  </v>
      </c>
      <c r="U334" s="133">
        <f t="shared" si="114"/>
        <v>90</v>
      </c>
      <c r="V334" s="133" t="str">
        <f t="shared" si="114"/>
        <v xml:space="preserve">  </v>
      </c>
      <c r="W334" s="133"/>
      <c r="X334" s="133"/>
      <c r="Y334" s="133"/>
      <c r="Z334" s="133" t="str">
        <f t="shared" si="114"/>
        <v xml:space="preserve">  </v>
      </c>
      <c r="AA334" s="133" t="str">
        <f t="shared" si="114"/>
        <v xml:space="preserve">  </v>
      </c>
      <c r="AB334" s="133"/>
      <c r="AC334" s="133" t="str">
        <f t="shared" si="115"/>
        <v xml:space="preserve">  </v>
      </c>
      <c r="AD334" s="133"/>
      <c r="AE334" s="133"/>
      <c r="AF334" s="133" t="str">
        <f t="shared" si="116"/>
        <v xml:space="preserve">  </v>
      </c>
      <c r="AG334" s="133" t="str">
        <f t="shared" si="116"/>
        <v xml:space="preserve">  </v>
      </c>
      <c r="AH334" s="133" t="str">
        <f t="shared" si="116"/>
        <v xml:space="preserve">  </v>
      </c>
      <c r="AI334" s="55">
        <f t="shared" si="119"/>
        <v>90</v>
      </c>
      <c r="AJ334" s="43"/>
      <c r="AK334" s="43">
        <v>683</v>
      </c>
      <c r="AL334" s="42">
        <f t="shared" si="120"/>
        <v>90</v>
      </c>
      <c r="AM334" s="43" t="s">
        <v>311</v>
      </c>
      <c r="AN334" s="95">
        <v>44652</v>
      </c>
      <c r="AO334" s="82"/>
    </row>
    <row r="335" spans="1:41" ht="45" hidden="1" customHeight="1">
      <c r="A335" s="43">
        <v>23</v>
      </c>
      <c r="B335" s="43">
        <v>2129</v>
      </c>
      <c r="C335" s="43" t="s">
        <v>1</v>
      </c>
      <c r="D335" s="43" t="s">
        <v>13</v>
      </c>
      <c r="E335" s="103">
        <f t="shared" si="121"/>
        <v>44669</v>
      </c>
      <c r="F335" s="43" t="s">
        <v>38</v>
      </c>
      <c r="G335" s="43">
        <v>756</v>
      </c>
      <c r="H335" s="167">
        <v>5126</v>
      </c>
      <c r="I335" s="152">
        <v>44673</v>
      </c>
      <c r="J335" s="56" t="s">
        <v>3155</v>
      </c>
      <c r="K335" s="43" t="s">
        <v>3040</v>
      </c>
      <c r="L335" s="99" t="s">
        <v>2066</v>
      </c>
      <c r="M335" s="43"/>
      <c r="N335" s="70" t="s">
        <v>2234</v>
      </c>
      <c r="O335" s="70" t="s">
        <v>39</v>
      </c>
      <c r="P335" s="169">
        <v>200</v>
      </c>
      <c r="Q335" s="199">
        <v>3.5</v>
      </c>
      <c r="R335" s="42">
        <f t="shared" si="117"/>
        <v>700</v>
      </c>
      <c r="S335" s="43" t="s">
        <v>1915</v>
      </c>
      <c r="T335" s="133" t="str">
        <f t="shared" si="118"/>
        <v xml:space="preserve">  </v>
      </c>
      <c r="U335" s="133">
        <f t="shared" si="114"/>
        <v>700</v>
      </c>
      <c r="V335" s="133" t="str">
        <f t="shared" si="114"/>
        <v xml:space="preserve">  </v>
      </c>
      <c r="W335" s="133"/>
      <c r="X335" s="133"/>
      <c r="Y335" s="133"/>
      <c r="Z335" s="133" t="str">
        <f t="shared" si="114"/>
        <v xml:space="preserve">  </v>
      </c>
      <c r="AA335" s="133" t="str">
        <f t="shared" si="114"/>
        <v xml:space="preserve">  </v>
      </c>
      <c r="AB335" s="133"/>
      <c r="AC335" s="133" t="str">
        <f t="shared" si="115"/>
        <v xml:space="preserve">  </v>
      </c>
      <c r="AD335" s="133"/>
      <c r="AE335" s="133"/>
      <c r="AF335" s="133" t="str">
        <f t="shared" si="116"/>
        <v xml:space="preserve">  </v>
      </c>
      <c r="AG335" s="133" t="str">
        <f t="shared" si="116"/>
        <v xml:space="preserve">  </v>
      </c>
      <c r="AH335" s="133" t="str">
        <f t="shared" si="116"/>
        <v xml:space="preserve">  </v>
      </c>
      <c r="AI335" s="55">
        <f t="shared" si="119"/>
        <v>700</v>
      </c>
      <c r="AJ335" s="43"/>
      <c r="AK335" s="43">
        <v>683</v>
      </c>
      <c r="AL335" s="42">
        <f>R335</f>
        <v>700</v>
      </c>
      <c r="AM335" s="43" t="s">
        <v>311</v>
      </c>
      <c r="AN335" s="95">
        <v>44652</v>
      </c>
      <c r="AO335" s="82"/>
    </row>
    <row r="336" spans="1:41" ht="45" hidden="1" customHeight="1">
      <c r="A336" s="43">
        <v>24</v>
      </c>
      <c r="B336" s="43">
        <v>2129</v>
      </c>
      <c r="C336" s="43" t="s">
        <v>1</v>
      </c>
      <c r="D336" s="43" t="s">
        <v>13</v>
      </c>
      <c r="E336" s="103">
        <f t="shared" si="121"/>
        <v>44669</v>
      </c>
      <c r="F336" s="43" t="s">
        <v>38</v>
      </c>
      <c r="G336" s="43">
        <v>756</v>
      </c>
      <c r="H336" s="167">
        <v>5126</v>
      </c>
      <c r="I336" s="152">
        <v>44673</v>
      </c>
      <c r="J336" s="56" t="s">
        <v>3155</v>
      </c>
      <c r="K336" s="43" t="s">
        <v>3040</v>
      </c>
      <c r="L336" s="99" t="s">
        <v>2066</v>
      </c>
      <c r="M336" s="43"/>
      <c r="N336" s="70" t="s">
        <v>2235</v>
      </c>
      <c r="O336" s="70" t="s">
        <v>39</v>
      </c>
      <c r="P336" s="169">
        <v>200</v>
      </c>
      <c r="Q336" s="199">
        <v>4.7</v>
      </c>
      <c r="R336" s="42">
        <f t="shared" si="117"/>
        <v>940</v>
      </c>
      <c r="S336" s="43" t="s">
        <v>1917</v>
      </c>
      <c r="T336" s="133" t="str">
        <f t="shared" si="118"/>
        <v xml:space="preserve">  </v>
      </c>
      <c r="U336" s="133" t="str">
        <f t="shared" si="114"/>
        <v xml:space="preserve">  </v>
      </c>
      <c r="V336" s="133" t="str">
        <f t="shared" si="114"/>
        <v xml:space="preserve">  </v>
      </c>
      <c r="W336" s="133"/>
      <c r="X336" s="133"/>
      <c r="Y336" s="133"/>
      <c r="Z336" s="133">
        <f t="shared" si="114"/>
        <v>940</v>
      </c>
      <c r="AA336" s="133" t="str">
        <f t="shared" si="114"/>
        <v xml:space="preserve">  </v>
      </c>
      <c r="AB336" s="133"/>
      <c r="AC336" s="133" t="str">
        <f t="shared" si="115"/>
        <v xml:space="preserve">  </v>
      </c>
      <c r="AD336" s="133"/>
      <c r="AE336" s="133"/>
      <c r="AF336" s="133" t="str">
        <f t="shared" si="116"/>
        <v xml:space="preserve">  </v>
      </c>
      <c r="AG336" s="133" t="str">
        <f t="shared" si="116"/>
        <v xml:space="preserve">  </v>
      </c>
      <c r="AH336" s="133" t="str">
        <f t="shared" si="116"/>
        <v xml:space="preserve">  </v>
      </c>
      <c r="AI336" s="55">
        <f t="shared" si="119"/>
        <v>940</v>
      </c>
      <c r="AJ336" s="43"/>
      <c r="AK336" s="43">
        <v>683</v>
      </c>
      <c r="AL336" s="42">
        <f t="shared" si="120"/>
        <v>940</v>
      </c>
      <c r="AM336" s="43" t="s">
        <v>311</v>
      </c>
      <c r="AN336" s="95">
        <v>44652</v>
      </c>
      <c r="AO336" s="82"/>
    </row>
    <row r="337" spans="1:41" ht="45" hidden="1" customHeight="1">
      <c r="A337" s="43">
        <v>25</v>
      </c>
      <c r="B337" s="43">
        <v>2164</v>
      </c>
      <c r="C337" s="43" t="s">
        <v>1</v>
      </c>
      <c r="D337" s="43" t="s">
        <v>13</v>
      </c>
      <c r="E337" s="103">
        <v>44679</v>
      </c>
      <c r="F337" s="43" t="s">
        <v>38</v>
      </c>
      <c r="G337" s="43">
        <v>770</v>
      </c>
      <c r="H337" s="167">
        <v>5099.96</v>
      </c>
      <c r="I337" s="152">
        <v>44680</v>
      </c>
      <c r="J337" s="56" t="s">
        <v>3156</v>
      </c>
      <c r="K337" s="43" t="s">
        <v>3157</v>
      </c>
      <c r="L337" s="99" t="s">
        <v>2236</v>
      </c>
      <c r="M337" s="43"/>
      <c r="N337" s="99" t="s">
        <v>2237</v>
      </c>
      <c r="O337" s="192" t="s">
        <v>39</v>
      </c>
      <c r="P337" s="200">
        <v>20</v>
      </c>
      <c r="Q337" s="55">
        <v>254.99799999999999</v>
      </c>
      <c r="R337" s="42">
        <f t="shared" si="117"/>
        <v>5099.96</v>
      </c>
      <c r="S337" s="43" t="s">
        <v>1915</v>
      </c>
      <c r="T337" s="133" t="str">
        <f t="shared" si="118"/>
        <v xml:space="preserve">  </v>
      </c>
      <c r="U337" s="133">
        <f t="shared" si="114"/>
        <v>5099.96</v>
      </c>
      <c r="V337" s="133" t="str">
        <f t="shared" si="114"/>
        <v xml:space="preserve">  </v>
      </c>
      <c r="W337" s="133"/>
      <c r="X337" s="133"/>
      <c r="Y337" s="133"/>
      <c r="Z337" s="133" t="str">
        <f t="shared" si="114"/>
        <v xml:space="preserve">  </v>
      </c>
      <c r="AA337" s="133" t="str">
        <f t="shared" si="114"/>
        <v xml:space="preserve">  </v>
      </c>
      <c r="AB337" s="133"/>
      <c r="AC337" s="133" t="str">
        <f t="shared" si="115"/>
        <v xml:space="preserve">  </v>
      </c>
      <c r="AD337" s="133"/>
      <c r="AE337" s="133"/>
      <c r="AF337" s="133" t="str">
        <f t="shared" si="116"/>
        <v xml:space="preserve">  </v>
      </c>
      <c r="AG337" s="133" t="str">
        <f t="shared" si="116"/>
        <v xml:space="preserve">  </v>
      </c>
      <c r="AH337" s="133" t="str">
        <f t="shared" si="116"/>
        <v xml:space="preserve">  </v>
      </c>
      <c r="AI337" s="55">
        <f t="shared" si="119"/>
        <v>5099.96</v>
      </c>
      <c r="AJ337" s="43"/>
      <c r="AK337" s="43">
        <v>705</v>
      </c>
      <c r="AL337" s="42">
        <f t="shared" si="120"/>
        <v>5099.96</v>
      </c>
      <c r="AM337" s="43" t="s">
        <v>311</v>
      </c>
      <c r="AN337" s="95">
        <v>44652</v>
      </c>
      <c r="AO337" s="82"/>
    </row>
    <row r="338" spans="1:41" ht="45" hidden="1" customHeight="1">
      <c r="A338" s="193">
        <v>26</v>
      </c>
      <c r="B338" s="193"/>
      <c r="C338" s="201" t="s">
        <v>2278</v>
      </c>
      <c r="D338" s="193"/>
      <c r="E338" s="193"/>
      <c r="F338" s="193"/>
      <c r="G338" s="193"/>
      <c r="H338" s="193"/>
      <c r="I338" s="193"/>
      <c r="J338" s="363"/>
      <c r="K338" s="193"/>
      <c r="L338" s="194"/>
      <c r="M338" s="193"/>
      <c r="N338" s="194"/>
      <c r="O338" s="193"/>
      <c r="P338" s="193"/>
      <c r="Q338" s="193"/>
      <c r="R338" s="195">
        <f>SUM(R327:R337)</f>
        <v>10225.959999999999</v>
      </c>
      <c r="S338" s="193"/>
      <c r="T338" s="197" t="str">
        <f t="shared" si="118"/>
        <v xml:space="preserve">  </v>
      </c>
      <c r="U338" s="196">
        <f>SUBTOTAL(9,U327:U337)</f>
        <v>0</v>
      </c>
      <c r="V338" s="196">
        <f t="shared" ref="V338:AG338" si="122">SUBTOTAL(9,V327:V337)</f>
        <v>0</v>
      </c>
      <c r="W338" s="196"/>
      <c r="X338" s="196"/>
      <c r="Y338" s="196"/>
      <c r="Z338" s="196">
        <f t="shared" si="122"/>
        <v>0</v>
      </c>
      <c r="AA338" s="196">
        <f t="shared" si="122"/>
        <v>0</v>
      </c>
      <c r="AB338" s="196"/>
      <c r="AC338" s="196">
        <f t="shared" si="122"/>
        <v>0</v>
      </c>
      <c r="AD338" s="196"/>
      <c r="AE338" s="196"/>
      <c r="AF338" s="196">
        <f t="shared" si="122"/>
        <v>0</v>
      </c>
      <c r="AG338" s="196">
        <f t="shared" si="122"/>
        <v>0</v>
      </c>
      <c r="AH338" s="196">
        <f>SUBTOTAL(9,AH327:AH337)</f>
        <v>0</v>
      </c>
      <c r="AI338" s="193"/>
      <c r="AJ338" s="193"/>
      <c r="AK338" s="193"/>
      <c r="AL338" s="193"/>
      <c r="AM338" s="193" t="s">
        <v>311</v>
      </c>
      <c r="AN338" s="198">
        <v>44652</v>
      </c>
      <c r="AO338" s="82"/>
    </row>
    <row r="339" spans="1:41" ht="45" hidden="1" customHeight="1">
      <c r="A339" s="43">
        <v>27</v>
      </c>
      <c r="B339" s="43">
        <v>1249</v>
      </c>
      <c r="C339" s="43" t="s">
        <v>4</v>
      </c>
      <c r="D339" s="43" t="s">
        <v>2279</v>
      </c>
      <c r="E339" s="103">
        <v>44680</v>
      </c>
      <c r="F339" s="43" t="s">
        <v>38</v>
      </c>
      <c r="G339" s="43">
        <v>355</v>
      </c>
      <c r="H339" s="167">
        <v>6822.76</v>
      </c>
      <c r="I339" s="152">
        <v>44686</v>
      </c>
      <c r="J339" s="358" t="s">
        <v>3158</v>
      </c>
      <c r="K339" s="178" t="s">
        <v>3159</v>
      </c>
      <c r="L339" s="99" t="s">
        <v>2280</v>
      </c>
      <c r="M339" s="43"/>
      <c r="N339" s="70" t="s">
        <v>2281</v>
      </c>
      <c r="O339" s="43" t="s">
        <v>68</v>
      </c>
      <c r="P339" s="202">
        <v>1</v>
      </c>
      <c r="Q339" s="55">
        <v>6822.76</v>
      </c>
      <c r="R339" s="42">
        <f t="shared" si="117"/>
        <v>6822.76</v>
      </c>
      <c r="S339" s="43" t="s">
        <v>1915</v>
      </c>
      <c r="T339" s="133" t="str">
        <f t="shared" si="118"/>
        <v xml:space="preserve">  </v>
      </c>
      <c r="U339" s="133">
        <f>IF($S339=U$15,$R339,"  ")</f>
        <v>6822.76</v>
      </c>
      <c r="V339" s="133" t="str">
        <f>IF($S339=V$15,$R339,"  ")</f>
        <v xml:space="preserve">  </v>
      </c>
      <c r="W339" s="133"/>
      <c r="X339" s="133"/>
      <c r="Y339" s="133"/>
      <c r="Z339" s="133" t="str">
        <f>IF($S339=Z$15,$R339,"  ")</f>
        <v xml:space="preserve">  </v>
      </c>
      <c r="AA339" s="133" t="str">
        <f>IF($S339=AA$15,$R339,"  ")</f>
        <v xml:space="preserve">  </v>
      </c>
      <c r="AB339" s="133"/>
      <c r="AC339" s="133" t="str">
        <f>IF($S339=AC$15,$R339,"  ")</f>
        <v xml:space="preserve">  </v>
      </c>
      <c r="AD339" s="133"/>
      <c r="AE339" s="133"/>
      <c r="AF339" s="133" t="str">
        <f>IF($S339=AF$15,$R339,"  ")</f>
        <v xml:space="preserve">  </v>
      </c>
      <c r="AG339" s="133" t="str">
        <f>IF($S339=AG$15,$R339,"  ")</f>
        <v xml:space="preserve">  </v>
      </c>
      <c r="AH339" s="133" t="str">
        <f>IF($S339=AH$15,$R339,"  ")</f>
        <v xml:space="preserve">  </v>
      </c>
      <c r="AI339" s="43"/>
      <c r="AJ339" s="42">
        <f>R339</f>
        <v>6822.76</v>
      </c>
      <c r="AK339" s="43">
        <v>714</v>
      </c>
      <c r="AL339" s="42">
        <f>R339</f>
        <v>6822.76</v>
      </c>
      <c r="AM339" s="43" t="s">
        <v>311</v>
      </c>
      <c r="AN339" s="95">
        <v>44652</v>
      </c>
      <c r="AO339" s="82"/>
    </row>
    <row r="340" spans="1:41" ht="45" hidden="1" customHeight="1">
      <c r="A340" s="193">
        <v>28</v>
      </c>
      <c r="B340" s="193"/>
      <c r="C340" s="201" t="s">
        <v>1907</v>
      </c>
      <c r="D340" s="193"/>
      <c r="E340" s="193"/>
      <c r="F340" s="193"/>
      <c r="G340" s="193"/>
      <c r="H340" s="193"/>
      <c r="I340" s="193"/>
      <c r="J340" s="363"/>
      <c r="K340" s="193"/>
      <c r="L340" s="194"/>
      <c r="M340" s="193"/>
      <c r="N340" s="194"/>
      <c r="O340" s="193"/>
      <c r="P340" s="193"/>
      <c r="Q340" s="193"/>
      <c r="R340" s="195">
        <f>SUM(R339)</f>
        <v>6822.76</v>
      </c>
      <c r="S340" s="193"/>
      <c r="T340" s="197" t="str">
        <f t="shared" si="118"/>
        <v xml:space="preserve">  </v>
      </c>
      <c r="U340" s="196">
        <f>SUBTOTAL(9,U339)</f>
        <v>0</v>
      </c>
      <c r="V340" s="196">
        <f t="shared" ref="V340:AH340" si="123">SUBTOTAL(9,V339)</f>
        <v>0</v>
      </c>
      <c r="W340" s="196"/>
      <c r="X340" s="196"/>
      <c r="Y340" s="196"/>
      <c r="Z340" s="197">
        <f t="shared" si="123"/>
        <v>0</v>
      </c>
      <c r="AA340" s="197">
        <f t="shared" si="123"/>
        <v>0</v>
      </c>
      <c r="AB340" s="197"/>
      <c r="AC340" s="197">
        <f t="shared" si="123"/>
        <v>0</v>
      </c>
      <c r="AD340" s="197"/>
      <c r="AE340" s="197"/>
      <c r="AF340" s="197">
        <f t="shared" si="123"/>
        <v>0</v>
      </c>
      <c r="AG340" s="197">
        <f t="shared" si="123"/>
        <v>0</v>
      </c>
      <c r="AH340" s="197">
        <f t="shared" si="123"/>
        <v>0</v>
      </c>
      <c r="AI340" s="193"/>
      <c r="AJ340" s="193"/>
      <c r="AK340" s="193"/>
      <c r="AL340" s="193"/>
      <c r="AM340" s="193" t="s">
        <v>311</v>
      </c>
      <c r="AN340" s="198">
        <v>44652</v>
      </c>
      <c r="AO340" s="82"/>
    </row>
    <row r="341" spans="1:41" ht="45" hidden="1" customHeight="1">
      <c r="A341" s="43">
        <v>29</v>
      </c>
      <c r="B341" s="43">
        <v>1002</v>
      </c>
      <c r="C341" s="43" t="s">
        <v>5</v>
      </c>
      <c r="D341" s="43" t="s">
        <v>2166</v>
      </c>
      <c r="E341" s="103">
        <v>44663</v>
      </c>
      <c r="F341" s="43" t="s">
        <v>56</v>
      </c>
      <c r="G341" s="43">
        <v>445</v>
      </c>
      <c r="H341" s="167">
        <v>3000</v>
      </c>
      <c r="I341" s="152">
        <v>44673</v>
      </c>
      <c r="J341" s="358" t="s">
        <v>3164</v>
      </c>
      <c r="K341" s="178" t="s">
        <v>3161</v>
      </c>
      <c r="L341" s="70" t="s">
        <v>1653</v>
      </c>
      <c r="M341" s="43"/>
      <c r="N341" s="70" t="s">
        <v>2282</v>
      </c>
      <c r="O341" s="43" t="s">
        <v>35</v>
      </c>
      <c r="P341" s="202">
        <v>1</v>
      </c>
      <c r="Q341" s="55">
        <v>3000</v>
      </c>
      <c r="R341" s="42">
        <f t="shared" si="117"/>
        <v>3000</v>
      </c>
      <c r="S341" s="43" t="s">
        <v>1916</v>
      </c>
      <c r="T341" s="133" t="str">
        <f t="shared" si="118"/>
        <v xml:space="preserve">  </v>
      </c>
      <c r="U341" s="133" t="str">
        <f t="shared" ref="U341:AA343" si="124">IF($S341=U$15,$R341,"  ")</f>
        <v xml:space="preserve">  </v>
      </c>
      <c r="V341" s="133">
        <f t="shared" si="124"/>
        <v>3000</v>
      </c>
      <c r="W341" s="133"/>
      <c r="X341" s="133"/>
      <c r="Y341" s="133"/>
      <c r="Z341" s="133" t="str">
        <f t="shared" si="124"/>
        <v xml:space="preserve">  </v>
      </c>
      <c r="AA341" s="133" t="str">
        <f t="shared" si="124"/>
        <v xml:space="preserve">  </v>
      </c>
      <c r="AB341" s="133"/>
      <c r="AC341" s="133" t="str">
        <f>IF($S341=AC$15,$R341,"  ")</f>
        <v xml:space="preserve">  </v>
      </c>
      <c r="AD341" s="133"/>
      <c r="AE341" s="133"/>
      <c r="AF341" s="133" t="str">
        <f t="shared" ref="AF341:AH343" si="125">IF($S341=AF$15,$R341,"  ")</f>
        <v xml:space="preserve">  </v>
      </c>
      <c r="AG341" s="133" t="str">
        <f t="shared" si="125"/>
        <v xml:space="preserve">  </v>
      </c>
      <c r="AH341" s="133" t="str">
        <f t="shared" si="125"/>
        <v xml:space="preserve">  </v>
      </c>
      <c r="AI341" s="43"/>
      <c r="AJ341" s="42">
        <f>R341</f>
        <v>3000</v>
      </c>
      <c r="AK341" s="43"/>
      <c r="AL341" s="42">
        <f>R341</f>
        <v>3000</v>
      </c>
      <c r="AM341" s="43" t="s">
        <v>311</v>
      </c>
      <c r="AN341" s="95">
        <v>44652</v>
      </c>
      <c r="AO341" s="82"/>
    </row>
    <row r="342" spans="1:41" ht="45" hidden="1" customHeight="1">
      <c r="A342" s="43">
        <v>30</v>
      </c>
      <c r="B342" s="43">
        <v>1444</v>
      </c>
      <c r="C342" s="43" t="s">
        <v>5</v>
      </c>
      <c r="D342" s="43" t="s">
        <v>2283</v>
      </c>
      <c r="E342" s="103">
        <v>44663</v>
      </c>
      <c r="F342" s="43" t="s">
        <v>56</v>
      </c>
      <c r="G342" s="43">
        <v>603</v>
      </c>
      <c r="H342" s="167">
        <v>1000</v>
      </c>
      <c r="I342" s="152">
        <v>44664</v>
      </c>
      <c r="J342" s="56">
        <v>3631</v>
      </c>
      <c r="K342" s="43" t="s">
        <v>3163</v>
      </c>
      <c r="L342" s="70" t="s">
        <v>2284</v>
      </c>
      <c r="M342" s="43"/>
      <c r="N342" s="70" t="s">
        <v>2285</v>
      </c>
      <c r="O342" s="43" t="s">
        <v>35</v>
      </c>
      <c r="P342" s="202">
        <v>1</v>
      </c>
      <c r="Q342" s="55">
        <v>1000</v>
      </c>
      <c r="R342" s="42">
        <f t="shared" si="117"/>
        <v>1000</v>
      </c>
      <c r="S342" s="43" t="s">
        <v>1916</v>
      </c>
      <c r="T342" s="133" t="str">
        <f t="shared" si="118"/>
        <v xml:space="preserve">  </v>
      </c>
      <c r="U342" s="133" t="str">
        <f t="shared" si="124"/>
        <v xml:space="preserve">  </v>
      </c>
      <c r="V342" s="133">
        <f t="shared" si="124"/>
        <v>1000</v>
      </c>
      <c r="W342" s="133"/>
      <c r="X342" s="133"/>
      <c r="Y342" s="133"/>
      <c r="Z342" s="133" t="str">
        <f t="shared" si="124"/>
        <v xml:space="preserve">  </v>
      </c>
      <c r="AA342" s="133" t="str">
        <f t="shared" si="124"/>
        <v xml:space="preserve">  </v>
      </c>
      <c r="AB342" s="133"/>
      <c r="AC342" s="133" t="str">
        <f>IF($S342=AC$15,$R342,"  ")</f>
        <v xml:space="preserve">  </v>
      </c>
      <c r="AD342" s="133"/>
      <c r="AE342" s="133"/>
      <c r="AF342" s="133" t="str">
        <f t="shared" si="125"/>
        <v xml:space="preserve">  </v>
      </c>
      <c r="AG342" s="133" t="str">
        <f t="shared" si="125"/>
        <v xml:space="preserve">  </v>
      </c>
      <c r="AH342" s="133" t="str">
        <f t="shared" si="125"/>
        <v xml:space="preserve">  </v>
      </c>
      <c r="AI342" s="43"/>
      <c r="AJ342" s="42">
        <f t="shared" ref="AJ342:AJ343" si="126">R342</f>
        <v>1000</v>
      </c>
      <c r="AK342" s="43"/>
      <c r="AL342" s="42">
        <f t="shared" ref="AL342:AL346" si="127">R342</f>
        <v>1000</v>
      </c>
      <c r="AM342" s="43" t="s">
        <v>311</v>
      </c>
      <c r="AN342" s="95">
        <v>44652</v>
      </c>
      <c r="AO342" s="82"/>
    </row>
    <row r="343" spans="1:41" ht="45" hidden="1" customHeight="1">
      <c r="A343" s="43">
        <v>31</v>
      </c>
      <c r="B343" s="43">
        <v>1809</v>
      </c>
      <c r="C343" s="43" t="s">
        <v>5</v>
      </c>
      <c r="D343" s="43" t="s">
        <v>2166</v>
      </c>
      <c r="E343" s="103">
        <v>44663</v>
      </c>
      <c r="F343" s="43" t="s">
        <v>56</v>
      </c>
      <c r="G343" s="43">
        <v>743</v>
      </c>
      <c r="H343" s="167">
        <v>2700</v>
      </c>
      <c r="I343" s="152">
        <v>44671</v>
      </c>
      <c r="J343" s="56" t="s">
        <v>3165</v>
      </c>
      <c r="K343" s="43" t="s">
        <v>3166</v>
      </c>
      <c r="L343" s="70" t="s">
        <v>2286</v>
      </c>
      <c r="M343" s="43"/>
      <c r="N343" s="70" t="s">
        <v>2287</v>
      </c>
      <c r="O343" s="43" t="s">
        <v>35</v>
      </c>
      <c r="P343" s="202">
        <v>1</v>
      </c>
      <c r="Q343" s="55">
        <v>2700</v>
      </c>
      <c r="R343" s="42">
        <f t="shared" si="117"/>
        <v>2700</v>
      </c>
      <c r="S343" s="43" t="s">
        <v>1916</v>
      </c>
      <c r="T343" s="133" t="str">
        <f t="shared" si="118"/>
        <v xml:space="preserve">  </v>
      </c>
      <c r="U343" s="133" t="str">
        <f t="shared" si="124"/>
        <v xml:space="preserve">  </v>
      </c>
      <c r="V343" s="133">
        <f t="shared" si="124"/>
        <v>2700</v>
      </c>
      <c r="W343" s="133"/>
      <c r="X343" s="133"/>
      <c r="Y343" s="133"/>
      <c r="Z343" s="133" t="str">
        <f t="shared" si="124"/>
        <v xml:space="preserve">  </v>
      </c>
      <c r="AA343" s="133" t="str">
        <f t="shared" si="124"/>
        <v xml:space="preserve">  </v>
      </c>
      <c r="AB343" s="133"/>
      <c r="AC343" s="133" t="str">
        <f>IF($S343=AC$15,$R343,"  ")</f>
        <v xml:space="preserve">  </v>
      </c>
      <c r="AD343" s="133"/>
      <c r="AE343" s="133"/>
      <c r="AF343" s="133" t="str">
        <f t="shared" si="125"/>
        <v xml:space="preserve">  </v>
      </c>
      <c r="AG343" s="133" t="str">
        <f t="shared" si="125"/>
        <v xml:space="preserve">  </v>
      </c>
      <c r="AH343" s="133" t="str">
        <f t="shared" si="125"/>
        <v xml:space="preserve">  </v>
      </c>
      <c r="AI343" s="43"/>
      <c r="AJ343" s="42">
        <f t="shared" si="126"/>
        <v>2700</v>
      </c>
      <c r="AK343" s="43"/>
      <c r="AL343" s="42">
        <f t="shared" si="127"/>
        <v>2700</v>
      </c>
      <c r="AM343" s="43" t="s">
        <v>311</v>
      </c>
      <c r="AN343" s="95">
        <v>44652</v>
      </c>
      <c r="AO343" s="82"/>
    </row>
    <row r="344" spans="1:41" ht="45" hidden="1" customHeight="1">
      <c r="A344" s="193">
        <v>32</v>
      </c>
      <c r="B344" s="193"/>
      <c r="C344" s="201" t="s">
        <v>2172</v>
      </c>
      <c r="D344" s="193"/>
      <c r="E344" s="193"/>
      <c r="F344" s="193"/>
      <c r="G344" s="193"/>
      <c r="H344" s="193"/>
      <c r="I344" s="193"/>
      <c r="J344" s="363"/>
      <c r="K344" s="193"/>
      <c r="L344" s="194"/>
      <c r="M344" s="193"/>
      <c r="N344" s="194"/>
      <c r="O344" s="193"/>
      <c r="P344" s="193"/>
      <c r="Q344" s="193"/>
      <c r="R344" s="195">
        <f>SUM(R341:R343)</f>
        <v>6700</v>
      </c>
      <c r="S344" s="193"/>
      <c r="T344" s="197" t="str">
        <f t="shared" si="118"/>
        <v xml:space="preserve">  </v>
      </c>
      <c r="U344" s="197">
        <f>SUBTOTAL(9,U341:U343)</f>
        <v>0</v>
      </c>
      <c r="V344" s="196">
        <f t="shared" ref="V344:AH344" si="128">SUBTOTAL(9,V341:V343)</f>
        <v>0</v>
      </c>
      <c r="W344" s="196"/>
      <c r="X344" s="196"/>
      <c r="Y344" s="196"/>
      <c r="Z344" s="197">
        <f t="shared" si="128"/>
        <v>0</v>
      </c>
      <c r="AA344" s="197">
        <f t="shared" si="128"/>
        <v>0</v>
      </c>
      <c r="AB344" s="197"/>
      <c r="AC344" s="197">
        <f t="shared" si="128"/>
        <v>0</v>
      </c>
      <c r="AD344" s="197"/>
      <c r="AE344" s="197"/>
      <c r="AF344" s="197">
        <f t="shared" si="128"/>
        <v>0</v>
      </c>
      <c r="AG344" s="197">
        <f t="shared" si="128"/>
        <v>0</v>
      </c>
      <c r="AH344" s="197">
        <f t="shared" si="128"/>
        <v>0</v>
      </c>
      <c r="AI344" s="193"/>
      <c r="AJ344" s="193"/>
      <c r="AK344" s="193"/>
      <c r="AL344" s="203"/>
      <c r="AM344" s="193" t="s">
        <v>311</v>
      </c>
      <c r="AN344" s="198">
        <v>44652</v>
      </c>
      <c r="AO344" s="82"/>
    </row>
    <row r="345" spans="1:41" ht="45" hidden="1" customHeight="1">
      <c r="A345" s="43">
        <v>33</v>
      </c>
      <c r="B345" s="71">
        <v>652</v>
      </c>
      <c r="C345" s="71" t="s">
        <v>2209</v>
      </c>
      <c r="D345" s="71" t="s">
        <v>2283</v>
      </c>
      <c r="E345" s="72">
        <v>44604</v>
      </c>
      <c r="F345" s="71" t="s">
        <v>56</v>
      </c>
      <c r="G345" s="71">
        <v>323</v>
      </c>
      <c r="H345" s="167">
        <v>7587</v>
      </c>
      <c r="I345" s="152">
        <v>44670</v>
      </c>
      <c r="J345" s="114" t="s">
        <v>3167</v>
      </c>
      <c r="K345" s="71" t="s">
        <v>2587</v>
      </c>
      <c r="L345" s="73" t="s">
        <v>2213</v>
      </c>
      <c r="M345" s="71"/>
      <c r="N345" s="73" t="s">
        <v>2288</v>
      </c>
      <c r="O345" s="71" t="s">
        <v>35</v>
      </c>
      <c r="P345" s="71">
        <v>1</v>
      </c>
      <c r="Q345" s="74">
        <v>7587</v>
      </c>
      <c r="R345" s="42">
        <f t="shared" si="117"/>
        <v>7587</v>
      </c>
      <c r="S345" s="43" t="s">
        <v>1916</v>
      </c>
      <c r="T345" s="133" t="str">
        <f t="shared" si="118"/>
        <v xml:space="preserve">  </v>
      </c>
      <c r="U345" s="133" t="str">
        <f t="shared" ref="U345:AA346" si="129">IF($S345=U$15,$R345,"  ")</f>
        <v xml:space="preserve">  </v>
      </c>
      <c r="V345" s="133">
        <f t="shared" si="129"/>
        <v>7587</v>
      </c>
      <c r="W345" s="133"/>
      <c r="X345" s="133"/>
      <c r="Y345" s="133"/>
      <c r="Z345" s="133" t="str">
        <f t="shared" si="129"/>
        <v xml:space="preserve">  </v>
      </c>
      <c r="AA345" s="133" t="str">
        <f t="shared" si="129"/>
        <v xml:space="preserve">  </v>
      </c>
      <c r="AB345" s="133"/>
      <c r="AC345" s="133" t="str">
        <f>IF($S345=AC$15,$R345,"  ")</f>
        <v xml:space="preserve">  </v>
      </c>
      <c r="AD345" s="133"/>
      <c r="AE345" s="133"/>
      <c r="AF345" s="133" t="str">
        <f t="shared" ref="AF345:AH346" si="130">IF($S345=AF$15,$R345,"  ")</f>
        <v xml:space="preserve">  </v>
      </c>
      <c r="AG345" s="133" t="str">
        <f t="shared" si="130"/>
        <v xml:space="preserve">  </v>
      </c>
      <c r="AH345" s="133" t="str">
        <f t="shared" si="130"/>
        <v xml:space="preserve">  </v>
      </c>
      <c r="AI345" s="43"/>
      <c r="AJ345" s="42">
        <f>R345</f>
        <v>7587</v>
      </c>
      <c r="AK345" s="43"/>
      <c r="AL345" s="42">
        <f t="shared" si="127"/>
        <v>7587</v>
      </c>
      <c r="AM345" s="43" t="s">
        <v>311</v>
      </c>
      <c r="AN345" s="95">
        <v>44652</v>
      </c>
      <c r="AO345" s="82"/>
    </row>
    <row r="346" spans="1:41" ht="45" hidden="1" customHeight="1">
      <c r="A346" s="43">
        <v>34</v>
      </c>
      <c r="B346" s="71">
        <v>2477</v>
      </c>
      <c r="C346" s="71" t="s">
        <v>2209</v>
      </c>
      <c r="D346" s="71" t="s">
        <v>2289</v>
      </c>
      <c r="E346" s="72">
        <v>44677</v>
      </c>
      <c r="F346" s="71" t="s">
        <v>56</v>
      </c>
      <c r="G346" s="71">
        <v>987</v>
      </c>
      <c r="H346" s="167">
        <v>172.1</v>
      </c>
      <c r="I346" s="152">
        <v>44677</v>
      </c>
      <c r="J346" s="114" t="s">
        <v>3168</v>
      </c>
      <c r="K346" s="71" t="s">
        <v>2640</v>
      </c>
      <c r="L346" s="73" t="s">
        <v>2290</v>
      </c>
      <c r="M346" s="71"/>
      <c r="N346" s="73" t="s">
        <v>2289</v>
      </c>
      <c r="O346" s="71" t="s">
        <v>35</v>
      </c>
      <c r="P346" s="71">
        <v>1</v>
      </c>
      <c r="Q346" s="71">
        <v>172.1</v>
      </c>
      <c r="R346" s="42">
        <f t="shared" si="117"/>
        <v>172.1</v>
      </c>
      <c r="S346" s="43" t="s">
        <v>1916</v>
      </c>
      <c r="T346" s="133" t="str">
        <f t="shared" si="118"/>
        <v xml:space="preserve">  </v>
      </c>
      <c r="U346" s="133" t="str">
        <f t="shared" si="129"/>
        <v xml:space="preserve">  </v>
      </c>
      <c r="V346" s="133">
        <f t="shared" si="129"/>
        <v>172.1</v>
      </c>
      <c r="W346" s="133"/>
      <c r="X346" s="133"/>
      <c r="Y346" s="133"/>
      <c r="Z346" s="133" t="str">
        <f t="shared" si="129"/>
        <v xml:space="preserve">  </v>
      </c>
      <c r="AA346" s="133" t="str">
        <f t="shared" si="129"/>
        <v xml:space="preserve">  </v>
      </c>
      <c r="AB346" s="133"/>
      <c r="AC346" s="133" t="str">
        <f>IF($S346=AC$15,$R346,"  ")</f>
        <v xml:space="preserve">  </v>
      </c>
      <c r="AD346" s="133"/>
      <c r="AE346" s="133"/>
      <c r="AF346" s="133" t="str">
        <f t="shared" si="130"/>
        <v xml:space="preserve">  </v>
      </c>
      <c r="AG346" s="133" t="str">
        <f t="shared" si="130"/>
        <v xml:space="preserve">  </v>
      </c>
      <c r="AH346" s="133" t="str">
        <f t="shared" si="130"/>
        <v xml:space="preserve">  </v>
      </c>
      <c r="AI346" s="43"/>
      <c r="AJ346" s="42">
        <f>R346</f>
        <v>172.1</v>
      </c>
      <c r="AK346" s="43"/>
      <c r="AL346" s="42">
        <f t="shared" si="127"/>
        <v>172.1</v>
      </c>
      <c r="AM346" s="43" t="s">
        <v>311</v>
      </c>
      <c r="AN346" s="95">
        <v>44652</v>
      </c>
      <c r="AO346" s="82"/>
    </row>
    <row r="347" spans="1:41" s="8" customFormat="1" ht="45" hidden="1" customHeight="1">
      <c r="A347" s="201">
        <v>35</v>
      </c>
      <c r="B347" s="201"/>
      <c r="C347" s="201" t="s">
        <v>2291</v>
      </c>
      <c r="D347" s="201"/>
      <c r="E347" s="201"/>
      <c r="F347" s="201"/>
      <c r="G347" s="201"/>
      <c r="H347" s="201"/>
      <c r="I347" s="201"/>
      <c r="J347" s="364"/>
      <c r="K347" s="201"/>
      <c r="L347" s="204"/>
      <c r="M347" s="201"/>
      <c r="N347" s="204"/>
      <c r="O347" s="201"/>
      <c r="P347" s="201"/>
      <c r="Q347" s="201"/>
      <c r="R347" s="195">
        <f>SUM(R345:R346)</f>
        <v>7759.1</v>
      </c>
      <c r="S347" s="193"/>
      <c r="T347" s="197" t="str">
        <f t="shared" si="118"/>
        <v xml:space="preserve">  </v>
      </c>
      <c r="U347" s="197">
        <f>SUBTOTAL(9,U345:U346)</f>
        <v>0</v>
      </c>
      <c r="V347" s="196">
        <f t="shared" ref="V347:AH347" si="131">SUBTOTAL(9,V345:V346)</f>
        <v>0</v>
      </c>
      <c r="W347" s="196"/>
      <c r="X347" s="196"/>
      <c r="Y347" s="196"/>
      <c r="Z347" s="197">
        <f t="shared" si="131"/>
        <v>0</v>
      </c>
      <c r="AA347" s="197">
        <f t="shared" si="131"/>
        <v>0</v>
      </c>
      <c r="AB347" s="197"/>
      <c r="AC347" s="197">
        <f t="shared" si="131"/>
        <v>0</v>
      </c>
      <c r="AD347" s="197"/>
      <c r="AE347" s="197"/>
      <c r="AF347" s="197">
        <f t="shared" si="131"/>
        <v>0</v>
      </c>
      <c r="AG347" s="197">
        <f t="shared" si="131"/>
        <v>0</v>
      </c>
      <c r="AH347" s="197">
        <f t="shared" si="131"/>
        <v>0</v>
      </c>
      <c r="AI347" s="201"/>
      <c r="AJ347" s="201"/>
      <c r="AK347" s="201"/>
      <c r="AL347" s="201"/>
      <c r="AM347" s="193" t="s">
        <v>311</v>
      </c>
      <c r="AN347" s="198">
        <v>44652</v>
      </c>
      <c r="AO347" s="83"/>
    </row>
    <row r="348" spans="1:41" s="8" customFormat="1" ht="45" hidden="1" customHeight="1">
      <c r="A348" s="201">
        <v>36</v>
      </c>
      <c r="B348" s="201"/>
      <c r="C348" s="201" t="s">
        <v>2223</v>
      </c>
      <c r="D348" s="201"/>
      <c r="E348" s="201"/>
      <c r="F348" s="201"/>
      <c r="G348" s="201"/>
      <c r="H348" s="201"/>
      <c r="I348" s="201"/>
      <c r="J348" s="364"/>
      <c r="K348" s="201"/>
      <c r="L348" s="204"/>
      <c r="M348" s="201"/>
      <c r="N348" s="204"/>
      <c r="O348" s="201"/>
      <c r="P348" s="201"/>
      <c r="Q348" s="201"/>
      <c r="R348" s="195">
        <f>SUM(R326+R338+R340+R344+R347)</f>
        <v>229134.67000000004</v>
      </c>
      <c r="S348" s="193"/>
      <c r="T348" s="196">
        <f>SUBTOTAL(9,T313:T347)</f>
        <v>0</v>
      </c>
      <c r="U348" s="196">
        <f>SUBTOTAL(9,U313:U347)</f>
        <v>0</v>
      </c>
      <c r="V348" s="196">
        <f>SUBTOTAL(9,V313:V347)</f>
        <v>0</v>
      </c>
      <c r="W348" s="196"/>
      <c r="X348" s="196"/>
      <c r="Y348" s="196"/>
      <c r="Z348" s="196">
        <f>SUBTOTAL(9,Z313:Z347)</f>
        <v>0</v>
      </c>
      <c r="AA348" s="196">
        <f>SUBTOTAL(9,AA313:AA347)</f>
        <v>0</v>
      </c>
      <c r="AB348" s="196"/>
      <c r="AC348" s="196">
        <f>SUBTOTAL(9,AC313:AC347)</f>
        <v>0</v>
      </c>
      <c r="AD348" s="196"/>
      <c r="AE348" s="196"/>
      <c r="AF348" s="196">
        <f>SUBTOTAL(9,AF313:AF347)</f>
        <v>0</v>
      </c>
      <c r="AG348" s="196">
        <f>SUBTOTAL(9,AG313:AG347)</f>
        <v>0</v>
      </c>
      <c r="AH348" s="196">
        <f>SUBTOTAL(9,AH313:AH347)</f>
        <v>0</v>
      </c>
      <c r="AI348" s="195">
        <f>SUM(AI313:AI347)</f>
        <v>207852.81000000003</v>
      </c>
      <c r="AJ348" s="201">
        <f>SUM(AJ313:AJ347)</f>
        <v>21281.86</v>
      </c>
      <c r="AK348" s="201"/>
      <c r="AL348" s="195">
        <f>SUM(AL313:AL347)</f>
        <v>229134.67000000004</v>
      </c>
      <c r="AM348" s="193" t="s">
        <v>311</v>
      </c>
      <c r="AN348" s="198">
        <v>44652</v>
      </c>
      <c r="AO348" s="83"/>
    </row>
    <row r="349" spans="1:41" s="8" customFormat="1" ht="45" hidden="1" customHeight="1">
      <c r="A349" s="43">
        <v>37</v>
      </c>
      <c r="B349" s="43">
        <v>3428</v>
      </c>
      <c r="C349" s="43" t="s">
        <v>0</v>
      </c>
      <c r="D349" s="70" t="s">
        <v>12</v>
      </c>
      <c r="E349" s="103">
        <v>44712</v>
      </c>
      <c r="F349" s="43" t="s">
        <v>1924</v>
      </c>
      <c r="G349" s="43">
        <v>294</v>
      </c>
      <c r="H349" s="167">
        <v>156217.47</v>
      </c>
      <c r="I349" s="175">
        <v>44713</v>
      </c>
      <c r="J349" s="78" t="s">
        <v>3169</v>
      </c>
      <c r="K349" s="175"/>
      <c r="L349" s="205" t="s">
        <v>93</v>
      </c>
      <c r="M349" s="201"/>
      <c r="N349" s="205" t="s">
        <v>2292</v>
      </c>
      <c r="O349" s="192" t="s">
        <v>59</v>
      </c>
      <c r="P349" s="200">
        <v>1</v>
      </c>
      <c r="Q349" s="42">
        <v>156217.47</v>
      </c>
      <c r="R349" s="42">
        <f t="shared" ref="R349:R359" si="132">P349*Q349</f>
        <v>156217.47</v>
      </c>
      <c r="S349" s="43" t="s">
        <v>1914</v>
      </c>
      <c r="T349" s="133">
        <f t="shared" ref="T349:T359" si="133">IF($S349=T$15,$R349,"  ")</f>
        <v>156217.47</v>
      </c>
      <c r="U349" s="183"/>
      <c r="V349" s="183"/>
      <c r="W349" s="183"/>
      <c r="X349" s="183"/>
      <c r="Y349" s="183"/>
      <c r="Z349" s="196"/>
      <c r="AA349" s="196"/>
      <c r="AB349" s="196"/>
      <c r="AC349" s="183"/>
      <c r="AD349" s="183"/>
      <c r="AE349" s="183"/>
      <c r="AF349" s="183"/>
      <c r="AG349" s="183"/>
      <c r="AH349" s="183"/>
      <c r="AI349" s="182">
        <f>H349</f>
        <v>156217.47</v>
      </c>
      <c r="AJ349" s="175"/>
      <c r="AK349" s="175"/>
      <c r="AL349" s="42">
        <f t="shared" ref="AL349:AL375" si="134">R349</f>
        <v>156217.47</v>
      </c>
      <c r="AM349" s="43">
        <v>18</v>
      </c>
      <c r="AN349" s="95">
        <v>44682</v>
      </c>
      <c r="AO349" s="83"/>
    </row>
    <row r="350" spans="1:41" s="8" customFormat="1" ht="45" hidden="1" customHeight="1">
      <c r="A350" s="43">
        <v>38</v>
      </c>
      <c r="B350" s="43">
        <v>3428</v>
      </c>
      <c r="C350" s="43" t="s">
        <v>0</v>
      </c>
      <c r="D350" s="70" t="s">
        <v>12</v>
      </c>
      <c r="E350" s="103">
        <v>44712</v>
      </c>
      <c r="F350" s="43" t="s">
        <v>1924</v>
      </c>
      <c r="G350" s="43">
        <v>294</v>
      </c>
      <c r="H350" s="167">
        <v>52698.48</v>
      </c>
      <c r="I350" s="175">
        <v>44713</v>
      </c>
      <c r="J350" s="78" t="s">
        <v>3170</v>
      </c>
      <c r="K350" s="175"/>
      <c r="L350" s="205" t="s">
        <v>93</v>
      </c>
      <c r="M350" s="201"/>
      <c r="N350" s="205" t="s">
        <v>2292</v>
      </c>
      <c r="O350" s="192" t="s">
        <v>59</v>
      </c>
      <c r="P350" s="200">
        <v>1</v>
      </c>
      <c r="Q350" s="175">
        <v>52698.48</v>
      </c>
      <c r="R350" s="42">
        <f t="shared" si="132"/>
        <v>52698.48</v>
      </c>
      <c r="S350" s="43" t="s">
        <v>1914</v>
      </c>
      <c r="T350" s="133">
        <f t="shared" si="133"/>
        <v>52698.48</v>
      </c>
      <c r="U350" s="183"/>
      <c r="V350" s="183"/>
      <c r="W350" s="183"/>
      <c r="X350" s="183"/>
      <c r="Y350" s="183"/>
      <c r="Z350" s="196"/>
      <c r="AA350" s="196"/>
      <c r="AB350" s="196"/>
      <c r="AC350" s="183"/>
      <c r="AD350" s="183"/>
      <c r="AE350" s="183"/>
      <c r="AF350" s="183"/>
      <c r="AG350" s="183"/>
      <c r="AH350" s="183"/>
      <c r="AI350" s="182">
        <f t="shared" ref="AI350:AI359" si="135">H350</f>
        <v>52698.48</v>
      </c>
      <c r="AJ350" s="175"/>
      <c r="AK350" s="175"/>
      <c r="AL350" s="42">
        <f t="shared" si="134"/>
        <v>52698.48</v>
      </c>
      <c r="AM350" s="43">
        <v>18</v>
      </c>
      <c r="AN350" s="95">
        <v>44682</v>
      </c>
      <c r="AO350" s="83"/>
    </row>
    <row r="351" spans="1:41" s="8" customFormat="1" ht="45" hidden="1" customHeight="1">
      <c r="A351" s="43">
        <v>39</v>
      </c>
      <c r="B351" s="43">
        <v>3428</v>
      </c>
      <c r="C351" s="43" t="s">
        <v>0</v>
      </c>
      <c r="D351" s="70" t="s">
        <v>12</v>
      </c>
      <c r="E351" s="103">
        <v>44712</v>
      </c>
      <c r="F351" s="43" t="s">
        <v>1924</v>
      </c>
      <c r="G351" s="43">
        <v>294</v>
      </c>
      <c r="H351" s="167">
        <v>10831.75</v>
      </c>
      <c r="I351" s="175">
        <v>44714</v>
      </c>
      <c r="J351" s="78" t="s">
        <v>3171</v>
      </c>
      <c r="K351" s="175"/>
      <c r="L351" s="205" t="s">
        <v>93</v>
      </c>
      <c r="M351" s="201"/>
      <c r="N351" s="205" t="s">
        <v>2292</v>
      </c>
      <c r="O351" s="192" t="s">
        <v>59</v>
      </c>
      <c r="P351" s="200">
        <v>1</v>
      </c>
      <c r="Q351" s="175">
        <v>10831.75</v>
      </c>
      <c r="R351" s="42">
        <f t="shared" si="132"/>
        <v>10831.75</v>
      </c>
      <c r="S351" s="43" t="s">
        <v>1914</v>
      </c>
      <c r="T351" s="133">
        <f t="shared" si="133"/>
        <v>10831.75</v>
      </c>
      <c r="U351" s="183"/>
      <c r="V351" s="183"/>
      <c r="W351" s="183"/>
      <c r="X351" s="183"/>
      <c r="Y351" s="183"/>
      <c r="Z351" s="196"/>
      <c r="AA351" s="196"/>
      <c r="AB351" s="196"/>
      <c r="AC351" s="183"/>
      <c r="AD351" s="183"/>
      <c r="AE351" s="183"/>
      <c r="AF351" s="183"/>
      <c r="AG351" s="183"/>
      <c r="AH351" s="183"/>
      <c r="AI351" s="182">
        <f t="shared" si="135"/>
        <v>10831.75</v>
      </c>
      <c r="AJ351" s="175"/>
      <c r="AK351" s="175"/>
      <c r="AL351" s="42">
        <f t="shared" si="134"/>
        <v>10831.75</v>
      </c>
      <c r="AM351" s="43">
        <v>18</v>
      </c>
      <c r="AN351" s="95">
        <v>44682</v>
      </c>
      <c r="AO351" s="83"/>
    </row>
    <row r="352" spans="1:41" s="8" customFormat="1" ht="45" hidden="1" customHeight="1">
      <c r="A352" s="43">
        <v>40</v>
      </c>
      <c r="B352" s="43">
        <v>3428</v>
      </c>
      <c r="C352" s="43" t="s">
        <v>0</v>
      </c>
      <c r="D352" s="70" t="s">
        <v>12</v>
      </c>
      <c r="E352" s="103">
        <v>44712</v>
      </c>
      <c r="F352" s="43" t="s">
        <v>1924</v>
      </c>
      <c r="G352" s="43">
        <v>294</v>
      </c>
      <c r="H352" s="167">
        <v>15067.4</v>
      </c>
      <c r="I352" s="175">
        <v>44714</v>
      </c>
      <c r="J352" s="78" t="s">
        <v>3172</v>
      </c>
      <c r="K352" s="175"/>
      <c r="L352" s="205" t="s">
        <v>93</v>
      </c>
      <c r="M352" s="201"/>
      <c r="N352" s="205" t="s">
        <v>2292</v>
      </c>
      <c r="O352" s="192" t="s">
        <v>59</v>
      </c>
      <c r="P352" s="200">
        <v>1</v>
      </c>
      <c r="Q352" s="175">
        <v>15067.4</v>
      </c>
      <c r="R352" s="42">
        <f t="shared" si="132"/>
        <v>15067.4</v>
      </c>
      <c r="S352" s="43" t="s">
        <v>1914</v>
      </c>
      <c r="T352" s="133">
        <f t="shared" si="133"/>
        <v>15067.4</v>
      </c>
      <c r="U352" s="183"/>
      <c r="V352" s="183"/>
      <c r="W352" s="183"/>
      <c r="X352" s="183"/>
      <c r="Y352" s="183"/>
      <c r="Z352" s="196"/>
      <c r="AA352" s="196"/>
      <c r="AB352" s="196"/>
      <c r="AC352" s="183"/>
      <c r="AD352" s="183"/>
      <c r="AE352" s="183"/>
      <c r="AF352" s="183"/>
      <c r="AG352" s="183"/>
      <c r="AH352" s="183"/>
      <c r="AI352" s="182">
        <f t="shared" si="135"/>
        <v>15067.4</v>
      </c>
      <c r="AJ352" s="175"/>
      <c r="AK352" s="175"/>
      <c r="AL352" s="42">
        <f t="shared" si="134"/>
        <v>15067.4</v>
      </c>
      <c r="AM352" s="43">
        <v>18</v>
      </c>
      <c r="AN352" s="95">
        <v>44682</v>
      </c>
      <c r="AO352" s="83"/>
    </row>
    <row r="353" spans="1:41" s="8" customFormat="1" ht="45" hidden="1" customHeight="1">
      <c r="A353" s="43">
        <v>41</v>
      </c>
      <c r="B353" s="43">
        <v>3428</v>
      </c>
      <c r="C353" s="43" t="s">
        <v>0</v>
      </c>
      <c r="D353" s="70" t="s">
        <v>12</v>
      </c>
      <c r="E353" s="103">
        <v>44712</v>
      </c>
      <c r="F353" s="43" t="s">
        <v>1924</v>
      </c>
      <c r="G353" s="43">
        <v>294</v>
      </c>
      <c r="H353" s="167">
        <v>2561.5500000000002</v>
      </c>
      <c r="I353" s="175">
        <v>44714</v>
      </c>
      <c r="J353" s="78" t="s">
        <v>3173</v>
      </c>
      <c r="K353" s="175"/>
      <c r="L353" s="205" t="s">
        <v>93</v>
      </c>
      <c r="M353" s="201"/>
      <c r="N353" s="205" t="s">
        <v>2292</v>
      </c>
      <c r="O353" s="192" t="s">
        <v>59</v>
      </c>
      <c r="P353" s="200">
        <v>1</v>
      </c>
      <c r="Q353" s="175">
        <v>2561.5500000000002</v>
      </c>
      <c r="R353" s="42">
        <f t="shared" si="132"/>
        <v>2561.5500000000002</v>
      </c>
      <c r="S353" s="43" t="s">
        <v>1914</v>
      </c>
      <c r="T353" s="133">
        <f t="shared" si="133"/>
        <v>2561.5500000000002</v>
      </c>
      <c r="U353" s="183"/>
      <c r="V353" s="183"/>
      <c r="W353" s="183"/>
      <c r="X353" s="183"/>
      <c r="Y353" s="183"/>
      <c r="Z353" s="196"/>
      <c r="AA353" s="196"/>
      <c r="AB353" s="196"/>
      <c r="AC353" s="183"/>
      <c r="AD353" s="183"/>
      <c r="AE353" s="183"/>
      <c r="AF353" s="183"/>
      <c r="AG353" s="183"/>
      <c r="AH353" s="183"/>
      <c r="AI353" s="182">
        <f t="shared" si="135"/>
        <v>2561.5500000000002</v>
      </c>
      <c r="AJ353" s="175"/>
      <c r="AK353" s="175"/>
      <c r="AL353" s="42">
        <f t="shared" si="134"/>
        <v>2561.5500000000002</v>
      </c>
      <c r="AM353" s="43">
        <v>18</v>
      </c>
      <c r="AN353" s="95">
        <v>44682</v>
      </c>
      <c r="AO353" s="83"/>
    </row>
    <row r="354" spans="1:41" s="8" customFormat="1" ht="45" hidden="1" customHeight="1">
      <c r="A354" s="43">
        <v>42</v>
      </c>
      <c r="B354" s="43">
        <v>3428</v>
      </c>
      <c r="C354" s="43" t="s">
        <v>0</v>
      </c>
      <c r="D354" s="70" t="s">
        <v>12</v>
      </c>
      <c r="E354" s="103">
        <v>44712</v>
      </c>
      <c r="F354" s="43" t="s">
        <v>1924</v>
      </c>
      <c r="G354" s="43">
        <v>294</v>
      </c>
      <c r="H354" s="167">
        <v>1825.84</v>
      </c>
      <c r="I354" s="175">
        <v>44714</v>
      </c>
      <c r="J354" s="78" t="s">
        <v>3174</v>
      </c>
      <c r="K354" s="175"/>
      <c r="L354" s="205" t="s">
        <v>93</v>
      </c>
      <c r="M354" s="201"/>
      <c r="N354" s="205" t="s">
        <v>2292</v>
      </c>
      <c r="O354" s="192" t="s">
        <v>59</v>
      </c>
      <c r="P354" s="200">
        <v>1</v>
      </c>
      <c r="Q354" s="175">
        <v>1825.84</v>
      </c>
      <c r="R354" s="42">
        <f t="shared" si="132"/>
        <v>1825.84</v>
      </c>
      <c r="S354" s="43" t="s">
        <v>1914</v>
      </c>
      <c r="T354" s="133">
        <f t="shared" si="133"/>
        <v>1825.84</v>
      </c>
      <c r="U354" s="183"/>
      <c r="V354" s="183"/>
      <c r="W354" s="183"/>
      <c r="X354" s="183"/>
      <c r="Y354" s="183"/>
      <c r="Z354" s="196"/>
      <c r="AA354" s="196"/>
      <c r="AB354" s="196"/>
      <c r="AC354" s="183"/>
      <c r="AD354" s="183"/>
      <c r="AE354" s="183"/>
      <c r="AF354" s="183"/>
      <c r="AG354" s="183"/>
      <c r="AH354" s="183"/>
      <c r="AI354" s="182">
        <f t="shared" si="135"/>
        <v>1825.84</v>
      </c>
      <c r="AJ354" s="175"/>
      <c r="AK354" s="175"/>
      <c r="AL354" s="42">
        <f t="shared" si="134"/>
        <v>1825.84</v>
      </c>
      <c r="AM354" s="43">
        <v>18</v>
      </c>
      <c r="AN354" s="95">
        <v>44682</v>
      </c>
      <c r="AO354" s="83"/>
    </row>
    <row r="355" spans="1:41" s="8" customFormat="1" ht="45" hidden="1" customHeight="1">
      <c r="A355" s="43">
        <v>43</v>
      </c>
      <c r="B355" s="43">
        <v>3428</v>
      </c>
      <c r="C355" s="43" t="s">
        <v>0</v>
      </c>
      <c r="D355" s="70" t="s">
        <v>12</v>
      </c>
      <c r="E355" s="103">
        <v>44712</v>
      </c>
      <c r="F355" s="43" t="s">
        <v>1924</v>
      </c>
      <c r="G355" s="43">
        <v>294</v>
      </c>
      <c r="H355" s="167">
        <v>5250.55</v>
      </c>
      <c r="I355" s="175">
        <v>44714</v>
      </c>
      <c r="J355" s="78" t="s">
        <v>3175</v>
      </c>
      <c r="K355" s="175"/>
      <c r="L355" s="205" t="s">
        <v>93</v>
      </c>
      <c r="M355" s="201"/>
      <c r="N355" s="205" t="s">
        <v>2292</v>
      </c>
      <c r="O355" s="192" t="s">
        <v>59</v>
      </c>
      <c r="P355" s="200">
        <v>1</v>
      </c>
      <c r="Q355" s="175">
        <v>5250.55</v>
      </c>
      <c r="R355" s="42">
        <f t="shared" si="132"/>
        <v>5250.55</v>
      </c>
      <c r="S355" s="43" t="s">
        <v>1914</v>
      </c>
      <c r="T355" s="133">
        <f t="shared" si="133"/>
        <v>5250.55</v>
      </c>
      <c r="U355" s="183"/>
      <c r="V355" s="183"/>
      <c r="W355" s="183"/>
      <c r="X355" s="183"/>
      <c r="Y355" s="183"/>
      <c r="Z355" s="196"/>
      <c r="AA355" s="196"/>
      <c r="AB355" s="196"/>
      <c r="AC355" s="183"/>
      <c r="AD355" s="183"/>
      <c r="AE355" s="183"/>
      <c r="AF355" s="183"/>
      <c r="AG355" s="183"/>
      <c r="AH355" s="183"/>
      <c r="AI355" s="182">
        <f t="shared" si="135"/>
        <v>5250.55</v>
      </c>
      <c r="AJ355" s="175"/>
      <c r="AK355" s="175"/>
      <c r="AL355" s="42">
        <f t="shared" si="134"/>
        <v>5250.55</v>
      </c>
      <c r="AM355" s="43">
        <v>18</v>
      </c>
      <c r="AN355" s="95">
        <v>44682</v>
      </c>
      <c r="AO355" s="83"/>
    </row>
    <row r="356" spans="1:41" s="8" customFormat="1" ht="45" hidden="1" customHeight="1">
      <c r="A356" s="43">
        <v>44</v>
      </c>
      <c r="B356" s="43">
        <v>3428</v>
      </c>
      <c r="C356" s="43" t="s">
        <v>0</v>
      </c>
      <c r="D356" s="70" t="s">
        <v>12</v>
      </c>
      <c r="E356" s="103">
        <v>44712</v>
      </c>
      <c r="F356" s="43" t="s">
        <v>1924</v>
      </c>
      <c r="G356" s="43">
        <v>294</v>
      </c>
      <c r="H356" s="167">
        <v>1362.25</v>
      </c>
      <c r="I356" s="175">
        <v>44714</v>
      </c>
      <c r="J356" s="78" t="s">
        <v>3176</v>
      </c>
      <c r="K356" s="175"/>
      <c r="L356" s="205" t="s">
        <v>93</v>
      </c>
      <c r="M356" s="201"/>
      <c r="N356" s="205" t="s">
        <v>2292</v>
      </c>
      <c r="O356" s="192" t="s">
        <v>59</v>
      </c>
      <c r="P356" s="200">
        <v>1</v>
      </c>
      <c r="Q356" s="175">
        <v>1362.25</v>
      </c>
      <c r="R356" s="42">
        <f t="shared" si="132"/>
        <v>1362.25</v>
      </c>
      <c r="S356" s="43" t="s">
        <v>1914</v>
      </c>
      <c r="T356" s="133">
        <f t="shared" si="133"/>
        <v>1362.25</v>
      </c>
      <c r="U356" s="183"/>
      <c r="V356" s="183"/>
      <c r="W356" s="183"/>
      <c r="X356" s="183"/>
      <c r="Y356" s="183"/>
      <c r="Z356" s="196"/>
      <c r="AA356" s="196"/>
      <c r="AB356" s="196"/>
      <c r="AC356" s="183"/>
      <c r="AD356" s="183"/>
      <c r="AE356" s="183"/>
      <c r="AF356" s="183"/>
      <c r="AG356" s="183"/>
      <c r="AH356" s="183"/>
      <c r="AI356" s="182">
        <f t="shared" si="135"/>
        <v>1362.25</v>
      </c>
      <c r="AJ356" s="175"/>
      <c r="AK356" s="175"/>
      <c r="AL356" s="42">
        <f t="shared" si="134"/>
        <v>1362.25</v>
      </c>
      <c r="AM356" s="43">
        <v>18</v>
      </c>
      <c r="AN356" s="95">
        <v>44682</v>
      </c>
      <c r="AO356" s="83"/>
    </row>
    <row r="357" spans="1:41" s="8" customFormat="1" ht="45" hidden="1" customHeight="1">
      <c r="A357" s="43">
        <v>45</v>
      </c>
      <c r="B357" s="43">
        <v>3428</v>
      </c>
      <c r="C357" s="43" t="s">
        <v>0</v>
      </c>
      <c r="D357" s="70" t="s">
        <v>12</v>
      </c>
      <c r="E357" s="103">
        <v>44712</v>
      </c>
      <c r="F357" s="43" t="s">
        <v>1924</v>
      </c>
      <c r="G357" s="43">
        <v>294</v>
      </c>
      <c r="H357" s="167">
        <v>1898.81</v>
      </c>
      <c r="I357" s="175">
        <v>44714</v>
      </c>
      <c r="J357" s="78" t="s">
        <v>3177</v>
      </c>
      <c r="K357" s="175"/>
      <c r="L357" s="205" t="s">
        <v>93</v>
      </c>
      <c r="M357" s="201"/>
      <c r="N357" s="205" t="s">
        <v>2292</v>
      </c>
      <c r="O357" s="192" t="s">
        <v>59</v>
      </c>
      <c r="P357" s="200">
        <v>1</v>
      </c>
      <c r="Q357" s="175">
        <v>1898.81</v>
      </c>
      <c r="R357" s="42">
        <f t="shared" si="132"/>
        <v>1898.81</v>
      </c>
      <c r="S357" s="43" t="s">
        <v>1914</v>
      </c>
      <c r="T357" s="133">
        <f t="shared" si="133"/>
        <v>1898.81</v>
      </c>
      <c r="U357" s="183"/>
      <c r="V357" s="183"/>
      <c r="W357" s="183"/>
      <c r="X357" s="183"/>
      <c r="Y357" s="183"/>
      <c r="Z357" s="196"/>
      <c r="AA357" s="196"/>
      <c r="AB357" s="196"/>
      <c r="AC357" s="183"/>
      <c r="AD357" s="183"/>
      <c r="AE357" s="183"/>
      <c r="AF357" s="183"/>
      <c r="AG357" s="183"/>
      <c r="AH357" s="183"/>
      <c r="AI357" s="182">
        <f t="shared" si="135"/>
        <v>1898.81</v>
      </c>
      <c r="AJ357" s="175"/>
      <c r="AK357" s="175"/>
      <c r="AL357" s="42">
        <f t="shared" si="134"/>
        <v>1898.81</v>
      </c>
      <c r="AM357" s="43">
        <v>18</v>
      </c>
      <c r="AN357" s="95">
        <v>44682</v>
      </c>
      <c r="AO357" s="83"/>
    </row>
    <row r="358" spans="1:41" s="8" customFormat="1" ht="45" hidden="1" customHeight="1">
      <c r="A358" s="43">
        <v>46</v>
      </c>
      <c r="B358" s="43">
        <v>3428</v>
      </c>
      <c r="C358" s="43" t="s">
        <v>0</v>
      </c>
      <c r="D358" s="70" t="s">
        <v>12</v>
      </c>
      <c r="E358" s="103">
        <v>44712</v>
      </c>
      <c r="F358" s="43" t="s">
        <v>1924</v>
      </c>
      <c r="G358" s="43">
        <v>294</v>
      </c>
      <c r="H358" s="167">
        <v>2480.3000000000002</v>
      </c>
      <c r="I358" s="175">
        <v>44714</v>
      </c>
      <c r="J358" s="78" t="s">
        <v>3178</v>
      </c>
      <c r="K358" s="175"/>
      <c r="L358" s="205" t="s">
        <v>93</v>
      </c>
      <c r="M358" s="201"/>
      <c r="N358" s="205" t="s">
        <v>2292</v>
      </c>
      <c r="O358" s="192" t="s">
        <v>59</v>
      </c>
      <c r="P358" s="200">
        <v>1</v>
      </c>
      <c r="Q358" s="175">
        <v>2480.3000000000002</v>
      </c>
      <c r="R358" s="42">
        <f t="shared" si="132"/>
        <v>2480.3000000000002</v>
      </c>
      <c r="S358" s="43" t="s">
        <v>1914</v>
      </c>
      <c r="T358" s="133">
        <f t="shared" si="133"/>
        <v>2480.3000000000002</v>
      </c>
      <c r="U358" s="183"/>
      <c r="V358" s="183"/>
      <c r="W358" s="183"/>
      <c r="X358" s="183"/>
      <c r="Y358" s="183"/>
      <c r="Z358" s="196"/>
      <c r="AA358" s="196"/>
      <c r="AB358" s="196"/>
      <c r="AC358" s="183"/>
      <c r="AD358" s="183"/>
      <c r="AE358" s="183"/>
      <c r="AF358" s="183"/>
      <c r="AG358" s="183"/>
      <c r="AH358" s="183"/>
      <c r="AI358" s="182">
        <f t="shared" si="135"/>
        <v>2480.3000000000002</v>
      </c>
      <c r="AJ358" s="175"/>
      <c r="AK358" s="175"/>
      <c r="AL358" s="42">
        <f t="shared" si="134"/>
        <v>2480.3000000000002</v>
      </c>
      <c r="AM358" s="43">
        <v>18</v>
      </c>
      <c r="AN358" s="95">
        <v>44682</v>
      </c>
      <c r="AO358" s="83"/>
    </row>
    <row r="359" spans="1:41" s="8" customFormat="1" ht="45" hidden="1" customHeight="1">
      <c r="A359" s="43">
        <v>47</v>
      </c>
      <c r="B359" s="43">
        <v>3428</v>
      </c>
      <c r="C359" s="43" t="s">
        <v>0</v>
      </c>
      <c r="D359" s="70" t="s">
        <v>12</v>
      </c>
      <c r="E359" s="103">
        <v>44712</v>
      </c>
      <c r="F359" s="43" t="s">
        <v>1924</v>
      </c>
      <c r="G359" s="43">
        <v>294</v>
      </c>
      <c r="H359" s="167">
        <v>1749.37</v>
      </c>
      <c r="I359" s="175">
        <v>44714</v>
      </c>
      <c r="J359" s="78" t="s">
        <v>3179</v>
      </c>
      <c r="K359" s="175"/>
      <c r="L359" s="205" t="s">
        <v>93</v>
      </c>
      <c r="M359" s="201"/>
      <c r="N359" s="205" t="s">
        <v>2292</v>
      </c>
      <c r="O359" s="192" t="s">
        <v>59</v>
      </c>
      <c r="P359" s="200">
        <v>1</v>
      </c>
      <c r="Q359" s="175">
        <v>1749.37</v>
      </c>
      <c r="R359" s="42">
        <f t="shared" si="132"/>
        <v>1749.37</v>
      </c>
      <c r="S359" s="43" t="s">
        <v>1914</v>
      </c>
      <c r="T359" s="133">
        <f t="shared" si="133"/>
        <v>1749.37</v>
      </c>
      <c r="U359" s="183"/>
      <c r="V359" s="183"/>
      <c r="W359" s="183"/>
      <c r="X359" s="183"/>
      <c r="Y359" s="183"/>
      <c r="Z359" s="196"/>
      <c r="AA359" s="196"/>
      <c r="AB359" s="196"/>
      <c r="AC359" s="183"/>
      <c r="AD359" s="183"/>
      <c r="AE359" s="183"/>
      <c r="AF359" s="183"/>
      <c r="AG359" s="183"/>
      <c r="AH359" s="183"/>
      <c r="AI359" s="182">
        <f t="shared" si="135"/>
        <v>1749.37</v>
      </c>
      <c r="AJ359" s="175"/>
      <c r="AK359" s="175"/>
      <c r="AL359" s="42">
        <f t="shared" si="134"/>
        <v>1749.37</v>
      </c>
      <c r="AM359" s="43">
        <v>18</v>
      </c>
      <c r="AN359" s="95">
        <v>44682</v>
      </c>
      <c r="AO359" s="83"/>
    </row>
    <row r="360" spans="1:41" ht="45" hidden="1" customHeight="1">
      <c r="A360" s="96">
        <v>48</v>
      </c>
      <c r="B360" s="96"/>
      <c r="C360" s="96" t="s">
        <v>1957</v>
      </c>
      <c r="D360" s="87"/>
      <c r="E360" s="96"/>
      <c r="F360" s="96"/>
      <c r="G360" s="96"/>
      <c r="H360" s="96"/>
      <c r="I360" s="96"/>
      <c r="J360" s="365"/>
      <c r="K360" s="96"/>
      <c r="L360" s="87"/>
      <c r="M360" s="96"/>
      <c r="N360" s="87"/>
      <c r="O360" s="96"/>
      <c r="P360" s="96"/>
      <c r="Q360" s="96"/>
      <c r="R360" s="44">
        <f>SUM(R349:R359)</f>
        <v>251943.76999999996</v>
      </c>
      <c r="S360" s="45"/>
      <c r="T360" s="206"/>
      <c r="U360" s="206"/>
      <c r="V360" s="206"/>
      <c r="W360" s="206"/>
      <c r="X360" s="206"/>
      <c r="Y360" s="206"/>
      <c r="Z360" s="206" t="e">
        <f>SUBTOTAL(9,#REF!)</f>
        <v>#REF!</v>
      </c>
      <c r="AA360" s="206" t="e">
        <f>SUBTOTAL(9,#REF!)</f>
        <v>#REF!</v>
      </c>
      <c r="AB360" s="206"/>
      <c r="AC360" s="206"/>
      <c r="AD360" s="206"/>
      <c r="AE360" s="206"/>
      <c r="AF360" s="206"/>
      <c r="AG360" s="206"/>
      <c r="AH360" s="206"/>
      <c r="AI360" s="45"/>
      <c r="AJ360" s="45"/>
      <c r="AK360" s="45"/>
      <c r="AL360" s="207"/>
      <c r="AM360" s="45"/>
      <c r="AN360" s="95">
        <v>44682</v>
      </c>
      <c r="AO360" s="82"/>
    </row>
    <row r="361" spans="1:41" ht="45" hidden="1" customHeight="1">
      <c r="A361" s="43">
        <v>49</v>
      </c>
      <c r="B361" s="43">
        <v>2482</v>
      </c>
      <c r="C361" s="43" t="s">
        <v>1</v>
      </c>
      <c r="D361" s="70" t="s">
        <v>2238</v>
      </c>
      <c r="E361" s="103">
        <v>44697</v>
      </c>
      <c r="F361" s="43" t="s">
        <v>38</v>
      </c>
      <c r="G361" s="43">
        <v>898</v>
      </c>
      <c r="H361" s="43">
        <v>16835.650000000001</v>
      </c>
      <c r="I361" s="103">
        <v>44707</v>
      </c>
      <c r="J361" s="56" t="s">
        <v>3180</v>
      </c>
      <c r="K361" s="43" t="s">
        <v>3038</v>
      </c>
      <c r="L361" s="97" t="s">
        <v>105</v>
      </c>
      <c r="M361" s="43"/>
      <c r="N361" s="70" t="s">
        <v>2239</v>
      </c>
      <c r="O361" s="70" t="s">
        <v>39</v>
      </c>
      <c r="P361" s="169">
        <v>10</v>
      </c>
      <c r="Q361" s="115">
        <v>17.89</v>
      </c>
      <c r="R361" s="42">
        <f>P361*Q361</f>
        <v>178.9</v>
      </c>
      <c r="S361" s="43" t="s">
        <v>1915</v>
      </c>
      <c r="T361" s="133" t="str">
        <f t="shared" ref="T361:AA370" si="136">IF($S361=T$15,$R361,"  ")</f>
        <v xml:space="preserve">  </v>
      </c>
      <c r="U361" s="133">
        <f t="shared" si="136"/>
        <v>178.9</v>
      </c>
      <c r="V361" s="133" t="str">
        <f t="shared" si="136"/>
        <v xml:space="preserve">  </v>
      </c>
      <c r="W361" s="133"/>
      <c r="X361" s="133"/>
      <c r="Y361" s="133"/>
      <c r="Z361" s="133" t="str">
        <f t="shared" si="136"/>
        <v xml:space="preserve">  </v>
      </c>
      <c r="AA361" s="133" t="str">
        <f t="shared" si="136"/>
        <v xml:space="preserve">  </v>
      </c>
      <c r="AB361" s="133"/>
      <c r="AC361" s="133" t="str">
        <f t="shared" ref="AC361:AC394" si="137">IF($S361=AC$15,$R361,"  ")</f>
        <v xml:space="preserve">  </v>
      </c>
      <c r="AD361" s="133"/>
      <c r="AE361" s="133"/>
      <c r="AF361" s="133" t="str">
        <f t="shared" ref="AF361:AH380" si="138">IF($S361=AF$15,$R361,"  ")</f>
        <v xml:space="preserve">  </v>
      </c>
      <c r="AG361" s="133" t="str">
        <f t="shared" si="138"/>
        <v xml:space="preserve">  </v>
      </c>
      <c r="AH361" s="133" t="str">
        <f t="shared" si="138"/>
        <v xml:space="preserve">  </v>
      </c>
      <c r="AI361" s="42">
        <f>R361</f>
        <v>178.9</v>
      </c>
      <c r="AJ361" s="43"/>
      <c r="AK361" s="43">
        <v>791</v>
      </c>
      <c r="AL361" s="42">
        <f t="shared" si="134"/>
        <v>178.9</v>
      </c>
      <c r="AM361" s="43" t="s">
        <v>311</v>
      </c>
      <c r="AN361" s="95">
        <v>44682</v>
      </c>
      <c r="AO361" s="82"/>
    </row>
    <row r="362" spans="1:41" ht="45" hidden="1" customHeight="1">
      <c r="A362" s="43">
        <v>50</v>
      </c>
      <c r="B362" s="43">
        <v>2482</v>
      </c>
      <c r="C362" s="43" t="s">
        <v>1</v>
      </c>
      <c r="D362" s="70" t="s">
        <v>2238</v>
      </c>
      <c r="E362" s="103">
        <f>E361</f>
        <v>44697</v>
      </c>
      <c r="F362" s="43" t="s">
        <v>38</v>
      </c>
      <c r="G362" s="43">
        <v>898</v>
      </c>
      <c r="H362" s="43">
        <v>16835.650000000001</v>
      </c>
      <c r="I362" s="103">
        <v>44707</v>
      </c>
      <c r="J362" s="56" t="s">
        <v>3180</v>
      </c>
      <c r="K362" s="43" t="s">
        <v>3038</v>
      </c>
      <c r="L362" s="97" t="s">
        <v>105</v>
      </c>
      <c r="M362" s="43"/>
      <c r="N362" s="70" t="s">
        <v>2240</v>
      </c>
      <c r="O362" s="70" t="s">
        <v>39</v>
      </c>
      <c r="P362" s="169">
        <v>10</v>
      </c>
      <c r="Q362" s="115">
        <v>45.95</v>
      </c>
      <c r="R362" s="42">
        <f>P362*Q362</f>
        <v>459.5</v>
      </c>
      <c r="S362" s="43" t="s">
        <v>1915</v>
      </c>
      <c r="T362" s="133" t="str">
        <f t="shared" si="136"/>
        <v xml:space="preserve">  </v>
      </c>
      <c r="U362" s="133">
        <f t="shared" si="136"/>
        <v>459.5</v>
      </c>
      <c r="V362" s="133" t="str">
        <f t="shared" si="136"/>
        <v xml:space="preserve">  </v>
      </c>
      <c r="W362" s="133"/>
      <c r="X362" s="133"/>
      <c r="Y362" s="133"/>
      <c r="Z362" s="133" t="str">
        <f t="shared" si="136"/>
        <v xml:space="preserve">  </v>
      </c>
      <c r="AA362" s="133" t="str">
        <f t="shared" si="136"/>
        <v xml:space="preserve">  </v>
      </c>
      <c r="AB362" s="133"/>
      <c r="AC362" s="133" t="str">
        <f t="shared" si="137"/>
        <v xml:space="preserve">  </v>
      </c>
      <c r="AD362" s="133"/>
      <c r="AE362" s="133"/>
      <c r="AF362" s="133" t="str">
        <f t="shared" si="138"/>
        <v xml:space="preserve">  </v>
      </c>
      <c r="AG362" s="133" t="str">
        <f t="shared" si="138"/>
        <v xml:space="preserve">  </v>
      </c>
      <c r="AH362" s="133" t="str">
        <f t="shared" si="138"/>
        <v xml:space="preserve">  </v>
      </c>
      <c r="AI362" s="42">
        <f t="shared" ref="AI362:AI394" si="139">R362</f>
        <v>459.5</v>
      </c>
      <c r="AJ362" s="43"/>
      <c r="AK362" s="43">
        <v>791</v>
      </c>
      <c r="AL362" s="42">
        <f t="shared" si="134"/>
        <v>459.5</v>
      </c>
      <c r="AM362" s="43" t="s">
        <v>311</v>
      </c>
      <c r="AN362" s="95">
        <v>44682</v>
      </c>
      <c r="AO362" s="82"/>
    </row>
    <row r="363" spans="1:41" ht="45" hidden="1" customHeight="1">
      <c r="A363" s="43">
        <v>51</v>
      </c>
      <c r="B363" s="43">
        <v>2482</v>
      </c>
      <c r="C363" s="43" t="s">
        <v>1</v>
      </c>
      <c r="D363" s="70" t="s">
        <v>2238</v>
      </c>
      <c r="E363" s="103">
        <f t="shared" ref="E363:E371" si="140">E362</f>
        <v>44697</v>
      </c>
      <c r="F363" s="43" t="s">
        <v>38</v>
      </c>
      <c r="G363" s="43">
        <v>898</v>
      </c>
      <c r="H363" s="43">
        <v>16835.650000000001</v>
      </c>
      <c r="I363" s="103">
        <v>44707</v>
      </c>
      <c r="J363" s="56" t="s">
        <v>3180</v>
      </c>
      <c r="K363" s="43" t="s">
        <v>3038</v>
      </c>
      <c r="L363" s="97" t="s">
        <v>105</v>
      </c>
      <c r="M363" s="43"/>
      <c r="N363" s="70" t="s">
        <v>2241</v>
      </c>
      <c r="O363" s="70" t="s">
        <v>39</v>
      </c>
      <c r="P363" s="169">
        <v>15</v>
      </c>
      <c r="Q363" s="115">
        <v>24.45</v>
      </c>
      <c r="R363" s="42">
        <f t="shared" si="117"/>
        <v>366.75</v>
      </c>
      <c r="S363" s="43" t="s">
        <v>1915</v>
      </c>
      <c r="T363" s="133" t="str">
        <f t="shared" si="136"/>
        <v xml:space="preserve">  </v>
      </c>
      <c r="U363" s="133">
        <f t="shared" si="136"/>
        <v>366.75</v>
      </c>
      <c r="V363" s="133" t="str">
        <f t="shared" si="136"/>
        <v xml:space="preserve">  </v>
      </c>
      <c r="W363" s="133"/>
      <c r="X363" s="133"/>
      <c r="Y363" s="133"/>
      <c r="Z363" s="133" t="str">
        <f t="shared" si="136"/>
        <v xml:space="preserve">  </v>
      </c>
      <c r="AA363" s="133" t="str">
        <f t="shared" si="136"/>
        <v xml:space="preserve">  </v>
      </c>
      <c r="AB363" s="133"/>
      <c r="AC363" s="133" t="str">
        <f t="shared" si="137"/>
        <v xml:space="preserve">  </v>
      </c>
      <c r="AD363" s="133"/>
      <c r="AE363" s="133"/>
      <c r="AF363" s="133" t="str">
        <f t="shared" si="138"/>
        <v xml:space="preserve">  </v>
      </c>
      <c r="AG363" s="133" t="str">
        <f t="shared" si="138"/>
        <v xml:space="preserve">  </v>
      </c>
      <c r="AH363" s="133" t="str">
        <f t="shared" si="138"/>
        <v xml:space="preserve">  </v>
      </c>
      <c r="AI363" s="42">
        <f t="shared" si="139"/>
        <v>366.75</v>
      </c>
      <c r="AJ363" s="43"/>
      <c r="AK363" s="43">
        <v>791</v>
      </c>
      <c r="AL363" s="42">
        <f t="shared" si="134"/>
        <v>366.75</v>
      </c>
      <c r="AM363" s="43" t="s">
        <v>311</v>
      </c>
      <c r="AN363" s="95">
        <v>44682</v>
      </c>
      <c r="AO363" s="82"/>
    </row>
    <row r="364" spans="1:41" ht="45" hidden="1" customHeight="1">
      <c r="A364" s="43">
        <v>52</v>
      </c>
      <c r="B364" s="43">
        <v>2482</v>
      </c>
      <c r="C364" s="43" t="s">
        <v>1</v>
      </c>
      <c r="D364" s="70" t="s">
        <v>2238</v>
      </c>
      <c r="E364" s="103">
        <f t="shared" si="140"/>
        <v>44697</v>
      </c>
      <c r="F364" s="43" t="s">
        <v>38</v>
      </c>
      <c r="G364" s="43">
        <v>898</v>
      </c>
      <c r="H364" s="43">
        <v>16835.650000000001</v>
      </c>
      <c r="I364" s="103">
        <v>44707</v>
      </c>
      <c r="J364" s="56" t="s">
        <v>3180</v>
      </c>
      <c r="K364" s="43" t="s">
        <v>3038</v>
      </c>
      <c r="L364" s="97" t="s">
        <v>105</v>
      </c>
      <c r="M364" s="43"/>
      <c r="N364" s="70" t="s">
        <v>2242</v>
      </c>
      <c r="O364" s="70" t="s">
        <v>39</v>
      </c>
      <c r="P364" s="169">
        <v>30</v>
      </c>
      <c r="Q364" s="115">
        <v>9.9</v>
      </c>
      <c r="R364" s="42">
        <f t="shared" si="117"/>
        <v>297</v>
      </c>
      <c r="S364" s="43" t="s">
        <v>1915</v>
      </c>
      <c r="T364" s="133" t="str">
        <f t="shared" si="136"/>
        <v xml:space="preserve">  </v>
      </c>
      <c r="U364" s="133">
        <f t="shared" si="136"/>
        <v>297</v>
      </c>
      <c r="V364" s="133" t="str">
        <f t="shared" si="136"/>
        <v xml:space="preserve">  </v>
      </c>
      <c r="W364" s="133"/>
      <c r="X364" s="133"/>
      <c r="Y364" s="133"/>
      <c r="Z364" s="133" t="str">
        <f t="shared" si="136"/>
        <v xml:space="preserve">  </v>
      </c>
      <c r="AA364" s="133" t="str">
        <f t="shared" si="136"/>
        <v xml:space="preserve">  </v>
      </c>
      <c r="AB364" s="133"/>
      <c r="AC364" s="133" t="str">
        <f t="shared" si="137"/>
        <v xml:space="preserve">  </v>
      </c>
      <c r="AD364" s="133"/>
      <c r="AE364" s="133"/>
      <c r="AF364" s="133" t="str">
        <f t="shared" si="138"/>
        <v xml:space="preserve">  </v>
      </c>
      <c r="AG364" s="133" t="str">
        <f t="shared" si="138"/>
        <v xml:space="preserve">  </v>
      </c>
      <c r="AH364" s="133" t="str">
        <f t="shared" si="138"/>
        <v xml:space="preserve">  </v>
      </c>
      <c r="AI364" s="42">
        <f t="shared" si="139"/>
        <v>297</v>
      </c>
      <c r="AJ364" s="43"/>
      <c r="AK364" s="43">
        <v>791</v>
      </c>
      <c r="AL364" s="42">
        <f t="shared" si="134"/>
        <v>297</v>
      </c>
      <c r="AM364" s="43" t="s">
        <v>311</v>
      </c>
      <c r="AN364" s="95">
        <v>44682</v>
      </c>
      <c r="AO364" s="82"/>
    </row>
    <row r="365" spans="1:41" ht="45" hidden="1" customHeight="1">
      <c r="A365" s="43">
        <v>53</v>
      </c>
      <c r="B365" s="43">
        <v>2482</v>
      </c>
      <c r="C365" s="43" t="s">
        <v>1</v>
      </c>
      <c r="D365" s="70" t="s">
        <v>2238</v>
      </c>
      <c r="E365" s="103">
        <f t="shared" si="140"/>
        <v>44697</v>
      </c>
      <c r="F365" s="43" t="s">
        <v>38</v>
      </c>
      <c r="G365" s="43">
        <v>898</v>
      </c>
      <c r="H365" s="43">
        <v>16835.650000000001</v>
      </c>
      <c r="I365" s="103">
        <v>44707</v>
      </c>
      <c r="J365" s="56" t="s">
        <v>3180</v>
      </c>
      <c r="K365" s="43" t="s">
        <v>3038</v>
      </c>
      <c r="L365" s="97" t="s">
        <v>105</v>
      </c>
      <c r="M365" s="43"/>
      <c r="N365" s="70" t="s">
        <v>2327</v>
      </c>
      <c r="O365" s="70" t="s">
        <v>39</v>
      </c>
      <c r="P365" s="169">
        <v>1100</v>
      </c>
      <c r="Q365" s="115">
        <v>3.39</v>
      </c>
      <c r="R365" s="42">
        <f t="shared" ref="R365:R424" si="141">P365*Q365</f>
        <v>3729</v>
      </c>
      <c r="S365" s="43" t="s">
        <v>1915</v>
      </c>
      <c r="T365" s="133" t="str">
        <f t="shared" si="136"/>
        <v xml:space="preserve">  </v>
      </c>
      <c r="U365" s="133">
        <f t="shared" si="136"/>
        <v>3729</v>
      </c>
      <c r="V365" s="133" t="str">
        <f t="shared" si="136"/>
        <v xml:space="preserve">  </v>
      </c>
      <c r="W365" s="133"/>
      <c r="X365" s="133"/>
      <c r="Y365" s="133"/>
      <c r="Z365" s="133" t="str">
        <f t="shared" si="136"/>
        <v xml:space="preserve">  </v>
      </c>
      <c r="AA365" s="133" t="str">
        <f t="shared" si="136"/>
        <v xml:space="preserve">  </v>
      </c>
      <c r="AB365" s="133"/>
      <c r="AC365" s="133" t="str">
        <f t="shared" si="137"/>
        <v xml:space="preserve">  </v>
      </c>
      <c r="AD365" s="133"/>
      <c r="AE365" s="133"/>
      <c r="AF365" s="133" t="str">
        <f t="shared" si="138"/>
        <v xml:space="preserve">  </v>
      </c>
      <c r="AG365" s="133" t="str">
        <f t="shared" si="138"/>
        <v xml:space="preserve">  </v>
      </c>
      <c r="AH365" s="133" t="str">
        <f t="shared" si="138"/>
        <v xml:space="preserve">  </v>
      </c>
      <c r="AI365" s="42">
        <f t="shared" si="139"/>
        <v>3729</v>
      </c>
      <c r="AJ365" s="43"/>
      <c r="AK365" s="43">
        <v>791</v>
      </c>
      <c r="AL365" s="42">
        <f t="shared" si="134"/>
        <v>3729</v>
      </c>
      <c r="AM365" s="43" t="s">
        <v>311</v>
      </c>
      <c r="AN365" s="95">
        <v>44682</v>
      </c>
      <c r="AO365" s="82"/>
    </row>
    <row r="366" spans="1:41" ht="45" hidden="1" customHeight="1">
      <c r="A366" s="43">
        <v>54</v>
      </c>
      <c r="B366" s="43">
        <v>2482</v>
      </c>
      <c r="C366" s="43" t="s">
        <v>1</v>
      </c>
      <c r="D366" s="70" t="s">
        <v>2238</v>
      </c>
      <c r="E366" s="103">
        <f t="shared" si="140"/>
        <v>44697</v>
      </c>
      <c r="F366" s="43" t="s">
        <v>38</v>
      </c>
      <c r="G366" s="43">
        <v>898</v>
      </c>
      <c r="H366" s="43">
        <v>16835.650000000001</v>
      </c>
      <c r="I366" s="103">
        <v>44707</v>
      </c>
      <c r="J366" s="56" t="s">
        <v>3180</v>
      </c>
      <c r="K366" s="43" t="s">
        <v>3038</v>
      </c>
      <c r="L366" s="97" t="s">
        <v>105</v>
      </c>
      <c r="M366" s="43"/>
      <c r="N366" s="70" t="s">
        <v>2243</v>
      </c>
      <c r="O366" s="70" t="s">
        <v>39</v>
      </c>
      <c r="P366" s="169">
        <v>1000</v>
      </c>
      <c r="Q366" s="115">
        <v>3.29</v>
      </c>
      <c r="R366" s="42">
        <f t="shared" si="141"/>
        <v>3290</v>
      </c>
      <c r="S366" s="43" t="s">
        <v>1915</v>
      </c>
      <c r="T366" s="133" t="str">
        <f t="shared" si="136"/>
        <v xml:space="preserve">  </v>
      </c>
      <c r="U366" s="133">
        <f t="shared" si="136"/>
        <v>3290</v>
      </c>
      <c r="V366" s="133" t="str">
        <f t="shared" si="136"/>
        <v xml:space="preserve">  </v>
      </c>
      <c r="W366" s="133"/>
      <c r="X366" s="133"/>
      <c r="Y366" s="133"/>
      <c r="Z366" s="133" t="str">
        <f t="shared" si="136"/>
        <v xml:space="preserve">  </v>
      </c>
      <c r="AA366" s="133" t="str">
        <f t="shared" si="136"/>
        <v xml:space="preserve">  </v>
      </c>
      <c r="AB366" s="133"/>
      <c r="AC366" s="133" t="str">
        <f t="shared" si="137"/>
        <v xml:space="preserve">  </v>
      </c>
      <c r="AD366" s="133"/>
      <c r="AE366" s="133"/>
      <c r="AF366" s="133" t="str">
        <f t="shared" si="138"/>
        <v xml:space="preserve">  </v>
      </c>
      <c r="AG366" s="133" t="str">
        <f t="shared" si="138"/>
        <v xml:space="preserve">  </v>
      </c>
      <c r="AH366" s="133" t="str">
        <f t="shared" si="138"/>
        <v xml:space="preserve">  </v>
      </c>
      <c r="AI366" s="42">
        <f t="shared" si="139"/>
        <v>3290</v>
      </c>
      <c r="AJ366" s="43"/>
      <c r="AK366" s="43">
        <v>791</v>
      </c>
      <c r="AL366" s="42">
        <f t="shared" si="134"/>
        <v>3290</v>
      </c>
      <c r="AM366" s="43" t="s">
        <v>311</v>
      </c>
      <c r="AN366" s="95">
        <v>44682</v>
      </c>
      <c r="AO366" s="82"/>
    </row>
    <row r="367" spans="1:41" ht="45" hidden="1" customHeight="1">
      <c r="A367" s="43">
        <v>55</v>
      </c>
      <c r="B367" s="43">
        <v>2482</v>
      </c>
      <c r="C367" s="43" t="s">
        <v>1</v>
      </c>
      <c r="D367" s="70" t="s">
        <v>2238</v>
      </c>
      <c r="E367" s="103">
        <f t="shared" si="140"/>
        <v>44697</v>
      </c>
      <c r="F367" s="43" t="s">
        <v>38</v>
      </c>
      <c r="G367" s="43">
        <v>898</v>
      </c>
      <c r="H367" s="43">
        <v>16835.650000000001</v>
      </c>
      <c r="I367" s="103">
        <v>44707</v>
      </c>
      <c r="J367" s="56" t="s">
        <v>3180</v>
      </c>
      <c r="K367" s="43" t="s">
        <v>3038</v>
      </c>
      <c r="L367" s="97" t="s">
        <v>105</v>
      </c>
      <c r="M367" s="43"/>
      <c r="N367" s="70" t="s">
        <v>2244</v>
      </c>
      <c r="O367" s="70" t="s">
        <v>39</v>
      </c>
      <c r="P367" s="169">
        <v>2500</v>
      </c>
      <c r="Q367" s="115">
        <v>0.89</v>
      </c>
      <c r="R367" s="42">
        <f t="shared" si="141"/>
        <v>2225</v>
      </c>
      <c r="S367" s="43" t="s">
        <v>1915</v>
      </c>
      <c r="T367" s="133" t="str">
        <f t="shared" si="136"/>
        <v xml:space="preserve">  </v>
      </c>
      <c r="U367" s="133">
        <f t="shared" si="136"/>
        <v>2225</v>
      </c>
      <c r="V367" s="133" t="str">
        <f t="shared" si="136"/>
        <v xml:space="preserve">  </v>
      </c>
      <c r="W367" s="133"/>
      <c r="X367" s="133"/>
      <c r="Y367" s="133"/>
      <c r="Z367" s="133" t="str">
        <f t="shared" si="136"/>
        <v xml:space="preserve">  </v>
      </c>
      <c r="AA367" s="133" t="str">
        <f t="shared" si="136"/>
        <v xml:space="preserve">  </v>
      </c>
      <c r="AB367" s="133"/>
      <c r="AC367" s="133" t="str">
        <f t="shared" si="137"/>
        <v xml:space="preserve">  </v>
      </c>
      <c r="AD367" s="133"/>
      <c r="AE367" s="133"/>
      <c r="AF367" s="133" t="str">
        <f t="shared" si="138"/>
        <v xml:space="preserve">  </v>
      </c>
      <c r="AG367" s="133" t="str">
        <f t="shared" si="138"/>
        <v xml:space="preserve">  </v>
      </c>
      <c r="AH367" s="133" t="str">
        <f t="shared" si="138"/>
        <v xml:space="preserve">  </v>
      </c>
      <c r="AI367" s="42">
        <f t="shared" si="139"/>
        <v>2225</v>
      </c>
      <c r="AJ367" s="43"/>
      <c r="AK367" s="43">
        <v>791</v>
      </c>
      <c r="AL367" s="42">
        <f t="shared" si="134"/>
        <v>2225</v>
      </c>
      <c r="AM367" s="43" t="s">
        <v>311</v>
      </c>
      <c r="AN367" s="95">
        <v>44682</v>
      </c>
      <c r="AO367" s="82"/>
    </row>
    <row r="368" spans="1:41" ht="45" hidden="1" customHeight="1">
      <c r="A368" s="43">
        <v>56</v>
      </c>
      <c r="B368" s="43">
        <v>2482</v>
      </c>
      <c r="C368" s="43" t="s">
        <v>1</v>
      </c>
      <c r="D368" s="70" t="s">
        <v>2238</v>
      </c>
      <c r="E368" s="103">
        <f t="shared" si="140"/>
        <v>44697</v>
      </c>
      <c r="F368" s="43" t="s">
        <v>38</v>
      </c>
      <c r="G368" s="43">
        <v>898</v>
      </c>
      <c r="H368" s="43">
        <v>16835.650000000001</v>
      </c>
      <c r="I368" s="103">
        <v>44707</v>
      </c>
      <c r="J368" s="56" t="s">
        <v>3180</v>
      </c>
      <c r="K368" s="43" t="s">
        <v>3038</v>
      </c>
      <c r="L368" s="97" t="s">
        <v>105</v>
      </c>
      <c r="M368" s="43"/>
      <c r="N368" s="70" t="s">
        <v>2245</v>
      </c>
      <c r="O368" s="70" t="s">
        <v>39</v>
      </c>
      <c r="P368" s="169">
        <v>30</v>
      </c>
      <c r="Q368" s="115">
        <v>2</v>
      </c>
      <c r="R368" s="42">
        <f t="shared" si="141"/>
        <v>60</v>
      </c>
      <c r="S368" s="43" t="s">
        <v>1915</v>
      </c>
      <c r="T368" s="133" t="str">
        <f t="shared" si="136"/>
        <v xml:space="preserve">  </v>
      </c>
      <c r="U368" s="133">
        <f t="shared" si="136"/>
        <v>60</v>
      </c>
      <c r="V368" s="133" t="str">
        <f t="shared" si="136"/>
        <v xml:space="preserve">  </v>
      </c>
      <c r="W368" s="133"/>
      <c r="X368" s="133"/>
      <c r="Y368" s="133"/>
      <c r="Z368" s="133" t="str">
        <f t="shared" si="136"/>
        <v xml:space="preserve">  </v>
      </c>
      <c r="AA368" s="133" t="str">
        <f t="shared" si="136"/>
        <v xml:space="preserve">  </v>
      </c>
      <c r="AB368" s="133"/>
      <c r="AC368" s="133" t="str">
        <f t="shared" si="137"/>
        <v xml:space="preserve">  </v>
      </c>
      <c r="AD368" s="133"/>
      <c r="AE368" s="133"/>
      <c r="AF368" s="133" t="str">
        <f t="shared" si="138"/>
        <v xml:space="preserve">  </v>
      </c>
      <c r="AG368" s="133" t="str">
        <f t="shared" si="138"/>
        <v xml:space="preserve">  </v>
      </c>
      <c r="AH368" s="133" t="str">
        <f t="shared" si="138"/>
        <v xml:space="preserve">  </v>
      </c>
      <c r="AI368" s="42">
        <f t="shared" si="139"/>
        <v>60</v>
      </c>
      <c r="AJ368" s="43"/>
      <c r="AK368" s="43">
        <v>791</v>
      </c>
      <c r="AL368" s="42">
        <f t="shared" si="134"/>
        <v>60</v>
      </c>
      <c r="AM368" s="43" t="s">
        <v>311</v>
      </c>
      <c r="AN368" s="95">
        <v>44682</v>
      </c>
      <c r="AO368" s="82"/>
    </row>
    <row r="369" spans="1:41" ht="45" hidden="1" customHeight="1">
      <c r="A369" s="43">
        <v>57</v>
      </c>
      <c r="B369" s="43">
        <v>2482</v>
      </c>
      <c r="C369" s="43" t="s">
        <v>1</v>
      </c>
      <c r="D369" s="70" t="s">
        <v>2238</v>
      </c>
      <c r="E369" s="103">
        <f t="shared" si="140"/>
        <v>44697</v>
      </c>
      <c r="F369" s="43" t="s">
        <v>38</v>
      </c>
      <c r="G369" s="43">
        <v>898</v>
      </c>
      <c r="H369" s="43">
        <v>16835.650000000001</v>
      </c>
      <c r="I369" s="103">
        <v>44707</v>
      </c>
      <c r="J369" s="56" t="s">
        <v>3180</v>
      </c>
      <c r="K369" s="43" t="s">
        <v>3038</v>
      </c>
      <c r="L369" s="97" t="s">
        <v>105</v>
      </c>
      <c r="M369" s="43"/>
      <c r="N369" s="70" t="s">
        <v>2246</v>
      </c>
      <c r="O369" s="70" t="s">
        <v>39</v>
      </c>
      <c r="P369" s="169">
        <v>60</v>
      </c>
      <c r="Q369" s="115">
        <v>6.95</v>
      </c>
      <c r="R369" s="42">
        <f t="shared" si="141"/>
        <v>417</v>
      </c>
      <c r="S369" s="43" t="s">
        <v>1915</v>
      </c>
      <c r="T369" s="133" t="str">
        <f t="shared" si="136"/>
        <v xml:space="preserve">  </v>
      </c>
      <c r="U369" s="133">
        <f t="shared" si="136"/>
        <v>417</v>
      </c>
      <c r="V369" s="133" t="str">
        <f t="shared" si="136"/>
        <v xml:space="preserve">  </v>
      </c>
      <c r="W369" s="133"/>
      <c r="X369" s="133"/>
      <c r="Y369" s="133"/>
      <c r="Z369" s="133" t="str">
        <f t="shared" si="136"/>
        <v xml:space="preserve">  </v>
      </c>
      <c r="AA369" s="133" t="str">
        <f t="shared" si="136"/>
        <v xml:space="preserve">  </v>
      </c>
      <c r="AB369" s="133"/>
      <c r="AC369" s="133" t="str">
        <f t="shared" si="137"/>
        <v xml:space="preserve">  </v>
      </c>
      <c r="AD369" s="133"/>
      <c r="AE369" s="133"/>
      <c r="AF369" s="133" t="str">
        <f t="shared" si="138"/>
        <v xml:space="preserve">  </v>
      </c>
      <c r="AG369" s="133" t="str">
        <f t="shared" si="138"/>
        <v xml:space="preserve">  </v>
      </c>
      <c r="AH369" s="133" t="str">
        <f t="shared" si="138"/>
        <v xml:space="preserve">  </v>
      </c>
      <c r="AI369" s="42">
        <f t="shared" si="139"/>
        <v>417</v>
      </c>
      <c r="AJ369" s="43"/>
      <c r="AK369" s="43">
        <v>791</v>
      </c>
      <c r="AL369" s="42">
        <f t="shared" si="134"/>
        <v>417</v>
      </c>
      <c r="AM369" s="43" t="s">
        <v>311</v>
      </c>
      <c r="AN369" s="95">
        <v>44682</v>
      </c>
      <c r="AO369" s="82"/>
    </row>
    <row r="370" spans="1:41" ht="45" hidden="1" customHeight="1">
      <c r="A370" s="43">
        <v>58</v>
      </c>
      <c r="B370" s="43">
        <v>2482</v>
      </c>
      <c r="C370" s="43" t="s">
        <v>1</v>
      </c>
      <c r="D370" s="70" t="s">
        <v>2238</v>
      </c>
      <c r="E370" s="103">
        <f t="shared" si="140"/>
        <v>44697</v>
      </c>
      <c r="F370" s="43" t="s">
        <v>38</v>
      </c>
      <c r="G370" s="43">
        <v>898</v>
      </c>
      <c r="H370" s="43">
        <v>16835.650000000001</v>
      </c>
      <c r="I370" s="103">
        <v>44707</v>
      </c>
      <c r="J370" s="56" t="s">
        <v>3180</v>
      </c>
      <c r="K370" s="43" t="s">
        <v>3038</v>
      </c>
      <c r="L370" s="97" t="s">
        <v>105</v>
      </c>
      <c r="M370" s="43"/>
      <c r="N370" s="70" t="s">
        <v>2247</v>
      </c>
      <c r="O370" s="70" t="s">
        <v>39</v>
      </c>
      <c r="P370" s="169">
        <v>3000</v>
      </c>
      <c r="Q370" s="115">
        <v>1.89</v>
      </c>
      <c r="R370" s="42">
        <f t="shared" si="141"/>
        <v>5670</v>
      </c>
      <c r="S370" s="43" t="s">
        <v>1915</v>
      </c>
      <c r="T370" s="133" t="str">
        <f t="shared" si="136"/>
        <v xml:space="preserve">  </v>
      </c>
      <c r="U370" s="133">
        <f t="shared" si="136"/>
        <v>5670</v>
      </c>
      <c r="V370" s="133" t="str">
        <f t="shared" si="136"/>
        <v xml:space="preserve">  </v>
      </c>
      <c r="W370" s="133"/>
      <c r="X370" s="133"/>
      <c r="Y370" s="133"/>
      <c r="Z370" s="133" t="str">
        <f t="shared" si="136"/>
        <v xml:space="preserve">  </v>
      </c>
      <c r="AA370" s="133" t="str">
        <f t="shared" si="136"/>
        <v xml:space="preserve">  </v>
      </c>
      <c r="AB370" s="133"/>
      <c r="AC370" s="133" t="str">
        <f t="shared" si="137"/>
        <v xml:space="preserve">  </v>
      </c>
      <c r="AD370" s="133"/>
      <c r="AE370" s="133"/>
      <c r="AF370" s="133" t="str">
        <f t="shared" si="138"/>
        <v xml:space="preserve">  </v>
      </c>
      <c r="AG370" s="133" t="str">
        <f t="shared" si="138"/>
        <v xml:space="preserve">  </v>
      </c>
      <c r="AH370" s="133" t="str">
        <f t="shared" si="138"/>
        <v xml:space="preserve">  </v>
      </c>
      <c r="AI370" s="42">
        <f t="shared" si="139"/>
        <v>5670</v>
      </c>
      <c r="AJ370" s="43"/>
      <c r="AK370" s="43">
        <v>791</v>
      </c>
      <c r="AL370" s="42">
        <f t="shared" si="134"/>
        <v>5670</v>
      </c>
      <c r="AM370" s="43" t="s">
        <v>311</v>
      </c>
      <c r="AN370" s="95">
        <v>44682</v>
      </c>
      <c r="AO370" s="82"/>
    </row>
    <row r="371" spans="1:41" ht="45" hidden="1" customHeight="1">
      <c r="A371" s="43">
        <v>59</v>
      </c>
      <c r="B371" s="43">
        <v>2482</v>
      </c>
      <c r="C371" s="43" t="s">
        <v>1</v>
      </c>
      <c r="D371" s="70" t="s">
        <v>2238</v>
      </c>
      <c r="E371" s="103">
        <f t="shared" si="140"/>
        <v>44697</v>
      </c>
      <c r="F371" s="43" t="s">
        <v>38</v>
      </c>
      <c r="G371" s="43">
        <v>898</v>
      </c>
      <c r="H371" s="43">
        <v>16835.650000000001</v>
      </c>
      <c r="I371" s="103">
        <v>44707</v>
      </c>
      <c r="J371" s="56" t="s">
        <v>3180</v>
      </c>
      <c r="K371" s="43" t="s">
        <v>3038</v>
      </c>
      <c r="L371" s="97" t="s">
        <v>105</v>
      </c>
      <c r="M371" s="43"/>
      <c r="N371" s="70" t="s">
        <v>2248</v>
      </c>
      <c r="O371" s="70" t="s">
        <v>39</v>
      </c>
      <c r="P371" s="169">
        <v>15</v>
      </c>
      <c r="Q371" s="115">
        <v>9.5</v>
      </c>
      <c r="R371" s="42">
        <f t="shared" si="141"/>
        <v>142.5</v>
      </c>
      <c r="S371" s="43" t="s">
        <v>1915</v>
      </c>
      <c r="T371" s="133" t="str">
        <f t="shared" ref="T371:AA380" si="142">IF($S371=T$15,$R371,"  ")</f>
        <v xml:space="preserve">  </v>
      </c>
      <c r="U371" s="133">
        <f t="shared" si="142"/>
        <v>142.5</v>
      </c>
      <c r="V371" s="133" t="str">
        <f t="shared" si="142"/>
        <v xml:space="preserve">  </v>
      </c>
      <c r="W371" s="133"/>
      <c r="X371" s="133"/>
      <c r="Y371" s="133"/>
      <c r="Z371" s="133" t="str">
        <f t="shared" si="142"/>
        <v xml:space="preserve">  </v>
      </c>
      <c r="AA371" s="133" t="str">
        <f t="shared" si="142"/>
        <v xml:space="preserve">  </v>
      </c>
      <c r="AB371" s="133"/>
      <c r="AC371" s="133" t="str">
        <f t="shared" si="137"/>
        <v xml:space="preserve">  </v>
      </c>
      <c r="AD371" s="133"/>
      <c r="AE371" s="133"/>
      <c r="AF371" s="133" t="str">
        <f t="shared" si="138"/>
        <v xml:space="preserve">  </v>
      </c>
      <c r="AG371" s="133" t="str">
        <f t="shared" si="138"/>
        <v xml:space="preserve">  </v>
      </c>
      <c r="AH371" s="133" t="str">
        <f t="shared" si="138"/>
        <v xml:space="preserve">  </v>
      </c>
      <c r="AI371" s="42">
        <f t="shared" si="139"/>
        <v>142.5</v>
      </c>
      <c r="AJ371" s="43"/>
      <c r="AK371" s="43">
        <v>791</v>
      </c>
      <c r="AL371" s="42">
        <f t="shared" si="134"/>
        <v>142.5</v>
      </c>
      <c r="AM371" s="43" t="s">
        <v>311</v>
      </c>
      <c r="AN371" s="95">
        <v>44682</v>
      </c>
      <c r="AO371" s="82"/>
    </row>
    <row r="372" spans="1:41" ht="45" hidden="1" customHeight="1">
      <c r="A372" s="43">
        <v>60</v>
      </c>
      <c r="B372" s="43">
        <v>2396</v>
      </c>
      <c r="C372" s="43" t="s">
        <v>1</v>
      </c>
      <c r="D372" s="70" t="s">
        <v>2249</v>
      </c>
      <c r="E372" s="103">
        <v>44698</v>
      </c>
      <c r="F372" s="43" t="s">
        <v>38</v>
      </c>
      <c r="G372" s="43">
        <v>843</v>
      </c>
      <c r="H372" s="167">
        <v>4517.63</v>
      </c>
      <c r="I372" s="152">
        <v>44701</v>
      </c>
      <c r="J372" s="56" t="s">
        <v>3181</v>
      </c>
      <c r="K372" s="43" t="s">
        <v>3182</v>
      </c>
      <c r="L372" s="97" t="s">
        <v>1064</v>
      </c>
      <c r="M372" s="43"/>
      <c r="N372" s="70" t="s">
        <v>2250</v>
      </c>
      <c r="O372" s="70" t="s">
        <v>39</v>
      </c>
      <c r="P372" s="169">
        <v>12</v>
      </c>
      <c r="Q372" s="115">
        <v>2.36</v>
      </c>
      <c r="R372" s="42">
        <f t="shared" si="141"/>
        <v>28.32</v>
      </c>
      <c r="S372" s="43" t="s">
        <v>1915</v>
      </c>
      <c r="T372" s="133" t="str">
        <f t="shared" si="142"/>
        <v xml:space="preserve">  </v>
      </c>
      <c r="U372" s="133">
        <f t="shared" si="142"/>
        <v>28.32</v>
      </c>
      <c r="V372" s="133" t="str">
        <f t="shared" si="142"/>
        <v xml:space="preserve">  </v>
      </c>
      <c r="W372" s="133"/>
      <c r="X372" s="133"/>
      <c r="Y372" s="133"/>
      <c r="Z372" s="133" t="str">
        <f t="shared" si="142"/>
        <v xml:space="preserve">  </v>
      </c>
      <c r="AA372" s="133" t="str">
        <f t="shared" si="142"/>
        <v xml:space="preserve">  </v>
      </c>
      <c r="AB372" s="133"/>
      <c r="AC372" s="133" t="str">
        <f t="shared" si="137"/>
        <v xml:space="preserve">  </v>
      </c>
      <c r="AD372" s="133"/>
      <c r="AE372" s="133"/>
      <c r="AF372" s="133" t="str">
        <f t="shared" si="138"/>
        <v xml:space="preserve">  </v>
      </c>
      <c r="AG372" s="133" t="str">
        <f t="shared" si="138"/>
        <v xml:space="preserve">  </v>
      </c>
      <c r="AH372" s="133" t="str">
        <f t="shared" si="138"/>
        <v xml:space="preserve">  </v>
      </c>
      <c r="AI372" s="42">
        <f t="shared" si="139"/>
        <v>28.32</v>
      </c>
      <c r="AJ372" s="43"/>
      <c r="AK372" s="43">
        <v>776</v>
      </c>
      <c r="AL372" s="42">
        <f t="shared" si="134"/>
        <v>28.32</v>
      </c>
      <c r="AM372" s="43" t="s">
        <v>311</v>
      </c>
      <c r="AN372" s="95">
        <v>44682</v>
      </c>
      <c r="AO372" s="82"/>
    </row>
    <row r="373" spans="1:41" ht="45" hidden="1" customHeight="1">
      <c r="A373" s="43">
        <v>61</v>
      </c>
      <c r="B373" s="43">
        <v>2396</v>
      </c>
      <c r="C373" s="43" t="s">
        <v>1</v>
      </c>
      <c r="D373" s="70" t="s">
        <v>2249</v>
      </c>
      <c r="E373" s="103">
        <f>E372</f>
        <v>44698</v>
      </c>
      <c r="F373" s="43" t="s">
        <v>38</v>
      </c>
      <c r="G373" s="43">
        <v>843</v>
      </c>
      <c r="H373" s="167">
        <v>4517.63</v>
      </c>
      <c r="I373" s="152">
        <v>44701</v>
      </c>
      <c r="J373" s="56" t="s">
        <v>3181</v>
      </c>
      <c r="K373" s="43" t="s">
        <v>3182</v>
      </c>
      <c r="L373" s="97" t="s">
        <v>1064</v>
      </c>
      <c r="M373" s="43"/>
      <c r="N373" s="70" t="s">
        <v>2251</v>
      </c>
      <c r="O373" s="70" t="s">
        <v>39</v>
      </c>
      <c r="P373" s="169">
        <v>8</v>
      </c>
      <c r="Q373" s="115">
        <v>2.36</v>
      </c>
      <c r="R373" s="42">
        <f t="shared" si="141"/>
        <v>18.88</v>
      </c>
      <c r="S373" s="43" t="s">
        <v>1915</v>
      </c>
      <c r="T373" s="133" t="str">
        <f t="shared" si="142"/>
        <v xml:space="preserve">  </v>
      </c>
      <c r="U373" s="133">
        <f t="shared" si="142"/>
        <v>18.88</v>
      </c>
      <c r="V373" s="133" t="str">
        <f t="shared" si="142"/>
        <v xml:space="preserve">  </v>
      </c>
      <c r="W373" s="133"/>
      <c r="X373" s="133"/>
      <c r="Y373" s="133"/>
      <c r="Z373" s="133" t="str">
        <f t="shared" si="142"/>
        <v xml:space="preserve">  </v>
      </c>
      <c r="AA373" s="133" t="str">
        <f t="shared" si="142"/>
        <v xml:space="preserve">  </v>
      </c>
      <c r="AB373" s="133"/>
      <c r="AC373" s="133" t="str">
        <f t="shared" si="137"/>
        <v xml:space="preserve">  </v>
      </c>
      <c r="AD373" s="133"/>
      <c r="AE373" s="133"/>
      <c r="AF373" s="133" t="str">
        <f t="shared" si="138"/>
        <v xml:space="preserve">  </v>
      </c>
      <c r="AG373" s="133" t="str">
        <f t="shared" si="138"/>
        <v xml:space="preserve">  </v>
      </c>
      <c r="AH373" s="133" t="str">
        <f t="shared" si="138"/>
        <v xml:space="preserve">  </v>
      </c>
      <c r="AI373" s="42">
        <f t="shared" si="139"/>
        <v>18.88</v>
      </c>
      <c r="AJ373" s="43"/>
      <c r="AK373" s="43">
        <v>776</v>
      </c>
      <c r="AL373" s="42">
        <f t="shared" si="134"/>
        <v>18.88</v>
      </c>
      <c r="AM373" s="43" t="s">
        <v>311</v>
      </c>
      <c r="AN373" s="95">
        <v>44682</v>
      </c>
      <c r="AO373" s="82"/>
    </row>
    <row r="374" spans="1:41" ht="45" hidden="1" customHeight="1">
      <c r="A374" s="43">
        <v>62</v>
      </c>
      <c r="B374" s="43">
        <v>2396</v>
      </c>
      <c r="C374" s="43" t="s">
        <v>1</v>
      </c>
      <c r="D374" s="70" t="s">
        <v>2249</v>
      </c>
      <c r="E374" s="103">
        <f t="shared" ref="E374:E380" si="143">E373</f>
        <v>44698</v>
      </c>
      <c r="F374" s="43" t="s">
        <v>38</v>
      </c>
      <c r="G374" s="43">
        <v>843</v>
      </c>
      <c r="H374" s="167">
        <v>4517.63</v>
      </c>
      <c r="I374" s="152">
        <v>44701</v>
      </c>
      <c r="J374" s="56" t="s">
        <v>3181</v>
      </c>
      <c r="K374" s="43" t="s">
        <v>3182</v>
      </c>
      <c r="L374" s="97" t="s">
        <v>1064</v>
      </c>
      <c r="M374" s="43"/>
      <c r="N374" s="70" t="s">
        <v>2252</v>
      </c>
      <c r="O374" s="70" t="s">
        <v>39</v>
      </c>
      <c r="P374" s="169">
        <v>10</v>
      </c>
      <c r="Q374" s="115">
        <v>8.26</v>
      </c>
      <c r="R374" s="42">
        <f t="shared" si="141"/>
        <v>82.6</v>
      </c>
      <c r="S374" s="43" t="s">
        <v>1915</v>
      </c>
      <c r="T374" s="133" t="str">
        <f t="shared" si="142"/>
        <v xml:space="preserve">  </v>
      </c>
      <c r="U374" s="133">
        <f t="shared" si="142"/>
        <v>82.6</v>
      </c>
      <c r="V374" s="133" t="str">
        <f t="shared" si="142"/>
        <v xml:space="preserve">  </v>
      </c>
      <c r="W374" s="133"/>
      <c r="X374" s="133"/>
      <c r="Y374" s="133"/>
      <c r="Z374" s="133" t="str">
        <f t="shared" si="142"/>
        <v xml:space="preserve">  </v>
      </c>
      <c r="AA374" s="133" t="str">
        <f t="shared" si="142"/>
        <v xml:space="preserve">  </v>
      </c>
      <c r="AB374" s="133"/>
      <c r="AC374" s="133" t="str">
        <f t="shared" si="137"/>
        <v xml:space="preserve">  </v>
      </c>
      <c r="AD374" s="133"/>
      <c r="AE374" s="133"/>
      <c r="AF374" s="133" t="str">
        <f t="shared" si="138"/>
        <v xml:space="preserve">  </v>
      </c>
      <c r="AG374" s="133" t="str">
        <f t="shared" si="138"/>
        <v xml:space="preserve">  </v>
      </c>
      <c r="AH374" s="133" t="str">
        <f t="shared" si="138"/>
        <v xml:space="preserve">  </v>
      </c>
      <c r="AI374" s="42">
        <f t="shared" si="139"/>
        <v>82.6</v>
      </c>
      <c r="AJ374" s="43"/>
      <c r="AK374" s="43">
        <v>776</v>
      </c>
      <c r="AL374" s="42">
        <f t="shared" si="134"/>
        <v>82.6</v>
      </c>
      <c r="AM374" s="43" t="s">
        <v>311</v>
      </c>
      <c r="AN374" s="95">
        <v>44682</v>
      </c>
      <c r="AO374" s="82"/>
    </row>
    <row r="375" spans="1:41" ht="45" hidden="1" customHeight="1">
      <c r="A375" s="43">
        <v>63</v>
      </c>
      <c r="B375" s="43">
        <v>2396</v>
      </c>
      <c r="C375" s="43" t="s">
        <v>1</v>
      </c>
      <c r="D375" s="70" t="s">
        <v>2249</v>
      </c>
      <c r="E375" s="103">
        <f t="shared" si="143"/>
        <v>44698</v>
      </c>
      <c r="F375" s="43" t="s">
        <v>38</v>
      </c>
      <c r="G375" s="43">
        <v>843</v>
      </c>
      <c r="H375" s="167">
        <v>4517.63</v>
      </c>
      <c r="I375" s="152">
        <v>44701</v>
      </c>
      <c r="J375" s="56" t="s">
        <v>3181</v>
      </c>
      <c r="K375" s="43" t="s">
        <v>3182</v>
      </c>
      <c r="L375" s="97" t="s">
        <v>1064</v>
      </c>
      <c r="M375" s="43"/>
      <c r="N375" s="70" t="s">
        <v>2253</v>
      </c>
      <c r="O375" s="70" t="s">
        <v>39</v>
      </c>
      <c r="P375" s="169">
        <v>10</v>
      </c>
      <c r="Q375" s="115">
        <v>8.85</v>
      </c>
      <c r="R375" s="42">
        <f t="shared" si="141"/>
        <v>88.5</v>
      </c>
      <c r="S375" s="43" t="s">
        <v>1915</v>
      </c>
      <c r="T375" s="133" t="str">
        <f t="shared" si="142"/>
        <v xml:space="preserve">  </v>
      </c>
      <c r="U375" s="133">
        <f t="shared" si="142"/>
        <v>88.5</v>
      </c>
      <c r="V375" s="133" t="str">
        <f t="shared" si="142"/>
        <v xml:space="preserve">  </v>
      </c>
      <c r="W375" s="133"/>
      <c r="X375" s="133"/>
      <c r="Y375" s="133"/>
      <c r="Z375" s="133" t="str">
        <f t="shared" si="142"/>
        <v xml:space="preserve">  </v>
      </c>
      <c r="AA375" s="133" t="str">
        <f t="shared" si="142"/>
        <v xml:space="preserve">  </v>
      </c>
      <c r="AB375" s="133"/>
      <c r="AC375" s="133" t="str">
        <f t="shared" si="137"/>
        <v xml:space="preserve">  </v>
      </c>
      <c r="AD375" s="133"/>
      <c r="AE375" s="133"/>
      <c r="AF375" s="133" t="str">
        <f t="shared" si="138"/>
        <v xml:space="preserve">  </v>
      </c>
      <c r="AG375" s="133" t="str">
        <f t="shared" si="138"/>
        <v xml:space="preserve">  </v>
      </c>
      <c r="AH375" s="133" t="str">
        <f t="shared" si="138"/>
        <v xml:space="preserve">  </v>
      </c>
      <c r="AI375" s="42">
        <f t="shared" si="139"/>
        <v>88.5</v>
      </c>
      <c r="AJ375" s="43"/>
      <c r="AK375" s="43">
        <v>776</v>
      </c>
      <c r="AL375" s="42">
        <f t="shared" si="134"/>
        <v>88.5</v>
      </c>
      <c r="AM375" s="43" t="s">
        <v>311</v>
      </c>
      <c r="AN375" s="95">
        <v>44682</v>
      </c>
      <c r="AO375" s="82"/>
    </row>
    <row r="376" spans="1:41" ht="45" hidden="1" customHeight="1">
      <c r="A376" s="43">
        <v>64</v>
      </c>
      <c r="B376" s="43">
        <v>2396</v>
      </c>
      <c r="C376" s="43" t="s">
        <v>1</v>
      </c>
      <c r="D376" s="70" t="s">
        <v>2249</v>
      </c>
      <c r="E376" s="103">
        <f t="shared" si="143"/>
        <v>44698</v>
      </c>
      <c r="F376" s="43" t="s">
        <v>38</v>
      </c>
      <c r="G376" s="43">
        <v>843</v>
      </c>
      <c r="H376" s="167">
        <v>4517.63</v>
      </c>
      <c r="I376" s="152">
        <v>44701</v>
      </c>
      <c r="J376" s="56" t="s">
        <v>3181</v>
      </c>
      <c r="K376" s="43" t="s">
        <v>3182</v>
      </c>
      <c r="L376" s="97" t="s">
        <v>1064</v>
      </c>
      <c r="M376" s="43"/>
      <c r="N376" s="70" t="s">
        <v>2254</v>
      </c>
      <c r="O376" s="70" t="s">
        <v>39</v>
      </c>
      <c r="P376" s="169">
        <v>8</v>
      </c>
      <c r="Q376" s="115">
        <v>2.36</v>
      </c>
      <c r="R376" s="42">
        <f t="shared" si="141"/>
        <v>18.88</v>
      </c>
      <c r="S376" s="43" t="s">
        <v>1915</v>
      </c>
      <c r="T376" s="133" t="str">
        <f t="shared" si="142"/>
        <v xml:space="preserve">  </v>
      </c>
      <c r="U376" s="133">
        <f t="shared" si="142"/>
        <v>18.88</v>
      </c>
      <c r="V376" s="133" t="str">
        <f t="shared" si="142"/>
        <v xml:space="preserve">  </v>
      </c>
      <c r="W376" s="133"/>
      <c r="X376" s="133"/>
      <c r="Y376" s="133"/>
      <c r="Z376" s="133" t="str">
        <f t="shared" si="142"/>
        <v xml:space="preserve">  </v>
      </c>
      <c r="AA376" s="133" t="str">
        <f t="shared" si="142"/>
        <v xml:space="preserve">  </v>
      </c>
      <c r="AB376" s="133"/>
      <c r="AC376" s="133" t="str">
        <f t="shared" si="137"/>
        <v xml:space="preserve">  </v>
      </c>
      <c r="AD376" s="133"/>
      <c r="AE376" s="133"/>
      <c r="AF376" s="133" t="str">
        <f t="shared" si="138"/>
        <v xml:space="preserve">  </v>
      </c>
      <c r="AG376" s="133" t="str">
        <f t="shared" si="138"/>
        <v xml:space="preserve">  </v>
      </c>
      <c r="AH376" s="133" t="str">
        <f t="shared" si="138"/>
        <v xml:space="preserve">  </v>
      </c>
      <c r="AI376" s="42">
        <f t="shared" si="139"/>
        <v>18.88</v>
      </c>
      <c r="AJ376" s="43"/>
      <c r="AK376" s="43">
        <v>776</v>
      </c>
      <c r="AL376" s="42">
        <f t="shared" ref="AL376:AL394" si="144">R376</f>
        <v>18.88</v>
      </c>
      <c r="AM376" s="43" t="s">
        <v>311</v>
      </c>
      <c r="AN376" s="95">
        <v>44682</v>
      </c>
      <c r="AO376" s="82"/>
    </row>
    <row r="377" spans="1:41" ht="45" hidden="1" customHeight="1">
      <c r="A377" s="43">
        <v>65</v>
      </c>
      <c r="B377" s="43">
        <v>2396</v>
      </c>
      <c r="C377" s="43" t="s">
        <v>1</v>
      </c>
      <c r="D377" s="70" t="s">
        <v>2249</v>
      </c>
      <c r="E377" s="103">
        <f t="shared" si="143"/>
        <v>44698</v>
      </c>
      <c r="F377" s="43" t="s">
        <v>38</v>
      </c>
      <c r="G377" s="43">
        <v>843</v>
      </c>
      <c r="H377" s="167">
        <v>4517.63</v>
      </c>
      <c r="I377" s="152">
        <v>44701</v>
      </c>
      <c r="J377" s="56" t="s">
        <v>3181</v>
      </c>
      <c r="K377" s="43" t="s">
        <v>3182</v>
      </c>
      <c r="L377" s="97" t="s">
        <v>1064</v>
      </c>
      <c r="M377" s="43"/>
      <c r="N377" s="70" t="s">
        <v>2255</v>
      </c>
      <c r="O377" s="70" t="s">
        <v>39</v>
      </c>
      <c r="P377" s="169">
        <v>10</v>
      </c>
      <c r="Q377" s="115">
        <v>27.14</v>
      </c>
      <c r="R377" s="42">
        <f t="shared" si="141"/>
        <v>271.39999999999998</v>
      </c>
      <c r="S377" s="43" t="s">
        <v>1915</v>
      </c>
      <c r="T377" s="133" t="str">
        <f t="shared" si="142"/>
        <v xml:space="preserve">  </v>
      </c>
      <c r="U377" s="133">
        <f t="shared" si="142"/>
        <v>271.39999999999998</v>
      </c>
      <c r="V377" s="133" t="str">
        <f t="shared" si="142"/>
        <v xml:space="preserve">  </v>
      </c>
      <c r="W377" s="133"/>
      <c r="X377" s="133"/>
      <c r="Y377" s="133"/>
      <c r="Z377" s="133" t="str">
        <f t="shared" si="142"/>
        <v xml:space="preserve">  </v>
      </c>
      <c r="AA377" s="133" t="str">
        <f t="shared" si="142"/>
        <v xml:space="preserve">  </v>
      </c>
      <c r="AB377" s="133"/>
      <c r="AC377" s="133" t="str">
        <f t="shared" si="137"/>
        <v xml:space="preserve">  </v>
      </c>
      <c r="AD377" s="133"/>
      <c r="AE377" s="133"/>
      <c r="AF377" s="133" t="str">
        <f t="shared" si="138"/>
        <v xml:space="preserve">  </v>
      </c>
      <c r="AG377" s="133" t="str">
        <f t="shared" si="138"/>
        <v xml:space="preserve">  </v>
      </c>
      <c r="AH377" s="133" t="str">
        <f t="shared" si="138"/>
        <v xml:space="preserve">  </v>
      </c>
      <c r="AI377" s="42">
        <f t="shared" si="139"/>
        <v>271.39999999999998</v>
      </c>
      <c r="AJ377" s="43"/>
      <c r="AK377" s="43">
        <v>776</v>
      </c>
      <c r="AL377" s="42">
        <f t="shared" si="144"/>
        <v>271.39999999999998</v>
      </c>
      <c r="AM377" s="43" t="s">
        <v>311</v>
      </c>
      <c r="AN377" s="95">
        <v>44682</v>
      </c>
      <c r="AO377" s="82"/>
    </row>
    <row r="378" spans="1:41" ht="45" hidden="1" customHeight="1">
      <c r="A378" s="43">
        <v>66</v>
      </c>
      <c r="B378" s="43">
        <v>2396</v>
      </c>
      <c r="C378" s="43" t="s">
        <v>1</v>
      </c>
      <c r="D378" s="70" t="s">
        <v>2249</v>
      </c>
      <c r="E378" s="103">
        <f t="shared" si="143"/>
        <v>44698</v>
      </c>
      <c r="F378" s="43" t="s">
        <v>38</v>
      </c>
      <c r="G378" s="43">
        <v>843</v>
      </c>
      <c r="H378" s="167">
        <v>4517.63</v>
      </c>
      <c r="I378" s="152">
        <v>44701</v>
      </c>
      <c r="J378" s="56" t="s">
        <v>3181</v>
      </c>
      <c r="K378" s="43" t="s">
        <v>3182</v>
      </c>
      <c r="L378" s="97" t="s">
        <v>1064</v>
      </c>
      <c r="M378" s="43"/>
      <c r="N378" s="70" t="s">
        <v>2256</v>
      </c>
      <c r="O378" s="70" t="s">
        <v>39</v>
      </c>
      <c r="P378" s="169">
        <v>10</v>
      </c>
      <c r="Q378" s="115">
        <v>43.66</v>
      </c>
      <c r="R378" s="42">
        <f t="shared" si="141"/>
        <v>436.59999999999997</v>
      </c>
      <c r="S378" s="43" t="s">
        <v>1915</v>
      </c>
      <c r="T378" s="133" t="str">
        <f t="shared" si="142"/>
        <v xml:space="preserve">  </v>
      </c>
      <c r="U378" s="133">
        <f t="shared" si="142"/>
        <v>436.59999999999997</v>
      </c>
      <c r="V378" s="133" t="str">
        <f t="shared" si="142"/>
        <v xml:space="preserve">  </v>
      </c>
      <c r="W378" s="133"/>
      <c r="X378" s="133"/>
      <c r="Y378" s="133"/>
      <c r="Z378" s="133" t="str">
        <f t="shared" si="142"/>
        <v xml:space="preserve">  </v>
      </c>
      <c r="AA378" s="133" t="str">
        <f t="shared" si="142"/>
        <v xml:space="preserve">  </v>
      </c>
      <c r="AB378" s="133"/>
      <c r="AC378" s="133" t="str">
        <f t="shared" si="137"/>
        <v xml:space="preserve">  </v>
      </c>
      <c r="AD378" s="133"/>
      <c r="AE378" s="133"/>
      <c r="AF378" s="133" t="str">
        <f t="shared" si="138"/>
        <v xml:space="preserve">  </v>
      </c>
      <c r="AG378" s="133" t="str">
        <f t="shared" si="138"/>
        <v xml:space="preserve">  </v>
      </c>
      <c r="AH378" s="133" t="str">
        <f t="shared" si="138"/>
        <v xml:space="preserve">  </v>
      </c>
      <c r="AI378" s="42">
        <f t="shared" si="139"/>
        <v>436.59999999999997</v>
      </c>
      <c r="AJ378" s="43"/>
      <c r="AK378" s="43">
        <v>776</v>
      </c>
      <c r="AL378" s="42">
        <f t="shared" si="144"/>
        <v>436.59999999999997</v>
      </c>
      <c r="AM378" s="43" t="s">
        <v>311</v>
      </c>
      <c r="AN378" s="95">
        <v>44682</v>
      </c>
      <c r="AO378" s="82"/>
    </row>
    <row r="379" spans="1:41" ht="45" hidden="1" customHeight="1">
      <c r="A379" s="43">
        <v>67</v>
      </c>
      <c r="B379" s="43">
        <v>2396</v>
      </c>
      <c r="C379" s="43" t="s">
        <v>1</v>
      </c>
      <c r="D379" s="70" t="s">
        <v>2249</v>
      </c>
      <c r="E379" s="103">
        <f t="shared" si="143"/>
        <v>44698</v>
      </c>
      <c r="F379" s="43" t="s">
        <v>38</v>
      </c>
      <c r="G379" s="43">
        <v>843</v>
      </c>
      <c r="H379" s="167">
        <v>4517.63</v>
      </c>
      <c r="I379" s="152">
        <v>44701</v>
      </c>
      <c r="J379" s="56" t="s">
        <v>3181</v>
      </c>
      <c r="K379" s="43" t="s">
        <v>3182</v>
      </c>
      <c r="L379" s="97" t="s">
        <v>1064</v>
      </c>
      <c r="M379" s="43"/>
      <c r="N379" s="70" t="s">
        <v>2257</v>
      </c>
      <c r="O379" s="70" t="s">
        <v>39</v>
      </c>
      <c r="P379" s="169">
        <v>15</v>
      </c>
      <c r="Q379" s="115">
        <v>21.83</v>
      </c>
      <c r="R379" s="42">
        <f t="shared" si="141"/>
        <v>327.45</v>
      </c>
      <c r="S379" s="43" t="s">
        <v>1915</v>
      </c>
      <c r="T379" s="133" t="str">
        <f t="shared" si="142"/>
        <v xml:space="preserve">  </v>
      </c>
      <c r="U379" s="133">
        <f t="shared" si="142"/>
        <v>327.45</v>
      </c>
      <c r="V379" s="133" t="str">
        <f t="shared" si="142"/>
        <v xml:space="preserve">  </v>
      </c>
      <c r="W379" s="133"/>
      <c r="X379" s="133"/>
      <c r="Y379" s="133"/>
      <c r="Z379" s="133" t="str">
        <f t="shared" si="142"/>
        <v xml:space="preserve">  </v>
      </c>
      <c r="AA379" s="133" t="str">
        <f t="shared" si="142"/>
        <v xml:space="preserve">  </v>
      </c>
      <c r="AB379" s="133"/>
      <c r="AC379" s="133" t="str">
        <f t="shared" si="137"/>
        <v xml:space="preserve">  </v>
      </c>
      <c r="AD379" s="133"/>
      <c r="AE379" s="133"/>
      <c r="AF379" s="133" t="str">
        <f t="shared" si="138"/>
        <v xml:space="preserve">  </v>
      </c>
      <c r="AG379" s="133" t="str">
        <f t="shared" si="138"/>
        <v xml:space="preserve">  </v>
      </c>
      <c r="AH379" s="133" t="str">
        <f t="shared" si="138"/>
        <v xml:space="preserve">  </v>
      </c>
      <c r="AI379" s="42">
        <f t="shared" si="139"/>
        <v>327.45</v>
      </c>
      <c r="AJ379" s="43"/>
      <c r="AK379" s="43">
        <v>776</v>
      </c>
      <c r="AL379" s="42">
        <f t="shared" si="144"/>
        <v>327.45</v>
      </c>
      <c r="AM379" s="43" t="s">
        <v>311</v>
      </c>
      <c r="AN379" s="95">
        <v>44682</v>
      </c>
      <c r="AO379" s="82"/>
    </row>
    <row r="380" spans="1:41" ht="45" hidden="1" customHeight="1">
      <c r="A380" s="43">
        <v>68</v>
      </c>
      <c r="B380" s="43">
        <v>2396</v>
      </c>
      <c r="C380" s="43" t="s">
        <v>1</v>
      </c>
      <c r="D380" s="70" t="s">
        <v>2249</v>
      </c>
      <c r="E380" s="103">
        <f t="shared" si="143"/>
        <v>44698</v>
      </c>
      <c r="F380" s="43" t="s">
        <v>38</v>
      </c>
      <c r="G380" s="43">
        <v>843</v>
      </c>
      <c r="H380" s="167">
        <v>4517.63</v>
      </c>
      <c r="I380" s="152">
        <v>44701</v>
      </c>
      <c r="J380" s="56" t="s">
        <v>3181</v>
      </c>
      <c r="K380" s="43" t="s">
        <v>3182</v>
      </c>
      <c r="L380" s="97" t="s">
        <v>1064</v>
      </c>
      <c r="M380" s="43"/>
      <c r="N380" s="70" t="s">
        <v>2258</v>
      </c>
      <c r="O380" s="70" t="s">
        <v>39</v>
      </c>
      <c r="P380" s="169">
        <v>500</v>
      </c>
      <c r="Q380" s="115">
        <v>6.49</v>
      </c>
      <c r="R380" s="42">
        <f t="shared" si="141"/>
        <v>3245</v>
      </c>
      <c r="S380" s="43" t="s">
        <v>1915</v>
      </c>
      <c r="T380" s="133" t="str">
        <f t="shared" si="142"/>
        <v xml:space="preserve">  </v>
      </c>
      <c r="U380" s="133">
        <f t="shared" si="142"/>
        <v>3245</v>
      </c>
      <c r="V380" s="133" t="str">
        <f t="shared" si="142"/>
        <v xml:space="preserve">  </v>
      </c>
      <c r="W380" s="133"/>
      <c r="X380" s="133"/>
      <c r="Y380" s="133"/>
      <c r="Z380" s="133" t="str">
        <f t="shared" si="142"/>
        <v xml:space="preserve">  </v>
      </c>
      <c r="AA380" s="133" t="str">
        <f t="shared" si="142"/>
        <v xml:space="preserve">  </v>
      </c>
      <c r="AB380" s="133"/>
      <c r="AC380" s="133" t="str">
        <f t="shared" si="137"/>
        <v xml:space="preserve">  </v>
      </c>
      <c r="AD380" s="133"/>
      <c r="AE380" s="133"/>
      <c r="AF380" s="133" t="str">
        <f t="shared" si="138"/>
        <v xml:space="preserve">  </v>
      </c>
      <c r="AG380" s="133" t="str">
        <f t="shared" si="138"/>
        <v xml:space="preserve">  </v>
      </c>
      <c r="AH380" s="133" t="str">
        <f t="shared" si="138"/>
        <v xml:space="preserve">  </v>
      </c>
      <c r="AI380" s="42">
        <f t="shared" si="139"/>
        <v>3245</v>
      </c>
      <c r="AJ380" s="43"/>
      <c r="AK380" s="43">
        <v>776</v>
      </c>
      <c r="AL380" s="42">
        <f t="shared" si="144"/>
        <v>3245</v>
      </c>
      <c r="AM380" s="43" t="s">
        <v>311</v>
      </c>
      <c r="AN380" s="95">
        <v>44682</v>
      </c>
      <c r="AO380" s="82"/>
    </row>
    <row r="381" spans="1:41" ht="45" hidden="1" customHeight="1">
      <c r="A381" s="43">
        <v>69</v>
      </c>
      <c r="B381" s="43">
        <v>2402</v>
      </c>
      <c r="C381" s="43" t="s">
        <v>1</v>
      </c>
      <c r="D381" s="70" t="s">
        <v>2259</v>
      </c>
      <c r="E381" s="103">
        <v>44700</v>
      </c>
      <c r="F381" s="43" t="s">
        <v>38</v>
      </c>
      <c r="G381" s="43">
        <v>851</v>
      </c>
      <c r="H381" s="167">
        <v>3398.4</v>
      </c>
      <c r="I381" s="152">
        <v>44712</v>
      </c>
      <c r="J381" s="56" t="s">
        <v>3183</v>
      </c>
      <c r="K381" s="43" t="s">
        <v>3184</v>
      </c>
      <c r="L381" s="97" t="s">
        <v>2260</v>
      </c>
      <c r="M381" s="43"/>
      <c r="N381" s="70" t="s">
        <v>2261</v>
      </c>
      <c r="O381" s="70" t="s">
        <v>39</v>
      </c>
      <c r="P381" s="169">
        <v>80</v>
      </c>
      <c r="Q381" s="115">
        <v>42.48</v>
      </c>
      <c r="R381" s="42">
        <f t="shared" si="141"/>
        <v>3398.3999999999996</v>
      </c>
      <c r="S381" s="43" t="s">
        <v>1915</v>
      </c>
      <c r="T381" s="133" t="str">
        <f t="shared" ref="T381:AA394" si="145">IF($S381=T$15,$R381,"  ")</f>
        <v xml:space="preserve">  </v>
      </c>
      <c r="U381" s="133">
        <f t="shared" si="145"/>
        <v>3398.3999999999996</v>
      </c>
      <c r="V381" s="133" t="str">
        <f t="shared" si="145"/>
        <v xml:space="preserve">  </v>
      </c>
      <c r="W381" s="133"/>
      <c r="X381" s="133"/>
      <c r="Y381" s="133"/>
      <c r="Z381" s="133" t="str">
        <f t="shared" si="145"/>
        <v xml:space="preserve">  </v>
      </c>
      <c r="AA381" s="133" t="str">
        <f t="shared" si="145"/>
        <v xml:space="preserve">  </v>
      </c>
      <c r="AB381" s="133"/>
      <c r="AC381" s="133" t="str">
        <f t="shared" si="137"/>
        <v xml:space="preserve">  </v>
      </c>
      <c r="AD381" s="133"/>
      <c r="AE381" s="133"/>
      <c r="AF381" s="133" t="str">
        <f t="shared" ref="AF381:AH394" si="146">IF($S381=AF$15,$R381,"  ")</f>
        <v xml:space="preserve">  </v>
      </c>
      <c r="AG381" s="133" t="str">
        <f t="shared" si="146"/>
        <v xml:space="preserve">  </v>
      </c>
      <c r="AH381" s="133" t="str">
        <f t="shared" si="146"/>
        <v xml:space="preserve">  </v>
      </c>
      <c r="AI381" s="42">
        <f t="shared" si="139"/>
        <v>3398.3999999999996</v>
      </c>
      <c r="AJ381" s="43"/>
      <c r="AK381" s="43">
        <v>820</v>
      </c>
      <c r="AL381" s="42">
        <f t="shared" si="144"/>
        <v>3398.3999999999996</v>
      </c>
      <c r="AM381" s="43" t="s">
        <v>311</v>
      </c>
      <c r="AN381" s="95">
        <v>44682</v>
      </c>
      <c r="AO381" s="82"/>
    </row>
    <row r="382" spans="1:41" ht="45" hidden="1" customHeight="1">
      <c r="A382" s="43">
        <v>70</v>
      </c>
      <c r="B382" s="43">
        <v>2224</v>
      </c>
      <c r="C382" s="43" t="s">
        <v>1</v>
      </c>
      <c r="D382" s="70" t="s">
        <v>2262</v>
      </c>
      <c r="E382" s="103">
        <v>44704</v>
      </c>
      <c r="F382" s="43" t="s">
        <v>38</v>
      </c>
      <c r="G382" s="43">
        <v>799</v>
      </c>
      <c r="H382" s="167">
        <v>1274.4000000000001</v>
      </c>
      <c r="I382" s="152">
        <v>44715</v>
      </c>
      <c r="J382" s="358" t="s">
        <v>3185</v>
      </c>
      <c r="K382" s="178" t="s">
        <v>3186</v>
      </c>
      <c r="L382" s="97" t="s">
        <v>133</v>
      </c>
      <c r="M382" s="43"/>
      <c r="N382" s="70" t="s">
        <v>2263</v>
      </c>
      <c r="O382" s="70" t="s">
        <v>39</v>
      </c>
      <c r="P382" s="169">
        <v>4</v>
      </c>
      <c r="Q382" s="115">
        <v>318.60000000000002</v>
      </c>
      <c r="R382" s="42">
        <f t="shared" si="141"/>
        <v>1274.4000000000001</v>
      </c>
      <c r="S382" s="43" t="s">
        <v>1915</v>
      </c>
      <c r="T382" s="133" t="str">
        <f t="shared" si="145"/>
        <v xml:space="preserve">  </v>
      </c>
      <c r="U382" s="133">
        <f t="shared" si="145"/>
        <v>1274.4000000000001</v>
      </c>
      <c r="V382" s="133" t="str">
        <f t="shared" si="145"/>
        <v xml:space="preserve">  </v>
      </c>
      <c r="W382" s="133"/>
      <c r="X382" s="133"/>
      <c r="Y382" s="133"/>
      <c r="Z382" s="133" t="str">
        <f t="shared" si="145"/>
        <v xml:space="preserve">  </v>
      </c>
      <c r="AA382" s="133" t="str">
        <f t="shared" si="145"/>
        <v xml:space="preserve">  </v>
      </c>
      <c r="AB382" s="133"/>
      <c r="AC382" s="133" t="str">
        <f t="shared" si="137"/>
        <v xml:space="preserve">  </v>
      </c>
      <c r="AD382" s="133"/>
      <c r="AE382" s="133"/>
      <c r="AF382" s="133" t="str">
        <f t="shared" si="146"/>
        <v xml:space="preserve">  </v>
      </c>
      <c r="AG382" s="133" t="str">
        <f t="shared" si="146"/>
        <v xml:space="preserve">  </v>
      </c>
      <c r="AH382" s="133" t="str">
        <f t="shared" si="146"/>
        <v xml:space="preserve">  </v>
      </c>
      <c r="AI382" s="42">
        <f t="shared" si="139"/>
        <v>1274.4000000000001</v>
      </c>
      <c r="AJ382" s="43"/>
      <c r="AK382" s="43">
        <v>765</v>
      </c>
      <c r="AL382" s="42">
        <f t="shared" si="144"/>
        <v>1274.4000000000001</v>
      </c>
      <c r="AM382" s="43" t="s">
        <v>311</v>
      </c>
      <c r="AN382" s="95">
        <v>44682</v>
      </c>
      <c r="AO382" s="82"/>
    </row>
    <row r="383" spans="1:41" ht="45" hidden="1" customHeight="1">
      <c r="A383" s="43">
        <v>71</v>
      </c>
      <c r="B383" s="43">
        <v>2814</v>
      </c>
      <c r="C383" s="43" t="s">
        <v>1</v>
      </c>
      <c r="D383" s="70" t="s">
        <v>2264</v>
      </c>
      <c r="E383" s="103">
        <v>44708</v>
      </c>
      <c r="F383" s="43" t="s">
        <v>38</v>
      </c>
      <c r="G383" s="43">
        <v>1002</v>
      </c>
      <c r="H383" s="167">
        <v>2056</v>
      </c>
      <c r="I383" s="152">
        <v>44718</v>
      </c>
      <c r="J383" s="358" t="s">
        <v>3187</v>
      </c>
      <c r="K383" s="178" t="s">
        <v>2655</v>
      </c>
      <c r="L383" s="97" t="s">
        <v>2265</v>
      </c>
      <c r="M383" s="43"/>
      <c r="N383" s="70" t="s">
        <v>2266</v>
      </c>
      <c r="O383" s="70" t="s">
        <v>39</v>
      </c>
      <c r="P383" s="169">
        <v>10</v>
      </c>
      <c r="Q383" s="115">
        <v>7</v>
      </c>
      <c r="R383" s="42">
        <f t="shared" si="141"/>
        <v>70</v>
      </c>
      <c r="S383" s="43" t="s">
        <v>1915</v>
      </c>
      <c r="T383" s="133" t="str">
        <f t="shared" si="145"/>
        <v xml:space="preserve">  </v>
      </c>
      <c r="U383" s="133">
        <f t="shared" si="145"/>
        <v>70</v>
      </c>
      <c r="V383" s="133" t="str">
        <f t="shared" si="145"/>
        <v xml:space="preserve">  </v>
      </c>
      <c r="W383" s="133"/>
      <c r="X383" s="133"/>
      <c r="Y383" s="133"/>
      <c r="Z383" s="133" t="str">
        <f t="shared" si="145"/>
        <v xml:space="preserve">  </v>
      </c>
      <c r="AA383" s="133" t="str">
        <f t="shared" si="145"/>
        <v xml:space="preserve">  </v>
      </c>
      <c r="AB383" s="133"/>
      <c r="AC383" s="133" t="str">
        <f t="shared" si="137"/>
        <v xml:space="preserve">  </v>
      </c>
      <c r="AD383" s="133"/>
      <c r="AE383" s="133"/>
      <c r="AF383" s="133" t="str">
        <f t="shared" si="146"/>
        <v xml:space="preserve">  </v>
      </c>
      <c r="AG383" s="133" t="str">
        <f t="shared" si="146"/>
        <v xml:space="preserve">  </v>
      </c>
      <c r="AH383" s="133" t="str">
        <f t="shared" si="146"/>
        <v xml:space="preserve">  </v>
      </c>
      <c r="AI383" s="42">
        <f t="shared" si="139"/>
        <v>70</v>
      </c>
      <c r="AJ383" s="43"/>
      <c r="AK383" s="43">
        <v>913</v>
      </c>
      <c r="AL383" s="42">
        <f t="shared" si="144"/>
        <v>70</v>
      </c>
      <c r="AM383" s="43" t="s">
        <v>311</v>
      </c>
      <c r="AN383" s="95">
        <v>44682</v>
      </c>
      <c r="AO383" s="82"/>
    </row>
    <row r="384" spans="1:41" ht="45" hidden="1" customHeight="1">
      <c r="A384" s="43">
        <v>72</v>
      </c>
      <c r="B384" s="43">
        <v>2814</v>
      </c>
      <c r="C384" s="43" t="s">
        <v>1</v>
      </c>
      <c r="D384" s="70" t="s">
        <v>2264</v>
      </c>
      <c r="E384" s="103">
        <f>E383</f>
        <v>44708</v>
      </c>
      <c r="F384" s="43" t="s">
        <v>38</v>
      </c>
      <c r="G384" s="43">
        <v>1002</v>
      </c>
      <c r="H384" s="167">
        <v>2056</v>
      </c>
      <c r="I384" s="152">
        <v>44718</v>
      </c>
      <c r="J384" s="358" t="s">
        <v>3187</v>
      </c>
      <c r="K384" s="178" t="s">
        <v>2655</v>
      </c>
      <c r="L384" s="97" t="s">
        <v>2265</v>
      </c>
      <c r="M384" s="43"/>
      <c r="N384" s="70" t="s">
        <v>2267</v>
      </c>
      <c r="O384" s="70" t="s">
        <v>39</v>
      </c>
      <c r="P384" s="169">
        <v>8</v>
      </c>
      <c r="Q384" s="115">
        <v>7</v>
      </c>
      <c r="R384" s="42">
        <f t="shared" si="141"/>
        <v>56</v>
      </c>
      <c r="S384" s="43" t="s">
        <v>1915</v>
      </c>
      <c r="T384" s="133" t="str">
        <f t="shared" si="145"/>
        <v xml:space="preserve">  </v>
      </c>
      <c r="U384" s="133">
        <f t="shared" si="145"/>
        <v>56</v>
      </c>
      <c r="V384" s="133" t="str">
        <f t="shared" si="145"/>
        <v xml:space="preserve">  </v>
      </c>
      <c r="W384" s="133"/>
      <c r="X384" s="133"/>
      <c r="Y384" s="133"/>
      <c r="Z384" s="133" t="str">
        <f t="shared" si="145"/>
        <v xml:space="preserve">  </v>
      </c>
      <c r="AA384" s="133" t="str">
        <f t="shared" si="145"/>
        <v xml:space="preserve">  </v>
      </c>
      <c r="AB384" s="133"/>
      <c r="AC384" s="133" t="str">
        <f t="shared" si="137"/>
        <v xml:space="preserve">  </v>
      </c>
      <c r="AD384" s="133"/>
      <c r="AE384" s="133"/>
      <c r="AF384" s="133" t="str">
        <f t="shared" si="146"/>
        <v xml:space="preserve">  </v>
      </c>
      <c r="AG384" s="133" t="str">
        <f t="shared" si="146"/>
        <v xml:space="preserve">  </v>
      </c>
      <c r="AH384" s="133" t="str">
        <f t="shared" si="146"/>
        <v xml:space="preserve">  </v>
      </c>
      <c r="AI384" s="42">
        <f t="shared" si="139"/>
        <v>56</v>
      </c>
      <c r="AJ384" s="43"/>
      <c r="AK384" s="43">
        <v>913</v>
      </c>
      <c r="AL384" s="42">
        <f t="shared" si="144"/>
        <v>56</v>
      </c>
      <c r="AM384" s="43" t="s">
        <v>311</v>
      </c>
      <c r="AN384" s="95">
        <v>44682</v>
      </c>
      <c r="AO384" s="82"/>
    </row>
    <row r="385" spans="1:41" ht="45" hidden="1" customHeight="1">
      <c r="A385" s="43">
        <v>73</v>
      </c>
      <c r="B385" s="43">
        <v>2814</v>
      </c>
      <c r="C385" s="43" t="s">
        <v>1</v>
      </c>
      <c r="D385" s="70" t="s">
        <v>2264</v>
      </c>
      <c r="E385" s="103">
        <f t="shared" ref="E385:E394" si="147">E384</f>
        <v>44708</v>
      </c>
      <c r="F385" s="43" t="s">
        <v>38</v>
      </c>
      <c r="G385" s="43">
        <v>1002</v>
      </c>
      <c r="H385" s="167">
        <v>2056</v>
      </c>
      <c r="I385" s="152">
        <v>44718</v>
      </c>
      <c r="J385" s="358" t="s">
        <v>3187</v>
      </c>
      <c r="K385" s="178" t="s">
        <v>2655</v>
      </c>
      <c r="L385" s="97" t="s">
        <v>2265</v>
      </c>
      <c r="M385" s="43"/>
      <c r="N385" s="70" t="s">
        <v>2268</v>
      </c>
      <c r="O385" s="70" t="s">
        <v>39</v>
      </c>
      <c r="P385" s="169">
        <v>8</v>
      </c>
      <c r="Q385" s="115">
        <v>7</v>
      </c>
      <c r="R385" s="42">
        <f t="shared" si="141"/>
        <v>56</v>
      </c>
      <c r="S385" s="43" t="s">
        <v>1915</v>
      </c>
      <c r="T385" s="133" t="str">
        <f t="shared" si="145"/>
        <v xml:space="preserve">  </v>
      </c>
      <c r="U385" s="133">
        <f t="shared" si="145"/>
        <v>56</v>
      </c>
      <c r="V385" s="133" t="str">
        <f t="shared" si="145"/>
        <v xml:space="preserve">  </v>
      </c>
      <c r="W385" s="133"/>
      <c r="X385" s="133"/>
      <c r="Y385" s="133"/>
      <c r="Z385" s="133" t="str">
        <f t="shared" si="145"/>
        <v xml:space="preserve">  </v>
      </c>
      <c r="AA385" s="133" t="str">
        <f t="shared" si="145"/>
        <v xml:space="preserve">  </v>
      </c>
      <c r="AB385" s="133"/>
      <c r="AC385" s="133" t="str">
        <f t="shared" si="137"/>
        <v xml:space="preserve">  </v>
      </c>
      <c r="AD385" s="133"/>
      <c r="AE385" s="133"/>
      <c r="AF385" s="133" t="str">
        <f t="shared" si="146"/>
        <v xml:space="preserve">  </v>
      </c>
      <c r="AG385" s="133" t="str">
        <f t="shared" si="146"/>
        <v xml:space="preserve">  </v>
      </c>
      <c r="AH385" s="133" t="str">
        <f t="shared" si="146"/>
        <v xml:space="preserve">  </v>
      </c>
      <c r="AI385" s="42">
        <f t="shared" si="139"/>
        <v>56</v>
      </c>
      <c r="AJ385" s="43"/>
      <c r="AK385" s="43">
        <v>913</v>
      </c>
      <c r="AL385" s="42">
        <f t="shared" si="144"/>
        <v>56</v>
      </c>
      <c r="AM385" s="43" t="s">
        <v>311</v>
      </c>
      <c r="AN385" s="95">
        <v>44682</v>
      </c>
      <c r="AO385" s="82"/>
    </row>
    <row r="386" spans="1:41" ht="45" hidden="1" customHeight="1">
      <c r="A386" s="43">
        <v>74</v>
      </c>
      <c r="B386" s="43">
        <v>2814</v>
      </c>
      <c r="C386" s="43" t="s">
        <v>1</v>
      </c>
      <c r="D386" s="70" t="s">
        <v>2264</v>
      </c>
      <c r="E386" s="103">
        <f t="shared" si="147"/>
        <v>44708</v>
      </c>
      <c r="F386" s="43" t="s">
        <v>38</v>
      </c>
      <c r="G386" s="43">
        <v>1002</v>
      </c>
      <c r="H386" s="167">
        <v>2056</v>
      </c>
      <c r="I386" s="152">
        <v>44718</v>
      </c>
      <c r="J386" s="358" t="s">
        <v>3187</v>
      </c>
      <c r="K386" s="178" t="s">
        <v>2655</v>
      </c>
      <c r="L386" s="97" t="s">
        <v>2265</v>
      </c>
      <c r="M386" s="43"/>
      <c r="N386" s="70" t="s">
        <v>2269</v>
      </c>
      <c r="O386" s="70" t="s">
        <v>39</v>
      </c>
      <c r="P386" s="169">
        <v>3</v>
      </c>
      <c r="Q386" s="115">
        <v>78</v>
      </c>
      <c r="R386" s="42">
        <f t="shared" si="141"/>
        <v>234</v>
      </c>
      <c r="S386" s="43" t="s">
        <v>1915</v>
      </c>
      <c r="T386" s="133" t="str">
        <f t="shared" si="145"/>
        <v xml:space="preserve">  </v>
      </c>
      <c r="U386" s="133">
        <f t="shared" si="145"/>
        <v>234</v>
      </c>
      <c r="V386" s="133" t="str">
        <f t="shared" si="145"/>
        <v xml:space="preserve">  </v>
      </c>
      <c r="W386" s="133"/>
      <c r="X386" s="133"/>
      <c r="Y386" s="133"/>
      <c r="Z386" s="133" t="str">
        <f t="shared" si="145"/>
        <v xml:space="preserve">  </v>
      </c>
      <c r="AA386" s="133" t="str">
        <f t="shared" si="145"/>
        <v xml:space="preserve">  </v>
      </c>
      <c r="AB386" s="133"/>
      <c r="AC386" s="133" t="str">
        <f t="shared" si="137"/>
        <v xml:space="preserve">  </v>
      </c>
      <c r="AD386" s="133"/>
      <c r="AE386" s="133"/>
      <c r="AF386" s="133" t="str">
        <f t="shared" si="146"/>
        <v xml:space="preserve">  </v>
      </c>
      <c r="AG386" s="133" t="str">
        <f t="shared" si="146"/>
        <v xml:space="preserve">  </v>
      </c>
      <c r="AH386" s="133" t="str">
        <f t="shared" si="146"/>
        <v xml:space="preserve">  </v>
      </c>
      <c r="AI386" s="42">
        <f t="shared" si="139"/>
        <v>234</v>
      </c>
      <c r="AJ386" s="43"/>
      <c r="AK386" s="43">
        <v>913</v>
      </c>
      <c r="AL386" s="42">
        <f t="shared" si="144"/>
        <v>234</v>
      </c>
      <c r="AM386" s="43" t="s">
        <v>311</v>
      </c>
      <c r="AN386" s="95">
        <v>44682</v>
      </c>
      <c r="AO386" s="82"/>
    </row>
    <row r="387" spans="1:41" ht="45" hidden="1" customHeight="1">
      <c r="A387" s="43">
        <v>75</v>
      </c>
      <c r="B387" s="43">
        <v>2814</v>
      </c>
      <c r="C387" s="43" t="s">
        <v>1</v>
      </c>
      <c r="D387" s="70" t="s">
        <v>2264</v>
      </c>
      <c r="E387" s="103">
        <f t="shared" si="147"/>
        <v>44708</v>
      </c>
      <c r="F387" s="43" t="s">
        <v>38</v>
      </c>
      <c r="G387" s="43">
        <v>1002</v>
      </c>
      <c r="H387" s="167">
        <v>2056</v>
      </c>
      <c r="I387" s="152">
        <v>44718</v>
      </c>
      <c r="J387" s="358" t="s">
        <v>3187</v>
      </c>
      <c r="K387" s="178" t="s">
        <v>2655</v>
      </c>
      <c r="L387" s="97" t="s">
        <v>2265</v>
      </c>
      <c r="M387" s="43"/>
      <c r="N387" s="70" t="s">
        <v>2270</v>
      </c>
      <c r="O387" s="70" t="s">
        <v>39</v>
      </c>
      <c r="P387" s="169">
        <v>20</v>
      </c>
      <c r="Q387" s="115">
        <v>23</v>
      </c>
      <c r="R387" s="42">
        <f t="shared" si="141"/>
        <v>460</v>
      </c>
      <c r="S387" s="43" t="s">
        <v>1915</v>
      </c>
      <c r="T387" s="133" t="str">
        <f t="shared" si="145"/>
        <v xml:space="preserve">  </v>
      </c>
      <c r="U387" s="133">
        <f t="shared" si="145"/>
        <v>460</v>
      </c>
      <c r="V387" s="133" t="str">
        <f t="shared" si="145"/>
        <v xml:space="preserve">  </v>
      </c>
      <c r="W387" s="133"/>
      <c r="X387" s="133"/>
      <c r="Y387" s="133"/>
      <c r="Z387" s="133" t="str">
        <f t="shared" si="145"/>
        <v xml:space="preserve">  </v>
      </c>
      <c r="AA387" s="133" t="str">
        <f t="shared" si="145"/>
        <v xml:space="preserve">  </v>
      </c>
      <c r="AB387" s="133"/>
      <c r="AC387" s="133" t="str">
        <f t="shared" si="137"/>
        <v xml:space="preserve">  </v>
      </c>
      <c r="AD387" s="133"/>
      <c r="AE387" s="133"/>
      <c r="AF387" s="133" t="str">
        <f t="shared" si="146"/>
        <v xml:space="preserve">  </v>
      </c>
      <c r="AG387" s="133" t="str">
        <f t="shared" si="146"/>
        <v xml:space="preserve">  </v>
      </c>
      <c r="AH387" s="133" t="str">
        <f t="shared" si="146"/>
        <v xml:space="preserve">  </v>
      </c>
      <c r="AI387" s="42">
        <f t="shared" si="139"/>
        <v>460</v>
      </c>
      <c r="AJ387" s="43"/>
      <c r="AK387" s="43">
        <v>913</v>
      </c>
      <c r="AL387" s="42">
        <f t="shared" si="144"/>
        <v>460</v>
      </c>
      <c r="AM387" s="43" t="s">
        <v>311</v>
      </c>
      <c r="AN387" s="95">
        <v>44682</v>
      </c>
      <c r="AO387" s="82"/>
    </row>
    <row r="388" spans="1:41" ht="45" hidden="1" customHeight="1">
      <c r="A388" s="43">
        <v>76</v>
      </c>
      <c r="B388" s="43">
        <v>2814</v>
      </c>
      <c r="C388" s="43" t="s">
        <v>1</v>
      </c>
      <c r="D388" s="70" t="s">
        <v>2264</v>
      </c>
      <c r="E388" s="103">
        <f t="shared" si="147"/>
        <v>44708</v>
      </c>
      <c r="F388" s="43" t="s">
        <v>38</v>
      </c>
      <c r="G388" s="43">
        <v>1002</v>
      </c>
      <c r="H388" s="167">
        <v>2056</v>
      </c>
      <c r="I388" s="152">
        <v>44718</v>
      </c>
      <c r="J388" s="358" t="s">
        <v>3187</v>
      </c>
      <c r="K388" s="178" t="s">
        <v>2655</v>
      </c>
      <c r="L388" s="97" t="s">
        <v>2265</v>
      </c>
      <c r="M388" s="43"/>
      <c r="N388" s="70" t="s">
        <v>2271</v>
      </c>
      <c r="O388" s="70" t="s">
        <v>39</v>
      </c>
      <c r="P388" s="169">
        <v>2</v>
      </c>
      <c r="Q388" s="115">
        <v>120</v>
      </c>
      <c r="R388" s="42">
        <f t="shared" si="141"/>
        <v>240</v>
      </c>
      <c r="S388" s="43" t="s">
        <v>1915</v>
      </c>
      <c r="T388" s="133" t="str">
        <f t="shared" si="145"/>
        <v xml:space="preserve">  </v>
      </c>
      <c r="U388" s="133">
        <f t="shared" si="145"/>
        <v>240</v>
      </c>
      <c r="V388" s="133" t="str">
        <f t="shared" si="145"/>
        <v xml:space="preserve">  </v>
      </c>
      <c r="W388" s="133"/>
      <c r="X388" s="133"/>
      <c r="Y388" s="133"/>
      <c r="Z388" s="133" t="str">
        <f t="shared" si="145"/>
        <v xml:space="preserve">  </v>
      </c>
      <c r="AA388" s="133" t="str">
        <f t="shared" si="145"/>
        <v xml:space="preserve">  </v>
      </c>
      <c r="AB388" s="133"/>
      <c r="AC388" s="133" t="str">
        <f t="shared" si="137"/>
        <v xml:space="preserve">  </v>
      </c>
      <c r="AD388" s="133"/>
      <c r="AE388" s="133"/>
      <c r="AF388" s="133" t="str">
        <f t="shared" si="146"/>
        <v xml:space="preserve">  </v>
      </c>
      <c r="AG388" s="133" t="str">
        <f t="shared" si="146"/>
        <v xml:space="preserve">  </v>
      </c>
      <c r="AH388" s="133" t="str">
        <f t="shared" si="146"/>
        <v xml:space="preserve">  </v>
      </c>
      <c r="AI388" s="42">
        <f t="shared" si="139"/>
        <v>240</v>
      </c>
      <c r="AJ388" s="43"/>
      <c r="AK388" s="43">
        <v>913</v>
      </c>
      <c r="AL388" s="42">
        <f t="shared" si="144"/>
        <v>240</v>
      </c>
      <c r="AM388" s="43" t="s">
        <v>311</v>
      </c>
      <c r="AN388" s="95">
        <v>44682</v>
      </c>
      <c r="AO388" s="82"/>
    </row>
    <row r="389" spans="1:41" ht="45" hidden="1" customHeight="1">
      <c r="A389" s="43">
        <v>77</v>
      </c>
      <c r="B389" s="43">
        <v>2814</v>
      </c>
      <c r="C389" s="43" t="s">
        <v>1</v>
      </c>
      <c r="D389" s="70" t="s">
        <v>2264</v>
      </c>
      <c r="E389" s="103">
        <f t="shared" si="147"/>
        <v>44708</v>
      </c>
      <c r="F389" s="43" t="s">
        <v>38</v>
      </c>
      <c r="G389" s="43">
        <v>1002</v>
      </c>
      <c r="H389" s="167">
        <v>2056</v>
      </c>
      <c r="I389" s="152">
        <v>44718</v>
      </c>
      <c r="J389" s="358" t="s">
        <v>3187</v>
      </c>
      <c r="K389" s="178" t="s">
        <v>2655</v>
      </c>
      <c r="L389" s="97" t="s">
        <v>2265</v>
      </c>
      <c r="M389" s="43"/>
      <c r="N389" s="70" t="s">
        <v>2272</v>
      </c>
      <c r="O389" s="70" t="s">
        <v>39</v>
      </c>
      <c r="P389" s="169">
        <v>2</v>
      </c>
      <c r="Q389" s="115">
        <v>45</v>
      </c>
      <c r="R389" s="42">
        <f t="shared" si="141"/>
        <v>90</v>
      </c>
      <c r="S389" s="43" t="s">
        <v>1915</v>
      </c>
      <c r="T389" s="133" t="str">
        <f t="shared" si="145"/>
        <v xml:space="preserve">  </v>
      </c>
      <c r="U389" s="133">
        <f t="shared" si="145"/>
        <v>90</v>
      </c>
      <c r="V389" s="133" t="str">
        <f t="shared" si="145"/>
        <v xml:space="preserve">  </v>
      </c>
      <c r="W389" s="133"/>
      <c r="X389" s="133"/>
      <c r="Y389" s="133"/>
      <c r="Z389" s="133" t="str">
        <f t="shared" si="145"/>
        <v xml:space="preserve">  </v>
      </c>
      <c r="AA389" s="133" t="str">
        <f t="shared" si="145"/>
        <v xml:space="preserve">  </v>
      </c>
      <c r="AB389" s="133"/>
      <c r="AC389" s="133" t="str">
        <f t="shared" si="137"/>
        <v xml:space="preserve">  </v>
      </c>
      <c r="AD389" s="133"/>
      <c r="AE389" s="133"/>
      <c r="AF389" s="133" t="str">
        <f t="shared" si="146"/>
        <v xml:space="preserve">  </v>
      </c>
      <c r="AG389" s="133" t="str">
        <f t="shared" si="146"/>
        <v xml:space="preserve">  </v>
      </c>
      <c r="AH389" s="133" t="str">
        <f t="shared" si="146"/>
        <v xml:space="preserve">  </v>
      </c>
      <c r="AI389" s="42">
        <f t="shared" si="139"/>
        <v>90</v>
      </c>
      <c r="AJ389" s="43"/>
      <c r="AK389" s="43">
        <v>913</v>
      </c>
      <c r="AL389" s="42">
        <f t="shared" si="144"/>
        <v>90</v>
      </c>
      <c r="AM389" s="43" t="s">
        <v>311</v>
      </c>
      <c r="AN389" s="95">
        <v>44682</v>
      </c>
      <c r="AO389" s="82"/>
    </row>
    <row r="390" spans="1:41" ht="45" hidden="1" customHeight="1">
      <c r="A390" s="43">
        <v>78</v>
      </c>
      <c r="B390" s="43">
        <v>2814</v>
      </c>
      <c r="C390" s="43" t="s">
        <v>1</v>
      </c>
      <c r="D390" s="70" t="s">
        <v>2264</v>
      </c>
      <c r="E390" s="103">
        <f t="shared" si="147"/>
        <v>44708</v>
      </c>
      <c r="F390" s="43" t="s">
        <v>38</v>
      </c>
      <c r="G390" s="43">
        <v>1002</v>
      </c>
      <c r="H390" s="167">
        <v>2056</v>
      </c>
      <c r="I390" s="152">
        <v>44718</v>
      </c>
      <c r="J390" s="358" t="s">
        <v>3187</v>
      </c>
      <c r="K390" s="178" t="s">
        <v>2655</v>
      </c>
      <c r="L390" s="97" t="s">
        <v>2265</v>
      </c>
      <c r="M390" s="43"/>
      <c r="N390" s="70" t="s">
        <v>2273</v>
      </c>
      <c r="O390" s="70" t="s">
        <v>39</v>
      </c>
      <c r="P390" s="169">
        <v>2</v>
      </c>
      <c r="Q390" s="115">
        <v>145</v>
      </c>
      <c r="R390" s="42">
        <f t="shared" si="141"/>
        <v>290</v>
      </c>
      <c r="S390" s="43" t="s">
        <v>1915</v>
      </c>
      <c r="T390" s="133" t="str">
        <f t="shared" si="145"/>
        <v xml:space="preserve">  </v>
      </c>
      <c r="U390" s="133">
        <f t="shared" si="145"/>
        <v>290</v>
      </c>
      <c r="V390" s="133" t="str">
        <f t="shared" si="145"/>
        <v xml:space="preserve">  </v>
      </c>
      <c r="W390" s="133"/>
      <c r="X390" s="133"/>
      <c r="Y390" s="133"/>
      <c r="Z390" s="133" t="str">
        <f t="shared" si="145"/>
        <v xml:space="preserve">  </v>
      </c>
      <c r="AA390" s="133" t="str">
        <f t="shared" si="145"/>
        <v xml:space="preserve">  </v>
      </c>
      <c r="AB390" s="133"/>
      <c r="AC390" s="133" t="str">
        <f t="shared" si="137"/>
        <v xml:space="preserve">  </v>
      </c>
      <c r="AD390" s="133"/>
      <c r="AE390" s="133"/>
      <c r="AF390" s="133" t="str">
        <f t="shared" si="146"/>
        <v xml:space="preserve">  </v>
      </c>
      <c r="AG390" s="133" t="str">
        <f t="shared" si="146"/>
        <v xml:space="preserve">  </v>
      </c>
      <c r="AH390" s="133" t="str">
        <f t="shared" si="146"/>
        <v xml:space="preserve">  </v>
      </c>
      <c r="AI390" s="42">
        <f t="shared" si="139"/>
        <v>290</v>
      </c>
      <c r="AJ390" s="43"/>
      <c r="AK390" s="43">
        <v>913</v>
      </c>
      <c r="AL390" s="42">
        <f t="shared" si="144"/>
        <v>290</v>
      </c>
      <c r="AM390" s="43" t="s">
        <v>311</v>
      </c>
      <c r="AN390" s="95">
        <v>44682</v>
      </c>
      <c r="AO390" s="82"/>
    </row>
    <row r="391" spans="1:41" ht="45" hidden="1" customHeight="1">
      <c r="A391" s="43">
        <v>79</v>
      </c>
      <c r="B391" s="43">
        <v>2814</v>
      </c>
      <c r="C391" s="43" t="s">
        <v>1</v>
      </c>
      <c r="D391" s="70" t="s">
        <v>2264</v>
      </c>
      <c r="E391" s="103">
        <f t="shared" si="147"/>
        <v>44708</v>
      </c>
      <c r="F391" s="43" t="s">
        <v>38</v>
      </c>
      <c r="G391" s="43">
        <v>1002</v>
      </c>
      <c r="H391" s="167">
        <v>2056</v>
      </c>
      <c r="I391" s="152">
        <v>44718</v>
      </c>
      <c r="J391" s="358" t="s">
        <v>3187</v>
      </c>
      <c r="K391" s="178" t="s">
        <v>2655</v>
      </c>
      <c r="L391" s="97" t="s">
        <v>2265</v>
      </c>
      <c r="M391" s="43"/>
      <c r="N391" s="70" t="s">
        <v>2274</v>
      </c>
      <c r="O391" s="70" t="s">
        <v>39</v>
      </c>
      <c r="P391" s="169">
        <v>4</v>
      </c>
      <c r="Q391" s="115">
        <v>8</v>
      </c>
      <c r="R391" s="42">
        <f t="shared" si="141"/>
        <v>32</v>
      </c>
      <c r="S391" s="43" t="s">
        <v>1915</v>
      </c>
      <c r="T391" s="133" t="str">
        <f t="shared" si="145"/>
        <v xml:space="preserve">  </v>
      </c>
      <c r="U391" s="133">
        <f t="shared" si="145"/>
        <v>32</v>
      </c>
      <c r="V391" s="133" t="str">
        <f t="shared" si="145"/>
        <v xml:space="preserve">  </v>
      </c>
      <c r="W391" s="133"/>
      <c r="X391" s="133"/>
      <c r="Y391" s="133"/>
      <c r="Z391" s="133" t="str">
        <f t="shared" si="145"/>
        <v xml:space="preserve">  </v>
      </c>
      <c r="AA391" s="133" t="str">
        <f t="shared" si="145"/>
        <v xml:space="preserve">  </v>
      </c>
      <c r="AB391" s="133"/>
      <c r="AC391" s="133" t="str">
        <f t="shared" si="137"/>
        <v xml:space="preserve">  </v>
      </c>
      <c r="AD391" s="133"/>
      <c r="AE391" s="133"/>
      <c r="AF391" s="133" t="str">
        <f t="shared" si="146"/>
        <v xml:space="preserve">  </v>
      </c>
      <c r="AG391" s="133" t="str">
        <f t="shared" si="146"/>
        <v xml:space="preserve">  </v>
      </c>
      <c r="AH391" s="133" t="str">
        <f t="shared" si="146"/>
        <v xml:space="preserve">  </v>
      </c>
      <c r="AI391" s="42">
        <f t="shared" si="139"/>
        <v>32</v>
      </c>
      <c r="AJ391" s="43"/>
      <c r="AK391" s="43">
        <v>913</v>
      </c>
      <c r="AL391" s="42">
        <f t="shared" si="144"/>
        <v>32</v>
      </c>
      <c r="AM391" s="43" t="s">
        <v>311</v>
      </c>
      <c r="AN391" s="95">
        <v>44682</v>
      </c>
      <c r="AO391" s="82"/>
    </row>
    <row r="392" spans="1:41" ht="45" hidden="1" customHeight="1">
      <c r="A392" s="43">
        <v>80</v>
      </c>
      <c r="B392" s="43">
        <v>2814</v>
      </c>
      <c r="C392" s="43" t="s">
        <v>1</v>
      </c>
      <c r="D392" s="70" t="s">
        <v>2264</v>
      </c>
      <c r="E392" s="103">
        <f t="shared" si="147"/>
        <v>44708</v>
      </c>
      <c r="F392" s="43" t="s">
        <v>38</v>
      </c>
      <c r="G392" s="43">
        <v>1002</v>
      </c>
      <c r="H392" s="167">
        <v>2056</v>
      </c>
      <c r="I392" s="152">
        <v>44718</v>
      </c>
      <c r="J392" s="358" t="s">
        <v>3187</v>
      </c>
      <c r="K392" s="178" t="s">
        <v>2655</v>
      </c>
      <c r="L392" s="97" t="s">
        <v>2265</v>
      </c>
      <c r="M392" s="43"/>
      <c r="N392" s="70" t="s">
        <v>2275</v>
      </c>
      <c r="O392" s="70" t="s">
        <v>39</v>
      </c>
      <c r="P392" s="169">
        <v>8</v>
      </c>
      <c r="Q392" s="115">
        <v>23</v>
      </c>
      <c r="R392" s="42">
        <f t="shared" si="141"/>
        <v>184</v>
      </c>
      <c r="S392" s="43" t="s">
        <v>1915</v>
      </c>
      <c r="T392" s="133" t="str">
        <f t="shared" si="145"/>
        <v xml:space="preserve">  </v>
      </c>
      <c r="U392" s="133">
        <f t="shared" si="145"/>
        <v>184</v>
      </c>
      <c r="V392" s="133" t="str">
        <f t="shared" si="145"/>
        <v xml:space="preserve">  </v>
      </c>
      <c r="W392" s="133"/>
      <c r="X392" s="133"/>
      <c r="Y392" s="133"/>
      <c r="Z392" s="133" t="str">
        <f t="shared" si="145"/>
        <v xml:space="preserve">  </v>
      </c>
      <c r="AA392" s="133" t="str">
        <f t="shared" si="145"/>
        <v xml:space="preserve">  </v>
      </c>
      <c r="AB392" s="133"/>
      <c r="AC392" s="133" t="str">
        <f t="shared" si="137"/>
        <v xml:space="preserve">  </v>
      </c>
      <c r="AD392" s="133"/>
      <c r="AE392" s="133"/>
      <c r="AF392" s="133" t="str">
        <f t="shared" si="146"/>
        <v xml:space="preserve">  </v>
      </c>
      <c r="AG392" s="133" t="str">
        <f t="shared" si="146"/>
        <v xml:space="preserve">  </v>
      </c>
      <c r="AH392" s="133" t="str">
        <f t="shared" si="146"/>
        <v xml:space="preserve">  </v>
      </c>
      <c r="AI392" s="42">
        <f t="shared" si="139"/>
        <v>184</v>
      </c>
      <c r="AJ392" s="43"/>
      <c r="AK392" s="43">
        <v>913</v>
      </c>
      <c r="AL392" s="42">
        <f t="shared" si="144"/>
        <v>184</v>
      </c>
      <c r="AM392" s="43" t="s">
        <v>311</v>
      </c>
      <c r="AN392" s="95">
        <v>44682</v>
      </c>
      <c r="AO392" s="82"/>
    </row>
    <row r="393" spans="1:41" ht="45" hidden="1" customHeight="1">
      <c r="A393" s="43">
        <v>81</v>
      </c>
      <c r="B393" s="43">
        <v>2814</v>
      </c>
      <c r="C393" s="43" t="s">
        <v>1</v>
      </c>
      <c r="D393" s="70" t="s">
        <v>2264</v>
      </c>
      <c r="E393" s="103">
        <f t="shared" si="147"/>
        <v>44708</v>
      </c>
      <c r="F393" s="43" t="s">
        <v>38</v>
      </c>
      <c r="G393" s="43">
        <v>1002</v>
      </c>
      <c r="H393" s="167">
        <v>2056</v>
      </c>
      <c r="I393" s="152">
        <v>44718</v>
      </c>
      <c r="J393" s="358" t="s">
        <v>3187</v>
      </c>
      <c r="K393" s="178" t="s">
        <v>2655</v>
      </c>
      <c r="L393" s="97" t="s">
        <v>2265</v>
      </c>
      <c r="M393" s="43"/>
      <c r="N393" s="70" t="s">
        <v>2276</v>
      </c>
      <c r="O393" s="70" t="s">
        <v>39</v>
      </c>
      <c r="P393" s="169">
        <v>8</v>
      </c>
      <c r="Q393" s="115">
        <v>25</v>
      </c>
      <c r="R393" s="42">
        <f t="shared" si="141"/>
        <v>200</v>
      </c>
      <c r="S393" s="43" t="s">
        <v>1915</v>
      </c>
      <c r="T393" s="133" t="str">
        <f t="shared" si="145"/>
        <v xml:space="preserve">  </v>
      </c>
      <c r="U393" s="133">
        <f t="shared" si="145"/>
        <v>200</v>
      </c>
      <c r="V393" s="133" t="str">
        <f t="shared" si="145"/>
        <v xml:space="preserve">  </v>
      </c>
      <c r="W393" s="133"/>
      <c r="X393" s="133"/>
      <c r="Y393" s="133"/>
      <c r="Z393" s="133" t="str">
        <f t="shared" si="145"/>
        <v xml:space="preserve">  </v>
      </c>
      <c r="AA393" s="133" t="str">
        <f t="shared" si="145"/>
        <v xml:space="preserve">  </v>
      </c>
      <c r="AB393" s="133"/>
      <c r="AC393" s="133" t="str">
        <f t="shared" si="137"/>
        <v xml:space="preserve">  </v>
      </c>
      <c r="AD393" s="133"/>
      <c r="AE393" s="133"/>
      <c r="AF393" s="133" t="str">
        <f t="shared" si="146"/>
        <v xml:space="preserve">  </v>
      </c>
      <c r="AG393" s="133" t="str">
        <f t="shared" si="146"/>
        <v xml:space="preserve">  </v>
      </c>
      <c r="AH393" s="133" t="str">
        <f t="shared" si="146"/>
        <v xml:space="preserve">  </v>
      </c>
      <c r="AI393" s="42">
        <f t="shared" si="139"/>
        <v>200</v>
      </c>
      <c r="AJ393" s="43"/>
      <c r="AK393" s="43">
        <v>913</v>
      </c>
      <c r="AL393" s="42">
        <f t="shared" si="144"/>
        <v>200</v>
      </c>
      <c r="AM393" s="43" t="s">
        <v>311</v>
      </c>
      <c r="AN393" s="95">
        <v>44682</v>
      </c>
      <c r="AO393" s="82"/>
    </row>
    <row r="394" spans="1:41" ht="45" hidden="1" customHeight="1">
      <c r="A394" s="43">
        <v>82</v>
      </c>
      <c r="B394" s="43">
        <v>2814</v>
      </c>
      <c r="C394" s="43" t="s">
        <v>1</v>
      </c>
      <c r="D394" s="70" t="s">
        <v>2264</v>
      </c>
      <c r="E394" s="103">
        <f t="shared" si="147"/>
        <v>44708</v>
      </c>
      <c r="F394" s="43" t="s">
        <v>38</v>
      </c>
      <c r="G394" s="43">
        <v>1002</v>
      </c>
      <c r="H394" s="167">
        <v>2056</v>
      </c>
      <c r="I394" s="152">
        <v>44718</v>
      </c>
      <c r="J394" s="358" t="s">
        <v>3187</v>
      </c>
      <c r="K394" s="178" t="s">
        <v>2655</v>
      </c>
      <c r="L394" s="97" t="s">
        <v>2265</v>
      </c>
      <c r="M394" s="43"/>
      <c r="N394" s="70" t="s">
        <v>2277</v>
      </c>
      <c r="O394" s="70" t="s">
        <v>39</v>
      </c>
      <c r="P394" s="169">
        <v>8</v>
      </c>
      <c r="Q394" s="115">
        <v>18</v>
      </c>
      <c r="R394" s="42">
        <f t="shared" si="141"/>
        <v>144</v>
      </c>
      <c r="S394" s="43" t="s">
        <v>1915</v>
      </c>
      <c r="T394" s="133" t="str">
        <f t="shared" si="145"/>
        <v xml:space="preserve">  </v>
      </c>
      <c r="U394" s="133">
        <f t="shared" si="145"/>
        <v>144</v>
      </c>
      <c r="V394" s="133" t="str">
        <f t="shared" si="145"/>
        <v xml:space="preserve">  </v>
      </c>
      <c r="W394" s="133"/>
      <c r="X394" s="133"/>
      <c r="Y394" s="133"/>
      <c r="Z394" s="133" t="str">
        <f t="shared" si="145"/>
        <v xml:space="preserve">  </v>
      </c>
      <c r="AA394" s="133" t="str">
        <f t="shared" si="145"/>
        <v xml:space="preserve">  </v>
      </c>
      <c r="AB394" s="133"/>
      <c r="AC394" s="133" t="str">
        <f t="shared" si="137"/>
        <v xml:space="preserve">  </v>
      </c>
      <c r="AD394" s="133"/>
      <c r="AE394" s="133"/>
      <c r="AF394" s="133" t="str">
        <f t="shared" si="146"/>
        <v xml:space="preserve">  </v>
      </c>
      <c r="AG394" s="133" t="str">
        <f t="shared" si="146"/>
        <v xml:space="preserve">  </v>
      </c>
      <c r="AH394" s="133" t="str">
        <f t="shared" si="146"/>
        <v xml:space="preserve">  </v>
      </c>
      <c r="AI394" s="42">
        <f t="shared" si="139"/>
        <v>144</v>
      </c>
      <c r="AJ394" s="43"/>
      <c r="AK394" s="43">
        <v>913</v>
      </c>
      <c r="AL394" s="42">
        <f t="shared" si="144"/>
        <v>144</v>
      </c>
      <c r="AM394" s="43" t="s">
        <v>311</v>
      </c>
      <c r="AN394" s="95">
        <v>44682</v>
      </c>
      <c r="AO394" s="82"/>
    </row>
    <row r="395" spans="1:41" ht="45" hidden="1" customHeight="1">
      <c r="A395" s="45">
        <v>83</v>
      </c>
      <c r="B395" s="45"/>
      <c r="C395" s="96" t="s">
        <v>2278</v>
      </c>
      <c r="D395" s="88"/>
      <c r="E395" s="45"/>
      <c r="F395" s="45"/>
      <c r="G395" s="45"/>
      <c r="H395" s="45"/>
      <c r="I395" s="45"/>
      <c r="J395" s="366"/>
      <c r="K395" s="45"/>
      <c r="L395" s="88"/>
      <c r="M395" s="45"/>
      <c r="N395" s="88"/>
      <c r="O395" s="45"/>
      <c r="P395" s="45"/>
      <c r="Q395" s="45"/>
      <c r="R395" s="44">
        <f>SUM(R361:R394)</f>
        <v>28082.080000000002</v>
      </c>
      <c r="S395" s="45"/>
      <c r="T395" s="208">
        <f>SUBTOTAL(9,T361:T394)</f>
        <v>0</v>
      </c>
      <c r="U395" s="206"/>
      <c r="V395" s="208">
        <f t="shared" ref="V395:AH395" si="148">SUBTOTAL(9,V361:V394)</f>
        <v>0</v>
      </c>
      <c r="W395" s="208"/>
      <c r="X395" s="208"/>
      <c r="Y395" s="208"/>
      <c r="Z395" s="208">
        <f t="shared" si="148"/>
        <v>0</v>
      </c>
      <c r="AA395" s="208">
        <f t="shared" si="148"/>
        <v>0</v>
      </c>
      <c r="AB395" s="208"/>
      <c r="AC395" s="208">
        <f t="shared" si="148"/>
        <v>0</v>
      </c>
      <c r="AD395" s="208"/>
      <c r="AE395" s="208"/>
      <c r="AF395" s="208">
        <f t="shared" si="148"/>
        <v>0</v>
      </c>
      <c r="AG395" s="208">
        <f t="shared" si="148"/>
        <v>0</v>
      </c>
      <c r="AH395" s="208">
        <f t="shared" si="148"/>
        <v>0</v>
      </c>
      <c r="AI395" s="45"/>
      <c r="AJ395" s="45"/>
      <c r="AK395" s="45"/>
      <c r="AL395" s="45"/>
      <c r="AM395" s="45" t="s">
        <v>311</v>
      </c>
      <c r="AN395" s="95">
        <v>44682</v>
      </c>
      <c r="AO395" s="82"/>
    </row>
    <row r="396" spans="1:41" ht="45" hidden="1" customHeight="1">
      <c r="A396" s="43">
        <v>84</v>
      </c>
      <c r="B396" s="43">
        <v>2543</v>
      </c>
      <c r="C396" s="43" t="s">
        <v>2</v>
      </c>
      <c r="D396" s="70" t="s">
        <v>2293</v>
      </c>
      <c r="E396" s="103">
        <v>44697</v>
      </c>
      <c r="F396" s="43" t="s">
        <v>56</v>
      </c>
      <c r="G396" s="43">
        <v>1007</v>
      </c>
      <c r="H396" s="167">
        <v>1340</v>
      </c>
      <c r="I396" s="152">
        <v>44701</v>
      </c>
      <c r="J396" s="56" t="s">
        <v>3188</v>
      </c>
      <c r="K396" s="43" t="s">
        <v>3189</v>
      </c>
      <c r="L396" s="99" t="s">
        <v>2294</v>
      </c>
      <c r="M396" s="43"/>
      <c r="N396" s="70" t="s">
        <v>2295</v>
      </c>
      <c r="O396" s="43" t="s">
        <v>2296</v>
      </c>
      <c r="P396" s="202">
        <v>1</v>
      </c>
      <c r="Q396" s="209">
        <v>1340</v>
      </c>
      <c r="R396" s="42">
        <f t="shared" si="141"/>
        <v>1340</v>
      </c>
      <c r="S396" s="43" t="s">
        <v>1916</v>
      </c>
      <c r="T396" s="133" t="str">
        <f>IF($S396=T$15,$R396,"  ")</f>
        <v xml:space="preserve">  </v>
      </c>
      <c r="U396" s="133" t="str">
        <f>IF($S396=U$15,$R396,"  ")</f>
        <v xml:space="preserve">  </v>
      </c>
      <c r="V396" s="133">
        <f>IF($S396=V$15,$R396,"  ")</f>
        <v>1340</v>
      </c>
      <c r="W396" s="133"/>
      <c r="X396" s="133"/>
      <c r="Y396" s="133"/>
      <c r="Z396" s="133" t="str">
        <f>IF($S396=Z$15,$R396,"  ")</f>
        <v xml:space="preserve">  </v>
      </c>
      <c r="AA396" s="133" t="str">
        <f>IF($S396=AA$15,$R396,"  ")</f>
        <v xml:space="preserve">  </v>
      </c>
      <c r="AB396" s="133"/>
      <c r="AC396" s="133" t="str">
        <f>IF($S396=AC$15,$R396,"  ")</f>
        <v xml:space="preserve">  </v>
      </c>
      <c r="AD396" s="133"/>
      <c r="AE396" s="133"/>
      <c r="AF396" s="133" t="str">
        <f>IF($S396=AF$15,$R396,"  ")</f>
        <v xml:space="preserve">  </v>
      </c>
      <c r="AG396" s="133" t="str">
        <f>IF($S396=AG$15,$R396,"  ")</f>
        <v xml:space="preserve">  </v>
      </c>
      <c r="AH396" s="133" t="str">
        <f>IF($S396=AH$15,$R396,"  ")</f>
        <v xml:space="preserve">  </v>
      </c>
      <c r="AI396" s="42">
        <f>R396</f>
        <v>1340</v>
      </c>
      <c r="AJ396" s="43"/>
      <c r="AK396" s="43"/>
      <c r="AL396" s="42">
        <f>R396</f>
        <v>1340</v>
      </c>
      <c r="AM396" s="43" t="s">
        <v>311</v>
      </c>
      <c r="AN396" s="95">
        <v>44682</v>
      </c>
      <c r="AO396" s="82"/>
    </row>
    <row r="397" spans="1:41" ht="45" hidden="1" customHeight="1">
      <c r="A397" s="43">
        <v>85</v>
      </c>
      <c r="B397" s="43">
        <v>2543</v>
      </c>
      <c r="C397" s="43" t="s">
        <v>2</v>
      </c>
      <c r="D397" s="70" t="s">
        <v>2293</v>
      </c>
      <c r="E397" s="103">
        <v>44697</v>
      </c>
      <c r="F397" s="43" t="s">
        <v>56</v>
      </c>
      <c r="G397" s="43">
        <v>1007</v>
      </c>
      <c r="H397" s="167">
        <v>32160</v>
      </c>
      <c r="I397" s="152">
        <v>44701</v>
      </c>
      <c r="J397" s="56" t="s">
        <v>3190</v>
      </c>
      <c r="K397" s="43" t="s">
        <v>3189</v>
      </c>
      <c r="L397" s="99" t="s">
        <v>2294</v>
      </c>
      <c r="M397" s="43"/>
      <c r="N397" s="70" t="s">
        <v>2295</v>
      </c>
      <c r="O397" s="43" t="s">
        <v>2296</v>
      </c>
      <c r="P397" s="202">
        <v>1</v>
      </c>
      <c r="Q397" s="209">
        <v>32160</v>
      </c>
      <c r="R397" s="42">
        <f t="shared" si="141"/>
        <v>32160</v>
      </c>
      <c r="S397" s="43" t="s">
        <v>1916</v>
      </c>
      <c r="T397" s="133"/>
      <c r="U397" s="133"/>
      <c r="V397" s="133">
        <f>IF($S397=V$15,$R397,"  ")</f>
        <v>32160</v>
      </c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42">
        <f t="shared" ref="AI397:AI399" si="149">R397</f>
        <v>32160</v>
      </c>
      <c r="AJ397" s="43"/>
      <c r="AK397" s="43"/>
      <c r="AL397" s="42">
        <f t="shared" ref="AL397:AL399" si="150">R397</f>
        <v>32160</v>
      </c>
      <c r="AM397" s="43"/>
      <c r="AN397" s="95">
        <v>44682</v>
      </c>
      <c r="AO397" s="82"/>
    </row>
    <row r="398" spans="1:41" ht="45" hidden="1" customHeight="1">
      <c r="A398" s="43">
        <v>86</v>
      </c>
      <c r="B398" s="43">
        <v>1957</v>
      </c>
      <c r="C398" s="43" t="s">
        <v>2</v>
      </c>
      <c r="D398" s="70" t="s">
        <v>2297</v>
      </c>
      <c r="E398" s="103">
        <v>44704</v>
      </c>
      <c r="F398" s="43" t="s">
        <v>56</v>
      </c>
      <c r="G398" s="43">
        <v>811</v>
      </c>
      <c r="H398" s="167">
        <v>230</v>
      </c>
      <c r="I398" s="152">
        <v>44733</v>
      </c>
      <c r="J398" s="358" t="s">
        <v>3191</v>
      </c>
      <c r="K398" s="178" t="s">
        <v>3192</v>
      </c>
      <c r="L398" s="99" t="s">
        <v>2298</v>
      </c>
      <c r="M398" s="43"/>
      <c r="N398" s="70" t="s">
        <v>2299</v>
      </c>
      <c r="O398" s="43" t="s">
        <v>2296</v>
      </c>
      <c r="P398" s="202">
        <v>1</v>
      </c>
      <c r="Q398" s="209">
        <v>230</v>
      </c>
      <c r="R398" s="42">
        <f t="shared" si="141"/>
        <v>230</v>
      </c>
      <c r="S398" s="43" t="s">
        <v>1916</v>
      </c>
      <c r="T398" s="133" t="str">
        <f>IF($S398=T$15,$R398,"  ")</f>
        <v xml:space="preserve">  </v>
      </c>
      <c r="U398" s="133" t="str">
        <f>IF($S398=U$15,$R398,"  ")</f>
        <v xml:space="preserve">  </v>
      </c>
      <c r="V398" s="133">
        <f>IF($S398=V$15,$R398,"  ")</f>
        <v>230</v>
      </c>
      <c r="W398" s="133"/>
      <c r="X398" s="133"/>
      <c r="Y398" s="133"/>
      <c r="Z398" s="133" t="str">
        <f>IF($S398=Z$15,$R398,"  ")</f>
        <v xml:space="preserve">  </v>
      </c>
      <c r="AA398" s="133" t="str">
        <f>IF($S398=AA$15,$R398,"  ")</f>
        <v xml:space="preserve">  </v>
      </c>
      <c r="AB398" s="133"/>
      <c r="AC398" s="133" t="str">
        <f>IF($S398=AC$15,$R398,"  ")</f>
        <v xml:space="preserve">  </v>
      </c>
      <c r="AD398" s="133"/>
      <c r="AE398" s="133"/>
      <c r="AF398" s="133" t="str">
        <f>IF($S398=AF$15,$R398,"  ")</f>
        <v xml:space="preserve">  </v>
      </c>
      <c r="AG398" s="133" t="str">
        <f>IF($S398=AG$15,$R398,"  ")</f>
        <v xml:space="preserve">  </v>
      </c>
      <c r="AH398" s="133" t="str">
        <f>IF($S398=AH$15,$R398,"  ")</f>
        <v xml:space="preserve">  </v>
      </c>
      <c r="AI398" s="42">
        <f t="shared" si="149"/>
        <v>230</v>
      </c>
      <c r="AJ398" s="43"/>
      <c r="AK398" s="43"/>
      <c r="AL398" s="42">
        <f t="shared" si="150"/>
        <v>230</v>
      </c>
      <c r="AM398" s="43" t="s">
        <v>311</v>
      </c>
      <c r="AN398" s="95">
        <v>44682</v>
      </c>
      <c r="AO398" s="82"/>
    </row>
    <row r="399" spans="1:41" ht="45" hidden="1" customHeight="1">
      <c r="A399" s="43">
        <v>87</v>
      </c>
      <c r="B399" s="43">
        <v>1957</v>
      </c>
      <c r="C399" s="43" t="s">
        <v>2</v>
      </c>
      <c r="D399" s="70" t="s">
        <v>2297</v>
      </c>
      <c r="E399" s="103">
        <v>44704</v>
      </c>
      <c r="F399" s="43" t="s">
        <v>56</v>
      </c>
      <c r="G399" s="43">
        <v>811</v>
      </c>
      <c r="H399" s="167">
        <v>2070</v>
      </c>
      <c r="I399" s="152">
        <v>44733</v>
      </c>
      <c r="J399" s="358" t="s">
        <v>3191</v>
      </c>
      <c r="K399" s="178" t="s">
        <v>3192</v>
      </c>
      <c r="L399" s="99" t="s">
        <v>2298</v>
      </c>
      <c r="M399" s="43"/>
      <c r="N399" s="70" t="s">
        <v>2299</v>
      </c>
      <c r="O399" s="43" t="s">
        <v>2296</v>
      </c>
      <c r="P399" s="202">
        <v>1</v>
      </c>
      <c r="Q399" s="167">
        <v>2070</v>
      </c>
      <c r="R399" s="42">
        <f t="shared" ref="R399" si="151">P399*Q399</f>
        <v>2070</v>
      </c>
      <c r="S399" s="43" t="s">
        <v>1916</v>
      </c>
      <c r="T399" s="133"/>
      <c r="U399" s="133"/>
      <c r="V399" s="133">
        <f>IF($S399=V$15,$R399,"  ")</f>
        <v>2070</v>
      </c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42">
        <f t="shared" si="149"/>
        <v>2070</v>
      </c>
      <c r="AJ399" s="43"/>
      <c r="AK399" s="43"/>
      <c r="AL399" s="42">
        <f t="shared" si="150"/>
        <v>2070</v>
      </c>
      <c r="AM399" s="43"/>
      <c r="AN399" s="95">
        <v>44682</v>
      </c>
      <c r="AO399" s="82"/>
    </row>
    <row r="400" spans="1:41" ht="45" hidden="1" customHeight="1">
      <c r="A400" s="45">
        <v>88</v>
      </c>
      <c r="B400" s="45"/>
      <c r="C400" s="96" t="s">
        <v>2300</v>
      </c>
      <c r="D400" s="88"/>
      <c r="E400" s="45"/>
      <c r="F400" s="45"/>
      <c r="G400" s="45"/>
      <c r="H400" s="45"/>
      <c r="I400" s="45"/>
      <c r="J400" s="366"/>
      <c r="K400" s="45"/>
      <c r="L400" s="88"/>
      <c r="M400" s="45"/>
      <c r="N400" s="88"/>
      <c r="O400" s="45"/>
      <c r="P400" s="45"/>
      <c r="Q400" s="45"/>
      <c r="R400" s="44">
        <f>SUM(R396:R399)</f>
        <v>35800</v>
      </c>
      <c r="S400" s="45"/>
      <c r="T400" s="208">
        <f>SUBTOTAL(9,T396:T398)</f>
        <v>0</v>
      </c>
      <c r="U400" s="208">
        <f>SUBTOTAL(9,U396:U398)</f>
        <v>0</v>
      </c>
      <c r="V400" s="206"/>
      <c r="W400" s="206"/>
      <c r="X400" s="206"/>
      <c r="Y400" s="206"/>
      <c r="Z400" s="208">
        <f>SUBTOTAL(9,Z396:Z398)</f>
        <v>0</v>
      </c>
      <c r="AA400" s="208">
        <f>SUBTOTAL(9,AA396:AA398)</f>
        <v>0</v>
      </c>
      <c r="AB400" s="208"/>
      <c r="AC400" s="208">
        <f>SUBTOTAL(9,AC396:AC398)</f>
        <v>0</v>
      </c>
      <c r="AD400" s="208"/>
      <c r="AE400" s="208"/>
      <c r="AF400" s="208">
        <f>SUBTOTAL(9,AF396:AF398)</f>
        <v>0</v>
      </c>
      <c r="AG400" s="208">
        <f>SUBTOTAL(9,AG396:AG398)</f>
        <v>0</v>
      </c>
      <c r="AH400" s="208">
        <f>SUBTOTAL(9,AH396:AH398)</f>
        <v>0</v>
      </c>
      <c r="AI400" s="45"/>
      <c r="AJ400" s="45"/>
      <c r="AK400" s="45"/>
      <c r="AL400" s="45"/>
      <c r="AM400" s="45" t="s">
        <v>311</v>
      </c>
      <c r="AN400" s="95">
        <v>44682</v>
      </c>
      <c r="AO400" s="82"/>
    </row>
    <row r="401" spans="1:41" ht="45" hidden="1" customHeight="1">
      <c r="A401" s="43">
        <v>89</v>
      </c>
      <c r="B401" s="43">
        <v>3024</v>
      </c>
      <c r="C401" s="43" t="s">
        <v>4</v>
      </c>
      <c r="D401" s="70" t="s">
        <v>2301</v>
      </c>
      <c r="E401" s="103">
        <v>44712</v>
      </c>
      <c r="F401" s="43" t="s">
        <v>38</v>
      </c>
      <c r="G401" s="43">
        <v>1058</v>
      </c>
      <c r="H401" s="167">
        <v>2649.34</v>
      </c>
      <c r="I401" s="152">
        <v>44714</v>
      </c>
      <c r="J401" s="358" t="s">
        <v>3193</v>
      </c>
      <c r="K401" s="178" t="s">
        <v>3194</v>
      </c>
      <c r="L401" s="99" t="s">
        <v>2302</v>
      </c>
      <c r="M401" s="43"/>
      <c r="N401" s="70" t="s">
        <v>2303</v>
      </c>
      <c r="O401" s="43" t="s">
        <v>68</v>
      </c>
      <c r="P401" s="202">
        <v>10</v>
      </c>
      <c r="Q401" s="210">
        <v>264.93400000000003</v>
      </c>
      <c r="R401" s="42">
        <f>P401*Q401</f>
        <v>2649.34</v>
      </c>
      <c r="S401" s="43" t="s">
        <v>1915</v>
      </c>
      <c r="T401" s="133" t="str">
        <f>IF($S401=T$15,$R401,"  ")</f>
        <v xml:space="preserve">  </v>
      </c>
      <c r="U401" s="133">
        <f>IF($S401=U$15,$R401,"  ")</f>
        <v>2649.34</v>
      </c>
      <c r="V401" s="133" t="str">
        <f>IF($S401=V$15,$R401,"  ")</f>
        <v xml:space="preserve">  </v>
      </c>
      <c r="W401" s="133"/>
      <c r="X401" s="133"/>
      <c r="Y401" s="133"/>
      <c r="Z401" s="133" t="str">
        <f>IF($S401=Z$15,$R401,"  ")</f>
        <v xml:space="preserve">  </v>
      </c>
      <c r="AA401" s="133" t="str">
        <f>IF($S401=AA$15,$R401,"  ")</f>
        <v xml:space="preserve">  </v>
      </c>
      <c r="AB401" s="133"/>
      <c r="AC401" s="133" t="str">
        <f>IF($S401=AC$15,$R401,"  ")</f>
        <v xml:space="preserve">  </v>
      </c>
      <c r="AD401" s="133"/>
      <c r="AE401" s="133"/>
      <c r="AF401" s="133" t="str">
        <f>IF($S401=AF$15,$R401,"  ")</f>
        <v xml:space="preserve">  </v>
      </c>
      <c r="AG401" s="133" t="str">
        <f>IF($S401=AG$15,$R401,"  ")</f>
        <v xml:space="preserve">  </v>
      </c>
      <c r="AH401" s="133" t="str">
        <f>IF($S401=AH$15,$R401,"  ")</f>
        <v xml:space="preserve">  </v>
      </c>
      <c r="AI401" s="43"/>
      <c r="AJ401" s="42">
        <f>R401</f>
        <v>2649.34</v>
      </c>
      <c r="AK401" s="43">
        <v>1009</v>
      </c>
      <c r="AL401" s="42">
        <f>R401</f>
        <v>2649.34</v>
      </c>
      <c r="AM401" s="43" t="s">
        <v>311</v>
      </c>
      <c r="AN401" s="95">
        <v>44682</v>
      </c>
      <c r="AO401" s="82"/>
    </row>
    <row r="402" spans="1:41" ht="45" hidden="1" customHeight="1">
      <c r="A402" s="45">
        <v>90</v>
      </c>
      <c r="B402" s="45"/>
      <c r="C402" s="96" t="s">
        <v>1953</v>
      </c>
      <c r="D402" s="88"/>
      <c r="E402" s="45"/>
      <c r="F402" s="45"/>
      <c r="G402" s="45"/>
      <c r="H402" s="45"/>
      <c r="I402" s="45"/>
      <c r="J402" s="366"/>
      <c r="K402" s="45"/>
      <c r="L402" s="88"/>
      <c r="M402" s="45"/>
      <c r="N402" s="88"/>
      <c r="O402" s="45"/>
      <c r="P402" s="45"/>
      <c r="Q402" s="45"/>
      <c r="R402" s="44">
        <f>SUM(R401)</f>
        <v>2649.34</v>
      </c>
      <c r="S402" s="45"/>
      <c r="T402" s="208">
        <f>SUBTOTAL(9,T401)</f>
        <v>0</v>
      </c>
      <c r="U402" s="206"/>
      <c r="V402" s="208">
        <f t="shared" ref="V402:AH402" si="152">SUBTOTAL(9,V401)</f>
        <v>0</v>
      </c>
      <c r="W402" s="208"/>
      <c r="X402" s="208"/>
      <c r="Y402" s="208"/>
      <c r="Z402" s="208">
        <f t="shared" si="152"/>
        <v>0</v>
      </c>
      <c r="AA402" s="208">
        <f t="shared" si="152"/>
        <v>0</v>
      </c>
      <c r="AB402" s="208"/>
      <c r="AC402" s="208">
        <f t="shared" si="152"/>
        <v>0</v>
      </c>
      <c r="AD402" s="208"/>
      <c r="AE402" s="208"/>
      <c r="AF402" s="208">
        <f t="shared" si="152"/>
        <v>0</v>
      </c>
      <c r="AG402" s="208">
        <f t="shared" si="152"/>
        <v>0</v>
      </c>
      <c r="AH402" s="208">
        <f t="shared" si="152"/>
        <v>0</v>
      </c>
      <c r="AI402" s="45"/>
      <c r="AJ402" s="45"/>
      <c r="AK402" s="45"/>
      <c r="AL402" s="45"/>
      <c r="AM402" s="45" t="s">
        <v>311</v>
      </c>
      <c r="AN402" s="95">
        <v>44682</v>
      </c>
      <c r="AO402" s="82"/>
    </row>
    <row r="403" spans="1:41" ht="45" hidden="1" customHeight="1">
      <c r="A403" s="43">
        <v>91</v>
      </c>
      <c r="B403" s="43">
        <v>1002</v>
      </c>
      <c r="C403" s="43" t="s">
        <v>5</v>
      </c>
      <c r="D403" s="70" t="s">
        <v>2166</v>
      </c>
      <c r="E403" s="103">
        <v>44694</v>
      </c>
      <c r="F403" s="43" t="s">
        <v>56</v>
      </c>
      <c r="G403" s="43">
        <v>445</v>
      </c>
      <c r="H403" s="167">
        <v>3000</v>
      </c>
      <c r="I403" s="152">
        <v>44700</v>
      </c>
      <c r="J403" s="358" t="s">
        <v>3195</v>
      </c>
      <c r="K403" s="178" t="s">
        <v>3161</v>
      </c>
      <c r="L403" s="70" t="s">
        <v>1653</v>
      </c>
      <c r="M403" s="43"/>
      <c r="N403" s="70" t="s">
        <v>2282</v>
      </c>
      <c r="O403" s="43" t="s">
        <v>2296</v>
      </c>
      <c r="P403" s="202">
        <v>1</v>
      </c>
      <c r="Q403" s="55">
        <v>3000</v>
      </c>
      <c r="R403" s="42">
        <f t="shared" si="141"/>
        <v>3000</v>
      </c>
      <c r="S403" s="43" t="s">
        <v>1916</v>
      </c>
      <c r="T403" s="133" t="str">
        <f t="shared" ref="T403:AA406" si="153">IF($S403=T$15,$R403,"  ")</f>
        <v xml:space="preserve">  </v>
      </c>
      <c r="U403" s="133" t="str">
        <f t="shared" si="153"/>
        <v xml:space="preserve">  </v>
      </c>
      <c r="V403" s="133">
        <f t="shared" si="153"/>
        <v>3000</v>
      </c>
      <c r="W403" s="133"/>
      <c r="X403" s="133"/>
      <c r="Y403" s="133"/>
      <c r="Z403" s="133" t="str">
        <f t="shared" si="153"/>
        <v xml:space="preserve">  </v>
      </c>
      <c r="AA403" s="133" t="str">
        <f t="shared" si="153"/>
        <v xml:space="preserve">  </v>
      </c>
      <c r="AB403" s="133"/>
      <c r="AC403" s="133" t="str">
        <f>IF($S403=AC$15,$R403,"  ")</f>
        <v xml:space="preserve">  </v>
      </c>
      <c r="AD403" s="133"/>
      <c r="AE403" s="133"/>
      <c r="AF403" s="133" t="str">
        <f t="shared" ref="AF403:AH406" si="154">IF($S403=AF$15,$R403,"  ")</f>
        <v xml:space="preserve">  </v>
      </c>
      <c r="AG403" s="133" t="str">
        <f t="shared" si="154"/>
        <v xml:space="preserve">  </v>
      </c>
      <c r="AH403" s="133" t="str">
        <f t="shared" si="154"/>
        <v xml:space="preserve">  </v>
      </c>
      <c r="AI403" s="43"/>
      <c r="AJ403" s="42">
        <f>R403</f>
        <v>3000</v>
      </c>
      <c r="AK403" s="43"/>
      <c r="AL403" s="42">
        <f>R403</f>
        <v>3000</v>
      </c>
      <c r="AM403" s="43" t="s">
        <v>311</v>
      </c>
      <c r="AN403" s="95">
        <v>44682</v>
      </c>
      <c r="AO403" s="82"/>
    </row>
    <row r="404" spans="1:41" ht="45" hidden="1" customHeight="1">
      <c r="A404" s="43">
        <v>92</v>
      </c>
      <c r="B404" s="43">
        <v>1459</v>
      </c>
      <c r="C404" s="43" t="s">
        <v>5</v>
      </c>
      <c r="D404" s="70" t="s">
        <v>2166</v>
      </c>
      <c r="E404" s="103">
        <v>44698</v>
      </c>
      <c r="F404" s="43" t="s">
        <v>56</v>
      </c>
      <c r="G404" s="43">
        <v>607</v>
      </c>
      <c r="H404" s="167">
        <v>6000</v>
      </c>
      <c r="I404" s="152">
        <v>44704</v>
      </c>
      <c r="J404" s="56" t="s">
        <v>3196</v>
      </c>
      <c r="K404" s="43" t="s">
        <v>3117</v>
      </c>
      <c r="L404" s="70" t="s">
        <v>2168</v>
      </c>
      <c r="M404" s="43"/>
      <c r="N404" s="70" t="s">
        <v>2304</v>
      </c>
      <c r="O404" s="43" t="s">
        <v>2296</v>
      </c>
      <c r="P404" s="202">
        <v>1</v>
      </c>
      <c r="Q404" s="55">
        <v>6000</v>
      </c>
      <c r="R404" s="42">
        <f t="shared" si="141"/>
        <v>6000</v>
      </c>
      <c r="S404" s="43" t="s">
        <v>1916</v>
      </c>
      <c r="T404" s="133" t="str">
        <f t="shared" si="153"/>
        <v xml:space="preserve">  </v>
      </c>
      <c r="U404" s="133" t="str">
        <f t="shared" si="153"/>
        <v xml:space="preserve">  </v>
      </c>
      <c r="V404" s="133">
        <f t="shared" si="153"/>
        <v>6000</v>
      </c>
      <c r="W404" s="133"/>
      <c r="X404" s="133"/>
      <c r="Y404" s="133"/>
      <c r="Z404" s="133" t="str">
        <f t="shared" si="153"/>
        <v xml:space="preserve">  </v>
      </c>
      <c r="AA404" s="133" t="str">
        <f t="shared" si="153"/>
        <v xml:space="preserve">  </v>
      </c>
      <c r="AB404" s="133"/>
      <c r="AC404" s="133" t="str">
        <f>IF($S404=AC$15,$R404,"  ")</f>
        <v xml:space="preserve">  </v>
      </c>
      <c r="AD404" s="133"/>
      <c r="AE404" s="133"/>
      <c r="AF404" s="133" t="str">
        <f t="shared" si="154"/>
        <v xml:space="preserve">  </v>
      </c>
      <c r="AG404" s="133" t="str">
        <f t="shared" si="154"/>
        <v xml:space="preserve">  </v>
      </c>
      <c r="AH404" s="133" t="str">
        <f t="shared" si="154"/>
        <v xml:space="preserve">  </v>
      </c>
      <c r="AI404" s="43"/>
      <c r="AJ404" s="42">
        <f t="shared" ref="AJ404:AJ416" si="155">R404</f>
        <v>6000</v>
      </c>
      <c r="AK404" s="43"/>
      <c r="AL404" s="42">
        <f t="shared" ref="AL404:AL416" si="156">R404</f>
        <v>6000</v>
      </c>
      <c r="AM404" s="43" t="s">
        <v>311</v>
      </c>
      <c r="AN404" s="95">
        <v>44682</v>
      </c>
      <c r="AO404" s="82"/>
    </row>
    <row r="405" spans="1:41" ht="45" hidden="1" customHeight="1">
      <c r="A405" s="43">
        <v>93</v>
      </c>
      <c r="B405" s="43">
        <v>1460</v>
      </c>
      <c r="C405" s="43" t="s">
        <v>5</v>
      </c>
      <c r="D405" s="70" t="s">
        <v>2166</v>
      </c>
      <c r="E405" s="103">
        <v>44698</v>
      </c>
      <c r="F405" s="43" t="s">
        <v>56</v>
      </c>
      <c r="G405" s="43">
        <v>608</v>
      </c>
      <c r="H405" s="167">
        <v>6000</v>
      </c>
      <c r="I405" s="152">
        <v>44704</v>
      </c>
      <c r="J405" s="56" t="s">
        <v>3197</v>
      </c>
      <c r="K405" s="43" t="s">
        <v>3119</v>
      </c>
      <c r="L405" s="70" t="s">
        <v>765</v>
      </c>
      <c r="M405" s="43"/>
      <c r="N405" s="70" t="s">
        <v>2305</v>
      </c>
      <c r="O405" s="43" t="s">
        <v>2296</v>
      </c>
      <c r="P405" s="202">
        <v>1</v>
      </c>
      <c r="Q405" s="55">
        <v>6000</v>
      </c>
      <c r="R405" s="42">
        <f t="shared" si="141"/>
        <v>6000</v>
      </c>
      <c r="S405" s="43" t="s">
        <v>1916</v>
      </c>
      <c r="T405" s="133" t="str">
        <f t="shared" si="153"/>
        <v xml:space="preserve">  </v>
      </c>
      <c r="U405" s="133" t="str">
        <f t="shared" si="153"/>
        <v xml:space="preserve">  </v>
      </c>
      <c r="V405" s="133">
        <f t="shared" si="153"/>
        <v>6000</v>
      </c>
      <c r="W405" s="133"/>
      <c r="X405" s="133"/>
      <c r="Y405" s="133"/>
      <c r="Z405" s="133" t="str">
        <f t="shared" si="153"/>
        <v xml:space="preserve">  </v>
      </c>
      <c r="AA405" s="133" t="str">
        <f t="shared" si="153"/>
        <v xml:space="preserve">  </v>
      </c>
      <c r="AB405" s="133"/>
      <c r="AC405" s="133" t="str">
        <f>IF($S405=AC$15,$R405,"  ")</f>
        <v xml:space="preserve">  </v>
      </c>
      <c r="AD405" s="133"/>
      <c r="AE405" s="133"/>
      <c r="AF405" s="133" t="str">
        <f t="shared" si="154"/>
        <v xml:space="preserve">  </v>
      </c>
      <c r="AG405" s="133" t="str">
        <f t="shared" si="154"/>
        <v xml:space="preserve">  </v>
      </c>
      <c r="AH405" s="133" t="str">
        <f t="shared" si="154"/>
        <v xml:space="preserve">  </v>
      </c>
      <c r="AI405" s="43"/>
      <c r="AJ405" s="42">
        <f t="shared" si="155"/>
        <v>6000</v>
      </c>
      <c r="AK405" s="43"/>
      <c r="AL405" s="42">
        <f t="shared" si="156"/>
        <v>6000</v>
      </c>
      <c r="AM405" s="43" t="s">
        <v>311</v>
      </c>
      <c r="AN405" s="95">
        <v>44682</v>
      </c>
      <c r="AO405" s="82"/>
    </row>
    <row r="406" spans="1:41" ht="45" hidden="1" customHeight="1">
      <c r="A406" s="43">
        <v>94</v>
      </c>
      <c r="B406" s="43">
        <v>40</v>
      </c>
      <c r="C406" s="43" t="s">
        <v>5</v>
      </c>
      <c r="D406" s="70" t="s">
        <v>2166</v>
      </c>
      <c r="E406" s="103">
        <v>44698</v>
      </c>
      <c r="F406" s="43" t="s">
        <v>56</v>
      </c>
      <c r="G406" s="43">
        <v>11</v>
      </c>
      <c r="H406" s="167">
        <v>600</v>
      </c>
      <c r="I406" s="152">
        <v>44704</v>
      </c>
      <c r="J406" s="358" t="s">
        <v>3198</v>
      </c>
      <c r="K406" s="178" t="s">
        <v>3112</v>
      </c>
      <c r="L406" s="70" t="s">
        <v>2167</v>
      </c>
      <c r="M406" s="43"/>
      <c r="N406" s="70" t="s">
        <v>3204</v>
      </c>
      <c r="O406" s="43" t="s">
        <v>2296</v>
      </c>
      <c r="P406" s="202">
        <v>1</v>
      </c>
      <c r="Q406" s="167">
        <v>600</v>
      </c>
      <c r="R406" s="42">
        <f t="shared" si="141"/>
        <v>600</v>
      </c>
      <c r="S406" s="43" t="s">
        <v>1916</v>
      </c>
      <c r="T406" s="133" t="str">
        <f t="shared" si="153"/>
        <v xml:space="preserve">  </v>
      </c>
      <c r="U406" s="133" t="str">
        <f t="shared" si="153"/>
        <v xml:space="preserve">  </v>
      </c>
      <c r="V406" s="133">
        <f t="shared" si="153"/>
        <v>600</v>
      </c>
      <c r="W406" s="133"/>
      <c r="X406" s="133"/>
      <c r="Y406" s="133"/>
      <c r="Z406" s="133" t="str">
        <f t="shared" si="153"/>
        <v xml:space="preserve">  </v>
      </c>
      <c r="AA406" s="133" t="str">
        <f t="shared" si="153"/>
        <v xml:space="preserve">  </v>
      </c>
      <c r="AB406" s="133"/>
      <c r="AC406" s="133" t="str">
        <f>IF($S406=AC$15,$R406,"  ")</f>
        <v xml:space="preserve">  </v>
      </c>
      <c r="AD406" s="133"/>
      <c r="AE406" s="133"/>
      <c r="AF406" s="133" t="str">
        <f t="shared" si="154"/>
        <v xml:space="preserve">  </v>
      </c>
      <c r="AG406" s="133" t="str">
        <f t="shared" si="154"/>
        <v xml:space="preserve">  </v>
      </c>
      <c r="AH406" s="133" t="str">
        <f t="shared" si="154"/>
        <v xml:space="preserve">  </v>
      </c>
      <c r="AI406" s="43"/>
      <c r="AJ406" s="42">
        <f t="shared" si="155"/>
        <v>600</v>
      </c>
      <c r="AK406" s="43"/>
      <c r="AL406" s="42">
        <f t="shared" si="156"/>
        <v>600</v>
      </c>
      <c r="AM406" s="43" t="s">
        <v>311</v>
      </c>
      <c r="AN406" s="95">
        <v>44682</v>
      </c>
      <c r="AO406" s="82"/>
    </row>
    <row r="407" spans="1:41" ht="45" hidden="1" customHeight="1">
      <c r="A407" s="43">
        <v>95</v>
      </c>
      <c r="B407" s="43">
        <v>40</v>
      </c>
      <c r="C407" s="43" t="s">
        <v>5</v>
      </c>
      <c r="D407" s="70" t="s">
        <v>2166</v>
      </c>
      <c r="E407" s="103">
        <v>44698</v>
      </c>
      <c r="F407" s="43" t="s">
        <v>56</v>
      </c>
      <c r="G407" s="43">
        <v>11</v>
      </c>
      <c r="H407" s="167">
        <v>6900</v>
      </c>
      <c r="I407" s="152">
        <v>44704</v>
      </c>
      <c r="J407" s="358" t="s">
        <v>3199</v>
      </c>
      <c r="K407" s="178" t="s">
        <v>3112</v>
      </c>
      <c r="L407" s="70" t="s">
        <v>2167</v>
      </c>
      <c r="M407" s="43"/>
      <c r="N407" s="70" t="s">
        <v>3205</v>
      </c>
      <c r="O407" s="43" t="s">
        <v>2296</v>
      </c>
      <c r="P407" s="202">
        <v>1</v>
      </c>
      <c r="Q407" s="167">
        <v>6900</v>
      </c>
      <c r="R407" s="42">
        <f t="shared" si="141"/>
        <v>6900</v>
      </c>
      <c r="S407" s="43" t="s">
        <v>1916</v>
      </c>
      <c r="T407" s="133"/>
      <c r="U407" s="133"/>
      <c r="V407" s="133">
        <f t="shared" ref="V407:V416" si="157">IF($S407=V$15,$R407,"  ")</f>
        <v>6900</v>
      </c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43"/>
      <c r="AJ407" s="42">
        <f t="shared" si="155"/>
        <v>6900</v>
      </c>
      <c r="AK407" s="43"/>
      <c r="AL407" s="42">
        <f t="shared" si="156"/>
        <v>6900</v>
      </c>
      <c r="AM407" s="43" t="s">
        <v>311</v>
      </c>
      <c r="AN407" s="95">
        <v>44682</v>
      </c>
      <c r="AO407" s="82"/>
    </row>
    <row r="408" spans="1:41" ht="45" hidden="1" customHeight="1">
      <c r="A408" s="43">
        <v>96</v>
      </c>
      <c r="B408" s="43">
        <v>40</v>
      </c>
      <c r="C408" s="43" t="s">
        <v>5</v>
      </c>
      <c r="D408" s="70" t="s">
        <v>2166</v>
      </c>
      <c r="E408" s="103">
        <v>44698</v>
      </c>
      <c r="F408" s="43" t="s">
        <v>56</v>
      </c>
      <c r="G408" s="43">
        <v>11</v>
      </c>
      <c r="H408" s="167">
        <v>600</v>
      </c>
      <c r="I408" s="152">
        <v>44704</v>
      </c>
      <c r="J408" s="358" t="s">
        <v>3200</v>
      </c>
      <c r="K408" s="178" t="s">
        <v>3112</v>
      </c>
      <c r="L408" s="70" t="s">
        <v>2167</v>
      </c>
      <c r="M408" s="43"/>
      <c r="N408" s="70" t="s">
        <v>3206</v>
      </c>
      <c r="O408" s="43" t="s">
        <v>2296</v>
      </c>
      <c r="P408" s="202">
        <v>1</v>
      </c>
      <c r="Q408" s="167">
        <v>600</v>
      </c>
      <c r="R408" s="42">
        <f t="shared" si="141"/>
        <v>600</v>
      </c>
      <c r="S408" s="43" t="s">
        <v>1916</v>
      </c>
      <c r="T408" s="133"/>
      <c r="U408" s="133"/>
      <c r="V408" s="133">
        <f t="shared" si="157"/>
        <v>600</v>
      </c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43"/>
      <c r="AJ408" s="42">
        <f t="shared" si="155"/>
        <v>600</v>
      </c>
      <c r="AK408" s="43"/>
      <c r="AL408" s="42">
        <f t="shared" si="156"/>
        <v>600</v>
      </c>
      <c r="AM408" s="43" t="s">
        <v>311</v>
      </c>
      <c r="AN408" s="95">
        <v>44682</v>
      </c>
      <c r="AO408" s="82"/>
    </row>
    <row r="409" spans="1:41" ht="45" hidden="1" customHeight="1">
      <c r="A409" s="43">
        <v>97</v>
      </c>
      <c r="B409" s="43">
        <v>40</v>
      </c>
      <c r="C409" s="43" t="s">
        <v>5</v>
      </c>
      <c r="D409" s="70" t="s">
        <v>2166</v>
      </c>
      <c r="E409" s="103">
        <v>44698</v>
      </c>
      <c r="F409" s="43" t="s">
        <v>56</v>
      </c>
      <c r="G409" s="43">
        <v>11</v>
      </c>
      <c r="H409" s="167">
        <v>6900</v>
      </c>
      <c r="I409" s="152">
        <v>44704</v>
      </c>
      <c r="J409" s="358" t="s">
        <v>3201</v>
      </c>
      <c r="K409" s="178" t="s">
        <v>3112</v>
      </c>
      <c r="L409" s="70" t="s">
        <v>2167</v>
      </c>
      <c r="M409" s="43"/>
      <c r="N409" s="70" t="s">
        <v>3206</v>
      </c>
      <c r="O409" s="43" t="s">
        <v>2296</v>
      </c>
      <c r="P409" s="202">
        <v>1</v>
      </c>
      <c r="Q409" s="167">
        <v>6900</v>
      </c>
      <c r="R409" s="42">
        <f t="shared" si="141"/>
        <v>6900</v>
      </c>
      <c r="S409" s="43" t="s">
        <v>1916</v>
      </c>
      <c r="T409" s="133"/>
      <c r="U409" s="133"/>
      <c r="V409" s="133">
        <f t="shared" si="157"/>
        <v>6900</v>
      </c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43"/>
      <c r="AJ409" s="42">
        <f t="shared" si="155"/>
        <v>6900</v>
      </c>
      <c r="AK409" s="43"/>
      <c r="AL409" s="42">
        <f t="shared" si="156"/>
        <v>6900</v>
      </c>
      <c r="AM409" s="43" t="s">
        <v>311</v>
      </c>
      <c r="AN409" s="95">
        <v>44682</v>
      </c>
      <c r="AO409" s="82"/>
    </row>
    <row r="410" spans="1:41" ht="45" hidden="1" customHeight="1">
      <c r="A410" s="43">
        <v>98</v>
      </c>
      <c r="B410" s="43">
        <v>804</v>
      </c>
      <c r="C410" s="43" t="s">
        <v>5</v>
      </c>
      <c r="D410" s="70" t="s">
        <v>2166</v>
      </c>
      <c r="E410" s="103">
        <v>44700</v>
      </c>
      <c r="F410" s="43" t="s">
        <v>56</v>
      </c>
      <c r="G410" s="43">
        <v>355</v>
      </c>
      <c r="H410" s="167">
        <v>3027.44</v>
      </c>
      <c r="I410" s="152">
        <v>44706</v>
      </c>
      <c r="J410" s="56" t="s">
        <v>3202</v>
      </c>
      <c r="K410" s="43" t="s">
        <v>3115</v>
      </c>
      <c r="L410" s="70" t="s">
        <v>901</v>
      </c>
      <c r="M410" s="43"/>
      <c r="N410" s="70" t="s">
        <v>3207</v>
      </c>
      <c r="O410" s="43" t="s">
        <v>2296</v>
      </c>
      <c r="P410" s="202">
        <v>1</v>
      </c>
      <c r="Q410" s="55">
        <v>3027.44</v>
      </c>
      <c r="R410" s="42">
        <f t="shared" si="141"/>
        <v>3027.44</v>
      </c>
      <c r="S410" s="43" t="s">
        <v>1916</v>
      </c>
      <c r="T410" s="133" t="str">
        <f>IF($S410=T$15,$R410,"  ")</f>
        <v xml:space="preserve">  </v>
      </c>
      <c r="U410" s="133" t="str">
        <f>IF($S410=U$15,$R410,"  ")</f>
        <v xml:space="preserve">  </v>
      </c>
      <c r="V410" s="133">
        <f t="shared" si="157"/>
        <v>3027.44</v>
      </c>
      <c r="W410" s="133"/>
      <c r="X410" s="133"/>
      <c r="Y410" s="133"/>
      <c r="Z410" s="133" t="str">
        <f>IF($S410=Z$15,$R410,"  ")</f>
        <v xml:space="preserve">  </v>
      </c>
      <c r="AA410" s="133" t="str">
        <f>IF($S410=AA$15,$R410,"  ")</f>
        <v xml:space="preserve">  </v>
      </c>
      <c r="AB410" s="133"/>
      <c r="AC410" s="133" t="str">
        <f>IF($S410=AC$15,$R410,"  ")</f>
        <v xml:space="preserve">  </v>
      </c>
      <c r="AD410" s="133"/>
      <c r="AE410" s="133"/>
      <c r="AF410" s="133" t="str">
        <f>IF($S410=AF$15,$R410,"  ")</f>
        <v xml:space="preserve">  </v>
      </c>
      <c r="AG410" s="133" t="str">
        <f>IF($S410=AG$15,$R410,"  ")</f>
        <v xml:space="preserve">  </v>
      </c>
      <c r="AH410" s="133" t="str">
        <f>IF($S410=AH$15,$R410,"  ")</f>
        <v xml:space="preserve">  </v>
      </c>
      <c r="AI410" s="43"/>
      <c r="AJ410" s="42">
        <f t="shared" si="155"/>
        <v>3027.44</v>
      </c>
      <c r="AK410" s="43"/>
      <c r="AL410" s="42">
        <f t="shared" si="156"/>
        <v>3027.44</v>
      </c>
      <c r="AM410" s="43" t="s">
        <v>311</v>
      </c>
      <c r="AN410" s="95">
        <v>44682</v>
      </c>
      <c r="AO410" s="82"/>
    </row>
    <row r="411" spans="1:41" ht="45" hidden="1" customHeight="1">
      <c r="A411" s="43">
        <v>99</v>
      </c>
      <c r="B411" s="43">
        <v>804</v>
      </c>
      <c r="C411" s="43" t="s">
        <v>5</v>
      </c>
      <c r="D411" s="70" t="s">
        <v>2166</v>
      </c>
      <c r="E411" s="103">
        <v>44700</v>
      </c>
      <c r="F411" s="43" t="s">
        <v>56</v>
      </c>
      <c r="G411" s="43">
        <v>355</v>
      </c>
      <c r="H411" s="167">
        <v>3027.44</v>
      </c>
      <c r="I411" s="152">
        <v>44706</v>
      </c>
      <c r="J411" s="56" t="s">
        <v>3203</v>
      </c>
      <c r="K411" s="43" t="s">
        <v>3115</v>
      </c>
      <c r="L411" s="70" t="s">
        <v>901</v>
      </c>
      <c r="M411" s="43"/>
      <c r="N411" s="70" t="s">
        <v>3208</v>
      </c>
      <c r="O411" s="43" t="s">
        <v>2296</v>
      </c>
      <c r="P411" s="202">
        <v>1</v>
      </c>
      <c r="Q411" s="55">
        <v>3027.44</v>
      </c>
      <c r="R411" s="42">
        <f t="shared" si="141"/>
        <v>3027.44</v>
      </c>
      <c r="S411" s="43" t="s">
        <v>1916</v>
      </c>
      <c r="T411" s="133"/>
      <c r="U411" s="133"/>
      <c r="V411" s="133">
        <f t="shared" si="157"/>
        <v>3027.44</v>
      </c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43"/>
      <c r="AJ411" s="42">
        <f t="shared" si="155"/>
        <v>3027.44</v>
      </c>
      <c r="AK411" s="43"/>
      <c r="AL411" s="42">
        <f t="shared" si="156"/>
        <v>3027.44</v>
      </c>
      <c r="AM411" s="43" t="s">
        <v>311</v>
      </c>
      <c r="AN411" s="95">
        <v>44682</v>
      </c>
      <c r="AO411" s="82"/>
    </row>
    <row r="412" spans="1:41" ht="45" hidden="1" customHeight="1">
      <c r="A412" s="43">
        <v>100</v>
      </c>
      <c r="B412" s="43">
        <v>815</v>
      </c>
      <c r="C412" s="43" t="s">
        <v>5</v>
      </c>
      <c r="D412" s="70" t="s">
        <v>2166</v>
      </c>
      <c r="E412" s="103">
        <v>44700</v>
      </c>
      <c r="F412" s="43" t="s">
        <v>56</v>
      </c>
      <c r="G412" s="43">
        <v>368</v>
      </c>
      <c r="H412" s="167">
        <v>3027.44</v>
      </c>
      <c r="I412" s="152">
        <v>44705</v>
      </c>
      <c r="J412" s="358" t="s">
        <v>3211</v>
      </c>
      <c r="K412" s="178" t="s">
        <v>3104</v>
      </c>
      <c r="L412" s="70" t="s">
        <v>397</v>
      </c>
      <c r="M412" s="43"/>
      <c r="N412" s="70" t="s">
        <v>3209</v>
      </c>
      <c r="O412" s="43" t="s">
        <v>35</v>
      </c>
      <c r="P412" s="202">
        <v>1</v>
      </c>
      <c r="Q412" s="167">
        <v>3027.44</v>
      </c>
      <c r="R412" s="42">
        <f t="shared" si="141"/>
        <v>3027.44</v>
      </c>
      <c r="S412" s="43" t="s">
        <v>1916</v>
      </c>
      <c r="T412" s="133" t="str">
        <f>IF($S412=T$15,$R412,"  ")</f>
        <v xml:space="preserve">  </v>
      </c>
      <c r="U412" s="133" t="str">
        <f>IF($S412=U$15,$R412,"  ")</f>
        <v xml:space="preserve">  </v>
      </c>
      <c r="V412" s="133">
        <f t="shared" si="157"/>
        <v>3027.44</v>
      </c>
      <c r="W412" s="133"/>
      <c r="X412" s="133"/>
      <c r="Y412" s="133"/>
      <c r="Z412" s="133" t="str">
        <f>IF($S412=Z$15,$R412,"  ")</f>
        <v xml:space="preserve">  </v>
      </c>
      <c r="AA412" s="133" t="str">
        <f>IF($S412=AA$15,$R412,"  ")</f>
        <v xml:space="preserve">  </v>
      </c>
      <c r="AB412" s="133"/>
      <c r="AC412" s="133" t="str">
        <f>IF($S412=AC$15,$R412,"  ")</f>
        <v xml:space="preserve">  </v>
      </c>
      <c r="AD412" s="133"/>
      <c r="AE412" s="133"/>
      <c r="AF412" s="133" t="str">
        <f>IF($S412=AF$15,$R412,"  ")</f>
        <v xml:space="preserve">  </v>
      </c>
      <c r="AG412" s="133" t="str">
        <f>IF($S412=AG$15,$R412,"  ")</f>
        <v xml:space="preserve">  </v>
      </c>
      <c r="AH412" s="133" t="str">
        <f>IF($S412=AH$15,$R412,"  ")</f>
        <v xml:space="preserve">  </v>
      </c>
      <c r="AI412" s="43"/>
      <c r="AJ412" s="42">
        <f t="shared" si="155"/>
        <v>3027.44</v>
      </c>
      <c r="AK412" s="43"/>
      <c r="AL412" s="42">
        <f t="shared" si="156"/>
        <v>3027.44</v>
      </c>
      <c r="AM412" s="43" t="s">
        <v>311</v>
      </c>
      <c r="AN412" s="95">
        <v>44682</v>
      </c>
      <c r="AO412" s="82"/>
    </row>
    <row r="413" spans="1:41" ht="45" hidden="1" customHeight="1">
      <c r="A413" s="43">
        <v>101</v>
      </c>
      <c r="B413" s="43">
        <v>815</v>
      </c>
      <c r="C413" s="43" t="s">
        <v>5</v>
      </c>
      <c r="D413" s="70" t="s">
        <v>2166</v>
      </c>
      <c r="E413" s="103">
        <v>44700</v>
      </c>
      <c r="F413" s="43" t="s">
        <v>56</v>
      </c>
      <c r="G413" s="43">
        <v>368</v>
      </c>
      <c r="H413" s="167">
        <v>3027.44</v>
      </c>
      <c r="I413" s="152">
        <v>44705</v>
      </c>
      <c r="J413" s="358" t="s">
        <v>3212</v>
      </c>
      <c r="K413" s="178" t="s">
        <v>3104</v>
      </c>
      <c r="L413" s="70" t="s">
        <v>397</v>
      </c>
      <c r="M413" s="43"/>
      <c r="N413" s="70" t="s">
        <v>3209</v>
      </c>
      <c r="O413" s="43" t="s">
        <v>35</v>
      </c>
      <c r="P413" s="202">
        <v>1</v>
      </c>
      <c r="Q413" s="167">
        <v>3027.44</v>
      </c>
      <c r="R413" s="42">
        <f t="shared" si="141"/>
        <v>3027.44</v>
      </c>
      <c r="S413" s="43" t="s">
        <v>1916</v>
      </c>
      <c r="T413" s="133"/>
      <c r="U413" s="133"/>
      <c r="V413" s="133">
        <f t="shared" si="157"/>
        <v>3027.44</v>
      </c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43"/>
      <c r="AJ413" s="42">
        <f t="shared" si="155"/>
        <v>3027.44</v>
      </c>
      <c r="AK413" s="43"/>
      <c r="AL413" s="42">
        <f t="shared" si="156"/>
        <v>3027.44</v>
      </c>
      <c r="AM413" s="43" t="s">
        <v>311</v>
      </c>
      <c r="AN413" s="95">
        <v>44682</v>
      </c>
      <c r="AO413" s="82"/>
    </row>
    <row r="414" spans="1:41" ht="45" hidden="1" customHeight="1">
      <c r="A414" s="43">
        <v>102</v>
      </c>
      <c r="B414" s="43">
        <v>1074</v>
      </c>
      <c r="C414" s="43" t="s">
        <v>5</v>
      </c>
      <c r="D414" s="70" t="s">
        <v>2166</v>
      </c>
      <c r="E414" s="103">
        <v>44700</v>
      </c>
      <c r="F414" s="43" t="s">
        <v>56</v>
      </c>
      <c r="G414" s="43">
        <v>455</v>
      </c>
      <c r="H414" s="167">
        <v>3027.44</v>
      </c>
      <c r="I414" s="152">
        <v>44705</v>
      </c>
      <c r="J414" s="358" t="s">
        <v>3213</v>
      </c>
      <c r="K414" s="178" t="s">
        <v>3107</v>
      </c>
      <c r="L414" s="70" t="s">
        <v>95</v>
      </c>
      <c r="M414" s="43"/>
      <c r="N414" s="70" t="s">
        <v>3210</v>
      </c>
      <c r="O414" s="43" t="s">
        <v>35</v>
      </c>
      <c r="P414" s="202">
        <v>1</v>
      </c>
      <c r="Q414" s="167">
        <v>3027.44</v>
      </c>
      <c r="R414" s="42">
        <f t="shared" si="141"/>
        <v>3027.44</v>
      </c>
      <c r="S414" s="43" t="s">
        <v>1916</v>
      </c>
      <c r="T414" s="133" t="str">
        <f>IF($S414=T$15,$R414,"  ")</f>
        <v xml:space="preserve">  </v>
      </c>
      <c r="U414" s="133" t="str">
        <f>IF($S414=U$15,$R414,"  ")</f>
        <v xml:space="preserve">  </v>
      </c>
      <c r="V414" s="133">
        <f t="shared" si="157"/>
        <v>3027.44</v>
      </c>
      <c r="W414" s="133"/>
      <c r="X414" s="133"/>
      <c r="Y414" s="133"/>
      <c r="Z414" s="133" t="str">
        <f>IF($S414=Z$15,$R414,"  ")</f>
        <v xml:space="preserve">  </v>
      </c>
      <c r="AA414" s="133" t="str">
        <f>IF($S414=AA$15,$R414,"  ")</f>
        <v xml:space="preserve">  </v>
      </c>
      <c r="AB414" s="133"/>
      <c r="AC414" s="133" t="str">
        <f>IF($S414=AC$15,$R414,"  ")</f>
        <v xml:space="preserve">  </v>
      </c>
      <c r="AD414" s="133"/>
      <c r="AE414" s="133"/>
      <c r="AF414" s="133" t="str">
        <f>IF($S414=AF$15,$R414,"  ")</f>
        <v xml:space="preserve">  </v>
      </c>
      <c r="AG414" s="133" t="str">
        <f>IF($S414=AG$15,$R414,"  ")</f>
        <v xml:space="preserve">  </v>
      </c>
      <c r="AH414" s="133" t="str">
        <f>IF($S414=AH$15,$R414,"  ")</f>
        <v xml:space="preserve">  </v>
      </c>
      <c r="AI414" s="43"/>
      <c r="AJ414" s="42">
        <f t="shared" si="155"/>
        <v>3027.44</v>
      </c>
      <c r="AK414" s="43"/>
      <c r="AL414" s="42">
        <f t="shared" si="156"/>
        <v>3027.44</v>
      </c>
      <c r="AM414" s="43" t="s">
        <v>311</v>
      </c>
      <c r="AN414" s="95">
        <v>44682</v>
      </c>
      <c r="AO414" s="82"/>
    </row>
    <row r="415" spans="1:41" ht="45" hidden="1" customHeight="1">
      <c r="A415" s="43">
        <v>103</v>
      </c>
      <c r="B415" s="43">
        <v>1074</v>
      </c>
      <c r="C415" s="43" t="s">
        <v>5</v>
      </c>
      <c r="D415" s="70" t="s">
        <v>2166</v>
      </c>
      <c r="E415" s="103">
        <v>44700</v>
      </c>
      <c r="F415" s="43" t="s">
        <v>56</v>
      </c>
      <c r="G415" s="43">
        <v>455</v>
      </c>
      <c r="H415" s="167">
        <v>3027.44</v>
      </c>
      <c r="I415" s="152">
        <v>44705</v>
      </c>
      <c r="J415" s="358" t="s">
        <v>3214</v>
      </c>
      <c r="K415" s="178" t="s">
        <v>3107</v>
      </c>
      <c r="L415" s="70" t="s">
        <v>95</v>
      </c>
      <c r="M415" s="43"/>
      <c r="N415" s="70" t="s">
        <v>3210</v>
      </c>
      <c r="O415" s="43" t="s">
        <v>35</v>
      </c>
      <c r="P415" s="202">
        <v>1</v>
      </c>
      <c r="Q415" s="167">
        <v>3027.44</v>
      </c>
      <c r="R415" s="42">
        <f t="shared" si="141"/>
        <v>3027.44</v>
      </c>
      <c r="S415" s="43" t="s">
        <v>1916</v>
      </c>
      <c r="T415" s="133"/>
      <c r="U415" s="133"/>
      <c r="V415" s="133">
        <f t="shared" si="157"/>
        <v>3027.44</v>
      </c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43"/>
      <c r="AJ415" s="42">
        <f t="shared" si="155"/>
        <v>3027.44</v>
      </c>
      <c r="AK415" s="43"/>
      <c r="AL415" s="42">
        <f t="shared" si="156"/>
        <v>3027.44</v>
      </c>
      <c r="AM415" s="43" t="s">
        <v>311</v>
      </c>
      <c r="AN415" s="95">
        <v>44682</v>
      </c>
      <c r="AO415" s="82"/>
    </row>
    <row r="416" spans="1:41" ht="45" hidden="1" customHeight="1">
      <c r="A416" s="43">
        <v>104</v>
      </c>
      <c r="B416" s="43">
        <v>1444</v>
      </c>
      <c r="C416" s="43" t="s">
        <v>5</v>
      </c>
      <c r="D416" s="70" t="s">
        <v>2283</v>
      </c>
      <c r="E416" s="103">
        <v>44706</v>
      </c>
      <c r="F416" s="43" t="s">
        <v>56</v>
      </c>
      <c r="G416" s="43">
        <v>603</v>
      </c>
      <c r="H416" s="167">
        <v>1000</v>
      </c>
      <c r="I416" s="152">
        <v>44713</v>
      </c>
      <c r="J416" s="56" t="s">
        <v>3162</v>
      </c>
      <c r="K416" s="43" t="s">
        <v>3163</v>
      </c>
      <c r="L416" s="70" t="s">
        <v>2284</v>
      </c>
      <c r="M416" s="43"/>
      <c r="N416" s="70" t="s">
        <v>2285</v>
      </c>
      <c r="O416" s="43" t="s">
        <v>2312</v>
      </c>
      <c r="P416" s="202">
        <v>1</v>
      </c>
      <c r="Q416" s="55">
        <v>1000</v>
      </c>
      <c r="R416" s="42">
        <f t="shared" si="141"/>
        <v>1000</v>
      </c>
      <c r="S416" s="43" t="s">
        <v>1916</v>
      </c>
      <c r="T416" s="133" t="str">
        <f>IF($S416=T$15,$R416,"  ")</f>
        <v xml:space="preserve">  </v>
      </c>
      <c r="U416" s="133" t="str">
        <f>IF($S416=U$15,$R416,"  ")</f>
        <v xml:space="preserve">  </v>
      </c>
      <c r="V416" s="133">
        <f t="shared" si="157"/>
        <v>1000</v>
      </c>
      <c r="W416" s="133"/>
      <c r="X416" s="133"/>
      <c r="Y416" s="133"/>
      <c r="Z416" s="133" t="str">
        <f>IF($S416=Z$15,$R416,"  ")</f>
        <v xml:space="preserve">  </v>
      </c>
      <c r="AA416" s="133" t="str">
        <f>IF($S416=AA$15,$R416,"  ")</f>
        <v xml:space="preserve">  </v>
      </c>
      <c r="AB416" s="133"/>
      <c r="AC416" s="133" t="str">
        <f>IF($S416=AC$15,$R416,"  ")</f>
        <v xml:space="preserve">  </v>
      </c>
      <c r="AD416" s="133"/>
      <c r="AE416" s="133"/>
      <c r="AF416" s="133" t="str">
        <f>IF($S416=AF$15,$R416,"  ")</f>
        <v xml:space="preserve">  </v>
      </c>
      <c r="AG416" s="133" t="str">
        <f>IF($S416=AG$15,$R416,"  ")</f>
        <v xml:space="preserve">  </v>
      </c>
      <c r="AH416" s="133" t="str">
        <f>IF($S416=AH$15,$R416,"  ")</f>
        <v xml:space="preserve">  </v>
      </c>
      <c r="AI416" s="43"/>
      <c r="AJ416" s="42">
        <f t="shared" si="155"/>
        <v>1000</v>
      </c>
      <c r="AK416" s="43"/>
      <c r="AL416" s="42">
        <f t="shared" si="156"/>
        <v>1000</v>
      </c>
      <c r="AM416" s="43" t="s">
        <v>311</v>
      </c>
      <c r="AN416" s="95">
        <v>44682</v>
      </c>
      <c r="AO416" s="82"/>
    </row>
    <row r="417" spans="1:41" ht="45" hidden="1" customHeight="1">
      <c r="A417" s="45">
        <v>105</v>
      </c>
      <c r="B417" s="45"/>
      <c r="C417" s="96" t="s">
        <v>2172</v>
      </c>
      <c r="D417" s="88"/>
      <c r="E417" s="45"/>
      <c r="F417" s="45"/>
      <c r="G417" s="45"/>
      <c r="H417" s="45"/>
      <c r="I417" s="45"/>
      <c r="J417" s="366"/>
      <c r="K417" s="45"/>
      <c r="L417" s="88"/>
      <c r="M417" s="45"/>
      <c r="N417" s="88"/>
      <c r="O417" s="45"/>
      <c r="P417" s="45"/>
      <c r="Q417" s="45"/>
      <c r="R417" s="44">
        <f>SUM(R403:R416)</f>
        <v>49164.640000000014</v>
      </c>
      <c r="S417" s="45"/>
      <c r="T417" s="208">
        <f>SUBTOTAL(9,T403:T416)</f>
        <v>0</v>
      </c>
      <c r="U417" s="208">
        <f>SUBTOTAL(9,U403:U416)</f>
        <v>0</v>
      </c>
      <c r="V417" s="206"/>
      <c r="W417" s="206"/>
      <c r="X417" s="206"/>
      <c r="Y417" s="206"/>
      <c r="Z417" s="208">
        <f>SUBTOTAL(9,Z403:Z416)</f>
        <v>0</v>
      </c>
      <c r="AA417" s="208">
        <f>SUBTOTAL(9,AA403:AA416)</f>
        <v>0</v>
      </c>
      <c r="AB417" s="208"/>
      <c r="AC417" s="208">
        <f>SUBTOTAL(9,AC403:AC416)</f>
        <v>0</v>
      </c>
      <c r="AD417" s="208"/>
      <c r="AE417" s="208"/>
      <c r="AF417" s="208">
        <f>SUBTOTAL(9,AF403:AF416)</f>
        <v>0</v>
      </c>
      <c r="AG417" s="208">
        <f>SUBTOTAL(9,AG403:AG416)</f>
        <v>0</v>
      </c>
      <c r="AH417" s="208">
        <f>SUBTOTAL(9,AH403:AH416)</f>
        <v>0</v>
      </c>
      <c r="AI417" s="45"/>
      <c r="AJ417" s="45"/>
      <c r="AK417" s="45"/>
      <c r="AL417" s="45"/>
      <c r="AM417" s="45" t="s">
        <v>311</v>
      </c>
      <c r="AN417" s="95">
        <v>44682</v>
      </c>
      <c r="AO417" s="82"/>
    </row>
    <row r="418" spans="1:41" ht="45" hidden="1" customHeight="1">
      <c r="A418" s="43">
        <v>106</v>
      </c>
      <c r="B418" s="43">
        <v>2606</v>
      </c>
      <c r="C418" s="43" t="s">
        <v>11</v>
      </c>
      <c r="D418" s="70" t="s">
        <v>2166</v>
      </c>
      <c r="E418" s="103">
        <v>44708</v>
      </c>
      <c r="F418" s="43" t="s">
        <v>56</v>
      </c>
      <c r="G418" s="43">
        <v>1040</v>
      </c>
      <c r="H418" s="167">
        <v>1000</v>
      </c>
      <c r="I418" s="152">
        <v>44715</v>
      </c>
      <c r="J418" s="358" t="s">
        <v>3215</v>
      </c>
      <c r="K418" s="178" t="s">
        <v>3216</v>
      </c>
      <c r="L418" s="99" t="s">
        <v>2306</v>
      </c>
      <c r="M418" s="43"/>
      <c r="N418" s="70" t="s">
        <v>2307</v>
      </c>
      <c r="O418" s="43" t="s">
        <v>2296</v>
      </c>
      <c r="P418" s="43">
        <v>1</v>
      </c>
      <c r="Q418" s="55">
        <v>1000</v>
      </c>
      <c r="R418" s="42">
        <f t="shared" si="141"/>
        <v>1000</v>
      </c>
      <c r="S418" s="43" t="s">
        <v>1916</v>
      </c>
      <c r="T418" s="133" t="str">
        <f>IF($S418=T$15,$R418,"  ")</f>
        <v xml:space="preserve">  </v>
      </c>
      <c r="U418" s="133" t="str">
        <f>IF($S418=U$15,$R418,"  ")</f>
        <v xml:space="preserve">  </v>
      </c>
      <c r="V418" s="133">
        <f>IF($S418=V$15,$R418,"  ")</f>
        <v>1000</v>
      </c>
      <c r="W418" s="133"/>
      <c r="X418" s="133"/>
      <c r="Y418" s="133"/>
      <c r="Z418" s="133" t="str">
        <f>IF($S418=Z$15,$R418,"  ")</f>
        <v xml:space="preserve">  </v>
      </c>
      <c r="AA418" s="133" t="str">
        <f>IF($S418=AA$15,$R418,"  ")</f>
        <v xml:space="preserve">  </v>
      </c>
      <c r="AB418" s="133"/>
      <c r="AC418" s="133" t="str">
        <f>IF($S418=AC$15,$R418,"  ")</f>
        <v xml:space="preserve">  </v>
      </c>
      <c r="AD418" s="133"/>
      <c r="AE418" s="133"/>
      <c r="AF418" s="133" t="str">
        <f>IF($S418=AF$15,$R418,"  ")</f>
        <v xml:space="preserve">  </v>
      </c>
      <c r="AG418" s="133" t="str">
        <f>IF($S418=AG$15,$R418,"  ")</f>
        <v xml:space="preserve">  </v>
      </c>
      <c r="AH418" s="133" t="str">
        <f>IF($S418=AH$15,$R418,"  ")</f>
        <v xml:space="preserve">  </v>
      </c>
      <c r="AI418" s="43"/>
      <c r="AJ418" s="42">
        <f>R418</f>
        <v>1000</v>
      </c>
      <c r="AK418" s="43"/>
      <c r="AL418" s="42">
        <f>R418</f>
        <v>1000</v>
      </c>
      <c r="AM418" s="43" t="s">
        <v>311</v>
      </c>
      <c r="AN418" s="95">
        <v>44682</v>
      </c>
      <c r="AO418" s="82"/>
    </row>
    <row r="419" spans="1:41" ht="45" hidden="1" customHeight="1">
      <c r="A419" s="45"/>
      <c r="B419" s="45"/>
      <c r="C419" s="96" t="s">
        <v>2308</v>
      </c>
      <c r="D419" s="88"/>
      <c r="E419" s="45"/>
      <c r="F419" s="45"/>
      <c r="G419" s="45"/>
      <c r="H419" s="45"/>
      <c r="I419" s="45"/>
      <c r="J419" s="366"/>
      <c r="K419" s="45"/>
      <c r="L419" s="88"/>
      <c r="M419" s="45"/>
      <c r="N419" s="88"/>
      <c r="O419" s="45"/>
      <c r="P419" s="45"/>
      <c r="Q419" s="45"/>
      <c r="R419" s="44">
        <f>SUM(R418)</f>
        <v>1000</v>
      </c>
      <c r="S419" s="45"/>
      <c r="T419" s="208">
        <f>SUBTOTAL(9,T418)</f>
        <v>0</v>
      </c>
      <c r="U419" s="208">
        <f t="shared" ref="U419:AH419" si="158">SUBTOTAL(9,U418)</f>
        <v>0</v>
      </c>
      <c r="V419" s="206"/>
      <c r="W419" s="206"/>
      <c r="X419" s="206"/>
      <c r="Y419" s="206"/>
      <c r="Z419" s="208">
        <f t="shared" si="158"/>
        <v>0</v>
      </c>
      <c r="AA419" s="208">
        <f t="shared" si="158"/>
        <v>0</v>
      </c>
      <c r="AB419" s="208"/>
      <c r="AC419" s="208">
        <f t="shared" si="158"/>
        <v>0</v>
      </c>
      <c r="AD419" s="208"/>
      <c r="AE419" s="208"/>
      <c r="AF419" s="208">
        <f t="shared" si="158"/>
        <v>0</v>
      </c>
      <c r="AG419" s="208">
        <f t="shared" si="158"/>
        <v>0</v>
      </c>
      <c r="AH419" s="208">
        <f t="shared" si="158"/>
        <v>0</v>
      </c>
      <c r="AI419" s="45"/>
      <c r="AJ419" s="45"/>
      <c r="AK419" s="45"/>
      <c r="AL419" s="42"/>
      <c r="AM419" s="45" t="s">
        <v>311</v>
      </c>
      <c r="AN419" s="95">
        <v>44682</v>
      </c>
      <c r="AO419" s="82"/>
    </row>
    <row r="420" spans="1:41" ht="45" hidden="1" customHeight="1">
      <c r="A420" s="43">
        <v>1</v>
      </c>
      <c r="B420" s="43">
        <v>39</v>
      </c>
      <c r="C420" s="43" t="s">
        <v>10</v>
      </c>
      <c r="D420" s="70" t="s">
        <v>2166</v>
      </c>
      <c r="E420" s="103">
        <v>44708</v>
      </c>
      <c r="F420" s="43" t="s">
        <v>56</v>
      </c>
      <c r="G420" s="43">
        <v>12</v>
      </c>
      <c r="H420" s="167">
        <v>13800</v>
      </c>
      <c r="I420" s="152">
        <v>44718</v>
      </c>
      <c r="J420" s="56" t="s">
        <v>3217</v>
      </c>
      <c r="K420" s="43" t="s">
        <v>3109</v>
      </c>
      <c r="L420" s="70" t="s">
        <v>766</v>
      </c>
      <c r="M420" s="43"/>
      <c r="N420" s="70" t="s">
        <v>3219</v>
      </c>
      <c r="O420" s="43" t="s">
        <v>2296</v>
      </c>
      <c r="P420" s="202">
        <v>1</v>
      </c>
      <c r="Q420" s="55">
        <v>13800</v>
      </c>
      <c r="R420" s="42">
        <f t="shared" si="141"/>
        <v>13800</v>
      </c>
      <c r="S420" s="43" t="s">
        <v>1916</v>
      </c>
      <c r="T420" s="133" t="str">
        <f>IF($S420=T$15,$R420,"  ")</f>
        <v xml:space="preserve">  </v>
      </c>
      <c r="U420" s="133" t="str">
        <f>IF($S420=U$15,$R420,"  ")</f>
        <v xml:space="preserve">  </v>
      </c>
      <c r="V420" s="133">
        <f>IF($S420=V$15,$R420,"  ")</f>
        <v>13800</v>
      </c>
      <c r="W420" s="133"/>
      <c r="X420" s="133"/>
      <c r="Y420" s="133"/>
      <c r="Z420" s="133" t="str">
        <f>IF($S420=Z$15,$R420,"  ")</f>
        <v xml:space="preserve">  </v>
      </c>
      <c r="AA420" s="133" t="str">
        <f>IF($S420=AA$15,$R420,"  ")</f>
        <v xml:space="preserve">  </v>
      </c>
      <c r="AB420" s="133"/>
      <c r="AC420" s="133" t="str">
        <f>IF($S420=AC$15,$R420,"  ")</f>
        <v xml:space="preserve">  </v>
      </c>
      <c r="AD420" s="133"/>
      <c r="AE420" s="133"/>
      <c r="AF420" s="133" t="str">
        <f>IF($S420=AF$15,$R420,"  ")</f>
        <v xml:space="preserve">  </v>
      </c>
      <c r="AG420" s="133" t="str">
        <f>IF($S420=AG$15,$R420,"  ")</f>
        <v xml:space="preserve">  </v>
      </c>
      <c r="AH420" s="133" t="str">
        <f>IF($S420=AH$15,$R420,"  ")</f>
        <v xml:space="preserve">  </v>
      </c>
      <c r="AI420" s="43"/>
      <c r="AJ420" s="42">
        <f>V420</f>
        <v>13800</v>
      </c>
      <c r="AK420" s="43"/>
      <c r="AL420" s="42">
        <f>R420</f>
        <v>13800</v>
      </c>
      <c r="AM420" s="43" t="s">
        <v>311</v>
      </c>
      <c r="AN420" s="95">
        <v>44682</v>
      </c>
      <c r="AO420" s="82"/>
    </row>
    <row r="421" spans="1:41" ht="45" hidden="1" customHeight="1">
      <c r="A421" s="43"/>
      <c r="B421" s="43"/>
      <c r="C421" s="43"/>
      <c r="D421" s="70"/>
      <c r="E421" s="103"/>
      <c r="F421" s="43"/>
      <c r="G421" s="43"/>
      <c r="H421" s="167">
        <v>1200</v>
      </c>
      <c r="I421" s="152">
        <v>44718</v>
      </c>
      <c r="J421" s="56" t="s">
        <v>3218</v>
      </c>
      <c r="K421" s="43" t="s">
        <v>3109</v>
      </c>
      <c r="L421" s="70" t="s">
        <v>766</v>
      </c>
      <c r="M421" s="43"/>
      <c r="N421" s="70" t="s">
        <v>3220</v>
      </c>
      <c r="O421" s="43" t="s">
        <v>2296</v>
      </c>
      <c r="P421" s="202">
        <v>1</v>
      </c>
      <c r="Q421" s="55">
        <v>1200</v>
      </c>
      <c r="R421" s="42">
        <f t="shared" si="141"/>
        <v>1200</v>
      </c>
      <c r="S421" s="43" t="s">
        <v>1916</v>
      </c>
      <c r="T421" s="133"/>
      <c r="U421" s="133"/>
      <c r="V421" s="133">
        <f>IF($S421=V$15,$R421,"  ")</f>
        <v>1200</v>
      </c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43"/>
      <c r="AJ421" s="42">
        <f>V421</f>
        <v>1200</v>
      </c>
      <c r="AK421" s="43"/>
      <c r="AL421" s="42">
        <f>R421</f>
        <v>1200</v>
      </c>
      <c r="AM421" s="43"/>
      <c r="AN421" s="95">
        <v>44682</v>
      </c>
      <c r="AO421" s="82"/>
    </row>
    <row r="422" spans="1:41" ht="45" hidden="1" customHeight="1">
      <c r="A422" s="45"/>
      <c r="B422" s="45"/>
      <c r="C422" s="96" t="s">
        <v>2309</v>
      </c>
      <c r="D422" s="88"/>
      <c r="E422" s="45"/>
      <c r="F422" s="45"/>
      <c r="G422" s="45"/>
      <c r="H422" s="45"/>
      <c r="I422" s="45"/>
      <c r="J422" s="366"/>
      <c r="K422" s="45"/>
      <c r="L422" s="88"/>
      <c r="M422" s="45"/>
      <c r="N422" s="88"/>
      <c r="O422" s="45"/>
      <c r="P422" s="45"/>
      <c r="Q422" s="45"/>
      <c r="R422" s="44">
        <f>SUM(R420:R421)</f>
        <v>15000</v>
      </c>
      <c r="S422" s="45"/>
      <c r="T422" s="208">
        <f>SUBTOTAL(9,T420)</f>
        <v>0</v>
      </c>
      <c r="U422" s="208">
        <f t="shared" ref="U422:AH422" si="159">SUBTOTAL(9,U420)</f>
        <v>0</v>
      </c>
      <c r="V422" s="206"/>
      <c r="W422" s="206"/>
      <c r="X422" s="206"/>
      <c r="Y422" s="206"/>
      <c r="Z422" s="208">
        <f t="shared" si="159"/>
        <v>0</v>
      </c>
      <c r="AA422" s="208">
        <f t="shared" si="159"/>
        <v>0</v>
      </c>
      <c r="AB422" s="208"/>
      <c r="AC422" s="208">
        <f t="shared" si="159"/>
        <v>0</v>
      </c>
      <c r="AD422" s="208"/>
      <c r="AE422" s="208"/>
      <c r="AF422" s="208">
        <f t="shared" si="159"/>
        <v>0</v>
      </c>
      <c r="AG422" s="208">
        <f t="shared" si="159"/>
        <v>0</v>
      </c>
      <c r="AH422" s="208">
        <f t="shared" si="159"/>
        <v>0</v>
      </c>
      <c r="AI422" s="45"/>
      <c r="AJ422" s="45"/>
      <c r="AK422" s="45"/>
      <c r="AL422" s="45"/>
      <c r="AM422" s="45" t="s">
        <v>311</v>
      </c>
      <c r="AN422" s="95">
        <v>44682</v>
      </c>
      <c r="AO422" s="82"/>
    </row>
    <row r="423" spans="1:41" ht="45" hidden="1" customHeight="1">
      <c r="A423" s="43">
        <v>1</v>
      </c>
      <c r="B423" s="71">
        <v>652</v>
      </c>
      <c r="C423" s="71" t="s">
        <v>2209</v>
      </c>
      <c r="D423" s="73" t="s">
        <v>2283</v>
      </c>
      <c r="E423" s="72">
        <v>44664</v>
      </c>
      <c r="F423" s="71" t="s">
        <v>56</v>
      </c>
      <c r="G423" s="71">
        <v>323</v>
      </c>
      <c r="H423" s="167">
        <v>7587</v>
      </c>
      <c r="I423" s="152">
        <v>44704</v>
      </c>
      <c r="J423" s="114" t="s">
        <v>3221</v>
      </c>
      <c r="K423" s="71" t="s">
        <v>2587</v>
      </c>
      <c r="L423" s="73" t="s">
        <v>2213</v>
      </c>
      <c r="M423" s="71"/>
      <c r="N423" s="73" t="s">
        <v>2288</v>
      </c>
      <c r="O423" s="71" t="s">
        <v>2296</v>
      </c>
      <c r="P423" s="71">
        <v>1</v>
      </c>
      <c r="Q423" s="89">
        <v>7587</v>
      </c>
      <c r="R423" s="42">
        <f t="shared" si="141"/>
        <v>7587</v>
      </c>
      <c r="S423" s="43" t="s">
        <v>1916</v>
      </c>
      <c r="T423" s="133" t="str">
        <f t="shared" ref="T423:AA424" si="160">IF($S423=T$15,$R423,"  ")</f>
        <v xml:space="preserve">  </v>
      </c>
      <c r="U423" s="133" t="str">
        <f t="shared" si="160"/>
        <v xml:space="preserve">  </v>
      </c>
      <c r="V423" s="133">
        <f t="shared" si="160"/>
        <v>7587</v>
      </c>
      <c r="W423" s="133"/>
      <c r="X423" s="133"/>
      <c r="Y423" s="133"/>
      <c r="Z423" s="133" t="str">
        <f t="shared" si="160"/>
        <v xml:space="preserve">  </v>
      </c>
      <c r="AA423" s="133" t="str">
        <f t="shared" si="160"/>
        <v xml:space="preserve">  </v>
      </c>
      <c r="AB423" s="133"/>
      <c r="AC423" s="133" t="str">
        <f>IF($S423=AC$15,$R423,"  ")</f>
        <v xml:space="preserve">  </v>
      </c>
      <c r="AD423" s="133"/>
      <c r="AE423" s="133"/>
      <c r="AF423" s="133" t="str">
        <f t="shared" ref="AF423:AH424" si="161">IF($S423=AF$15,$R423,"  ")</f>
        <v xml:space="preserve">  </v>
      </c>
      <c r="AG423" s="133" t="str">
        <f t="shared" si="161"/>
        <v xml:space="preserve">  </v>
      </c>
      <c r="AH423" s="133" t="str">
        <f t="shared" si="161"/>
        <v xml:space="preserve">  </v>
      </c>
      <c r="AI423" s="43"/>
      <c r="AJ423" s="42">
        <f>V423</f>
        <v>7587</v>
      </c>
      <c r="AK423" s="43"/>
      <c r="AL423" s="42">
        <f>R423</f>
        <v>7587</v>
      </c>
      <c r="AM423" s="43" t="s">
        <v>311</v>
      </c>
      <c r="AN423" s="95">
        <v>44682</v>
      </c>
      <c r="AO423" s="82"/>
    </row>
    <row r="424" spans="1:41" ht="45" hidden="1" customHeight="1">
      <c r="A424" s="43">
        <v>2</v>
      </c>
      <c r="B424" s="71">
        <v>2937</v>
      </c>
      <c r="C424" s="71" t="s">
        <v>2209</v>
      </c>
      <c r="D424" s="73" t="s">
        <v>2310</v>
      </c>
      <c r="E424" s="72">
        <v>44694</v>
      </c>
      <c r="F424" s="71" t="s">
        <v>56</v>
      </c>
      <c r="G424" s="71">
        <v>1161</v>
      </c>
      <c r="H424" s="71">
        <v>1188.7</v>
      </c>
      <c r="I424" s="71">
        <v>44697</v>
      </c>
      <c r="J424" s="358" t="s">
        <v>3222</v>
      </c>
      <c r="K424" s="178" t="s">
        <v>3138</v>
      </c>
      <c r="L424" s="73" t="s">
        <v>2214</v>
      </c>
      <c r="M424" s="71"/>
      <c r="N424" s="73" t="s">
        <v>2310</v>
      </c>
      <c r="O424" s="71" t="s">
        <v>2313</v>
      </c>
      <c r="P424" s="71">
        <v>1</v>
      </c>
      <c r="Q424" s="71">
        <v>1188.7</v>
      </c>
      <c r="R424" s="42">
        <f t="shared" si="141"/>
        <v>1188.7</v>
      </c>
      <c r="S424" s="43" t="s">
        <v>1916</v>
      </c>
      <c r="T424" s="133" t="str">
        <f t="shared" si="160"/>
        <v xml:space="preserve">  </v>
      </c>
      <c r="U424" s="133" t="str">
        <f t="shared" si="160"/>
        <v xml:space="preserve">  </v>
      </c>
      <c r="V424" s="133">
        <f t="shared" si="160"/>
        <v>1188.7</v>
      </c>
      <c r="W424" s="133"/>
      <c r="X424" s="133"/>
      <c r="Y424" s="133"/>
      <c r="Z424" s="133" t="str">
        <f t="shared" si="160"/>
        <v xml:space="preserve">  </v>
      </c>
      <c r="AA424" s="133" t="str">
        <f t="shared" si="160"/>
        <v xml:space="preserve">  </v>
      </c>
      <c r="AB424" s="133"/>
      <c r="AC424" s="133" t="str">
        <f>IF($S424=AC$15,$R424,"  ")</f>
        <v xml:space="preserve">  </v>
      </c>
      <c r="AD424" s="133"/>
      <c r="AE424" s="133"/>
      <c r="AF424" s="133" t="str">
        <f t="shared" si="161"/>
        <v xml:space="preserve">  </v>
      </c>
      <c r="AG424" s="133" t="str">
        <f t="shared" si="161"/>
        <v xml:space="preserve">  </v>
      </c>
      <c r="AH424" s="133" t="str">
        <f t="shared" si="161"/>
        <v xml:space="preserve">  </v>
      </c>
      <c r="AI424" s="43"/>
      <c r="AJ424" s="42">
        <f>V424</f>
        <v>1188.7</v>
      </c>
      <c r="AK424" s="43"/>
      <c r="AL424" s="42">
        <f>R424</f>
        <v>1188.7</v>
      </c>
      <c r="AM424" s="43" t="s">
        <v>311</v>
      </c>
      <c r="AN424" s="95">
        <v>44682</v>
      </c>
      <c r="AO424" s="82"/>
    </row>
    <row r="425" spans="1:41" ht="45" hidden="1" customHeight="1">
      <c r="A425" s="45"/>
      <c r="B425" s="45"/>
      <c r="C425" s="96" t="s">
        <v>2311</v>
      </c>
      <c r="D425" s="88"/>
      <c r="E425" s="45"/>
      <c r="F425" s="45"/>
      <c r="G425" s="45"/>
      <c r="H425" s="45"/>
      <c r="I425" s="45"/>
      <c r="J425" s="366"/>
      <c r="K425" s="45"/>
      <c r="L425" s="88"/>
      <c r="M425" s="45"/>
      <c r="N425" s="88"/>
      <c r="O425" s="45"/>
      <c r="P425" s="45"/>
      <c r="Q425" s="45"/>
      <c r="R425" s="44">
        <f>SUM(R423:R424)</f>
        <v>8775.7000000000007</v>
      </c>
      <c r="S425" s="45"/>
      <c r="T425" s="208">
        <f>SUBTOTAL(9,T423:T424)</f>
        <v>0</v>
      </c>
      <c r="U425" s="208">
        <f t="shared" ref="U425:AH425" si="162">SUBTOTAL(9,U423:U424)</f>
        <v>0</v>
      </c>
      <c r="V425" s="206"/>
      <c r="W425" s="206"/>
      <c r="X425" s="206"/>
      <c r="Y425" s="206"/>
      <c r="Z425" s="208">
        <f t="shared" si="162"/>
        <v>0</v>
      </c>
      <c r="AA425" s="208">
        <f t="shared" si="162"/>
        <v>0</v>
      </c>
      <c r="AB425" s="208"/>
      <c r="AC425" s="208">
        <f t="shared" si="162"/>
        <v>0</v>
      </c>
      <c r="AD425" s="208"/>
      <c r="AE425" s="208"/>
      <c r="AF425" s="208">
        <f t="shared" si="162"/>
        <v>0</v>
      </c>
      <c r="AG425" s="208">
        <f t="shared" si="162"/>
        <v>0</v>
      </c>
      <c r="AH425" s="208">
        <f t="shared" si="162"/>
        <v>0</v>
      </c>
      <c r="AI425" s="45"/>
      <c r="AJ425" s="45"/>
      <c r="AK425" s="45"/>
      <c r="AL425" s="45"/>
      <c r="AM425" s="45" t="s">
        <v>311</v>
      </c>
      <c r="AN425" s="95">
        <v>44682</v>
      </c>
      <c r="AO425" s="82"/>
    </row>
    <row r="426" spans="1:41" ht="45" hidden="1" customHeight="1">
      <c r="A426" s="45"/>
      <c r="B426" s="45"/>
      <c r="C426" s="45"/>
      <c r="D426" s="88"/>
      <c r="E426" s="45"/>
      <c r="F426" s="45"/>
      <c r="G426" s="45"/>
      <c r="H426" s="45"/>
      <c r="I426" s="45"/>
      <c r="J426" s="366"/>
      <c r="K426" s="45"/>
      <c r="L426" s="88"/>
      <c r="M426" s="45"/>
      <c r="N426" s="88"/>
      <c r="O426" s="45"/>
      <c r="P426" s="45"/>
      <c r="Q426" s="45"/>
      <c r="R426" s="44">
        <f>SUM(R360+R395+R400+R402+R417+R419+R422+R425)</f>
        <v>392415.53</v>
      </c>
      <c r="S426" s="45"/>
      <c r="T426" s="206">
        <f>SUM(T349:T424)</f>
        <v>251943.76999999996</v>
      </c>
      <c r="U426" s="206">
        <f>SUBTOTAL(9,U360:U425)</f>
        <v>0</v>
      </c>
      <c r="V426" s="206">
        <f>SUBTOTAL(9,V360:V425)</f>
        <v>0</v>
      </c>
      <c r="W426" s="206"/>
      <c r="X426" s="206"/>
      <c r="Y426" s="206"/>
      <c r="Z426" s="206">
        <f>SUBTOTAL(9,Z360:Z425)</f>
        <v>0</v>
      </c>
      <c r="AA426" s="206">
        <f>SUBTOTAL(9,AA360:AA425)</f>
        <v>0</v>
      </c>
      <c r="AB426" s="206"/>
      <c r="AC426" s="206">
        <f>SUBTOTAL(9,AC360:AC425)</f>
        <v>0</v>
      </c>
      <c r="AD426" s="206"/>
      <c r="AE426" s="206"/>
      <c r="AF426" s="206">
        <f>SUBTOTAL(9,AF360:AF425)</f>
        <v>0</v>
      </c>
      <c r="AG426" s="206">
        <f>SUBTOTAL(9,AG360:AG425)</f>
        <v>0</v>
      </c>
      <c r="AH426" s="206">
        <f>SUBTOTAL(9,AH360:AH425)</f>
        <v>0</v>
      </c>
      <c r="AI426" s="44">
        <f>SUM(AI349:AI425)</f>
        <v>315825.84999999998</v>
      </c>
      <c r="AJ426" s="110">
        <f>SUM(AJ349:AJ425)</f>
        <v>76589.680000000008</v>
      </c>
      <c r="AK426" s="45"/>
      <c r="AL426" s="110">
        <f>SUBTOTAL(9,AL349:AL425)</f>
        <v>0</v>
      </c>
      <c r="AM426" s="45" t="s">
        <v>311</v>
      </c>
      <c r="AN426" s="95">
        <v>44682</v>
      </c>
      <c r="AO426" s="82"/>
    </row>
    <row r="427" spans="1:41" ht="45" hidden="1" customHeight="1">
      <c r="A427" s="43"/>
      <c r="B427" s="43">
        <v>4097</v>
      </c>
      <c r="C427" s="43" t="s">
        <v>3266</v>
      </c>
      <c r="D427" s="70" t="s">
        <v>3267</v>
      </c>
      <c r="E427" s="103">
        <v>44732</v>
      </c>
      <c r="F427" s="43" t="s">
        <v>1924</v>
      </c>
      <c r="G427" s="43">
        <v>318</v>
      </c>
      <c r="H427" s="167">
        <v>9311.2800000000007</v>
      </c>
      <c r="I427" s="103">
        <v>44735</v>
      </c>
      <c r="J427" s="56" t="s">
        <v>3259</v>
      </c>
      <c r="K427" s="43"/>
      <c r="L427" s="70" t="s">
        <v>3268</v>
      </c>
      <c r="M427" s="45"/>
      <c r="N427" s="70" t="s">
        <v>3269</v>
      </c>
      <c r="O427" s="192" t="s">
        <v>59</v>
      </c>
      <c r="P427" s="200">
        <v>1</v>
      </c>
      <c r="Q427" s="43">
        <v>9311.2800000000007</v>
      </c>
      <c r="R427" s="42">
        <f>P427*Q427</f>
        <v>9311.2800000000007</v>
      </c>
      <c r="S427" s="43" t="s">
        <v>1914</v>
      </c>
      <c r="T427" s="133">
        <f t="shared" ref="T427:U432" si="163">IF($S427=T$15,$R427,"  ")</f>
        <v>9311.2800000000007</v>
      </c>
      <c r="U427" s="133" t="str">
        <f t="shared" si="163"/>
        <v xml:space="preserve">  </v>
      </c>
      <c r="V427" s="183"/>
      <c r="W427" s="183"/>
      <c r="X427" s="183"/>
      <c r="Y427" s="183"/>
      <c r="Z427" s="206"/>
      <c r="AA427" s="206"/>
      <c r="AB427" s="206"/>
      <c r="AC427" s="183"/>
      <c r="AD427" s="183"/>
      <c r="AE427" s="183"/>
      <c r="AF427" s="183"/>
      <c r="AG427" s="183"/>
      <c r="AH427" s="183"/>
      <c r="AI427" s="42">
        <f>R427</f>
        <v>9311.2800000000007</v>
      </c>
      <c r="AJ427" s="211"/>
      <c r="AK427" s="43"/>
      <c r="AL427" s="211"/>
      <c r="AM427" s="43">
        <v>18</v>
      </c>
      <c r="AN427" s="95">
        <v>44713</v>
      </c>
      <c r="AO427" s="82"/>
    </row>
    <row r="428" spans="1:41" ht="45" hidden="1" customHeight="1">
      <c r="A428" s="43"/>
      <c r="B428" s="43">
        <v>4097</v>
      </c>
      <c r="C428" s="43" t="s">
        <v>3266</v>
      </c>
      <c r="D428" s="70" t="s">
        <v>3267</v>
      </c>
      <c r="E428" s="103">
        <v>44732</v>
      </c>
      <c r="F428" s="43" t="s">
        <v>1924</v>
      </c>
      <c r="G428" s="43">
        <v>318</v>
      </c>
      <c r="H428" s="167">
        <v>309.51</v>
      </c>
      <c r="I428" s="103">
        <v>44739</v>
      </c>
      <c r="J428" s="56" t="s">
        <v>3260</v>
      </c>
      <c r="K428" s="43"/>
      <c r="L428" s="70" t="s">
        <v>3268</v>
      </c>
      <c r="M428" s="45"/>
      <c r="N428" s="70" t="s">
        <v>3269</v>
      </c>
      <c r="O428" s="192" t="s">
        <v>59</v>
      </c>
      <c r="P428" s="200">
        <v>1</v>
      </c>
      <c r="Q428" s="43">
        <v>309.51</v>
      </c>
      <c r="R428" s="42">
        <f t="shared" ref="R428:R432" si="164">P428*Q428</f>
        <v>309.51</v>
      </c>
      <c r="S428" s="43" t="s">
        <v>1914</v>
      </c>
      <c r="T428" s="133">
        <f t="shared" si="163"/>
        <v>309.51</v>
      </c>
      <c r="U428" s="133" t="str">
        <f t="shared" si="163"/>
        <v xml:space="preserve">  </v>
      </c>
      <c r="V428" s="183"/>
      <c r="W428" s="183"/>
      <c r="X428" s="183"/>
      <c r="Y428" s="183"/>
      <c r="Z428" s="206"/>
      <c r="AA428" s="206"/>
      <c r="AB428" s="206"/>
      <c r="AC428" s="183"/>
      <c r="AD428" s="183"/>
      <c r="AE428" s="183"/>
      <c r="AF428" s="183"/>
      <c r="AG428" s="183"/>
      <c r="AH428" s="183"/>
      <c r="AI428" s="42">
        <f t="shared" ref="AI428:AI432" si="165">R428</f>
        <v>309.51</v>
      </c>
      <c r="AJ428" s="211"/>
      <c r="AK428" s="43"/>
      <c r="AL428" s="211"/>
      <c r="AM428" s="43">
        <v>18</v>
      </c>
      <c r="AN428" s="95">
        <v>44713</v>
      </c>
      <c r="AO428" s="82"/>
    </row>
    <row r="429" spans="1:41" ht="45" hidden="1" customHeight="1">
      <c r="A429" s="43"/>
      <c r="B429" s="43">
        <v>4097</v>
      </c>
      <c r="C429" s="43" t="s">
        <v>3266</v>
      </c>
      <c r="D429" s="70" t="s">
        <v>3267</v>
      </c>
      <c r="E429" s="103">
        <v>44732</v>
      </c>
      <c r="F429" s="43" t="s">
        <v>1924</v>
      </c>
      <c r="G429" s="43">
        <v>318</v>
      </c>
      <c r="H429" s="167">
        <v>704.42</v>
      </c>
      <c r="I429" s="103">
        <v>44739</v>
      </c>
      <c r="J429" s="56" t="s">
        <v>3261</v>
      </c>
      <c r="K429" s="43"/>
      <c r="L429" s="70" t="s">
        <v>3268</v>
      </c>
      <c r="M429" s="45"/>
      <c r="N429" s="70" t="s">
        <v>3269</v>
      </c>
      <c r="O429" s="192" t="s">
        <v>59</v>
      </c>
      <c r="P429" s="200">
        <v>1</v>
      </c>
      <c r="Q429" s="43">
        <v>704.42</v>
      </c>
      <c r="R429" s="42">
        <f t="shared" si="164"/>
        <v>704.42</v>
      </c>
      <c r="S429" s="43" t="s">
        <v>1914</v>
      </c>
      <c r="T429" s="133">
        <f t="shared" si="163"/>
        <v>704.42</v>
      </c>
      <c r="U429" s="133" t="str">
        <f t="shared" si="163"/>
        <v xml:space="preserve">  </v>
      </c>
      <c r="V429" s="183"/>
      <c r="W429" s="183"/>
      <c r="X429" s="183"/>
      <c r="Y429" s="183"/>
      <c r="Z429" s="206"/>
      <c r="AA429" s="206"/>
      <c r="AB429" s="206"/>
      <c r="AC429" s="183"/>
      <c r="AD429" s="183"/>
      <c r="AE429" s="183"/>
      <c r="AF429" s="183"/>
      <c r="AG429" s="183"/>
      <c r="AH429" s="183"/>
      <c r="AI429" s="42">
        <f t="shared" si="165"/>
        <v>704.42</v>
      </c>
      <c r="AJ429" s="211"/>
      <c r="AK429" s="43"/>
      <c r="AL429" s="211"/>
      <c r="AM429" s="43">
        <v>18</v>
      </c>
      <c r="AN429" s="95">
        <v>44713</v>
      </c>
      <c r="AO429" s="82"/>
    </row>
    <row r="430" spans="1:41" ht="45" hidden="1" customHeight="1">
      <c r="A430" s="43"/>
      <c r="B430" s="43">
        <v>4097</v>
      </c>
      <c r="C430" s="43" t="s">
        <v>3266</v>
      </c>
      <c r="D430" s="70" t="s">
        <v>3267</v>
      </c>
      <c r="E430" s="103">
        <v>44732</v>
      </c>
      <c r="F430" s="43" t="s">
        <v>1924</v>
      </c>
      <c r="G430" s="43">
        <v>318</v>
      </c>
      <c r="H430" s="167">
        <v>119.76</v>
      </c>
      <c r="I430" s="103">
        <v>44739</v>
      </c>
      <c r="J430" s="56" t="s">
        <v>3262</v>
      </c>
      <c r="K430" s="43"/>
      <c r="L430" s="70" t="s">
        <v>3268</v>
      </c>
      <c r="M430" s="45"/>
      <c r="N430" s="70" t="s">
        <v>3269</v>
      </c>
      <c r="O430" s="192" t="s">
        <v>59</v>
      </c>
      <c r="P430" s="200">
        <v>1</v>
      </c>
      <c r="Q430" s="43">
        <v>119.76</v>
      </c>
      <c r="R430" s="42">
        <f t="shared" si="164"/>
        <v>119.76</v>
      </c>
      <c r="S430" s="43" t="s">
        <v>1914</v>
      </c>
      <c r="T430" s="133">
        <f t="shared" si="163"/>
        <v>119.76</v>
      </c>
      <c r="U430" s="133" t="str">
        <f t="shared" si="163"/>
        <v xml:space="preserve">  </v>
      </c>
      <c r="V430" s="183"/>
      <c r="W430" s="183"/>
      <c r="X430" s="183"/>
      <c r="Y430" s="183"/>
      <c r="Z430" s="206"/>
      <c r="AA430" s="206"/>
      <c r="AB430" s="206"/>
      <c r="AC430" s="183"/>
      <c r="AD430" s="183"/>
      <c r="AE430" s="183"/>
      <c r="AF430" s="183"/>
      <c r="AG430" s="183"/>
      <c r="AH430" s="183"/>
      <c r="AI430" s="42">
        <f t="shared" si="165"/>
        <v>119.76</v>
      </c>
      <c r="AJ430" s="211"/>
      <c r="AK430" s="43"/>
      <c r="AL430" s="211"/>
      <c r="AM430" s="43">
        <v>18</v>
      </c>
      <c r="AN430" s="95">
        <v>44713</v>
      </c>
      <c r="AO430" s="82"/>
    </row>
    <row r="431" spans="1:41" ht="45" hidden="1" customHeight="1">
      <c r="A431" s="43"/>
      <c r="B431" s="43">
        <v>4097</v>
      </c>
      <c r="C431" s="43" t="s">
        <v>3266</v>
      </c>
      <c r="D431" s="70" t="s">
        <v>3267</v>
      </c>
      <c r="E431" s="103">
        <v>44732</v>
      </c>
      <c r="F431" s="43" t="s">
        <v>1924</v>
      </c>
      <c r="G431" s="43">
        <v>318</v>
      </c>
      <c r="H431" s="167">
        <v>650.36</v>
      </c>
      <c r="I431" s="103">
        <v>44739</v>
      </c>
      <c r="J431" s="56" t="s">
        <v>3263</v>
      </c>
      <c r="K431" s="43"/>
      <c r="L431" s="70" t="s">
        <v>3268</v>
      </c>
      <c r="M431" s="45"/>
      <c r="N431" s="70" t="s">
        <v>3269</v>
      </c>
      <c r="O431" s="192" t="s">
        <v>59</v>
      </c>
      <c r="P431" s="200">
        <v>1</v>
      </c>
      <c r="Q431" s="43">
        <v>650.36</v>
      </c>
      <c r="R431" s="42">
        <f t="shared" si="164"/>
        <v>650.36</v>
      </c>
      <c r="S431" s="43" t="s">
        <v>1914</v>
      </c>
      <c r="T431" s="133">
        <f t="shared" si="163"/>
        <v>650.36</v>
      </c>
      <c r="U431" s="133" t="str">
        <f t="shared" si="163"/>
        <v xml:space="preserve">  </v>
      </c>
      <c r="V431" s="183"/>
      <c r="W431" s="183"/>
      <c r="X431" s="183"/>
      <c r="Y431" s="183"/>
      <c r="Z431" s="206"/>
      <c r="AA431" s="206"/>
      <c r="AB431" s="206"/>
      <c r="AC431" s="183"/>
      <c r="AD431" s="183"/>
      <c r="AE431" s="183"/>
      <c r="AF431" s="183"/>
      <c r="AG431" s="183"/>
      <c r="AH431" s="183"/>
      <c r="AI431" s="42">
        <f t="shared" si="165"/>
        <v>650.36</v>
      </c>
      <c r="AJ431" s="211"/>
      <c r="AK431" s="43"/>
      <c r="AL431" s="211"/>
      <c r="AM431" s="43">
        <v>18</v>
      </c>
      <c r="AN431" s="95">
        <v>44713</v>
      </c>
      <c r="AO431" s="82"/>
    </row>
    <row r="432" spans="1:41" ht="45" hidden="1" customHeight="1">
      <c r="A432" s="43"/>
      <c r="B432" s="43">
        <v>4097</v>
      </c>
      <c r="C432" s="43" t="s">
        <v>3266</v>
      </c>
      <c r="D432" s="70" t="s">
        <v>3267</v>
      </c>
      <c r="E432" s="103">
        <v>44732</v>
      </c>
      <c r="F432" s="43" t="s">
        <v>1924</v>
      </c>
      <c r="G432" s="43">
        <v>318</v>
      </c>
      <c r="H432" s="167">
        <v>116</v>
      </c>
      <c r="I432" s="103">
        <v>44739</v>
      </c>
      <c r="J432" s="56" t="s">
        <v>3264</v>
      </c>
      <c r="K432" s="43"/>
      <c r="L432" s="70" t="s">
        <v>3268</v>
      </c>
      <c r="M432" s="45"/>
      <c r="N432" s="70" t="s">
        <v>3269</v>
      </c>
      <c r="O432" s="192" t="s">
        <v>59</v>
      </c>
      <c r="P432" s="200">
        <v>1</v>
      </c>
      <c r="Q432" s="43">
        <v>116</v>
      </c>
      <c r="R432" s="42">
        <f t="shared" si="164"/>
        <v>116</v>
      </c>
      <c r="S432" s="43" t="s">
        <v>1914</v>
      </c>
      <c r="T432" s="133">
        <f t="shared" si="163"/>
        <v>116</v>
      </c>
      <c r="U432" s="133" t="str">
        <f t="shared" si="163"/>
        <v xml:space="preserve">  </v>
      </c>
      <c r="V432" s="183"/>
      <c r="W432" s="183"/>
      <c r="X432" s="183"/>
      <c r="Y432" s="183"/>
      <c r="Z432" s="206"/>
      <c r="AA432" s="206"/>
      <c r="AB432" s="206"/>
      <c r="AC432" s="183"/>
      <c r="AD432" s="183"/>
      <c r="AE432" s="183"/>
      <c r="AF432" s="183"/>
      <c r="AG432" s="183"/>
      <c r="AH432" s="183"/>
      <c r="AI432" s="42">
        <f t="shared" si="165"/>
        <v>116</v>
      </c>
      <c r="AJ432" s="211"/>
      <c r="AK432" s="43"/>
      <c r="AL432" s="211"/>
      <c r="AM432" s="43">
        <v>18</v>
      </c>
      <c r="AN432" s="95">
        <v>44713</v>
      </c>
      <c r="AO432" s="82"/>
    </row>
    <row r="433" spans="1:41" ht="45" hidden="1" customHeight="1">
      <c r="A433" s="111"/>
      <c r="B433" s="111"/>
      <c r="C433" s="111" t="s">
        <v>1957</v>
      </c>
      <c r="D433" s="90"/>
      <c r="E433" s="111"/>
      <c r="F433" s="111"/>
      <c r="G433" s="111"/>
      <c r="H433" s="111"/>
      <c r="I433" s="111"/>
      <c r="J433" s="367"/>
      <c r="K433" s="111"/>
      <c r="L433" s="90"/>
      <c r="M433" s="111"/>
      <c r="N433" s="90"/>
      <c r="O433" s="111"/>
      <c r="P433" s="111"/>
      <c r="Q433" s="111"/>
      <c r="R433" s="91">
        <f>SUM(R427:R432)</f>
        <v>11211.330000000002</v>
      </c>
      <c r="S433" s="92"/>
      <c r="T433" s="212"/>
      <c r="U433" s="212"/>
      <c r="V433" s="212"/>
      <c r="W433" s="212"/>
      <c r="X433" s="212"/>
      <c r="Y433" s="212"/>
      <c r="Z433" s="212" t="e">
        <f>SUBTOTAL(9,#REF!)</f>
        <v>#REF!</v>
      </c>
      <c r="AA433" s="212" t="e">
        <f>SUBTOTAL(9,#REF!)</f>
        <v>#REF!</v>
      </c>
      <c r="AB433" s="212" t="e">
        <f>SUBTOTAL(9,#REF!)</f>
        <v>#REF!</v>
      </c>
      <c r="AC433" s="212"/>
      <c r="AD433" s="212"/>
      <c r="AE433" s="212"/>
      <c r="AF433" s="212"/>
      <c r="AG433" s="212"/>
      <c r="AH433" s="212"/>
      <c r="AI433" s="92"/>
      <c r="AJ433" s="92"/>
      <c r="AK433" s="92"/>
      <c r="AL433" s="92"/>
      <c r="AM433" s="92" t="s">
        <v>311</v>
      </c>
      <c r="AN433" s="95">
        <v>44713</v>
      </c>
      <c r="AO433" s="82"/>
    </row>
    <row r="434" spans="1:41" ht="45" hidden="1" customHeight="1">
      <c r="A434" s="213">
        <v>1</v>
      </c>
      <c r="B434" s="43">
        <v>2794</v>
      </c>
      <c r="C434" s="43" t="s">
        <v>1</v>
      </c>
      <c r="D434" s="70" t="s">
        <v>13</v>
      </c>
      <c r="E434" s="103">
        <v>44728</v>
      </c>
      <c r="F434" s="43" t="s">
        <v>38</v>
      </c>
      <c r="G434" s="43">
        <v>991</v>
      </c>
      <c r="H434" s="167">
        <v>26933.97</v>
      </c>
      <c r="I434" s="152">
        <v>44733</v>
      </c>
      <c r="J434" s="56" t="s">
        <v>3227</v>
      </c>
      <c r="K434" s="43" t="s">
        <v>3228</v>
      </c>
      <c r="L434" s="97" t="s">
        <v>2332</v>
      </c>
      <c r="M434" s="43"/>
      <c r="N434" s="70" t="s">
        <v>2329</v>
      </c>
      <c r="O434" s="70" t="s">
        <v>39</v>
      </c>
      <c r="P434" s="169">
        <v>120</v>
      </c>
      <c r="Q434" s="115">
        <v>22.136832999999999</v>
      </c>
      <c r="R434" s="42">
        <f t="shared" ref="R434:R530" si="166">P434*Q434</f>
        <v>2656.4199599999997</v>
      </c>
      <c r="S434" s="43" t="s">
        <v>1915</v>
      </c>
      <c r="T434" s="133" t="str">
        <f t="shared" ref="T434:AH440" si="167">IF($S434=T$15,$R434,"  ")</f>
        <v xml:space="preserve">  </v>
      </c>
      <c r="U434" s="133">
        <f t="shared" si="167"/>
        <v>2656.4199599999997</v>
      </c>
      <c r="V434" s="133" t="str">
        <f t="shared" si="167"/>
        <v xml:space="preserve">  </v>
      </c>
      <c r="W434" s="133"/>
      <c r="X434" s="133"/>
      <c r="Y434" s="133"/>
      <c r="Z434" s="133" t="str">
        <f t="shared" si="167"/>
        <v xml:space="preserve">  </v>
      </c>
      <c r="AA434" s="133" t="str">
        <f t="shared" si="167"/>
        <v xml:space="preserve">  </v>
      </c>
      <c r="AB434" s="133" t="str">
        <f t="shared" si="167"/>
        <v xml:space="preserve">  </v>
      </c>
      <c r="AC434" s="133" t="str">
        <f t="shared" si="167"/>
        <v xml:space="preserve">  </v>
      </c>
      <c r="AD434" s="133" t="str">
        <f t="shared" si="167"/>
        <v xml:space="preserve">  </v>
      </c>
      <c r="AE434" s="133"/>
      <c r="AF434" s="133" t="str">
        <f t="shared" si="167"/>
        <v xml:space="preserve">  </v>
      </c>
      <c r="AG434" s="133" t="str">
        <f t="shared" si="167"/>
        <v xml:space="preserve">  </v>
      </c>
      <c r="AH434" s="133" t="str">
        <f t="shared" si="167"/>
        <v xml:space="preserve">  </v>
      </c>
      <c r="AI434" s="42">
        <f>R434</f>
        <v>2656.4199599999997</v>
      </c>
      <c r="AJ434" s="43"/>
      <c r="AK434" s="43">
        <v>984</v>
      </c>
      <c r="AL434" s="42">
        <f>R434</f>
        <v>2656.4199599999997</v>
      </c>
      <c r="AM434" s="43" t="s">
        <v>311</v>
      </c>
      <c r="AN434" s="95">
        <v>44713</v>
      </c>
      <c r="AO434" s="82"/>
    </row>
    <row r="435" spans="1:41" ht="45" hidden="1" customHeight="1">
      <c r="A435" s="43">
        <v>2</v>
      </c>
      <c r="B435" s="43">
        <v>2794</v>
      </c>
      <c r="C435" s="43" t="s">
        <v>1</v>
      </c>
      <c r="D435" s="70" t="s">
        <v>13</v>
      </c>
      <c r="E435" s="103">
        <f>E434</f>
        <v>44728</v>
      </c>
      <c r="F435" s="43" t="s">
        <v>38</v>
      </c>
      <c r="G435" s="43">
        <f>G434</f>
        <v>991</v>
      </c>
      <c r="H435" s="167">
        <v>26933.97</v>
      </c>
      <c r="I435" s="152">
        <v>44733</v>
      </c>
      <c r="J435" s="56" t="s">
        <v>3227</v>
      </c>
      <c r="K435" s="43" t="s">
        <v>3228</v>
      </c>
      <c r="L435" s="97" t="s">
        <v>2332</v>
      </c>
      <c r="M435" s="43"/>
      <c r="N435" s="70" t="s">
        <v>2330</v>
      </c>
      <c r="O435" s="70" t="s">
        <v>39</v>
      </c>
      <c r="P435" s="169">
        <v>20</v>
      </c>
      <c r="Q435" s="115">
        <v>33.878</v>
      </c>
      <c r="R435" s="42">
        <f t="shared" si="166"/>
        <v>677.56</v>
      </c>
      <c r="S435" s="43" t="s">
        <v>1915</v>
      </c>
      <c r="T435" s="133" t="str">
        <f t="shared" si="167"/>
        <v xml:space="preserve">  </v>
      </c>
      <c r="U435" s="133">
        <f t="shared" si="167"/>
        <v>677.56</v>
      </c>
      <c r="V435" s="133" t="str">
        <f t="shared" si="167"/>
        <v xml:space="preserve">  </v>
      </c>
      <c r="W435" s="133"/>
      <c r="X435" s="133"/>
      <c r="Y435" s="133"/>
      <c r="Z435" s="133" t="str">
        <f t="shared" si="167"/>
        <v xml:space="preserve">  </v>
      </c>
      <c r="AA435" s="133" t="str">
        <f t="shared" si="167"/>
        <v xml:space="preserve">  </v>
      </c>
      <c r="AB435" s="133" t="str">
        <f t="shared" si="167"/>
        <v xml:space="preserve">  </v>
      </c>
      <c r="AC435" s="133" t="str">
        <f t="shared" si="167"/>
        <v xml:space="preserve">  </v>
      </c>
      <c r="AD435" s="133" t="str">
        <f t="shared" si="167"/>
        <v xml:space="preserve">  </v>
      </c>
      <c r="AE435" s="133"/>
      <c r="AF435" s="133" t="str">
        <f t="shared" si="167"/>
        <v xml:space="preserve">  </v>
      </c>
      <c r="AG435" s="133" t="str">
        <f t="shared" si="167"/>
        <v xml:space="preserve">  </v>
      </c>
      <c r="AH435" s="133" t="str">
        <f t="shared" si="167"/>
        <v xml:space="preserve">  </v>
      </c>
      <c r="AI435" s="42">
        <f t="shared" ref="AI435:AI498" si="168">R435</f>
        <v>677.56</v>
      </c>
      <c r="AJ435" s="43"/>
      <c r="AK435" s="43">
        <v>984</v>
      </c>
      <c r="AL435" s="42">
        <f t="shared" ref="AL435:AL498" si="169">R435</f>
        <v>677.56</v>
      </c>
      <c r="AM435" s="43" t="s">
        <v>311</v>
      </c>
      <c r="AN435" s="95">
        <v>44713</v>
      </c>
      <c r="AO435" s="82"/>
    </row>
    <row r="436" spans="1:41" ht="45" hidden="1" customHeight="1">
      <c r="A436" s="43">
        <v>3</v>
      </c>
      <c r="B436" s="43">
        <v>2794</v>
      </c>
      <c r="C436" s="43" t="s">
        <v>1</v>
      </c>
      <c r="D436" s="70" t="s">
        <v>13</v>
      </c>
      <c r="E436" s="103">
        <f t="shared" ref="E436:E452" si="170">E435</f>
        <v>44728</v>
      </c>
      <c r="F436" s="43" t="s">
        <v>38</v>
      </c>
      <c r="G436" s="43">
        <f>G435</f>
        <v>991</v>
      </c>
      <c r="H436" s="167">
        <v>26933.97</v>
      </c>
      <c r="I436" s="152">
        <v>44733</v>
      </c>
      <c r="J436" s="56" t="s">
        <v>3227</v>
      </c>
      <c r="K436" s="43" t="s">
        <v>3228</v>
      </c>
      <c r="L436" s="97" t="s">
        <v>2332</v>
      </c>
      <c r="M436" s="43"/>
      <c r="N436" s="70" t="s">
        <v>2331</v>
      </c>
      <c r="O436" s="70" t="s">
        <v>39</v>
      </c>
      <c r="P436" s="169">
        <v>2500</v>
      </c>
      <c r="Q436" s="115">
        <v>9.4399960000000007</v>
      </c>
      <c r="R436" s="42">
        <f t="shared" si="166"/>
        <v>23599.99</v>
      </c>
      <c r="S436" s="43" t="s">
        <v>1915</v>
      </c>
      <c r="T436" s="133" t="str">
        <f t="shared" si="167"/>
        <v xml:space="preserve">  </v>
      </c>
      <c r="U436" s="133">
        <f t="shared" si="167"/>
        <v>23599.99</v>
      </c>
      <c r="V436" s="133" t="str">
        <f t="shared" si="167"/>
        <v xml:space="preserve">  </v>
      </c>
      <c r="W436" s="133"/>
      <c r="X436" s="133"/>
      <c r="Y436" s="133"/>
      <c r="Z436" s="133" t="str">
        <f t="shared" si="167"/>
        <v xml:space="preserve">  </v>
      </c>
      <c r="AA436" s="133" t="str">
        <f t="shared" si="167"/>
        <v xml:space="preserve">  </v>
      </c>
      <c r="AB436" s="133" t="str">
        <f t="shared" si="167"/>
        <v xml:space="preserve">  </v>
      </c>
      <c r="AC436" s="133" t="str">
        <f t="shared" si="167"/>
        <v xml:space="preserve">  </v>
      </c>
      <c r="AD436" s="133" t="str">
        <f t="shared" si="167"/>
        <v xml:space="preserve">  </v>
      </c>
      <c r="AE436" s="133"/>
      <c r="AF436" s="133" t="str">
        <f t="shared" si="167"/>
        <v xml:space="preserve">  </v>
      </c>
      <c r="AG436" s="133" t="str">
        <f t="shared" si="167"/>
        <v xml:space="preserve">  </v>
      </c>
      <c r="AH436" s="133" t="str">
        <f t="shared" si="167"/>
        <v xml:space="preserve">  </v>
      </c>
      <c r="AI436" s="42">
        <f t="shared" si="168"/>
        <v>23599.99</v>
      </c>
      <c r="AJ436" s="43"/>
      <c r="AK436" s="43">
        <v>984</v>
      </c>
      <c r="AL436" s="42">
        <f t="shared" si="169"/>
        <v>23599.99</v>
      </c>
      <c r="AM436" s="43" t="s">
        <v>311</v>
      </c>
      <c r="AN436" s="95">
        <v>44713</v>
      </c>
      <c r="AO436" s="82"/>
    </row>
    <row r="437" spans="1:41" ht="45" hidden="1" customHeight="1">
      <c r="A437" s="43">
        <v>4</v>
      </c>
      <c r="B437" s="43">
        <v>2879</v>
      </c>
      <c r="C437" s="43" t="s">
        <v>1</v>
      </c>
      <c r="D437" s="70" t="s">
        <v>2334</v>
      </c>
      <c r="E437" s="103">
        <v>44735</v>
      </c>
      <c r="F437" s="43" t="s">
        <v>38</v>
      </c>
      <c r="G437" s="43">
        <v>1017</v>
      </c>
      <c r="H437" s="167">
        <v>1298</v>
      </c>
      <c r="I437" s="152">
        <v>44743</v>
      </c>
      <c r="J437" s="56" t="s">
        <v>3229</v>
      </c>
      <c r="K437" s="43" t="s">
        <v>3033</v>
      </c>
      <c r="L437" s="97" t="s">
        <v>90</v>
      </c>
      <c r="M437" s="43"/>
      <c r="N437" s="70" t="s">
        <v>2333</v>
      </c>
      <c r="O437" s="70" t="s">
        <v>39</v>
      </c>
      <c r="P437" s="169">
        <v>1</v>
      </c>
      <c r="Q437" s="115">
        <v>1298</v>
      </c>
      <c r="R437" s="42">
        <f t="shared" si="166"/>
        <v>1298</v>
      </c>
      <c r="S437" s="43" t="s">
        <v>1915</v>
      </c>
      <c r="T437" s="133" t="str">
        <f t="shared" si="167"/>
        <v xml:space="preserve">  </v>
      </c>
      <c r="U437" s="133">
        <f t="shared" si="167"/>
        <v>1298</v>
      </c>
      <c r="V437" s="133" t="str">
        <f t="shared" si="167"/>
        <v xml:space="preserve">  </v>
      </c>
      <c r="W437" s="133"/>
      <c r="X437" s="133"/>
      <c r="Y437" s="133"/>
      <c r="Z437" s="133" t="str">
        <f t="shared" si="167"/>
        <v xml:space="preserve">  </v>
      </c>
      <c r="AA437" s="133" t="str">
        <f t="shared" si="167"/>
        <v xml:space="preserve">  </v>
      </c>
      <c r="AB437" s="133" t="str">
        <f t="shared" si="167"/>
        <v xml:space="preserve">  </v>
      </c>
      <c r="AC437" s="133" t="str">
        <f t="shared" si="167"/>
        <v xml:space="preserve">  </v>
      </c>
      <c r="AD437" s="133" t="str">
        <f t="shared" si="167"/>
        <v xml:space="preserve">  </v>
      </c>
      <c r="AE437" s="133"/>
      <c r="AF437" s="133" t="str">
        <f t="shared" si="167"/>
        <v xml:space="preserve">  </v>
      </c>
      <c r="AG437" s="133" t="str">
        <f t="shared" si="167"/>
        <v xml:space="preserve">  </v>
      </c>
      <c r="AH437" s="133" t="str">
        <f t="shared" si="167"/>
        <v xml:space="preserve">  </v>
      </c>
      <c r="AI437" s="42">
        <f t="shared" si="168"/>
        <v>1298</v>
      </c>
      <c r="AJ437" s="43"/>
      <c r="AK437" s="43">
        <v>903</v>
      </c>
      <c r="AL437" s="42">
        <f t="shared" si="169"/>
        <v>1298</v>
      </c>
      <c r="AM437" s="43" t="s">
        <v>311</v>
      </c>
      <c r="AN437" s="95">
        <v>44713</v>
      </c>
      <c r="AO437" s="82"/>
    </row>
    <row r="438" spans="1:41" ht="45" hidden="1" customHeight="1">
      <c r="A438" s="214">
        <v>5</v>
      </c>
      <c r="B438" s="43">
        <v>2880</v>
      </c>
      <c r="C438" s="43" t="s">
        <v>1</v>
      </c>
      <c r="D438" s="70" t="s">
        <v>2337</v>
      </c>
      <c r="E438" s="103">
        <v>44729</v>
      </c>
      <c r="F438" s="43" t="s">
        <v>38</v>
      </c>
      <c r="G438" s="43">
        <v>1018</v>
      </c>
      <c r="H438" s="167">
        <v>1095</v>
      </c>
      <c r="I438" s="152">
        <v>44739</v>
      </c>
      <c r="J438" s="358" t="s">
        <v>3230</v>
      </c>
      <c r="K438" s="178" t="s">
        <v>3231</v>
      </c>
      <c r="L438" s="97" t="s">
        <v>2335</v>
      </c>
      <c r="M438" s="43"/>
      <c r="N438" s="70" t="s">
        <v>2336</v>
      </c>
      <c r="O438" s="70" t="s">
        <v>39</v>
      </c>
      <c r="P438" s="169">
        <v>1</v>
      </c>
      <c r="Q438" s="115">
        <v>1095</v>
      </c>
      <c r="R438" s="42">
        <f t="shared" si="166"/>
        <v>1095</v>
      </c>
      <c r="S438" s="43" t="s">
        <v>1915</v>
      </c>
      <c r="T438" s="133" t="str">
        <f t="shared" si="167"/>
        <v xml:space="preserve">  </v>
      </c>
      <c r="U438" s="133">
        <f t="shared" si="167"/>
        <v>1095</v>
      </c>
      <c r="V438" s="133" t="str">
        <f t="shared" si="167"/>
        <v xml:space="preserve">  </v>
      </c>
      <c r="W438" s="133"/>
      <c r="X438" s="133"/>
      <c r="Y438" s="133"/>
      <c r="Z438" s="133" t="str">
        <f t="shared" si="167"/>
        <v xml:space="preserve">  </v>
      </c>
      <c r="AA438" s="133" t="str">
        <f t="shared" si="167"/>
        <v xml:space="preserve">  </v>
      </c>
      <c r="AB438" s="133" t="str">
        <f t="shared" si="167"/>
        <v xml:space="preserve">  </v>
      </c>
      <c r="AC438" s="133" t="str">
        <f t="shared" si="167"/>
        <v xml:space="preserve">  </v>
      </c>
      <c r="AD438" s="133" t="str">
        <f t="shared" si="167"/>
        <v xml:space="preserve">  </v>
      </c>
      <c r="AE438" s="133"/>
      <c r="AF438" s="133" t="str">
        <f t="shared" si="167"/>
        <v xml:space="preserve">  </v>
      </c>
      <c r="AG438" s="133" t="str">
        <f t="shared" si="167"/>
        <v xml:space="preserve">  </v>
      </c>
      <c r="AH438" s="133" t="str">
        <f t="shared" si="167"/>
        <v xml:space="preserve">  </v>
      </c>
      <c r="AI438" s="42">
        <f t="shared" si="168"/>
        <v>1095</v>
      </c>
      <c r="AJ438" s="43"/>
      <c r="AK438" s="43">
        <v>911</v>
      </c>
      <c r="AL438" s="42">
        <f t="shared" si="169"/>
        <v>1095</v>
      </c>
      <c r="AM438" s="43" t="s">
        <v>311</v>
      </c>
      <c r="AN438" s="95">
        <v>44713</v>
      </c>
      <c r="AO438" s="82"/>
    </row>
    <row r="439" spans="1:41" ht="45" hidden="1" customHeight="1">
      <c r="A439" s="43">
        <v>6</v>
      </c>
      <c r="B439" s="43">
        <v>3043</v>
      </c>
      <c r="C439" s="43" t="s">
        <v>1</v>
      </c>
      <c r="D439" s="70" t="s">
        <v>13</v>
      </c>
      <c r="E439" s="103">
        <v>44735</v>
      </c>
      <c r="F439" s="43" t="s">
        <v>38</v>
      </c>
      <c r="G439" s="43">
        <v>1065</v>
      </c>
      <c r="H439" s="43">
        <v>770</v>
      </c>
      <c r="I439" s="103">
        <v>44743</v>
      </c>
      <c r="J439" s="358" t="s">
        <v>3233</v>
      </c>
      <c r="K439" s="178" t="s">
        <v>3234</v>
      </c>
      <c r="L439" s="97" t="s">
        <v>887</v>
      </c>
      <c r="M439" s="43"/>
      <c r="N439" s="70" t="s">
        <v>2338</v>
      </c>
      <c r="O439" s="70" t="s">
        <v>39</v>
      </c>
      <c r="P439" s="169">
        <v>1</v>
      </c>
      <c r="Q439" s="115">
        <v>590</v>
      </c>
      <c r="R439" s="42">
        <f t="shared" si="166"/>
        <v>590</v>
      </c>
      <c r="S439" s="43" t="s">
        <v>1915</v>
      </c>
      <c r="T439" s="133" t="str">
        <f t="shared" si="167"/>
        <v xml:space="preserve">  </v>
      </c>
      <c r="U439" s="133">
        <f t="shared" si="167"/>
        <v>590</v>
      </c>
      <c r="V439" s="133" t="str">
        <f t="shared" si="167"/>
        <v xml:space="preserve">  </v>
      </c>
      <c r="W439" s="133"/>
      <c r="X439" s="133"/>
      <c r="Y439" s="133"/>
      <c r="Z439" s="133" t="str">
        <f t="shared" si="167"/>
        <v xml:space="preserve">  </v>
      </c>
      <c r="AA439" s="133" t="str">
        <f t="shared" si="167"/>
        <v xml:space="preserve">  </v>
      </c>
      <c r="AB439" s="133" t="str">
        <f t="shared" si="167"/>
        <v xml:space="preserve">  </v>
      </c>
      <c r="AC439" s="133" t="str">
        <f t="shared" si="167"/>
        <v xml:space="preserve">  </v>
      </c>
      <c r="AD439" s="133" t="str">
        <f t="shared" si="167"/>
        <v xml:space="preserve">  </v>
      </c>
      <c r="AE439" s="133"/>
      <c r="AF439" s="133" t="str">
        <f t="shared" si="167"/>
        <v xml:space="preserve">  </v>
      </c>
      <c r="AG439" s="133" t="str">
        <f t="shared" si="167"/>
        <v xml:space="preserve">  </v>
      </c>
      <c r="AH439" s="133" t="str">
        <f t="shared" si="167"/>
        <v xml:space="preserve">  </v>
      </c>
      <c r="AI439" s="42">
        <f t="shared" si="168"/>
        <v>590</v>
      </c>
      <c r="AJ439" s="43"/>
      <c r="AK439" s="43">
        <v>1023</v>
      </c>
      <c r="AL439" s="42">
        <f t="shared" si="169"/>
        <v>590</v>
      </c>
      <c r="AM439" s="43" t="s">
        <v>311</v>
      </c>
      <c r="AN439" s="95">
        <v>44713</v>
      </c>
      <c r="AO439" s="82"/>
    </row>
    <row r="440" spans="1:41" ht="45" hidden="1" customHeight="1">
      <c r="A440" s="43">
        <v>7</v>
      </c>
      <c r="B440" s="43">
        <v>3043</v>
      </c>
      <c r="C440" s="43" t="s">
        <v>1</v>
      </c>
      <c r="D440" s="70" t="s">
        <v>13</v>
      </c>
      <c r="E440" s="103">
        <f t="shared" si="170"/>
        <v>44735</v>
      </c>
      <c r="F440" s="43" t="s">
        <v>38</v>
      </c>
      <c r="G440" s="43">
        <v>1065</v>
      </c>
      <c r="H440" s="43">
        <v>770</v>
      </c>
      <c r="I440" s="103">
        <v>44743</v>
      </c>
      <c r="J440" s="358" t="s">
        <v>3233</v>
      </c>
      <c r="K440" s="178" t="s">
        <v>3234</v>
      </c>
      <c r="L440" s="97" t="s">
        <v>887</v>
      </c>
      <c r="M440" s="43"/>
      <c r="N440" s="70" t="s">
        <v>2339</v>
      </c>
      <c r="O440" s="70" t="s">
        <v>39</v>
      </c>
      <c r="P440" s="169">
        <v>1</v>
      </c>
      <c r="Q440" s="115">
        <v>180</v>
      </c>
      <c r="R440" s="42">
        <f t="shared" si="166"/>
        <v>180</v>
      </c>
      <c r="S440" s="43" t="s">
        <v>1915</v>
      </c>
      <c r="T440" s="133" t="str">
        <f t="shared" si="167"/>
        <v xml:space="preserve">  </v>
      </c>
      <c r="U440" s="133">
        <f t="shared" si="167"/>
        <v>180</v>
      </c>
      <c r="V440" s="133" t="str">
        <f t="shared" si="167"/>
        <v xml:space="preserve">  </v>
      </c>
      <c r="W440" s="133"/>
      <c r="X440" s="133"/>
      <c r="Y440" s="133"/>
      <c r="Z440" s="133" t="str">
        <f t="shared" si="167"/>
        <v xml:space="preserve">  </v>
      </c>
      <c r="AA440" s="133" t="str">
        <f t="shared" si="167"/>
        <v xml:space="preserve">  </v>
      </c>
      <c r="AB440" s="133" t="str">
        <f t="shared" si="167"/>
        <v xml:space="preserve">  </v>
      </c>
      <c r="AC440" s="133" t="str">
        <f t="shared" si="167"/>
        <v xml:space="preserve">  </v>
      </c>
      <c r="AD440" s="133" t="str">
        <f t="shared" si="167"/>
        <v xml:space="preserve">  </v>
      </c>
      <c r="AE440" s="133"/>
      <c r="AF440" s="133" t="str">
        <f t="shared" si="167"/>
        <v xml:space="preserve">  </v>
      </c>
      <c r="AG440" s="133" t="str">
        <f t="shared" si="167"/>
        <v xml:space="preserve">  </v>
      </c>
      <c r="AH440" s="133" t="str">
        <f t="shared" si="167"/>
        <v xml:space="preserve">  </v>
      </c>
      <c r="AI440" s="42">
        <f t="shared" si="168"/>
        <v>180</v>
      </c>
      <c r="AJ440" s="43"/>
      <c r="AK440" s="43">
        <v>1023</v>
      </c>
      <c r="AL440" s="42">
        <f t="shared" si="169"/>
        <v>180</v>
      </c>
      <c r="AM440" s="43" t="s">
        <v>311</v>
      </c>
      <c r="AN440" s="95">
        <v>44713</v>
      </c>
      <c r="AO440" s="82"/>
    </row>
    <row r="441" spans="1:41" ht="45" hidden="1" customHeight="1">
      <c r="A441" s="43">
        <v>8</v>
      </c>
      <c r="B441" s="43">
        <v>3104</v>
      </c>
      <c r="C441" s="43" t="s">
        <v>1</v>
      </c>
      <c r="D441" s="70" t="s">
        <v>13</v>
      </c>
      <c r="E441" s="103">
        <v>44725</v>
      </c>
      <c r="F441" s="43" t="s">
        <v>38</v>
      </c>
      <c r="G441" s="43">
        <v>1087</v>
      </c>
      <c r="H441" s="167">
        <v>179520</v>
      </c>
      <c r="I441" s="152">
        <v>44764</v>
      </c>
      <c r="J441" s="358" t="s">
        <v>3232</v>
      </c>
      <c r="K441" s="178" t="s">
        <v>2671</v>
      </c>
      <c r="L441" s="97" t="s">
        <v>910</v>
      </c>
      <c r="M441" s="43"/>
      <c r="N441" s="70" t="s">
        <v>2449</v>
      </c>
      <c r="O441" s="70" t="s">
        <v>39</v>
      </c>
      <c r="P441" s="169">
        <v>2500</v>
      </c>
      <c r="Q441" s="115">
        <v>20</v>
      </c>
      <c r="R441" s="42">
        <f t="shared" si="166"/>
        <v>50000</v>
      </c>
      <c r="S441" s="43" t="s">
        <v>1915</v>
      </c>
      <c r="T441" s="133"/>
      <c r="U441" s="133">
        <f t="shared" ref="U441:AH450" si="171">IF($S441=U$15,$R441,"  ")</f>
        <v>50000</v>
      </c>
      <c r="V441" s="133" t="str">
        <f t="shared" si="171"/>
        <v xml:space="preserve">  </v>
      </c>
      <c r="W441" s="133"/>
      <c r="X441" s="133"/>
      <c r="Y441" s="133"/>
      <c r="Z441" s="133" t="str">
        <f t="shared" si="171"/>
        <v xml:space="preserve">  </v>
      </c>
      <c r="AA441" s="133" t="str">
        <f t="shared" si="171"/>
        <v xml:space="preserve">  </v>
      </c>
      <c r="AB441" s="133" t="str">
        <f t="shared" si="171"/>
        <v xml:space="preserve">  </v>
      </c>
      <c r="AC441" s="133" t="str">
        <f t="shared" si="171"/>
        <v xml:space="preserve">  </v>
      </c>
      <c r="AD441" s="133" t="str">
        <f t="shared" si="171"/>
        <v xml:space="preserve">  </v>
      </c>
      <c r="AE441" s="133"/>
      <c r="AF441" s="133" t="str">
        <f t="shared" si="171"/>
        <v xml:space="preserve">  </v>
      </c>
      <c r="AG441" s="133" t="str">
        <f t="shared" si="171"/>
        <v xml:space="preserve">  </v>
      </c>
      <c r="AH441" s="133" t="str">
        <f t="shared" si="171"/>
        <v xml:space="preserve">  </v>
      </c>
      <c r="AI441" s="42">
        <f t="shared" si="168"/>
        <v>50000</v>
      </c>
      <c r="AJ441" s="43"/>
      <c r="AK441" s="43">
        <v>1101</v>
      </c>
      <c r="AL441" s="42">
        <f t="shared" si="169"/>
        <v>50000</v>
      </c>
      <c r="AM441" s="43" t="s">
        <v>311</v>
      </c>
      <c r="AN441" s="95">
        <v>44713</v>
      </c>
      <c r="AO441" s="82"/>
    </row>
    <row r="442" spans="1:41" ht="45" hidden="1" customHeight="1">
      <c r="A442" s="43">
        <v>9</v>
      </c>
      <c r="B442" s="43">
        <v>3104</v>
      </c>
      <c r="C442" s="43" t="s">
        <v>1</v>
      </c>
      <c r="D442" s="70" t="s">
        <v>13</v>
      </c>
      <c r="E442" s="103">
        <v>44725</v>
      </c>
      <c r="F442" s="43" t="s">
        <v>38</v>
      </c>
      <c r="G442" s="43">
        <v>1087</v>
      </c>
      <c r="H442" s="167">
        <v>179520</v>
      </c>
      <c r="I442" s="152">
        <v>44764</v>
      </c>
      <c r="J442" s="358" t="s">
        <v>3232</v>
      </c>
      <c r="K442" s="178" t="s">
        <v>2671</v>
      </c>
      <c r="L442" s="97" t="s">
        <v>910</v>
      </c>
      <c r="M442" s="43"/>
      <c r="N442" s="70" t="s">
        <v>2450</v>
      </c>
      <c r="O442" s="70" t="s">
        <v>39</v>
      </c>
      <c r="P442" s="169">
        <v>500</v>
      </c>
      <c r="Q442" s="115">
        <v>52</v>
      </c>
      <c r="R442" s="42">
        <f t="shared" si="166"/>
        <v>26000</v>
      </c>
      <c r="S442" s="43" t="s">
        <v>1915</v>
      </c>
      <c r="T442" s="133"/>
      <c r="U442" s="133">
        <f t="shared" si="171"/>
        <v>26000</v>
      </c>
      <c r="V442" s="133" t="str">
        <f t="shared" si="171"/>
        <v xml:space="preserve">  </v>
      </c>
      <c r="W442" s="133"/>
      <c r="X442" s="133"/>
      <c r="Y442" s="133"/>
      <c r="Z442" s="133" t="str">
        <f t="shared" si="171"/>
        <v xml:space="preserve">  </v>
      </c>
      <c r="AA442" s="133" t="str">
        <f t="shared" si="171"/>
        <v xml:space="preserve">  </v>
      </c>
      <c r="AB442" s="133" t="str">
        <f t="shared" si="171"/>
        <v xml:space="preserve">  </v>
      </c>
      <c r="AC442" s="133" t="str">
        <f t="shared" si="171"/>
        <v xml:space="preserve">  </v>
      </c>
      <c r="AD442" s="133" t="str">
        <f t="shared" si="171"/>
        <v xml:space="preserve">  </v>
      </c>
      <c r="AE442" s="133"/>
      <c r="AF442" s="133" t="str">
        <f t="shared" si="171"/>
        <v xml:space="preserve">  </v>
      </c>
      <c r="AG442" s="133" t="str">
        <f t="shared" si="171"/>
        <v xml:space="preserve">  </v>
      </c>
      <c r="AH442" s="133" t="str">
        <f t="shared" si="171"/>
        <v xml:space="preserve">  </v>
      </c>
      <c r="AI442" s="42">
        <f t="shared" si="168"/>
        <v>26000</v>
      </c>
      <c r="AJ442" s="43"/>
      <c r="AK442" s="43">
        <f>AK441</f>
        <v>1101</v>
      </c>
      <c r="AL442" s="42">
        <f t="shared" si="169"/>
        <v>26000</v>
      </c>
      <c r="AM442" s="43" t="s">
        <v>311</v>
      </c>
      <c r="AN442" s="95">
        <v>44713</v>
      </c>
      <c r="AO442" s="82"/>
    </row>
    <row r="443" spans="1:41" ht="45" hidden="1" customHeight="1">
      <c r="A443" s="43">
        <v>10</v>
      </c>
      <c r="B443" s="43">
        <v>3104</v>
      </c>
      <c r="C443" s="43" t="s">
        <v>1</v>
      </c>
      <c r="D443" s="70" t="s">
        <v>13</v>
      </c>
      <c r="E443" s="103">
        <v>44725</v>
      </c>
      <c r="F443" s="43" t="s">
        <v>38</v>
      </c>
      <c r="G443" s="43">
        <v>1087</v>
      </c>
      <c r="H443" s="167">
        <v>179520</v>
      </c>
      <c r="I443" s="152">
        <v>44764</v>
      </c>
      <c r="J443" s="358" t="s">
        <v>3232</v>
      </c>
      <c r="K443" s="178" t="s">
        <v>2671</v>
      </c>
      <c r="L443" s="97" t="s">
        <v>910</v>
      </c>
      <c r="M443" s="43"/>
      <c r="N443" s="70" t="s">
        <v>2451</v>
      </c>
      <c r="O443" s="70" t="s">
        <v>39</v>
      </c>
      <c r="P443" s="169">
        <v>1500</v>
      </c>
      <c r="Q443" s="115">
        <v>40</v>
      </c>
      <c r="R443" s="42">
        <f t="shared" si="166"/>
        <v>60000</v>
      </c>
      <c r="S443" s="43" t="s">
        <v>1915</v>
      </c>
      <c r="T443" s="133"/>
      <c r="U443" s="133">
        <f t="shared" si="171"/>
        <v>60000</v>
      </c>
      <c r="V443" s="133" t="str">
        <f t="shared" si="171"/>
        <v xml:space="preserve">  </v>
      </c>
      <c r="W443" s="133"/>
      <c r="X443" s="133"/>
      <c r="Y443" s="133"/>
      <c r="Z443" s="133" t="str">
        <f t="shared" si="171"/>
        <v xml:space="preserve">  </v>
      </c>
      <c r="AA443" s="133" t="str">
        <f t="shared" si="171"/>
        <v xml:space="preserve">  </v>
      </c>
      <c r="AB443" s="133" t="str">
        <f t="shared" si="171"/>
        <v xml:space="preserve">  </v>
      </c>
      <c r="AC443" s="133" t="str">
        <f t="shared" si="171"/>
        <v xml:space="preserve">  </v>
      </c>
      <c r="AD443" s="133" t="str">
        <f t="shared" si="171"/>
        <v xml:space="preserve">  </v>
      </c>
      <c r="AE443" s="133"/>
      <c r="AF443" s="133" t="str">
        <f t="shared" si="171"/>
        <v xml:space="preserve">  </v>
      </c>
      <c r="AG443" s="133" t="str">
        <f t="shared" si="171"/>
        <v xml:space="preserve">  </v>
      </c>
      <c r="AH443" s="133" t="str">
        <f t="shared" si="171"/>
        <v xml:space="preserve">  </v>
      </c>
      <c r="AI443" s="42">
        <f t="shared" si="168"/>
        <v>60000</v>
      </c>
      <c r="AJ443" s="43"/>
      <c r="AK443" s="43">
        <f t="shared" ref="AK443:AK444" si="172">AK442</f>
        <v>1101</v>
      </c>
      <c r="AL443" s="42">
        <f t="shared" si="169"/>
        <v>60000</v>
      </c>
      <c r="AM443" s="43" t="s">
        <v>311</v>
      </c>
      <c r="AN443" s="95">
        <v>44713</v>
      </c>
      <c r="AO443" s="82"/>
    </row>
    <row r="444" spans="1:41" ht="45" hidden="1" customHeight="1">
      <c r="A444" s="43">
        <v>11</v>
      </c>
      <c r="B444" s="43">
        <v>3104</v>
      </c>
      <c r="C444" s="43" t="s">
        <v>1</v>
      </c>
      <c r="D444" s="70" t="s">
        <v>13</v>
      </c>
      <c r="E444" s="103">
        <v>44725</v>
      </c>
      <c r="F444" s="43" t="s">
        <v>38</v>
      </c>
      <c r="G444" s="43">
        <v>1087</v>
      </c>
      <c r="H444" s="167">
        <v>7480</v>
      </c>
      <c r="I444" s="152">
        <v>44764</v>
      </c>
      <c r="J444" s="358" t="s">
        <v>3235</v>
      </c>
      <c r="K444" s="178" t="s">
        <v>2671</v>
      </c>
      <c r="L444" s="97" t="s">
        <v>910</v>
      </c>
      <c r="M444" s="43"/>
      <c r="N444" s="70" t="s">
        <v>2452</v>
      </c>
      <c r="O444" s="70" t="s">
        <v>39</v>
      </c>
      <c r="P444" s="169">
        <v>1000</v>
      </c>
      <c r="Q444" s="115">
        <v>51</v>
      </c>
      <c r="R444" s="42">
        <f t="shared" si="166"/>
        <v>51000</v>
      </c>
      <c r="S444" s="43" t="s">
        <v>1915</v>
      </c>
      <c r="T444" s="133"/>
      <c r="U444" s="133">
        <f t="shared" si="171"/>
        <v>51000</v>
      </c>
      <c r="V444" s="133" t="str">
        <f t="shared" si="171"/>
        <v xml:space="preserve">  </v>
      </c>
      <c r="W444" s="133"/>
      <c r="X444" s="133"/>
      <c r="Y444" s="133"/>
      <c r="Z444" s="133" t="str">
        <f t="shared" si="171"/>
        <v xml:space="preserve">  </v>
      </c>
      <c r="AA444" s="133" t="str">
        <f t="shared" si="171"/>
        <v xml:space="preserve">  </v>
      </c>
      <c r="AB444" s="133" t="str">
        <f t="shared" si="171"/>
        <v xml:space="preserve">  </v>
      </c>
      <c r="AC444" s="133" t="str">
        <f t="shared" si="171"/>
        <v xml:space="preserve">  </v>
      </c>
      <c r="AD444" s="133" t="str">
        <f t="shared" si="171"/>
        <v xml:space="preserve">  </v>
      </c>
      <c r="AE444" s="133"/>
      <c r="AF444" s="133" t="str">
        <f t="shared" si="171"/>
        <v xml:space="preserve">  </v>
      </c>
      <c r="AG444" s="133" t="str">
        <f t="shared" si="171"/>
        <v xml:space="preserve">  </v>
      </c>
      <c r="AH444" s="133" t="str">
        <f t="shared" si="171"/>
        <v xml:space="preserve">  </v>
      </c>
      <c r="AI444" s="42">
        <f t="shared" si="168"/>
        <v>51000</v>
      </c>
      <c r="AJ444" s="43"/>
      <c r="AK444" s="43">
        <f t="shared" si="172"/>
        <v>1101</v>
      </c>
      <c r="AL444" s="42">
        <f t="shared" si="169"/>
        <v>51000</v>
      </c>
      <c r="AM444" s="43" t="s">
        <v>311</v>
      </c>
      <c r="AN444" s="95">
        <v>44713</v>
      </c>
      <c r="AO444" s="82"/>
    </row>
    <row r="445" spans="1:41" ht="45" hidden="1" customHeight="1">
      <c r="A445" s="43">
        <v>12</v>
      </c>
      <c r="B445" s="43">
        <v>3117</v>
      </c>
      <c r="C445" s="43" t="s">
        <v>1</v>
      </c>
      <c r="D445" s="70" t="s">
        <v>13</v>
      </c>
      <c r="E445" s="103">
        <v>44721</v>
      </c>
      <c r="F445" s="43" t="s">
        <v>38</v>
      </c>
      <c r="G445" s="43">
        <v>1089</v>
      </c>
      <c r="H445" s="167">
        <v>12840.6</v>
      </c>
      <c r="I445" s="152">
        <v>44721</v>
      </c>
      <c r="J445" s="358" t="s">
        <v>3236</v>
      </c>
      <c r="K445" s="178" t="s">
        <v>3038</v>
      </c>
      <c r="L445" s="97" t="s">
        <v>105</v>
      </c>
      <c r="M445" s="43"/>
      <c r="N445" s="70" t="s">
        <v>2340</v>
      </c>
      <c r="O445" s="70" t="s">
        <v>83</v>
      </c>
      <c r="P445" s="169">
        <v>150</v>
      </c>
      <c r="Q445" s="115">
        <v>16.45</v>
      </c>
      <c r="R445" s="42">
        <f t="shared" si="166"/>
        <v>2467.5</v>
      </c>
      <c r="S445" s="43" t="s">
        <v>1915</v>
      </c>
      <c r="T445" s="133" t="str">
        <f t="shared" ref="T445:T456" si="173">IF($S445=T$15,$R445,"  ")</f>
        <v xml:space="preserve">  </v>
      </c>
      <c r="U445" s="133">
        <f t="shared" si="171"/>
        <v>2467.5</v>
      </c>
      <c r="V445" s="133" t="str">
        <f t="shared" si="171"/>
        <v xml:space="preserve">  </v>
      </c>
      <c r="W445" s="133"/>
      <c r="X445" s="133"/>
      <c r="Y445" s="133"/>
      <c r="Z445" s="133" t="str">
        <f t="shared" si="171"/>
        <v xml:space="preserve">  </v>
      </c>
      <c r="AA445" s="133" t="str">
        <f t="shared" si="171"/>
        <v xml:space="preserve">  </v>
      </c>
      <c r="AB445" s="133" t="str">
        <f t="shared" si="171"/>
        <v xml:space="preserve">  </v>
      </c>
      <c r="AC445" s="133" t="str">
        <f t="shared" si="171"/>
        <v xml:space="preserve">  </v>
      </c>
      <c r="AD445" s="133" t="str">
        <f t="shared" si="171"/>
        <v xml:space="preserve">  </v>
      </c>
      <c r="AE445" s="133"/>
      <c r="AF445" s="133" t="str">
        <f t="shared" si="171"/>
        <v xml:space="preserve">  </v>
      </c>
      <c r="AG445" s="133" t="str">
        <f t="shared" si="171"/>
        <v xml:space="preserve">  </v>
      </c>
      <c r="AH445" s="133" t="str">
        <f t="shared" si="171"/>
        <v xml:space="preserve">  </v>
      </c>
      <c r="AI445" s="42">
        <f t="shared" si="168"/>
        <v>2467.5</v>
      </c>
      <c r="AJ445" s="43"/>
      <c r="AK445" s="43">
        <v>1025</v>
      </c>
      <c r="AL445" s="42">
        <f t="shared" si="169"/>
        <v>2467.5</v>
      </c>
      <c r="AM445" s="43" t="s">
        <v>311</v>
      </c>
      <c r="AN445" s="95">
        <v>44713</v>
      </c>
      <c r="AO445" s="82"/>
    </row>
    <row r="446" spans="1:41" ht="45" hidden="1" customHeight="1">
      <c r="A446" s="43">
        <v>13</v>
      </c>
      <c r="B446" s="43">
        <v>3117</v>
      </c>
      <c r="C446" s="43" t="s">
        <v>1</v>
      </c>
      <c r="D446" s="70" t="s">
        <v>13</v>
      </c>
      <c r="E446" s="103">
        <f t="shared" si="170"/>
        <v>44721</v>
      </c>
      <c r="F446" s="43" t="s">
        <v>38</v>
      </c>
      <c r="G446" s="43">
        <v>1089</v>
      </c>
      <c r="H446" s="167">
        <v>12840.6</v>
      </c>
      <c r="I446" s="152">
        <v>44721</v>
      </c>
      <c r="J446" s="358" t="s">
        <v>3236</v>
      </c>
      <c r="K446" s="178" t="s">
        <v>3038</v>
      </c>
      <c r="L446" s="97" t="s">
        <v>105</v>
      </c>
      <c r="M446" s="43"/>
      <c r="N446" s="70" t="s">
        <v>2341</v>
      </c>
      <c r="O446" s="70" t="s">
        <v>39</v>
      </c>
      <c r="P446" s="169">
        <v>10</v>
      </c>
      <c r="Q446" s="115">
        <v>114.95</v>
      </c>
      <c r="R446" s="42">
        <f t="shared" si="166"/>
        <v>1149.5</v>
      </c>
      <c r="S446" s="43" t="s">
        <v>1915</v>
      </c>
      <c r="T446" s="133" t="str">
        <f t="shared" si="173"/>
        <v xml:space="preserve">  </v>
      </c>
      <c r="U446" s="133">
        <f t="shared" si="171"/>
        <v>1149.5</v>
      </c>
      <c r="V446" s="133" t="str">
        <f t="shared" si="171"/>
        <v xml:space="preserve">  </v>
      </c>
      <c r="W446" s="133"/>
      <c r="X446" s="133"/>
      <c r="Y446" s="133"/>
      <c r="Z446" s="133" t="str">
        <f t="shared" si="171"/>
        <v xml:space="preserve">  </v>
      </c>
      <c r="AA446" s="133" t="str">
        <f t="shared" si="171"/>
        <v xml:space="preserve">  </v>
      </c>
      <c r="AB446" s="133" t="str">
        <f t="shared" si="171"/>
        <v xml:space="preserve">  </v>
      </c>
      <c r="AC446" s="133" t="str">
        <f t="shared" si="171"/>
        <v xml:space="preserve">  </v>
      </c>
      <c r="AD446" s="133" t="str">
        <f t="shared" si="171"/>
        <v xml:space="preserve">  </v>
      </c>
      <c r="AE446" s="133"/>
      <c r="AF446" s="133" t="str">
        <f t="shared" si="171"/>
        <v xml:space="preserve">  </v>
      </c>
      <c r="AG446" s="133" t="str">
        <f t="shared" si="171"/>
        <v xml:space="preserve">  </v>
      </c>
      <c r="AH446" s="133" t="str">
        <f t="shared" si="171"/>
        <v xml:space="preserve">  </v>
      </c>
      <c r="AI446" s="42">
        <f t="shared" si="168"/>
        <v>1149.5</v>
      </c>
      <c r="AJ446" s="43"/>
      <c r="AK446" s="43">
        <v>1025</v>
      </c>
      <c r="AL446" s="42">
        <f t="shared" si="169"/>
        <v>1149.5</v>
      </c>
      <c r="AM446" s="43" t="s">
        <v>311</v>
      </c>
      <c r="AN446" s="95">
        <v>44713</v>
      </c>
      <c r="AO446" s="82"/>
    </row>
    <row r="447" spans="1:41" ht="45" hidden="1" customHeight="1">
      <c r="A447" s="43">
        <v>14</v>
      </c>
      <c r="B447" s="43">
        <v>3117</v>
      </c>
      <c r="C447" s="43" t="s">
        <v>1</v>
      </c>
      <c r="D447" s="70" t="s">
        <v>13</v>
      </c>
      <c r="E447" s="103">
        <f t="shared" si="170"/>
        <v>44721</v>
      </c>
      <c r="F447" s="43" t="s">
        <v>38</v>
      </c>
      <c r="G447" s="43">
        <v>1089</v>
      </c>
      <c r="H447" s="167">
        <v>12840.6</v>
      </c>
      <c r="I447" s="152">
        <v>44721</v>
      </c>
      <c r="J447" s="358" t="s">
        <v>3236</v>
      </c>
      <c r="K447" s="178" t="s">
        <v>3038</v>
      </c>
      <c r="L447" s="97" t="s">
        <v>105</v>
      </c>
      <c r="M447" s="43"/>
      <c r="N447" s="70" t="s">
        <v>2342</v>
      </c>
      <c r="O447" s="70" t="s">
        <v>39</v>
      </c>
      <c r="P447" s="169">
        <v>8</v>
      </c>
      <c r="Q447" s="115">
        <v>133.94999999999999</v>
      </c>
      <c r="R447" s="42">
        <f t="shared" si="166"/>
        <v>1071.5999999999999</v>
      </c>
      <c r="S447" s="43" t="s">
        <v>1915</v>
      </c>
      <c r="T447" s="133" t="str">
        <f t="shared" si="173"/>
        <v xml:space="preserve">  </v>
      </c>
      <c r="U447" s="133">
        <f t="shared" si="171"/>
        <v>1071.5999999999999</v>
      </c>
      <c r="V447" s="133" t="str">
        <f t="shared" si="171"/>
        <v xml:space="preserve">  </v>
      </c>
      <c r="W447" s="133"/>
      <c r="X447" s="133"/>
      <c r="Y447" s="133"/>
      <c r="Z447" s="133" t="str">
        <f t="shared" si="171"/>
        <v xml:space="preserve">  </v>
      </c>
      <c r="AA447" s="133" t="str">
        <f t="shared" si="171"/>
        <v xml:space="preserve">  </v>
      </c>
      <c r="AB447" s="133" t="str">
        <f t="shared" si="171"/>
        <v xml:space="preserve">  </v>
      </c>
      <c r="AC447" s="133" t="str">
        <f t="shared" si="171"/>
        <v xml:space="preserve">  </v>
      </c>
      <c r="AD447" s="133" t="str">
        <f t="shared" si="171"/>
        <v xml:space="preserve">  </v>
      </c>
      <c r="AE447" s="133"/>
      <c r="AF447" s="133" t="str">
        <f t="shared" si="171"/>
        <v xml:space="preserve">  </v>
      </c>
      <c r="AG447" s="133" t="str">
        <f t="shared" si="171"/>
        <v xml:space="preserve">  </v>
      </c>
      <c r="AH447" s="133" t="str">
        <f t="shared" si="171"/>
        <v xml:space="preserve">  </v>
      </c>
      <c r="AI447" s="42">
        <f t="shared" si="168"/>
        <v>1071.5999999999999</v>
      </c>
      <c r="AJ447" s="43"/>
      <c r="AK447" s="43">
        <v>1025</v>
      </c>
      <c r="AL447" s="42">
        <f t="shared" si="169"/>
        <v>1071.5999999999999</v>
      </c>
      <c r="AM447" s="43" t="s">
        <v>311</v>
      </c>
      <c r="AN447" s="95">
        <v>44713</v>
      </c>
      <c r="AO447" s="82"/>
    </row>
    <row r="448" spans="1:41" ht="45" hidden="1" customHeight="1">
      <c r="A448" s="43">
        <v>15</v>
      </c>
      <c r="B448" s="43">
        <v>3117</v>
      </c>
      <c r="C448" s="43" t="s">
        <v>1</v>
      </c>
      <c r="D448" s="70" t="s">
        <v>13</v>
      </c>
      <c r="E448" s="103">
        <f t="shared" si="170"/>
        <v>44721</v>
      </c>
      <c r="F448" s="43" t="s">
        <v>38</v>
      </c>
      <c r="G448" s="43">
        <v>1089</v>
      </c>
      <c r="H448" s="167">
        <v>12840.6</v>
      </c>
      <c r="I448" s="152">
        <v>44721</v>
      </c>
      <c r="J448" s="358" t="s">
        <v>3236</v>
      </c>
      <c r="K448" s="178" t="s">
        <v>3038</v>
      </c>
      <c r="L448" s="97" t="s">
        <v>105</v>
      </c>
      <c r="M448" s="43"/>
      <c r="N448" s="70" t="s">
        <v>2343</v>
      </c>
      <c r="O448" s="70" t="s">
        <v>39</v>
      </c>
      <c r="P448" s="169">
        <v>4</v>
      </c>
      <c r="Q448" s="115">
        <v>12</v>
      </c>
      <c r="R448" s="42">
        <f t="shared" si="166"/>
        <v>48</v>
      </c>
      <c r="S448" s="43" t="s">
        <v>1915</v>
      </c>
      <c r="T448" s="133" t="str">
        <f t="shared" si="173"/>
        <v xml:space="preserve">  </v>
      </c>
      <c r="U448" s="133">
        <f t="shared" si="171"/>
        <v>48</v>
      </c>
      <c r="V448" s="133" t="str">
        <f t="shared" si="171"/>
        <v xml:space="preserve">  </v>
      </c>
      <c r="W448" s="133"/>
      <c r="X448" s="133"/>
      <c r="Y448" s="133"/>
      <c r="Z448" s="133" t="str">
        <f t="shared" si="171"/>
        <v xml:space="preserve">  </v>
      </c>
      <c r="AA448" s="133" t="str">
        <f t="shared" si="171"/>
        <v xml:space="preserve">  </v>
      </c>
      <c r="AB448" s="133" t="str">
        <f t="shared" si="171"/>
        <v xml:space="preserve">  </v>
      </c>
      <c r="AC448" s="133" t="str">
        <f t="shared" si="171"/>
        <v xml:space="preserve">  </v>
      </c>
      <c r="AD448" s="133" t="str">
        <f t="shared" si="171"/>
        <v xml:space="preserve">  </v>
      </c>
      <c r="AE448" s="133"/>
      <c r="AF448" s="133" t="str">
        <f t="shared" si="171"/>
        <v xml:space="preserve">  </v>
      </c>
      <c r="AG448" s="133" t="str">
        <f t="shared" si="171"/>
        <v xml:space="preserve">  </v>
      </c>
      <c r="AH448" s="133" t="str">
        <f t="shared" si="171"/>
        <v xml:space="preserve">  </v>
      </c>
      <c r="AI448" s="42">
        <f t="shared" si="168"/>
        <v>48</v>
      </c>
      <c r="AJ448" s="43"/>
      <c r="AK448" s="43">
        <v>1025</v>
      </c>
      <c r="AL448" s="42">
        <f t="shared" si="169"/>
        <v>48</v>
      </c>
      <c r="AM448" s="43" t="s">
        <v>311</v>
      </c>
      <c r="AN448" s="95">
        <v>44713</v>
      </c>
      <c r="AO448" s="82"/>
    </row>
    <row r="449" spans="1:41" ht="45" hidden="1" customHeight="1">
      <c r="A449" s="43">
        <v>16</v>
      </c>
      <c r="B449" s="43">
        <v>3117</v>
      </c>
      <c r="C449" s="43" t="s">
        <v>1</v>
      </c>
      <c r="D449" s="70" t="s">
        <v>13</v>
      </c>
      <c r="E449" s="103">
        <f t="shared" si="170"/>
        <v>44721</v>
      </c>
      <c r="F449" s="43" t="s">
        <v>38</v>
      </c>
      <c r="G449" s="43">
        <v>1089</v>
      </c>
      <c r="H449" s="167">
        <v>12840.6</v>
      </c>
      <c r="I449" s="152">
        <v>44721</v>
      </c>
      <c r="J449" s="358" t="s">
        <v>3236</v>
      </c>
      <c r="K449" s="178" t="s">
        <v>3038</v>
      </c>
      <c r="L449" s="97" t="s">
        <v>105</v>
      </c>
      <c r="M449" s="43"/>
      <c r="N449" s="70" t="s">
        <v>2344</v>
      </c>
      <c r="O449" s="70" t="s">
        <v>2348</v>
      </c>
      <c r="P449" s="169">
        <v>4</v>
      </c>
      <c r="Q449" s="115">
        <v>47.5</v>
      </c>
      <c r="R449" s="42">
        <f t="shared" si="166"/>
        <v>190</v>
      </c>
      <c r="S449" s="43" t="s">
        <v>1915</v>
      </c>
      <c r="T449" s="133" t="str">
        <f t="shared" si="173"/>
        <v xml:space="preserve">  </v>
      </c>
      <c r="U449" s="133">
        <f t="shared" si="171"/>
        <v>190</v>
      </c>
      <c r="V449" s="133" t="str">
        <f t="shared" si="171"/>
        <v xml:space="preserve">  </v>
      </c>
      <c r="W449" s="133"/>
      <c r="X449" s="133"/>
      <c r="Y449" s="133"/>
      <c r="Z449" s="133" t="str">
        <f t="shared" si="171"/>
        <v xml:space="preserve">  </v>
      </c>
      <c r="AA449" s="133" t="str">
        <f t="shared" si="171"/>
        <v xml:space="preserve">  </v>
      </c>
      <c r="AB449" s="133" t="str">
        <f t="shared" si="171"/>
        <v xml:space="preserve">  </v>
      </c>
      <c r="AC449" s="133" t="str">
        <f t="shared" si="171"/>
        <v xml:space="preserve">  </v>
      </c>
      <c r="AD449" s="133" t="str">
        <f t="shared" si="171"/>
        <v xml:space="preserve">  </v>
      </c>
      <c r="AE449" s="133"/>
      <c r="AF449" s="133" t="str">
        <f t="shared" si="171"/>
        <v xml:space="preserve">  </v>
      </c>
      <c r="AG449" s="133" t="str">
        <f t="shared" si="171"/>
        <v xml:space="preserve">  </v>
      </c>
      <c r="AH449" s="133" t="str">
        <f t="shared" si="171"/>
        <v xml:space="preserve">  </v>
      </c>
      <c r="AI449" s="42">
        <f t="shared" si="168"/>
        <v>190</v>
      </c>
      <c r="AJ449" s="43"/>
      <c r="AK449" s="43">
        <v>1025</v>
      </c>
      <c r="AL449" s="42">
        <f t="shared" si="169"/>
        <v>190</v>
      </c>
      <c r="AM449" s="43" t="s">
        <v>311</v>
      </c>
      <c r="AN449" s="95">
        <v>44713</v>
      </c>
      <c r="AO449" s="82"/>
    </row>
    <row r="450" spans="1:41" ht="45" hidden="1" customHeight="1">
      <c r="A450" s="43">
        <v>17</v>
      </c>
      <c r="B450" s="43">
        <v>3117</v>
      </c>
      <c r="C450" s="43" t="s">
        <v>1</v>
      </c>
      <c r="D450" s="70" t="s">
        <v>13</v>
      </c>
      <c r="E450" s="103">
        <f t="shared" si="170"/>
        <v>44721</v>
      </c>
      <c r="F450" s="43" t="s">
        <v>38</v>
      </c>
      <c r="G450" s="43">
        <v>1089</v>
      </c>
      <c r="H450" s="167">
        <v>12840.6</v>
      </c>
      <c r="I450" s="152">
        <v>44721</v>
      </c>
      <c r="J450" s="358" t="s">
        <v>3236</v>
      </c>
      <c r="K450" s="178" t="s">
        <v>3038</v>
      </c>
      <c r="L450" s="97" t="s">
        <v>105</v>
      </c>
      <c r="M450" s="43"/>
      <c r="N450" s="70" t="s">
        <v>2345</v>
      </c>
      <c r="O450" s="70" t="s">
        <v>39</v>
      </c>
      <c r="P450" s="169">
        <v>1</v>
      </c>
      <c r="Q450" s="115">
        <v>1690</v>
      </c>
      <c r="R450" s="42">
        <f t="shared" si="166"/>
        <v>1690</v>
      </c>
      <c r="S450" s="43" t="s">
        <v>1915</v>
      </c>
      <c r="T450" s="133" t="str">
        <f t="shared" si="173"/>
        <v xml:space="preserve">  </v>
      </c>
      <c r="U450" s="133">
        <f t="shared" si="171"/>
        <v>1690</v>
      </c>
      <c r="V450" s="133" t="str">
        <f t="shared" si="171"/>
        <v xml:space="preserve">  </v>
      </c>
      <c r="W450" s="133"/>
      <c r="X450" s="133"/>
      <c r="Y450" s="133"/>
      <c r="Z450" s="133" t="str">
        <f t="shared" si="171"/>
        <v xml:space="preserve">  </v>
      </c>
      <c r="AA450" s="133" t="str">
        <f t="shared" si="171"/>
        <v xml:space="preserve">  </v>
      </c>
      <c r="AB450" s="133" t="str">
        <f t="shared" si="171"/>
        <v xml:space="preserve">  </v>
      </c>
      <c r="AC450" s="133" t="str">
        <f t="shared" si="171"/>
        <v xml:space="preserve">  </v>
      </c>
      <c r="AD450" s="133" t="str">
        <f t="shared" si="171"/>
        <v xml:space="preserve">  </v>
      </c>
      <c r="AE450" s="133"/>
      <c r="AF450" s="133" t="str">
        <f t="shared" si="171"/>
        <v xml:space="preserve">  </v>
      </c>
      <c r="AG450" s="133" t="str">
        <f t="shared" si="171"/>
        <v xml:space="preserve">  </v>
      </c>
      <c r="AH450" s="133" t="str">
        <f t="shared" si="171"/>
        <v xml:space="preserve">  </v>
      </c>
      <c r="AI450" s="42">
        <f t="shared" si="168"/>
        <v>1690</v>
      </c>
      <c r="AJ450" s="43"/>
      <c r="AK450" s="43">
        <v>1025</v>
      </c>
      <c r="AL450" s="42">
        <f t="shared" si="169"/>
        <v>1690</v>
      </c>
      <c r="AM450" s="43" t="s">
        <v>311</v>
      </c>
      <c r="AN450" s="95">
        <v>44713</v>
      </c>
      <c r="AO450" s="82"/>
    </row>
    <row r="451" spans="1:41" ht="45" hidden="1" customHeight="1">
      <c r="A451" s="43">
        <v>18</v>
      </c>
      <c r="B451" s="43">
        <v>3117</v>
      </c>
      <c r="C451" s="43" t="s">
        <v>1</v>
      </c>
      <c r="D451" s="70" t="s">
        <v>13</v>
      </c>
      <c r="E451" s="103">
        <f t="shared" si="170"/>
        <v>44721</v>
      </c>
      <c r="F451" s="43" t="s">
        <v>38</v>
      </c>
      <c r="G451" s="43">
        <v>1089</v>
      </c>
      <c r="H451" s="167">
        <v>12840.6</v>
      </c>
      <c r="I451" s="152">
        <v>44721</v>
      </c>
      <c r="J451" s="358" t="s">
        <v>3236</v>
      </c>
      <c r="K451" s="178" t="s">
        <v>3038</v>
      </c>
      <c r="L451" s="97" t="s">
        <v>105</v>
      </c>
      <c r="M451" s="43"/>
      <c r="N451" s="70" t="s">
        <v>2346</v>
      </c>
      <c r="O451" s="70" t="s">
        <v>39</v>
      </c>
      <c r="P451" s="169">
        <v>6</v>
      </c>
      <c r="Q451" s="115">
        <v>889</v>
      </c>
      <c r="R451" s="42">
        <f t="shared" si="166"/>
        <v>5334</v>
      </c>
      <c r="S451" s="43" t="s">
        <v>1915</v>
      </c>
      <c r="T451" s="133" t="str">
        <f t="shared" si="173"/>
        <v xml:space="preserve">  </v>
      </c>
      <c r="U451" s="133">
        <f t="shared" ref="U451:AH460" si="174">IF($S451=U$15,$R451,"  ")</f>
        <v>5334</v>
      </c>
      <c r="V451" s="133" t="str">
        <f t="shared" si="174"/>
        <v xml:space="preserve">  </v>
      </c>
      <c r="W451" s="133"/>
      <c r="X451" s="133"/>
      <c r="Y451" s="133"/>
      <c r="Z451" s="133" t="str">
        <f t="shared" si="174"/>
        <v xml:space="preserve">  </v>
      </c>
      <c r="AA451" s="133" t="str">
        <f t="shared" si="174"/>
        <v xml:space="preserve">  </v>
      </c>
      <c r="AB451" s="133" t="str">
        <f t="shared" si="174"/>
        <v xml:space="preserve">  </v>
      </c>
      <c r="AC451" s="133" t="str">
        <f t="shared" si="174"/>
        <v xml:space="preserve">  </v>
      </c>
      <c r="AD451" s="133" t="str">
        <f t="shared" si="174"/>
        <v xml:space="preserve">  </v>
      </c>
      <c r="AE451" s="133"/>
      <c r="AF451" s="133" t="str">
        <f t="shared" si="174"/>
        <v xml:space="preserve">  </v>
      </c>
      <c r="AG451" s="133" t="str">
        <f t="shared" si="174"/>
        <v xml:space="preserve">  </v>
      </c>
      <c r="AH451" s="133" t="str">
        <f t="shared" si="174"/>
        <v xml:space="preserve">  </v>
      </c>
      <c r="AI451" s="42">
        <f t="shared" si="168"/>
        <v>5334</v>
      </c>
      <c r="AJ451" s="43"/>
      <c r="AK451" s="43">
        <v>1025</v>
      </c>
      <c r="AL451" s="42">
        <f t="shared" si="169"/>
        <v>5334</v>
      </c>
      <c r="AM451" s="43" t="s">
        <v>311</v>
      </c>
      <c r="AN451" s="95">
        <v>44713</v>
      </c>
      <c r="AO451" s="82"/>
    </row>
    <row r="452" spans="1:41" ht="45" hidden="1" customHeight="1">
      <c r="A452" s="43">
        <v>19</v>
      </c>
      <c r="B452" s="43">
        <v>3117</v>
      </c>
      <c r="C452" s="43" t="s">
        <v>1</v>
      </c>
      <c r="D452" s="70" t="s">
        <v>13</v>
      </c>
      <c r="E452" s="103">
        <f t="shared" si="170"/>
        <v>44721</v>
      </c>
      <c r="F452" s="43" t="s">
        <v>38</v>
      </c>
      <c r="G452" s="43">
        <v>1089</v>
      </c>
      <c r="H452" s="167">
        <v>12840.6</v>
      </c>
      <c r="I452" s="152">
        <v>44721</v>
      </c>
      <c r="J452" s="358" t="s">
        <v>3236</v>
      </c>
      <c r="K452" s="178" t="s">
        <v>3038</v>
      </c>
      <c r="L452" s="97" t="s">
        <v>105</v>
      </c>
      <c r="M452" s="43"/>
      <c r="N452" s="70" t="s">
        <v>2347</v>
      </c>
      <c r="O452" s="70" t="s">
        <v>39</v>
      </c>
      <c r="P452" s="169">
        <v>10</v>
      </c>
      <c r="Q452" s="115">
        <v>89</v>
      </c>
      <c r="R452" s="42">
        <f t="shared" si="166"/>
        <v>890</v>
      </c>
      <c r="S452" s="43" t="s">
        <v>1915</v>
      </c>
      <c r="T452" s="133" t="str">
        <f t="shared" si="173"/>
        <v xml:space="preserve">  </v>
      </c>
      <c r="U452" s="133">
        <f t="shared" si="174"/>
        <v>890</v>
      </c>
      <c r="V452" s="133" t="str">
        <f t="shared" si="174"/>
        <v xml:space="preserve">  </v>
      </c>
      <c r="W452" s="133"/>
      <c r="X452" s="133"/>
      <c r="Y452" s="133"/>
      <c r="Z452" s="133" t="str">
        <f t="shared" si="174"/>
        <v xml:space="preserve">  </v>
      </c>
      <c r="AA452" s="133" t="str">
        <f t="shared" si="174"/>
        <v xml:space="preserve">  </v>
      </c>
      <c r="AB452" s="133" t="str">
        <f t="shared" si="174"/>
        <v xml:space="preserve">  </v>
      </c>
      <c r="AC452" s="133" t="str">
        <f t="shared" si="174"/>
        <v xml:space="preserve">  </v>
      </c>
      <c r="AD452" s="133" t="str">
        <f t="shared" si="174"/>
        <v xml:space="preserve">  </v>
      </c>
      <c r="AE452" s="133"/>
      <c r="AF452" s="133" t="str">
        <f t="shared" si="174"/>
        <v xml:space="preserve">  </v>
      </c>
      <c r="AG452" s="133" t="str">
        <f t="shared" si="174"/>
        <v xml:space="preserve">  </v>
      </c>
      <c r="AH452" s="133" t="str">
        <f t="shared" si="174"/>
        <v xml:space="preserve">  </v>
      </c>
      <c r="AI452" s="42">
        <f t="shared" si="168"/>
        <v>890</v>
      </c>
      <c r="AJ452" s="43"/>
      <c r="AK452" s="43">
        <v>1025</v>
      </c>
      <c r="AL452" s="42">
        <f t="shared" si="169"/>
        <v>890</v>
      </c>
      <c r="AM452" s="43" t="s">
        <v>311</v>
      </c>
      <c r="AN452" s="95">
        <v>44713</v>
      </c>
      <c r="AO452" s="82"/>
    </row>
    <row r="453" spans="1:41" ht="45" hidden="1" customHeight="1">
      <c r="A453" s="43">
        <v>20</v>
      </c>
      <c r="B453" s="43">
        <v>3152</v>
      </c>
      <c r="C453" s="43" t="s">
        <v>1</v>
      </c>
      <c r="D453" s="70" t="s">
        <v>13</v>
      </c>
      <c r="E453" s="103">
        <v>44727</v>
      </c>
      <c r="F453" s="43" t="s">
        <v>38</v>
      </c>
      <c r="G453" s="43">
        <v>1105</v>
      </c>
      <c r="H453" s="167">
        <v>3144</v>
      </c>
      <c r="I453" s="152">
        <v>44732</v>
      </c>
      <c r="J453" s="358" t="s">
        <v>3237</v>
      </c>
      <c r="K453" s="178" t="s">
        <v>3238</v>
      </c>
      <c r="L453" s="97" t="s">
        <v>2369</v>
      </c>
      <c r="M453" s="43"/>
      <c r="N453" s="70" t="s">
        <v>2370</v>
      </c>
      <c r="O453" s="70" t="s">
        <v>68</v>
      </c>
      <c r="P453" s="169">
        <v>80</v>
      </c>
      <c r="Q453" s="115">
        <v>3.3</v>
      </c>
      <c r="R453" s="42">
        <f t="shared" si="166"/>
        <v>264</v>
      </c>
      <c r="S453" s="43" t="s">
        <v>1915</v>
      </c>
      <c r="T453" s="133" t="str">
        <f t="shared" si="173"/>
        <v xml:space="preserve">  </v>
      </c>
      <c r="U453" s="133">
        <f t="shared" si="174"/>
        <v>264</v>
      </c>
      <c r="V453" s="133" t="str">
        <f t="shared" si="174"/>
        <v xml:space="preserve">  </v>
      </c>
      <c r="W453" s="133"/>
      <c r="X453" s="133"/>
      <c r="Y453" s="133"/>
      <c r="Z453" s="133" t="str">
        <f t="shared" si="174"/>
        <v xml:space="preserve">  </v>
      </c>
      <c r="AA453" s="133" t="str">
        <f t="shared" si="174"/>
        <v xml:space="preserve">  </v>
      </c>
      <c r="AB453" s="133" t="str">
        <f t="shared" si="174"/>
        <v xml:space="preserve">  </v>
      </c>
      <c r="AC453" s="133" t="str">
        <f t="shared" si="174"/>
        <v xml:space="preserve">  </v>
      </c>
      <c r="AD453" s="133" t="str">
        <f t="shared" si="174"/>
        <v xml:space="preserve">  </v>
      </c>
      <c r="AE453" s="133"/>
      <c r="AF453" s="133" t="str">
        <f t="shared" si="174"/>
        <v xml:space="preserve">  </v>
      </c>
      <c r="AG453" s="133" t="str">
        <f t="shared" si="174"/>
        <v xml:space="preserve">  </v>
      </c>
      <c r="AH453" s="133" t="str">
        <f t="shared" si="174"/>
        <v xml:space="preserve">  </v>
      </c>
      <c r="AI453" s="42">
        <f t="shared" si="168"/>
        <v>264</v>
      </c>
      <c r="AJ453" s="43"/>
      <c r="AK453" s="43">
        <v>1060</v>
      </c>
      <c r="AL453" s="42">
        <f t="shared" si="169"/>
        <v>264</v>
      </c>
      <c r="AM453" s="43" t="s">
        <v>311</v>
      </c>
      <c r="AN453" s="95">
        <v>44713</v>
      </c>
      <c r="AO453" s="82"/>
    </row>
    <row r="454" spans="1:41" ht="45" hidden="1" customHeight="1">
      <c r="A454" s="43">
        <v>21</v>
      </c>
      <c r="B454" s="43">
        <v>3152</v>
      </c>
      <c r="C454" s="43" t="s">
        <v>1</v>
      </c>
      <c r="D454" s="70" t="s">
        <v>13</v>
      </c>
      <c r="E454" s="103">
        <f t="shared" ref="E454:E456" si="175">E453</f>
        <v>44727</v>
      </c>
      <c r="F454" s="43" t="s">
        <v>38</v>
      </c>
      <c r="G454" s="43">
        <f>G453</f>
        <v>1105</v>
      </c>
      <c r="H454" s="167">
        <v>3144</v>
      </c>
      <c r="I454" s="152">
        <v>44732</v>
      </c>
      <c r="J454" s="358" t="s">
        <v>3237</v>
      </c>
      <c r="K454" s="178" t="s">
        <v>3238</v>
      </c>
      <c r="L454" s="97" t="s">
        <v>2369</v>
      </c>
      <c r="M454" s="43"/>
      <c r="N454" s="70" t="s">
        <v>2371</v>
      </c>
      <c r="O454" s="70" t="s">
        <v>68</v>
      </c>
      <c r="P454" s="169">
        <v>1600</v>
      </c>
      <c r="Q454" s="115">
        <v>1.8</v>
      </c>
      <c r="R454" s="42">
        <f t="shared" si="166"/>
        <v>2880</v>
      </c>
      <c r="S454" s="43" t="s">
        <v>1915</v>
      </c>
      <c r="T454" s="133" t="str">
        <f t="shared" si="173"/>
        <v xml:space="preserve">  </v>
      </c>
      <c r="U454" s="133">
        <f t="shared" si="174"/>
        <v>2880</v>
      </c>
      <c r="V454" s="133" t="str">
        <f t="shared" si="174"/>
        <v xml:space="preserve">  </v>
      </c>
      <c r="W454" s="133"/>
      <c r="X454" s="133"/>
      <c r="Y454" s="133"/>
      <c r="Z454" s="133" t="str">
        <f t="shared" si="174"/>
        <v xml:space="preserve">  </v>
      </c>
      <c r="AA454" s="133" t="str">
        <f t="shared" si="174"/>
        <v xml:space="preserve">  </v>
      </c>
      <c r="AB454" s="133" t="str">
        <f t="shared" si="174"/>
        <v xml:space="preserve">  </v>
      </c>
      <c r="AC454" s="133" t="str">
        <f t="shared" si="174"/>
        <v xml:space="preserve">  </v>
      </c>
      <c r="AD454" s="133" t="str">
        <f t="shared" si="174"/>
        <v xml:space="preserve">  </v>
      </c>
      <c r="AE454" s="133"/>
      <c r="AF454" s="133" t="str">
        <f t="shared" si="174"/>
        <v xml:space="preserve">  </v>
      </c>
      <c r="AG454" s="133" t="str">
        <f t="shared" si="174"/>
        <v xml:space="preserve">  </v>
      </c>
      <c r="AH454" s="133" t="str">
        <f t="shared" si="174"/>
        <v xml:space="preserve">  </v>
      </c>
      <c r="AI454" s="42">
        <f t="shared" si="168"/>
        <v>2880</v>
      </c>
      <c r="AJ454" s="43"/>
      <c r="AK454" s="43">
        <v>1060</v>
      </c>
      <c r="AL454" s="42">
        <f t="shared" si="169"/>
        <v>2880</v>
      </c>
      <c r="AM454" s="43" t="s">
        <v>311</v>
      </c>
      <c r="AN454" s="95">
        <v>44713</v>
      </c>
      <c r="AO454" s="82"/>
    </row>
    <row r="455" spans="1:41" ht="45" hidden="1" customHeight="1">
      <c r="A455" s="43">
        <v>22</v>
      </c>
      <c r="B455" s="43">
        <v>3259</v>
      </c>
      <c r="C455" s="43" t="s">
        <v>1</v>
      </c>
      <c r="D455" s="70" t="s">
        <v>13</v>
      </c>
      <c r="E455" s="103">
        <v>44726</v>
      </c>
      <c r="F455" s="43" t="s">
        <v>38</v>
      </c>
      <c r="G455" s="43">
        <v>1134</v>
      </c>
      <c r="H455" s="167">
        <v>8627.5</v>
      </c>
      <c r="I455" s="152">
        <v>44732</v>
      </c>
      <c r="J455" s="56" t="s">
        <v>3239</v>
      </c>
      <c r="K455" s="43" t="s">
        <v>3240</v>
      </c>
      <c r="L455" s="132" t="s">
        <v>3241</v>
      </c>
      <c r="M455" s="43"/>
      <c r="N455" s="70" t="s">
        <v>2381</v>
      </c>
      <c r="O455" s="70" t="s">
        <v>1894</v>
      </c>
      <c r="P455" s="169">
        <v>450</v>
      </c>
      <c r="Q455" s="115">
        <v>5.95</v>
      </c>
      <c r="R455" s="42">
        <f t="shared" si="166"/>
        <v>2677.5</v>
      </c>
      <c r="S455" s="43" t="s">
        <v>1915</v>
      </c>
      <c r="T455" s="133" t="str">
        <f t="shared" si="173"/>
        <v xml:space="preserve">  </v>
      </c>
      <c r="U455" s="133">
        <f t="shared" si="174"/>
        <v>2677.5</v>
      </c>
      <c r="V455" s="133" t="str">
        <f t="shared" si="174"/>
        <v xml:space="preserve">  </v>
      </c>
      <c r="W455" s="133"/>
      <c r="X455" s="133"/>
      <c r="Y455" s="133"/>
      <c r="Z455" s="133" t="str">
        <f t="shared" si="174"/>
        <v xml:space="preserve">  </v>
      </c>
      <c r="AA455" s="133" t="str">
        <f t="shared" si="174"/>
        <v xml:space="preserve">  </v>
      </c>
      <c r="AB455" s="133" t="str">
        <f t="shared" si="174"/>
        <v xml:space="preserve">  </v>
      </c>
      <c r="AC455" s="133" t="str">
        <f t="shared" si="174"/>
        <v xml:space="preserve">  </v>
      </c>
      <c r="AD455" s="133" t="str">
        <f t="shared" si="174"/>
        <v xml:space="preserve">  </v>
      </c>
      <c r="AE455" s="133"/>
      <c r="AF455" s="133" t="str">
        <f t="shared" si="174"/>
        <v xml:space="preserve">  </v>
      </c>
      <c r="AG455" s="133" t="str">
        <f t="shared" si="174"/>
        <v xml:space="preserve">  </v>
      </c>
      <c r="AH455" s="133" t="str">
        <f t="shared" si="174"/>
        <v xml:space="preserve">  </v>
      </c>
      <c r="AI455" s="42">
        <f t="shared" si="168"/>
        <v>2677.5</v>
      </c>
      <c r="AJ455" s="43"/>
      <c r="AK455" s="43">
        <v>1069</v>
      </c>
      <c r="AL455" s="42">
        <f t="shared" si="169"/>
        <v>2677.5</v>
      </c>
      <c r="AM455" s="43" t="s">
        <v>311</v>
      </c>
      <c r="AN455" s="95">
        <v>44713</v>
      </c>
      <c r="AO455" s="82"/>
    </row>
    <row r="456" spans="1:41" ht="45" hidden="1" customHeight="1">
      <c r="A456" s="43">
        <v>23</v>
      </c>
      <c r="B456" s="43">
        <v>3259</v>
      </c>
      <c r="C456" s="43" t="s">
        <v>1</v>
      </c>
      <c r="D456" s="70" t="s">
        <v>13</v>
      </c>
      <c r="E456" s="103">
        <f t="shared" si="175"/>
        <v>44726</v>
      </c>
      <c r="F456" s="43" t="s">
        <v>38</v>
      </c>
      <c r="G456" s="43">
        <f t="shared" ref="G456:G482" si="176">G455</f>
        <v>1134</v>
      </c>
      <c r="H456" s="167">
        <v>8627.5</v>
      </c>
      <c r="I456" s="152">
        <v>44732</v>
      </c>
      <c r="J456" s="56" t="s">
        <v>3239</v>
      </c>
      <c r="K456" s="43" t="s">
        <v>3240</v>
      </c>
      <c r="L456" s="132" t="s">
        <v>3241</v>
      </c>
      <c r="M456" s="43"/>
      <c r="N456" s="70" t="s">
        <v>2382</v>
      </c>
      <c r="O456" s="70" t="s">
        <v>1894</v>
      </c>
      <c r="P456" s="169">
        <v>1000</v>
      </c>
      <c r="Q456" s="115">
        <v>5.95</v>
      </c>
      <c r="R456" s="42">
        <f t="shared" si="166"/>
        <v>5950</v>
      </c>
      <c r="S456" s="43" t="s">
        <v>1915</v>
      </c>
      <c r="T456" s="133" t="str">
        <f t="shared" si="173"/>
        <v xml:space="preserve">  </v>
      </c>
      <c r="U456" s="133">
        <f t="shared" si="174"/>
        <v>5950</v>
      </c>
      <c r="V456" s="133" t="str">
        <f t="shared" si="174"/>
        <v xml:space="preserve">  </v>
      </c>
      <c r="W456" s="133"/>
      <c r="X456" s="133"/>
      <c r="Y456" s="133"/>
      <c r="Z456" s="133" t="str">
        <f t="shared" si="174"/>
        <v xml:space="preserve">  </v>
      </c>
      <c r="AA456" s="133" t="str">
        <f t="shared" si="174"/>
        <v xml:space="preserve">  </v>
      </c>
      <c r="AB456" s="133" t="str">
        <f t="shared" si="174"/>
        <v xml:space="preserve">  </v>
      </c>
      <c r="AC456" s="133" t="str">
        <f t="shared" si="174"/>
        <v xml:space="preserve">  </v>
      </c>
      <c r="AD456" s="133" t="str">
        <f t="shared" si="174"/>
        <v xml:space="preserve">  </v>
      </c>
      <c r="AE456" s="133"/>
      <c r="AF456" s="133" t="str">
        <f t="shared" si="174"/>
        <v xml:space="preserve">  </v>
      </c>
      <c r="AG456" s="133" t="str">
        <f t="shared" si="174"/>
        <v xml:space="preserve">  </v>
      </c>
      <c r="AH456" s="133" t="str">
        <f t="shared" si="174"/>
        <v xml:space="preserve">  </v>
      </c>
      <c r="AI456" s="42">
        <f t="shared" si="168"/>
        <v>5950</v>
      </c>
      <c r="AJ456" s="43"/>
      <c r="AK456" s="43">
        <v>1069</v>
      </c>
      <c r="AL456" s="42">
        <f t="shared" si="169"/>
        <v>5950</v>
      </c>
      <c r="AM456" s="43" t="s">
        <v>311</v>
      </c>
      <c r="AN456" s="95">
        <v>44713</v>
      </c>
      <c r="AO456" s="82"/>
    </row>
    <row r="457" spans="1:41" ht="45" hidden="1" customHeight="1">
      <c r="A457" s="43">
        <v>24</v>
      </c>
      <c r="B457" s="43">
        <v>3313</v>
      </c>
      <c r="C457" s="43" t="s">
        <v>1</v>
      </c>
      <c r="D457" s="70" t="s">
        <v>13</v>
      </c>
      <c r="E457" s="103">
        <v>44729</v>
      </c>
      <c r="F457" s="43" t="s">
        <v>38</v>
      </c>
      <c r="G457" s="43">
        <v>1147</v>
      </c>
      <c r="H457" s="167">
        <v>7454.5</v>
      </c>
      <c r="I457" s="152">
        <v>44743</v>
      </c>
      <c r="J457" s="358" t="s">
        <v>3242</v>
      </c>
      <c r="K457" s="178" t="s">
        <v>3038</v>
      </c>
      <c r="L457" s="97" t="s">
        <v>105</v>
      </c>
      <c r="M457" s="43"/>
      <c r="N457" s="70" t="s">
        <v>2453</v>
      </c>
      <c r="O457" s="70" t="s">
        <v>68</v>
      </c>
      <c r="P457" s="169">
        <v>10</v>
      </c>
      <c r="Q457" s="115">
        <v>23.95</v>
      </c>
      <c r="R457" s="42">
        <f t="shared" si="166"/>
        <v>239.5</v>
      </c>
      <c r="S457" s="43" t="s">
        <v>1915</v>
      </c>
      <c r="T457" s="133"/>
      <c r="U457" s="133">
        <f t="shared" si="174"/>
        <v>239.5</v>
      </c>
      <c r="V457" s="133" t="str">
        <f t="shared" si="174"/>
        <v xml:space="preserve">  </v>
      </c>
      <c r="W457" s="133"/>
      <c r="X457" s="133"/>
      <c r="Y457" s="133"/>
      <c r="Z457" s="133" t="str">
        <f t="shared" si="174"/>
        <v xml:space="preserve">  </v>
      </c>
      <c r="AA457" s="133" t="str">
        <f t="shared" si="174"/>
        <v xml:space="preserve">  </v>
      </c>
      <c r="AB457" s="133" t="str">
        <f t="shared" si="174"/>
        <v xml:space="preserve">  </v>
      </c>
      <c r="AC457" s="133" t="str">
        <f t="shared" si="174"/>
        <v xml:space="preserve">  </v>
      </c>
      <c r="AD457" s="133" t="str">
        <f t="shared" si="174"/>
        <v xml:space="preserve">  </v>
      </c>
      <c r="AE457" s="133"/>
      <c r="AF457" s="133" t="str">
        <f t="shared" si="174"/>
        <v xml:space="preserve">  </v>
      </c>
      <c r="AG457" s="133" t="str">
        <f t="shared" si="174"/>
        <v xml:space="preserve">  </v>
      </c>
      <c r="AH457" s="133" t="str">
        <f t="shared" si="174"/>
        <v xml:space="preserve">  </v>
      </c>
      <c r="AI457" s="42">
        <f t="shared" si="168"/>
        <v>239.5</v>
      </c>
      <c r="AJ457" s="43"/>
      <c r="AK457" s="43">
        <v>1069</v>
      </c>
      <c r="AL457" s="42">
        <f t="shared" si="169"/>
        <v>239.5</v>
      </c>
      <c r="AM457" s="43" t="s">
        <v>311</v>
      </c>
      <c r="AN457" s="95">
        <v>44713</v>
      </c>
      <c r="AO457" s="82"/>
    </row>
    <row r="458" spans="1:41" ht="45" hidden="1" customHeight="1">
      <c r="A458" s="43">
        <v>25</v>
      </c>
      <c r="B458" s="43">
        <v>3313</v>
      </c>
      <c r="C458" s="43" t="s">
        <v>1</v>
      </c>
      <c r="D458" s="70" t="s">
        <v>13</v>
      </c>
      <c r="E458" s="103">
        <v>44729</v>
      </c>
      <c r="F458" s="43" t="s">
        <v>38</v>
      </c>
      <c r="G458" s="43">
        <v>1147</v>
      </c>
      <c r="H458" s="167">
        <v>7454.5</v>
      </c>
      <c r="I458" s="152">
        <v>44743</v>
      </c>
      <c r="J458" s="358" t="s">
        <v>3242</v>
      </c>
      <c r="K458" s="178" t="s">
        <v>3038</v>
      </c>
      <c r="L458" s="97" t="s">
        <v>105</v>
      </c>
      <c r="M458" s="43"/>
      <c r="N458" s="70" t="s">
        <v>2454</v>
      </c>
      <c r="O458" s="70" t="s">
        <v>68</v>
      </c>
      <c r="P458" s="169">
        <v>10</v>
      </c>
      <c r="Q458" s="115">
        <v>14.95</v>
      </c>
      <c r="R458" s="42">
        <f t="shared" si="166"/>
        <v>149.5</v>
      </c>
      <c r="S458" s="43" t="s">
        <v>1915</v>
      </c>
      <c r="T458" s="133"/>
      <c r="U458" s="133">
        <f t="shared" si="174"/>
        <v>149.5</v>
      </c>
      <c r="V458" s="133" t="str">
        <f t="shared" si="174"/>
        <v xml:space="preserve">  </v>
      </c>
      <c r="W458" s="133"/>
      <c r="X458" s="133"/>
      <c r="Y458" s="133"/>
      <c r="Z458" s="133" t="str">
        <f t="shared" si="174"/>
        <v xml:space="preserve">  </v>
      </c>
      <c r="AA458" s="133" t="str">
        <f t="shared" si="174"/>
        <v xml:space="preserve">  </v>
      </c>
      <c r="AB458" s="133" t="str">
        <f t="shared" si="174"/>
        <v xml:space="preserve">  </v>
      </c>
      <c r="AC458" s="133" t="str">
        <f t="shared" si="174"/>
        <v xml:space="preserve">  </v>
      </c>
      <c r="AD458" s="133" t="str">
        <f t="shared" si="174"/>
        <v xml:space="preserve">  </v>
      </c>
      <c r="AE458" s="133"/>
      <c r="AF458" s="133" t="str">
        <f t="shared" si="174"/>
        <v xml:space="preserve">  </v>
      </c>
      <c r="AG458" s="133" t="str">
        <f t="shared" si="174"/>
        <v xml:space="preserve">  </v>
      </c>
      <c r="AH458" s="133" t="str">
        <f t="shared" si="174"/>
        <v xml:space="preserve">  </v>
      </c>
      <c r="AI458" s="42">
        <f t="shared" si="168"/>
        <v>149.5</v>
      </c>
      <c r="AJ458" s="43"/>
      <c r="AK458" s="43">
        <v>1069</v>
      </c>
      <c r="AL458" s="42">
        <f t="shared" si="169"/>
        <v>149.5</v>
      </c>
      <c r="AM458" s="43" t="s">
        <v>311</v>
      </c>
      <c r="AN458" s="95">
        <v>44713</v>
      </c>
      <c r="AO458" s="82"/>
    </row>
    <row r="459" spans="1:41" ht="45" hidden="1" customHeight="1">
      <c r="A459" s="43">
        <v>26</v>
      </c>
      <c r="B459" s="43">
        <v>3313</v>
      </c>
      <c r="C459" s="43" t="s">
        <v>1</v>
      </c>
      <c r="D459" s="70" t="s">
        <v>13</v>
      </c>
      <c r="E459" s="103">
        <v>44729</v>
      </c>
      <c r="F459" s="43" t="s">
        <v>38</v>
      </c>
      <c r="G459" s="43">
        <v>1147</v>
      </c>
      <c r="H459" s="167">
        <v>7454.5</v>
      </c>
      <c r="I459" s="152">
        <v>44743</v>
      </c>
      <c r="J459" s="358" t="s">
        <v>3242</v>
      </c>
      <c r="K459" s="178" t="s">
        <v>3038</v>
      </c>
      <c r="L459" s="97" t="s">
        <v>105</v>
      </c>
      <c r="M459" s="43"/>
      <c r="N459" s="70" t="s">
        <v>2455</v>
      </c>
      <c r="O459" s="70" t="s">
        <v>68</v>
      </c>
      <c r="P459" s="169">
        <v>5</v>
      </c>
      <c r="Q459" s="115">
        <v>12.95</v>
      </c>
      <c r="R459" s="42">
        <f t="shared" si="166"/>
        <v>64.75</v>
      </c>
      <c r="S459" s="43" t="s">
        <v>1915</v>
      </c>
      <c r="T459" s="133"/>
      <c r="U459" s="133">
        <f t="shared" si="174"/>
        <v>64.75</v>
      </c>
      <c r="V459" s="133" t="str">
        <f t="shared" si="174"/>
        <v xml:space="preserve">  </v>
      </c>
      <c r="W459" s="133"/>
      <c r="X459" s="133"/>
      <c r="Y459" s="133"/>
      <c r="Z459" s="133" t="str">
        <f t="shared" si="174"/>
        <v xml:space="preserve">  </v>
      </c>
      <c r="AA459" s="133" t="str">
        <f t="shared" si="174"/>
        <v xml:space="preserve">  </v>
      </c>
      <c r="AB459" s="133" t="str">
        <f t="shared" si="174"/>
        <v xml:space="preserve">  </v>
      </c>
      <c r="AC459" s="133" t="str">
        <f t="shared" si="174"/>
        <v xml:space="preserve">  </v>
      </c>
      <c r="AD459" s="133" t="str">
        <f t="shared" si="174"/>
        <v xml:space="preserve">  </v>
      </c>
      <c r="AE459" s="133"/>
      <c r="AF459" s="133" t="str">
        <f t="shared" si="174"/>
        <v xml:space="preserve">  </v>
      </c>
      <c r="AG459" s="133" t="str">
        <f t="shared" si="174"/>
        <v xml:space="preserve">  </v>
      </c>
      <c r="AH459" s="133" t="str">
        <f t="shared" si="174"/>
        <v xml:space="preserve">  </v>
      </c>
      <c r="AI459" s="42">
        <f t="shared" si="168"/>
        <v>64.75</v>
      </c>
      <c r="AJ459" s="43"/>
      <c r="AK459" s="43">
        <v>1069</v>
      </c>
      <c r="AL459" s="42">
        <f t="shared" si="169"/>
        <v>64.75</v>
      </c>
      <c r="AM459" s="43" t="s">
        <v>311</v>
      </c>
      <c r="AN459" s="95">
        <v>44713</v>
      </c>
      <c r="AO459" s="82"/>
    </row>
    <row r="460" spans="1:41" ht="45" hidden="1" customHeight="1">
      <c r="A460" s="43">
        <v>27</v>
      </c>
      <c r="B460" s="43">
        <v>3313</v>
      </c>
      <c r="C460" s="43" t="s">
        <v>1</v>
      </c>
      <c r="D460" s="70" t="s">
        <v>13</v>
      </c>
      <c r="E460" s="103">
        <v>44729</v>
      </c>
      <c r="F460" s="43" t="s">
        <v>38</v>
      </c>
      <c r="G460" s="43">
        <v>1147</v>
      </c>
      <c r="H460" s="167">
        <v>7454.5</v>
      </c>
      <c r="I460" s="152">
        <v>44743</v>
      </c>
      <c r="J460" s="358" t="s">
        <v>3242</v>
      </c>
      <c r="K460" s="178" t="s">
        <v>3038</v>
      </c>
      <c r="L460" s="97" t="s">
        <v>105</v>
      </c>
      <c r="M460" s="43"/>
      <c r="N460" s="70" t="s">
        <v>2456</v>
      </c>
      <c r="O460" s="70" t="s">
        <v>68</v>
      </c>
      <c r="P460" s="169">
        <v>30</v>
      </c>
      <c r="Q460" s="115">
        <v>9.9499999999999993</v>
      </c>
      <c r="R460" s="42">
        <f t="shared" si="166"/>
        <v>298.5</v>
      </c>
      <c r="S460" s="43" t="s">
        <v>1915</v>
      </c>
      <c r="T460" s="133"/>
      <c r="U460" s="133">
        <f t="shared" si="174"/>
        <v>298.5</v>
      </c>
      <c r="V460" s="133" t="str">
        <f t="shared" si="174"/>
        <v xml:space="preserve">  </v>
      </c>
      <c r="W460" s="133"/>
      <c r="X460" s="133"/>
      <c r="Y460" s="133"/>
      <c r="Z460" s="133" t="str">
        <f t="shared" si="174"/>
        <v xml:space="preserve">  </v>
      </c>
      <c r="AA460" s="133" t="str">
        <f t="shared" si="174"/>
        <v xml:space="preserve">  </v>
      </c>
      <c r="AB460" s="133" t="str">
        <f t="shared" si="174"/>
        <v xml:space="preserve">  </v>
      </c>
      <c r="AC460" s="133" t="str">
        <f t="shared" si="174"/>
        <v xml:space="preserve">  </v>
      </c>
      <c r="AD460" s="133" t="str">
        <f t="shared" si="174"/>
        <v xml:space="preserve">  </v>
      </c>
      <c r="AE460" s="133"/>
      <c r="AF460" s="133" t="str">
        <f t="shared" si="174"/>
        <v xml:space="preserve">  </v>
      </c>
      <c r="AG460" s="133" t="str">
        <f t="shared" si="174"/>
        <v xml:space="preserve">  </v>
      </c>
      <c r="AH460" s="133" t="str">
        <f t="shared" si="174"/>
        <v xml:space="preserve">  </v>
      </c>
      <c r="AI460" s="42">
        <f t="shared" si="168"/>
        <v>298.5</v>
      </c>
      <c r="AJ460" s="43"/>
      <c r="AK460" s="43">
        <v>1069</v>
      </c>
      <c r="AL460" s="42">
        <f t="shared" si="169"/>
        <v>298.5</v>
      </c>
      <c r="AM460" s="43" t="s">
        <v>311</v>
      </c>
      <c r="AN460" s="95">
        <v>44713</v>
      </c>
      <c r="AO460" s="82"/>
    </row>
    <row r="461" spans="1:41" ht="45" hidden="1" customHeight="1">
      <c r="A461" s="43">
        <v>28</v>
      </c>
      <c r="B461" s="43">
        <v>3313</v>
      </c>
      <c r="C461" s="43" t="s">
        <v>1</v>
      </c>
      <c r="D461" s="70" t="s">
        <v>13</v>
      </c>
      <c r="E461" s="103">
        <v>44729</v>
      </c>
      <c r="F461" s="43" t="s">
        <v>38</v>
      </c>
      <c r="G461" s="43">
        <v>1147</v>
      </c>
      <c r="H461" s="167">
        <v>7454.5</v>
      </c>
      <c r="I461" s="152">
        <v>44743</v>
      </c>
      <c r="J461" s="358" t="s">
        <v>3242</v>
      </c>
      <c r="K461" s="178" t="s">
        <v>3038</v>
      </c>
      <c r="L461" s="97" t="s">
        <v>105</v>
      </c>
      <c r="M461" s="43"/>
      <c r="N461" s="70" t="s">
        <v>2457</v>
      </c>
      <c r="O461" s="70" t="s">
        <v>68</v>
      </c>
      <c r="P461" s="169">
        <v>30</v>
      </c>
      <c r="Q461" s="115">
        <v>5.95</v>
      </c>
      <c r="R461" s="42">
        <f t="shared" si="166"/>
        <v>178.5</v>
      </c>
      <c r="S461" s="43" t="s">
        <v>1915</v>
      </c>
      <c r="T461" s="133"/>
      <c r="U461" s="133">
        <f t="shared" ref="U461:AH470" si="177">IF($S461=U$15,$R461,"  ")</f>
        <v>178.5</v>
      </c>
      <c r="V461" s="133" t="str">
        <f t="shared" si="177"/>
        <v xml:space="preserve">  </v>
      </c>
      <c r="W461" s="133"/>
      <c r="X461" s="133"/>
      <c r="Y461" s="133"/>
      <c r="Z461" s="133" t="str">
        <f t="shared" si="177"/>
        <v xml:space="preserve">  </v>
      </c>
      <c r="AA461" s="133" t="str">
        <f t="shared" si="177"/>
        <v xml:space="preserve">  </v>
      </c>
      <c r="AB461" s="133" t="str">
        <f t="shared" si="177"/>
        <v xml:space="preserve">  </v>
      </c>
      <c r="AC461" s="133" t="str">
        <f t="shared" si="177"/>
        <v xml:space="preserve">  </v>
      </c>
      <c r="AD461" s="133" t="str">
        <f t="shared" si="177"/>
        <v xml:space="preserve">  </v>
      </c>
      <c r="AE461" s="133"/>
      <c r="AF461" s="133" t="str">
        <f t="shared" si="177"/>
        <v xml:space="preserve">  </v>
      </c>
      <c r="AG461" s="133" t="str">
        <f t="shared" si="177"/>
        <v xml:space="preserve">  </v>
      </c>
      <c r="AH461" s="133" t="str">
        <f t="shared" si="177"/>
        <v xml:space="preserve">  </v>
      </c>
      <c r="AI461" s="42">
        <f t="shared" si="168"/>
        <v>178.5</v>
      </c>
      <c r="AJ461" s="43"/>
      <c r="AK461" s="43">
        <v>1069</v>
      </c>
      <c r="AL461" s="42">
        <f t="shared" si="169"/>
        <v>178.5</v>
      </c>
      <c r="AM461" s="43" t="s">
        <v>311</v>
      </c>
      <c r="AN461" s="95">
        <v>44713</v>
      </c>
      <c r="AO461" s="82"/>
    </row>
    <row r="462" spans="1:41" ht="45" hidden="1" customHeight="1">
      <c r="A462" s="43">
        <v>29</v>
      </c>
      <c r="B462" s="43">
        <v>3313</v>
      </c>
      <c r="C462" s="43" t="s">
        <v>1</v>
      </c>
      <c r="D462" s="70" t="s">
        <v>13</v>
      </c>
      <c r="E462" s="103">
        <v>44729</v>
      </c>
      <c r="F462" s="43" t="s">
        <v>38</v>
      </c>
      <c r="G462" s="43">
        <v>1147</v>
      </c>
      <c r="H462" s="167">
        <v>7454.5</v>
      </c>
      <c r="I462" s="152">
        <v>44743</v>
      </c>
      <c r="J462" s="358" t="s">
        <v>3242</v>
      </c>
      <c r="K462" s="178" t="s">
        <v>3038</v>
      </c>
      <c r="L462" s="97" t="s">
        <v>105</v>
      </c>
      <c r="M462" s="43"/>
      <c r="N462" s="70" t="s">
        <v>2458</v>
      </c>
      <c r="O462" s="70" t="s">
        <v>68</v>
      </c>
      <c r="P462" s="169">
        <v>30</v>
      </c>
      <c r="Q462" s="115">
        <v>14.95</v>
      </c>
      <c r="R462" s="42">
        <f t="shared" si="166"/>
        <v>448.5</v>
      </c>
      <c r="S462" s="43" t="s">
        <v>1915</v>
      </c>
      <c r="T462" s="133"/>
      <c r="U462" s="133">
        <f t="shared" si="177"/>
        <v>448.5</v>
      </c>
      <c r="V462" s="133" t="str">
        <f t="shared" si="177"/>
        <v xml:space="preserve">  </v>
      </c>
      <c r="W462" s="133"/>
      <c r="X462" s="133"/>
      <c r="Y462" s="133"/>
      <c r="Z462" s="133" t="str">
        <f t="shared" si="177"/>
        <v xml:space="preserve">  </v>
      </c>
      <c r="AA462" s="133" t="str">
        <f t="shared" si="177"/>
        <v xml:space="preserve">  </v>
      </c>
      <c r="AB462" s="133" t="str">
        <f t="shared" si="177"/>
        <v xml:space="preserve">  </v>
      </c>
      <c r="AC462" s="133" t="str">
        <f t="shared" si="177"/>
        <v xml:space="preserve">  </v>
      </c>
      <c r="AD462" s="133" t="str">
        <f t="shared" si="177"/>
        <v xml:space="preserve">  </v>
      </c>
      <c r="AE462" s="133"/>
      <c r="AF462" s="133" t="str">
        <f t="shared" si="177"/>
        <v xml:space="preserve">  </v>
      </c>
      <c r="AG462" s="133" t="str">
        <f t="shared" si="177"/>
        <v xml:space="preserve">  </v>
      </c>
      <c r="AH462" s="133" t="str">
        <f t="shared" si="177"/>
        <v xml:space="preserve">  </v>
      </c>
      <c r="AI462" s="42">
        <f t="shared" si="168"/>
        <v>448.5</v>
      </c>
      <c r="AJ462" s="43"/>
      <c r="AK462" s="43">
        <v>1069</v>
      </c>
      <c r="AL462" s="42">
        <f t="shared" si="169"/>
        <v>448.5</v>
      </c>
      <c r="AM462" s="43" t="s">
        <v>311</v>
      </c>
      <c r="AN462" s="95">
        <v>44713</v>
      </c>
      <c r="AO462" s="82"/>
    </row>
    <row r="463" spans="1:41" ht="45" hidden="1" customHeight="1">
      <c r="A463" s="43">
        <v>30</v>
      </c>
      <c r="B463" s="43">
        <v>3313</v>
      </c>
      <c r="C463" s="43" t="s">
        <v>1</v>
      </c>
      <c r="D463" s="70" t="s">
        <v>13</v>
      </c>
      <c r="E463" s="103">
        <v>44729</v>
      </c>
      <c r="F463" s="43" t="s">
        <v>38</v>
      </c>
      <c r="G463" s="43">
        <v>1147</v>
      </c>
      <c r="H463" s="167">
        <v>7454.5</v>
      </c>
      <c r="I463" s="152">
        <v>44743</v>
      </c>
      <c r="J463" s="358" t="s">
        <v>3242</v>
      </c>
      <c r="K463" s="178" t="s">
        <v>3038</v>
      </c>
      <c r="L463" s="97" t="s">
        <v>105</v>
      </c>
      <c r="M463" s="43"/>
      <c r="N463" s="70" t="s">
        <v>2459</v>
      </c>
      <c r="O463" s="70" t="s">
        <v>68</v>
      </c>
      <c r="P463" s="169">
        <v>1</v>
      </c>
      <c r="Q463" s="115">
        <v>95</v>
      </c>
      <c r="R463" s="42">
        <f t="shared" si="166"/>
        <v>95</v>
      </c>
      <c r="S463" s="43" t="s">
        <v>1915</v>
      </c>
      <c r="T463" s="133"/>
      <c r="U463" s="133">
        <f t="shared" si="177"/>
        <v>95</v>
      </c>
      <c r="V463" s="133" t="str">
        <f t="shared" si="177"/>
        <v xml:space="preserve">  </v>
      </c>
      <c r="W463" s="133"/>
      <c r="X463" s="133"/>
      <c r="Y463" s="133"/>
      <c r="Z463" s="133" t="str">
        <f t="shared" si="177"/>
        <v xml:space="preserve">  </v>
      </c>
      <c r="AA463" s="133" t="str">
        <f t="shared" si="177"/>
        <v xml:space="preserve">  </v>
      </c>
      <c r="AB463" s="133" t="str">
        <f t="shared" si="177"/>
        <v xml:space="preserve">  </v>
      </c>
      <c r="AC463" s="133" t="str">
        <f t="shared" si="177"/>
        <v xml:space="preserve">  </v>
      </c>
      <c r="AD463" s="133" t="str">
        <f t="shared" si="177"/>
        <v xml:space="preserve">  </v>
      </c>
      <c r="AE463" s="133"/>
      <c r="AF463" s="133" t="str">
        <f t="shared" si="177"/>
        <v xml:space="preserve">  </v>
      </c>
      <c r="AG463" s="133" t="str">
        <f t="shared" si="177"/>
        <v xml:space="preserve">  </v>
      </c>
      <c r="AH463" s="133" t="str">
        <f t="shared" si="177"/>
        <v xml:space="preserve">  </v>
      </c>
      <c r="AI463" s="42">
        <f t="shared" si="168"/>
        <v>95</v>
      </c>
      <c r="AJ463" s="43"/>
      <c r="AK463" s="43">
        <v>1069</v>
      </c>
      <c r="AL463" s="42">
        <f t="shared" si="169"/>
        <v>95</v>
      </c>
      <c r="AM463" s="43" t="s">
        <v>311</v>
      </c>
      <c r="AN463" s="95">
        <v>44713</v>
      </c>
      <c r="AO463" s="82"/>
    </row>
    <row r="464" spans="1:41" ht="45" hidden="1" customHeight="1">
      <c r="A464" s="43">
        <v>31</v>
      </c>
      <c r="B464" s="43">
        <v>3313</v>
      </c>
      <c r="C464" s="43" t="s">
        <v>1</v>
      </c>
      <c r="D464" s="70" t="s">
        <v>13</v>
      </c>
      <c r="E464" s="103">
        <v>44729</v>
      </c>
      <c r="F464" s="43" t="s">
        <v>38</v>
      </c>
      <c r="G464" s="43">
        <v>1147</v>
      </c>
      <c r="H464" s="167">
        <v>7454.5</v>
      </c>
      <c r="I464" s="152">
        <v>44743</v>
      </c>
      <c r="J464" s="358" t="s">
        <v>3242</v>
      </c>
      <c r="K464" s="178" t="s">
        <v>3038</v>
      </c>
      <c r="L464" s="97" t="s">
        <v>105</v>
      </c>
      <c r="M464" s="43"/>
      <c r="N464" s="70" t="s">
        <v>2460</v>
      </c>
      <c r="O464" s="70" t="s">
        <v>68</v>
      </c>
      <c r="P464" s="169">
        <v>3</v>
      </c>
      <c r="Q464" s="115">
        <v>649</v>
      </c>
      <c r="R464" s="42">
        <f t="shared" si="166"/>
        <v>1947</v>
      </c>
      <c r="S464" s="43" t="s">
        <v>1915</v>
      </c>
      <c r="T464" s="133"/>
      <c r="U464" s="133">
        <f t="shared" si="177"/>
        <v>1947</v>
      </c>
      <c r="V464" s="133" t="str">
        <f t="shared" si="177"/>
        <v xml:space="preserve">  </v>
      </c>
      <c r="W464" s="133"/>
      <c r="X464" s="133"/>
      <c r="Y464" s="133"/>
      <c r="Z464" s="133" t="str">
        <f t="shared" si="177"/>
        <v xml:space="preserve">  </v>
      </c>
      <c r="AA464" s="133" t="str">
        <f t="shared" si="177"/>
        <v xml:space="preserve">  </v>
      </c>
      <c r="AB464" s="133" t="str">
        <f t="shared" si="177"/>
        <v xml:space="preserve">  </v>
      </c>
      <c r="AC464" s="133" t="str">
        <f t="shared" si="177"/>
        <v xml:space="preserve">  </v>
      </c>
      <c r="AD464" s="133" t="str">
        <f t="shared" si="177"/>
        <v xml:space="preserve">  </v>
      </c>
      <c r="AE464" s="133"/>
      <c r="AF464" s="133" t="str">
        <f t="shared" si="177"/>
        <v xml:space="preserve">  </v>
      </c>
      <c r="AG464" s="133" t="str">
        <f t="shared" si="177"/>
        <v xml:space="preserve">  </v>
      </c>
      <c r="AH464" s="133" t="str">
        <f t="shared" si="177"/>
        <v xml:space="preserve">  </v>
      </c>
      <c r="AI464" s="42">
        <f t="shared" si="168"/>
        <v>1947</v>
      </c>
      <c r="AJ464" s="43"/>
      <c r="AK464" s="43">
        <v>1069</v>
      </c>
      <c r="AL464" s="42">
        <f t="shared" si="169"/>
        <v>1947</v>
      </c>
      <c r="AM464" s="43" t="s">
        <v>311</v>
      </c>
      <c r="AN464" s="95">
        <v>44713</v>
      </c>
      <c r="AO464" s="82"/>
    </row>
    <row r="465" spans="1:41" ht="45" hidden="1" customHeight="1">
      <c r="A465" s="43">
        <v>32</v>
      </c>
      <c r="B465" s="43">
        <v>3313</v>
      </c>
      <c r="C465" s="43" t="s">
        <v>1</v>
      </c>
      <c r="D465" s="70" t="s">
        <v>13</v>
      </c>
      <c r="E465" s="103">
        <v>44729</v>
      </c>
      <c r="F465" s="43" t="s">
        <v>38</v>
      </c>
      <c r="G465" s="43">
        <v>1147</v>
      </c>
      <c r="H465" s="167">
        <v>7454.5</v>
      </c>
      <c r="I465" s="152">
        <v>44743</v>
      </c>
      <c r="J465" s="358" t="s">
        <v>3242</v>
      </c>
      <c r="K465" s="178" t="s">
        <v>3038</v>
      </c>
      <c r="L465" s="97" t="s">
        <v>105</v>
      </c>
      <c r="M465" s="43"/>
      <c r="N465" s="70" t="s">
        <v>2461</v>
      </c>
      <c r="O465" s="70" t="s">
        <v>68</v>
      </c>
      <c r="P465" s="169">
        <v>1000</v>
      </c>
      <c r="Q465" s="115">
        <v>0.59</v>
      </c>
      <c r="R465" s="42">
        <f t="shared" si="166"/>
        <v>590</v>
      </c>
      <c r="S465" s="43" t="s">
        <v>1915</v>
      </c>
      <c r="T465" s="133"/>
      <c r="U465" s="133">
        <f t="shared" si="177"/>
        <v>590</v>
      </c>
      <c r="V465" s="133" t="str">
        <f t="shared" si="177"/>
        <v xml:space="preserve">  </v>
      </c>
      <c r="W465" s="133"/>
      <c r="X465" s="133"/>
      <c r="Y465" s="133"/>
      <c r="Z465" s="133" t="str">
        <f t="shared" si="177"/>
        <v xml:space="preserve">  </v>
      </c>
      <c r="AA465" s="133" t="str">
        <f t="shared" si="177"/>
        <v xml:space="preserve">  </v>
      </c>
      <c r="AB465" s="133" t="str">
        <f t="shared" si="177"/>
        <v xml:space="preserve">  </v>
      </c>
      <c r="AC465" s="133" t="str">
        <f t="shared" si="177"/>
        <v xml:space="preserve">  </v>
      </c>
      <c r="AD465" s="133" t="str">
        <f t="shared" si="177"/>
        <v xml:space="preserve">  </v>
      </c>
      <c r="AE465" s="133"/>
      <c r="AF465" s="133" t="str">
        <f t="shared" si="177"/>
        <v xml:space="preserve">  </v>
      </c>
      <c r="AG465" s="133" t="str">
        <f t="shared" si="177"/>
        <v xml:space="preserve">  </v>
      </c>
      <c r="AH465" s="133" t="str">
        <f t="shared" si="177"/>
        <v xml:space="preserve">  </v>
      </c>
      <c r="AI465" s="42">
        <f t="shared" si="168"/>
        <v>590</v>
      </c>
      <c r="AJ465" s="43"/>
      <c r="AK465" s="43">
        <v>1069</v>
      </c>
      <c r="AL465" s="42">
        <f t="shared" si="169"/>
        <v>590</v>
      </c>
      <c r="AM465" s="43" t="s">
        <v>311</v>
      </c>
      <c r="AN465" s="95">
        <v>44713</v>
      </c>
      <c r="AO465" s="82"/>
    </row>
    <row r="466" spans="1:41" ht="45" hidden="1" customHeight="1">
      <c r="A466" s="43">
        <v>33</v>
      </c>
      <c r="B466" s="43">
        <v>3313</v>
      </c>
      <c r="C466" s="43" t="s">
        <v>1</v>
      </c>
      <c r="D466" s="70" t="s">
        <v>13</v>
      </c>
      <c r="E466" s="103">
        <v>44729</v>
      </c>
      <c r="F466" s="43" t="s">
        <v>38</v>
      </c>
      <c r="G466" s="43">
        <v>1147</v>
      </c>
      <c r="H466" s="167">
        <v>7454.5</v>
      </c>
      <c r="I466" s="152">
        <v>44743</v>
      </c>
      <c r="J466" s="358" t="s">
        <v>3242</v>
      </c>
      <c r="K466" s="178" t="s">
        <v>3038</v>
      </c>
      <c r="L466" s="97" t="s">
        <v>105</v>
      </c>
      <c r="M466" s="43"/>
      <c r="N466" s="70" t="s">
        <v>2462</v>
      </c>
      <c r="O466" s="70" t="s">
        <v>68</v>
      </c>
      <c r="P466" s="169">
        <v>15</v>
      </c>
      <c r="Q466" s="115">
        <v>15</v>
      </c>
      <c r="R466" s="42">
        <f t="shared" si="166"/>
        <v>225</v>
      </c>
      <c r="S466" s="43" t="s">
        <v>1917</v>
      </c>
      <c r="T466" s="133"/>
      <c r="U466" s="133" t="str">
        <f t="shared" si="177"/>
        <v xml:space="preserve">  </v>
      </c>
      <c r="V466" s="133" t="str">
        <f t="shared" si="177"/>
        <v xml:space="preserve">  </v>
      </c>
      <c r="W466" s="133"/>
      <c r="X466" s="133"/>
      <c r="Y466" s="133"/>
      <c r="Z466" s="133">
        <f t="shared" si="177"/>
        <v>225</v>
      </c>
      <c r="AA466" s="133" t="str">
        <f t="shared" si="177"/>
        <v xml:space="preserve">  </v>
      </c>
      <c r="AB466" s="133" t="str">
        <f t="shared" si="177"/>
        <v xml:space="preserve">  </v>
      </c>
      <c r="AC466" s="133" t="str">
        <f t="shared" si="177"/>
        <v xml:space="preserve">  </v>
      </c>
      <c r="AD466" s="133" t="str">
        <f t="shared" si="177"/>
        <v xml:space="preserve">  </v>
      </c>
      <c r="AE466" s="133"/>
      <c r="AF466" s="133" t="str">
        <f t="shared" si="177"/>
        <v xml:space="preserve">  </v>
      </c>
      <c r="AG466" s="133" t="str">
        <f t="shared" si="177"/>
        <v xml:space="preserve">  </v>
      </c>
      <c r="AH466" s="133" t="str">
        <f t="shared" si="177"/>
        <v xml:space="preserve">  </v>
      </c>
      <c r="AI466" s="42">
        <f t="shared" si="168"/>
        <v>225</v>
      </c>
      <c r="AJ466" s="43"/>
      <c r="AK466" s="43">
        <v>1069</v>
      </c>
      <c r="AL466" s="42">
        <f t="shared" si="169"/>
        <v>225</v>
      </c>
      <c r="AM466" s="43" t="s">
        <v>311</v>
      </c>
      <c r="AN466" s="95">
        <v>44713</v>
      </c>
      <c r="AO466" s="82"/>
    </row>
    <row r="467" spans="1:41" ht="45" hidden="1" customHeight="1">
      <c r="A467" s="43">
        <v>34</v>
      </c>
      <c r="B467" s="43">
        <v>3313</v>
      </c>
      <c r="C467" s="43" t="s">
        <v>1</v>
      </c>
      <c r="D467" s="70" t="s">
        <v>13</v>
      </c>
      <c r="E467" s="103">
        <v>44729</v>
      </c>
      <c r="F467" s="43" t="s">
        <v>38</v>
      </c>
      <c r="G467" s="43">
        <v>1147</v>
      </c>
      <c r="H467" s="167">
        <v>7454.5</v>
      </c>
      <c r="I467" s="152">
        <v>44743</v>
      </c>
      <c r="J467" s="358" t="s">
        <v>3242</v>
      </c>
      <c r="K467" s="178" t="s">
        <v>3038</v>
      </c>
      <c r="L467" s="97" t="s">
        <v>105</v>
      </c>
      <c r="M467" s="43"/>
      <c r="N467" s="70" t="s">
        <v>2463</v>
      </c>
      <c r="O467" s="70" t="s">
        <v>68</v>
      </c>
      <c r="P467" s="169">
        <v>15</v>
      </c>
      <c r="Q467" s="115">
        <v>15</v>
      </c>
      <c r="R467" s="42">
        <f t="shared" si="166"/>
        <v>225</v>
      </c>
      <c r="S467" s="43" t="s">
        <v>1915</v>
      </c>
      <c r="T467" s="133"/>
      <c r="U467" s="133">
        <f t="shared" si="177"/>
        <v>225</v>
      </c>
      <c r="V467" s="133" t="str">
        <f t="shared" si="177"/>
        <v xml:space="preserve">  </v>
      </c>
      <c r="W467" s="133"/>
      <c r="X467" s="133"/>
      <c r="Y467" s="133"/>
      <c r="Z467" s="133" t="str">
        <f t="shared" si="177"/>
        <v xml:space="preserve">  </v>
      </c>
      <c r="AA467" s="133" t="str">
        <f t="shared" si="177"/>
        <v xml:space="preserve">  </v>
      </c>
      <c r="AB467" s="133" t="str">
        <f t="shared" si="177"/>
        <v xml:space="preserve">  </v>
      </c>
      <c r="AC467" s="133" t="str">
        <f t="shared" si="177"/>
        <v xml:space="preserve">  </v>
      </c>
      <c r="AD467" s="133" t="str">
        <f t="shared" si="177"/>
        <v xml:space="preserve">  </v>
      </c>
      <c r="AE467" s="133"/>
      <c r="AF467" s="133" t="str">
        <f t="shared" si="177"/>
        <v xml:space="preserve">  </v>
      </c>
      <c r="AG467" s="133" t="str">
        <f t="shared" si="177"/>
        <v xml:space="preserve">  </v>
      </c>
      <c r="AH467" s="133" t="str">
        <f t="shared" si="177"/>
        <v xml:space="preserve">  </v>
      </c>
      <c r="AI467" s="42">
        <f t="shared" si="168"/>
        <v>225</v>
      </c>
      <c r="AJ467" s="43"/>
      <c r="AK467" s="43">
        <v>1069</v>
      </c>
      <c r="AL467" s="42">
        <f t="shared" si="169"/>
        <v>225</v>
      </c>
      <c r="AM467" s="43" t="s">
        <v>311</v>
      </c>
      <c r="AN467" s="95">
        <v>44713</v>
      </c>
      <c r="AO467" s="82"/>
    </row>
    <row r="468" spans="1:41" ht="45" hidden="1" customHeight="1">
      <c r="A468" s="43">
        <v>35</v>
      </c>
      <c r="B468" s="43">
        <v>3313</v>
      </c>
      <c r="C468" s="43" t="s">
        <v>1</v>
      </c>
      <c r="D468" s="70" t="s">
        <v>13</v>
      </c>
      <c r="E468" s="103">
        <v>44729</v>
      </c>
      <c r="F468" s="43" t="s">
        <v>38</v>
      </c>
      <c r="G468" s="43">
        <v>1147</v>
      </c>
      <c r="H468" s="167">
        <v>7454.5</v>
      </c>
      <c r="I468" s="152">
        <v>44743</v>
      </c>
      <c r="J468" s="358" t="s">
        <v>3242</v>
      </c>
      <c r="K468" s="178" t="s">
        <v>3038</v>
      </c>
      <c r="L468" s="97" t="s">
        <v>105</v>
      </c>
      <c r="M468" s="43"/>
      <c r="N468" s="70" t="s">
        <v>2464</v>
      </c>
      <c r="O468" s="70" t="s">
        <v>68</v>
      </c>
      <c r="P468" s="169">
        <v>30</v>
      </c>
      <c r="Q468" s="115">
        <v>3.95</v>
      </c>
      <c r="R468" s="42">
        <f t="shared" si="166"/>
        <v>118.5</v>
      </c>
      <c r="S468" s="43" t="s">
        <v>1915</v>
      </c>
      <c r="T468" s="133"/>
      <c r="U468" s="133">
        <f t="shared" si="177"/>
        <v>118.5</v>
      </c>
      <c r="V468" s="133" t="str">
        <f t="shared" si="177"/>
        <v xml:space="preserve">  </v>
      </c>
      <c r="W468" s="133"/>
      <c r="X468" s="133"/>
      <c r="Y468" s="133"/>
      <c r="Z468" s="133" t="str">
        <f t="shared" si="177"/>
        <v xml:space="preserve">  </v>
      </c>
      <c r="AA468" s="133" t="str">
        <f t="shared" si="177"/>
        <v xml:space="preserve">  </v>
      </c>
      <c r="AB468" s="133" t="str">
        <f t="shared" si="177"/>
        <v xml:space="preserve">  </v>
      </c>
      <c r="AC468" s="133" t="str">
        <f t="shared" si="177"/>
        <v xml:space="preserve">  </v>
      </c>
      <c r="AD468" s="133" t="str">
        <f t="shared" si="177"/>
        <v xml:space="preserve">  </v>
      </c>
      <c r="AE468" s="133"/>
      <c r="AF468" s="133" t="str">
        <f t="shared" si="177"/>
        <v xml:space="preserve">  </v>
      </c>
      <c r="AG468" s="133" t="str">
        <f t="shared" si="177"/>
        <v xml:space="preserve">  </v>
      </c>
      <c r="AH468" s="133" t="str">
        <f t="shared" si="177"/>
        <v xml:space="preserve">  </v>
      </c>
      <c r="AI468" s="42">
        <f t="shared" si="168"/>
        <v>118.5</v>
      </c>
      <c r="AJ468" s="43"/>
      <c r="AK468" s="43">
        <v>1069</v>
      </c>
      <c r="AL468" s="42">
        <f t="shared" si="169"/>
        <v>118.5</v>
      </c>
      <c r="AM468" s="43" t="s">
        <v>311</v>
      </c>
      <c r="AN468" s="95">
        <v>44713</v>
      </c>
      <c r="AO468" s="82"/>
    </row>
    <row r="469" spans="1:41" ht="45" hidden="1" customHeight="1">
      <c r="A469" s="43">
        <v>36</v>
      </c>
      <c r="B469" s="43">
        <v>3313</v>
      </c>
      <c r="C469" s="43" t="s">
        <v>1</v>
      </c>
      <c r="D469" s="70" t="s">
        <v>13</v>
      </c>
      <c r="E469" s="103">
        <v>44729</v>
      </c>
      <c r="F469" s="43" t="s">
        <v>38</v>
      </c>
      <c r="G469" s="43">
        <v>1147</v>
      </c>
      <c r="H469" s="167">
        <v>7454.5</v>
      </c>
      <c r="I469" s="152">
        <v>44743</v>
      </c>
      <c r="J469" s="358" t="s">
        <v>3242</v>
      </c>
      <c r="K469" s="178" t="s">
        <v>3038</v>
      </c>
      <c r="L469" s="97" t="s">
        <v>105</v>
      </c>
      <c r="M469" s="43"/>
      <c r="N469" s="70" t="s">
        <v>2465</v>
      </c>
      <c r="O469" s="70" t="s">
        <v>68</v>
      </c>
      <c r="P469" s="169">
        <v>10</v>
      </c>
      <c r="Q469" s="115">
        <v>4</v>
      </c>
      <c r="R469" s="42">
        <f t="shared" si="166"/>
        <v>40</v>
      </c>
      <c r="S469" s="43" t="s">
        <v>1915</v>
      </c>
      <c r="T469" s="133"/>
      <c r="U469" s="133">
        <f t="shared" si="177"/>
        <v>40</v>
      </c>
      <c r="V469" s="133" t="str">
        <f t="shared" si="177"/>
        <v xml:space="preserve">  </v>
      </c>
      <c r="W469" s="133"/>
      <c r="X469" s="133"/>
      <c r="Y469" s="133"/>
      <c r="Z469" s="133" t="str">
        <f t="shared" si="177"/>
        <v xml:space="preserve">  </v>
      </c>
      <c r="AA469" s="133" t="str">
        <f t="shared" si="177"/>
        <v xml:space="preserve">  </v>
      </c>
      <c r="AB469" s="133" t="str">
        <f t="shared" si="177"/>
        <v xml:space="preserve">  </v>
      </c>
      <c r="AC469" s="133" t="str">
        <f t="shared" si="177"/>
        <v xml:space="preserve">  </v>
      </c>
      <c r="AD469" s="133" t="str">
        <f t="shared" si="177"/>
        <v xml:space="preserve">  </v>
      </c>
      <c r="AE469" s="133"/>
      <c r="AF469" s="133" t="str">
        <f t="shared" si="177"/>
        <v xml:space="preserve">  </v>
      </c>
      <c r="AG469" s="133" t="str">
        <f t="shared" si="177"/>
        <v xml:space="preserve">  </v>
      </c>
      <c r="AH469" s="133" t="str">
        <f t="shared" si="177"/>
        <v xml:space="preserve">  </v>
      </c>
      <c r="AI469" s="42">
        <f t="shared" si="168"/>
        <v>40</v>
      </c>
      <c r="AJ469" s="43"/>
      <c r="AK469" s="43">
        <v>1069</v>
      </c>
      <c r="AL469" s="42">
        <f t="shared" si="169"/>
        <v>40</v>
      </c>
      <c r="AM469" s="43" t="s">
        <v>311</v>
      </c>
      <c r="AN469" s="95">
        <v>44713</v>
      </c>
      <c r="AO469" s="82"/>
    </row>
    <row r="470" spans="1:41" ht="45" hidden="1" customHeight="1">
      <c r="A470" s="43">
        <v>37</v>
      </c>
      <c r="B470" s="43">
        <v>3313</v>
      </c>
      <c r="C470" s="43" t="s">
        <v>1</v>
      </c>
      <c r="D470" s="70" t="s">
        <v>13</v>
      </c>
      <c r="E470" s="103">
        <v>44729</v>
      </c>
      <c r="F470" s="43" t="s">
        <v>38</v>
      </c>
      <c r="G470" s="43">
        <v>1147</v>
      </c>
      <c r="H470" s="167">
        <v>7454.5</v>
      </c>
      <c r="I470" s="152">
        <v>44743</v>
      </c>
      <c r="J470" s="358" t="s">
        <v>3242</v>
      </c>
      <c r="K470" s="178" t="s">
        <v>3038</v>
      </c>
      <c r="L470" s="97" t="s">
        <v>105</v>
      </c>
      <c r="M470" s="43"/>
      <c r="N470" s="70" t="s">
        <v>2466</v>
      </c>
      <c r="O470" s="70" t="s">
        <v>68</v>
      </c>
      <c r="P470" s="169">
        <v>10</v>
      </c>
      <c r="Q470" s="115">
        <v>4</v>
      </c>
      <c r="R470" s="42">
        <f t="shared" si="166"/>
        <v>40</v>
      </c>
      <c r="S470" s="43" t="s">
        <v>1915</v>
      </c>
      <c r="T470" s="133"/>
      <c r="U470" s="133">
        <f t="shared" si="177"/>
        <v>40</v>
      </c>
      <c r="V470" s="133" t="str">
        <f t="shared" si="177"/>
        <v xml:space="preserve">  </v>
      </c>
      <c r="W470" s="133"/>
      <c r="X470" s="133"/>
      <c r="Y470" s="133"/>
      <c r="Z470" s="133" t="str">
        <f t="shared" si="177"/>
        <v xml:space="preserve">  </v>
      </c>
      <c r="AA470" s="133" t="str">
        <f t="shared" si="177"/>
        <v xml:space="preserve">  </v>
      </c>
      <c r="AB470" s="133" t="str">
        <f t="shared" si="177"/>
        <v xml:space="preserve">  </v>
      </c>
      <c r="AC470" s="133" t="str">
        <f t="shared" si="177"/>
        <v xml:space="preserve">  </v>
      </c>
      <c r="AD470" s="133" t="str">
        <f t="shared" si="177"/>
        <v xml:space="preserve">  </v>
      </c>
      <c r="AE470" s="133"/>
      <c r="AF470" s="133" t="str">
        <f t="shared" si="177"/>
        <v xml:space="preserve">  </v>
      </c>
      <c r="AG470" s="133" t="str">
        <f t="shared" si="177"/>
        <v xml:space="preserve">  </v>
      </c>
      <c r="AH470" s="133" t="str">
        <f t="shared" si="177"/>
        <v xml:space="preserve">  </v>
      </c>
      <c r="AI470" s="42">
        <f t="shared" si="168"/>
        <v>40</v>
      </c>
      <c r="AJ470" s="43"/>
      <c r="AK470" s="43">
        <v>1069</v>
      </c>
      <c r="AL470" s="42">
        <f t="shared" si="169"/>
        <v>40</v>
      </c>
      <c r="AM470" s="43" t="s">
        <v>311</v>
      </c>
      <c r="AN470" s="95">
        <v>44713</v>
      </c>
      <c r="AO470" s="82"/>
    </row>
    <row r="471" spans="1:41" ht="45" hidden="1" customHeight="1">
      <c r="A471" s="43">
        <v>38</v>
      </c>
      <c r="B471" s="43">
        <v>3313</v>
      </c>
      <c r="C471" s="43" t="s">
        <v>1</v>
      </c>
      <c r="D471" s="70" t="s">
        <v>13</v>
      </c>
      <c r="E471" s="103">
        <v>44729</v>
      </c>
      <c r="F471" s="43" t="s">
        <v>38</v>
      </c>
      <c r="G471" s="43">
        <v>1147</v>
      </c>
      <c r="H471" s="167">
        <v>7454.5</v>
      </c>
      <c r="I471" s="152">
        <v>44743</v>
      </c>
      <c r="J471" s="358" t="s">
        <v>3242</v>
      </c>
      <c r="K471" s="178" t="s">
        <v>3038</v>
      </c>
      <c r="L471" s="97" t="s">
        <v>105</v>
      </c>
      <c r="M471" s="43"/>
      <c r="N471" s="70" t="s">
        <v>2467</v>
      </c>
      <c r="O471" s="70" t="s">
        <v>1894</v>
      </c>
      <c r="P471" s="169">
        <v>6</v>
      </c>
      <c r="Q471" s="115">
        <v>29</v>
      </c>
      <c r="R471" s="42">
        <f t="shared" si="166"/>
        <v>174</v>
      </c>
      <c r="S471" s="43" t="s">
        <v>1915</v>
      </c>
      <c r="T471" s="133"/>
      <c r="U471" s="133">
        <f t="shared" ref="U471:AH480" si="178">IF($S471=U$15,$R471,"  ")</f>
        <v>174</v>
      </c>
      <c r="V471" s="133" t="str">
        <f t="shared" si="178"/>
        <v xml:space="preserve">  </v>
      </c>
      <c r="W471" s="133"/>
      <c r="X471" s="133"/>
      <c r="Y471" s="133"/>
      <c r="Z471" s="133" t="str">
        <f t="shared" si="178"/>
        <v xml:space="preserve">  </v>
      </c>
      <c r="AA471" s="133" t="str">
        <f t="shared" si="178"/>
        <v xml:space="preserve">  </v>
      </c>
      <c r="AB471" s="133" t="str">
        <f t="shared" si="178"/>
        <v xml:space="preserve">  </v>
      </c>
      <c r="AC471" s="133" t="str">
        <f t="shared" si="178"/>
        <v xml:space="preserve">  </v>
      </c>
      <c r="AD471" s="133" t="str">
        <f t="shared" si="178"/>
        <v xml:space="preserve">  </v>
      </c>
      <c r="AE471" s="133"/>
      <c r="AF471" s="133" t="str">
        <f t="shared" si="178"/>
        <v xml:space="preserve">  </v>
      </c>
      <c r="AG471" s="133" t="str">
        <f t="shared" si="178"/>
        <v xml:space="preserve">  </v>
      </c>
      <c r="AH471" s="133" t="str">
        <f t="shared" si="178"/>
        <v xml:space="preserve">  </v>
      </c>
      <c r="AI471" s="42">
        <f t="shared" si="168"/>
        <v>174</v>
      </c>
      <c r="AJ471" s="43"/>
      <c r="AK471" s="43">
        <v>1069</v>
      </c>
      <c r="AL471" s="42">
        <f t="shared" si="169"/>
        <v>174</v>
      </c>
      <c r="AM471" s="43" t="s">
        <v>311</v>
      </c>
      <c r="AN471" s="95">
        <v>44713</v>
      </c>
      <c r="AO471" s="82"/>
    </row>
    <row r="472" spans="1:41" ht="45" hidden="1" customHeight="1">
      <c r="A472" s="43">
        <v>39</v>
      </c>
      <c r="B472" s="43">
        <v>3313</v>
      </c>
      <c r="C472" s="43" t="s">
        <v>1</v>
      </c>
      <c r="D472" s="70" t="s">
        <v>13</v>
      </c>
      <c r="E472" s="103">
        <v>44729</v>
      </c>
      <c r="F472" s="43" t="s">
        <v>38</v>
      </c>
      <c r="G472" s="43">
        <v>1147</v>
      </c>
      <c r="H472" s="167">
        <v>7454.5</v>
      </c>
      <c r="I472" s="152">
        <v>44743</v>
      </c>
      <c r="J472" s="358" t="s">
        <v>3242</v>
      </c>
      <c r="K472" s="178" t="s">
        <v>3038</v>
      </c>
      <c r="L472" s="97" t="s">
        <v>105</v>
      </c>
      <c r="M472" s="43"/>
      <c r="N472" s="70" t="s">
        <v>2468</v>
      </c>
      <c r="O472" s="70" t="s">
        <v>68</v>
      </c>
      <c r="P472" s="169">
        <v>10</v>
      </c>
      <c r="Q472" s="115">
        <v>2</v>
      </c>
      <c r="R472" s="42">
        <f t="shared" si="166"/>
        <v>20</v>
      </c>
      <c r="S472" s="43" t="s">
        <v>1915</v>
      </c>
      <c r="T472" s="133"/>
      <c r="U472" s="133">
        <f t="shared" si="178"/>
        <v>20</v>
      </c>
      <c r="V472" s="133" t="str">
        <f t="shared" si="178"/>
        <v xml:space="preserve">  </v>
      </c>
      <c r="W472" s="133"/>
      <c r="X472" s="133"/>
      <c r="Y472" s="133"/>
      <c r="Z472" s="133" t="str">
        <f t="shared" si="178"/>
        <v xml:space="preserve">  </v>
      </c>
      <c r="AA472" s="133" t="str">
        <f t="shared" si="178"/>
        <v xml:space="preserve">  </v>
      </c>
      <c r="AB472" s="133" t="str">
        <f t="shared" si="178"/>
        <v xml:space="preserve">  </v>
      </c>
      <c r="AC472" s="133" t="str">
        <f t="shared" si="178"/>
        <v xml:space="preserve">  </v>
      </c>
      <c r="AD472" s="133" t="str">
        <f t="shared" si="178"/>
        <v xml:space="preserve">  </v>
      </c>
      <c r="AE472" s="133"/>
      <c r="AF472" s="133" t="str">
        <f t="shared" si="178"/>
        <v xml:space="preserve">  </v>
      </c>
      <c r="AG472" s="133" t="str">
        <f t="shared" si="178"/>
        <v xml:space="preserve">  </v>
      </c>
      <c r="AH472" s="133" t="str">
        <f t="shared" si="178"/>
        <v xml:space="preserve">  </v>
      </c>
      <c r="AI472" s="42">
        <f t="shared" si="168"/>
        <v>20</v>
      </c>
      <c r="AJ472" s="43"/>
      <c r="AK472" s="43">
        <v>1069</v>
      </c>
      <c r="AL472" s="42">
        <f t="shared" si="169"/>
        <v>20</v>
      </c>
      <c r="AM472" s="43" t="s">
        <v>311</v>
      </c>
      <c r="AN472" s="95">
        <v>44713</v>
      </c>
      <c r="AO472" s="82"/>
    </row>
    <row r="473" spans="1:41" ht="45" hidden="1" customHeight="1">
      <c r="A473" s="43">
        <v>40</v>
      </c>
      <c r="B473" s="43">
        <v>3313</v>
      </c>
      <c r="C473" s="43" t="s">
        <v>1</v>
      </c>
      <c r="D473" s="70" t="s">
        <v>13</v>
      </c>
      <c r="E473" s="103">
        <v>44729</v>
      </c>
      <c r="F473" s="43" t="s">
        <v>38</v>
      </c>
      <c r="G473" s="43">
        <v>1147</v>
      </c>
      <c r="H473" s="167">
        <v>7454.5</v>
      </c>
      <c r="I473" s="152">
        <v>44743</v>
      </c>
      <c r="J473" s="358" t="s">
        <v>3242</v>
      </c>
      <c r="K473" s="178" t="s">
        <v>3038</v>
      </c>
      <c r="L473" s="97" t="s">
        <v>105</v>
      </c>
      <c r="M473" s="43"/>
      <c r="N473" s="70" t="s">
        <v>2469</v>
      </c>
      <c r="O473" s="70" t="s">
        <v>68</v>
      </c>
      <c r="P473" s="169">
        <v>2</v>
      </c>
      <c r="Q473" s="115">
        <v>34.950000000000003</v>
      </c>
      <c r="R473" s="42">
        <f t="shared" si="166"/>
        <v>69.900000000000006</v>
      </c>
      <c r="S473" s="43" t="s">
        <v>1915</v>
      </c>
      <c r="T473" s="133"/>
      <c r="U473" s="133">
        <f t="shared" si="178"/>
        <v>69.900000000000006</v>
      </c>
      <c r="V473" s="133" t="str">
        <f t="shared" si="178"/>
        <v xml:space="preserve">  </v>
      </c>
      <c r="W473" s="133"/>
      <c r="X473" s="133"/>
      <c r="Y473" s="133"/>
      <c r="Z473" s="133" t="str">
        <f t="shared" si="178"/>
        <v xml:space="preserve">  </v>
      </c>
      <c r="AA473" s="133" t="str">
        <f t="shared" si="178"/>
        <v xml:space="preserve">  </v>
      </c>
      <c r="AB473" s="133" t="str">
        <f t="shared" si="178"/>
        <v xml:space="preserve">  </v>
      </c>
      <c r="AC473" s="133" t="str">
        <f t="shared" si="178"/>
        <v xml:space="preserve">  </v>
      </c>
      <c r="AD473" s="133" t="str">
        <f t="shared" si="178"/>
        <v xml:space="preserve">  </v>
      </c>
      <c r="AE473" s="133"/>
      <c r="AF473" s="133" t="str">
        <f t="shared" si="178"/>
        <v xml:space="preserve">  </v>
      </c>
      <c r="AG473" s="133" t="str">
        <f t="shared" si="178"/>
        <v xml:space="preserve">  </v>
      </c>
      <c r="AH473" s="133" t="str">
        <f t="shared" si="178"/>
        <v xml:space="preserve">  </v>
      </c>
      <c r="AI473" s="42">
        <f t="shared" si="168"/>
        <v>69.900000000000006</v>
      </c>
      <c r="AJ473" s="43"/>
      <c r="AK473" s="43">
        <v>1069</v>
      </c>
      <c r="AL473" s="42">
        <f t="shared" si="169"/>
        <v>69.900000000000006</v>
      </c>
      <c r="AM473" s="43" t="s">
        <v>311</v>
      </c>
      <c r="AN473" s="95">
        <v>44713</v>
      </c>
      <c r="AO473" s="82"/>
    </row>
    <row r="474" spans="1:41" ht="45" hidden="1" customHeight="1">
      <c r="A474" s="43">
        <v>41</v>
      </c>
      <c r="B474" s="43">
        <v>3313</v>
      </c>
      <c r="C474" s="43" t="s">
        <v>1</v>
      </c>
      <c r="D474" s="70" t="s">
        <v>13</v>
      </c>
      <c r="E474" s="103">
        <v>44729</v>
      </c>
      <c r="F474" s="43" t="s">
        <v>38</v>
      </c>
      <c r="G474" s="43">
        <v>1147</v>
      </c>
      <c r="H474" s="167">
        <v>7454.5</v>
      </c>
      <c r="I474" s="152">
        <v>44743</v>
      </c>
      <c r="J474" s="358" t="s">
        <v>3242</v>
      </c>
      <c r="K474" s="178" t="s">
        <v>3038</v>
      </c>
      <c r="L474" s="97" t="s">
        <v>105</v>
      </c>
      <c r="M474" s="43"/>
      <c r="N474" s="70" t="s">
        <v>2470</v>
      </c>
      <c r="O474" s="70" t="s">
        <v>68</v>
      </c>
      <c r="P474" s="169">
        <v>20</v>
      </c>
      <c r="Q474" s="115">
        <v>49.95</v>
      </c>
      <c r="R474" s="42">
        <f t="shared" si="166"/>
        <v>999</v>
      </c>
      <c r="S474" s="43" t="s">
        <v>1915</v>
      </c>
      <c r="T474" s="133"/>
      <c r="U474" s="133">
        <f t="shared" si="178"/>
        <v>999</v>
      </c>
      <c r="V474" s="133" t="str">
        <f t="shared" si="178"/>
        <v xml:space="preserve">  </v>
      </c>
      <c r="W474" s="133"/>
      <c r="X474" s="133"/>
      <c r="Y474" s="133"/>
      <c r="Z474" s="133" t="str">
        <f t="shared" si="178"/>
        <v xml:space="preserve">  </v>
      </c>
      <c r="AA474" s="133" t="str">
        <f t="shared" si="178"/>
        <v xml:space="preserve">  </v>
      </c>
      <c r="AB474" s="133" t="str">
        <f t="shared" si="178"/>
        <v xml:space="preserve">  </v>
      </c>
      <c r="AC474" s="133" t="str">
        <f t="shared" si="178"/>
        <v xml:space="preserve">  </v>
      </c>
      <c r="AD474" s="133" t="str">
        <f t="shared" si="178"/>
        <v xml:space="preserve">  </v>
      </c>
      <c r="AE474" s="133"/>
      <c r="AF474" s="133" t="str">
        <f t="shared" si="178"/>
        <v xml:space="preserve">  </v>
      </c>
      <c r="AG474" s="133" t="str">
        <f t="shared" si="178"/>
        <v xml:space="preserve">  </v>
      </c>
      <c r="AH474" s="133" t="str">
        <f t="shared" si="178"/>
        <v xml:space="preserve">  </v>
      </c>
      <c r="AI474" s="42">
        <f t="shared" si="168"/>
        <v>999</v>
      </c>
      <c r="AJ474" s="43"/>
      <c r="AK474" s="43">
        <v>1069</v>
      </c>
      <c r="AL474" s="42">
        <f t="shared" si="169"/>
        <v>999</v>
      </c>
      <c r="AM474" s="43" t="s">
        <v>311</v>
      </c>
      <c r="AN474" s="95">
        <v>44713</v>
      </c>
      <c r="AO474" s="82"/>
    </row>
    <row r="475" spans="1:41" ht="45" hidden="1" customHeight="1">
      <c r="A475" s="43">
        <v>42</v>
      </c>
      <c r="B475" s="43">
        <v>3313</v>
      </c>
      <c r="C475" s="43" t="s">
        <v>1</v>
      </c>
      <c r="D475" s="70" t="s">
        <v>13</v>
      </c>
      <c r="E475" s="103">
        <v>44729</v>
      </c>
      <c r="F475" s="43" t="s">
        <v>38</v>
      </c>
      <c r="G475" s="43">
        <v>1147</v>
      </c>
      <c r="H475" s="167">
        <v>7454.5</v>
      </c>
      <c r="I475" s="152">
        <v>44743</v>
      </c>
      <c r="J475" s="358" t="s">
        <v>3242</v>
      </c>
      <c r="K475" s="178" t="s">
        <v>3038</v>
      </c>
      <c r="L475" s="97" t="s">
        <v>105</v>
      </c>
      <c r="M475" s="43"/>
      <c r="N475" s="70" t="s">
        <v>2471</v>
      </c>
      <c r="O475" s="70" t="s">
        <v>68</v>
      </c>
      <c r="P475" s="169">
        <v>3</v>
      </c>
      <c r="Q475" s="115">
        <v>184.95</v>
      </c>
      <c r="R475" s="42">
        <f t="shared" si="166"/>
        <v>554.84999999999991</v>
      </c>
      <c r="S475" s="43" t="s">
        <v>1915</v>
      </c>
      <c r="T475" s="133"/>
      <c r="U475" s="133">
        <f t="shared" si="178"/>
        <v>554.84999999999991</v>
      </c>
      <c r="V475" s="133" t="str">
        <f t="shared" si="178"/>
        <v xml:space="preserve">  </v>
      </c>
      <c r="W475" s="133"/>
      <c r="X475" s="133"/>
      <c r="Y475" s="133"/>
      <c r="Z475" s="133" t="str">
        <f t="shared" si="178"/>
        <v xml:space="preserve">  </v>
      </c>
      <c r="AA475" s="133" t="str">
        <f t="shared" si="178"/>
        <v xml:space="preserve">  </v>
      </c>
      <c r="AB475" s="133" t="str">
        <f t="shared" si="178"/>
        <v xml:space="preserve">  </v>
      </c>
      <c r="AC475" s="133" t="str">
        <f t="shared" si="178"/>
        <v xml:space="preserve">  </v>
      </c>
      <c r="AD475" s="133" t="str">
        <f t="shared" si="178"/>
        <v xml:space="preserve">  </v>
      </c>
      <c r="AE475" s="133"/>
      <c r="AF475" s="133" t="str">
        <f t="shared" si="178"/>
        <v xml:space="preserve">  </v>
      </c>
      <c r="AG475" s="133" t="str">
        <f t="shared" si="178"/>
        <v xml:space="preserve">  </v>
      </c>
      <c r="AH475" s="133" t="str">
        <f t="shared" si="178"/>
        <v xml:space="preserve">  </v>
      </c>
      <c r="AI475" s="42">
        <f t="shared" si="168"/>
        <v>554.84999999999991</v>
      </c>
      <c r="AJ475" s="43"/>
      <c r="AK475" s="43">
        <v>1069</v>
      </c>
      <c r="AL475" s="42">
        <f t="shared" si="169"/>
        <v>554.84999999999991</v>
      </c>
      <c r="AM475" s="43" t="s">
        <v>311</v>
      </c>
      <c r="AN475" s="95">
        <v>44713</v>
      </c>
      <c r="AO475" s="82"/>
    </row>
    <row r="476" spans="1:41" ht="45" hidden="1" customHeight="1">
      <c r="A476" s="43">
        <v>43</v>
      </c>
      <c r="B476" s="43">
        <v>3313</v>
      </c>
      <c r="C476" s="43" t="s">
        <v>1</v>
      </c>
      <c r="D476" s="70" t="s">
        <v>13</v>
      </c>
      <c r="E476" s="103">
        <v>44729</v>
      </c>
      <c r="F476" s="43" t="s">
        <v>38</v>
      </c>
      <c r="G476" s="43">
        <v>1147</v>
      </c>
      <c r="H476" s="167">
        <v>7454.5</v>
      </c>
      <c r="I476" s="152">
        <v>44743</v>
      </c>
      <c r="J476" s="358" t="s">
        <v>3242</v>
      </c>
      <c r="K476" s="178" t="s">
        <v>3038</v>
      </c>
      <c r="L476" s="97" t="s">
        <v>105</v>
      </c>
      <c r="M476" s="43"/>
      <c r="N476" s="70" t="s">
        <v>2472</v>
      </c>
      <c r="O476" s="70" t="s">
        <v>68</v>
      </c>
      <c r="P476" s="169">
        <v>40</v>
      </c>
      <c r="Q476" s="115">
        <v>15.95</v>
      </c>
      <c r="R476" s="42">
        <f t="shared" si="166"/>
        <v>638</v>
      </c>
      <c r="S476" s="43" t="s">
        <v>1915</v>
      </c>
      <c r="T476" s="133"/>
      <c r="U476" s="133">
        <f t="shared" si="178"/>
        <v>638</v>
      </c>
      <c r="V476" s="133" t="str">
        <f t="shared" si="178"/>
        <v xml:space="preserve">  </v>
      </c>
      <c r="W476" s="133"/>
      <c r="X476" s="133"/>
      <c r="Y476" s="133"/>
      <c r="Z476" s="133" t="str">
        <f t="shared" si="178"/>
        <v xml:space="preserve">  </v>
      </c>
      <c r="AA476" s="133" t="str">
        <f t="shared" si="178"/>
        <v xml:space="preserve">  </v>
      </c>
      <c r="AB476" s="133" t="str">
        <f t="shared" si="178"/>
        <v xml:space="preserve">  </v>
      </c>
      <c r="AC476" s="133" t="str">
        <f t="shared" si="178"/>
        <v xml:space="preserve">  </v>
      </c>
      <c r="AD476" s="133" t="str">
        <f t="shared" si="178"/>
        <v xml:space="preserve">  </v>
      </c>
      <c r="AE476" s="133"/>
      <c r="AF476" s="133" t="str">
        <f t="shared" si="178"/>
        <v xml:space="preserve">  </v>
      </c>
      <c r="AG476" s="133" t="str">
        <f t="shared" si="178"/>
        <v xml:space="preserve">  </v>
      </c>
      <c r="AH476" s="133" t="str">
        <f t="shared" si="178"/>
        <v xml:space="preserve">  </v>
      </c>
      <c r="AI476" s="42">
        <f t="shared" si="168"/>
        <v>638</v>
      </c>
      <c r="AJ476" s="43"/>
      <c r="AK476" s="43">
        <v>1069</v>
      </c>
      <c r="AL476" s="42">
        <f t="shared" si="169"/>
        <v>638</v>
      </c>
      <c r="AM476" s="43" t="s">
        <v>311</v>
      </c>
      <c r="AN476" s="95">
        <v>44713</v>
      </c>
      <c r="AO476" s="82"/>
    </row>
    <row r="477" spans="1:41" ht="45" hidden="1" customHeight="1">
      <c r="A477" s="43">
        <v>44</v>
      </c>
      <c r="B477" s="43">
        <v>3313</v>
      </c>
      <c r="C477" s="43" t="s">
        <v>1</v>
      </c>
      <c r="D477" s="70" t="s">
        <v>13</v>
      </c>
      <c r="E477" s="103">
        <v>44729</v>
      </c>
      <c r="F477" s="43" t="s">
        <v>38</v>
      </c>
      <c r="G477" s="43">
        <v>1147</v>
      </c>
      <c r="H477" s="167">
        <v>7454.5</v>
      </c>
      <c r="I477" s="152">
        <v>44743</v>
      </c>
      <c r="J477" s="358" t="s">
        <v>3242</v>
      </c>
      <c r="K477" s="178" t="s">
        <v>3038</v>
      </c>
      <c r="L477" s="97" t="s">
        <v>105</v>
      </c>
      <c r="M477" s="43"/>
      <c r="N477" s="70" t="s">
        <v>2473</v>
      </c>
      <c r="O477" s="70" t="s">
        <v>68</v>
      </c>
      <c r="P477" s="169">
        <v>10</v>
      </c>
      <c r="Q477" s="115">
        <v>9.9499999999999993</v>
      </c>
      <c r="R477" s="42">
        <f t="shared" si="166"/>
        <v>99.5</v>
      </c>
      <c r="S477" s="43" t="s">
        <v>1915</v>
      </c>
      <c r="T477" s="133"/>
      <c r="U477" s="133">
        <f t="shared" si="178"/>
        <v>99.5</v>
      </c>
      <c r="V477" s="133" t="str">
        <f t="shared" si="178"/>
        <v xml:space="preserve">  </v>
      </c>
      <c r="W477" s="133"/>
      <c r="X477" s="133"/>
      <c r="Y477" s="133"/>
      <c r="Z477" s="133" t="str">
        <f t="shared" si="178"/>
        <v xml:space="preserve">  </v>
      </c>
      <c r="AA477" s="133" t="str">
        <f t="shared" si="178"/>
        <v xml:space="preserve">  </v>
      </c>
      <c r="AB477" s="133" t="str">
        <f t="shared" si="178"/>
        <v xml:space="preserve">  </v>
      </c>
      <c r="AC477" s="133" t="str">
        <f t="shared" si="178"/>
        <v xml:space="preserve">  </v>
      </c>
      <c r="AD477" s="133" t="str">
        <f t="shared" si="178"/>
        <v xml:space="preserve">  </v>
      </c>
      <c r="AE477" s="133"/>
      <c r="AF477" s="133" t="str">
        <f t="shared" si="178"/>
        <v xml:space="preserve">  </v>
      </c>
      <c r="AG477" s="133" t="str">
        <f t="shared" si="178"/>
        <v xml:space="preserve">  </v>
      </c>
      <c r="AH477" s="133" t="str">
        <f t="shared" si="178"/>
        <v xml:space="preserve">  </v>
      </c>
      <c r="AI477" s="42">
        <f t="shared" si="168"/>
        <v>99.5</v>
      </c>
      <c r="AJ477" s="43"/>
      <c r="AK477" s="43">
        <v>1069</v>
      </c>
      <c r="AL477" s="42">
        <f t="shared" si="169"/>
        <v>99.5</v>
      </c>
      <c r="AM477" s="43" t="s">
        <v>311</v>
      </c>
      <c r="AN477" s="95">
        <v>44713</v>
      </c>
      <c r="AO477" s="82"/>
    </row>
    <row r="478" spans="1:41" ht="45" hidden="1" customHeight="1">
      <c r="A478" s="43">
        <v>45</v>
      </c>
      <c r="B478" s="43">
        <v>3313</v>
      </c>
      <c r="C478" s="43" t="s">
        <v>1</v>
      </c>
      <c r="D478" s="70" t="s">
        <v>13</v>
      </c>
      <c r="E478" s="103">
        <v>44729</v>
      </c>
      <c r="F478" s="43" t="s">
        <v>38</v>
      </c>
      <c r="G478" s="43">
        <v>1147</v>
      </c>
      <c r="H478" s="167">
        <v>7454.5</v>
      </c>
      <c r="I478" s="152">
        <v>44743</v>
      </c>
      <c r="J478" s="358" t="s">
        <v>3242</v>
      </c>
      <c r="K478" s="178" t="s">
        <v>3038</v>
      </c>
      <c r="L478" s="97" t="s">
        <v>105</v>
      </c>
      <c r="M478" s="43"/>
      <c r="N478" s="70" t="s">
        <v>2474</v>
      </c>
      <c r="O478" s="70" t="s">
        <v>68</v>
      </c>
      <c r="P478" s="169">
        <v>10</v>
      </c>
      <c r="Q478" s="115">
        <v>6</v>
      </c>
      <c r="R478" s="42">
        <f t="shared" si="166"/>
        <v>60</v>
      </c>
      <c r="S478" s="43" t="s">
        <v>1915</v>
      </c>
      <c r="T478" s="133"/>
      <c r="U478" s="133">
        <f t="shared" si="178"/>
        <v>60</v>
      </c>
      <c r="V478" s="133" t="str">
        <f t="shared" si="178"/>
        <v xml:space="preserve">  </v>
      </c>
      <c r="W478" s="133"/>
      <c r="X478" s="133"/>
      <c r="Y478" s="133"/>
      <c r="Z478" s="133" t="str">
        <f t="shared" si="178"/>
        <v xml:space="preserve">  </v>
      </c>
      <c r="AA478" s="133" t="str">
        <f t="shared" si="178"/>
        <v xml:space="preserve">  </v>
      </c>
      <c r="AB478" s="133" t="str">
        <f t="shared" si="178"/>
        <v xml:space="preserve">  </v>
      </c>
      <c r="AC478" s="133" t="str">
        <f t="shared" si="178"/>
        <v xml:space="preserve">  </v>
      </c>
      <c r="AD478" s="133" t="str">
        <f t="shared" si="178"/>
        <v xml:space="preserve">  </v>
      </c>
      <c r="AE478" s="133"/>
      <c r="AF478" s="133" t="str">
        <f t="shared" si="178"/>
        <v xml:space="preserve">  </v>
      </c>
      <c r="AG478" s="133" t="str">
        <f t="shared" si="178"/>
        <v xml:space="preserve">  </v>
      </c>
      <c r="AH478" s="133" t="str">
        <f t="shared" si="178"/>
        <v xml:space="preserve">  </v>
      </c>
      <c r="AI478" s="42">
        <f t="shared" si="168"/>
        <v>60</v>
      </c>
      <c r="AJ478" s="43"/>
      <c r="AK478" s="43">
        <v>1069</v>
      </c>
      <c r="AL478" s="42">
        <f t="shared" si="169"/>
        <v>60</v>
      </c>
      <c r="AM478" s="43" t="s">
        <v>311</v>
      </c>
      <c r="AN478" s="95">
        <v>44713</v>
      </c>
      <c r="AO478" s="82"/>
    </row>
    <row r="479" spans="1:41" ht="45" hidden="1" customHeight="1">
      <c r="A479" s="43">
        <v>46</v>
      </c>
      <c r="B479" s="43">
        <v>3313</v>
      </c>
      <c r="C479" s="43" t="s">
        <v>1</v>
      </c>
      <c r="D479" s="70" t="s">
        <v>13</v>
      </c>
      <c r="E479" s="103">
        <v>44729</v>
      </c>
      <c r="F479" s="43" t="s">
        <v>38</v>
      </c>
      <c r="G479" s="43">
        <v>1147</v>
      </c>
      <c r="H479" s="167">
        <v>7454.5</v>
      </c>
      <c r="I479" s="152">
        <v>44743</v>
      </c>
      <c r="J479" s="358" t="s">
        <v>3242</v>
      </c>
      <c r="K479" s="178" t="s">
        <v>3038</v>
      </c>
      <c r="L479" s="97" t="s">
        <v>105</v>
      </c>
      <c r="M479" s="43"/>
      <c r="N479" s="70" t="s">
        <v>2475</v>
      </c>
      <c r="O479" s="70" t="s">
        <v>68</v>
      </c>
      <c r="P479" s="169">
        <v>10</v>
      </c>
      <c r="Q479" s="115">
        <v>17.95</v>
      </c>
      <c r="R479" s="42">
        <f t="shared" si="166"/>
        <v>179.5</v>
      </c>
      <c r="S479" s="43" t="s">
        <v>1915</v>
      </c>
      <c r="T479" s="133"/>
      <c r="U479" s="133">
        <f t="shared" si="178"/>
        <v>179.5</v>
      </c>
      <c r="V479" s="133" t="str">
        <f t="shared" si="178"/>
        <v xml:space="preserve">  </v>
      </c>
      <c r="W479" s="133"/>
      <c r="X479" s="133"/>
      <c r="Y479" s="133"/>
      <c r="Z479" s="133" t="str">
        <f t="shared" si="178"/>
        <v xml:space="preserve">  </v>
      </c>
      <c r="AA479" s="133" t="str">
        <f t="shared" si="178"/>
        <v xml:space="preserve">  </v>
      </c>
      <c r="AB479" s="133" t="str">
        <f t="shared" si="178"/>
        <v xml:space="preserve">  </v>
      </c>
      <c r="AC479" s="133" t="str">
        <f t="shared" si="178"/>
        <v xml:space="preserve">  </v>
      </c>
      <c r="AD479" s="133" t="str">
        <f t="shared" si="178"/>
        <v xml:space="preserve">  </v>
      </c>
      <c r="AE479" s="133"/>
      <c r="AF479" s="133" t="str">
        <f t="shared" si="178"/>
        <v xml:space="preserve">  </v>
      </c>
      <c r="AG479" s="133" t="str">
        <f t="shared" si="178"/>
        <v xml:space="preserve">  </v>
      </c>
      <c r="AH479" s="133" t="str">
        <f t="shared" si="178"/>
        <v xml:space="preserve">  </v>
      </c>
      <c r="AI479" s="42">
        <f t="shared" si="168"/>
        <v>179.5</v>
      </c>
      <c r="AJ479" s="43"/>
      <c r="AK479" s="43">
        <v>1069</v>
      </c>
      <c r="AL479" s="42">
        <f t="shared" si="169"/>
        <v>179.5</v>
      </c>
      <c r="AM479" s="43" t="s">
        <v>311</v>
      </c>
      <c r="AN479" s="95">
        <v>44713</v>
      </c>
      <c r="AO479" s="82"/>
    </row>
    <row r="480" spans="1:41" ht="45" hidden="1" customHeight="1">
      <c r="A480" s="43">
        <v>47</v>
      </c>
      <c r="B480" s="43">
        <v>3361</v>
      </c>
      <c r="C480" s="43" t="s">
        <v>1</v>
      </c>
      <c r="D480" s="70" t="s">
        <v>13</v>
      </c>
      <c r="E480" s="103">
        <v>44729</v>
      </c>
      <c r="F480" s="43" t="s">
        <v>38</v>
      </c>
      <c r="G480" s="43">
        <v>1162</v>
      </c>
      <c r="H480" s="167">
        <v>5022.6000000000004</v>
      </c>
      <c r="I480" s="152">
        <v>44742</v>
      </c>
      <c r="J480" s="358" t="s">
        <v>3243</v>
      </c>
      <c r="K480" s="178" t="s">
        <v>2655</v>
      </c>
      <c r="L480" s="97" t="s">
        <v>2265</v>
      </c>
      <c r="M480" s="43"/>
      <c r="N480" s="70" t="s">
        <v>2388</v>
      </c>
      <c r="O480" s="70" t="s">
        <v>68</v>
      </c>
      <c r="P480" s="169">
        <v>2</v>
      </c>
      <c r="Q480" s="115">
        <v>6</v>
      </c>
      <c r="R480" s="42">
        <f t="shared" si="166"/>
        <v>12</v>
      </c>
      <c r="S480" s="43" t="s">
        <v>1915</v>
      </c>
      <c r="T480" s="133" t="str">
        <f>IF($S480=T$15,$R480,"  ")</f>
        <v xml:space="preserve">  </v>
      </c>
      <c r="U480" s="133">
        <f t="shared" si="178"/>
        <v>12</v>
      </c>
      <c r="V480" s="133" t="str">
        <f t="shared" si="178"/>
        <v xml:space="preserve">  </v>
      </c>
      <c r="W480" s="133"/>
      <c r="X480" s="133"/>
      <c r="Y480" s="133"/>
      <c r="Z480" s="133" t="str">
        <f t="shared" si="178"/>
        <v xml:space="preserve">  </v>
      </c>
      <c r="AA480" s="133" t="str">
        <f t="shared" si="178"/>
        <v xml:space="preserve">  </v>
      </c>
      <c r="AB480" s="133" t="str">
        <f t="shared" si="178"/>
        <v xml:space="preserve">  </v>
      </c>
      <c r="AC480" s="133" t="str">
        <f t="shared" si="178"/>
        <v xml:space="preserve">  </v>
      </c>
      <c r="AD480" s="133" t="str">
        <f t="shared" si="178"/>
        <v xml:space="preserve">  </v>
      </c>
      <c r="AE480" s="133"/>
      <c r="AF480" s="133" t="str">
        <f t="shared" si="178"/>
        <v xml:space="preserve">  </v>
      </c>
      <c r="AG480" s="133" t="str">
        <f t="shared" si="178"/>
        <v xml:space="preserve">  </v>
      </c>
      <c r="AH480" s="133" t="str">
        <f t="shared" si="178"/>
        <v xml:space="preserve">  </v>
      </c>
      <c r="AI480" s="42">
        <f t="shared" si="168"/>
        <v>12</v>
      </c>
      <c r="AJ480" s="43"/>
      <c r="AK480" s="43">
        <v>1069</v>
      </c>
      <c r="AL480" s="42">
        <f t="shared" si="169"/>
        <v>12</v>
      </c>
      <c r="AM480" s="43" t="s">
        <v>311</v>
      </c>
      <c r="AN480" s="95">
        <v>44713</v>
      </c>
      <c r="AO480" s="82"/>
    </row>
    <row r="481" spans="1:41" ht="45" hidden="1" customHeight="1">
      <c r="A481" s="43">
        <v>48</v>
      </c>
      <c r="B481" s="43">
        <v>3361</v>
      </c>
      <c r="C481" s="43" t="s">
        <v>1</v>
      </c>
      <c r="D481" s="70" t="s">
        <v>13</v>
      </c>
      <c r="E481" s="103">
        <v>44729</v>
      </c>
      <c r="F481" s="43" t="s">
        <v>38</v>
      </c>
      <c r="G481" s="43">
        <f t="shared" si="176"/>
        <v>1162</v>
      </c>
      <c r="H481" s="167">
        <v>5022.6000000000004</v>
      </c>
      <c r="I481" s="152">
        <v>44742</v>
      </c>
      <c r="J481" s="358" t="s">
        <v>3243</v>
      </c>
      <c r="K481" s="178" t="s">
        <v>2655</v>
      </c>
      <c r="L481" s="97" t="s">
        <v>2265</v>
      </c>
      <c r="M481" s="43"/>
      <c r="N481" s="70" t="s">
        <v>2389</v>
      </c>
      <c r="O481" s="70" t="s">
        <v>68</v>
      </c>
      <c r="P481" s="169">
        <v>6</v>
      </c>
      <c r="Q481" s="115">
        <v>4</v>
      </c>
      <c r="R481" s="42">
        <f t="shared" si="166"/>
        <v>24</v>
      </c>
      <c r="S481" s="43" t="s">
        <v>1915</v>
      </c>
      <c r="T481" s="133" t="str">
        <f>IF($S481=T$15,$R481,"  ")</f>
        <v xml:space="preserve">  </v>
      </c>
      <c r="U481" s="133">
        <f t="shared" ref="U481:AH490" si="179">IF($S481=U$15,$R481,"  ")</f>
        <v>24</v>
      </c>
      <c r="V481" s="133" t="str">
        <f t="shared" si="179"/>
        <v xml:space="preserve">  </v>
      </c>
      <c r="W481" s="133"/>
      <c r="X481" s="133"/>
      <c r="Y481" s="133"/>
      <c r="Z481" s="133" t="str">
        <f t="shared" si="179"/>
        <v xml:space="preserve">  </v>
      </c>
      <c r="AA481" s="133" t="str">
        <f t="shared" si="179"/>
        <v xml:space="preserve">  </v>
      </c>
      <c r="AB481" s="133" t="str">
        <f t="shared" si="179"/>
        <v xml:space="preserve">  </v>
      </c>
      <c r="AC481" s="133" t="str">
        <f t="shared" si="179"/>
        <v xml:space="preserve">  </v>
      </c>
      <c r="AD481" s="133" t="str">
        <f t="shared" si="179"/>
        <v xml:space="preserve">  </v>
      </c>
      <c r="AE481" s="133"/>
      <c r="AF481" s="133" t="str">
        <f t="shared" si="179"/>
        <v xml:space="preserve">  </v>
      </c>
      <c r="AG481" s="133" t="str">
        <f t="shared" si="179"/>
        <v xml:space="preserve">  </v>
      </c>
      <c r="AH481" s="133" t="str">
        <f t="shared" si="179"/>
        <v xml:space="preserve">  </v>
      </c>
      <c r="AI481" s="42">
        <f t="shared" si="168"/>
        <v>24</v>
      </c>
      <c r="AJ481" s="43"/>
      <c r="AK481" s="43">
        <v>1069</v>
      </c>
      <c r="AL481" s="42">
        <f t="shared" si="169"/>
        <v>24</v>
      </c>
      <c r="AM481" s="43" t="s">
        <v>311</v>
      </c>
      <c r="AN481" s="95">
        <v>44713</v>
      </c>
      <c r="AO481" s="82"/>
    </row>
    <row r="482" spans="1:41" ht="45" hidden="1" customHeight="1">
      <c r="A482" s="43">
        <v>49</v>
      </c>
      <c r="B482" s="43">
        <v>3361</v>
      </c>
      <c r="C482" s="43" t="s">
        <v>1</v>
      </c>
      <c r="D482" s="70" t="s">
        <v>13</v>
      </c>
      <c r="E482" s="103">
        <v>44729</v>
      </c>
      <c r="F482" s="43" t="s">
        <v>38</v>
      </c>
      <c r="G482" s="43">
        <f t="shared" si="176"/>
        <v>1162</v>
      </c>
      <c r="H482" s="167">
        <v>5022.6000000000004</v>
      </c>
      <c r="I482" s="152">
        <v>44742</v>
      </c>
      <c r="J482" s="358" t="s">
        <v>3243</v>
      </c>
      <c r="K482" s="178" t="s">
        <v>2655</v>
      </c>
      <c r="L482" s="97" t="s">
        <v>2265</v>
      </c>
      <c r="M482" s="43"/>
      <c r="N482" s="70" t="s">
        <v>2390</v>
      </c>
      <c r="O482" s="70" t="s">
        <v>68</v>
      </c>
      <c r="P482" s="169">
        <v>85</v>
      </c>
      <c r="Q482" s="115">
        <v>3</v>
      </c>
      <c r="R482" s="42">
        <f t="shared" ref="R482:R506" si="180">P482*Q482</f>
        <v>255</v>
      </c>
      <c r="S482" s="43" t="s">
        <v>1915</v>
      </c>
      <c r="T482" s="133" t="str">
        <f>IF($S482=T$15,$R482,"  ")</f>
        <v xml:space="preserve">  </v>
      </c>
      <c r="U482" s="133">
        <f t="shared" si="179"/>
        <v>255</v>
      </c>
      <c r="V482" s="133" t="str">
        <f t="shared" si="179"/>
        <v xml:space="preserve">  </v>
      </c>
      <c r="W482" s="133"/>
      <c r="X482" s="133"/>
      <c r="Y482" s="133"/>
      <c r="Z482" s="133" t="str">
        <f t="shared" si="179"/>
        <v xml:space="preserve">  </v>
      </c>
      <c r="AA482" s="133" t="str">
        <f t="shared" si="179"/>
        <v xml:space="preserve">  </v>
      </c>
      <c r="AB482" s="133" t="str">
        <f t="shared" si="179"/>
        <v xml:space="preserve">  </v>
      </c>
      <c r="AC482" s="133" t="str">
        <f t="shared" si="179"/>
        <v xml:space="preserve">  </v>
      </c>
      <c r="AD482" s="133" t="str">
        <f t="shared" si="179"/>
        <v xml:space="preserve">  </v>
      </c>
      <c r="AE482" s="133"/>
      <c r="AF482" s="133" t="str">
        <f t="shared" si="179"/>
        <v xml:space="preserve">  </v>
      </c>
      <c r="AG482" s="133" t="str">
        <f t="shared" si="179"/>
        <v xml:space="preserve">  </v>
      </c>
      <c r="AH482" s="133" t="str">
        <f t="shared" si="179"/>
        <v xml:space="preserve">  </v>
      </c>
      <c r="AI482" s="42">
        <f t="shared" si="168"/>
        <v>255</v>
      </c>
      <c r="AJ482" s="43"/>
      <c r="AK482" s="43">
        <v>1105</v>
      </c>
      <c r="AL482" s="42">
        <f t="shared" si="169"/>
        <v>255</v>
      </c>
      <c r="AM482" s="43" t="s">
        <v>311</v>
      </c>
      <c r="AN482" s="95">
        <v>44713</v>
      </c>
      <c r="AO482" s="82"/>
    </row>
    <row r="483" spans="1:41" ht="45" hidden="1" customHeight="1">
      <c r="A483" s="43">
        <v>50</v>
      </c>
      <c r="B483" s="43">
        <v>3361</v>
      </c>
      <c r="C483" s="43" t="s">
        <v>1</v>
      </c>
      <c r="D483" s="70" t="s">
        <v>13</v>
      </c>
      <c r="E483" s="103">
        <v>44729</v>
      </c>
      <c r="F483" s="43" t="s">
        <v>38</v>
      </c>
      <c r="G483" s="43">
        <f t="shared" ref="G483:G499" si="181">G482</f>
        <v>1162</v>
      </c>
      <c r="H483" s="167">
        <v>5022.6000000000004</v>
      </c>
      <c r="I483" s="152">
        <v>44742</v>
      </c>
      <c r="J483" s="358" t="s">
        <v>3243</v>
      </c>
      <c r="K483" s="178" t="s">
        <v>2655</v>
      </c>
      <c r="L483" s="97" t="s">
        <v>2265</v>
      </c>
      <c r="M483" s="43"/>
      <c r="N483" s="70" t="s">
        <v>2391</v>
      </c>
      <c r="O483" s="70" t="s">
        <v>68</v>
      </c>
      <c r="P483" s="169">
        <v>4</v>
      </c>
      <c r="Q483" s="115">
        <v>7.5</v>
      </c>
      <c r="R483" s="42">
        <f t="shared" si="180"/>
        <v>30</v>
      </c>
      <c r="S483" s="43" t="s">
        <v>1915</v>
      </c>
      <c r="T483" s="133"/>
      <c r="U483" s="133">
        <f t="shared" si="179"/>
        <v>30</v>
      </c>
      <c r="V483" s="133" t="str">
        <f t="shared" si="179"/>
        <v xml:space="preserve">  </v>
      </c>
      <c r="W483" s="133"/>
      <c r="X483" s="133"/>
      <c r="Y483" s="133"/>
      <c r="Z483" s="133" t="str">
        <f t="shared" si="179"/>
        <v xml:space="preserve">  </v>
      </c>
      <c r="AA483" s="133" t="str">
        <f t="shared" si="179"/>
        <v xml:space="preserve">  </v>
      </c>
      <c r="AB483" s="133" t="str">
        <f t="shared" si="179"/>
        <v xml:space="preserve">  </v>
      </c>
      <c r="AC483" s="133" t="str">
        <f t="shared" si="179"/>
        <v xml:space="preserve">  </v>
      </c>
      <c r="AD483" s="133" t="str">
        <f t="shared" si="179"/>
        <v xml:space="preserve">  </v>
      </c>
      <c r="AE483" s="133"/>
      <c r="AF483" s="133" t="str">
        <f t="shared" si="179"/>
        <v xml:space="preserve">  </v>
      </c>
      <c r="AG483" s="133" t="str">
        <f t="shared" si="179"/>
        <v xml:space="preserve">  </v>
      </c>
      <c r="AH483" s="133" t="str">
        <f t="shared" si="179"/>
        <v xml:space="preserve">  </v>
      </c>
      <c r="AI483" s="42">
        <f t="shared" si="168"/>
        <v>30</v>
      </c>
      <c r="AJ483" s="43"/>
      <c r="AK483" s="43">
        <v>1105</v>
      </c>
      <c r="AL483" s="42">
        <f t="shared" si="169"/>
        <v>30</v>
      </c>
      <c r="AM483" s="43" t="s">
        <v>311</v>
      </c>
      <c r="AN483" s="95">
        <v>44713</v>
      </c>
      <c r="AO483" s="82"/>
    </row>
    <row r="484" spans="1:41" ht="45" hidden="1" customHeight="1">
      <c r="A484" s="43">
        <v>51</v>
      </c>
      <c r="B484" s="43">
        <v>3361</v>
      </c>
      <c r="C484" s="43" t="s">
        <v>1</v>
      </c>
      <c r="D484" s="70" t="s">
        <v>13</v>
      </c>
      <c r="E484" s="103">
        <v>44729</v>
      </c>
      <c r="F484" s="43" t="s">
        <v>38</v>
      </c>
      <c r="G484" s="43">
        <f t="shared" si="181"/>
        <v>1162</v>
      </c>
      <c r="H484" s="167">
        <v>5022.6000000000004</v>
      </c>
      <c r="I484" s="152">
        <v>44742</v>
      </c>
      <c r="J484" s="358" t="s">
        <v>3243</v>
      </c>
      <c r="K484" s="178" t="s">
        <v>2655</v>
      </c>
      <c r="L484" s="97" t="s">
        <v>2265</v>
      </c>
      <c r="M484" s="43"/>
      <c r="N484" s="70" t="s">
        <v>2392</v>
      </c>
      <c r="O484" s="70" t="s">
        <v>68</v>
      </c>
      <c r="P484" s="169">
        <v>110</v>
      </c>
      <c r="Q484" s="115">
        <v>3.2</v>
      </c>
      <c r="R484" s="42">
        <f t="shared" si="180"/>
        <v>352</v>
      </c>
      <c r="S484" s="43" t="s">
        <v>1915</v>
      </c>
      <c r="T484" s="133"/>
      <c r="U484" s="133">
        <f t="shared" si="179"/>
        <v>352</v>
      </c>
      <c r="V484" s="133" t="str">
        <f t="shared" si="179"/>
        <v xml:space="preserve">  </v>
      </c>
      <c r="W484" s="133"/>
      <c r="X484" s="133"/>
      <c r="Y484" s="133"/>
      <c r="Z484" s="133" t="str">
        <f t="shared" si="179"/>
        <v xml:space="preserve">  </v>
      </c>
      <c r="AA484" s="133" t="str">
        <f t="shared" si="179"/>
        <v xml:space="preserve">  </v>
      </c>
      <c r="AB484" s="133" t="str">
        <f t="shared" si="179"/>
        <v xml:space="preserve">  </v>
      </c>
      <c r="AC484" s="133" t="str">
        <f t="shared" si="179"/>
        <v xml:space="preserve">  </v>
      </c>
      <c r="AD484" s="133" t="str">
        <f t="shared" si="179"/>
        <v xml:space="preserve">  </v>
      </c>
      <c r="AE484" s="133"/>
      <c r="AF484" s="133" t="str">
        <f t="shared" si="179"/>
        <v xml:space="preserve">  </v>
      </c>
      <c r="AG484" s="133" t="str">
        <f t="shared" si="179"/>
        <v xml:space="preserve">  </v>
      </c>
      <c r="AH484" s="133" t="str">
        <f t="shared" si="179"/>
        <v xml:space="preserve">  </v>
      </c>
      <c r="AI484" s="42">
        <f t="shared" si="168"/>
        <v>352</v>
      </c>
      <c r="AJ484" s="43"/>
      <c r="AK484" s="43">
        <v>1105</v>
      </c>
      <c r="AL484" s="42">
        <f t="shared" si="169"/>
        <v>352</v>
      </c>
      <c r="AM484" s="43" t="s">
        <v>311</v>
      </c>
      <c r="AN484" s="95">
        <v>44713</v>
      </c>
      <c r="AO484" s="82"/>
    </row>
    <row r="485" spans="1:41" ht="45" hidden="1" customHeight="1">
      <c r="A485" s="43">
        <v>52</v>
      </c>
      <c r="B485" s="43">
        <v>3361</v>
      </c>
      <c r="C485" s="43" t="s">
        <v>1</v>
      </c>
      <c r="D485" s="70" t="s">
        <v>13</v>
      </c>
      <c r="E485" s="103">
        <v>44729</v>
      </c>
      <c r="F485" s="43" t="s">
        <v>38</v>
      </c>
      <c r="G485" s="43">
        <f t="shared" si="181"/>
        <v>1162</v>
      </c>
      <c r="H485" s="167">
        <v>5022.6000000000004</v>
      </c>
      <c r="I485" s="152">
        <v>44742</v>
      </c>
      <c r="J485" s="358" t="s">
        <v>3243</v>
      </c>
      <c r="K485" s="178" t="s">
        <v>2655</v>
      </c>
      <c r="L485" s="97" t="s">
        <v>2265</v>
      </c>
      <c r="M485" s="43"/>
      <c r="N485" s="70" t="s">
        <v>2393</v>
      </c>
      <c r="O485" s="70" t="s">
        <v>68</v>
      </c>
      <c r="P485" s="169">
        <v>1</v>
      </c>
      <c r="Q485" s="115">
        <v>32</v>
      </c>
      <c r="R485" s="42">
        <f t="shared" si="180"/>
        <v>32</v>
      </c>
      <c r="S485" s="43" t="s">
        <v>1915</v>
      </c>
      <c r="T485" s="133"/>
      <c r="U485" s="133">
        <f t="shared" si="179"/>
        <v>32</v>
      </c>
      <c r="V485" s="133" t="str">
        <f t="shared" si="179"/>
        <v xml:space="preserve">  </v>
      </c>
      <c r="W485" s="133"/>
      <c r="X485" s="133"/>
      <c r="Y485" s="133"/>
      <c r="Z485" s="133" t="str">
        <f t="shared" si="179"/>
        <v xml:space="preserve">  </v>
      </c>
      <c r="AA485" s="133" t="str">
        <f t="shared" si="179"/>
        <v xml:space="preserve">  </v>
      </c>
      <c r="AB485" s="133" t="str">
        <f t="shared" si="179"/>
        <v xml:space="preserve">  </v>
      </c>
      <c r="AC485" s="133" t="str">
        <f t="shared" si="179"/>
        <v xml:space="preserve">  </v>
      </c>
      <c r="AD485" s="133" t="str">
        <f t="shared" si="179"/>
        <v xml:space="preserve">  </v>
      </c>
      <c r="AE485" s="133"/>
      <c r="AF485" s="133" t="str">
        <f t="shared" si="179"/>
        <v xml:space="preserve">  </v>
      </c>
      <c r="AG485" s="133" t="str">
        <f t="shared" si="179"/>
        <v xml:space="preserve">  </v>
      </c>
      <c r="AH485" s="133" t="str">
        <f t="shared" si="179"/>
        <v xml:space="preserve">  </v>
      </c>
      <c r="AI485" s="42">
        <f t="shared" si="168"/>
        <v>32</v>
      </c>
      <c r="AJ485" s="43"/>
      <c r="AK485" s="43">
        <v>1105</v>
      </c>
      <c r="AL485" s="42">
        <f t="shared" si="169"/>
        <v>32</v>
      </c>
      <c r="AM485" s="43" t="s">
        <v>311</v>
      </c>
      <c r="AN485" s="95">
        <v>44713</v>
      </c>
      <c r="AO485" s="82"/>
    </row>
    <row r="486" spans="1:41" ht="45" hidden="1" customHeight="1">
      <c r="A486" s="43">
        <v>53</v>
      </c>
      <c r="B486" s="43">
        <v>3361</v>
      </c>
      <c r="C486" s="43" t="s">
        <v>1</v>
      </c>
      <c r="D486" s="70" t="s">
        <v>13</v>
      </c>
      <c r="E486" s="103">
        <v>44729</v>
      </c>
      <c r="F486" s="43" t="s">
        <v>38</v>
      </c>
      <c r="G486" s="43">
        <f t="shared" si="181"/>
        <v>1162</v>
      </c>
      <c r="H486" s="167">
        <v>5022.6000000000004</v>
      </c>
      <c r="I486" s="152">
        <v>44742</v>
      </c>
      <c r="J486" s="358" t="s">
        <v>3243</v>
      </c>
      <c r="K486" s="178" t="s">
        <v>2655</v>
      </c>
      <c r="L486" s="97" t="s">
        <v>2265</v>
      </c>
      <c r="M486" s="43"/>
      <c r="N486" s="70" t="s">
        <v>2394</v>
      </c>
      <c r="O486" s="70" t="s">
        <v>68</v>
      </c>
      <c r="P486" s="169">
        <v>48</v>
      </c>
      <c r="Q486" s="115">
        <v>1.5</v>
      </c>
      <c r="R486" s="42">
        <f t="shared" si="180"/>
        <v>72</v>
      </c>
      <c r="S486" s="43" t="s">
        <v>1915</v>
      </c>
      <c r="T486" s="133"/>
      <c r="U486" s="133">
        <f t="shared" si="179"/>
        <v>72</v>
      </c>
      <c r="V486" s="133" t="str">
        <f t="shared" si="179"/>
        <v xml:space="preserve">  </v>
      </c>
      <c r="W486" s="133"/>
      <c r="X486" s="133"/>
      <c r="Y486" s="133"/>
      <c r="Z486" s="133" t="str">
        <f t="shared" si="179"/>
        <v xml:space="preserve">  </v>
      </c>
      <c r="AA486" s="133" t="str">
        <f t="shared" si="179"/>
        <v xml:space="preserve">  </v>
      </c>
      <c r="AB486" s="133" t="str">
        <f t="shared" si="179"/>
        <v xml:space="preserve">  </v>
      </c>
      <c r="AC486" s="133" t="str">
        <f t="shared" si="179"/>
        <v xml:space="preserve">  </v>
      </c>
      <c r="AD486" s="133" t="str">
        <f t="shared" si="179"/>
        <v xml:space="preserve">  </v>
      </c>
      <c r="AE486" s="133"/>
      <c r="AF486" s="133" t="str">
        <f t="shared" si="179"/>
        <v xml:space="preserve">  </v>
      </c>
      <c r="AG486" s="133" t="str">
        <f t="shared" si="179"/>
        <v xml:space="preserve">  </v>
      </c>
      <c r="AH486" s="133" t="str">
        <f t="shared" si="179"/>
        <v xml:space="preserve">  </v>
      </c>
      <c r="AI486" s="42">
        <f t="shared" si="168"/>
        <v>72</v>
      </c>
      <c r="AJ486" s="43"/>
      <c r="AK486" s="43">
        <v>1105</v>
      </c>
      <c r="AL486" s="42">
        <f t="shared" si="169"/>
        <v>72</v>
      </c>
      <c r="AM486" s="43" t="s">
        <v>311</v>
      </c>
      <c r="AN486" s="95">
        <v>44713</v>
      </c>
      <c r="AO486" s="82"/>
    </row>
    <row r="487" spans="1:41" ht="45" hidden="1" customHeight="1">
      <c r="A487" s="43">
        <v>54</v>
      </c>
      <c r="B487" s="43">
        <v>3361</v>
      </c>
      <c r="C487" s="43" t="s">
        <v>1</v>
      </c>
      <c r="D487" s="70" t="s">
        <v>13</v>
      </c>
      <c r="E487" s="103">
        <v>44729</v>
      </c>
      <c r="F487" s="43" t="s">
        <v>38</v>
      </c>
      <c r="G487" s="43">
        <f t="shared" si="181"/>
        <v>1162</v>
      </c>
      <c r="H487" s="167">
        <v>5022.6000000000004</v>
      </c>
      <c r="I487" s="152">
        <v>44742</v>
      </c>
      <c r="J487" s="358" t="s">
        <v>3243</v>
      </c>
      <c r="K487" s="178" t="s">
        <v>2655</v>
      </c>
      <c r="L487" s="97" t="s">
        <v>2265</v>
      </c>
      <c r="M487" s="43"/>
      <c r="N487" s="70" t="s">
        <v>2395</v>
      </c>
      <c r="O487" s="70" t="s">
        <v>68</v>
      </c>
      <c r="P487" s="169">
        <v>24</v>
      </c>
      <c r="Q487" s="115">
        <v>10</v>
      </c>
      <c r="R487" s="42">
        <f t="shared" si="180"/>
        <v>240</v>
      </c>
      <c r="S487" s="43" t="s">
        <v>1915</v>
      </c>
      <c r="T487" s="133"/>
      <c r="U487" s="133">
        <f t="shared" si="179"/>
        <v>240</v>
      </c>
      <c r="V487" s="133" t="str">
        <f t="shared" si="179"/>
        <v xml:space="preserve">  </v>
      </c>
      <c r="W487" s="133"/>
      <c r="X487" s="133"/>
      <c r="Y487" s="133"/>
      <c r="Z487" s="133" t="str">
        <f t="shared" si="179"/>
        <v xml:space="preserve">  </v>
      </c>
      <c r="AA487" s="133" t="str">
        <f t="shared" si="179"/>
        <v xml:space="preserve">  </v>
      </c>
      <c r="AB487" s="133" t="str">
        <f t="shared" si="179"/>
        <v xml:space="preserve">  </v>
      </c>
      <c r="AC487" s="133" t="str">
        <f t="shared" si="179"/>
        <v xml:space="preserve">  </v>
      </c>
      <c r="AD487" s="133" t="str">
        <f t="shared" si="179"/>
        <v xml:space="preserve">  </v>
      </c>
      <c r="AE487" s="133"/>
      <c r="AF487" s="133" t="str">
        <f t="shared" si="179"/>
        <v xml:space="preserve">  </v>
      </c>
      <c r="AG487" s="133" t="str">
        <f t="shared" si="179"/>
        <v xml:space="preserve">  </v>
      </c>
      <c r="AH487" s="133" t="str">
        <f t="shared" si="179"/>
        <v xml:space="preserve">  </v>
      </c>
      <c r="AI487" s="42">
        <f t="shared" si="168"/>
        <v>240</v>
      </c>
      <c r="AJ487" s="43"/>
      <c r="AK487" s="43">
        <v>1105</v>
      </c>
      <c r="AL487" s="42">
        <f t="shared" si="169"/>
        <v>240</v>
      </c>
      <c r="AM487" s="43" t="s">
        <v>311</v>
      </c>
      <c r="AN487" s="95">
        <v>44713</v>
      </c>
      <c r="AO487" s="82"/>
    </row>
    <row r="488" spans="1:41" ht="45" hidden="1" customHeight="1">
      <c r="A488" s="43">
        <v>55</v>
      </c>
      <c r="B488" s="43">
        <v>3361</v>
      </c>
      <c r="C488" s="43" t="s">
        <v>1</v>
      </c>
      <c r="D488" s="70" t="s">
        <v>13</v>
      </c>
      <c r="E488" s="103">
        <v>44729</v>
      </c>
      <c r="F488" s="43" t="s">
        <v>38</v>
      </c>
      <c r="G488" s="43">
        <f t="shared" si="181"/>
        <v>1162</v>
      </c>
      <c r="H488" s="167">
        <v>5022.6000000000004</v>
      </c>
      <c r="I488" s="152">
        <v>44742</v>
      </c>
      <c r="J488" s="358" t="s">
        <v>3243</v>
      </c>
      <c r="K488" s="178" t="s">
        <v>2655</v>
      </c>
      <c r="L488" s="97" t="s">
        <v>2265</v>
      </c>
      <c r="M488" s="43"/>
      <c r="N488" s="70" t="s">
        <v>2396</v>
      </c>
      <c r="O488" s="70" t="s">
        <v>68</v>
      </c>
      <c r="P488" s="169">
        <v>52</v>
      </c>
      <c r="Q488" s="115">
        <v>3.5</v>
      </c>
      <c r="R488" s="42">
        <f t="shared" si="180"/>
        <v>182</v>
      </c>
      <c r="S488" s="43" t="s">
        <v>1915</v>
      </c>
      <c r="T488" s="133"/>
      <c r="U488" s="133">
        <f t="shared" si="179"/>
        <v>182</v>
      </c>
      <c r="V488" s="133" t="str">
        <f t="shared" si="179"/>
        <v xml:space="preserve">  </v>
      </c>
      <c r="W488" s="133"/>
      <c r="X488" s="133"/>
      <c r="Y488" s="133"/>
      <c r="Z488" s="133" t="str">
        <f t="shared" si="179"/>
        <v xml:space="preserve">  </v>
      </c>
      <c r="AA488" s="133" t="str">
        <f t="shared" si="179"/>
        <v xml:space="preserve">  </v>
      </c>
      <c r="AB488" s="133" t="str">
        <f t="shared" si="179"/>
        <v xml:space="preserve">  </v>
      </c>
      <c r="AC488" s="133" t="str">
        <f t="shared" si="179"/>
        <v xml:space="preserve">  </v>
      </c>
      <c r="AD488" s="133" t="str">
        <f t="shared" si="179"/>
        <v xml:space="preserve">  </v>
      </c>
      <c r="AE488" s="133"/>
      <c r="AF488" s="133" t="str">
        <f t="shared" si="179"/>
        <v xml:space="preserve">  </v>
      </c>
      <c r="AG488" s="133" t="str">
        <f t="shared" si="179"/>
        <v xml:space="preserve">  </v>
      </c>
      <c r="AH488" s="133" t="str">
        <f t="shared" si="179"/>
        <v xml:space="preserve">  </v>
      </c>
      <c r="AI488" s="42">
        <f t="shared" si="168"/>
        <v>182</v>
      </c>
      <c r="AJ488" s="43"/>
      <c r="AK488" s="43">
        <v>1105</v>
      </c>
      <c r="AL488" s="42">
        <f t="shared" si="169"/>
        <v>182</v>
      </c>
      <c r="AM488" s="43" t="s">
        <v>311</v>
      </c>
      <c r="AN488" s="95">
        <v>44713</v>
      </c>
      <c r="AO488" s="82"/>
    </row>
    <row r="489" spans="1:41" ht="45" hidden="1" customHeight="1">
      <c r="A489" s="43">
        <v>56</v>
      </c>
      <c r="B489" s="43">
        <v>3361</v>
      </c>
      <c r="C489" s="43" t="s">
        <v>1</v>
      </c>
      <c r="D489" s="70" t="s">
        <v>13</v>
      </c>
      <c r="E489" s="103">
        <v>44729</v>
      </c>
      <c r="F489" s="43" t="s">
        <v>38</v>
      </c>
      <c r="G489" s="43">
        <f t="shared" si="181"/>
        <v>1162</v>
      </c>
      <c r="H489" s="167">
        <v>5022.6000000000004</v>
      </c>
      <c r="I489" s="152">
        <v>44742</v>
      </c>
      <c r="J489" s="358" t="s">
        <v>3243</v>
      </c>
      <c r="K489" s="178" t="s">
        <v>2655</v>
      </c>
      <c r="L489" s="97" t="s">
        <v>2265</v>
      </c>
      <c r="M489" s="43"/>
      <c r="N489" s="70" t="s">
        <v>2397</v>
      </c>
      <c r="O489" s="70" t="s">
        <v>2398</v>
      </c>
      <c r="P489" s="169">
        <v>1</v>
      </c>
      <c r="Q489" s="115">
        <v>165</v>
      </c>
      <c r="R489" s="42">
        <f t="shared" si="180"/>
        <v>165</v>
      </c>
      <c r="S489" s="43" t="s">
        <v>1915</v>
      </c>
      <c r="T489" s="133"/>
      <c r="U489" s="133">
        <f t="shared" si="179"/>
        <v>165</v>
      </c>
      <c r="V489" s="133" t="str">
        <f t="shared" si="179"/>
        <v xml:space="preserve">  </v>
      </c>
      <c r="W489" s="133"/>
      <c r="X489" s="133"/>
      <c r="Y489" s="133"/>
      <c r="Z489" s="133" t="str">
        <f t="shared" si="179"/>
        <v xml:space="preserve">  </v>
      </c>
      <c r="AA489" s="133" t="str">
        <f t="shared" si="179"/>
        <v xml:space="preserve">  </v>
      </c>
      <c r="AB489" s="133" t="str">
        <f t="shared" si="179"/>
        <v xml:space="preserve">  </v>
      </c>
      <c r="AC489" s="133" t="str">
        <f t="shared" si="179"/>
        <v xml:space="preserve">  </v>
      </c>
      <c r="AD489" s="133" t="str">
        <f t="shared" si="179"/>
        <v xml:space="preserve">  </v>
      </c>
      <c r="AE489" s="133"/>
      <c r="AF489" s="133" t="str">
        <f t="shared" si="179"/>
        <v xml:space="preserve">  </v>
      </c>
      <c r="AG489" s="133" t="str">
        <f t="shared" si="179"/>
        <v xml:space="preserve">  </v>
      </c>
      <c r="AH489" s="133" t="str">
        <f t="shared" si="179"/>
        <v xml:space="preserve">  </v>
      </c>
      <c r="AI489" s="42">
        <f t="shared" si="168"/>
        <v>165</v>
      </c>
      <c r="AJ489" s="43"/>
      <c r="AK489" s="43">
        <v>1105</v>
      </c>
      <c r="AL489" s="42">
        <f t="shared" si="169"/>
        <v>165</v>
      </c>
      <c r="AM489" s="43" t="s">
        <v>311</v>
      </c>
      <c r="AN489" s="95">
        <v>44713</v>
      </c>
      <c r="AO489" s="82"/>
    </row>
    <row r="490" spans="1:41" ht="45" hidden="1" customHeight="1">
      <c r="A490" s="43">
        <v>57</v>
      </c>
      <c r="B490" s="43">
        <v>3361</v>
      </c>
      <c r="C490" s="43" t="s">
        <v>1</v>
      </c>
      <c r="D490" s="70" t="s">
        <v>13</v>
      </c>
      <c r="E490" s="103">
        <v>44729</v>
      </c>
      <c r="F490" s="43" t="s">
        <v>38</v>
      </c>
      <c r="G490" s="43">
        <f t="shared" si="181"/>
        <v>1162</v>
      </c>
      <c r="H490" s="167">
        <v>5022.6000000000004</v>
      </c>
      <c r="I490" s="152">
        <v>44742</v>
      </c>
      <c r="J490" s="358" t="s">
        <v>3243</v>
      </c>
      <c r="K490" s="178" t="s">
        <v>2655</v>
      </c>
      <c r="L490" s="97" t="s">
        <v>2265</v>
      </c>
      <c r="M490" s="43"/>
      <c r="N490" s="70" t="s">
        <v>2399</v>
      </c>
      <c r="O490" s="70" t="s">
        <v>68</v>
      </c>
      <c r="P490" s="169">
        <v>1</v>
      </c>
      <c r="Q490" s="115">
        <v>165</v>
      </c>
      <c r="R490" s="42">
        <f t="shared" si="180"/>
        <v>165</v>
      </c>
      <c r="S490" s="43" t="s">
        <v>1915</v>
      </c>
      <c r="T490" s="133"/>
      <c r="U490" s="133">
        <f t="shared" si="179"/>
        <v>165</v>
      </c>
      <c r="V490" s="133" t="str">
        <f t="shared" si="179"/>
        <v xml:space="preserve">  </v>
      </c>
      <c r="W490" s="133"/>
      <c r="X490" s="133"/>
      <c r="Y490" s="133"/>
      <c r="Z490" s="133" t="str">
        <f t="shared" si="179"/>
        <v xml:space="preserve">  </v>
      </c>
      <c r="AA490" s="133" t="str">
        <f t="shared" si="179"/>
        <v xml:space="preserve">  </v>
      </c>
      <c r="AB490" s="133" t="str">
        <f t="shared" si="179"/>
        <v xml:space="preserve">  </v>
      </c>
      <c r="AC490" s="133" t="str">
        <f t="shared" si="179"/>
        <v xml:space="preserve">  </v>
      </c>
      <c r="AD490" s="133" t="str">
        <f t="shared" si="179"/>
        <v xml:space="preserve">  </v>
      </c>
      <c r="AE490" s="133"/>
      <c r="AF490" s="133" t="str">
        <f t="shared" si="179"/>
        <v xml:space="preserve">  </v>
      </c>
      <c r="AG490" s="133" t="str">
        <f t="shared" si="179"/>
        <v xml:space="preserve">  </v>
      </c>
      <c r="AH490" s="133" t="str">
        <f t="shared" si="179"/>
        <v xml:space="preserve">  </v>
      </c>
      <c r="AI490" s="42">
        <f t="shared" si="168"/>
        <v>165</v>
      </c>
      <c r="AJ490" s="43"/>
      <c r="AK490" s="43">
        <v>1105</v>
      </c>
      <c r="AL490" s="42">
        <f t="shared" si="169"/>
        <v>165</v>
      </c>
      <c r="AM490" s="43" t="s">
        <v>311</v>
      </c>
      <c r="AN490" s="95">
        <v>44713</v>
      </c>
      <c r="AO490" s="82"/>
    </row>
    <row r="491" spans="1:41" ht="45" hidden="1" customHeight="1">
      <c r="A491" s="43">
        <v>58</v>
      </c>
      <c r="B491" s="43">
        <v>3361</v>
      </c>
      <c r="C491" s="43" t="s">
        <v>1</v>
      </c>
      <c r="D491" s="70" t="s">
        <v>13</v>
      </c>
      <c r="E491" s="103">
        <v>44729</v>
      </c>
      <c r="F491" s="43" t="s">
        <v>38</v>
      </c>
      <c r="G491" s="43">
        <f t="shared" si="181"/>
        <v>1162</v>
      </c>
      <c r="H491" s="167">
        <v>5022.6000000000004</v>
      </c>
      <c r="I491" s="152">
        <v>44742</v>
      </c>
      <c r="J491" s="358" t="s">
        <v>3243</v>
      </c>
      <c r="K491" s="178" t="s">
        <v>2655</v>
      </c>
      <c r="L491" s="97" t="s">
        <v>2265</v>
      </c>
      <c r="M491" s="43"/>
      <c r="N491" s="70" t="s">
        <v>2400</v>
      </c>
      <c r="O491" s="70" t="s">
        <v>68</v>
      </c>
      <c r="P491" s="169">
        <v>22</v>
      </c>
      <c r="Q491" s="115">
        <v>13</v>
      </c>
      <c r="R491" s="42">
        <f t="shared" si="180"/>
        <v>286</v>
      </c>
      <c r="S491" s="43" t="s">
        <v>1915</v>
      </c>
      <c r="T491" s="133"/>
      <c r="U491" s="133">
        <f t="shared" ref="U491:AH500" si="182">IF($S491=U$15,$R491,"  ")</f>
        <v>286</v>
      </c>
      <c r="V491" s="133" t="str">
        <f t="shared" si="182"/>
        <v xml:space="preserve">  </v>
      </c>
      <c r="W491" s="133"/>
      <c r="X491" s="133"/>
      <c r="Y491" s="133"/>
      <c r="Z491" s="133" t="str">
        <f t="shared" si="182"/>
        <v xml:space="preserve">  </v>
      </c>
      <c r="AA491" s="133" t="str">
        <f t="shared" si="182"/>
        <v xml:space="preserve">  </v>
      </c>
      <c r="AB491" s="133" t="str">
        <f t="shared" si="182"/>
        <v xml:space="preserve">  </v>
      </c>
      <c r="AC491" s="133" t="str">
        <f t="shared" si="182"/>
        <v xml:space="preserve">  </v>
      </c>
      <c r="AD491" s="133" t="str">
        <f t="shared" si="182"/>
        <v xml:space="preserve">  </v>
      </c>
      <c r="AE491" s="133"/>
      <c r="AF491" s="133" t="str">
        <f t="shared" si="182"/>
        <v xml:space="preserve">  </v>
      </c>
      <c r="AG491" s="133" t="str">
        <f t="shared" si="182"/>
        <v xml:space="preserve">  </v>
      </c>
      <c r="AH491" s="133" t="str">
        <f t="shared" si="182"/>
        <v xml:space="preserve">  </v>
      </c>
      <c r="AI491" s="42">
        <f t="shared" si="168"/>
        <v>286</v>
      </c>
      <c r="AJ491" s="43"/>
      <c r="AK491" s="43">
        <v>1105</v>
      </c>
      <c r="AL491" s="42">
        <f t="shared" si="169"/>
        <v>286</v>
      </c>
      <c r="AM491" s="43" t="s">
        <v>311</v>
      </c>
      <c r="AN491" s="95">
        <v>44713</v>
      </c>
      <c r="AO491" s="82"/>
    </row>
    <row r="492" spans="1:41" ht="45" hidden="1" customHeight="1">
      <c r="A492" s="43">
        <v>59</v>
      </c>
      <c r="B492" s="43">
        <v>3361</v>
      </c>
      <c r="C492" s="43" t="s">
        <v>1</v>
      </c>
      <c r="D492" s="70" t="s">
        <v>13</v>
      </c>
      <c r="E492" s="103">
        <v>44729</v>
      </c>
      <c r="F492" s="43" t="s">
        <v>38</v>
      </c>
      <c r="G492" s="43">
        <f t="shared" si="181"/>
        <v>1162</v>
      </c>
      <c r="H492" s="167">
        <v>5022.6000000000004</v>
      </c>
      <c r="I492" s="152">
        <v>44742</v>
      </c>
      <c r="J492" s="358" t="s">
        <v>3243</v>
      </c>
      <c r="K492" s="178" t="s">
        <v>2655</v>
      </c>
      <c r="L492" s="97" t="s">
        <v>2265</v>
      </c>
      <c r="M492" s="43"/>
      <c r="N492" s="70" t="s">
        <v>2401</v>
      </c>
      <c r="O492" s="70" t="s">
        <v>68</v>
      </c>
      <c r="P492" s="169">
        <v>44</v>
      </c>
      <c r="Q492" s="115">
        <v>5.35</v>
      </c>
      <c r="R492" s="42">
        <f t="shared" si="180"/>
        <v>235.39999999999998</v>
      </c>
      <c r="S492" s="43" t="s">
        <v>1915</v>
      </c>
      <c r="T492" s="133"/>
      <c r="U492" s="133">
        <f t="shared" si="182"/>
        <v>235.39999999999998</v>
      </c>
      <c r="V492" s="133" t="str">
        <f t="shared" si="182"/>
        <v xml:space="preserve">  </v>
      </c>
      <c r="W492" s="133"/>
      <c r="X492" s="133"/>
      <c r="Y492" s="133"/>
      <c r="Z492" s="133" t="str">
        <f t="shared" si="182"/>
        <v xml:space="preserve">  </v>
      </c>
      <c r="AA492" s="133" t="str">
        <f t="shared" si="182"/>
        <v xml:space="preserve">  </v>
      </c>
      <c r="AB492" s="133" t="str">
        <f t="shared" si="182"/>
        <v xml:space="preserve">  </v>
      </c>
      <c r="AC492" s="133" t="str">
        <f t="shared" si="182"/>
        <v xml:space="preserve">  </v>
      </c>
      <c r="AD492" s="133" t="str">
        <f t="shared" si="182"/>
        <v xml:space="preserve">  </v>
      </c>
      <c r="AE492" s="133"/>
      <c r="AF492" s="133" t="str">
        <f t="shared" si="182"/>
        <v xml:space="preserve">  </v>
      </c>
      <c r="AG492" s="133" t="str">
        <f t="shared" si="182"/>
        <v xml:space="preserve">  </v>
      </c>
      <c r="AH492" s="133" t="str">
        <f t="shared" si="182"/>
        <v xml:space="preserve">  </v>
      </c>
      <c r="AI492" s="42">
        <f t="shared" si="168"/>
        <v>235.39999999999998</v>
      </c>
      <c r="AJ492" s="43"/>
      <c r="AK492" s="43">
        <v>1105</v>
      </c>
      <c r="AL492" s="42">
        <f t="shared" si="169"/>
        <v>235.39999999999998</v>
      </c>
      <c r="AM492" s="43" t="s">
        <v>311</v>
      </c>
      <c r="AN492" s="95">
        <v>44713</v>
      </c>
      <c r="AO492" s="82"/>
    </row>
    <row r="493" spans="1:41" ht="45" hidden="1" customHeight="1">
      <c r="A493" s="43">
        <v>60</v>
      </c>
      <c r="B493" s="43">
        <v>3361</v>
      </c>
      <c r="C493" s="43" t="s">
        <v>1</v>
      </c>
      <c r="D493" s="70" t="s">
        <v>13</v>
      </c>
      <c r="E493" s="103">
        <v>44729</v>
      </c>
      <c r="F493" s="43" t="s">
        <v>38</v>
      </c>
      <c r="G493" s="43">
        <f t="shared" si="181"/>
        <v>1162</v>
      </c>
      <c r="H493" s="167">
        <v>5022.6000000000004</v>
      </c>
      <c r="I493" s="152">
        <v>44742</v>
      </c>
      <c r="J493" s="358" t="s">
        <v>3243</v>
      </c>
      <c r="K493" s="178" t="s">
        <v>2655</v>
      </c>
      <c r="L493" s="97" t="s">
        <v>2265</v>
      </c>
      <c r="M493" s="43"/>
      <c r="N493" s="70" t="s">
        <v>2402</v>
      </c>
      <c r="O493" s="70" t="s">
        <v>68</v>
      </c>
      <c r="P493" s="169">
        <v>71</v>
      </c>
      <c r="Q493" s="115">
        <v>16.8</v>
      </c>
      <c r="R493" s="42">
        <f t="shared" si="180"/>
        <v>1192.8</v>
      </c>
      <c r="S493" s="43" t="s">
        <v>1915</v>
      </c>
      <c r="T493" s="133"/>
      <c r="U493" s="133">
        <f t="shared" si="182"/>
        <v>1192.8</v>
      </c>
      <c r="V493" s="133" t="str">
        <f t="shared" si="182"/>
        <v xml:space="preserve">  </v>
      </c>
      <c r="W493" s="133"/>
      <c r="X493" s="133"/>
      <c r="Y493" s="133"/>
      <c r="Z493" s="133" t="str">
        <f t="shared" si="182"/>
        <v xml:space="preserve">  </v>
      </c>
      <c r="AA493" s="133" t="str">
        <f t="shared" si="182"/>
        <v xml:space="preserve">  </v>
      </c>
      <c r="AB493" s="133" t="str">
        <f t="shared" si="182"/>
        <v xml:space="preserve">  </v>
      </c>
      <c r="AC493" s="133" t="str">
        <f t="shared" si="182"/>
        <v xml:space="preserve">  </v>
      </c>
      <c r="AD493" s="133" t="str">
        <f t="shared" si="182"/>
        <v xml:space="preserve">  </v>
      </c>
      <c r="AE493" s="133"/>
      <c r="AF493" s="133" t="str">
        <f t="shared" si="182"/>
        <v xml:space="preserve">  </v>
      </c>
      <c r="AG493" s="133" t="str">
        <f t="shared" si="182"/>
        <v xml:space="preserve">  </v>
      </c>
      <c r="AH493" s="133" t="str">
        <f t="shared" si="182"/>
        <v xml:space="preserve">  </v>
      </c>
      <c r="AI493" s="42">
        <f t="shared" si="168"/>
        <v>1192.8</v>
      </c>
      <c r="AJ493" s="43"/>
      <c r="AK493" s="43">
        <v>1105</v>
      </c>
      <c r="AL493" s="42">
        <f t="shared" si="169"/>
        <v>1192.8</v>
      </c>
      <c r="AM493" s="43" t="s">
        <v>311</v>
      </c>
      <c r="AN493" s="95">
        <v>44713</v>
      </c>
      <c r="AO493" s="82"/>
    </row>
    <row r="494" spans="1:41" ht="45" hidden="1" customHeight="1">
      <c r="A494" s="43">
        <v>61</v>
      </c>
      <c r="B494" s="43">
        <v>3361</v>
      </c>
      <c r="C494" s="43" t="s">
        <v>1</v>
      </c>
      <c r="D494" s="70" t="s">
        <v>13</v>
      </c>
      <c r="E494" s="103">
        <v>44729</v>
      </c>
      <c r="F494" s="43" t="s">
        <v>38</v>
      </c>
      <c r="G494" s="43">
        <f t="shared" si="181"/>
        <v>1162</v>
      </c>
      <c r="H494" s="167">
        <v>5022.6000000000004</v>
      </c>
      <c r="I494" s="152">
        <v>44742</v>
      </c>
      <c r="J494" s="358" t="s">
        <v>3243</v>
      </c>
      <c r="K494" s="178" t="s">
        <v>2655</v>
      </c>
      <c r="L494" s="97" t="s">
        <v>2265</v>
      </c>
      <c r="M494" s="43"/>
      <c r="N494" s="70" t="s">
        <v>2403</v>
      </c>
      <c r="O494" s="70" t="s">
        <v>68</v>
      </c>
      <c r="P494" s="169">
        <v>44</v>
      </c>
      <c r="Q494" s="115">
        <v>14.35</v>
      </c>
      <c r="R494" s="42">
        <f t="shared" si="180"/>
        <v>631.4</v>
      </c>
      <c r="S494" s="43" t="s">
        <v>1915</v>
      </c>
      <c r="T494" s="133"/>
      <c r="U494" s="133">
        <f t="shared" si="182"/>
        <v>631.4</v>
      </c>
      <c r="V494" s="133" t="str">
        <f t="shared" si="182"/>
        <v xml:space="preserve">  </v>
      </c>
      <c r="W494" s="133"/>
      <c r="X494" s="133"/>
      <c r="Y494" s="133"/>
      <c r="Z494" s="133" t="str">
        <f t="shared" si="182"/>
        <v xml:space="preserve">  </v>
      </c>
      <c r="AA494" s="133" t="str">
        <f t="shared" si="182"/>
        <v xml:space="preserve">  </v>
      </c>
      <c r="AB494" s="133" t="str">
        <f t="shared" si="182"/>
        <v xml:space="preserve">  </v>
      </c>
      <c r="AC494" s="133" t="str">
        <f t="shared" si="182"/>
        <v xml:space="preserve">  </v>
      </c>
      <c r="AD494" s="133" t="str">
        <f t="shared" si="182"/>
        <v xml:space="preserve">  </v>
      </c>
      <c r="AE494" s="133"/>
      <c r="AF494" s="133" t="str">
        <f t="shared" si="182"/>
        <v xml:space="preserve">  </v>
      </c>
      <c r="AG494" s="133" t="str">
        <f t="shared" si="182"/>
        <v xml:space="preserve">  </v>
      </c>
      <c r="AH494" s="133" t="str">
        <f t="shared" si="182"/>
        <v xml:space="preserve">  </v>
      </c>
      <c r="AI494" s="42">
        <f t="shared" si="168"/>
        <v>631.4</v>
      </c>
      <c r="AJ494" s="43"/>
      <c r="AK494" s="43">
        <v>1105</v>
      </c>
      <c r="AL494" s="42">
        <f t="shared" si="169"/>
        <v>631.4</v>
      </c>
      <c r="AM494" s="43" t="s">
        <v>311</v>
      </c>
      <c r="AN494" s="95">
        <v>44713</v>
      </c>
      <c r="AO494" s="82"/>
    </row>
    <row r="495" spans="1:41" ht="45" hidden="1" customHeight="1">
      <c r="A495" s="43">
        <v>62</v>
      </c>
      <c r="B495" s="43">
        <v>3361</v>
      </c>
      <c r="C495" s="43" t="s">
        <v>1</v>
      </c>
      <c r="D495" s="70" t="s">
        <v>13</v>
      </c>
      <c r="E495" s="103">
        <v>44729</v>
      </c>
      <c r="F495" s="43" t="s">
        <v>38</v>
      </c>
      <c r="G495" s="43">
        <f t="shared" si="181"/>
        <v>1162</v>
      </c>
      <c r="H495" s="167">
        <v>5022.6000000000004</v>
      </c>
      <c r="I495" s="152">
        <v>44742</v>
      </c>
      <c r="J495" s="358" t="s">
        <v>3243</v>
      </c>
      <c r="K495" s="178" t="s">
        <v>2655</v>
      </c>
      <c r="L495" s="97" t="s">
        <v>2265</v>
      </c>
      <c r="M495" s="43"/>
      <c r="N495" s="70" t="s">
        <v>2404</v>
      </c>
      <c r="O495" s="70" t="s">
        <v>68</v>
      </c>
      <c r="P495" s="169">
        <v>1</v>
      </c>
      <c r="Q495" s="115">
        <v>78</v>
      </c>
      <c r="R495" s="42">
        <f t="shared" si="180"/>
        <v>78</v>
      </c>
      <c r="S495" s="43" t="s">
        <v>1915</v>
      </c>
      <c r="T495" s="133"/>
      <c r="U495" s="133">
        <f t="shared" si="182"/>
        <v>78</v>
      </c>
      <c r="V495" s="133" t="str">
        <f t="shared" si="182"/>
        <v xml:space="preserve">  </v>
      </c>
      <c r="W495" s="133"/>
      <c r="X495" s="133"/>
      <c r="Y495" s="133"/>
      <c r="Z495" s="133" t="str">
        <f t="shared" si="182"/>
        <v xml:space="preserve">  </v>
      </c>
      <c r="AA495" s="133" t="str">
        <f t="shared" si="182"/>
        <v xml:space="preserve">  </v>
      </c>
      <c r="AB495" s="133" t="str">
        <f t="shared" si="182"/>
        <v xml:space="preserve">  </v>
      </c>
      <c r="AC495" s="133" t="str">
        <f t="shared" si="182"/>
        <v xml:space="preserve">  </v>
      </c>
      <c r="AD495" s="133" t="str">
        <f t="shared" si="182"/>
        <v xml:space="preserve">  </v>
      </c>
      <c r="AE495" s="133"/>
      <c r="AF495" s="133" t="str">
        <f t="shared" si="182"/>
        <v xml:space="preserve">  </v>
      </c>
      <c r="AG495" s="133" t="str">
        <f t="shared" si="182"/>
        <v xml:space="preserve">  </v>
      </c>
      <c r="AH495" s="133" t="str">
        <f t="shared" si="182"/>
        <v xml:space="preserve">  </v>
      </c>
      <c r="AI495" s="42">
        <f t="shared" si="168"/>
        <v>78</v>
      </c>
      <c r="AJ495" s="43"/>
      <c r="AK495" s="43">
        <v>1105</v>
      </c>
      <c r="AL495" s="42">
        <f t="shared" si="169"/>
        <v>78</v>
      </c>
      <c r="AM495" s="43" t="s">
        <v>311</v>
      </c>
      <c r="AN495" s="95">
        <v>44713</v>
      </c>
      <c r="AO495" s="82"/>
    </row>
    <row r="496" spans="1:41" ht="45" hidden="1" customHeight="1">
      <c r="A496" s="43">
        <v>63</v>
      </c>
      <c r="B496" s="43">
        <v>3361</v>
      </c>
      <c r="C496" s="43" t="s">
        <v>1</v>
      </c>
      <c r="D496" s="70" t="s">
        <v>13</v>
      </c>
      <c r="E496" s="103">
        <v>44729</v>
      </c>
      <c r="F496" s="43" t="s">
        <v>38</v>
      </c>
      <c r="G496" s="43">
        <f t="shared" si="181"/>
        <v>1162</v>
      </c>
      <c r="H496" s="167">
        <v>5022.6000000000004</v>
      </c>
      <c r="I496" s="152">
        <v>44742</v>
      </c>
      <c r="J496" s="358" t="s">
        <v>3243</v>
      </c>
      <c r="K496" s="178" t="s">
        <v>2655</v>
      </c>
      <c r="L496" s="97" t="s">
        <v>2265</v>
      </c>
      <c r="M496" s="43"/>
      <c r="N496" s="70" t="s">
        <v>2405</v>
      </c>
      <c r="O496" s="70" t="s">
        <v>68</v>
      </c>
      <c r="P496" s="169">
        <v>2</v>
      </c>
      <c r="Q496" s="115">
        <v>53</v>
      </c>
      <c r="R496" s="42">
        <f t="shared" si="180"/>
        <v>106</v>
      </c>
      <c r="S496" s="43" t="s">
        <v>1915</v>
      </c>
      <c r="T496" s="133"/>
      <c r="U496" s="133">
        <f t="shared" si="182"/>
        <v>106</v>
      </c>
      <c r="V496" s="133" t="str">
        <f t="shared" si="182"/>
        <v xml:space="preserve">  </v>
      </c>
      <c r="W496" s="133"/>
      <c r="X496" s="133"/>
      <c r="Y496" s="133"/>
      <c r="Z496" s="133" t="str">
        <f t="shared" si="182"/>
        <v xml:space="preserve">  </v>
      </c>
      <c r="AA496" s="133" t="str">
        <f t="shared" si="182"/>
        <v xml:space="preserve">  </v>
      </c>
      <c r="AB496" s="133" t="str">
        <f t="shared" si="182"/>
        <v xml:space="preserve">  </v>
      </c>
      <c r="AC496" s="133" t="str">
        <f t="shared" si="182"/>
        <v xml:space="preserve">  </v>
      </c>
      <c r="AD496" s="133" t="str">
        <f t="shared" si="182"/>
        <v xml:space="preserve">  </v>
      </c>
      <c r="AE496" s="133"/>
      <c r="AF496" s="133" t="str">
        <f t="shared" si="182"/>
        <v xml:space="preserve">  </v>
      </c>
      <c r="AG496" s="133" t="str">
        <f t="shared" si="182"/>
        <v xml:space="preserve">  </v>
      </c>
      <c r="AH496" s="133" t="str">
        <f t="shared" si="182"/>
        <v xml:space="preserve">  </v>
      </c>
      <c r="AI496" s="42">
        <f t="shared" si="168"/>
        <v>106</v>
      </c>
      <c r="AJ496" s="43"/>
      <c r="AK496" s="43">
        <v>1105</v>
      </c>
      <c r="AL496" s="42">
        <f t="shared" si="169"/>
        <v>106</v>
      </c>
      <c r="AM496" s="43" t="s">
        <v>311</v>
      </c>
      <c r="AN496" s="95">
        <v>44713</v>
      </c>
      <c r="AO496" s="82"/>
    </row>
    <row r="497" spans="1:41" ht="45" hidden="1" customHeight="1">
      <c r="A497" s="43">
        <v>64</v>
      </c>
      <c r="B497" s="43">
        <v>3361</v>
      </c>
      <c r="C497" s="43" t="s">
        <v>1</v>
      </c>
      <c r="D497" s="70" t="s">
        <v>13</v>
      </c>
      <c r="E497" s="103">
        <v>44729</v>
      </c>
      <c r="F497" s="43" t="s">
        <v>38</v>
      </c>
      <c r="G497" s="43">
        <f t="shared" si="181"/>
        <v>1162</v>
      </c>
      <c r="H497" s="167">
        <v>5022.6000000000004</v>
      </c>
      <c r="I497" s="152">
        <v>44742</v>
      </c>
      <c r="J497" s="358" t="s">
        <v>3243</v>
      </c>
      <c r="K497" s="178" t="s">
        <v>2655</v>
      </c>
      <c r="L497" s="97" t="s">
        <v>2265</v>
      </c>
      <c r="M497" s="43"/>
      <c r="N497" s="70" t="s">
        <v>2406</v>
      </c>
      <c r="O497" s="70" t="s">
        <v>68</v>
      </c>
      <c r="P497" s="169">
        <v>1</v>
      </c>
      <c r="Q497" s="115">
        <v>145</v>
      </c>
      <c r="R497" s="42">
        <f t="shared" si="180"/>
        <v>145</v>
      </c>
      <c r="S497" s="43" t="s">
        <v>1915</v>
      </c>
      <c r="T497" s="133"/>
      <c r="U497" s="133">
        <f t="shared" si="182"/>
        <v>145</v>
      </c>
      <c r="V497" s="133" t="str">
        <f t="shared" si="182"/>
        <v xml:space="preserve">  </v>
      </c>
      <c r="W497" s="133"/>
      <c r="X497" s="133"/>
      <c r="Y497" s="133"/>
      <c r="Z497" s="133" t="str">
        <f t="shared" si="182"/>
        <v xml:space="preserve">  </v>
      </c>
      <c r="AA497" s="133" t="str">
        <f t="shared" si="182"/>
        <v xml:space="preserve">  </v>
      </c>
      <c r="AB497" s="133" t="str">
        <f t="shared" si="182"/>
        <v xml:space="preserve">  </v>
      </c>
      <c r="AC497" s="133" t="str">
        <f t="shared" si="182"/>
        <v xml:space="preserve">  </v>
      </c>
      <c r="AD497" s="133" t="str">
        <f t="shared" si="182"/>
        <v xml:space="preserve">  </v>
      </c>
      <c r="AE497" s="133"/>
      <c r="AF497" s="133" t="str">
        <f t="shared" si="182"/>
        <v xml:space="preserve">  </v>
      </c>
      <c r="AG497" s="133" t="str">
        <f t="shared" si="182"/>
        <v xml:space="preserve">  </v>
      </c>
      <c r="AH497" s="133" t="str">
        <f t="shared" si="182"/>
        <v xml:space="preserve">  </v>
      </c>
      <c r="AI497" s="42">
        <f t="shared" si="168"/>
        <v>145</v>
      </c>
      <c r="AJ497" s="43"/>
      <c r="AK497" s="43">
        <v>1105</v>
      </c>
      <c r="AL497" s="42">
        <f t="shared" si="169"/>
        <v>145</v>
      </c>
      <c r="AM497" s="43" t="s">
        <v>311</v>
      </c>
      <c r="AN497" s="95">
        <v>44713</v>
      </c>
      <c r="AO497" s="82"/>
    </row>
    <row r="498" spans="1:41" ht="45" hidden="1" customHeight="1">
      <c r="A498" s="43">
        <v>65</v>
      </c>
      <c r="B498" s="43">
        <v>3361</v>
      </c>
      <c r="C498" s="43" t="s">
        <v>1</v>
      </c>
      <c r="D498" s="70" t="s">
        <v>13</v>
      </c>
      <c r="E498" s="103">
        <v>44729</v>
      </c>
      <c r="F498" s="43" t="s">
        <v>38</v>
      </c>
      <c r="G498" s="43">
        <f t="shared" si="181"/>
        <v>1162</v>
      </c>
      <c r="H498" s="167">
        <v>5022.6000000000004</v>
      </c>
      <c r="I498" s="152">
        <v>44742</v>
      </c>
      <c r="J498" s="358" t="s">
        <v>3243</v>
      </c>
      <c r="K498" s="178" t="s">
        <v>2655</v>
      </c>
      <c r="L498" s="97" t="s">
        <v>2265</v>
      </c>
      <c r="M498" s="43"/>
      <c r="N498" s="70" t="s">
        <v>2407</v>
      </c>
      <c r="O498" s="70" t="s">
        <v>68</v>
      </c>
      <c r="P498" s="169">
        <v>26</v>
      </c>
      <c r="Q498" s="115">
        <v>16.5</v>
      </c>
      <c r="R498" s="42">
        <f t="shared" si="180"/>
        <v>429</v>
      </c>
      <c r="S498" s="43" t="s">
        <v>1915</v>
      </c>
      <c r="T498" s="133"/>
      <c r="U498" s="133">
        <f t="shared" si="182"/>
        <v>429</v>
      </c>
      <c r="V498" s="133" t="str">
        <f t="shared" si="182"/>
        <v xml:space="preserve">  </v>
      </c>
      <c r="W498" s="133"/>
      <c r="X498" s="133"/>
      <c r="Y498" s="133"/>
      <c r="Z498" s="133" t="str">
        <f t="shared" si="182"/>
        <v xml:space="preserve">  </v>
      </c>
      <c r="AA498" s="133" t="str">
        <f t="shared" si="182"/>
        <v xml:space="preserve">  </v>
      </c>
      <c r="AB498" s="133" t="str">
        <f t="shared" si="182"/>
        <v xml:space="preserve">  </v>
      </c>
      <c r="AC498" s="133" t="str">
        <f t="shared" si="182"/>
        <v xml:space="preserve">  </v>
      </c>
      <c r="AD498" s="133" t="str">
        <f t="shared" si="182"/>
        <v xml:space="preserve">  </v>
      </c>
      <c r="AE498" s="133"/>
      <c r="AF498" s="133" t="str">
        <f t="shared" si="182"/>
        <v xml:space="preserve">  </v>
      </c>
      <c r="AG498" s="133" t="str">
        <f t="shared" si="182"/>
        <v xml:space="preserve">  </v>
      </c>
      <c r="AH498" s="133" t="str">
        <f t="shared" si="182"/>
        <v xml:space="preserve">  </v>
      </c>
      <c r="AI498" s="42">
        <f t="shared" si="168"/>
        <v>429</v>
      </c>
      <c r="AJ498" s="43"/>
      <c r="AK498" s="43">
        <v>1105</v>
      </c>
      <c r="AL498" s="42">
        <f t="shared" si="169"/>
        <v>429</v>
      </c>
      <c r="AM498" s="43" t="s">
        <v>311</v>
      </c>
      <c r="AN498" s="95">
        <v>44713</v>
      </c>
      <c r="AO498" s="82"/>
    </row>
    <row r="499" spans="1:41" ht="45" hidden="1" customHeight="1">
      <c r="A499" s="43">
        <v>66</v>
      </c>
      <c r="B499" s="43">
        <v>3361</v>
      </c>
      <c r="C499" s="43" t="s">
        <v>1</v>
      </c>
      <c r="D499" s="70" t="s">
        <v>13</v>
      </c>
      <c r="E499" s="103">
        <v>44729</v>
      </c>
      <c r="F499" s="43" t="s">
        <v>38</v>
      </c>
      <c r="G499" s="43">
        <f t="shared" si="181"/>
        <v>1162</v>
      </c>
      <c r="H499" s="167">
        <v>5022.6000000000004</v>
      </c>
      <c r="I499" s="152">
        <v>44742</v>
      </c>
      <c r="J499" s="358" t="s">
        <v>3243</v>
      </c>
      <c r="K499" s="178" t="s">
        <v>2655</v>
      </c>
      <c r="L499" s="97" t="s">
        <v>2265</v>
      </c>
      <c r="M499" s="43"/>
      <c r="N499" s="70" t="s">
        <v>2408</v>
      </c>
      <c r="O499" s="70" t="s">
        <v>68</v>
      </c>
      <c r="P499" s="169">
        <v>2</v>
      </c>
      <c r="Q499" s="115">
        <v>195</v>
      </c>
      <c r="R499" s="42">
        <f t="shared" si="180"/>
        <v>390</v>
      </c>
      <c r="S499" s="43" t="s">
        <v>1915</v>
      </c>
      <c r="T499" s="133"/>
      <c r="U499" s="133">
        <f t="shared" si="182"/>
        <v>390</v>
      </c>
      <c r="V499" s="133" t="str">
        <f t="shared" si="182"/>
        <v xml:space="preserve">  </v>
      </c>
      <c r="W499" s="133"/>
      <c r="X499" s="133"/>
      <c r="Y499" s="133"/>
      <c r="Z499" s="133" t="str">
        <f t="shared" si="182"/>
        <v xml:space="preserve">  </v>
      </c>
      <c r="AA499" s="133" t="str">
        <f t="shared" si="182"/>
        <v xml:space="preserve">  </v>
      </c>
      <c r="AB499" s="133" t="str">
        <f t="shared" si="182"/>
        <v xml:space="preserve">  </v>
      </c>
      <c r="AC499" s="133" t="str">
        <f t="shared" si="182"/>
        <v xml:space="preserve">  </v>
      </c>
      <c r="AD499" s="133" t="str">
        <f t="shared" si="182"/>
        <v xml:space="preserve">  </v>
      </c>
      <c r="AE499" s="133"/>
      <c r="AF499" s="133" t="str">
        <f t="shared" si="182"/>
        <v xml:space="preserve">  </v>
      </c>
      <c r="AG499" s="133" t="str">
        <f t="shared" si="182"/>
        <v xml:space="preserve">  </v>
      </c>
      <c r="AH499" s="133" t="str">
        <f t="shared" si="182"/>
        <v xml:space="preserve">  </v>
      </c>
      <c r="AI499" s="42">
        <f t="shared" ref="AI499:AI530" si="183">R499</f>
        <v>390</v>
      </c>
      <c r="AJ499" s="43"/>
      <c r="AK499" s="43">
        <v>1105</v>
      </c>
      <c r="AL499" s="42">
        <f t="shared" ref="AL499:AL530" si="184">R499</f>
        <v>390</v>
      </c>
      <c r="AM499" s="43" t="s">
        <v>311</v>
      </c>
      <c r="AN499" s="95">
        <v>44713</v>
      </c>
      <c r="AO499" s="82"/>
    </row>
    <row r="500" spans="1:41" ht="45" hidden="1" customHeight="1">
      <c r="A500" s="43">
        <v>67</v>
      </c>
      <c r="B500" s="43">
        <v>3371</v>
      </c>
      <c r="C500" s="43" t="s">
        <v>1</v>
      </c>
      <c r="D500" s="70" t="s">
        <v>13</v>
      </c>
      <c r="E500" s="103">
        <v>44729</v>
      </c>
      <c r="F500" s="43" t="s">
        <v>38</v>
      </c>
      <c r="G500" s="43">
        <v>1171</v>
      </c>
      <c r="H500" s="167">
        <v>3305.18</v>
      </c>
      <c r="I500" s="152">
        <v>44734</v>
      </c>
      <c r="J500" s="358" t="s">
        <v>3244</v>
      </c>
      <c r="K500" s="178" t="s">
        <v>3245</v>
      </c>
      <c r="L500" s="97" t="s">
        <v>2416</v>
      </c>
      <c r="M500" s="43"/>
      <c r="N500" s="70" t="s">
        <v>2409</v>
      </c>
      <c r="O500" s="70" t="s">
        <v>68</v>
      </c>
      <c r="P500" s="169">
        <v>297</v>
      </c>
      <c r="Q500" s="115">
        <v>2.1240070000000002</v>
      </c>
      <c r="R500" s="42">
        <f t="shared" si="180"/>
        <v>630.83007900000007</v>
      </c>
      <c r="S500" s="43" t="s">
        <v>1915</v>
      </c>
      <c r="T500" s="133"/>
      <c r="U500" s="133">
        <f t="shared" si="182"/>
        <v>630.83007900000007</v>
      </c>
      <c r="V500" s="133" t="str">
        <f t="shared" si="182"/>
        <v xml:space="preserve">  </v>
      </c>
      <c r="W500" s="133"/>
      <c r="X500" s="133"/>
      <c r="Y500" s="133"/>
      <c r="Z500" s="133" t="str">
        <f t="shared" si="182"/>
        <v xml:space="preserve">  </v>
      </c>
      <c r="AA500" s="133" t="str">
        <f t="shared" si="182"/>
        <v xml:space="preserve">  </v>
      </c>
      <c r="AB500" s="133" t="str">
        <f t="shared" si="182"/>
        <v xml:space="preserve">  </v>
      </c>
      <c r="AC500" s="133" t="str">
        <f t="shared" si="182"/>
        <v xml:space="preserve">  </v>
      </c>
      <c r="AD500" s="133" t="str">
        <f t="shared" si="182"/>
        <v xml:space="preserve">  </v>
      </c>
      <c r="AE500" s="133"/>
      <c r="AF500" s="133" t="str">
        <f t="shared" si="182"/>
        <v xml:space="preserve">  </v>
      </c>
      <c r="AG500" s="133" t="str">
        <f t="shared" si="182"/>
        <v xml:space="preserve">  </v>
      </c>
      <c r="AH500" s="133" t="str">
        <f t="shared" si="182"/>
        <v xml:space="preserve">  </v>
      </c>
      <c r="AI500" s="42">
        <f t="shared" si="183"/>
        <v>630.83007900000007</v>
      </c>
      <c r="AJ500" s="43"/>
      <c r="AK500" s="43">
        <v>1133</v>
      </c>
      <c r="AL500" s="42">
        <f t="shared" si="184"/>
        <v>630.83007900000007</v>
      </c>
      <c r="AM500" s="43" t="s">
        <v>311</v>
      </c>
      <c r="AN500" s="95">
        <v>44713</v>
      </c>
      <c r="AO500" s="82"/>
    </row>
    <row r="501" spans="1:41" ht="45" hidden="1" customHeight="1">
      <c r="A501" s="43">
        <v>68</v>
      </c>
      <c r="B501" s="43">
        <v>3371</v>
      </c>
      <c r="C501" s="43" t="s">
        <v>1</v>
      </c>
      <c r="D501" s="70" t="s">
        <v>13</v>
      </c>
      <c r="E501" s="103">
        <v>44729</v>
      </c>
      <c r="F501" s="43" t="s">
        <v>38</v>
      </c>
      <c r="G501" s="43">
        <v>1171</v>
      </c>
      <c r="H501" s="167">
        <v>3305.18</v>
      </c>
      <c r="I501" s="152">
        <v>44734</v>
      </c>
      <c r="J501" s="358" t="s">
        <v>3244</v>
      </c>
      <c r="K501" s="178" t="s">
        <v>3245</v>
      </c>
      <c r="L501" s="97" t="s">
        <v>2416</v>
      </c>
      <c r="M501" s="43"/>
      <c r="N501" s="70" t="s">
        <v>2410</v>
      </c>
      <c r="O501" s="70" t="s">
        <v>68</v>
      </c>
      <c r="P501" s="169">
        <v>82</v>
      </c>
      <c r="Q501" s="115">
        <v>8.9679269999999995</v>
      </c>
      <c r="R501" s="42">
        <f t="shared" si="180"/>
        <v>735.37001399999997</v>
      </c>
      <c r="S501" s="43" t="s">
        <v>1915</v>
      </c>
      <c r="T501" s="133"/>
      <c r="U501" s="133">
        <f t="shared" ref="U501:AH510" si="185">IF($S501=U$15,$R501,"  ")</f>
        <v>735.37001399999997</v>
      </c>
      <c r="V501" s="133" t="str">
        <f t="shared" si="185"/>
        <v xml:space="preserve">  </v>
      </c>
      <c r="W501" s="133"/>
      <c r="X501" s="133"/>
      <c r="Y501" s="133"/>
      <c r="Z501" s="133" t="str">
        <f t="shared" si="185"/>
        <v xml:space="preserve">  </v>
      </c>
      <c r="AA501" s="133" t="str">
        <f t="shared" si="185"/>
        <v xml:space="preserve">  </v>
      </c>
      <c r="AB501" s="133" t="str">
        <f t="shared" si="185"/>
        <v xml:space="preserve">  </v>
      </c>
      <c r="AC501" s="133" t="str">
        <f t="shared" si="185"/>
        <v xml:space="preserve">  </v>
      </c>
      <c r="AD501" s="133" t="str">
        <f t="shared" si="185"/>
        <v xml:space="preserve">  </v>
      </c>
      <c r="AE501" s="133"/>
      <c r="AF501" s="133" t="str">
        <f t="shared" si="185"/>
        <v xml:space="preserve">  </v>
      </c>
      <c r="AG501" s="133" t="str">
        <f t="shared" si="185"/>
        <v xml:space="preserve">  </v>
      </c>
      <c r="AH501" s="133" t="str">
        <f t="shared" si="185"/>
        <v xml:space="preserve">  </v>
      </c>
      <c r="AI501" s="42">
        <f t="shared" si="183"/>
        <v>735.37001399999997</v>
      </c>
      <c r="AJ501" s="43"/>
      <c r="AK501" s="43">
        <v>1133</v>
      </c>
      <c r="AL501" s="42">
        <f t="shared" si="184"/>
        <v>735.37001399999997</v>
      </c>
      <c r="AM501" s="43" t="s">
        <v>311</v>
      </c>
      <c r="AN501" s="95">
        <v>44713</v>
      </c>
      <c r="AO501" s="82"/>
    </row>
    <row r="502" spans="1:41" ht="45" hidden="1" customHeight="1">
      <c r="A502" s="43">
        <v>69</v>
      </c>
      <c r="B502" s="43">
        <v>3371</v>
      </c>
      <c r="C502" s="43" t="s">
        <v>1</v>
      </c>
      <c r="D502" s="70" t="s">
        <v>13</v>
      </c>
      <c r="E502" s="103">
        <v>44729</v>
      </c>
      <c r="F502" s="43" t="s">
        <v>38</v>
      </c>
      <c r="G502" s="43">
        <v>1171</v>
      </c>
      <c r="H502" s="167">
        <v>3305.18</v>
      </c>
      <c r="I502" s="152">
        <v>44734</v>
      </c>
      <c r="J502" s="358" t="s">
        <v>3244</v>
      </c>
      <c r="K502" s="178" t="s">
        <v>3245</v>
      </c>
      <c r="L502" s="97" t="s">
        <v>2416</v>
      </c>
      <c r="M502" s="43"/>
      <c r="N502" s="70" t="s">
        <v>2411</v>
      </c>
      <c r="O502" s="70" t="s">
        <v>68</v>
      </c>
      <c r="P502" s="169">
        <v>245</v>
      </c>
      <c r="Q502" s="115">
        <v>1.4159999999999999</v>
      </c>
      <c r="R502" s="42">
        <f t="shared" si="180"/>
        <v>346.91999999999996</v>
      </c>
      <c r="S502" s="43" t="s">
        <v>1915</v>
      </c>
      <c r="T502" s="133"/>
      <c r="U502" s="133">
        <f t="shared" si="185"/>
        <v>346.91999999999996</v>
      </c>
      <c r="V502" s="133" t="str">
        <f t="shared" si="185"/>
        <v xml:space="preserve">  </v>
      </c>
      <c r="W502" s="133"/>
      <c r="X502" s="133"/>
      <c r="Y502" s="133"/>
      <c r="Z502" s="133" t="str">
        <f t="shared" si="185"/>
        <v xml:space="preserve">  </v>
      </c>
      <c r="AA502" s="133" t="str">
        <f t="shared" si="185"/>
        <v xml:space="preserve">  </v>
      </c>
      <c r="AB502" s="133" t="str">
        <f t="shared" si="185"/>
        <v xml:space="preserve">  </v>
      </c>
      <c r="AC502" s="133" t="str">
        <f t="shared" si="185"/>
        <v xml:space="preserve">  </v>
      </c>
      <c r="AD502" s="133" t="str">
        <f t="shared" si="185"/>
        <v xml:space="preserve">  </v>
      </c>
      <c r="AE502" s="133"/>
      <c r="AF502" s="133" t="str">
        <f t="shared" si="185"/>
        <v xml:space="preserve">  </v>
      </c>
      <c r="AG502" s="133" t="str">
        <f t="shared" si="185"/>
        <v xml:space="preserve">  </v>
      </c>
      <c r="AH502" s="133" t="str">
        <f t="shared" si="185"/>
        <v xml:space="preserve">  </v>
      </c>
      <c r="AI502" s="42">
        <f t="shared" si="183"/>
        <v>346.91999999999996</v>
      </c>
      <c r="AJ502" s="43"/>
      <c r="AK502" s="43">
        <v>1133</v>
      </c>
      <c r="AL502" s="42">
        <f t="shared" si="184"/>
        <v>346.91999999999996</v>
      </c>
      <c r="AM502" s="43" t="s">
        <v>311</v>
      </c>
      <c r="AN502" s="95">
        <v>44713</v>
      </c>
      <c r="AO502" s="82"/>
    </row>
    <row r="503" spans="1:41" ht="45" hidden="1" customHeight="1">
      <c r="A503" s="43">
        <v>70</v>
      </c>
      <c r="B503" s="43">
        <v>3371</v>
      </c>
      <c r="C503" s="43" t="s">
        <v>1</v>
      </c>
      <c r="D503" s="70" t="s">
        <v>13</v>
      </c>
      <c r="E503" s="103">
        <v>44729</v>
      </c>
      <c r="F503" s="43" t="s">
        <v>38</v>
      </c>
      <c r="G503" s="43">
        <v>1171</v>
      </c>
      <c r="H503" s="167">
        <v>3305.18</v>
      </c>
      <c r="I503" s="152">
        <v>44734</v>
      </c>
      <c r="J503" s="358" t="s">
        <v>3244</v>
      </c>
      <c r="K503" s="178" t="s">
        <v>3245</v>
      </c>
      <c r="L503" s="97" t="s">
        <v>2416</v>
      </c>
      <c r="M503" s="43"/>
      <c r="N503" s="70" t="s">
        <v>2412</v>
      </c>
      <c r="O503" s="70" t="s">
        <v>68</v>
      </c>
      <c r="P503" s="169">
        <v>182</v>
      </c>
      <c r="Q503" s="115">
        <v>3.6580219999999999</v>
      </c>
      <c r="R503" s="42">
        <f t="shared" si="180"/>
        <v>665.76000399999998</v>
      </c>
      <c r="S503" s="43" t="s">
        <v>1915</v>
      </c>
      <c r="T503" s="133"/>
      <c r="U503" s="133">
        <f t="shared" si="185"/>
        <v>665.76000399999998</v>
      </c>
      <c r="V503" s="133" t="str">
        <f t="shared" si="185"/>
        <v xml:space="preserve">  </v>
      </c>
      <c r="W503" s="133"/>
      <c r="X503" s="133"/>
      <c r="Y503" s="133"/>
      <c r="Z503" s="133" t="str">
        <f t="shared" si="185"/>
        <v xml:space="preserve">  </v>
      </c>
      <c r="AA503" s="133" t="str">
        <f t="shared" si="185"/>
        <v xml:space="preserve">  </v>
      </c>
      <c r="AB503" s="133" t="str">
        <f t="shared" si="185"/>
        <v xml:space="preserve">  </v>
      </c>
      <c r="AC503" s="133" t="str">
        <f t="shared" si="185"/>
        <v xml:space="preserve">  </v>
      </c>
      <c r="AD503" s="133" t="str">
        <f t="shared" si="185"/>
        <v xml:space="preserve">  </v>
      </c>
      <c r="AE503" s="133"/>
      <c r="AF503" s="133" t="str">
        <f t="shared" si="185"/>
        <v xml:space="preserve">  </v>
      </c>
      <c r="AG503" s="133" t="str">
        <f t="shared" si="185"/>
        <v xml:space="preserve">  </v>
      </c>
      <c r="AH503" s="133" t="str">
        <f t="shared" si="185"/>
        <v xml:space="preserve">  </v>
      </c>
      <c r="AI503" s="42">
        <f t="shared" si="183"/>
        <v>665.76000399999998</v>
      </c>
      <c r="AJ503" s="43"/>
      <c r="AK503" s="43">
        <v>1133</v>
      </c>
      <c r="AL503" s="42">
        <f t="shared" si="184"/>
        <v>665.76000399999998</v>
      </c>
      <c r="AM503" s="43" t="s">
        <v>311</v>
      </c>
      <c r="AN503" s="95">
        <v>44713</v>
      </c>
      <c r="AO503" s="82"/>
    </row>
    <row r="504" spans="1:41" ht="45" hidden="1" customHeight="1">
      <c r="A504" s="43">
        <v>71</v>
      </c>
      <c r="B504" s="43">
        <v>3371</v>
      </c>
      <c r="C504" s="43" t="s">
        <v>1</v>
      </c>
      <c r="D504" s="70" t="s">
        <v>13</v>
      </c>
      <c r="E504" s="103">
        <v>44729</v>
      </c>
      <c r="F504" s="43" t="s">
        <v>38</v>
      </c>
      <c r="G504" s="43">
        <v>1171</v>
      </c>
      <c r="H504" s="167">
        <v>3305.18</v>
      </c>
      <c r="I504" s="152">
        <v>44734</v>
      </c>
      <c r="J504" s="358" t="s">
        <v>3244</v>
      </c>
      <c r="K504" s="178" t="s">
        <v>3245</v>
      </c>
      <c r="L504" s="97" t="s">
        <v>2416</v>
      </c>
      <c r="M504" s="43"/>
      <c r="N504" s="70" t="s">
        <v>2413</v>
      </c>
      <c r="O504" s="70" t="s">
        <v>68</v>
      </c>
      <c r="P504" s="169">
        <v>26</v>
      </c>
      <c r="Q504" s="115">
        <v>11.8</v>
      </c>
      <c r="R504" s="42">
        <f t="shared" si="180"/>
        <v>306.8</v>
      </c>
      <c r="S504" s="43" t="s">
        <v>1915</v>
      </c>
      <c r="T504" s="133"/>
      <c r="U504" s="133">
        <f t="shared" si="185"/>
        <v>306.8</v>
      </c>
      <c r="V504" s="133" t="str">
        <f t="shared" si="185"/>
        <v xml:space="preserve">  </v>
      </c>
      <c r="W504" s="133"/>
      <c r="X504" s="133"/>
      <c r="Y504" s="133"/>
      <c r="Z504" s="133" t="str">
        <f t="shared" si="185"/>
        <v xml:space="preserve">  </v>
      </c>
      <c r="AA504" s="133" t="str">
        <f t="shared" si="185"/>
        <v xml:space="preserve">  </v>
      </c>
      <c r="AB504" s="133" t="str">
        <f t="shared" si="185"/>
        <v xml:space="preserve">  </v>
      </c>
      <c r="AC504" s="133" t="str">
        <f t="shared" si="185"/>
        <v xml:space="preserve">  </v>
      </c>
      <c r="AD504" s="133" t="str">
        <f t="shared" si="185"/>
        <v xml:space="preserve">  </v>
      </c>
      <c r="AE504" s="133"/>
      <c r="AF504" s="133" t="str">
        <f t="shared" si="185"/>
        <v xml:space="preserve">  </v>
      </c>
      <c r="AG504" s="133" t="str">
        <f t="shared" si="185"/>
        <v xml:space="preserve">  </v>
      </c>
      <c r="AH504" s="133" t="str">
        <f t="shared" si="185"/>
        <v xml:space="preserve">  </v>
      </c>
      <c r="AI504" s="42">
        <f t="shared" si="183"/>
        <v>306.8</v>
      </c>
      <c r="AJ504" s="43"/>
      <c r="AK504" s="43">
        <v>1133</v>
      </c>
      <c r="AL504" s="42">
        <f t="shared" si="184"/>
        <v>306.8</v>
      </c>
      <c r="AM504" s="43" t="s">
        <v>311</v>
      </c>
      <c r="AN504" s="95">
        <v>44713</v>
      </c>
      <c r="AO504" s="82"/>
    </row>
    <row r="505" spans="1:41" ht="45" hidden="1" customHeight="1">
      <c r="A505" s="43">
        <v>72</v>
      </c>
      <c r="B505" s="43">
        <v>3371</v>
      </c>
      <c r="C505" s="43" t="s">
        <v>1</v>
      </c>
      <c r="D505" s="70" t="s">
        <v>13</v>
      </c>
      <c r="E505" s="103">
        <v>44729</v>
      </c>
      <c r="F505" s="43" t="s">
        <v>38</v>
      </c>
      <c r="G505" s="43">
        <v>1171</v>
      </c>
      <c r="H505" s="167">
        <v>3305.18</v>
      </c>
      <c r="I505" s="152">
        <v>44734</v>
      </c>
      <c r="J505" s="358" t="s">
        <v>3244</v>
      </c>
      <c r="K505" s="178" t="s">
        <v>3245</v>
      </c>
      <c r="L505" s="97" t="s">
        <v>2416</v>
      </c>
      <c r="M505" s="43"/>
      <c r="N505" s="70" t="s">
        <v>2414</v>
      </c>
      <c r="O505" s="70" t="s">
        <v>68</v>
      </c>
      <c r="P505" s="169">
        <v>115</v>
      </c>
      <c r="Q505" s="115">
        <v>3.54</v>
      </c>
      <c r="R505" s="42">
        <f t="shared" si="180"/>
        <v>407.1</v>
      </c>
      <c r="S505" s="43" t="s">
        <v>1915</v>
      </c>
      <c r="T505" s="133"/>
      <c r="U505" s="133">
        <f t="shared" si="185"/>
        <v>407.1</v>
      </c>
      <c r="V505" s="133" t="str">
        <f t="shared" si="185"/>
        <v xml:space="preserve">  </v>
      </c>
      <c r="W505" s="133"/>
      <c r="X505" s="133"/>
      <c r="Y505" s="133"/>
      <c r="Z505" s="133" t="str">
        <f t="shared" si="185"/>
        <v xml:space="preserve">  </v>
      </c>
      <c r="AA505" s="133" t="str">
        <f t="shared" si="185"/>
        <v xml:space="preserve">  </v>
      </c>
      <c r="AB505" s="133" t="str">
        <f t="shared" si="185"/>
        <v xml:space="preserve">  </v>
      </c>
      <c r="AC505" s="133" t="str">
        <f t="shared" si="185"/>
        <v xml:space="preserve">  </v>
      </c>
      <c r="AD505" s="133" t="str">
        <f t="shared" si="185"/>
        <v xml:space="preserve">  </v>
      </c>
      <c r="AE505" s="133"/>
      <c r="AF505" s="133" t="str">
        <f t="shared" si="185"/>
        <v xml:space="preserve">  </v>
      </c>
      <c r="AG505" s="133" t="str">
        <f t="shared" si="185"/>
        <v xml:space="preserve">  </v>
      </c>
      <c r="AH505" s="133" t="str">
        <f t="shared" si="185"/>
        <v xml:space="preserve">  </v>
      </c>
      <c r="AI505" s="42">
        <f t="shared" si="183"/>
        <v>407.1</v>
      </c>
      <c r="AJ505" s="43"/>
      <c r="AK505" s="43">
        <v>1133</v>
      </c>
      <c r="AL505" s="42">
        <f t="shared" si="184"/>
        <v>407.1</v>
      </c>
      <c r="AM505" s="43" t="s">
        <v>311</v>
      </c>
      <c r="AN505" s="95">
        <v>44713</v>
      </c>
      <c r="AO505" s="82"/>
    </row>
    <row r="506" spans="1:41" ht="45" hidden="1" customHeight="1">
      <c r="A506" s="43">
        <v>73</v>
      </c>
      <c r="B506" s="43">
        <v>3371</v>
      </c>
      <c r="C506" s="43" t="s">
        <v>1</v>
      </c>
      <c r="D506" s="70" t="s">
        <v>13</v>
      </c>
      <c r="E506" s="103">
        <v>44729</v>
      </c>
      <c r="F506" s="43" t="s">
        <v>38</v>
      </c>
      <c r="G506" s="43">
        <v>1171</v>
      </c>
      <c r="H506" s="167">
        <v>3305.18</v>
      </c>
      <c r="I506" s="152">
        <v>44734</v>
      </c>
      <c r="J506" s="358" t="s">
        <v>3244</v>
      </c>
      <c r="K506" s="178" t="s">
        <v>3245</v>
      </c>
      <c r="L506" s="97" t="s">
        <v>2416</v>
      </c>
      <c r="M506" s="43"/>
      <c r="N506" s="70" t="s">
        <v>2415</v>
      </c>
      <c r="O506" s="70" t="s">
        <v>68</v>
      </c>
      <c r="P506" s="169">
        <v>45</v>
      </c>
      <c r="Q506" s="115">
        <v>4.72</v>
      </c>
      <c r="R506" s="42">
        <f t="shared" si="180"/>
        <v>212.39999999999998</v>
      </c>
      <c r="S506" s="43" t="s">
        <v>1915</v>
      </c>
      <c r="T506" s="133"/>
      <c r="U506" s="133">
        <f t="shared" si="185"/>
        <v>212.39999999999998</v>
      </c>
      <c r="V506" s="133" t="str">
        <f t="shared" si="185"/>
        <v xml:space="preserve">  </v>
      </c>
      <c r="W506" s="133"/>
      <c r="X506" s="133"/>
      <c r="Y506" s="133"/>
      <c r="Z506" s="133" t="str">
        <f t="shared" si="185"/>
        <v xml:space="preserve">  </v>
      </c>
      <c r="AA506" s="133" t="str">
        <f t="shared" si="185"/>
        <v xml:space="preserve">  </v>
      </c>
      <c r="AB506" s="133" t="str">
        <f t="shared" si="185"/>
        <v xml:space="preserve">  </v>
      </c>
      <c r="AC506" s="133" t="str">
        <f t="shared" si="185"/>
        <v xml:space="preserve">  </v>
      </c>
      <c r="AD506" s="133" t="str">
        <f t="shared" si="185"/>
        <v xml:space="preserve">  </v>
      </c>
      <c r="AE506" s="133"/>
      <c r="AF506" s="133" t="str">
        <f t="shared" si="185"/>
        <v xml:space="preserve">  </v>
      </c>
      <c r="AG506" s="133" t="str">
        <f t="shared" si="185"/>
        <v xml:space="preserve">  </v>
      </c>
      <c r="AH506" s="133" t="str">
        <f t="shared" si="185"/>
        <v xml:space="preserve">  </v>
      </c>
      <c r="AI506" s="42">
        <f t="shared" si="183"/>
        <v>212.39999999999998</v>
      </c>
      <c r="AJ506" s="43"/>
      <c r="AK506" s="43">
        <v>1133</v>
      </c>
      <c r="AL506" s="42">
        <f t="shared" si="184"/>
        <v>212.39999999999998</v>
      </c>
      <c r="AM506" s="43" t="s">
        <v>311</v>
      </c>
      <c r="AN506" s="95">
        <v>44713</v>
      </c>
      <c r="AO506" s="82"/>
    </row>
    <row r="507" spans="1:41" ht="45" hidden="1" customHeight="1">
      <c r="A507" s="43">
        <v>74</v>
      </c>
      <c r="B507" s="43">
        <v>3395</v>
      </c>
      <c r="C507" s="43" t="s">
        <v>1</v>
      </c>
      <c r="D507" s="70" t="s">
        <v>13</v>
      </c>
      <c r="E507" s="103">
        <v>44729</v>
      </c>
      <c r="F507" s="43" t="s">
        <v>38</v>
      </c>
      <c r="G507" s="43">
        <v>1184</v>
      </c>
      <c r="H507" s="167">
        <v>1785.5</v>
      </c>
      <c r="I507" s="152">
        <v>44739</v>
      </c>
      <c r="J507" s="358" t="s">
        <v>3246</v>
      </c>
      <c r="K507" s="178" t="s">
        <v>3247</v>
      </c>
      <c r="L507" s="97" t="s">
        <v>2421</v>
      </c>
      <c r="M507" s="43"/>
      <c r="N507" s="70" t="s">
        <v>2422</v>
      </c>
      <c r="O507" s="70" t="s">
        <v>68</v>
      </c>
      <c r="P507" s="169">
        <v>85</v>
      </c>
      <c r="Q507" s="115">
        <v>2.5</v>
      </c>
      <c r="R507" s="42">
        <f t="shared" si="166"/>
        <v>212.5</v>
      </c>
      <c r="S507" s="43" t="s">
        <v>1915</v>
      </c>
      <c r="T507" s="133" t="str">
        <f t="shared" ref="T507:T516" si="186">IF($S507=T$15,$R507,"  ")</f>
        <v xml:space="preserve">  </v>
      </c>
      <c r="U507" s="133">
        <f t="shared" si="185"/>
        <v>212.5</v>
      </c>
      <c r="V507" s="133" t="str">
        <f t="shared" si="185"/>
        <v xml:space="preserve">  </v>
      </c>
      <c r="W507" s="133"/>
      <c r="X507" s="133"/>
      <c r="Y507" s="133"/>
      <c r="Z507" s="133" t="str">
        <f t="shared" si="185"/>
        <v xml:space="preserve">  </v>
      </c>
      <c r="AA507" s="133" t="str">
        <f t="shared" si="185"/>
        <v xml:space="preserve">  </v>
      </c>
      <c r="AB507" s="133" t="str">
        <f t="shared" si="185"/>
        <v xml:space="preserve">  </v>
      </c>
      <c r="AC507" s="133" t="str">
        <f t="shared" si="185"/>
        <v xml:space="preserve">  </v>
      </c>
      <c r="AD507" s="133" t="str">
        <f t="shared" si="185"/>
        <v xml:space="preserve">  </v>
      </c>
      <c r="AE507" s="133"/>
      <c r="AF507" s="133" t="str">
        <f t="shared" si="185"/>
        <v xml:space="preserve">  </v>
      </c>
      <c r="AG507" s="133" t="str">
        <f t="shared" si="185"/>
        <v xml:space="preserve">  </v>
      </c>
      <c r="AH507" s="133" t="str">
        <f t="shared" si="185"/>
        <v xml:space="preserve">  </v>
      </c>
      <c r="AI507" s="42">
        <f t="shared" si="183"/>
        <v>212.5</v>
      </c>
      <c r="AJ507" s="43"/>
      <c r="AK507" s="43">
        <v>1116</v>
      </c>
      <c r="AL507" s="42">
        <f t="shared" si="184"/>
        <v>212.5</v>
      </c>
      <c r="AM507" s="43" t="s">
        <v>311</v>
      </c>
      <c r="AN507" s="95">
        <v>44713</v>
      </c>
      <c r="AO507" s="82"/>
    </row>
    <row r="508" spans="1:41" ht="45" hidden="1" customHeight="1">
      <c r="A508" s="43">
        <v>75</v>
      </c>
      <c r="B508" s="43">
        <v>3395</v>
      </c>
      <c r="C508" s="43" t="s">
        <v>1</v>
      </c>
      <c r="D508" s="70" t="s">
        <v>13</v>
      </c>
      <c r="E508" s="103">
        <v>44729</v>
      </c>
      <c r="F508" s="43" t="s">
        <v>38</v>
      </c>
      <c r="G508" s="43">
        <v>1184</v>
      </c>
      <c r="H508" s="167">
        <v>1785.5</v>
      </c>
      <c r="I508" s="152">
        <v>44739</v>
      </c>
      <c r="J508" s="358" t="s">
        <v>3246</v>
      </c>
      <c r="K508" s="178" t="s">
        <v>3247</v>
      </c>
      <c r="L508" s="97" t="s">
        <v>2421</v>
      </c>
      <c r="M508" s="43"/>
      <c r="N508" s="70" t="s">
        <v>2423</v>
      </c>
      <c r="O508" s="70" t="s">
        <v>68</v>
      </c>
      <c r="P508" s="169">
        <v>58</v>
      </c>
      <c r="Q508" s="115">
        <v>6</v>
      </c>
      <c r="R508" s="42">
        <f t="shared" si="166"/>
        <v>348</v>
      </c>
      <c r="S508" s="43" t="s">
        <v>1915</v>
      </c>
      <c r="T508" s="133" t="str">
        <f t="shared" si="186"/>
        <v xml:space="preserve">  </v>
      </c>
      <c r="U508" s="133">
        <f t="shared" si="185"/>
        <v>348</v>
      </c>
      <c r="V508" s="133" t="str">
        <f t="shared" si="185"/>
        <v xml:space="preserve">  </v>
      </c>
      <c r="W508" s="133"/>
      <c r="X508" s="133"/>
      <c r="Y508" s="133"/>
      <c r="Z508" s="133" t="str">
        <f t="shared" si="185"/>
        <v xml:space="preserve">  </v>
      </c>
      <c r="AA508" s="133" t="str">
        <f t="shared" si="185"/>
        <v xml:space="preserve">  </v>
      </c>
      <c r="AB508" s="133" t="str">
        <f t="shared" si="185"/>
        <v xml:space="preserve">  </v>
      </c>
      <c r="AC508" s="133" t="str">
        <f t="shared" si="185"/>
        <v xml:space="preserve">  </v>
      </c>
      <c r="AD508" s="133" t="str">
        <f t="shared" si="185"/>
        <v xml:space="preserve">  </v>
      </c>
      <c r="AE508" s="133"/>
      <c r="AF508" s="133" t="str">
        <f t="shared" si="185"/>
        <v xml:space="preserve">  </v>
      </c>
      <c r="AG508" s="133" t="str">
        <f t="shared" si="185"/>
        <v xml:space="preserve">  </v>
      </c>
      <c r="AH508" s="133" t="str">
        <f t="shared" si="185"/>
        <v xml:space="preserve">  </v>
      </c>
      <c r="AI508" s="42">
        <f t="shared" si="183"/>
        <v>348</v>
      </c>
      <c r="AJ508" s="43"/>
      <c r="AK508" s="43">
        <v>1116</v>
      </c>
      <c r="AL508" s="42">
        <f t="shared" si="184"/>
        <v>348</v>
      </c>
      <c r="AM508" s="43" t="s">
        <v>311</v>
      </c>
      <c r="AN508" s="95">
        <v>44713</v>
      </c>
      <c r="AO508" s="82"/>
    </row>
    <row r="509" spans="1:41" ht="45" hidden="1" customHeight="1">
      <c r="A509" s="43">
        <v>76</v>
      </c>
      <c r="B509" s="43">
        <v>3395</v>
      </c>
      <c r="C509" s="43" t="s">
        <v>1</v>
      </c>
      <c r="D509" s="70" t="s">
        <v>13</v>
      </c>
      <c r="E509" s="103">
        <v>44729</v>
      </c>
      <c r="F509" s="43" t="s">
        <v>38</v>
      </c>
      <c r="G509" s="43">
        <v>1184</v>
      </c>
      <c r="H509" s="167">
        <v>1785.5</v>
      </c>
      <c r="I509" s="152">
        <v>44739</v>
      </c>
      <c r="J509" s="358" t="s">
        <v>3246</v>
      </c>
      <c r="K509" s="178" t="s">
        <v>3247</v>
      </c>
      <c r="L509" s="97" t="s">
        <v>2421</v>
      </c>
      <c r="M509" s="43"/>
      <c r="N509" s="70" t="s">
        <v>2424</v>
      </c>
      <c r="O509" s="70" t="s">
        <v>68</v>
      </c>
      <c r="P509" s="169">
        <v>55</v>
      </c>
      <c r="Q509" s="115">
        <v>3.5</v>
      </c>
      <c r="R509" s="42">
        <f t="shared" si="166"/>
        <v>192.5</v>
      </c>
      <c r="S509" s="43" t="s">
        <v>1915</v>
      </c>
      <c r="T509" s="133" t="str">
        <f t="shared" si="186"/>
        <v xml:space="preserve">  </v>
      </c>
      <c r="U509" s="133">
        <f t="shared" si="185"/>
        <v>192.5</v>
      </c>
      <c r="V509" s="133" t="str">
        <f t="shared" si="185"/>
        <v xml:space="preserve">  </v>
      </c>
      <c r="W509" s="133"/>
      <c r="X509" s="133"/>
      <c r="Y509" s="133"/>
      <c r="Z509" s="133" t="str">
        <f t="shared" si="185"/>
        <v xml:space="preserve">  </v>
      </c>
      <c r="AA509" s="133" t="str">
        <f t="shared" si="185"/>
        <v xml:space="preserve">  </v>
      </c>
      <c r="AB509" s="133" t="str">
        <f t="shared" si="185"/>
        <v xml:space="preserve">  </v>
      </c>
      <c r="AC509" s="133" t="str">
        <f t="shared" si="185"/>
        <v xml:space="preserve">  </v>
      </c>
      <c r="AD509" s="133" t="str">
        <f t="shared" si="185"/>
        <v xml:space="preserve">  </v>
      </c>
      <c r="AE509" s="133"/>
      <c r="AF509" s="133" t="str">
        <f t="shared" si="185"/>
        <v xml:space="preserve">  </v>
      </c>
      <c r="AG509" s="133" t="str">
        <f t="shared" si="185"/>
        <v xml:space="preserve">  </v>
      </c>
      <c r="AH509" s="133" t="str">
        <f t="shared" si="185"/>
        <v xml:space="preserve">  </v>
      </c>
      <c r="AI509" s="42">
        <f t="shared" si="183"/>
        <v>192.5</v>
      </c>
      <c r="AJ509" s="43"/>
      <c r="AK509" s="43">
        <v>1116</v>
      </c>
      <c r="AL509" s="42">
        <f t="shared" si="184"/>
        <v>192.5</v>
      </c>
      <c r="AM509" s="43" t="s">
        <v>311</v>
      </c>
      <c r="AN509" s="95">
        <v>44713</v>
      </c>
      <c r="AO509" s="82"/>
    </row>
    <row r="510" spans="1:41" ht="45" hidden="1" customHeight="1">
      <c r="A510" s="43">
        <v>77</v>
      </c>
      <c r="B510" s="43">
        <v>3395</v>
      </c>
      <c r="C510" s="43" t="s">
        <v>1</v>
      </c>
      <c r="D510" s="70" t="s">
        <v>13</v>
      </c>
      <c r="E510" s="103">
        <v>44729</v>
      </c>
      <c r="F510" s="43" t="s">
        <v>38</v>
      </c>
      <c r="G510" s="43">
        <v>1184</v>
      </c>
      <c r="H510" s="167">
        <v>1785.5</v>
      </c>
      <c r="I510" s="152">
        <v>44739</v>
      </c>
      <c r="J510" s="358" t="s">
        <v>3246</v>
      </c>
      <c r="K510" s="178" t="s">
        <v>3247</v>
      </c>
      <c r="L510" s="97" t="s">
        <v>2421</v>
      </c>
      <c r="M510" s="43"/>
      <c r="N510" s="70" t="s">
        <v>2425</v>
      </c>
      <c r="O510" s="70" t="s">
        <v>68</v>
      </c>
      <c r="P510" s="169">
        <v>100</v>
      </c>
      <c r="Q510" s="115">
        <v>2.4</v>
      </c>
      <c r="R510" s="42">
        <f t="shared" si="166"/>
        <v>240</v>
      </c>
      <c r="S510" s="43" t="s">
        <v>1915</v>
      </c>
      <c r="T510" s="133" t="str">
        <f t="shared" si="186"/>
        <v xml:space="preserve">  </v>
      </c>
      <c r="U510" s="133">
        <f t="shared" si="185"/>
        <v>240</v>
      </c>
      <c r="V510" s="133" t="str">
        <f t="shared" si="185"/>
        <v xml:space="preserve">  </v>
      </c>
      <c r="W510" s="133"/>
      <c r="X510" s="133"/>
      <c r="Y510" s="133"/>
      <c r="Z510" s="133" t="str">
        <f t="shared" si="185"/>
        <v xml:space="preserve">  </v>
      </c>
      <c r="AA510" s="133" t="str">
        <f t="shared" si="185"/>
        <v xml:space="preserve">  </v>
      </c>
      <c r="AB510" s="133" t="str">
        <f t="shared" si="185"/>
        <v xml:space="preserve">  </v>
      </c>
      <c r="AC510" s="133" t="str">
        <f t="shared" si="185"/>
        <v xml:space="preserve">  </v>
      </c>
      <c r="AD510" s="133" t="str">
        <f t="shared" si="185"/>
        <v xml:space="preserve">  </v>
      </c>
      <c r="AE510" s="133"/>
      <c r="AF510" s="133" t="str">
        <f t="shared" si="185"/>
        <v xml:space="preserve">  </v>
      </c>
      <c r="AG510" s="133" t="str">
        <f t="shared" si="185"/>
        <v xml:space="preserve">  </v>
      </c>
      <c r="AH510" s="133" t="str">
        <f t="shared" si="185"/>
        <v xml:space="preserve">  </v>
      </c>
      <c r="AI510" s="42">
        <f t="shared" si="183"/>
        <v>240</v>
      </c>
      <c r="AJ510" s="43"/>
      <c r="AK510" s="43">
        <v>1116</v>
      </c>
      <c r="AL510" s="42">
        <f t="shared" si="184"/>
        <v>240</v>
      </c>
      <c r="AM510" s="43" t="s">
        <v>311</v>
      </c>
      <c r="AN510" s="95">
        <v>44713</v>
      </c>
      <c r="AO510" s="82"/>
    </row>
    <row r="511" spans="1:41" ht="45" hidden="1" customHeight="1">
      <c r="A511" s="43">
        <v>78</v>
      </c>
      <c r="B511" s="43">
        <v>3395</v>
      </c>
      <c r="C511" s="43" t="s">
        <v>1</v>
      </c>
      <c r="D511" s="70" t="s">
        <v>13</v>
      </c>
      <c r="E511" s="103">
        <v>44729</v>
      </c>
      <c r="F511" s="43" t="s">
        <v>38</v>
      </c>
      <c r="G511" s="43">
        <v>1184</v>
      </c>
      <c r="H511" s="167">
        <v>1785.5</v>
      </c>
      <c r="I511" s="152">
        <v>44739</v>
      </c>
      <c r="J511" s="358" t="s">
        <v>3246</v>
      </c>
      <c r="K511" s="178" t="s">
        <v>3247</v>
      </c>
      <c r="L511" s="97" t="s">
        <v>2421</v>
      </c>
      <c r="M511" s="43"/>
      <c r="N511" s="70" t="s">
        <v>2426</v>
      </c>
      <c r="O511" s="70" t="s">
        <v>68</v>
      </c>
      <c r="P511" s="169">
        <v>25</v>
      </c>
      <c r="Q511" s="115">
        <v>8.5</v>
      </c>
      <c r="R511" s="42">
        <f t="shared" si="166"/>
        <v>212.5</v>
      </c>
      <c r="S511" s="43" t="s">
        <v>1915</v>
      </c>
      <c r="T511" s="133" t="str">
        <f t="shared" si="186"/>
        <v xml:space="preserve">  </v>
      </c>
      <c r="U511" s="133">
        <f t="shared" ref="U511:AH520" si="187">IF($S511=U$15,$R511,"  ")</f>
        <v>212.5</v>
      </c>
      <c r="V511" s="133" t="str">
        <f t="shared" si="187"/>
        <v xml:space="preserve">  </v>
      </c>
      <c r="W511" s="133"/>
      <c r="X511" s="133"/>
      <c r="Y511" s="133"/>
      <c r="Z511" s="133" t="str">
        <f t="shared" si="187"/>
        <v xml:space="preserve">  </v>
      </c>
      <c r="AA511" s="133" t="str">
        <f t="shared" si="187"/>
        <v xml:space="preserve">  </v>
      </c>
      <c r="AB511" s="133" t="str">
        <f t="shared" si="187"/>
        <v xml:space="preserve">  </v>
      </c>
      <c r="AC511" s="133" t="str">
        <f t="shared" si="187"/>
        <v xml:space="preserve">  </v>
      </c>
      <c r="AD511" s="133" t="str">
        <f t="shared" si="187"/>
        <v xml:space="preserve">  </v>
      </c>
      <c r="AE511" s="133"/>
      <c r="AF511" s="133" t="str">
        <f t="shared" si="187"/>
        <v xml:space="preserve">  </v>
      </c>
      <c r="AG511" s="133" t="str">
        <f t="shared" si="187"/>
        <v xml:space="preserve">  </v>
      </c>
      <c r="AH511" s="133" t="str">
        <f t="shared" si="187"/>
        <v xml:space="preserve">  </v>
      </c>
      <c r="AI511" s="42">
        <f t="shared" si="183"/>
        <v>212.5</v>
      </c>
      <c r="AJ511" s="43"/>
      <c r="AK511" s="43">
        <v>1116</v>
      </c>
      <c r="AL511" s="42">
        <f t="shared" si="184"/>
        <v>212.5</v>
      </c>
      <c r="AM511" s="43" t="s">
        <v>311</v>
      </c>
      <c r="AN511" s="95">
        <v>44713</v>
      </c>
      <c r="AO511" s="82"/>
    </row>
    <row r="512" spans="1:41" ht="45" hidden="1" customHeight="1">
      <c r="A512" s="43">
        <v>79</v>
      </c>
      <c r="B512" s="43">
        <v>3395</v>
      </c>
      <c r="C512" s="43" t="s">
        <v>1</v>
      </c>
      <c r="D512" s="70" t="s">
        <v>13</v>
      </c>
      <c r="E512" s="103">
        <v>44729</v>
      </c>
      <c r="F512" s="43" t="s">
        <v>38</v>
      </c>
      <c r="G512" s="43">
        <v>1184</v>
      </c>
      <c r="H512" s="167">
        <v>1785.5</v>
      </c>
      <c r="I512" s="152">
        <v>44739</v>
      </c>
      <c r="J512" s="358" t="s">
        <v>3246</v>
      </c>
      <c r="K512" s="178" t="s">
        <v>3247</v>
      </c>
      <c r="L512" s="97" t="s">
        <v>2421</v>
      </c>
      <c r="M512" s="43"/>
      <c r="N512" s="70" t="s">
        <v>2427</v>
      </c>
      <c r="O512" s="70" t="s">
        <v>68</v>
      </c>
      <c r="P512" s="169">
        <v>4</v>
      </c>
      <c r="Q512" s="115">
        <v>24</v>
      </c>
      <c r="R512" s="42">
        <f t="shared" si="166"/>
        <v>96</v>
      </c>
      <c r="S512" s="43" t="s">
        <v>1915</v>
      </c>
      <c r="T512" s="133" t="str">
        <f t="shared" si="186"/>
        <v xml:space="preserve">  </v>
      </c>
      <c r="U512" s="133">
        <f t="shared" si="187"/>
        <v>96</v>
      </c>
      <c r="V512" s="133" t="str">
        <f t="shared" si="187"/>
        <v xml:space="preserve">  </v>
      </c>
      <c r="W512" s="133"/>
      <c r="X512" s="133"/>
      <c r="Y512" s="133"/>
      <c r="Z512" s="133" t="str">
        <f t="shared" si="187"/>
        <v xml:space="preserve">  </v>
      </c>
      <c r="AA512" s="133" t="str">
        <f t="shared" si="187"/>
        <v xml:space="preserve">  </v>
      </c>
      <c r="AB512" s="133" t="str">
        <f t="shared" si="187"/>
        <v xml:space="preserve">  </v>
      </c>
      <c r="AC512" s="133" t="str">
        <f t="shared" si="187"/>
        <v xml:space="preserve">  </v>
      </c>
      <c r="AD512" s="133" t="str">
        <f t="shared" si="187"/>
        <v xml:space="preserve">  </v>
      </c>
      <c r="AE512" s="133"/>
      <c r="AF512" s="133" t="str">
        <f t="shared" si="187"/>
        <v xml:space="preserve">  </v>
      </c>
      <c r="AG512" s="133" t="str">
        <f t="shared" si="187"/>
        <v xml:space="preserve">  </v>
      </c>
      <c r="AH512" s="133" t="str">
        <f t="shared" si="187"/>
        <v xml:space="preserve">  </v>
      </c>
      <c r="AI512" s="42">
        <f t="shared" si="183"/>
        <v>96</v>
      </c>
      <c r="AJ512" s="43"/>
      <c r="AK512" s="43">
        <v>1116</v>
      </c>
      <c r="AL512" s="42">
        <f t="shared" si="184"/>
        <v>96</v>
      </c>
      <c r="AM512" s="43" t="s">
        <v>311</v>
      </c>
      <c r="AN512" s="95">
        <v>44713</v>
      </c>
      <c r="AO512" s="82"/>
    </row>
    <row r="513" spans="1:41" ht="45" hidden="1" customHeight="1">
      <c r="A513" s="43">
        <v>80</v>
      </c>
      <c r="B513" s="43">
        <v>3395</v>
      </c>
      <c r="C513" s="43" t="s">
        <v>1</v>
      </c>
      <c r="D513" s="70" t="s">
        <v>13</v>
      </c>
      <c r="E513" s="103">
        <v>44729</v>
      </c>
      <c r="F513" s="43" t="s">
        <v>38</v>
      </c>
      <c r="G513" s="43">
        <v>1184</v>
      </c>
      <c r="H513" s="167">
        <v>1785.5</v>
      </c>
      <c r="I513" s="152">
        <v>44739</v>
      </c>
      <c r="J513" s="358" t="s">
        <v>3246</v>
      </c>
      <c r="K513" s="178" t="s">
        <v>3247</v>
      </c>
      <c r="L513" s="97" t="s">
        <v>2421</v>
      </c>
      <c r="M513" s="43"/>
      <c r="N513" s="70" t="s">
        <v>2428</v>
      </c>
      <c r="O513" s="70" t="s">
        <v>68</v>
      </c>
      <c r="P513" s="169">
        <v>10</v>
      </c>
      <c r="Q513" s="115">
        <v>8</v>
      </c>
      <c r="R513" s="42">
        <f t="shared" si="166"/>
        <v>80</v>
      </c>
      <c r="S513" s="43" t="s">
        <v>1915</v>
      </c>
      <c r="T513" s="133" t="str">
        <f t="shared" si="186"/>
        <v xml:space="preserve">  </v>
      </c>
      <c r="U513" s="133">
        <f t="shared" si="187"/>
        <v>80</v>
      </c>
      <c r="V513" s="133" t="str">
        <f t="shared" si="187"/>
        <v xml:space="preserve">  </v>
      </c>
      <c r="W513" s="133"/>
      <c r="X513" s="133"/>
      <c r="Y513" s="133"/>
      <c r="Z513" s="133" t="str">
        <f t="shared" si="187"/>
        <v xml:space="preserve">  </v>
      </c>
      <c r="AA513" s="133" t="str">
        <f t="shared" si="187"/>
        <v xml:space="preserve">  </v>
      </c>
      <c r="AB513" s="133" t="str">
        <f t="shared" si="187"/>
        <v xml:space="preserve">  </v>
      </c>
      <c r="AC513" s="133" t="str">
        <f t="shared" si="187"/>
        <v xml:space="preserve">  </v>
      </c>
      <c r="AD513" s="133" t="str">
        <f t="shared" si="187"/>
        <v xml:space="preserve">  </v>
      </c>
      <c r="AE513" s="133"/>
      <c r="AF513" s="133" t="str">
        <f t="shared" si="187"/>
        <v xml:space="preserve">  </v>
      </c>
      <c r="AG513" s="133" t="str">
        <f t="shared" si="187"/>
        <v xml:space="preserve">  </v>
      </c>
      <c r="AH513" s="133" t="str">
        <f t="shared" si="187"/>
        <v xml:space="preserve">  </v>
      </c>
      <c r="AI513" s="42">
        <f t="shared" si="183"/>
        <v>80</v>
      </c>
      <c r="AJ513" s="43"/>
      <c r="AK513" s="43">
        <v>1116</v>
      </c>
      <c r="AL513" s="42">
        <f t="shared" si="184"/>
        <v>80</v>
      </c>
      <c r="AM513" s="43" t="s">
        <v>311</v>
      </c>
      <c r="AN513" s="95">
        <v>44713</v>
      </c>
      <c r="AO513" s="82"/>
    </row>
    <row r="514" spans="1:41" ht="45" hidden="1" customHeight="1">
      <c r="A514" s="43">
        <v>81</v>
      </c>
      <c r="B514" s="43">
        <v>3395</v>
      </c>
      <c r="C514" s="43" t="s">
        <v>1</v>
      </c>
      <c r="D514" s="70" t="s">
        <v>13</v>
      </c>
      <c r="E514" s="103">
        <v>44729</v>
      </c>
      <c r="F514" s="43" t="s">
        <v>38</v>
      </c>
      <c r="G514" s="43">
        <v>1184</v>
      </c>
      <c r="H514" s="167">
        <v>1785.5</v>
      </c>
      <c r="I514" s="152">
        <v>44739</v>
      </c>
      <c r="J514" s="358" t="s">
        <v>3246</v>
      </c>
      <c r="K514" s="178" t="s">
        <v>3247</v>
      </c>
      <c r="L514" s="97" t="s">
        <v>2421</v>
      </c>
      <c r="M514" s="43"/>
      <c r="N514" s="70" t="s">
        <v>2429</v>
      </c>
      <c r="O514" s="70" t="s">
        <v>68</v>
      </c>
      <c r="P514" s="169">
        <v>52</v>
      </c>
      <c r="Q514" s="115">
        <v>6.5</v>
      </c>
      <c r="R514" s="42">
        <f t="shared" si="166"/>
        <v>338</v>
      </c>
      <c r="S514" s="43" t="s">
        <v>1915</v>
      </c>
      <c r="T514" s="133" t="str">
        <f t="shared" si="186"/>
        <v xml:space="preserve">  </v>
      </c>
      <c r="U514" s="133">
        <f t="shared" si="187"/>
        <v>338</v>
      </c>
      <c r="V514" s="133" t="str">
        <f t="shared" si="187"/>
        <v xml:space="preserve">  </v>
      </c>
      <c r="W514" s="133"/>
      <c r="X514" s="133"/>
      <c r="Y514" s="133"/>
      <c r="Z514" s="133" t="str">
        <f t="shared" si="187"/>
        <v xml:space="preserve">  </v>
      </c>
      <c r="AA514" s="133" t="str">
        <f t="shared" si="187"/>
        <v xml:space="preserve">  </v>
      </c>
      <c r="AB514" s="133" t="str">
        <f t="shared" si="187"/>
        <v xml:space="preserve">  </v>
      </c>
      <c r="AC514" s="133" t="str">
        <f t="shared" si="187"/>
        <v xml:space="preserve">  </v>
      </c>
      <c r="AD514" s="133" t="str">
        <f t="shared" si="187"/>
        <v xml:space="preserve">  </v>
      </c>
      <c r="AE514" s="133"/>
      <c r="AF514" s="133" t="str">
        <f t="shared" si="187"/>
        <v xml:space="preserve">  </v>
      </c>
      <c r="AG514" s="133" t="str">
        <f t="shared" si="187"/>
        <v xml:space="preserve">  </v>
      </c>
      <c r="AH514" s="133" t="str">
        <f t="shared" si="187"/>
        <v xml:space="preserve">  </v>
      </c>
      <c r="AI514" s="42">
        <f t="shared" si="183"/>
        <v>338</v>
      </c>
      <c r="AJ514" s="43"/>
      <c r="AK514" s="43">
        <v>1116</v>
      </c>
      <c r="AL514" s="42">
        <f t="shared" si="184"/>
        <v>338</v>
      </c>
      <c r="AM514" s="43" t="s">
        <v>311</v>
      </c>
      <c r="AN514" s="95">
        <v>44713</v>
      </c>
      <c r="AO514" s="82"/>
    </row>
    <row r="515" spans="1:41" ht="45" hidden="1" customHeight="1">
      <c r="A515" s="43">
        <v>82</v>
      </c>
      <c r="B515" s="43">
        <v>3395</v>
      </c>
      <c r="C515" s="43" t="s">
        <v>1</v>
      </c>
      <c r="D515" s="70" t="s">
        <v>13</v>
      </c>
      <c r="E515" s="103">
        <v>44729</v>
      </c>
      <c r="F515" s="43" t="s">
        <v>38</v>
      </c>
      <c r="G515" s="43">
        <v>1184</v>
      </c>
      <c r="H515" s="167">
        <v>1785.5</v>
      </c>
      <c r="I515" s="152">
        <v>44739</v>
      </c>
      <c r="J515" s="358" t="s">
        <v>3246</v>
      </c>
      <c r="K515" s="178" t="s">
        <v>3247</v>
      </c>
      <c r="L515" s="97" t="s">
        <v>2421</v>
      </c>
      <c r="M515" s="43"/>
      <c r="N515" s="70" t="s">
        <v>2430</v>
      </c>
      <c r="O515" s="70" t="s">
        <v>68</v>
      </c>
      <c r="P515" s="169">
        <v>6</v>
      </c>
      <c r="Q515" s="115">
        <v>11</v>
      </c>
      <c r="R515" s="42">
        <f t="shared" si="166"/>
        <v>66</v>
      </c>
      <c r="S515" s="43" t="s">
        <v>1915</v>
      </c>
      <c r="T515" s="133" t="str">
        <f t="shared" si="186"/>
        <v xml:space="preserve">  </v>
      </c>
      <c r="U515" s="133">
        <f t="shared" si="187"/>
        <v>66</v>
      </c>
      <c r="V515" s="133" t="str">
        <f t="shared" si="187"/>
        <v xml:space="preserve">  </v>
      </c>
      <c r="W515" s="133"/>
      <c r="X515" s="133"/>
      <c r="Y515" s="133"/>
      <c r="Z515" s="133" t="str">
        <f t="shared" si="187"/>
        <v xml:space="preserve">  </v>
      </c>
      <c r="AA515" s="133" t="str">
        <f t="shared" si="187"/>
        <v xml:space="preserve">  </v>
      </c>
      <c r="AB515" s="133" t="str">
        <f t="shared" si="187"/>
        <v xml:space="preserve">  </v>
      </c>
      <c r="AC515" s="133" t="str">
        <f t="shared" si="187"/>
        <v xml:space="preserve">  </v>
      </c>
      <c r="AD515" s="133" t="str">
        <f t="shared" si="187"/>
        <v xml:space="preserve">  </v>
      </c>
      <c r="AE515" s="133"/>
      <c r="AF515" s="133" t="str">
        <f t="shared" si="187"/>
        <v xml:space="preserve">  </v>
      </c>
      <c r="AG515" s="133" t="str">
        <f t="shared" si="187"/>
        <v xml:space="preserve">  </v>
      </c>
      <c r="AH515" s="133" t="str">
        <f t="shared" si="187"/>
        <v xml:space="preserve">  </v>
      </c>
      <c r="AI515" s="42">
        <f t="shared" si="183"/>
        <v>66</v>
      </c>
      <c r="AJ515" s="43"/>
      <c r="AK515" s="43">
        <v>1116</v>
      </c>
      <c r="AL515" s="42">
        <f t="shared" si="184"/>
        <v>66</v>
      </c>
      <c r="AM515" s="43" t="s">
        <v>311</v>
      </c>
      <c r="AN515" s="95">
        <v>44713</v>
      </c>
      <c r="AO515" s="82"/>
    </row>
    <row r="516" spans="1:41" ht="45" hidden="1" customHeight="1">
      <c r="A516" s="43">
        <v>83</v>
      </c>
      <c r="B516" s="43">
        <v>3411</v>
      </c>
      <c r="C516" s="43" t="s">
        <v>1</v>
      </c>
      <c r="D516" s="70" t="s">
        <v>13</v>
      </c>
      <c r="E516" s="103">
        <v>44727</v>
      </c>
      <c r="F516" s="43" t="s">
        <v>38</v>
      </c>
      <c r="G516" s="43">
        <v>1181</v>
      </c>
      <c r="H516" s="167">
        <v>2200</v>
      </c>
      <c r="I516" s="152">
        <v>44729</v>
      </c>
      <c r="J516" s="358" t="s">
        <v>3248</v>
      </c>
      <c r="K516" s="178" t="s">
        <v>3028</v>
      </c>
      <c r="L516" s="97" t="s">
        <v>810</v>
      </c>
      <c r="M516" s="43"/>
      <c r="N516" s="70" t="s">
        <v>2431</v>
      </c>
      <c r="O516" s="70" t="s">
        <v>68</v>
      </c>
      <c r="P516" s="169">
        <v>100</v>
      </c>
      <c r="Q516" s="115">
        <v>22</v>
      </c>
      <c r="R516" s="42">
        <f t="shared" si="166"/>
        <v>2200</v>
      </c>
      <c r="S516" s="43" t="s">
        <v>1915</v>
      </c>
      <c r="T516" s="133" t="str">
        <f t="shared" si="186"/>
        <v xml:space="preserve">  </v>
      </c>
      <c r="U516" s="133">
        <f t="shared" si="187"/>
        <v>2200</v>
      </c>
      <c r="V516" s="133" t="str">
        <f t="shared" si="187"/>
        <v xml:space="preserve">  </v>
      </c>
      <c r="W516" s="133"/>
      <c r="X516" s="133"/>
      <c r="Y516" s="133"/>
      <c r="Z516" s="133" t="str">
        <f t="shared" si="187"/>
        <v xml:space="preserve">  </v>
      </c>
      <c r="AA516" s="133" t="str">
        <f t="shared" si="187"/>
        <v xml:space="preserve">  </v>
      </c>
      <c r="AB516" s="133" t="str">
        <f t="shared" si="187"/>
        <v xml:space="preserve">  </v>
      </c>
      <c r="AC516" s="133" t="str">
        <f t="shared" si="187"/>
        <v xml:space="preserve">  </v>
      </c>
      <c r="AD516" s="133" t="str">
        <f t="shared" si="187"/>
        <v xml:space="preserve">  </v>
      </c>
      <c r="AE516" s="133"/>
      <c r="AF516" s="133" t="str">
        <f t="shared" si="187"/>
        <v xml:space="preserve">  </v>
      </c>
      <c r="AG516" s="133" t="str">
        <f t="shared" si="187"/>
        <v xml:space="preserve">  </v>
      </c>
      <c r="AH516" s="133" t="str">
        <f t="shared" si="187"/>
        <v xml:space="preserve">  </v>
      </c>
      <c r="AI516" s="42">
        <f t="shared" si="183"/>
        <v>2200</v>
      </c>
      <c r="AJ516" s="43"/>
      <c r="AK516" s="43">
        <v>1085</v>
      </c>
      <c r="AL516" s="42">
        <f t="shared" si="184"/>
        <v>2200</v>
      </c>
      <c r="AM516" s="43" t="s">
        <v>311</v>
      </c>
      <c r="AN516" s="95">
        <v>44713</v>
      </c>
      <c r="AO516" s="82"/>
    </row>
    <row r="517" spans="1:41" ht="45" hidden="1" customHeight="1">
      <c r="A517" s="43">
        <v>84</v>
      </c>
      <c r="B517" s="43">
        <v>3493</v>
      </c>
      <c r="C517" s="43" t="s">
        <v>1</v>
      </c>
      <c r="D517" s="70" t="s">
        <v>13</v>
      </c>
      <c r="E517" s="103">
        <v>44729</v>
      </c>
      <c r="F517" s="43" t="s">
        <v>38</v>
      </c>
      <c r="G517" s="43">
        <v>1217</v>
      </c>
      <c r="H517" s="167">
        <v>18330.12</v>
      </c>
      <c r="I517" s="152">
        <v>44735</v>
      </c>
      <c r="J517" s="358" t="s">
        <v>3249</v>
      </c>
      <c r="K517" s="178" t="s">
        <v>3245</v>
      </c>
      <c r="L517" s="97" t="s">
        <v>2440</v>
      </c>
      <c r="M517" s="43"/>
      <c r="N517" s="70" t="s">
        <v>2432</v>
      </c>
      <c r="O517" s="70" t="s">
        <v>68</v>
      </c>
      <c r="P517" s="169">
        <v>40</v>
      </c>
      <c r="Q517" s="115">
        <v>38.94</v>
      </c>
      <c r="R517" s="42">
        <f t="shared" si="166"/>
        <v>1557.6</v>
      </c>
      <c r="S517" s="43" t="s">
        <v>1915</v>
      </c>
      <c r="T517" s="133"/>
      <c r="U517" s="133">
        <f t="shared" si="187"/>
        <v>1557.6</v>
      </c>
      <c r="V517" s="133" t="str">
        <f t="shared" si="187"/>
        <v xml:space="preserve">  </v>
      </c>
      <c r="W517" s="133"/>
      <c r="X517" s="133"/>
      <c r="Y517" s="133"/>
      <c r="Z517" s="133" t="str">
        <f t="shared" si="187"/>
        <v xml:space="preserve">  </v>
      </c>
      <c r="AA517" s="133" t="str">
        <f t="shared" si="187"/>
        <v xml:space="preserve">  </v>
      </c>
      <c r="AB517" s="133" t="str">
        <f t="shared" si="187"/>
        <v xml:space="preserve">  </v>
      </c>
      <c r="AC517" s="133" t="str">
        <f t="shared" si="187"/>
        <v xml:space="preserve">  </v>
      </c>
      <c r="AD517" s="133" t="str">
        <f t="shared" si="187"/>
        <v xml:space="preserve">  </v>
      </c>
      <c r="AE517" s="133"/>
      <c r="AF517" s="133" t="str">
        <f t="shared" si="187"/>
        <v xml:space="preserve">  </v>
      </c>
      <c r="AG517" s="133" t="str">
        <f t="shared" si="187"/>
        <v xml:space="preserve">  </v>
      </c>
      <c r="AH517" s="133" t="str">
        <f t="shared" si="187"/>
        <v xml:space="preserve">  </v>
      </c>
      <c r="AI517" s="42">
        <f t="shared" si="183"/>
        <v>1557.6</v>
      </c>
      <c r="AJ517" s="43"/>
      <c r="AK517" s="43">
        <v>1209</v>
      </c>
      <c r="AL517" s="42">
        <f t="shared" si="184"/>
        <v>1557.6</v>
      </c>
      <c r="AM517" s="43" t="s">
        <v>311</v>
      </c>
      <c r="AN517" s="95">
        <v>44713</v>
      </c>
      <c r="AO517" s="82"/>
    </row>
    <row r="518" spans="1:41" ht="45" hidden="1" customHeight="1">
      <c r="A518" s="43">
        <v>85</v>
      </c>
      <c r="B518" s="43">
        <v>3493</v>
      </c>
      <c r="C518" s="43" t="s">
        <v>1</v>
      </c>
      <c r="D518" s="70" t="s">
        <v>13</v>
      </c>
      <c r="E518" s="103">
        <v>44729</v>
      </c>
      <c r="F518" s="43" t="s">
        <v>38</v>
      </c>
      <c r="G518" s="43">
        <v>1217</v>
      </c>
      <c r="H518" s="167">
        <v>18330.12</v>
      </c>
      <c r="I518" s="152">
        <v>44735</v>
      </c>
      <c r="J518" s="358" t="s">
        <v>3249</v>
      </c>
      <c r="K518" s="178" t="s">
        <v>3245</v>
      </c>
      <c r="L518" s="97" t="s">
        <v>2440</v>
      </c>
      <c r="M518" s="43"/>
      <c r="N518" s="70" t="s">
        <v>2433</v>
      </c>
      <c r="O518" s="70" t="s">
        <v>68</v>
      </c>
      <c r="P518" s="169">
        <v>4</v>
      </c>
      <c r="Q518" s="115">
        <v>24.78</v>
      </c>
      <c r="R518" s="42">
        <f t="shared" si="166"/>
        <v>99.12</v>
      </c>
      <c r="S518" s="43" t="s">
        <v>1915</v>
      </c>
      <c r="T518" s="133"/>
      <c r="U518" s="133">
        <f t="shared" si="187"/>
        <v>99.12</v>
      </c>
      <c r="V518" s="133" t="str">
        <f t="shared" si="187"/>
        <v xml:space="preserve">  </v>
      </c>
      <c r="W518" s="133"/>
      <c r="X518" s="133"/>
      <c r="Y518" s="133"/>
      <c r="Z518" s="133" t="str">
        <f t="shared" si="187"/>
        <v xml:space="preserve">  </v>
      </c>
      <c r="AA518" s="133" t="str">
        <f t="shared" si="187"/>
        <v xml:space="preserve">  </v>
      </c>
      <c r="AB518" s="133" t="str">
        <f t="shared" si="187"/>
        <v xml:space="preserve">  </v>
      </c>
      <c r="AC518" s="133" t="str">
        <f t="shared" si="187"/>
        <v xml:space="preserve">  </v>
      </c>
      <c r="AD518" s="133" t="str">
        <f t="shared" si="187"/>
        <v xml:space="preserve">  </v>
      </c>
      <c r="AE518" s="133"/>
      <c r="AF518" s="133" t="str">
        <f t="shared" si="187"/>
        <v xml:space="preserve">  </v>
      </c>
      <c r="AG518" s="133" t="str">
        <f t="shared" si="187"/>
        <v xml:space="preserve">  </v>
      </c>
      <c r="AH518" s="133" t="str">
        <f t="shared" si="187"/>
        <v xml:space="preserve">  </v>
      </c>
      <c r="AI518" s="42">
        <f t="shared" si="183"/>
        <v>99.12</v>
      </c>
      <c r="AJ518" s="43"/>
      <c r="AK518" s="43">
        <v>1209</v>
      </c>
      <c r="AL518" s="42">
        <f t="shared" si="184"/>
        <v>99.12</v>
      </c>
      <c r="AM518" s="43" t="s">
        <v>311</v>
      </c>
      <c r="AN518" s="95">
        <v>44713</v>
      </c>
      <c r="AO518" s="82"/>
    </row>
    <row r="519" spans="1:41" ht="45" hidden="1" customHeight="1">
      <c r="A519" s="43">
        <v>86</v>
      </c>
      <c r="B519" s="43">
        <v>3493</v>
      </c>
      <c r="C519" s="43" t="s">
        <v>1</v>
      </c>
      <c r="D519" s="70" t="s">
        <v>13</v>
      </c>
      <c r="E519" s="103">
        <v>44729</v>
      </c>
      <c r="F519" s="43" t="s">
        <v>38</v>
      </c>
      <c r="G519" s="43">
        <v>1217</v>
      </c>
      <c r="H519" s="167">
        <v>18330.12</v>
      </c>
      <c r="I519" s="152">
        <v>44735</v>
      </c>
      <c r="J519" s="358" t="s">
        <v>3249</v>
      </c>
      <c r="K519" s="178" t="s">
        <v>3245</v>
      </c>
      <c r="L519" s="97" t="s">
        <v>2440</v>
      </c>
      <c r="M519" s="43"/>
      <c r="N519" s="70" t="s">
        <v>2434</v>
      </c>
      <c r="O519" s="70" t="s">
        <v>68</v>
      </c>
      <c r="P519" s="169">
        <v>33</v>
      </c>
      <c r="Q519" s="115">
        <v>15.34</v>
      </c>
      <c r="R519" s="42">
        <f t="shared" si="166"/>
        <v>506.21999999999997</v>
      </c>
      <c r="S519" s="43" t="s">
        <v>1915</v>
      </c>
      <c r="T519" s="133"/>
      <c r="U519" s="133">
        <f t="shared" si="187"/>
        <v>506.21999999999997</v>
      </c>
      <c r="V519" s="133" t="str">
        <f t="shared" si="187"/>
        <v xml:space="preserve">  </v>
      </c>
      <c r="W519" s="133"/>
      <c r="X519" s="133"/>
      <c r="Y519" s="133"/>
      <c r="Z519" s="133" t="str">
        <f t="shared" si="187"/>
        <v xml:space="preserve">  </v>
      </c>
      <c r="AA519" s="133" t="str">
        <f t="shared" si="187"/>
        <v xml:space="preserve">  </v>
      </c>
      <c r="AB519" s="133" t="str">
        <f t="shared" si="187"/>
        <v xml:space="preserve">  </v>
      </c>
      <c r="AC519" s="133" t="str">
        <f t="shared" si="187"/>
        <v xml:space="preserve">  </v>
      </c>
      <c r="AD519" s="133" t="str">
        <f t="shared" si="187"/>
        <v xml:space="preserve">  </v>
      </c>
      <c r="AE519" s="133"/>
      <c r="AF519" s="133" t="str">
        <f t="shared" si="187"/>
        <v xml:space="preserve">  </v>
      </c>
      <c r="AG519" s="133" t="str">
        <f t="shared" si="187"/>
        <v xml:space="preserve">  </v>
      </c>
      <c r="AH519" s="133" t="str">
        <f t="shared" si="187"/>
        <v xml:space="preserve">  </v>
      </c>
      <c r="AI519" s="42">
        <f t="shared" si="183"/>
        <v>506.21999999999997</v>
      </c>
      <c r="AJ519" s="43"/>
      <c r="AK519" s="43">
        <v>1209</v>
      </c>
      <c r="AL519" s="42">
        <f t="shared" si="184"/>
        <v>506.21999999999997</v>
      </c>
      <c r="AM519" s="43" t="s">
        <v>311</v>
      </c>
      <c r="AN519" s="95">
        <v>44713</v>
      </c>
      <c r="AO519" s="82"/>
    </row>
    <row r="520" spans="1:41" ht="45" hidden="1" customHeight="1">
      <c r="A520" s="43">
        <v>87</v>
      </c>
      <c r="B520" s="43">
        <v>3493</v>
      </c>
      <c r="C520" s="43" t="s">
        <v>1</v>
      </c>
      <c r="D520" s="70" t="s">
        <v>13</v>
      </c>
      <c r="E520" s="103">
        <v>44729</v>
      </c>
      <c r="F520" s="43" t="s">
        <v>38</v>
      </c>
      <c r="G520" s="43">
        <v>1217</v>
      </c>
      <c r="H520" s="167">
        <v>18330.12</v>
      </c>
      <c r="I520" s="152">
        <v>44735</v>
      </c>
      <c r="J520" s="358" t="s">
        <v>3249</v>
      </c>
      <c r="K520" s="178" t="s">
        <v>3245</v>
      </c>
      <c r="L520" s="97" t="s">
        <v>2440</v>
      </c>
      <c r="M520" s="43"/>
      <c r="N520" s="70" t="s">
        <v>2435</v>
      </c>
      <c r="O520" s="70" t="s">
        <v>68</v>
      </c>
      <c r="P520" s="169">
        <v>12</v>
      </c>
      <c r="Q520" s="115">
        <v>62.54</v>
      </c>
      <c r="R520" s="42">
        <f t="shared" si="166"/>
        <v>750.48</v>
      </c>
      <c r="S520" s="43" t="s">
        <v>1915</v>
      </c>
      <c r="T520" s="133"/>
      <c r="U520" s="133">
        <f t="shared" si="187"/>
        <v>750.48</v>
      </c>
      <c r="V520" s="133" t="str">
        <f t="shared" si="187"/>
        <v xml:space="preserve">  </v>
      </c>
      <c r="W520" s="133"/>
      <c r="X520" s="133"/>
      <c r="Y520" s="133"/>
      <c r="Z520" s="133" t="str">
        <f t="shared" si="187"/>
        <v xml:space="preserve">  </v>
      </c>
      <c r="AA520" s="133" t="str">
        <f t="shared" si="187"/>
        <v xml:space="preserve">  </v>
      </c>
      <c r="AB520" s="133" t="str">
        <f t="shared" si="187"/>
        <v xml:space="preserve">  </v>
      </c>
      <c r="AC520" s="133" t="str">
        <f t="shared" si="187"/>
        <v xml:space="preserve">  </v>
      </c>
      <c r="AD520" s="133" t="str">
        <f t="shared" si="187"/>
        <v xml:space="preserve">  </v>
      </c>
      <c r="AE520" s="133"/>
      <c r="AF520" s="133" t="str">
        <f t="shared" si="187"/>
        <v xml:space="preserve">  </v>
      </c>
      <c r="AG520" s="133" t="str">
        <f t="shared" si="187"/>
        <v xml:space="preserve">  </v>
      </c>
      <c r="AH520" s="133" t="str">
        <f t="shared" si="187"/>
        <v xml:space="preserve">  </v>
      </c>
      <c r="AI520" s="42">
        <f t="shared" si="183"/>
        <v>750.48</v>
      </c>
      <c r="AJ520" s="43"/>
      <c r="AK520" s="43">
        <v>1209</v>
      </c>
      <c r="AL520" s="42">
        <f t="shared" si="184"/>
        <v>750.48</v>
      </c>
      <c r="AM520" s="43" t="s">
        <v>311</v>
      </c>
      <c r="AN520" s="95">
        <v>44713</v>
      </c>
      <c r="AO520" s="82"/>
    </row>
    <row r="521" spans="1:41" ht="45" hidden="1" customHeight="1">
      <c r="A521" s="43">
        <v>88</v>
      </c>
      <c r="B521" s="43">
        <v>3493</v>
      </c>
      <c r="C521" s="43" t="s">
        <v>1</v>
      </c>
      <c r="D521" s="70" t="s">
        <v>13</v>
      </c>
      <c r="E521" s="103">
        <v>44729</v>
      </c>
      <c r="F521" s="43" t="s">
        <v>38</v>
      </c>
      <c r="G521" s="43">
        <v>1217</v>
      </c>
      <c r="H521" s="167">
        <v>18330.12</v>
      </c>
      <c r="I521" s="152">
        <v>44735</v>
      </c>
      <c r="J521" s="358" t="s">
        <v>3249</v>
      </c>
      <c r="K521" s="178" t="s">
        <v>3245</v>
      </c>
      <c r="L521" s="97" t="s">
        <v>2440</v>
      </c>
      <c r="M521" s="43"/>
      <c r="N521" s="70" t="s">
        <v>2436</v>
      </c>
      <c r="O521" s="70" t="s">
        <v>68</v>
      </c>
      <c r="P521" s="169">
        <v>400</v>
      </c>
      <c r="Q521" s="115">
        <v>18.88</v>
      </c>
      <c r="R521" s="42">
        <f t="shared" si="166"/>
        <v>7552</v>
      </c>
      <c r="S521" s="43" t="s">
        <v>1915</v>
      </c>
      <c r="T521" s="133"/>
      <c r="U521" s="133">
        <f t="shared" ref="U521:AH530" si="188">IF($S521=U$15,$R521,"  ")</f>
        <v>7552</v>
      </c>
      <c r="V521" s="133" t="str">
        <f t="shared" si="188"/>
        <v xml:space="preserve">  </v>
      </c>
      <c r="W521" s="133"/>
      <c r="X521" s="133"/>
      <c r="Y521" s="133"/>
      <c r="Z521" s="133" t="str">
        <f t="shared" si="188"/>
        <v xml:space="preserve">  </v>
      </c>
      <c r="AA521" s="133" t="str">
        <f t="shared" si="188"/>
        <v xml:space="preserve">  </v>
      </c>
      <c r="AB521" s="133" t="str">
        <f t="shared" si="188"/>
        <v xml:space="preserve">  </v>
      </c>
      <c r="AC521" s="133" t="str">
        <f t="shared" si="188"/>
        <v xml:space="preserve">  </v>
      </c>
      <c r="AD521" s="133" t="str">
        <f t="shared" si="188"/>
        <v xml:space="preserve">  </v>
      </c>
      <c r="AE521" s="133"/>
      <c r="AF521" s="133" t="str">
        <f t="shared" si="188"/>
        <v xml:space="preserve">  </v>
      </c>
      <c r="AG521" s="133" t="str">
        <f t="shared" si="188"/>
        <v xml:space="preserve">  </v>
      </c>
      <c r="AH521" s="133" t="str">
        <f t="shared" si="188"/>
        <v xml:space="preserve">  </v>
      </c>
      <c r="AI521" s="42">
        <f t="shared" si="183"/>
        <v>7552</v>
      </c>
      <c r="AJ521" s="43"/>
      <c r="AK521" s="43">
        <v>1209</v>
      </c>
      <c r="AL521" s="42">
        <f t="shared" si="184"/>
        <v>7552</v>
      </c>
      <c r="AM521" s="43" t="s">
        <v>311</v>
      </c>
      <c r="AN521" s="95">
        <v>44713</v>
      </c>
      <c r="AO521" s="82"/>
    </row>
    <row r="522" spans="1:41" ht="45" hidden="1" customHeight="1">
      <c r="A522" s="43">
        <v>89</v>
      </c>
      <c r="B522" s="43">
        <v>3493</v>
      </c>
      <c r="C522" s="43" t="s">
        <v>1</v>
      </c>
      <c r="D522" s="70" t="s">
        <v>13</v>
      </c>
      <c r="E522" s="103">
        <v>44729</v>
      </c>
      <c r="F522" s="43" t="s">
        <v>38</v>
      </c>
      <c r="G522" s="43">
        <v>1217</v>
      </c>
      <c r="H522" s="167">
        <v>18330.12</v>
      </c>
      <c r="I522" s="152">
        <v>44735</v>
      </c>
      <c r="J522" s="358" t="s">
        <v>3249</v>
      </c>
      <c r="K522" s="178" t="s">
        <v>3245</v>
      </c>
      <c r="L522" s="97" t="s">
        <v>2440</v>
      </c>
      <c r="M522" s="43"/>
      <c r="N522" s="70" t="s">
        <v>2437</v>
      </c>
      <c r="O522" s="70" t="s">
        <v>68</v>
      </c>
      <c r="P522" s="169">
        <v>13</v>
      </c>
      <c r="Q522" s="115">
        <v>230.1</v>
      </c>
      <c r="R522" s="42">
        <f t="shared" si="166"/>
        <v>2991.2999999999997</v>
      </c>
      <c r="S522" s="43" t="s">
        <v>1915</v>
      </c>
      <c r="T522" s="133"/>
      <c r="U522" s="133">
        <f t="shared" si="188"/>
        <v>2991.2999999999997</v>
      </c>
      <c r="V522" s="133" t="str">
        <f t="shared" si="188"/>
        <v xml:space="preserve">  </v>
      </c>
      <c r="W522" s="133"/>
      <c r="X522" s="133"/>
      <c r="Y522" s="133"/>
      <c r="Z522" s="133" t="str">
        <f t="shared" si="188"/>
        <v xml:space="preserve">  </v>
      </c>
      <c r="AA522" s="133" t="str">
        <f t="shared" si="188"/>
        <v xml:space="preserve">  </v>
      </c>
      <c r="AB522" s="133" t="str">
        <f t="shared" si="188"/>
        <v xml:space="preserve">  </v>
      </c>
      <c r="AC522" s="133" t="str">
        <f t="shared" si="188"/>
        <v xml:space="preserve">  </v>
      </c>
      <c r="AD522" s="133" t="str">
        <f t="shared" si="188"/>
        <v xml:space="preserve">  </v>
      </c>
      <c r="AE522" s="133"/>
      <c r="AF522" s="133" t="str">
        <f t="shared" si="188"/>
        <v xml:space="preserve">  </v>
      </c>
      <c r="AG522" s="133" t="str">
        <f t="shared" si="188"/>
        <v xml:space="preserve">  </v>
      </c>
      <c r="AH522" s="133" t="str">
        <f t="shared" si="188"/>
        <v xml:space="preserve">  </v>
      </c>
      <c r="AI522" s="42">
        <f t="shared" si="183"/>
        <v>2991.2999999999997</v>
      </c>
      <c r="AJ522" s="43"/>
      <c r="AK522" s="43">
        <v>1209</v>
      </c>
      <c r="AL522" s="42">
        <f t="shared" si="184"/>
        <v>2991.2999999999997</v>
      </c>
      <c r="AM522" s="43" t="s">
        <v>311</v>
      </c>
      <c r="AN522" s="95">
        <v>44713</v>
      </c>
      <c r="AO522" s="82"/>
    </row>
    <row r="523" spans="1:41" ht="45" hidden="1" customHeight="1">
      <c r="A523" s="43">
        <v>90</v>
      </c>
      <c r="B523" s="43">
        <v>3493</v>
      </c>
      <c r="C523" s="43" t="s">
        <v>1</v>
      </c>
      <c r="D523" s="70" t="s">
        <v>13</v>
      </c>
      <c r="E523" s="103">
        <v>44729</v>
      </c>
      <c r="F523" s="43" t="s">
        <v>38</v>
      </c>
      <c r="G523" s="43">
        <v>1217</v>
      </c>
      <c r="H523" s="167">
        <v>18330.12</v>
      </c>
      <c r="I523" s="152">
        <v>44735</v>
      </c>
      <c r="J523" s="358" t="s">
        <v>3249</v>
      </c>
      <c r="K523" s="178" t="s">
        <v>3245</v>
      </c>
      <c r="L523" s="97" t="s">
        <v>2440</v>
      </c>
      <c r="M523" s="43"/>
      <c r="N523" s="70" t="s">
        <v>2438</v>
      </c>
      <c r="O523" s="70" t="s">
        <v>68</v>
      </c>
      <c r="P523" s="169">
        <v>75</v>
      </c>
      <c r="Q523" s="115">
        <v>29.5</v>
      </c>
      <c r="R523" s="42">
        <f t="shared" si="166"/>
        <v>2212.5</v>
      </c>
      <c r="S523" s="43" t="s">
        <v>1915</v>
      </c>
      <c r="T523" s="133"/>
      <c r="U523" s="133">
        <f t="shared" si="188"/>
        <v>2212.5</v>
      </c>
      <c r="V523" s="133" t="str">
        <f t="shared" si="188"/>
        <v xml:space="preserve">  </v>
      </c>
      <c r="W523" s="133"/>
      <c r="X523" s="133"/>
      <c r="Y523" s="133"/>
      <c r="Z523" s="133" t="str">
        <f t="shared" si="188"/>
        <v xml:space="preserve">  </v>
      </c>
      <c r="AA523" s="133" t="str">
        <f t="shared" si="188"/>
        <v xml:space="preserve">  </v>
      </c>
      <c r="AB523" s="133" t="str">
        <f t="shared" si="188"/>
        <v xml:space="preserve">  </v>
      </c>
      <c r="AC523" s="133" t="str">
        <f t="shared" si="188"/>
        <v xml:space="preserve">  </v>
      </c>
      <c r="AD523" s="133" t="str">
        <f t="shared" si="188"/>
        <v xml:space="preserve">  </v>
      </c>
      <c r="AE523" s="133"/>
      <c r="AF523" s="133" t="str">
        <f t="shared" si="188"/>
        <v xml:space="preserve">  </v>
      </c>
      <c r="AG523" s="133" t="str">
        <f t="shared" si="188"/>
        <v xml:space="preserve">  </v>
      </c>
      <c r="AH523" s="133" t="str">
        <f t="shared" si="188"/>
        <v xml:space="preserve">  </v>
      </c>
      <c r="AI523" s="42">
        <f t="shared" si="183"/>
        <v>2212.5</v>
      </c>
      <c r="AJ523" s="43"/>
      <c r="AK523" s="43">
        <v>1209</v>
      </c>
      <c r="AL523" s="42">
        <f t="shared" si="184"/>
        <v>2212.5</v>
      </c>
      <c r="AM523" s="43" t="s">
        <v>311</v>
      </c>
      <c r="AN523" s="95">
        <v>44713</v>
      </c>
      <c r="AO523" s="82"/>
    </row>
    <row r="524" spans="1:41" ht="45" hidden="1" customHeight="1">
      <c r="A524" s="43">
        <v>91</v>
      </c>
      <c r="B524" s="43">
        <v>3493</v>
      </c>
      <c r="C524" s="43" t="s">
        <v>1</v>
      </c>
      <c r="D524" s="70" t="s">
        <v>13</v>
      </c>
      <c r="E524" s="103">
        <v>44729</v>
      </c>
      <c r="F524" s="43" t="s">
        <v>38</v>
      </c>
      <c r="G524" s="43">
        <v>1217</v>
      </c>
      <c r="H524" s="167">
        <v>18330.12</v>
      </c>
      <c r="I524" s="152">
        <v>44735</v>
      </c>
      <c r="J524" s="358" t="s">
        <v>3249</v>
      </c>
      <c r="K524" s="178" t="s">
        <v>3245</v>
      </c>
      <c r="L524" s="97" t="s">
        <v>2440</v>
      </c>
      <c r="M524" s="43"/>
      <c r="N524" s="70" t="s">
        <v>2439</v>
      </c>
      <c r="O524" s="70" t="s">
        <v>68</v>
      </c>
      <c r="P524" s="169">
        <v>55</v>
      </c>
      <c r="Q524" s="115">
        <v>48.38</v>
      </c>
      <c r="R524" s="42">
        <f t="shared" si="166"/>
        <v>2660.9</v>
      </c>
      <c r="S524" s="43" t="s">
        <v>1915</v>
      </c>
      <c r="T524" s="133"/>
      <c r="U524" s="133">
        <f t="shared" si="188"/>
        <v>2660.9</v>
      </c>
      <c r="V524" s="133" t="str">
        <f t="shared" si="188"/>
        <v xml:space="preserve">  </v>
      </c>
      <c r="W524" s="133"/>
      <c r="X524" s="133"/>
      <c r="Y524" s="133"/>
      <c r="Z524" s="133" t="str">
        <f t="shared" si="188"/>
        <v xml:space="preserve">  </v>
      </c>
      <c r="AA524" s="133" t="str">
        <f t="shared" si="188"/>
        <v xml:space="preserve">  </v>
      </c>
      <c r="AB524" s="133" t="str">
        <f t="shared" si="188"/>
        <v xml:space="preserve">  </v>
      </c>
      <c r="AC524" s="133" t="str">
        <f t="shared" si="188"/>
        <v xml:space="preserve">  </v>
      </c>
      <c r="AD524" s="133" t="str">
        <f t="shared" si="188"/>
        <v xml:space="preserve">  </v>
      </c>
      <c r="AE524" s="133"/>
      <c r="AF524" s="133" t="str">
        <f t="shared" si="188"/>
        <v xml:space="preserve">  </v>
      </c>
      <c r="AG524" s="133" t="str">
        <f t="shared" si="188"/>
        <v xml:space="preserve">  </v>
      </c>
      <c r="AH524" s="133" t="str">
        <f t="shared" si="188"/>
        <v xml:space="preserve">  </v>
      </c>
      <c r="AI524" s="42">
        <f t="shared" si="183"/>
        <v>2660.9</v>
      </c>
      <c r="AJ524" s="43"/>
      <c r="AK524" s="43">
        <v>1209</v>
      </c>
      <c r="AL524" s="42">
        <f t="shared" si="184"/>
        <v>2660.9</v>
      </c>
      <c r="AM524" s="43" t="s">
        <v>311</v>
      </c>
      <c r="AN524" s="95">
        <v>44713</v>
      </c>
      <c r="AO524" s="82"/>
    </row>
    <row r="525" spans="1:41" ht="45" hidden="1" customHeight="1">
      <c r="A525" s="43">
        <v>92</v>
      </c>
      <c r="B525" s="43">
        <v>3513</v>
      </c>
      <c r="C525" s="43" t="s">
        <v>1</v>
      </c>
      <c r="D525" s="70" t="s">
        <v>13</v>
      </c>
      <c r="E525" s="103">
        <v>44733</v>
      </c>
      <c r="F525" s="43" t="s">
        <v>38</v>
      </c>
      <c r="G525" s="43">
        <v>1221</v>
      </c>
      <c r="H525" s="167">
        <v>2774.4</v>
      </c>
      <c r="I525" s="152">
        <v>44742</v>
      </c>
      <c r="J525" s="358" t="s">
        <v>3250</v>
      </c>
      <c r="K525" s="178" t="s">
        <v>3033</v>
      </c>
      <c r="L525" s="97" t="s">
        <v>90</v>
      </c>
      <c r="M525" s="43"/>
      <c r="N525" s="70" t="s">
        <v>2441</v>
      </c>
      <c r="O525" s="70" t="s">
        <v>68</v>
      </c>
      <c r="P525" s="169">
        <v>30</v>
      </c>
      <c r="Q525" s="115">
        <v>92.48</v>
      </c>
      <c r="R525" s="42">
        <f t="shared" si="166"/>
        <v>2774.4</v>
      </c>
      <c r="S525" s="43" t="s">
        <v>1915</v>
      </c>
      <c r="T525" s="133"/>
      <c r="U525" s="133">
        <f t="shared" si="188"/>
        <v>2774.4</v>
      </c>
      <c r="V525" s="133" t="str">
        <f t="shared" si="188"/>
        <v xml:space="preserve">  </v>
      </c>
      <c r="W525" s="133"/>
      <c r="X525" s="133"/>
      <c r="Y525" s="133"/>
      <c r="Z525" s="133" t="str">
        <f t="shared" si="188"/>
        <v xml:space="preserve">  </v>
      </c>
      <c r="AA525" s="133" t="str">
        <f t="shared" si="188"/>
        <v xml:space="preserve">  </v>
      </c>
      <c r="AB525" s="133" t="str">
        <f t="shared" si="188"/>
        <v xml:space="preserve">  </v>
      </c>
      <c r="AC525" s="133" t="str">
        <f t="shared" si="188"/>
        <v xml:space="preserve">  </v>
      </c>
      <c r="AD525" s="133" t="str">
        <f t="shared" si="188"/>
        <v xml:space="preserve">  </v>
      </c>
      <c r="AE525" s="133"/>
      <c r="AF525" s="133" t="str">
        <f t="shared" si="188"/>
        <v xml:space="preserve">  </v>
      </c>
      <c r="AG525" s="133" t="str">
        <f t="shared" si="188"/>
        <v xml:space="preserve">  </v>
      </c>
      <c r="AH525" s="133" t="str">
        <f t="shared" si="188"/>
        <v xml:space="preserve">  </v>
      </c>
      <c r="AI525" s="42">
        <f t="shared" si="183"/>
        <v>2774.4</v>
      </c>
      <c r="AJ525" s="43"/>
      <c r="AK525" s="43">
        <v>1143</v>
      </c>
      <c r="AL525" s="42">
        <f t="shared" si="184"/>
        <v>2774.4</v>
      </c>
      <c r="AM525" s="43" t="s">
        <v>311</v>
      </c>
      <c r="AN525" s="95">
        <v>44713</v>
      </c>
      <c r="AO525" s="82"/>
    </row>
    <row r="526" spans="1:41" ht="45" hidden="1" customHeight="1">
      <c r="A526" s="43">
        <v>93</v>
      </c>
      <c r="B526" s="43">
        <v>2938</v>
      </c>
      <c r="C526" s="43" t="s">
        <v>2442</v>
      </c>
      <c r="D526" s="70" t="s">
        <v>2443</v>
      </c>
      <c r="E526" s="103">
        <v>44726</v>
      </c>
      <c r="F526" s="43" t="s">
        <v>38</v>
      </c>
      <c r="G526" s="43">
        <v>1029</v>
      </c>
      <c r="H526" s="167">
        <v>1817</v>
      </c>
      <c r="I526" s="152">
        <v>44732</v>
      </c>
      <c r="J526" s="358" t="s">
        <v>3251</v>
      </c>
      <c r="K526" s="178" t="s">
        <v>2655</v>
      </c>
      <c r="L526" s="97" t="s">
        <v>2265</v>
      </c>
      <c r="M526" s="43"/>
      <c r="N526" s="70" t="s">
        <v>2444</v>
      </c>
      <c r="O526" s="70" t="s">
        <v>2373</v>
      </c>
      <c r="P526" s="169">
        <v>2</v>
      </c>
      <c r="Q526" s="115">
        <v>230</v>
      </c>
      <c r="R526" s="42">
        <f t="shared" si="166"/>
        <v>460</v>
      </c>
      <c r="S526" s="43" t="s">
        <v>1919</v>
      </c>
      <c r="T526" s="133"/>
      <c r="U526" s="133" t="str">
        <f t="shared" si="188"/>
        <v xml:space="preserve">  </v>
      </c>
      <c r="V526" s="133" t="str">
        <f t="shared" si="188"/>
        <v xml:space="preserve">  </v>
      </c>
      <c r="W526" s="133"/>
      <c r="X526" s="133"/>
      <c r="Y526" s="133"/>
      <c r="Z526" s="133" t="str">
        <f t="shared" si="188"/>
        <v xml:space="preserve">  </v>
      </c>
      <c r="AA526" s="133" t="str">
        <f t="shared" si="188"/>
        <v xml:space="preserve">  </v>
      </c>
      <c r="AB526" s="133" t="str">
        <f t="shared" si="188"/>
        <v xml:space="preserve">  </v>
      </c>
      <c r="AC526" s="133" t="str">
        <f t="shared" si="188"/>
        <v xml:space="preserve">  </v>
      </c>
      <c r="AD526" s="133" t="str">
        <f t="shared" si="188"/>
        <v xml:space="preserve">  </v>
      </c>
      <c r="AE526" s="133"/>
      <c r="AF526" s="133" t="str">
        <f t="shared" si="188"/>
        <v xml:space="preserve">  </v>
      </c>
      <c r="AG526" s="133" t="str">
        <f t="shared" si="188"/>
        <v xml:space="preserve">  </v>
      </c>
      <c r="AH526" s="133">
        <f t="shared" si="188"/>
        <v>460</v>
      </c>
      <c r="AI526" s="42">
        <f t="shared" si="183"/>
        <v>460</v>
      </c>
      <c r="AJ526" s="43"/>
      <c r="AK526" s="43">
        <v>967</v>
      </c>
      <c r="AL526" s="42">
        <f t="shared" si="184"/>
        <v>460</v>
      </c>
      <c r="AM526" s="43" t="s">
        <v>311</v>
      </c>
      <c r="AN526" s="95">
        <v>44713</v>
      </c>
      <c r="AO526" s="82"/>
    </row>
    <row r="527" spans="1:41" ht="45" hidden="1" customHeight="1">
      <c r="A527" s="43">
        <v>94</v>
      </c>
      <c r="B527" s="43">
        <v>2938</v>
      </c>
      <c r="C527" s="43" t="s">
        <v>2442</v>
      </c>
      <c r="D527" s="70" t="s">
        <v>2443</v>
      </c>
      <c r="E527" s="103">
        <v>44726</v>
      </c>
      <c r="F527" s="43" t="s">
        <v>38</v>
      </c>
      <c r="G527" s="43">
        <v>1029</v>
      </c>
      <c r="H527" s="167">
        <v>1817</v>
      </c>
      <c r="I527" s="152">
        <v>44732</v>
      </c>
      <c r="J527" s="358" t="s">
        <v>3251</v>
      </c>
      <c r="K527" s="178" t="s">
        <v>2655</v>
      </c>
      <c r="L527" s="97" t="s">
        <v>2265</v>
      </c>
      <c r="M527" s="43"/>
      <c r="N527" s="70" t="s">
        <v>2445</v>
      </c>
      <c r="O527" s="70" t="s">
        <v>68</v>
      </c>
      <c r="P527" s="169">
        <v>3</v>
      </c>
      <c r="Q527" s="115">
        <v>200</v>
      </c>
      <c r="R527" s="42">
        <f t="shared" si="166"/>
        <v>600</v>
      </c>
      <c r="S527" s="43" t="s">
        <v>1919</v>
      </c>
      <c r="T527" s="133"/>
      <c r="U527" s="133" t="str">
        <f t="shared" si="188"/>
        <v xml:space="preserve">  </v>
      </c>
      <c r="V527" s="133" t="str">
        <f t="shared" si="188"/>
        <v xml:space="preserve">  </v>
      </c>
      <c r="W527" s="133"/>
      <c r="X527" s="133"/>
      <c r="Y527" s="133"/>
      <c r="Z527" s="133" t="str">
        <f t="shared" si="188"/>
        <v xml:space="preserve">  </v>
      </c>
      <c r="AA527" s="133" t="str">
        <f t="shared" si="188"/>
        <v xml:space="preserve">  </v>
      </c>
      <c r="AB527" s="133" t="str">
        <f t="shared" si="188"/>
        <v xml:space="preserve">  </v>
      </c>
      <c r="AC527" s="133" t="str">
        <f t="shared" si="188"/>
        <v xml:space="preserve">  </v>
      </c>
      <c r="AD527" s="133" t="str">
        <f t="shared" si="188"/>
        <v xml:space="preserve">  </v>
      </c>
      <c r="AE527" s="133"/>
      <c r="AF527" s="133" t="str">
        <f t="shared" si="188"/>
        <v xml:space="preserve">  </v>
      </c>
      <c r="AG527" s="133" t="str">
        <f t="shared" si="188"/>
        <v xml:space="preserve">  </v>
      </c>
      <c r="AH527" s="133">
        <f t="shared" si="188"/>
        <v>600</v>
      </c>
      <c r="AI527" s="42">
        <f t="shared" si="183"/>
        <v>600</v>
      </c>
      <c r="AJ527" s="43"/>
      <c r="AK527" s="43">
        <v>967</v>
      </c>
      <c r="AL527" s="42">
        <f t="shared" si="184"/>
        <v>600</v>
      </c>
      <c r="AM527" s="43" t="s">
        <v>311</v>
      </c>
      <c r="AN527" s="95">
        <v>44713</v>
      </c>
      <c r="AO527" s="82"/>
    </row>
    <row r="528" spans="1:41" ht="45" hidden="1" customHeight="1">
      <c r="A528" s="43">
        <v>95</v>
      </c>
      <c r="B528" s="43">
        <v>2938</v>
      </c>
      <c r="C528" s="43" t="s">
        <v>2442</v>
      </c>
      <c r="D528" s="70" t="s">
        <v>2443</v>
      </c>
      <c r="E528" s="103">
        <v>44726</v>
      </c>
      <c r="F528" s="43" t="s">
        <v>38</v>
      </c>
      <c r="G528" s="43">
        <v>1029</v>
      </c>
      <c r="H528" s="167">
        <v>1817</v>
      </c>
      <c r="I528" s="152">
        <v>44732</v>
      </c>
      <c r="J528" s="358" t="s">
        <v>3251</v>
      </c>
      <c r="K528" s="178" t="s">
        <v>2655</v>
      </c>
      <c r="L528" s="97" t="s">
        <v>2265</v>
      </c>
      <c r="M528" s="43"/>
      <c r="N528" s="70" t="s">
        <v>2446</v>
      </c>
      <c r="O528" s="70" t="s">
        <v>68</v>
      </c>
      <c r="P528" s="169">
        <v>4</v>
      </c>
      <c r="Q528" s="115">
        <v>38</v>
      </c>
      <c r="R528" s="42">
        <f t="shared" si="166"/>
        <v>152</v>
      </c>
      <c r="S528" s="43" t="s">
        <v>1919</v>
      </c>
      <c r="T528" s="133"/>
      <c r="U528" s="133" t="str">
        <f t="shared" si="188"/>
        <v xml:space="preserve">  </v>
      </c>
      <c r="V528" s="133" t="str">
        <f t="shared" si="188"/>
        <v xml:space="preserve">  </v>
      </c>
      <c r="W528" s="133"/>
      <c r="X528" s="133"/>
      <c r="Y528" s="133"/>
      <c r="Z528" s="133" t="str">
        <f t="shared" si="188"/>
        <v xml:space="preserve">  </v>
      </c>
      <c r="AA528" s="133" t="str">
        <f t="shared" si="188"/>
        <v xml:space="preserve">  </v>
      </c>
      <c r="AB528" s="133" t="str">
        <f t="shared" si="188"/>
        <v xml:space="preserve">  </v>
      </c>
      <c r="AC528" s="133" t="str">
        <f t="shared" si="188"/>
        <v xml:space="preserve">  </v>
      </c>
      <c r="AD528" s="133" t="str">
        <f t="shared" si="188"/>
        <v xml:space="preserve">  </v>
      </c>
      <c r="AE528" s="133"/>
      <c r="AF528" s="133" t="str">
        <f t="shared" si="188"/>
        <v xml:space="preserve">  </v>
      </c>
      <c r="AG528" s="133" t="str">
        <f t="shared" si="188"/>
        <v xml:space="preserve">  </v>
      </c>
      <c r="AH528" s="133">
        <f t="shared" si="188"/>
        <v>152</v>
      </c>
      <c r="AI528" s="42">
        <f t="shared" si="183"/>
        <v>152</v>
      </c>
      <c r="AJ528" s="43"/>
      <c r="AK528" s="43">
        <v>967</v>
      </c>
      <c r="AL528" s="42">
        <f t="shared" si="184"/>
        <v>152</v>
      </c>
      <c r="AM528" s="43" t="s">
        <v>311</v>
      </c>
      <c r="AN528" s="95">
        <v>44713</v>
      </c>
      <c r="AO528" s="82"/>
    </row>
    <row r="529" spans="1:41" ht="45" hidden="1" customHeight="1">
      <c r="A529" s="43">
        <v>96</v>
      </c>
      <c r="B529" s="43">
        <v>2938</v>
      </c>
      <c r="C529" s="43" t="s">
        <v>2442</v>
      </c>
      <c r="D529" s="70" t="s">
        <v>2443</v>
      </c>
      <c r="E529" s="103">
        <v>44726</v>
      </c>
      <c r="F529" s="43" t="s">
        <v>38</v>
      </c>
      <c r="G529" s="43">
        <v>1029</v>
      </c>
      <c r="H529" s="167">
        <v>1817</v>
      </c>
      <c r="I529" s="152">
        <v>44732</v>
      </c>
      <c r="J529" s="358" t="s">
        <v>3251</v>
      </c>
      <c r="K529" s="178" t="s">
        <v>2655</v>
      </c>
      <c r="L529" s="97" t="s">
        <v>2265</v>
      </c>
      <c r="M529" s="43"/>
      <c r="N529" s="70" t="s">
        <v>2447</v>
      </c>
      <c r="O529" s="70" t="s">
        <v>68</v>
      </c>
      <c r="P529" s="169">
        <v>2</v>
      </c>
      <c r="Q529" s="115">
        <v>165</v>
      </c>
      <c r="R529" s="42">
        <f t="shared" si="166"/>
        <v>330</v>
      </c>
      <c r="S529" s="43" t="s">
        <v>1919</v>
      </c>
      <c r="T529" s="133"/>
      <c r="U529" s="133" t="str">
        <f t="shared" si="188"/>
        <v xml:space="preserve">  </v>
      </c>
      <c r="V529" s="133" t="str">
        <f t="shared" si="188"/>
        <v xml:space="preserve">  </v>
      </c>
      <c r="W529" s="133"/>
      <c r="X529" s="133"/>
      <c r="Y529" s="133"/>
      <c r="Z529" s="133" t="str">
        <f t="shared" si="188"/>
        <v xml:space="preserve">  </v>
      </c>
      <c r="AA529" s="133" t="str">
        <f t="shared" si="188"/>
        <v xml:space="preserve">  </v>
      </c>
      <c r="AB529" s="133" t="str">
        <f t="shared" si="188"/>
        <v xml:space="preserve">  </v>
      </c>
      <c r="AC529" s="133" t="str">
        <f t="shared" si="188"/>
        <v xml:space="preserve">  </v>
      </c>
      <c r="AD529" s="133" t="str">
        <f t="shared" si="188"/>
        <v xml:space="preserve">  </v>
      </c>
      <c r="AE529" s="133"/>
      <c r="AF529" s="133" t="str">
        <f t="shared" si="188"/>
        <v xml:space="preserve">  </v>
      </c>
      <c r="AG529" s="133" t="str">
        <f t="shared" si="188"/>
        <v xml:space="preserve">  </v>
      </c>
      <c r="AH529" s="133">
        <f t="shared" si="188"/>
        <v>330</v>
      </c>
      <c r="AI529" s="42">
        <f t="shared" si="183"/>
        <v>330</v>
      </c>
      <c r="AJ529" s="43"/>
      <c r="AK529" s="43">
        <v>967</v>
      </c>
      <c r="AL529" s="42">
        <f t="shared" si="184"/>
        <v>330</v>
      </c>
      <c r="AM529" s="43" t="s">
        <v>311</v>
      </c>
      <c r="AN529" s="95">
        <v>44713</v>
      </c>
      <c r="AO529" s="82"/>
    </row>
    <row r="530" spans="1:41" ht="45" hidden="1" customHeight="1">
      <c r="A530" s="43">
        <v>97</v>
      </c>
      <c r="B530" s="43">
        <v>2938</v>
      </c>
      <c r="C530" s="43" t="s">
        <v>2442</v>
      </c>
      <c r="D530" s="70" t="s">
        <v>2443</v>
      </c>
      <c r="E530" s="103">
        <v>44726</v>
      </c>
      <c r="F530" s="43" t="s">
        <v>38</v>
      </c>
      <c r="G530" s="43">
        <v>1029</v>
      </c>
      <c r="H530" s="167">
        <v>1817</v>
      </c>
      <c r="I530" s="152">
        <v>44732</v>
      </c>
      <c r="J530" s="358" t="s">
        <v>3251</v>
      </c>
      <c r="K530" s="178" t="s">
        <v>2655</v>
      </c>
      <c r="L530" s="97" t="s">
        <v>2265</v>
      </c>
      <c r="M530" s="43"/>
      <c r="N530" s="70" t="s">
        <v>2448</v>
      </c>
      <c r="O530" s="70" t="s">
        <v>68</v>
      </c>
      <c r="P530" s="169">
        <v>1</v>
      </c>
      <c r="Q530" s="115">
        <v>275</v>
      </c>
      <c r="R530" s="42">
        <f t="shared" si="166"/>
        <v>275</v>
      </c>
      <c r="S530" s="43" t="s">
        <v>1919</v>
      </c>
      <c r="T530" s="133" t="str">
        <f>IF($S530=T$15,$R530,"  ")</f>
        <v xml:space="preserve">  </v>
      </c>
      <c r="U530" s="133" t="str">
        <f t="shared" si="188"/>
        <v xml:space="preserve">  </v>
      </c>
      <c r="V530" s="133" t="str">
        <f t="shared" si="188"/>
        <v xml:space="preserve">  </v>
      </c>
      <c r="W530" s="133"/>
      <c r="X530" s="133"/>
      <c r="Y530" s="133"/>
      <c r="Z530" s="133" t="str">
        <f t="shared" si="188"/>
        <v xml:space="preserve">  </v>
      </c>
      <c r="AA530" s="133" t="str">
        <f t="shared" si="188"/>
        <v xml:space="preserve">  </v>
      </c>
      <c r="AB530" s="133" t="str">
        <f t="shared" si="188"/>
        <v xml:space="preserve">  </v>
      </c>
      <c r="AC530" s="133" t="str">
        <f t="shared" si="188"/>
        <v xml:space="preserve">  </v>
      </c>
      <c r="AD530" s="133" t="str">
        <f t="shared" si="188"/>
        <v xml:space="preserve">  </v>
      </c>
      <c r="AE530" s="133"/>
      <c r="AF530" s="133" t="str">
        <f t="shared" si="188"/>
        <v xml:space="preserve">  </v>
      </c>
      <c r="AG530" s="133" t="str">
        <f t="shared" si="188"/>
        <v xml:space="preserve">  </v>
      </c>
      <c r="AH530" s="133">
        <f t="shared" si="188"/>
        <v>275</v>
      </c>
      <c r="AI530" s="42">
        <f t="shared" si="183"/>
        <v>275</v>
      </c>
      <c r="AJ530" s="43"/>
      <c r="AK530" s="43">
        <v>967</v>
      </c>
      <c r="AL530" s="42">
        <f t="shared" si="184"/>
        <v>275</v>
      </c>
      <c r="AM530" s="43" t="s">
        <v>311</v>
      </c>
      <c r="AN530" s="95">
        <v>44713</v>
      </c>
      <c r="AO530" s="82"/>
    </row>
    <row r="531" spans="1:41" ht="45" hidden="1" customHeight="1">
      <c r="A531" s="92"/>
      <c r="B531" s="92"/>
      <c r="C531" s="111" t="s">
        <v>2278</v>
      </c>
      <c r="D531" s="93"/>
      <c r="E531" s="92"/>
      <c r="F531" s="92"/>
      <c r="G531" s="92"/>
      <c r="H531" s="92"/>
      <c r="I531" s="92"/>
      <c r="J531" s="368"/>
      <c r="K531" s="92"/>
      <c r="L531" s="93"/>
      <c r="M531" s="43"/>
      <c r="N531" s="93"/>
      <c r="O531" s="92"/>
      <c r="P531" s="92"/>
      <c r="Q531" s="92"/>
      <c r="R531" s="91">
        <f>SUM(R434:R530)</f>
        <v>284398.37005699996</v>
      </c>
      <c r="S531" s="92"/>
      <c r="T531" s="215">
        <f>SUBTOTAL(9,T434:T530)</f>
        <v>0</v>
      </c>
      <c r="U531" s="215">
        <f t="shared" ref="U531:AH531" si="189">SUBTOTAL(9,U434:U530)</f>
        <v>0</v>
      </c>
      <c r="V531" s="215">
        <f t="shared" si="189"/>
        <v>0</v>
      </c>
      <c r="W531" s="215"/>
      <c r="X531" s="215"/>
      <c r="Y531" s="215"/>
      <c r="Z531" s="215">
        <f t="shared" si="189"/>
        <v>0</v>
      </c>
      <c r="AA531" s="215">
        <f t="shared" si="189"/>
        <v>0</v>
      </c>
      <c r="AB531" s="215">
        <f t="shared" si="189"/>
        <v>0</v>
      </c>
      <c r="AC531" s="215">
        <f t="shared" si="189"/>
        <v>0</v>
      </c>
      <c r="AD531" s="215">
        <f t="shared" ref="AD531" si="190">SUBTOTAL(9,AD434:AD530)</f>
        <v>0</v>
      </c>
      <c r="AE531" s="215"/>
      <c r="AF531" s="215">
        <f t="shared" ref="AF531" si="191">SUBTOTAL(9,AF434:AF530)</f>
        <v>0</v>
      </c>
      <c r="AG531" s="215">
        <f t="shared" si="189"/>
        <v>0</v>
      </c>
      <c r="AH531" s="215">
        <f t="shared" si="189"/>
        <v>0</v>
      </c>
      <c r="AI531" s="92"/>
      <c r="AJ531" s="92"/>
      <c r="AK531" s="92"/>
      <c r="AL531" s="92"/>
      <c r="AM531" s="92" t="s">
        <v>311</v>
      </c>
      <c r="AN531" s="95">
        <v>44713</v>
      </c>
      <c r="AO531" s="82"/>
    </row>
    <row r="532" spans="1:41" ht="45" hidden="1" customHeight="1">
      <c r="A532" s="43">
        <v>1</v>
      </c>
      <c r="B532" s="43">
        <v>1957</v>
      </c>
      <c r="C532" s="43" t="s">
        <v>2</v>
      </c>
      <c r="D532" s="70" t="s">
        <v>2494</v>
      </c>
      <c r="E532" s="103">
        <v>44704</v>
      </c>
      <c r="F532" s="43" t="s">
        <v>56</v>
      </c>
      <c r="G532" s="43">
        <v>811</v>
      </c>
      <c r="H532" s="167">
        <v>230</v>
      </c>
      <c r="I532" s="152">
        <v>44708</v>
      </c>
      <c r="J532" s="358" t="s">
        <v>3252</v>
      </c>
      <c r="K532" s="178" t="s">
        <v>3192</v>
      </c>
      <c r="L532" s="99" t="s">
        <v>2298</v>
      </c>
      <c r="M532" s="43"/>
      <c r="N532" s="70" t="s">
        <v>2484</v>
      </c>
      <c r="O532" s="43" t="s">
        <v>2296</v>
      </c>
      <c r="P532" s="202">
        <v>1</v>
      </c>
      <c r="Q532" s="209">
        <v>230</v>
      </c>
      <c r="R532" s="42">
        <f t="shared" ref="R532:R537" si="192">P532*Q532</f>
        <v>230</v>
      </c>
      <c r="S532" s="43" t="s">
        <v>1916</v>
      </c>
      <c r="T532" s="133" t="str">
        <f t="shared" ref="T532:AH532" si="193">IF($S532=T$15,$R532,"  ")</f>
        <v xml:space="preserve">  </v>
      </c>
      <c r="U532" s="133" t="str">
        <f t="shared" si="193"/>
        <v xml:space="preserve">  </v>
      </c>
      <c r="V532" s="133">
        <f t="shared" si="193"/>
        <v>230</v>
      </c>
      <c r="W532" s="133"/>
      <c r="X532" s="133"/>
      <c r="Y532" s="133"/>
      <c r="Z532" s="133" t="str">
        <f t="shared" si="193"/>
        <v xml:space="preserve">  </v>
      </c>
      <c r="AA532" s="133" t="str">
        <f t="shared" si="193"/>
        <v xml:space="preserve">  </v>
      </c>
      <c r="AB532" s="133" t="str">
        <f t="shared" si="193"/>
        <v xml:space="preserve">  </v>
      </c>
      <c r="AC532" s="133" t="str">
        <f t="shared" si="193"/>
        <v xml:space="preserve">  </v>
      </c>
      <c r="AD532" s="133" t="str">
        <f t="shared" si="193"/>
        <v xml:space="preserve">  </v>
      </c>
      <c r="AE532" s="133"/>
      <c r="AF532" s="133" t="str">
        <f t="shared" si="193"/>
        <v xml:space="preserve">  </v>
      </c>
      <c r="AG532" s="133" t="str">
        <f t="shared" si="193"/>
        <v xml:space="preserve">  </v>
      </c>
      <c r="AH532" s="133" t="str">
        <f t="shared" si="193"/>
        <v xml:space="preserve">  </v>
      </c>
      <c r="AI532" s="42">
        <f>R532</f>
        <v>230</v>
      </c>
      <c r="AJ532" s="43"/>
      <c r="AK532" s="43"/>
      <c r="AL532" s="42">
        <f>R532</f>
        <v>230</v>
      </c>
      <c r="AM532" s="43" t="s">
        <v>311</v>
      </c>
      <c r="AN532" s="95">
        <v>44713</v>
      </c>
      <c r="AO532" s="82"/>
    </row>
    <row r="533" spans="1:41" ht="45" hidden="1" customHeight="1">
      <c r="A533" s="43"/>
      <c r="B533" s="43">
        <v>1957</v>
      </c>
      <c r="C533" s="43" t="s">
        <v>2</v>
      </c>
      <c r="D533" s="70" t="s">
        <v>2494</v>
      </c>
      <c r="E533" s="103">
        <v>44704</v>
      </c>
      <c r="F533" s="43" t="s">
        <v>56</v>
      </c>
      <c r="G533" s="43">
        <v>811</v>
      </c>
      <c r="H533" s="167">
        <v>2070</v>
      </c>
      <c r="I533" s="152">
        <v>44708</v>
      </c>
      <c r="J533" s="358" t="s">
        <v>3253</v>
      </c>
      <c r="K533" s="178" t="s">
        <v>3192</v>
      </c>
      <c r="L533" s="99" t="s">
        <v>2298</v>
      </c>
      <c r="M533" s="43"/>
      <c r="N533" s="70" t="s">
        <v>2484</v>
      </c>
      <c r="O533" s="43" t="s">
        <v>2296</v>
      </c>
      <c r="P533" s="202">
        <v>1</v>
      </c>
      <c r="Q533" s="209">
        <v>2070</v>
      </c>
      <c r="R533" s="42">
        <f t="shared" si="192"/>
        <v>2070</v>
      </c>
      <c r="S533" s="43" t="s">
        <v>1916</v>
      </c>
      <c r="T533" s="133"/>
      <c r="U533" s="133"/>
      <c r="V533" s="133">
        <f>IF($S533=V$15,$R533,"  ")</f>
        <v>2070</v>
      </c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42">
        <f>R533</f>
        <v>2070</v>
      </c>
      <c r="AJ533" s="43"/>
      <c r="AK533" s="43"/>
      <c r="AL533" s="42">
        <f>R533</f>
        <v>2070</v>
      </c>
      <c r="AM533" s="43" t="s">
        <v>311</v>
      </c>
      <c r="AN533" s="95">
        <v>44713</v>
      </c>
      <c r="AO533" s="82"/>
    </row>
    <row r="534" spans="1:41" ht="45" hidden="1" customHeight="1">
      <c r="A534" s="43"/>
      <c r="B534" s="43">
        <v>1766</v>
      </c>
      <c r="C534" s="43" t="s">
        <v>2</v>
      </c>
      <c r="D534" s="70" t="s">
        <v>2488</v>
      </c>
      <c r="E534" s="103">
        <v>44739</v>
      </c>
      <c r="F534" s="43" t="s">
        <v>56</v>
      </c>
      <c r="G534" s="43">
        <v>716</v>
      </c>
      <c r="H534" s="167">
        <v>1265</v>
      </c>
      <c r="I534" s="152">
        <v>44743</v>
      </c>
      <c r="J534" s="358" t="s">
        <v>3254</v>
      </c>
      <c r="K534" s="178" t="s">
        <v>2586</v>
      </c>
      <c r="L534" s="99" t="s">
        <v>2487</v>
      </c>
      <c r="M534" s="43"/>
      <c r="N534" s="70" t="s">
        <v>2486</v>
      </c>
      <c r="O534" s="43" t="s">
        <v>2296</v>
      </c>
      <c r="P534" s="202">
        <v>1</v>
      </c>
      <c r="Q534" s="209">
        <v>1265</v>
      </c>
      <c r="R534" s="42">
        <f t="shared" si="192"/>
        <v>1265</v>
      </c>
      <c r="S534" s="43" t="s">
        <v>1916</v>
      </c>
      <c r="T534" s="133" t="str">
        <f>IF($S534=T$15,$R534,"  ")</f>
        <v xml:space="preserve">  </v>
      </c>
      <c r="U534" s="133" t="str">
        <f>IF($S534=U$15,$R534,"  ")</f>
        <v xml:space="preserve">  </v>
      </c>
      <c r="V534" s="133">
        <f>IF($S534=V$15,$R534,"  ")</f>
        <v>1265</v>
      </c>
      <c r="W534" s="133"/>
      <c r="X534" s="133"/>
      <c r="Y534" s="133"/>
      <c r="Z534" s="133" t="str">
        <f t="shared" ref="Z534:AH534" si="194">IF($S534=Z$15,$R534,"  ")</f>
        <v xml:space="preserve">  </v>
      </c>
      <c r="AA534" s="133" t="str">
        <f t="shared" si="194"/>
        <v xml:space="preserve">  </v>
      </c>
      <c r="AB534" s="133" t="str">
        <f t="shared" si="194"/>
        <v xml:space="preserve">  </v>
      </c>
      <c r="AC534" s="133" t="str">
        <f t="shared" si="194"/>
        <v xml:space="preserve">  </v>
      </c>
      <c r="AD534" s="133" t="str">
        <f t="shared" si="194"/>
        <v xml:space="preserve">  </v>
      </c>
      <c r="AE534" s="133"/>
      <c r="AF534" s="133" t="str">
        <f t="shared" si="194"/>
        <v xml:space="preserve">  </v>
      </c>
      <c r="AG534" s="133" t="str">
        <f t="shared" si="194"/>
        <v xml:space="preserve">  </v>
      </c>
      <c r="AH534" s="133" t="str">
        <f t="shared" si="194"/>
        <v xml:space="preserve">  </v>
      </c>
      <c r="AI534" s="42">
        <f t="shared" ref="AI534:AI537" si="195">R534</f>
        <v>1265</v>
      </c>
      <c r="AJ534" s="43"/>
      <c r="AK534" s="43"/>
      <c r="AL534" s="42">
        <f t="shared" ref="AL534:AL535" si="196">R534</f>
        <v>1265</v>
      </c>
      <c r="AM534" s="43" t="s">
        <v>311</v>
      </c>
      <c r="AN534" s="95">
        <v>44713</v>
      </c>
      <c r="AO534" s="82"/>
    </row>
    <row r="535" spans="1:41" ht="45" hidden="1" customHeight="1">
      <c r="A535" s="43"/>
      <c r="B535" s="43">
        <v>1766</v>
      </c>
      <c r="C535" s="43" t="s">
        <v>2</v>
      </c>
      <c r="D535" s="70" t="s">
        <v>2488</v>
      </c>
      <c r="E535" s="103">
        <v>44739</v>
      </c>
      <c r="F535" s="43" t="s">
        <v>56</v>
      </c>
      <c r="G535" s="43">
        <v>716</v>
      </c>
      <c r="H535" s="167">
        <v>11385</v>
      </c>
      <c r="I535" s="152">
        <v>44743</v>
      </c>
      <c r="J535" s="358" t="s">
        <v>3255</v>
      </c>
      <c r="K535" s="178" t="s">
        <v>2586</v>
      </c>
      <c r="L535" s="99" t="s">
        <v>2487</v>
      </c>
      <c r="M535" s="43"/>
      <c r="N535" s="70" t="s">
        <v>2486</v>
      </c>
      <c r="O535" s="43" t="s">
        <v>2296</v>
      </c>
      <c r="P535" s="202">
        <v>1</v>
      </c>
      <c r="Q535" s="209">
        <v>11385</v>
      </c>
      <c r="R535" s="42">
        <f t="shared" si="192"/>
        <v>11385</v>
      </c>
      <c r="S535" s="43" t="s">
        <v>1916</v>
      </c>
      <c r="T535" s="133"/>
      <c r="U535" s="133"/>
      <c r="V535" s="133">
        <f>IF($S535=V$15,$R535,"  ")</f>
        <v>11385</v>
      </c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42">
        <f t="shared" si="195"/>
        <v>11385</v>
      </c>
      <c r="AJ535" s="43"/>
      <c r="AK535" s="43"/>
      <c r="AL535" s="42">
        <f t="shared" si="196"/>
        <v>11385</v>
      </c>
      <c r="AM535" s="43" t="s">
        <v>311</v>
      </c>
      <c r="AN535" s="95">
        <v>44713</v>
      </c>
      <c r="AO535" s="82"/>
    </row>
    <row r="536" spans="1:41" ht="45" hidden="1" customHeight="1">
      <c r="A536" s="43"/>
      <c r="B536" s="43">
        <v>855</v>
      </c>
      <c r="C536" s="43" t="s">
        <v>2</v>
      </c>
      <c r="D536" s="70" t="s">
        <v>2489</v>
      </c>
      <c r="E536" s="103">
        <v>44726</v>
      </c>
      <c r="F536" s="43" t="s">
        <v>56</v>
      </c>
      <c r="G536" s="43">
        <v>383</v>
      </c>
      <c r="H536" s="167">
        <v>4536</v>
      </c>
      <c r="I536" s="152">
        <v>44734</v>
      </c>
      <c r="J536" s="358" t="s">
        <v>3256</v>
      </c>
      <c r="K536" s="178" t="s">
        <v>3189</v>
      </c>
      <c r="L536" s="99" t="s">
        <v>2490</v>
      </c>
      <c r="M536" s="43"/>
      <c r="N536" s="70" t="s">
        <v>2491</v>
      </c>
      <c r="O536" s="43" t="s">
        <v>2296</v>
      </c>
      <c r="P536" s="202">
        <v>1</v>
      </c>
      <c r="Q536" s="167">
        <v>4536</v>
      </c>
      <c r="R536" s="42">
        <f t="shared" si="192"/>
        <v>4536</v>
      </c>
      <c r="S536" s="43" t="s">
        <v>1916</v>
      </c>
      <c r="T536" s="133" t="str">
        <f>IF($S536=T$15,$R536,"  ")</f>
        <v xml:space="preserve">  </v>
      </c>
      <c r="U536" s="133" t="str">
        <f>IF($S536=U$15,$R536,"  ")</f>
        <v xml:space="preserve">  </v>
      </c>
      <c r="V536" s="133">
        <f>IF($S536=V$15,$R536,"  ")</f>
        <v>4536</v>
      </c>
      <c r="W536" s="133"/>
      <c r="X536" s="133"/>
      <c r="Y536" s="133"/>
      <c r="Z536" s="133" t="str">
        <f t="shared" ref="Z536:AH536" si="197">IF($S536=Z$15,$R536,"  ")</f>
        <v xml:space="preserve">  </v>
      </c>
      <c r="AA536" s="133" t="str">
        <f t="shared" si="197"/>
        <v xml:space="preserve">  </v>
      </c>
      <c r="AB536" s="133" t="str">
        <f t="shared" si="197"/>
        <v xml:space="preserve">  </v>
      </c>
      <c r="AC536" s="133" t="str">
        <f t="shared" si="197"/>
        <v xml:space="preserve">  </v>
      </c>
      <c r="AD536" s="133" t="str">
        <f t="shared" si="197"/>
        <v xml:space="preserve">  </v>
      </c>
      <c r="AE536" s="133"/>
      <c r="AF536" s="133" t="str">
        <f t="shared" si="197"/>
        <v xml:space="preserve">  </v>
      </c>
      <c r="AG536" s="133" t="str">
        <f t="shared" si="197"/>
        <v xml:space="preserve">  </v>
      </c>
      <c r="AH536" s="133" t="str">
        <f t="shared" si="197"/>
        <v xml:space="preserve">  </v>
      </c>
      <c r="AI536" s="42">
        <f t="shared" si="195"/>
        <v>4536</v>
      </c>
      <c r="AJ536" s="43"/>
      <c r="AK536" s="43"/>
      <c r="AL536" s="42">
        <f>R536</f>
        <v>4536</v>
      </c>
      <c r="AM536" s="43" t="s">
        <v>311</v>
      </c>
      <c r="AN536" s="95">
        <v>44713</v>
      </c>
      <c r="AO536" s="82"/>
    </row>
    <row r="537" spans="1:41" ht="45" hidden="1" customHeight="1">
      <c r="A537" s="43"/>
      <c r="B537" s="43">
        <v>855</v>
      </c>
      <c r="C537" s="43" t="s">
        <v>2</v>
      </c>
      <c r="D537" s="70" t="s">
        <v>2489</v>
      </c>
      <c r="E537" s="103">
        <v>44726</v>
      </c>
      <c r="F537" s="43" t="s">
        <v>56</v>
      </c>
      <c r="G537" s="43">
        <v>383</v>
      </c>
      <c r="H537" s="167">
        <v>504</v>
      </c>
      <c r="I537" s="152">
        <v>44734</v>
      </c>
      <c r="J537" s="358" t="s">
        <v>3257</v>
      </c>
      <c r="K537" s="178" t="s">
        <v>3189</v>
      </c>
      <c r="L537" s="99" t="s">
        <v>2490</v>
      </c>
      <c r="M537" s="43"/>
      <c r="N537" s="70" t="s">
        <v>2491</v>
      </c>
      <c r="O537" s="43" t="s">
        <v>2296</v>
      </c>
      <c r="P537" s="202">
        <v>1</v>
      </c>
      <c r="Q537" s="167">
        <v>504</v>
      </c>
      <c r="R537" s="42">
        <f t="shared" si="192"/>
        <v>504</v>
      </c>
      <c r="S537" s="43" t="s">
        <v>1916</v>
      </c>
      <c r="T537" s="133"/>
      <c r="U537" s="133"/>
      <c r="V537" s="133">
        <f>IF($S537=V$15,$R537,"  ")</f>
        <v>504</v>
      </c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42">
        <f t="shared" si="195"/>
        <v>504</v>
      </c>
      <c r="AJ537" s="43"/>
      <c r="AK537" s="43"/>
      <c r="AL537" s="42">
        <f>R537</f>
        <v>504</v>
      </c>
      <c r="AM537" s="43" t="s">
        <v>311</v>
      </c>
      <c r="AN537" s="95">
        <v>44713</v>
      </c>
      <c r="AO537" s="82"/>
    </row>
    <row r="538" spans="1:41" ht="45" hidden="1" customHeight="1">
      <c r="A538" s="92"/>
      <c r="B538" s="92"/>
      <c r="C538" s="111" t="s">
        <v>2300</v>
      </c>
      <c r="D538" s="93"/>
      <c r="E538" s="92"/>
      <c r="F538" s="92"/>
      <c r="G538" s="92"/>
      <c r="H538" s="92"/>
      <c r="I538" s="92"/>
      <c r="J538" s="368"/>
      <c r="K538" s="92"/>
      <c r="L538" s="93"/>
      <c r="M538" s="92"/>
      <c r="N538" s="93"/>
      <c r="O538" s="92"/>
      <c r="P538" s="92"/>
      <c r="Q538" s="92"/>
      <c r="R538" s="91">
        <f>SUM(R532:R537)</f>
        <v>19990</v>
      </c>
      <c r="S538" s="92"/>
      <c r="T538" s="215">
        <f>SUBTOTAL(9,T532:T536)</f>
        <v>0</v>
      </c>
      <c r="U538" s="215">
        <f t="shared" ref="U538:AH538" si="198">SUBTOTAL(9,U532:U536)</f>
        <v>0</v>
      </c>
      <c r="V538" s="215"/>
      <c r="W538" s="215"/>
      <c r="X538" s="215"/>
      <c r="Y538" s="215"/>
      <c r="Z538" s="215">
        <f t="shared" si="198"/>
        <v>0</v>
      </c>
      <c r="AA538" s="215">
        <f t="shared" si="198"/>
        <v>0</v>
      </c>
      <c r="AB538" s="215">
        <f t="shared" si="198"/>
        <v>0</v>
      </c>
      <c r="AC538" s="215">
        <f t="shared" si="198"/>
        <v>0</v>
      </c>
      <c r="AD538" s="215">
        <f t="shared" si="198"/>
        <v>0</v>
      </c>
      <c r="AE538" s="215"/>
      <c r="AF538" s="215">
        <f t="shared" si="198"/>
        <v>0</v>
      </c>
      <c r="AG538" s="215">
        <f t="shared" si="198"/>
        <v>0</v>
      </c>
      <c r="AH538" s="215">
        <f t="shared" si="198"/>
        <v>0</v>
      </c>
      <c r="AI538" s="92"/>
      <c r="AJ538" s="92"/>
      <c r="AK538" s="92"/>
      <c r="AL538" s="92"/>
      <c r="AM538" s="92" t="s">
        <v>311</v>
      </c>
      <c r="AN538" s="95">
        <v>44713</v>
      </c>
      <c r="AO538" s="82"/>
    </row>
    <row r="539" spans="1:41" ht="45" hidden="1" customHeight="1">
      <c r="A539" s="43"/>
      <c r="B539" s="43">
        <v>3847</v>
      </c>
      <c r="C539" s="43" t="s">
        <v>2497</v>
      </c>
      <c r="D539" s="70" t="s">
        <v>2498</v>
      </c>
      <c r="E539" s="103">
        <v>44722</v>
      </c>
      <c r="F539" s="43" t="s">
        <v>1924</v>
      </c>
      <c r="G539" s="43">
        <v>314</v>
      </c>
      <c r="H539" s="216">
        <v>31884.36</v>
      </c>
      <c r="I539" s="43"/>
      <c r="J539" s="56"/>
      <c r="K539" s="43"/>
      <c r="L539" s="70" t="s">
        <v>93</v>
      </c>
      <c r="M539" s="43"/>
      <c r="N539" s="99" t="s">
        <v>3258</v>
      </c>
      <c r="O539" s="192" t="s">
        <v>59</v>
      </c>
      <c r="P539" s="200">
        <v>1</v>
      </c>
      <c r="Q539" s="43">
        <v>34884.36</v>
      </c>
      <c r="R539" s="43">
        <v>34884.36</v>
      </c>
      <c r="S539" s="43" t="s">
        <v>1914</v>
      </c>
      <c r="T539" s="133">
        <f t="shared" ref="T539:AH539" si="199">IF($S539=T$15,$R539,"  ")</f>
        <v>34884.36</v>
      </c>
      <c r="U539" s="133" t="str">
        <f t="shared" si="199"/>
        <v xml:space="preserve">  </v>
      </c>
      <c r="V539" s="133" t="str">
        <f t="shared" si="199"/>
        <v xml:space="preserve">  </v>
      </c>
      <c r="W539" s="133"/>
      <c r="X539" s="133"/>
      <c r="Y539" s="133"/>
      <c r="Z539" s="133" t="str">
        <f t="shared" si="199"/>
        <v xml:space="preserve">  </v>
      </c>
      <c r="AA539" s="133" t="str">
        <f t="shared" si="199"/>
        <v xml:space="preserve">  </v>
      </c>
      <c r="AB539" s="133" t="str">
        <f t="shared" si="199"/>
        <v xml:space="preserve">  </v>
      </c>
      <c r="AC539" s="133" t="str">
        <f t="shared" si="199"/>
        <v xml:space="preserve">  </v>
      </c>
      <c r="AD539" s="133" t="str">
        <f t="shared" si="199"/>
        <v xml:space="preserve">  </v>
      </c>
      <c r="AE539" s="133"/>
      <c r="AF539" s="133" t="str">
        <f t="shared" si="199"/>
        <v xml:space="preserve">  </v>
      </c>
      <c r="AG539" s="133" t="str">
        <f t="shared" si="199"/>
        <v xml:space="preserve">  </v>
      </c>
      <c r="AH539" s="133" t="str">
        <f t="shared" si="199"/>
        <v xml:space="preserve">  </v>
      </c>
      <c r="AI539" s="42">
        <f>R539</f>
        <v>34884.36</v>
      </c>
      <c r="AJ539" s="43"/>
      <c r="AK539" s="43"/>
      <c r="AL539" s="42">
        <f>R539</f>
        <v>34884.36</v>
      </c>
      <c r="AM539" s="43" t="s">
        <v>311</v>
      </c>
      <c r="AN539" s="95">
        <v>44713</v>
      </c>
      <c r="AO539" s="82"/>
    </row>
    <row r="540" spans="1:41" ht="45" hidden="1" customHeight="1">
      <c r="A540" s="92"/>
      <c r="B540" s="92"/>
      <c r="C540" s="111" t="s">
        <v>2497</v>
      </c>
      <c r="D540" s="93"/>
      <c r="E540" s="92"/>
      <c r="F540" s="92"/>
      <c r="G540" s="92"/>
      <c r="H540" s="92"/>
      <c r="I540" s="92"/>
      <c r="J540" s="368"/>
      <c r="K540" s="92"/>
      <c r="L540" s="93"/>
      <c r="M540" s="92"/>
      <c r="N540" s="93"/>
      <c r="O540" s="92"/>
      <c r="P540" s="92"/>
      <c r="Q540" s="92"/>
      <c r="R540" s="91">
        <f>SUM(R539)</f>
        <v>34884.36</v>
      </c>
      <c r="S540" s="92"/>
      <c r="T540" s="215">
        <f t="shared" ref="T540:AH540" si="200">SUBTOTAL(9,T539)</f>
        <v>0</v>
      </c>
      <c r="U540" s="215">
        <f t="shared" si="200"/>
        <v>0</v>
      </c>
      <c r="V540" s="215">
        <f t="shared" si="200"/>
        <v>0</v>
      </c>
      <c r="W540" s="215"/>
      <c r="X540" s="215"/>
      <c r="Y540" s="215"/>
      <c r="Z540" s="215">
        <f t="shared" si="200"/>
        <v>0</v>
      </c>
      <c r="AA540" s="215">
        <f t="shared" si="200"/>
        <v>0</v>
      </c>
      <c r="AB540" s="215">
        <f t="shared" si="200"/>
        <v>0</v>
      </c>
      <c r="AC540" s="215">
        <f t="shared" si="200"/>
        <v>0</v>
      </c>
      <c r="AD540" s="215">
        <f t="shared" si="200"/>
        <v>0</v>
      </c>
      <c r="AE540" s="215"/>
      <c r="AF540" s="215">
        <f t="shared" si="200"/>
        <v>0</v>
      </c>
      <c r="AG540" s="215">
        <f t="shared" si="200"/>
        <v>0</v>
      </c>
      <c r="AH540" s="215">
        <f t="shared" si="200"/>
        <v>0</v>
      </c>
      <c r="AI540" s="215"/>
      <c r="AJ540" s="92"/>
      <c r="AK540" s="92"/>
      <c r="AL540" s="92"/>
      <c r="AM540" s="92" t="s">
        <v>311</v>
      </c>
      <c r="AN540" s="95">
        <v>44713</v>
      </c>
      <c r="AO540" s="82"/>
    </row>
    <row r="541" spans="1:41" ht="45" hidden="1" customHeight="1">
      <c r="A541" s="213">
        <v>1</v>
      </c>
      <c r="B541" s="43">
        <v>3150</v>
      </c>
      <c r="C541" s="43" t="s">
        <v>4</v>
      </c>
      <c r="D541" s="70" t="s">
        <v>2349</v>
      </c>
      <c r="E541" s="103">
        <v>44739</v>
      </c>
      <c r="F541" s="43" t="s">
        <v>38</v>
      </c>
      <c r="G541" s="43">
        <v>1103</v>
      </c>
      <c r="H541" s="167">
        <v>3151.5</v>
      </c>
      <c r="I541" s="152">
        <v>44748</v>
      </c>
      <c r="J541" s="358" t="s">
        <v>3271</v>
      </c>
      <c r="K541" s="178" t="s">
        <v>3087</v>
      </c>
      <c r="L541" s="99" t="s">
        <v>73</v>
      </c>
      <c r="M541" s="43"/>
      <c r="N541" s="70" t="s">
        <v>2350</v>
      </c>
      <c r="O541" s="43" t="s">
        <v>68</v>
      </c>
      <c r="P541" s="202">
        <v>5</v>
      </c>
      <c r="Q541" s="210">
        <v>6</v>
      </c>
      <c r="R541" s="42">
        <f t="shared" ref="R541:R570" si="201">P541*Q541</f>
        <v>30</v>
      </c>
      <c r="S541" s="43" t="s">
        <v>1915</v>
      </c>
      <c r="T541" s="133" t="str">
        <f t="shared" ref="T541:AH550" si="202">IF($S541=T$15,$R541,"  ")</f>
        <v xml:space="preserve">  </v>
      </c>
      <c r="U541" s="133">
        <f t="shared" si="202"/>
        <v>30</v>
      </c>
      <c r="V541" s="133" t="str">
        <f t="shared" si="202"/>
        <v xml:space="preserve">  </v>
      </c>
      <c r="W541" s="133"/>
      <c r="X541" s="133"/>
      <c r="Y541" s="133"/>
      <c r="Z541" s="133" t="str">
        <f t="shared" si="202"/>
        <v xml:space="preserve">  </v>
      </c>
      <c r="AA541" s="133" t="str">
        <f t="shared" si="202"/>
        <v xml:space="preserve">  </v>
      </c>
      <c r="AB541" s="133" t="str">
        <f t="shared" si="202"/>
        <v xml:space="preserve">  </v>
      </c>
      <c r="AC541" s="133" t="str">
        <f t="shared" si="202"/>
        <v xml:space="preserve">  </v>
      </c>
      <c r="AD541" s="133" t="str">
        <f t="shared" si="202"/>
        <v xml:space="preserve">  </v>
      </c>
      <c r="AE541" s="133"/>
      <c r="AF541" s="133" t="str">
        <f t="shared" si="202"/>
        <v xml:space="preserve">  </v>
      </c>
      <c r="AG541" s="133" t="str">
        <f t="shared" si="202"/>
        <v xml:space="preserve">  </v>
      </c>
      <c r="AH541" s="133" t="str">
        <f t="shared" si="202"/>
        <v xml:space="preserve">  </v>
      </c>
      <c r="AI541" s="42">
        <f>R541</f>
        <v>30</v>
      </c>
      <c r="AJ541" s="42">
        <v>0</v>
      </c>
      <c r="AK541" s="43">
        <v>1055</v>
      </c>
      <c r="AL541" s="42">
        <f>R541</f>
        <v>30</v>
      </c>
      <c r="AM541" s="43" t="s">
        <v>311</v>
      </c>
      <c r="AN541" s="95">
        <v>44713</v>
      </c>
      <c r="AO541" s="82"/>
    </row>
    <row r="542" spans="1:41" ht="45" hidden="1" customHeight="1">
      <c r="A542" s="43">
        <v>2</v>
      </c>
      <c r="B542" s="43">
        <v>3150</v>
      </c>
      <c r="C542" s="43" t="s">
        <v>4</v>
      </c>
      <c r="D542" s="70" t="s">
        <v>2349</v>
      </c>
      <c r="E542" s="103">
        <f>E541</f>
        <v>44739</v>
      </c>
      <c r="F542" s="43" t="s">
        <v>38</v>
      </c>
      <c r="G542" s="43">
        <f>G541</f>
        <v>1103</v>
      </c>
      <c r="H542" s="167">
        <v>3151.5</v>
      </c>
      <c r="I542" s="152">
        <v>44748</v>
      </c>
      <c r="J542" s="358" t="s">
        <v>3271</v>
      </c>
      <c r="K542" s="178" t="s">
        <v>3087</v>
      </c>
      <c r="L542" s="99" t="s">
        <v>73</v>
      </c>
      <c r="M542" s="43"/>
      <c r="N542" s="70" t="s">
        <v>2351</v>
      </c>
      <c r="O542" s="43" t="s">
        <v>2368</v>
      </c>
      <c r="P542" s="202">
        <v>5</v>
      </c>
      <c r="Q542" s="210">
        <v>7</v>
      </c>
      <c r="R542" s="42">
        <f t="shared" si="201"/>
        <v>35</v>
      </c>
      <c r="S542" s="43" t="s">
        <v>1915</v>
      </c>
      <c r="T542" s="133" t="str">
        <f t="shared" si="202"/>
        <v xml:space="preserve">  </v>
      </c>
      <c r="U542" s="133">
        <f t="shared" si="202"/>
        <v>35</v>
      </c>
      <c r="V542" s="133" t="str">
        <f t="shared" si="202"/>
        <v xml:space="preserve">  </v>
      </c>
      <c r="W542" s="133"/>
      <c r="X542" s="133"/>
      <c r="Y542" s="133"/>
      <c r="Z542" s="133" t="str">
        <f t="shared" si="202"/>
        <v xml:space="preserve">  </v>
      </c>
      <c r="AA542" s="133" t="str">
        <f t="shared" si="202"/>
        <v xml:space="preserve">  </v>
      </c>
      <c r="AB542" s="133" t="str">
        <f t="shared" si="202"/>
        <v xml:space="preserve">  </v>
      </c>
      <c r="AC542" s="133" t="str">
        <f t="shared" si="202"/>
        <v xml:space="preserve">  </v>
      </c>
      <c r="AD542" s="133" t="str">
        <f t="shared" si="202"/>
        <v xml:space="preserve">  </v>
      </c>
      <c r="AE542" s="133"/>
      <c r="AF542" s="133" t="str">
        <f t="shared" si="202"/>
        <v xml:space="preserve">  </v>
      </c>
      <c r="AG542" s="133" t="str">
        <f t="shared" si="202"/>
        <v xml:space="preserve">  </v>
      </c>
      <c r="AH542" s="133" t="str">
        <f t="shared" si="202"/>
        <v xml:space="preserve">  </v>
      </c>
      <c r="AI542" s="42">
        <f t="shared" ref="AI542:AI570" si="203">R542</f>
        <v>35</v>
      </c>
      <c r="AJ542" s="42">
        <v>0</v>
      </c>
      <c r="AK542" s="43">
        <v>1055</v>
      </c>
      <c r="AL542" s="42">
        <f t="shared" ref="AL542:AL570" si="204">R542</f>
        <v>35</v>
      </c>
      <c r="AM542" s="43" t="s">
        <v>311</v>
      </c>
      <c r="AN542" s="95">
        <v>44713</v>
      </c>
      <c r="AO542" s="82"/>
    </row>
    <row r="543" spans="1:41" ht="45" hidden="1" customHeight="1">
      <c r="A543" s="43">
        <v>3</v>
      </c>
      <c r="B543" s="43">
        <v>3150</v>
      </c>
      <c r="C543" s="43" t="s">
        <v>4</v>
      </c>
      <c r="D543" s="70" t="s">
        <v>2349</v>
      </c>
      <c r="E543" s="103">
        <f t="shared" ref="E543:E570" si="205">E542</f>
        <v>44739</v>
      </c>
      <c r="F543" s="43" t="s">
        <v>38</v>
      </c>
      <c r="G543" s="43">
        <f t="shared" ref="G543:G570" si="206">G542</f>
        <v>1103</v>
      </c>
      <c r="H543" s="167">
        <v>3151.5</v>
      </c>
      <c r="I543" s="152">
        <v>44748</v>
      </c>
      <c r="J543" s="358" t="s">
        <v>3271</v>
      </c>
      <c r="K543" s="178" t="s">
        <v>3087</v>
      </c>
      <c r="L543" s="99" t="s">
        <v>73</v>
      </c>
      <c r="M543" s="43"/>
      <c r="N543" s="70" t="s">
        <v>2352</v>
      </c>
      <c r="O543" s="43" t="s">
        <v>2368</v>
      </c>
      <c r="P543" s="202">
        <v>3</v>
      </c>
      <c r="Q543" s="210">
        <v>35</v>
      </c>
      <c r="R543" s="42">
        <f t="shared" si="201"/>
        <v>105</v>
      </c>
      <c r="S543" s="43" t="s">
        <v>1915</v>
      </c>
      <c r="T543" s="133" t="str">
        <f t="shared" si="202"/>
        <v xml:space="preserve">  </v>
      </c>
      <c r="U543" s="133">
        <f t="shared" si="202"/>
        <v>105</v>
      </c>
      <c r="V543" s="133" t="str">
        <f t="shared" si="202"/>
        <v xml:space="preserve">  </v>
      </c>
      <c r="W543" s="133"/>
      <c r="X543" s="133"/>
      <c r="Y543" s="133"/>
      <c r="Z543" s="133" t="str">
        <f t="shared" si="202"/>
        <v xml:space="preserve">  </v>
      </c>
      <c r="AA543" s="133" t="str">
        <f t="shared" si="202"/>
        <v xml:space="preserve">  </v>
      </c>
      <c r="AB543" s="133" t="str">
        <f t="shared" si="202"/>
        <v xml:space="preserve">  </v>
      </c>
      <c r="AC543" s="133" t="str">
        <f t="shared" si="202"/>
        <v xml:space="preserve">  </v>
      </c>
      <c r="AD543" s="133" t="str">
        <f t="shared" si="202"/>
        <v xml:space="preserve">  </v>
      </c>
      <c r="AE543" s="133"/>
      <c r="AF543" s="133" t="str">
        <f t="shared" si="202"/>
        <v xml:space="preserve">  </v>
      </c>
      <c r="AG543" s="133" t="str">
        <f t="shared" si="202"/>
        <v xml:space="preserve">  </v>
      </c>
      <c r="AH543" s="133" t="str">
        <f t="shared" si="202"/>
        <v xml:space="preserve">  </v>
      </c>
      <c r="AI543" s="42">
        <f t="shared" si="203"/>
        <v>105</v>
      </c>
      <c r="AJ543" s="42">
        <v>0</v>
      </c>
      <c r="AK543" s="43">
        <v>1055</v>
      </c>
      <c r="AL543" s="42">
        <f t="shared" si="204"/>
        <v>105</v>
      </c>
      <c r="AM543" s="43" t="s">
        <v>311</v>
      </c>
      <c r="AN543" s="95">
        <v>44713</v>
      </c>
      <c r="AO543" s="82"/>
    </row>
    <row r="544" spans="1:41" ht="45" hidden="1" customHeight="1">
      <c r="A544" s="43">
        <v>4</v>
      </c>
      <c r="B544" s="43">
        <v>3150</v>
      </c>
      <c r="C544" s="43" t="s">
        <v>4</v>
      </c>
      <c r="D544" s="70" t="s">
        <v>2349</v>
      </c>
      <c r="E544" s="103">
        <f t="shared" si="205"/>
        <v>44739</v>
      </c>
      <c r="F544" s="43" t="s">
        <v>38</v>
      </c>
      <c r="G544" s="43">
        <f t="shared" si="206"/>
        <v>1103</v>
      </c>
      <c r="H544" s="167">
        <v>3151.5</v>
      </c>
      <c r="I544" s="152">
        <v>44748</v>
      </c>
      <c r="J544" s="358" t="s">
        <v>3271</v>
      </c>
      <c r="K544" s="178" t="s">
        <v>3087</v>
      </c>
      <c r="L544" s="99" t="s">
        <v>73</v>
      </c>
      <c r="M544" s="43"/>
      <c r="N544" s="70" t="s">
        <v>2353</v>
      </c>
      <c r="O544" s="43" t="s">
        <v>1901</v>
      </c>
      <c r="P544" s="202">
        <v>2</v>
      </c>
      <c r="Q544" s="210">
        <v>26</v>
      </c>
      <c r="R544" s="42">
        <f t="shared" si="201"/>
        <v>52</v>
      </c>
      <c r="S544" s="43" t="s">
        <v>1915</v>
      </c>
      <c r="T544" s="133" t="str">
        <f t="shared" si="202"/>
        <v xml:space="preserve">  </v>
      </c>
      <c r="U544" s="133">
        <f t="shared" si="202"/>
        <v>52</v>
      </c>
      <c r="V544" s="133" t="str">
        <f t="shared" si="202"/>
        <v xml:space="preserve">  </v>
      </c>
      <c r="W544" s="133"/>
      <c r="X544" s="133"/>
      <c r="Y544" s="133"/>
      <c r="Z544" s="133" t="str">
        <f t="shared" si="202"/>
        <v xml:space="preserve">  </v>
      </c>
      <c r="AA544" s="133" t="str">
        <f t="shared" si="202"/>
        <v xml:space="preserve">  </v>
      </c>
      <c r="AB544" s="133" t="str">
        <f t="shared" si="202"/>
        <v xml:space="preserve">  </v>
      </c>
      <c r="AC544" s="133" t="str">
        <f t="shared" si="202"/>
        <v xml:space="preserve">  </v>
      </c>
      <c r="AD544" s="133" t="str">
        <f t="shared" si="202"/>
        <v xml:space="preserve">  </v>
      </c>
      <c r="AE544" s="133"/>
      <c r="AF544" s="133" t="str">
        <f t="shared" si="202"/>
        <v xml:space="preserve">  </v>
      </c>
      <c r="AG544" s="133" t="str">
        <f t="shared" si="202"/>
        <v xml:space="preserve">  </v>
      </c>
      <c r="AH544" s="133" t="str">
        <f t="shared" si="202"/>
        <v xml:space="preserve">  </v>
      </c>
      <c r="AI544" s="42">
        <f t="shared" si="203"/>
        <v>52</v>
      </c>
      <c r="AJ544" s="42">
        <v>0</v>
      </c>
      <c r="AK544" s="43">
        <v>1055</v>
      </c>
      <c r="AL544" s="42">
        <f t="shared" si="204"/>
        <v>52</v>
      </c>
      <c r="AM544" s="43" t="s">
        <v>311</v>
      </c>
      <c r="AN544" s="95">
        <v>44713</v>
      </c>
      <c r="AO544" s="82"/>
    </row>
    <row r="545" spans="1:41" ht="45" hidden="1" customHeight="1">
      <c r="A545" s="214">
        <v>5</v>
      </c>
      <c r="B545" s="43">
        <v>3150</v>
      </c>
      <c r="C545" s="43" t="s">
        <v>4</v>
      </c>
      <c r="D545" s="70" t="s">
        <v>2349</v>
      </c>
      <c r="E545" s="103">
        <f t="shared" si="205"/>
        <v>44739</v>
      </c>
      <c r="F545" s="43" t="s">
        <v>38</v>
      </c>
      <c r="G545" s="43">
        <f t="shared" si="206"/>
        <v>1103</v>
      </c>
      <c r="H545" s="167">
        <v>3151.5</v>
      </c>
      <c r="I545" s="152">
        <v>44748</v>
      </c>
      <c r="J545" s="358" t="s">
        <v>3271</v>
      </c>
      <c r="K545" s="178" t="s">
        <v>3087</v>
      </c>
      <c r="L545" s="99" t="s">
        <v>73</v>
      </c>
      <c r="M545" s="43"/>
      <c r="N545" s="70" t="s">
        <v>2354</v>
      </c>
      <c r="O545" s="43" t="s">
        <v>68</v>
      </c>
      <c r="P545" s="202">
        <v>1</v>
      </c>
      <c r="Q545" s="210">
        <v>14</v>
      </c>
      <c r="R545" s="42">
        <f t="shared" si="201"/>
        <v>14</v>
      </c>
      <c r="S545" s="43" t="s">
        <v>1915</v>
      </c>
      <c r="T545" s="133" t="str">
        <f t="shared" si="202"/>
        <v xml:space="preserve">  </v>
      </c>
      <c r="U545" s="133">
        <f t="shared" si="202"/>
        <v>14</v>
      </c>
      <c r="V545" s="133" t="str">
        <f t="shared" si="202"/>
        <v xml:space="preserve">  </v>
      </c>
      <c r="W545" s="133"/>
      <c r="X545" s="133"/>
      <c r="Y545" s="133"/>
      <c r="Z545" s="133" t="str">
        <f t="shared" si="202"/>
        <v xml:space="preserve">  </v>
      </c>
      <c r="AA545" s="133" t="str">
        <f t="shared" si="202"/>
        <v xml:space="preserve">  </v>
      </c>
      <c r="AB545" s="133" t="str">
        <f t="shared" si="202"/>
        <v xml:space="preserve">  </v>
      </c>
      <c r="AC545" s="133" t="str">
        <f t="shared" si="202"/>
        <v xml:space="preserve">  </v>
      </c>
      <c r="AD545" s="133" t="str">
        <f t="shared" si="202"/>
        <v xml:space="preserve">  </v>
      </c>
      <c r="AE545" s="133"/>
      <c r="AF545" s="133" t="str">
        <f t="shared" si="202"/>
        <v xml:space="preserve">  </v>
      </c>
      <c r="AG545" s="133" t="str">
        <f t="shared" si="202"/>
        <v xml:space="preserve">  </v>
      </c>
      <c r="AH545" s="133" t="str">
        <f t="shared" si="202"/>
        <v xml:space="preserve">  </v>
      </c>
      <c r="AI545" s="42">
        <f t="shared" si="203"/>
        <v>14</v>
      </c>
      <c r="AJ545" s="42">
        <v>0</v>
      </c>
      <c r="AK545" s="43">
        <v>1055</v>
      </c>
      <c r="AL545" s="42">
        <f t="shared" si="204"/>
        <v>14</v>
      </c>
      <c r="AM545" s="43" t="s">
        <v>311</v>
      </c>
      <c r="AN545" s="95">
        <v>44713</v>
      </c>
      <c r="AO545" s="82"/>
    </row>
    <row r="546" spans="1:41" ht="45" hidden="1" customHeight="1">
      <c r="A546" s="43">
        <v>6</v>
      </c>
      <c r="B546" s="43">
        <v>3150</v>
      </c>
      <c r="C546" s="43" t="s">
        <v>4</v>
      </c>
      <c r="D546" s="70" t="s">
        <v>2349</v>
      </c>
      <c r="E546" s="103">
        <f t="shared" si="205"/>
        <v>44739</v>
      </c>
      <c r="F546" s="43" t="s">
        <v>38</v>
      </c>
      <c r="G546" s="43">
        <f t="shared" si="206"/>
        <v>1103</v>
      </c>
      <c r="H546" s="167">
        <v>3151.5</v>
      </c>
      <c r="I546" s="152">
        <v>44748</v>
      </c>
      <c r="J546" s="358" t="s">
        <v>3271</v>
      </c>
      <c r="K546" s="178" t="s">
        <v>3087</v>
      </c>
      <c r="L546" s="99" t="s">
        <v>73</v>
      </c>
      <c r="M546" s="43"/>
      <c r="N546" s="70" t="s">
        <v>2355</v>
      </c>
      <c r="O546" s="43" t="s">
        <v>68</v>
      </c>
      <c r="P546" s="202">
        <v>5</v>
      </c>
      <c r="Q546" s="210">
        <v>2.5</v>
      </c>
      <c r="R546" s="42">
        <f t="shared" si="201"/>
        <v>12.5</v>
      </c>
      <c r="S546" s="43" t="s">
        <v>1915</v>
      </c>
      <c r="T546" s="133" t="str">
        <f t="shared" si="202"/>
        <v xml:space="preserve">  </v>
      </c>
      <c r="U546" s="133">
        <f t="shared" si="202"/>
        <v>12.5</v>
      </c>
      <c r="V546" s="133" t="str">
        <f t="shared" si="202"/>
        <v xml:space="preserve">  </v>
      </c>
      <c r="W546" s="133"/>
      <c r="X546" s="133"/>
      <c r="Y546" s="133"/>
      <c r="Z546" s="133" t="str">
        <f t="shared" si="202"/>
        <v xml:space="preserve">  </v>
      </c>
      <c r="AA546" s="133" t="str">
        <f t="shared" si="202"/>
        <v xml:space="preserve">  </v>
      </c>
      <c r="AB546" s="133" t="str">
        <f t="shared" si="202"/>
        <v xml:space="preserve">  </v>
      </c>
      <c r="AC546" s="133" t="str">
        <f t="shared" si="202"/>
        <v xml:space="preserve">  </v>
      </c>
      <c r="AD546" s="133" t="str">
        <f t="shared" si="202"/>
        <v xml:space="preserve">  </v>
      </c>
      <c r="AE546" s="133"/>
      <c r="AF546" s="133" t="str">
        <f t="shared" si="202"/>
        <v xml:space="preserve">  </v>
      </c>
      <c r="AG546" s="133" t="str">
        <f t="shared" si="202"/>
        <v xml:space="preserve">  </v>
      </c>
      <c r="AH546" s="133" t="str">
        <f t="shared" si="202"/>
        <v xml:space="preserve">  </v>
      </c>
      <c r="AI546" s="42">
        <f t="shared" si="203"/>
        <v>12.5</v>
      </c>
      <c r="AJ546" s="42">
        <v>0</v>
      </c>
      <c r="AK546" s="43">
        <v>1055</v>
      </c>
      <c r="AL546" s="42">
        <f t="shared" si="204"/>
        <v>12.5</v>
      </c>
      <c r="AM546" s="43" t="s">
        <v>311</v>
      </c>
      <c r="AN546" s="95">
        <v>44713</v>
      </c>
      <c r="AO546" s="82"/>
    </row>
    <row r="547" spans="1:41" ht="45" hidden="1" customHeight="1">
      <c r="A547" s="43">
        <v>7</v>
      </c>
      <c r="B547" s="43">
        <v>3150</v>
      </c>
      <c r="C547" s="43" t="s">
        <v>4</v>
      </c>
      <c r="D547" s="70" t="s">
        <v>2349</v>
      </c>
      <c r="E547" s="103">
        <f t="shared" si="205"/>
        <v>44739</v>
      </c>
      <c r="F547" s="43" t="s">
        <v>38</v>
      </c>
      <c r="G547" s="43">
        <f t="shared" si="206"/>
        <v>1103</v>
      </c>
      <c r="H547" s="167">
        <v>3151.5</v>
      </c>
      <c r="I547" s="152">
        <v>44748</v>
      </c>
      <c r="J547" s="358" t="s">
        <v>3271</v>
      </c>
      <c r="K547" s="178" t="s">
        <v>3087</v>
      </c>
      <c r="L547" s="99" t="s">
        <v>73</v>
      </c>
      <c r="M547" s="43"/>
      <c r="N547" s="70" t="s">
        <v>2356</v>
      </c>
      <c r="O547" s="43" t="s">
        <v>68</v>
      </c>
      <c r="P547" s="202">
        <v>5</v>
      </c>
      <c r="Q547" s="210">
        <v>2.5</v>
      </c>
      <c r="R547" s="42">
        <f t="shared" si="201"/>
        <v>12.5</v>
      </c>
      <c r="S547" s="43" t="s">
        <v>1915</v>
      </c>
      <c r="T547" s="133" t="str">
        <f t="shared" si="202"/>
        <v xml:space="preserve">  </v>
      </c>
      <c r="U547" s="133">
        <f t="shared" si="202"/>
        <v>12.5</v>
      </c>
      <c r="V547" s="133" t="str">
        <f t="shared" si="202"/>
        <v xml:space="preserve">  </v>
      </c>
      <c r="W547" s="133"/>
      <c r="X547" s="133"/>
      <c r="Y547" s="133"/>
      <c r="Z547" s="133" t="str">
        <f t="shared" si="202"/>
        <v xml:space="preserve">  </v>
      </c>
      <c r="AA547" s="133" t="str">
        <f t="shared" si="202"/>
        <v xml:space="preserve">  </v>
      </c>
      <c r="AB547" s="133" t="str">
        <f t="shared" si="202"/>
        <v xml:space="preserve">  </v>
      </c>
      <c r="AC547" s="133" t="str">
        <f t="shared" si="202"/>
        <v xml:space="preserve">  </v>
      </c>
      <c r="AD547" s="133" t="str">
        <f t="shared" si="202"/>
        <v xml:space="preserve">  </v>
      </c>
      <c r="AE547" s="133"/>
      <c r="AF547" s="133" t="str">
        <f t="shared" si="202"/>
        <v xml:space="preserve">  </v>
      </c>
      <c r="AG547" s="133" t="str">
        <f t="shared" si="202"/>
        <v xml:space="preserve">  </v>
      </c>
      <c r="AH547" s="133" t="str">
        <f t="shared" si="202"/>
        <v xml:space="preserve">  </v>
      </c>
      <c r="AI547" s="42">
        <f t="shared" si="203"/>
        <v>12.5</v>
      </c>
      <c r="AJ547" s="42">
        <v>0</v>
      </c>
      <c r="AK547" s="43">
        <v>1055</v>
      </c>
      <c r="AL547" s="42">
        <f t="shared" si="204"/>
        <v>12.5</v>
      </c>
      <c r="AM547" s="43" t="s">
        <v>311</v>
      </c>
      <c r="AN547" s="95">
        <v>44713</v>
      </c>
      <c r="AO547" s="82"/>
    </row>
    <row r="548" spans="1:41" ht="45" hidden="1" customHeight="1">
      <c r="A548" s="43">
        <v>8</v>
      </c>
      <c r="B548" s="43">
        <v>3150</v>
      </c>
      <c r="C548" s="43" t="s">
        <v>4</v>
      </c>
      <c r="D548" s="70" t="s">
        <v>2349</v>
      </c>
      <c r="E548" s="103">
        <f t="shared" si="205"/>
        <v>44739</v>
      </c>
      <c r="F548" s="43" t="s">
        <v>38</v>
      </c>
      <c r="G548" s="43">
        <f t="shared" si="206"/>
        <v>1103</v>
      </c>
      <c r="H548" s="167">
        <v>3151.5</v>
      </c>
      <c r="I548" s="152">
        <v>44748</v>
      </c>
      <c r="J548" s="358" t="s">
        <v>3271</v>
      </c>
      <c r="K548" s="178" t="s">
        <v>3087</v>
      </c>
      <c r="L548" s="99" t="s">
        <v>73</v>
      </c>
      <c r="M548" s="43"/>
      <c r="N548" s="70" t="s">
        <v>2357</v>
      </c>
      <c r="O548" s="43" t="s">
        <v>68</v>
      </c>
      <c r="P548" s="202">
        <v>5</v>
      </c>
      <c r="Q548" s="210">
        <v>7</v>
      </c>
      <c r="R548" s="42">
        <f t="shared" si="201"/>
        <v>35</v>
      </c>
      <c r="S548" s="43" t="s">
        <v>1915</v>
      </c>
      <c r="T548" s="133" t="str">
        <f t="shared" si="202"/>
        <v xml:space="preserve">  </v>
      </c>
      <c r="U548" s="133">
        <f t="shared" si="202"/>
        <v>35</v>
      </c>
      <c r="V548" s="133" t="str">
        <f t="shared" si="202"/>
        <v xml:space="preserve">  </v>
      </c>
      <c r="W548" s="133"/>
      <c r="X548" s="133"/>
      <c r="Y548" s="133"/>
      <c r="Z548" s="133" t="str">
        <f t="shared" si="202"/>
        <v xml:space="preserve">  </v>
      </c>
      <c r="AA548" s="133" t="str">
        <f t="shared" si="202"/>
        <v xml:space="preserve">  </v>
      </c>
      <c r="AB548" s="133" t="str">
        <f t="shared" si="202"/>
        <v xml:space="preserve">  </v>
      </c>
      <c r="AC548" s="133" t="str">
        <f t="shared" si="202"/>
        <v xml:space="preserve">  </v>
      </c>
      <c r="AD548" s="133" t="str">
        <f t="shared" si="202"/>
        <v xml:space="preserve">  </v>
      </c>
      <c r="AE548" s="133"/>
      <c r="AF548" s="133" t="str">
        <f t="shared" si="202"/>
        <v xml:space="preserve">  </v>
      </c>
      <c r="AG548" s="133" t="str">
        <f t="shared" si="202"/>
        <v xml:space="preserve">  </v>
      </c>
      <c r="AH548" s="133" t="str">
        <f t="shared" si="202"/>
        <v xml:space="preserve">  </v>
      </c>
      <c r="AI548" s="42">
        <f t="shared" si="203"/>
        <v>35</v>
      </c>
      <c r="AJ548" s="42">
        <v>0</v>
      </c>
      <c r="AK548" s="43">
        <v>1055</v>
      </c>
      <c r="AL548" s="42">
        <f t="shared" si="204"/>
        <v>35</v>
      </c>
      <c r="AM548" s="43" t="s">
        <v>311</v>
      </c>
      <c r="AN548" s="95">
        <v>44713</v>
      </c>
      <c r="AO548" s="82"/>
    </row>
    <row r="549" spans="1:41" ht="45" hidden="1" customHeight="1">
      <c r="A549" s="43">
        <v>9</v>
      </c>
      <c r="B549" s="43">
        <v>3150</v>
      </c>
      <c r="C549" s="43" t="s">
        <v>4</v>
      </c>
      <c r="D549" s="70" t="s">
        <v>2349</v>
      </c>
      <c r="E549" s="103">
        <f t="shared" si="205"/>
        <v>44739</v>
      </c>
      <c r="F549" s="43" t="s">
        <v>38</v>
      </c>
      <c r="G549" s="43">
        <f t="shared" si="206"/>
        <v>1103</v>
      </c>
      <c r="H549" s="167">
        <v>3151.5</v>
      </c>
      <c r="I549" s="152">
        <v>44748</v>
      </c>
      <c r="J549" s="358" t="s">
        <v>3271</v>
      </c>
      <c r="K549" s="178" t="s">
        <v>3087</v>
      </c>
      <c r="L549" s="99" t="s">
        <v>73</v>
      </c>
      <c r="M549" s="43"/>
      <c r="N549" s="70" t="s">
        <v>2358</v>
      </c>
      <c r="O549" s="43" t="s">
        <v>68</v>
      </c>
      <c r="P549" s="202">
        <v>10</v>
      </c>
      <c r="Q549" s="210">
        <v>4.5</v>
      </c>
      <c r="R549" s="42">
        <f t="shared" si="201"/>
        <v>45</v>
      </c>
      <c r="S549" s="43" t="s">
        <v>1915</v>
      </c>
      <c r="T549" s="133" t="str">
        <f t="shared" si="202"/>
        <v xml:space="preserve">  </v>
      </c>
      <c r="U549" s="133">
        <f t="shared" si="202"/>
        <v>45</v>
      </c>
      <c r="V549" s="133" t="str">
        <f t="shared" si="202"/>
        <v xml:space="preserve">  </v>
      </c>
      <c r="W549" s="133"/>
      <c r="X549" s="133"/>
      <c r="Y549" s="133"/>
      <c r="Z549" s="133" t="str">
        <f t="shared" si="202"/>
        <v xml:space="preserve">  </v>
      </c>
      <c r="AA549" s="133" t="str">
        <f t="shared" si="202"/>
        <v xml:space="preserve">  </v>
      </c>
      <c r="AB549" s="133" t="str">
        <f t="shared" si="202"/>
        <v xml:space="preserve">  </v>
      </c>
      <c r="AC549" s="133" t="str">
        <f t="shared" si="202"/>
        <v xml:space="preserve">  </v>
      </c>
      <c r="AD549" s="133" t="str">
        <f t="shared" si="202"/>
        <v xml:space="preserve">  </v>
      </c>
      <c r="AE549" s="133"/>
      <c r="AF549" s="133" t="str">
        <f t="shared" si="202"/>
        <v xml:space="preserve">  </v>
      </c>
      <c r="AG549" s="133" t="str">
        <f t="shared" si="202"/>
        <v xml:space="preserve">  </v>
      </c>
      <c r="AH549" s="133" t="str">
        <f t="shared" si="202"/>
        <v xml:space="preserve">  </v>
      </c>
      <c r="AI549" s="42">
        <f t="shared" si="203"/>
        <v>45</v>
      </c>
      <c r="AJ549" s="42">
        <v>0</v>
      </c>
      <c r="AK549" s="43">
        <v>1055</v>
      </c>
      <c r="AL549" s="42">
        <f t="shared" si="204"/>
        <v>45</v>
      </c>
      <c r="AM549" s="43" t="s">
        <v>311</v>
      </c>
      <c r="AN549" s="95">
        <v>44713</v>
      </c>
      <c r="AO549" s="82"/>
    </row>
    <row r="550" spans="1:41" ht="45" hidden="1" customHeight="1">
      <c r="A550" s="43">
        <v>10</v>
      </c>
      <c r="B550" s="43">
        <v>3150</v>
      </c>
      <c r="C550" s="43" t="s">
        <v>4</v>
      </c>
      <c r="D550" s="70" t="s">
        <v>2349</v>
      </c>
      <c r="E550" s="103">
        <f t="shared" si="205"/>
        <v>44739</v>
      </c>
      <c r="F550" s="43" t="s">
        <v>38</v>
      </c>
      <c r="G550" s="43">
        <f t="shared" si="206"/>
        <v>1103</v>
      </c>
      <c r="H550" s="167">
        <v>3151.5</v>
      </c>
      <c r="I550" s="152">
        <v>44748</v>
      </c>
      <c r="J550" s="358" t="s">
        <v>3271</v>
      </c>
      <c r="K550" s="178" t="s">
        <v>3087</v>
      </c>
      <c r="L550" s="99" t="s">
        <v>73</v>
      </c>
      <c r="M550" s="43"/>
      <c r="N550" s="70" t="s">
        <v>2359</v>
      </c>
      <c r="O550" s="43" t="s">
        <v>68</v>
      </c>
      <c r="P550" s="202">
        <v>5</v>
      </c>
      <c r="Q550" s="210">
        <v>6</v>
      </c>
      <c r="R550" s="42">
        <f t="shared" si="201"/>
        <v>30</v>
      </c>
      <c r="S550" s="43" t="s">
        <v>1915</v>
      </c>
      <c r="T550" s="133" t="str">
        <f t="shared" si="202"/>
        <v xml:space="preserve">  </v>
      </c>
      <c r="U550" s="133">
        <f t="shared" si="202"/>
        <v>30</v>
      </c>
      <c r="V550" s="133" t="str">
        <f t="shared" si="202"/>
        <v xml:space="preserve">  </v>
      </c>
      <c r="W550" s="133"/>
      <c r="X550" s="133"/>
      <c r="Y550" s="133"/>
      <c r="Z550" s="133" t="str">
        <f t="shared" si="202"/>
        <v xml:space="preserve">  </v>
      </c>
      <c r="AA550" s="133" t="str">
        <f t="shared" si="202"/>
        <v xml:space="preserve">  </v>
      </c>
      <c r="AB550" s="133" t="str">
        <f t="shared" si="202"/>
        <v xml:space="preserve">  </v>
      </c>
      <c r="AC550" s="133" t="str">
        <f t="shared" si="202"/>
        <v xml:space="preserve">  </v>
      </c>
      <c r="AD550" s="133" t="str">
        <f t="shared" si="202"/>
        <v xml:space="preserve">  </v>
      </c>
      <c r="AE550" s="133"/>
      <c r="AF550" s="133" t="str">
        <f t="shared" si="202"/>
        <v xml:space="preserve">  </v>
      </c>
      <c r="AG550" s="133" t="str">
        <f t="shared" si="202"/>
        <v xml:space="preserve">  </v>
      </c>
      <c r="AH550" s="133" t="str">
        <f t="shared" si="202"/>
        <v xml:space="preserve">  </v>
      </c>
      <c r="AI550" s="42">
        <f t="shared" si="203"/>
        <v>30</v>
      </c>
      <c r="AJ550" s="42">
        <v>0</v>
      </c>
      <c r="AK550" s="43">
        <v>1055</v>
      </c>
      <c r="AL550" s="42">
        <f t="shared" si="204"/>
        <v>30</v>
      </c>
      <c r="AM550" s="43" t="s">
        <v>311</v>
      </c>
      <c r="AN550" s="95">
        <v>44713</v>
      </c>
      <c r="AO550" s="82"/>
    </row>
    <row r="551" spans="1:41" ht="45" hidden="1" customHeight="1">
      <c r="A551" s="43">
        <v>11</v>
      </c>
      <c r="B551" s="43">
        <v>3150</v>
      </c>
      <c r="C551" s="43" t="s">
        <v>4</v>
      </c>
      <c r="D551" s="70" t="s">
        <v>2349</v>
      </c>
      <c r="E551" s="103">
        <f t="shared" si="205"/>
        <v>44739</v>
      </c>
      <c r="F551" s="43" t="s">
        <v>38</v>
      </c>
      <c r="G551" s="43">
        <f t="shared" si="206"/>
        <v>1103</v>
      </c>
      <c r="H551" s="167">
        <v>3151.5</v>
      </c>
      <c r="I551" s="152">
        <v>44748</v>
      </c>
      <c r="J551" s="358" t="s">
        <v>3271</v>
      </c>
      <c r="K551" s="178" t="s">
        <v>3087</v>
      </c>
      <c r="L551" s="99" t="s">
        <v>73</v>
      </c>
      <c r="M551" s="43"/>
      <c r="N551" s="70" t="s">
        <v>2360</v>
      </c>
      <c r="O551" s="43" t="s">
        <v>68</v>
      </c>
      <c r="P551" s="202">
        <v>30</v>
      </c>
      <c r="Q551" s="210">
        <v>56</v>
      </c>
      <c r="R551" s="42">
        <f t="shared" si="201"/>
        <v>1680</v>
      </c>
      <c r="S551" s="43" t="s">
        <v>1915</v>
      </c>
      <c r="T551" s="133" t="str">
        <f t="shared" ref="T551:AH560" si="207">IF($S551=T$15,$R551,"  ")</f>
        <v xml:space="preserve">  </v>
      </c>
      <c r="U551" s="133">
        <f t="shared" si="207"/>
        <v>1680</v>
      </c>
      <c r="V551" s="133" t="str">
        <f t="shared" si="207"/>
        <v xml:space="preserve">  </v>
      </c>
      <c r="W551" s="133"/>
      <c r="X551" s="133"/>
      <c r="Y551" s="133"/>
      <c r="Z551" s="133" t="str">
        <f t="shared" si="207"/>
        <v xml:space="preserve">  </v>
      </c>
      <c r="AA551" s="133" t="str">
        <f t="shared" si="207"/>
        <v xml:space="preserve">  </v>
      </c>
      <c r="AB551" s="133" t="str">
        <f t="shared" si="207"/>
        <v xml:space="preserve">  </v>
      </c>
      <c r="AC551" s="133" t="str">
        <f t="shared" si="207"/>
        <v xml:space="preserve">  </v>
      </c>
      <c r="AD551" s="133" t="str">
        <f t="shared" si="207"/>
        <v xml:space="preserve">  </v>
      </c>
      <c r="AE551" s="133"/>
      <c r="AF551" s="133" t="str">
        <f t="shared" si="207"/>
        <v xml:space="preserve">  </v>
      </c>
      <c r="AG551" s="133" t="str">
        <f t="shared" si="207"/>
        <v xml:space="preserve">  </v>
      </c>
      <c r="AH551" s="133" t="str">
        <f t="shared" si="207"/>
        <v xml:space="preserve">  </v>
      </c>
      <c r="AI551" s="42">
        <f t="shared" si="203"/>
        <v>1680</v>
      </c>
      <c r="AJ551" s="42">
        <v>0</v>
      </c>
      <c r="AK551" s="43">
        <v>1055</v>
      </c>
      <c r="AL551" s="42">
        <f t="shared" si="204"/>
        <v>1680</v>
      </c>
      <c r="AM551" s="43" t="s">
        <v>311</v>
      </c>
      <c r="AN551" s="95">
        <v>44713</v>
      </c>
      <c r="AO551" s="82"/>
    </row>
    <row r="552" spans="1:41" ht="45" hidden="1" customHeight="1">
      <c r="A552" s="43">
        <v>12</v>
      </c>
      <c r="B552" s="43">
        <v>3150</v>
      </c>
      <c r="C552" s="43" t="s">
        <v>4</v>
      </c>
      <c r="D552" s="70" t="s">
        <v>2349</v>
      </c>
      <c r="E552" s="103">
        <f t="shared" si="205"/>
        <v>44739</v>
      </c>
      <c r="F552" s="43" t="s">
        <v>38</v>
      </c>
      <c r="G552" s="43">
        <f t="shared" si="206"/>
        <v>1103</v>
      </c>
      <c r="H552" s="167">
        <v>3151.5</v>
      </c>
      <c r="I552" s="152">
        <v>44748</v>
      </c>
      <c r="J552" s="358" t="s">
        <v>3271</v>
      </c>
      <c r="K552" s="178" t="s">
        <v>3087</v>
      </c>
      <c r="L552" s="99" t="s">
        <v>73</v>
      </c>
      <c r="M552" s="43"/>
      <c r="N552" s="70" t="s">
        <v>2361</v>
      </c>
      <c r="O552" s="43" t="s">
        <v>68</v>
      </c>
      <c r="P552" s="202">
        <v>15</v>
      </c>
      <c r="Q552" s="210">
        <v>46</v>
      </c>
      <c r="R552" s="42">
        <f t="shared" si="201"/>
        <v>690</v>
      </c>
      <c r="S552" s="43" t="s">
        <v>1915</v>
      </c>
      <c r="T552" s="133" t="str">
        <f t="shared" si="207"/>
        <v xml:space="preserve">  </v>
      </c>
      <c r="U552" s="133">
        <f t="shared" si="207"/>
        <v>690</v>
      </c>
      <c r="V552" s="133" t="str">
        <f t="shared" si="207"/>
        <v xml:space="preserve">  </v>
      </c>
      <c r="W552" s="133"/>
      <c r="X552" s="133"/>
      <c r="Y552" s="133"/>
      <c r="Z552" s="133" t="str">
        <f t="shared" si="207"/>
        <v xml:space="preserve">  </v>
      </c>
      <c r="AA552" s="133" t="str">
        <f t="shared" si="207"/>
        <v xml:space="preserve">  </v>
      </c>
      <c r="AB552" s="133" t="str">
        <f t="shared" si="207"/>
        <v xml:space="preserve">  </v>
      </c>
      <c r="AC552" s="133" t="str">
        <f t="shared" si="207"/>
        <v xml:space="preserve">  </v>
      </c>
      <c r="AD552" s="133" t="str">
        <f t="shared" si="207"/>
        <v xml:space="preserve">  </v>
      </c>
      <c r="AE552" s="133"/>
      <c r="AF552" s="133" t="str">
        <f t="shared" si="207"/>
        <v xml:space="preserve">  </v>
      </c>
      <c r="AG552" s="133" t="str">
        <f t="shared" si="207"/>
        <v xml:space="preserve">  </v>
      </c>
      <c r="AH552" s="133" t="str">
        <f t="shared" si="207"/>
        <v xml:space="preserve">  </v>
      </c>
      <c r="AI552" s="42">
        <f t="shared" si="203"/>
        <v>690</v>
      </c>
      <c r="AJ552" s="42">
        <v>0</v>
      </c>
      <c r="AK552" s="43">
        <v>1055</v>
      </c>
      <c r="AL552" s="42">
        <f t="shared" si="204"/>
        <v>690</v>
      </c>
      <c r="AM552" s="43" t="s">
        <v>311</v>
      </c>
      <c r="AN552" s="95">
        <v>44713</v>
      </c>
      <c r="AO552" s="82"/>
    </row>
    <row r="553" spans="1:41" ht="45" hidden="1" customHeight="1">
      <c r="A553" s="43">
        <v>13</v>
      </c>
      <c r="B553" s="43">
        <v>3150</v>
      </c>
      <c r="C553" s="43" t="s">
        <v>4</v>
      </c>
      <c r="D553" s="70" t="s">
        <v>2349</v>
      </c>
      <c r="E553" s="103">
        <f t="shared" si="205"/>
        <v>44739</v>
      </c>
      <c r="F553" s="43" t="s">
        <v>38</v>
      </c>
      <c r="G553" s="43">
        <f t="shared" si="206"/>
        <v>1103</v>
      </c>
      <c r="H553" s="167">
        <v>3151.5</v>
      </c>
      <c r="I553" s="152">
        <v>44748</v>
      </c>
      <c r="J553" s="358" t="s">
        <v>3271</v>
      </c>
      <c r="K553" s="178" t="s">
        <v>3087</v>
      </c>
      <c r="L553" s="99" t="s">
        <v>73</v>
      </c>
      <c r="M553" s="43"/>
      <c r="N553" s="70" t="s">
        <v>2362</v>
      </c>
      <c r="O553" s="43" t="s">
        <v>1902</v>
      </c>
      <c r="P553" s="202">
        <v>6</v>
      </c>
      <c r="Q553" s="210">
        <v>46</v>
      </c>
      <c r="R553" s="42">
        <f t="shared" si="201"/>
        <v>276</v>
      </c>
      <c r="S553" s="43" t="s">
        <v>1915</v>
      </c>
      <c r="T553" s="133" t="str">
        <f t="shared" si="207"/>
        <v xml:space="preserve">  </v>
      </c>
      <c r="U553" s="133">
        <f t="shared" si="207"/>
        <v>276</v>
      </c>
      <c r="V553" s="133" t="str">
        <f t="shared" si="207"/>
        <v xml:space="preserve">  </v>
      </c>
      <c r="W553" s="133"/>
      <c r="X553" s="133"/>
      <c r="Y553" s="133"/>
      <c r="Z553" s="133" t="str">
        <f t="shared" si="207"/>
        <v xml:space="preserve">  </v>
      </c>
      <c r="AA553" s="133" t="str">
        <f t="shared" si="207"/>
        <v xml:space="preserve">  </v>
      </c>
      <c r="AB553" s="133" t="str">
        <f t="shared" si="207"/>
        <v xml:space="preserve">  </v>
      </c>
      <c r="AC553" s="133" t="str">
        <f t="shared" si="207"/>
        <v xml:space="preserve">  </v>
      </c>
      <c r="AD553" s="133" t="str">
        <f t="shared" si="207"/>
        <v xml:space="preserve">  </v>
      </c>
      <c r="AE553" s="133"/>
      <c r="AF553" s="133" t="str">
        <f t="shared" si="207"/>
        <v xml:space="preserve">  </v>
      </c>
      <c r="AG553" s="133" t="str">
        <f t="shared" si="207"/>
        <v xml:space="preserve">  </v>
      </c>
      <c r="AH553" s="133" t="str">
        <f t="shared" si="207"/>
        <v xml:space="preserve">  </v>
      </c>
      <c r="AI553" s="42">
        <f t="shared" si="203"/>
        <v>276</v>
      </c>
      <c r="AJ553" s="42">
        <v>0</v>
      </c>
      <c r="AK553" s="43">
        <v>1055</v>
      </c>
      <c r="AL553" s="42">
        <f t="shared" si="204"/>
        <v>276</v>
      </c>
      <c r="AM553" s="43" t="s">
        <v>311</v>
      </c>
      <c r="AN553" s="95">
        <v>44713</v>
      </c>
      <c r="AO553" s="82"/>
    </row>
    <row r="554" spans="1:41" ht="45" hidden="1" customHeight="1">
      <c r="A554" s="43">
        <v>14</v>
      </c>
      <c r="B554" s="43">
        <v>3150</v>
      </c>
      <c r="C554" s="43" t="s">
        <v>4</v>
      </c>
      <c r="D554" s="70" t="s">
        <v>2349</v>
      </c>
      <c r="E554" s="103">
        <f t="shared" si="205"/>
        <v>44739</v>
      </c>
      <c r="F554" s="43" t="s">
        <v>38</v>
      </c>
      <c r="G554" s="43">
        <f t="shared" si="206"/>
        <v>1103</v>
      </c>
      <c r="H554" s="167">
        <v>3151.5</v>
      </c>
      <c r="I554" s="152">
        <v>44748</v>
      </c>
      <c r="J554" s="358" t="s">
        <v>3271</v>
      </c>
      <c r="K554" s="178" t="s">
        <v>3087</v>
      </c>
      <c r="L554" s="99" t="s">
        <v>73</v>
      </c>
      <c r="M554" s="43"/>
      <c r="N554" s="70" t="s">
        <v>2363</v>
      </c>
      <c r="O554" s="43" t="s">
        <v>2368</v>
      </c>
      <c r="P554" s="202">
        <v>2</v>
      </c>
      <c r="Q554" s="210">
        <v>25</v>
      </c>
      <c r="R554" s="42">
        <f t="shared" si="201"/>
        <v>50</v>
      </c>
      <c r="S554" s="43" t="s">
        <v>1915</v>
      </c>
      <c r="T554" s="133" t="str">
        <f t="shared" si="207"/>
        <v xml:space="preserve">  </v>
      </c>
      <c r="U554" s="133">
        <f t="shared" si="207"/>
        <v>50</v>
      </c>
      <c r="V554" s="133" t="str">
        <f t="shared" si="207"/>
        <v xml:space="preserve">  </v>
      </c>
      <c r="W554" s="133"/>
      <c r="X554" s="133"/>
      <c r="Y554" s="133"/>
      <c r="Z554" s="133" t="str">
        <f t="shared" si="207"/>
        <v xml:space="preserve">  </v>
      </c>
      <c r="AA554" s="133" t="str">
        <f t="shared" si="207"/>
        <v xml:space="preserve">  </v>
      </c>
      <c r="AB554" s="133" t="str">
        <f t="shared" si="207"/>
        <v xml:space="preserve">  </v>
      </c>
      <c r="AC554" s="133" t="str">
        <f t="shared" si="207"/>
        <v xml:space="preserve">  </v>
      </c>
      <c r="AD554" s="133" t="str">
        <f t="shared" si="207"/>
        <v xml:space="preserve">  </v>
      </c>
      <c r="AE554" s="133"/>
      <c r="AF554" s="133" t="str">
        <f t="shared" si="207"/>
        <v xml:space="preserve">  </v>
      </c>
      <c r="AG554" s="133" t="str">
        <f t="shared" si="207"/>
        <v xml:space="preserve">  </v>
      </c>
      <c r="AH554" s="133" t="str">
        <f t="shared" si="207"/>
        <v xml:space="preserve">  </v>
      </c>
      <c r="AI554" s="42">
        <f t="shared" si="203"/>
        <v>50</v>
      </c>
      <c r="AJ554" s="42">
        <v>0</v>
      </c>
      <c r="AK554" s="43">
        <v>1055</v>
      </c>
      <c r="AL554" s="42">
        <f t="shared" si="204"/>
        <v>50</v>
      </c>
      <c r="AM554" s="43" t="s">
        <v>311</v>
      </c>
      <c r="AN554" s="95">
        <v>44713</v>
      </c>
      <c r="AO554" s="82"/>
    </row>
    <row r="555" spans="1:41" ht="45" hidden="1" customHeight="1">
      <c r="A555" s="43">
        <v>15</v>
      </c>
      <c r="B555" s="43">
        <v>3150</v>
      </c>
      <c r="C555" s="43" t="s">
        <v>4</v>
      </c>
      <c r="D555" s="70" t="s">
        <v>2349</v>
      </c>
      <c r="E555" s="103">
        <f t="shared" si="205"/>
        <v>44739</v>
      </c>
      <c r="F555" s="43" t="s">
        <v>38</v>
      </c>
      <c r="G555" s="43">
        <f t="shared" si="206"/>
        <v>1103</v>
      </c>
      <c r="H555" s="167">
        <v>3151.5</v>
      </c>
      <c r="I555" s="152">
        <v>44748</v>
      </c>
      <c r="J555" s="358" t="s">
        <v>3271</v>
      </c>
      <c r="K555" s="178" t="s">
        <v>3087</v>
      </c>
      <c r="L555" s="99" t="s">
        <v>73</v>
      </c>
      <c r="M555" s="43"/>
      <c r="N555" s="70" t="s">
        <v>2364</v>
      </c>
      <c r="O555" s="43" t="s">
        <v>68</v>
      </c>
      <c r="P555" s="202">
        <v>10</v>
      </c>
      <c r="Q555" s="210">
        <v>3</v>
      </c>
      <c r="R555" s="42">
        <f t="shared" si="201"/>
        <v>30</v>
      </c>
      <c r="S555" s="43" t="s">
        <v>1915</v>
      </c>
      <c r="T555" s="133" t="str">
        <f t="shared" si="207"/>
        <v xml:space="preserve">  </v>
      </c>
      <c r="U555" s="133">
        <f t="shared" si="207"/>
        <v>30</v>
      </c>
      <c r="V555" s="133" t="str">
        <f t="shared" si="207"/>
        <v xml:space="preserve">  </v>
      </c>
      <c r="W555" s="133"/>
      <c r="X555" s="133"/>
      <c r="Y555" s="133"/>
      <c r="Z555" s="133" t="str">
        <f t="shared" si="207"/>
        <v xml:space="preserve">  </v>
      </c>
      <c r="AA555" s="133" t="str">
        <f t="shared" si="207"/>
        <v xml:space="preserve">  </v>
      </c>
      <c r="AB555" s="133" t="str">
        <f t="shared" si="207"/>
        <v xml:space="preserve">  </v>
      </c>
      <c r="AC555" s="133" t="str">
        <f t="shared" si="207"/>
        <v xml:space="preserve">  </v>
      </c>
      <c r="AD555" s="133" t="str">
        <f t="shared" si="207"/>
        <v xml:space="preserve">  </v>
      </c>
      <c r="AE555" s="133"/>
      <c r="AF555" s="133" t="str">
        <f t="shared" si="207"/>
        <v xml:space="preserve">  </v>
      </c>
      <c r="AG555" s="133" t="str">
        <f t="shared" si="207"/>
        <v xml:space="preserve">  </v>
      </c>
      <c r="AH555" s="133" t="str">
        <f t="shared" si="207"/>
        <v xml:space="preserve">  </v>
      </c>
      <c r="AI555" s="42">
        <f t="shared" si="203"/>
        <v>30</v>
      </c>
      <c r="AJ555" s="42">
        <v>0</v>
      </c>
      <c r="AK555" s="43">
        <v>1055</v>
      </c>
      <c r="AL555" s="42">
        <f t="shared" si="204"/>
        <v>30</v>
      </c>
      <c r="AM555" s="43" t="s">
        <v>311</v>
      </c>
      <c r="AN555" s="95">
        <v>44713</v>
      </c>
      <c r="AO555" s="82"/>
    </row>
    <row r="556" spans="1:41" ht="45" hidden="1" customHeight="1">
      <c r="A556" s="43">
        <v>16</v>
      </c>
      <c r="B556" s="43">
        <v>3150</v>
      </c>
      <c r="C556" s="43" t="s">
        <v>4</v>
      </c>
      <c r="D556" s="70" t="s">
        <v>2349</v>
      </c>
      <c r="E556" s="103">
        <f t="shared" si="205"/>
        <v>44739</v>
      </c>
      <c r="F556" s="43" t="s">
        <v>38</v>
      </c>
      <c r="G556" s="43">
        <f t="shared" si="206"/>
        <v>1103</v>
      </c>
      <c r="H556" s="167">
        <v>3151.5</v>
      </c>
      <c r="I556" s="152">
        <v>44748</v>
      </c>
      <c r="J556" s="358" t="s">
        <v>3271</v>
      </c>
      <c r="K556" s="178" t="s">
        <v>3087</v>
      </c>
      <c r="L556" s="99" t="s">
        <v>73</v>
      </c>
      <c r="M556" s="43"/>
      <c r="N556" s="70" t="s">
        <v>2365</v>
      </c>
      <c r="O556" s="43" t="s">
        <v>68</v>
      </c>
      <c r="P556" s="202">
        <v>1</v>
      </c>
      <c r="Q556" s="210">
        <v>6</v>
      </c>
      <c r="R556" s="42">
        <f t="shared" si="201"/>
        <v>6</v>
      </c>
      <c r="S556" s="43" t="s">
        <v>1915</v>
      </c>
      <c r="T556" s="133" t="str">
        <f t="shared" si="207"/>
        <v xml:space="preserve">  </v>
      </c>
      <c r="U556" s="133">
        <f t="shared" si="207"/>
        <v>6</v>
      </c>
      <c r="V556" s="133" t="str">
        <f t="shared" si="207"/>
        <v xml:space="preserve">  </v>
      </c>
      <c r="W556" s="133"/>
      <c r="X556" s="133"/>
      <c r="Y556" s="133"/>
      <c r="Z556" s="133" t="str">
        <f t="shared" si="207"/>
        <v xml:space="preserve">  </v>
      </c>
      <c r="AA556" s="133" t="str">
        <f t="shared" si="207"/>
        <v xml:space="preserve">  </v>
      </c>
      <c r="AB556" s="133" t="str">
        <f t="shared" si="207"/>
        <v xml:space="preserve">  </v>
      </c>
      <c r="AC556" s="133" t="str">
        <f t="shared" si="207"/>
        <v xml:space="preserve">  </v>
      </c>
      <c r="AD556" s="133" t="str">
        <f t="shared" si="207"/>
        <v xml:space="preserve">  </v>
      </c>
      <c r="AE556" s="133"/>
      <c r="AF556" s="133" t="str">
        <f t="shared" si="207"/>
        <v xml:space="preserve">  </v>
      </c>
      <c r="AG556" s="133" t="str">
        <f t="shared" si="207"/>
        <v xml:space="preserve">  </v>
      </c>
      <c r="AH556" s="133" t="str">
        <f t="shared" si="207"/>
        <v xml:space="preserve">  </v>
      </c>
      <c r="AI556" s="42">
        <f t="shared" si="203"/>
        <v>6</v>
      </c>
      <c r="AJ556" s="42">
        <v>0</v>
      </c>
      <c r="AK556" s="43">
        <v>1055</v>
      </c>
      <c r="AL556" s="42">
        <f t="shared" si="204"/>
        <v>6</v>
      </c>
      <c r="AM556" s="43" t="s">
        <v>311</v>
      </c>
      <c r="AN556" s="95">
        <v>44713</v>
      </c>
      <c r="AO556" s="82"/>
    </row>
    <row r="557" spans="1:41" ht="45" hidden="1" customHeight="1">
      <c r="A557" s="43">
        <v>17</v>
      </c>
      <c r="B557" s="43">
        <v>3150</v>
      </c>
      <c r="C557" s="43" t="s">
        <v>4</v>
      </c>
      <c r="D557" s="70" t="s">
        <v>2349</v>
      </c>
      <c r="E557" s="103">
        <f t="shared" si="205"/>
        <v>44739</v>
      </c>
      <c r="F557" s="43" t="s">
        <v>38</v>
      </c>
      <c r="G557" s="43">
        <f t="shared" si="206"/>
        <v>1103</v>
      </c>
      <c r="H557" s="167">
        <v>3151.5</v>
      </c>
      <c r="I557" s="152">
        <v>44748</v>
      </c>
      <c r="J557" s="358" t="s">
        <v>3271</v>
      </c>
      <c r="K557" s="178" t="s">
        <v>3087</v>
      </c>
      <c r="L557" s="99" t="s">
        <v>73</v>
      </c>
      <c r="M557" s="43"/>
      <c r="N557" s="70" t="s">
        <v>2366</v>
      </c>
      <c r="O557" s="43" t="s">
        <v>68</v>
      </c>
      <c r="P557" s="202">
        <v>5</v>
      </c>
      <c r="Q557" s="210">
        <v>9</v>
      </c>
      <c r="R557" s="42">
        <f t="shared" si="201"/>
        <v>45</v>
      </c>
      <c r="S557" s="43" t="s">
        <v>1915</v>
      </c>
      <c r="T557" s="133" t="str">
        <f t="shared" si="207"/>
        <v xml:space="preserve">  </v>
      </c>
      <c r="U557" s="133">
        <f t="shared" si="207"/>
        <v>45</v>
      </c>
      <c r="V557" s="133" t="str">
        <f t="shared" si="207"/>
        <v xml:space="preserve">  </v>
      </c>
      <c r="W557" s="133"/>
      <c r="X557" s="133"/>
      <c r="Y557" s="133"/>
      <c r="Z557" s="133" t="str">
        <f t="shared" si="207"/>
        <v xml:space="preserve">  </v>
      </c>
      <c r="AA557" s="133" t="str">
        <f t="shared" si="207"/>
        <v xml:space="preserve">  </v>
      </c>
      <c r="AB557" s="133" t="str">
        <f t="shared" si="207"/>
        <v xml:space="preserve">  </v>
      </c>
      <c r="AC557" s="133" t="str">
        <f t="shared" si="207"/>
        <v xml:space="preserve">  </v>
      </c>
      <c r="AD557" s="133" t="str">
        <f t="shared" si="207"/>
        <v xml:space="preserve">  </v>
      </c>
      <c r="AE557" s="133"/>
      <c r="AF557" s="133" t="str">
        <f t="shared" si="207"/>
        <v xml:space="preserve">  </v>
      </c>
      <c r="AG557" s="133" t="str">
        <f t="shared" si="207"/>
        <v xml:space="preserve">  </v>
      </c>
      <c r="AH557" s="133" t="str">
        <f t="shared" si="207"/>
        <v xml:space="preserve">  </v>
      </c>
      <c r="AI557" s="42">
        <f t="shared" si="203"/>
        <v>45</v>
      </c>
      <c r="AJ557" s="42">
        <v>0</v>
      </c>
      <c r="AK557" s="43">
        <v>1055</v>
      </c>
      <c r="AL557" s="42">
        <f t="shared" si="204"/>
        <v>45</v>
      </c>
      <c r="AM557" s="43" t="s">
        <v>311</v>
      </c>
      <c r="AN557" s="95">
        <v>44713</v>
      </c>
      <c r="AO557" s="82"/>
    </row>
    <row r="558" spans="1:41" ht="45" hidden="1" customHeight="1">
      <c r="A558" s="43">
        <v>18</v>
      </c>
      <c r="B558" s="43">
        <v>3150</v>
      </c>
      <c r="C558" s="43" t="s">
        <v>4</v>
      </c>
      <c r="D558" s="70" t="s">
        <v>2349</v>
      </c>
      <c r="E558" s="103">
        <f t="shared" si="205"/>
        <v>44739</v>
      </c>
      <c r="F558" s="43" t="s">
        <v>38</v>
      </c>
      <c r="G558" s="43">
        <f t="shared" si="206"/>
        <v>1103</v>
      </c>
      <c r="H558" s="167">
        <v>3151.5</v>
      </c>
      <c r="I558" s="152">
        <v>44748</v>
      </c>
      <c r="J558" s="358" t="s">
        <v>3271</v>
      </c>
      <c r="K558" s="178" t="s">
        <v>3087</v>
      </c>
      <c r="L558" s="99" t="s">
        <v>73</v>
      </c>
      <c r="M558" s="43"/>
      <c r="N558" s="70" t="s">
        <v>2367</v>
      </c>
      <c r="O558" s="43" t="s">
        <v>68</v>
      </c>
      <c r="P558" s="202">
        <v>1</v>
      </c>
      <c r="Q558" s="210">
        <v>3.5</v>
      </c>
      <c r="R558" s="42">
        <f t="shared" si="201"/>
        <v>3.5</v>
      </c>
      <c r="S558" s="43" t="s">
        <v>1915</v>
      </c>
      <c r="T558" s="133" t="str">
        <f t="shared" si="207"/>
        <v xml:space="preserve">  </v>
      </c>
      <c r="U558" s="133">
        <f t="shared" si="207"/>
        <v>3.5</v>
      </c>
      <c r="V558" s="133" t="str">
        <f t="shared" si="207"/>
        <v xml:space="preserve">  </v>
      </c>
      <c r="W558" s="133"/>
      <c r="X558" s="133"/>
      <c r="Y558" s="133"/>
      <c r="Z558" s="133" t="str">
        <f t="shared" si="207"/>
        <v xml:space="preserve">  </v>
      </c>
      <c r="AA558" s="133" t="str">
        <f t="shared" si="207"/>
        <v xml:space="preserve">  </v>
      </c>
      <c r="AB558" s="133" t="str">
        <f t="shared" si="207"/>
        <v xml:space="preserve">  </v>
      </c>
      <c r="AC558" s="133" t="str">
        <f t="shared" si="207"/>
        <v xml:space="preserve">  </v>
      </c>
      <c r="AD558" s="133" t="str">
        <f t="shared" si="207"/>
        <v xml:space="preserve">  </v>
      </c>
      <c r="AE558" s="133"/>
      <c r="AF558" s="133" t="str">
        <f t="shared" si="207"/>
        <v xml:space="preserve">  </v>
      </c>
      <c r="AG558" s="133" t="str">
        <f t="shared" si="207"/>
        <v xml:space="preserve">  </v>
      </c>
      <c r="AH558" s="133" t="str">
        <f t="shared" si="207"/>
        <v xml:space="preserve">  </v>
      </c>
      <c r="AI558" s="42">
        <f t="shared" si="203"/>
        <v>3.5</v>
      </c>
      <c r="AJ558" s="42">
        <v>0</v>
      </c>
      <c r="AK558" s="43">
        <v>1055</v>
      </c>
      <c r="AL558" s="42">
        <f t="shared" si="204"/>
        <v>3.5</v>
      </c>
      <c r="AM558" s="43" t="s">
        <v>311</v>
      </c>
      <c r="AN558" s="95">
        <v>44713</v>
      </c>
      <c r="AO558" s="82"/>
    </row>
    <row r="559" spans="1:41" ht="45" hidden="1" customHeight="1">
      <c r="A559" s="43">
        <v>19</v>
      </c>
      <c r="B559" s="43">
        <v>3156</v>
      </c>
      <c r="C559" s="43" t="s">
        <v>4</v>
      </c>
      <c r="D559" s="70" t="s">
        <v>2349</v>
      </c>
      <c r="E559" s="103">
        <f t="shared" si="205"/>
        <v>44739</v>
      </c>
      <c r="F559" s="43" t="s">
        <v>38</v>
      </c>
      <c r="G559" s="43">
        <v>1108</v>
      </c>
      <c r="H559" s="167">
        <v>1104.1500000000001</v>
      </c>
      <c r="I559" s="152">
        <v>44729</v>
      </c>
      <c r="J559" s="358" t="s">
        <v>3272</v>
      </c>
      <c r="K559" s="178" t="s">
        <v>3273</v>
      </c>
      <c r="L559" s="99" t="s">
        <v>379</v>
      </c>
      <c r="M559" s="43"/>
      <c r="N559" s="70" t="s">
        <v>2372</v>
      </c>
      <c r="O559" s="43" t="s">
        <v>2373</v>
      </c>
      <c r="P559" s="202">
        <v>4</v>
      </c>
      <c r="Q559" s="210">
        <v>4.9550000000000001</v>
      </c>
      <c r="R559" s="42">
        <f t="shared" si="201"/>
        <v>19.82</v>
      </c>
      <c r="S559" s="43" t="s">
        <v>1915</v>
      </c>
      <c r="T559" s="133" t="str">
        <f t="shared" si="207"/>
        <v xml:space="preserve">  </v>
      </c>
      <c r="U559" s="133">
        <f t="shared" si="207"/>
        <v>19.82</v>
      </c>
      <c r="V559" s="133" t="str">
        <f t="shared" si="207"/>
        <v xml:space="preserve">  </v>
      </c>
      <c r="W559" s="133"/>
      <c r="X559" s="133"/>
      <c r="Y559" s="133"/>
      <c r="Z559" s="133" t="str">
        <f t="shared" si="207"/>
        <v xml:space="preserve">  </v>
      </c>
      <c r="AA559" s="133" t="str">
        <f t="shared" si="207"/>
        <v xml:space="preserve">  </v>
      </c>
      <c r="AB559" s="133" t="str">
        <f t="shared" si="207"/>
        <v xml:space="preserve">  </v>
      </c>
      <c r="AC559" s="133" t="str">
        <f t="shared" si="207"/>
        <v xml:space="preserve">  </v>
      </c>
      <c r="AD559" s="133" t="str">
        <f t="shared" si="207"/>
        <v xml:space="preserve">  </v>
      </c>
      <c r="AE559" s="133"/>
      <c r="AF559" s="133" t="str">
        <f t="shared" si="207"/>
        <v xml:space="preserve">  </v>
      </c>
      <c r="AG559" s="133" t="str">
        <f t="shared" si="207"/>
        <v xml:space="preserve">  </v>
      </c>
      <c r="AH559" s="133" t="str">
        <f t="shared" si="207"/>
        <v xml:space="preserve">  </v>
      </c>
      <c r="AI559" s="42">
        <f t="shared" si="203"/>
        <v>19.82</v>
      </c>
      <c r="AJ559" s="42">
        <v>0</v>
      </c>
      <c r="AK559" s="43">
        <v>1050</v>
      </c>
      <c r="AL559" s="42">
        <f t="shared" si="204"/>
        <v>19.82</v>
      </c>
      <c r="AM559" s="43" t="s">
        <v>311</v>
      </c>
      <c r="AN559" s="95">
        <v>44713</v>
      </c>
      <c r="AO559" s="82"/>
    </row>
    <row r="560" spans="1:41" ht="45" hidden="1" customHeight="1">
      <c r="A560" s="43">
        <v>20</v>
      </c>
      <c r="B560" s="43">
        <f t="shared" ref="B560:B570" si="208">B559</f>
        <v>3156</v>
      </c>
      <c r="C560" s="43" t="s">
        <v>4</v>
      </c>
      <c r="D560" s="70" t="s">
        <v>2349</v>
      </c>
      <c r="E560" s="103">
        <f t="shared" si="205"/>
        <v>44739</v>
      </c>
      <c r="F560" s="43" t="s">
        <v>38</v>
      </c>
      <c r="G560" s="43">
        <f t="shared" si="206"/>
        <v>1108</v>
      </c>
      <c r="H560" s="167">
        <v>1104.1500000000001</v>
      </c>
      <c r="I560" s="152">
        <v>44729</v>
      </c>
      <c r="J560" s="358" t="s">
        <v>3272</v>
      </c>
      <c r="K560" s="178" t="s">
        <v>3273</v>
      </c>
      <c r="L560" s="99" t="s">
        <v>379</v>
      </c>
      <c r="M560" s="43"/>
      <c r="N560" s="70" t="s">
        <v>2374</v>
      </c>
      <c r="O560" s="43" t="s">
        <v>68</v>
      </c>
      <c r="P560" s="202">
        <v>30</v>
      </c>
      <c r="Q560" s="210">
        <v>5.4870000000000001</v>
      </c>
      <c r="R560" s="42">
        <f t="shared" si="201"/>
        <v>164.61</v>
      </c>
      <c r="S560" s="43" t="s">
        <v>1915</v>
      </c>
      <c r="T560" s="133" t="str">
        <f t="shared" si="207"/>
        <v xml:space="preserve">  </v>
      </c>
      <c r="U560" s="133">
        <f t="shared" si="207"/>
        <v>164.61</v>
      </c>
      <c r="V560" s="133" t="str">
        <f t="shared" si="207"/>
        <v xml:space="preserve">  </v>
      </c>
      <c r="W560" s="133"/>
      <c r="X560" s="133"/>
      <c r="Y560" s="133"/>
      <c r="Z560" s="133" t="str">
        <f t="shared" si="207"/>
        <v xml:space="preserve">  </v>
      </c>
      <c r="AA560" s="133" t="str">
        <f t="shared" si="207"/>
        <v xml:space="preserve">  </v>
      </c>
      <c r="AB560" s="133" t="str">
        <f t="shared" si="207"/>
        <v xml:space="preserve">  </v>
      </c>
      <c r="AC560" s="133" t="str">
        <f t="shared" si="207"/>
        <v xml:space="preserve">  </v>
      </c>
      <c r="AD560" s="133" t="str">
        <f t="shared" si="207"/>
        <v xml:space="preserve">  </v>
      </c>
      <c r="AE560" s="133"/>
      <c r="AF560" s="133" t="str">
        <f t="shared" si="207"/>
        <v xml:space="preserve">  </v>
      </c>
      <c r="AG560" s="133" t="str">
        <f t="shared" si="207"/>
        <v xml:space="preserve">  </v>
      </c>
      <c r="AH560" s="133" t="str">
        <f t="shared" si="207"/>
        <v xml:space="preserve">  </v>
      </c>
      <c r="AI560" s="42">
        <f t="shared" si="203"/>
        <v>164.61</v>
      </c>
      <c r="AJ560" s="42">
        <v>0</v>
      </c>
      <c r="AK560" s="43">
        <v>1050</v>
      </c>
      <c r="AL560" s="42">
        <f t="shared" si="204"/>
        <v>164.61</v>
      </c>
      <c r="AM560" s="43" t="s">
        <v>311</v>
      </c>
      <c r="AN560" s="95">
        <v>44713</v>
      </c>
      <c r="AO560" s="82"/>
    </row>
    <row r="561" spans="1:41" ht="45" hidden="1" customHeight="1">
      <c r="A561" s="43">
        <v>21</v>
      </c>
      <c r="B561" s="43">
        <f t="shared" si="208"/>
        <v>3156</v>
      </c>
      <c r="C561" s="43" t="s">
        <v>4</v>
      </c>
      <c r="D561" s="70" t="s">
        <v>2349</v>
      </c>
      <c r="E561" s="103">
        <f t="shared" si="205"/>
        <v>44739</v>
      </c>
      <c r="F561" s="43" t="s">
        <v>38</v>
      </c>
      <c r="G561" s="43">
        <f t="shared" si="206"/>
        <v>1108</v>
      </c>
      <c r="H561" s="167">
        <v>1104.1500000000001</v>
      </c>
      <c r="I561" s="152">
        <v>44729</v>
      </c>
      <c r="J561" s="358" t="s">
        <v>3272</v>
      </c>
      <c r="K561" s="178" t="s">
        <v>3273</v>
      </c>
      <c r="L561" s="99" t="s">
        <v>379</v>
      </c>
      <c r="M561" s="43"/>
      <c r="N561" s="70" t="s">
        <v>2375</v>
      </c>
      <c r="O561" s="43" t="s">
        <v>68</v>
      </c>
      <c r="P561" s="202">
        <v>30</v>
      </c>
      <c r="Q561" s="210">
        <v>6.49</v>
      </c>
      <c r="R561" s="42">
        <f t="shared" si="201"/>
        <v>194.70000000000002</v>
      </c>
      <c r="S561" s="43" t="s">
        <v>1915</v>
      </c>
      <c r="T561" s="133" t="str">
        <f t="shared" ref="T561:AH570" si="209">IF($S561=T$15,$R561,"  ")</f>
        <v xml:space="preserve">  </v>
      </c>
      <c r="U561" s="133">
        <f t="shared" si="209"/>
        <v>194.70000000000002</v>
      </c>
      <c r="V561" s="133" t="str">
        <f t="shared" si="209"/>
        <v xml:space="preserve">  </v>
      </c>
      <c r="W561" s="133"/>
      <c r="X561" s="133"/>
      <c r="Y561" s="133"/>
      <c r="Z561" s="133" t="str">
        <f t="shared" si="209"/>
        <v xml:space="preserve">  </v>
      </c>
      <c r="AA561" s="133" t="str">
        <f t="shared" si="209"/>
        <v xml:space="preserve">  </v>
      </c>
      <c r="AB561" s="133" t="str">
        <f t="shared" si="209"/>
        <v xml:space="preserve">  </v>
      </c>
      <c r="AC561" s="133" t="str">
        <f t="shared" si="209"/>
        <v xml:space="preserve">  </v>
      </c>
      <c r="AD561" s="133" t="str">
        <f t="shared" si="209"/>
        <v xml:space="preserve">  </v>
      </c>
      <c r="AE561" s="133"/>
      <c r="AF561" s="133" t="str">
        <f t="shared" si="209"/>
        <v xml:space="preserve">  </v>
      </c>
      <c r="AG561" s="133" t="str">
        <f t="shared" si="209"/>
        <v xml:space="preserve">  </v>
      </c>
      <c r="AH561" s="133" t="str">
        <f t="shared" si="209"/>
        <v xml:space="preserve">  </v>
      </c>
      <c r="AI561" s="42">
        <f t="shared" si="203"/>
        <v>194.70000000000002</v>
      </c>
      <c r="AJ561" s="42">
        <v>0</v>
      </c>
      <c r="AK561" s="43">
        <v>1050</v>
      </c>
      <c r="AL561" s="42">
        <f t="shared" si="204"/>
        <v>194.70000000000002</v>
      </c>
      <c r="AM561" s="43" t="s">
        <v>311</v>
      </c>
      <c r="AN561" s="95">
        <v>44713</v>
      </c>
      <c r="AO561" s="82"/>
    </row>
    <row r="562" spans="1:41" ht="45" hidden="1" customHeight="1">
      <c r="A562" s="43">
        <v>22</v>
      </c>
      <c r="B562" s="43">
        <f t="shared" si="208"/>
        <v>3156</v>
      </c>
      <c r="C562" s="43" t="s">
        <v>4</v>
      </c>
      <c r="D562" s="70" t="s">
        <v>2349</v>
      </c>
      <c r="E562" s="103">
        <f t="shared" si="205"/>
        <v>44739</v>
      </c>
      <c r="F562" s="43" t="s">
        <v>38</v>
      </c>
      <c r="G562" s="43">
        <f t="shared" si="206"/>
        <v>1108</v>
      </c>
      <c r="H562" s="167">
        <v>1104.1500000000001</v>
      </c>
      <c r="I562" s="152">
        <v>44729</v>
      </c>
      <c r="J562" s="358" t="s">
        <v>3272</v>
      </c>
      <c r="K562" s="178" t="s">
        <v>3273</v>
      </c>
      <c r="L562" s="99" t="s">
        <v>379</v>
      </c>
      <c r="M562" s="43"/>
      <c r="N562" s="70" t="s">
        <v>2376</v>
      </c>
      <c r="O562" s="43" t="s">
        <v>68</v>
      </c>
      <c r="P562" s="202">
        <v>50</v>
      </c>
      <c r="Q562" s="210">
        <v>4.0119999999999996</v>
      </c>
      <c r="R562" s="42">
        <f t="shared" si="201"/>
        <v>200.59999999999997</v>
      </c>
      <c r="S562" s="43" t="s">
        <v>1915</v>
      </c>
      <c r="T562" s="133" t="str">
        <f t="shared" si="209"/>
        <v xml:space="preserve">  </v>
      </c>
      <c r="U562" s="133">
        <f t="shared" si="209"/>
        <v>200.59999999999997</v>
      </c>
      <c r="V562" s="133" t="str">
        <f t="shared" si="209"/>
        <v xml:space="preserve">  </v>
      </c>
      <c r="W562" s="133"/>
      <c r="X562" s="133"/>
      <c r="Y562" s="133"/>
      <c r="Z562" s="133" t="str">
        <f t="shared" si="209"/>
        <v xml:space="preserve">  </v>
      </c>
      <c r="AA562" s="133" t="str">
        <f t="shared" si="209"/>
        <v xml:space="preserve">  </v>
      </c>
      <c r="AB562" s="133" t="str">
        <f t="shared" si="209"/>
        <v xml:space="preserve">  </v>
      </c>
      <c r="AC562" s="133" t="str">
        <f t="shared" si="209"/>
        <v xml:space="preserve">  </v>
      </c>
      <c r="AD562" s="133" t="str">
        <f t="shared" si="209"/>
        <v xml:space="preserve">  </v>
      </c>
      <c r="AE562" s="133"/>
      <c r="AF562" s="133" t="str">
        <f t="shared" si="209"/>
        <v xml:space="preserve">  </v>
      </c>
      <c r="AG562" s="133" t="str">
        <f t="shared" si="209"/>
        <v xml:space="preserve">  </v>
      </c>
      <c r="AH562" s="133" t="str">
        <f t="shared" si="209"/>
        <v xml:space="preserve">  </v>
      </c>
      <c r="AI562" s="42">
        <f t="shared" si="203"/>
        <v>200.59999999999997</v>
      </c>
      <c r="AJ562" s="42">
        <v>0</v>
      </c>
      <c r="AK562" s="43">
        <v>1050</v>
      </c>
      <c r="AL562" s="42">
        <f t="shared" si="204"/>
        <v>200.59999999999997</v>
      </c>
      <c r="AM562" s="43" t="s">
        <v>311</v>
      </c>
      <c r="AN562" s="95">
        <v>44713</v>
      </c>
      <c r="AO562" s="82"/>
    </row>
    <row r="563" spans="1:41" ht="45" hidden="1" customHeight="1">
      <c r="A563" s="43">
        <v>23</v>
      </c>
      <c r="B563" s="43">
        <f t="shared" si="208"/>
        <v>3156</v>
      </c>
      <c r="C563" s="43" t="s">
        <v>4</v>
      </c>
      <c r="D563" s="70" t="s">
        <v>2349</v>
      </c>
      <c r="E563" s="103">
        <f t="shared" si="205"/>
        <v>44739</v>
      </c>
      <c r="F563" s="43" t="s">
        <v>38</v>
      </c>
      <c r="G563" s="43">
        <f t="shared" si="206"/>
        <v>1108</v>
      </c>
      <c r="H563" s="167">
        <v>1104.1500000000001</v>
      </c>
      <c r="I563" s="152">
        <v>44729</v>
      </c>
      <c r="J563" s="358" t="s">
        <v>3272</v>
      </c>
      <c r="K563" s="178" t="s">
        <v>3273</v>
      </c>
      <c r="L563" s="99" t="s">
        <v>379</v>
      </c>
      <c r="M563" s="43"/>
      <c r="N563" s="70" t="s">
        <v>2377</v>
      </c>
      <c r="O563" s="43" t="s">
        <v>68</v>
      </c>
      <c r="P563" s="202">
        <v>10</v>
      </c>
      <c r="Q563" s="210">
        <v>16.756</v>
      </c>
      <c r="R563" s="42">
        <f t="shared" si="201"/>
        <v>167.56</v>
      </c>
      <c r="S563" s="43" t="s">
        <v>1915</v>
      </c>
      <c r="T563" s="133" t="str">
        <f t="shared" si="209"/>
        <v xml:space="preserve">  </v>
      </c>
      <c r="U563" s="133">
        <f t="shared" si="209"/>
        <v>167.56</v>
      </c>
      <c r="V563" s="133" t="str">
        <f t="shared" si="209"/>
        <v xml:space="preserve">  </v>
      </c>
      <c r="W563" s="133"/>
      <c r="X563" s="133"/>
      <c r="Y563" s="133"/>
      <c r="Z563" s="133" t="str">
        <f t="shared" si="209"/>
        <v xml:space="preserve">  </v>
      </c>
      <c r="AA563" s="133" t="str">
        <f t="shared" si="209"/>
        <v xml:space="preserve">  </v>
      </c>
      <c r="AB563" s="133" t="str">
        <f t="shared" si="209"/>
        <v xml:space="preserve">  </v>
      </c>
      <c r="AC563" s="133" t="str">
        <f t="shared" si="209"/>
        <v xml:space="preserve">  </v>
      </c>
      <c r="AD563" s="133" t="str">
        <f t="shared" si="209"/>
        <v xml:space="preserve">  </v>
      </c>
      <c r="AE563" s="133"/>
      <c r="AF563" s="133" t="str">
        <f t="shared" si="209"/>
        <v xml:space="preserve">  </v>
      </c>
      <c r="AG563" s="133" t="str">
        <f t="shared" si="209"/>
        <v xml:space="preserve">  </v>
      </c>
      <c r="AH563" s="133" t="str">
        <f t="shared" si="209"/>
        <v xml:space="preserve">  </v>
      </c>
      <c r="AI563" s="42">
        <f t="shared" si="203"/>
        <v>167.56</v>
      </c>
      <c r="AJ563" s="42">
        <v>0</v>
      </c>
      <c r="AK563" s="43">
        <v>1050</v>
      </c>
      <c r="AL563" s="42">
        <f t="shared" si="204"/>
        <v>167.56</v>
      </c>
      <c r="AM563" s="43" t="s">
        <v>311</v>
      </c>
      <c r="AN563" s="95">
        <v>44713</v>
      </c>
      <c r="AO563" s="82"/>
    </row>
    <row r="564" spans="1:41" ht="45" hidden="1" customHeight="1">
      <c r="A564" s="43">
        <v>24</v>
      </c>
      <c r="B564" s="43">
        <f t="shared" si="208"/>
        <v>3156</v>
      </c>
      <c r="C564" s="43" t="s">
        <v>4</v>
      </c>
      <c r="D564" s="70" t="s">
        <v>2349</v>
      </c>
      <c r="E564" s="103">
        <f t="shared" si="205"/>
        <v>44739</v>
      </c>
      <c r="F564" s="43" t="s">
        <v>38</v>
      </c>
      <c r="G564" s="43">
        <f t="shared" si="206"/>
        <v>1108</v>
      </c>
      <c r="H564" s="167">
        <v>1104.1500000000001</v>
      </c>
      <c r="I564" s="152">
        <v>44729</v>
      </c>
      <c r="J564" s="358" t="s">
        <v>3272</v>
      </c>
      <c r="K564" s="178" t="s">
        <v>3273</v>
      </c>
      <c r="L564" s="99" t="s">
        <v>379</v>
      </c>
      <c r="M564" s="43"/>
      <c r="N564" s="70" t="s">
        <v>2378</v>
      </c>
      <c r="O564" s="43" t="s">
        <v>68</v>
      </c>
      <c r="P564" s="202">
        <v>30</v>
      </c>
      <c r="Q564" s="210">
        <v>4.6609999999999996</v>
      </c>
      <c r="R564" s="42">
        <f t="shared" si="201"/>
        <v>139.82999999999998</v>
      </c>
      <c r="S564" s="43" t="s">
        <v>1915</v>
      </c>
      <c r="T564" s="133" t="str">
        <f t="shared" si="209"/>
        <v xml:space="preserve">  </v>
      </c>
      <c r="U564" s="133">
        <f t="shared" si="209"/>
        <v>139.82999999999998</v>
      </c>
      <c r="V564" s="133" t="str">
        <f t="shared" si="209"/>
        <v xml:space="preserve">  </v>
      </c>
      <c r="W564" s="133"/>
      <c r="X564" s="133"/>
      <c r="Y564" s="133"/>
      <c r="Z564" s="133" t="str">
        <f t="shared" si="209"/>
        <v xml:space="preserve">  </v>
      </c>
      <c r="AA564" s="133" t="str">
        <f t="shared" si="209"/>
        <v xml:space="preserve">  </v>
      </c>
      <c r="AB564" s="133" t="str">
        <f t="shared" si="209"/>
        <v xml:space="preserve">  </v>
      </c>
      <c r="AC564" s="133" t="str">
        <f t="shared" si="209"/>
        <v xml:space="preserve">  </v>
      </c>
      <c r="AD564" s="133" t="str">
        <f t="shared" si="209"/>
        <v xml:space="preserve">  </v>
      </c>
      <c r="AE564" s="133"/>
      <c r="AF564" s="133" t="str">
        <f t="shared" si="209"/>
        <v xml:space="preserve">  </v>
      </c>
      <c r="AG564" s="133" t="str">
        <f t="shared" si="209"/>
        <v xml:space="preserve">  </v>
      </c>
      <c r="AH564" s="133" t="str">
        <f t="shared" si="209"/>
        <v xml:space="preserve">  </v>
      </c>
      <c r="AI564" s="42">
        <f t="shared" si="203"/>
        <v>139.82999999999998</v>
      </c>
      <c r="AJ564" s="42">
        <v>0</v>
      </c>
      <c r="AK564" s="43">
        <v>1050</v>
      </c>
      <c r="AL564" s="42">
        <f t="shared" si="204"/>
        <v>139.82999999999998</v>
      </c>
      <c r="AM564" s="43" t="s">
        <v>311</v>
      </c>
      <c r="AN564" s="95">
        <v>44713</v>
      </c>
      <c r="AO564" s="82"/>
    </row>
    <row r="565" spans="1:41" ht="45" hidden="1" customHeight="1">
      <c r="A565" s="43">
        <v>25</v>
      </c>
      <c r="B565" s="43">
        <f t="shared" si="208"/>
        <v>3156</v>
      </c>
      <c r="C565" s="43" t="s">
        <v>4</v>
      </c>
      <c r="D565" s="70" t="s">
        <v>2349</v>
      </c>
      <c r="E565" s="103">
        <f t="shared" si="205"/>
        <v>44739</v>
      </c>
      <c r="F565" s="43" t="s">
        <v>38</v>
      </c>
      <c r="G565" s="43">
        <f t="shared" si="206"/>
        <v>1108</v>
      </c>
      <c r="H565" s="167">
        <v>1104.1500000000001</v>
      </c>
      <c r="I565" s="152">
        <v>44729</v>
      </c>
      <c r="J565" s="358" t="s">
        <v>3272</v>
      </c>
      <c r="K565" s="178" t="s">
        <v>3273</v>
      </c>
      <c r="L565" s="99" t="s">
        <v>379</v>
      </c>
      <c r="M565" s="43"/>
      <c r="N565" s="70" t="s">
        <v>2379</v>
      </c>
      <c r="O565" s="43" t="s">
        <v>2373</v>
      </c>
      <c r="P565" s="202">
        <v>4</v>
      </c>
      <c r="Q565" s="210">
        <v>33.134999999999998</v>
      </c>
      <c r="R565" s="42">
        <f t="shared" si="201"/>
        <v>132.54</v>
      </c>
      <c r="S565" s="43" t="s">
        <v>1915</v>
      </c>
      <c r="T565" s="133" t="str">
        <f t="shared" si="209"/>
        <v xml:space="preserve">  </v>
      </c>
      <c r="U565" s="133">
        <f t="shared" si="209"/>
        <v>132.54</v>
      </c>
      <c r="V565" s="133" t="str">
        <f t="shared" si="209"/>
        <v xml:space="preserve">  </v>
      </c>
      <c r="W565" s="133"/>
      <c r="X565" s="133"/>
      <c r="Y565" s="133"/>
      <c r="Z565" s="133" t="str">
        <f t="shared" si="209"/>
        <v xml:space="preserve">  </v>
      </c>
      <c r="AA565" s="133" t="str">
        <f t="shared" si="209"/>
        <v xml:space="preserve">  </v>
      </c>
      <c r="AB565" s="133" t="str">
        <f t="shared" si="209"/>
        <v xml:space="preserve">  </v>
      </c>
      <c r="AC565" s="133" t="str">
        <f t="shared" si="209"/>
        <v xml:space="preserve">  </v>
      </c>
      <c r="AD565" s="133" t="str">
        <f t="shared" si="209"/>
        <v xml:space="preserve">  </v>
      </c>
      <c r="AE565" s="133"/>
      <c r="AF565" s="133" t="str">
        <f t="shared" si="209"/>
        <v xml:space="preserve">  </v>
      </c>
      <c r="AG565" s="133" t="str">
        <f t="shared" si="209"/>
        <v xml:space="preserve">  </v>
      </c>
      <c r="AH565" s="133" t="str">
        <f t="shared" si="209"/>
        <v xml:space="preserve">  </v>
      </c>
      <c r="AI565" s="42">
        <f t="shared" si="203"/>
        <v>132.54</v>
      </c>
      <c r="AJ565" s="42">
        <v>0</v>
      </c>
      <c r="AK565" s="43">
        <v>1050</v>
      </c>
      <c r="AL565" s="42">
        <f t="shared" si="204"/>
        <v>132.54</v>
      </c>
      <c r="AM565" s="43" t="s">
        <v>311</v>
      </c>
      <c r="AN565" s="95">
        <v>44713</v>
      </c>
      <c r="AO565" s="82"/>
    </row>
    <row r="566" spans="1:41" ht="45" hidden="1" customHeight="1">
      <c r="A566" s="43">
        <v>26</v>
      </c>
      <c r="B566" s="43">
        <f t="shared" si="208"/>
        <v>3156</v>
      </c>
      <c r="C566" s="43" t="s">
        <v>4</v>
      </c>
      <c r="D566" s="70" t="s">
        <v>2349</v>
      </c>
      <c r="E566" s="103">
        <f t="shared" si="205"/>
        <v>44739</v>
      </c>
      <c r="F566" s="43" t="s">
        <v>38</v>
      </c>
      <c r="G566" s="43">
        <f t="shared" si="206"/>
        <v>1108</v>
      </c>
      <c r="H566" s="167">
        <v>1104.1500000000001</v>
      </c>
      <c r="I566" s="152">
        <v>44729</v>
      </c>
      <c r="J566" s="358" t="s">
        <v>3272</v>
      </c>
      <c r="K566" s="178" t="s">
        <v>3273</v>
      </c>
      <c r="L566" s="99" t="s">
        <v>379</v>
      </c>
      <c r="M566" s="43"/>
      <c r="N566" s="70" t="s">
        <v>2380</v>
      </c>
      <c r="O566" s="43" t="s">
        <v>68</v>
      </c>
      <c r="P566" s="202">
        <v>200</v>
      </c>
      <c r="Q566" s="210">
        <v>0.42244999999999999</v>
      </c>
      <c r="R566" s="42">
        <f t="shared" si="201"/>
        <v>84.49</v>
      </c>
      <c r="S566" s="43" t="s">
        <v>1915</v>
      </c>
      <c r="T566" s="133" t="str">
        <f t="shared" si="209"/>
        <v xml:space="preserve">  </v>
      </c>
      <c r="U566" s="133">
        <f t="shared" si="209"/>
        <v>84.49</v>
      </c>
      <c r="V566" s="133" t="str">
        <f t="shared" si="209"/>
        <v xml:space="preserve">  </v>
      </c>
      <c r="W566" s="133"/>
      <c r="X566" s="133"/>
      <c r="Y566" s="133"/>
      <c r="Z566" s="133" t="str">
        <f t="shared" si="209"/>
        <v xml:space="preserve">  </v>
      </c>
      <c r="AA566" s="133" t="str">
        <f t="shared" si="209"/>
        <v xml:space="preserve">  </v>
      </c>
      <c r="AB566" s="133" t="str">
        <f t="shared" si="209"/>
        <v xml:space="preserve">  </v>
      </c>
      <c r="AC566" s="133" t="str">
        <f t="shared" si="209"/>
        <v xml:space="preserve">  </v>
      </c>
      <c r="AD566" s="133" t="str">
        <f t="shared" si="209"/>
        <v xml:space="preserve">  </v>
      </c>
      <c r="AE566" s="133"/>
      <c r="AF566" s="133" t="str">
        <f t="shared" si="209"/>
        <v xml:space="preserve">  </v>
      </c>
      <c r="AG566" s="133" t="str">
        <f t="shared" si="209"/>
        <v xml:space="preserve">  </v>
      </c>
      <c r="AH566" s="133" t="str">
        <f t="shared" si="209"/>
        <v xml:space="preserve">  </v>
      </c>
      <c r="AI566" s="42">
        <f t="shared" si="203"/>
        <v>84.49</v>
      </c>
      <c r="AJ566" s="42">
        <v>0</v>
      </c>
      <c r="AK566" s="43">
        <v>1050</v>
      </c>
      <c r="AL566" s="42">
        <f t="shared" si="204"/>
        <v>84.49</v>
      </c>
      <c r="AM566" s="43" t="s">
        <v>311</v>
      </c>
      <c r="AN566" s="95">
        <v>44713</v>
      </c>
      <c r="AO566" s="82"/>
    </row>
    <row r="567" spans="1:41" ht="45" hidden="1" customHeight="1">
      <c r="A567" s="43">
        <v>27</v>
      </c>
      <c r="B567" s="43">
        <v>3261</v>
      </c>
      <c r="C567" s="43" t="s">
        <v>4</v>
      </c>
      <c r="D567" s="70" t="s">
        <v>2383</v>
      </c>
      <c r="E567" s="103">
        <v>44727</v>
      </c>
      <c r="F567" s="43" t="s">
        <v>38</v>
      </c>
      <c r="G567" s="43">
        <v>1136</v>
      </c>
      <c r="H567" s="167">
        <v>6378</v>
      </c>
      <c r="I567" s="152">
        <v>44732</v>
      </c>
      <c r="J567" s="56" t="s">
        <v>3274</v>
      </c>
      <c r="K567" s="43" t="s">
        <v>3275</v>
      </c>
      <c r="L567" s="99" t="s">
        <v>445</v>
      </c>
      <c r="M567" s="43"/>
      <c r="N567" s="70" t="s">
        <v>2384</v>
      </c>
      <c r="O567" s="70" t="s">
        <v>68</v>
      </c>
      <c r="P567" s="169">
        <v>10</v>
      </c>
      <c r="Q567" s="217">
        <v>145</v>
      </c>
      <c r="R567" s="42">
        <f t="shared" si="201"/>
        <v>1450</v>
      </c>
      <c r="S567" s="43" t="s">
        <v>1915</v>
      </c>
      <c r="T567" s="133" t="str">
        <f t="shared" si="209"/>
        <v xml:space="preserve">  </v>
      </c>
      <c r="U567" s="133">
        <f t="shared" si="209"/>
        <v>1450</v>
      </c>
      <c r="V567" s="133" t="str">
        <f t="shared" si="209"/>
        <v xml:space="preserve">  </v>
      </c>
      <c r="W567" s="133"/>
      <c r="X567" s="133"/>
      <c r="Y567" s="133"/>
      <c r="Z567" s="133" t="str">
        <f t="shared" si="209"/>
        <v xml:space="preserve">  </v>
      </c>
      <c r="AA567" s="133" t="str">
        <f t="shared" si="209"/>
        <v xml:space="preserve">  </v>
      </c>
      <c r="AB567" s="133" t="str">
        <f t="shared" si="209"/>
        <v xml:space="preserve">  </v>
      </c>
      <c r="AC567" s="133" t="str">
        <f t="shared" si="209"/>
        <v xml:space="preserve">  </v>
      </c>
      <c r="AD567" s="133" t="str">
        <f t="shared" si="209"/>
        <v xml:space="preserve">  </v>
      </c>
      <c r="AE567" s="133"/>
      <c r="AF567" s="133" t="str">
        <f t="shared" si="209"/>
        <v xml:space="preserve">  </v>
      </c>
      <c r="AG567" s="133" t="str">
        <f t="shared" si="209"/>
        <v xml:space="preserve">  </v>
      </c>
      <c r="AH567" s="133" t="str">
        <f t="shared" si="209"/>
        <v xml:space="preserve">  </v>
      </c>
      <c r="AI567" s="42">
        <f t="shared" si="203"/>
        <v>1450</v>
      </c>
      <c r="AJ567" s="42">
        <v>0</v>
      </c>
      <c r="AK567" s="43">
        <v>1067</v>
      </c>
      <c r="AL567" s="42">
        <f t="shared" si="204"/>
        <v>1450</v>
      </c>
      <c r="AM567" s="43" t="s">
        <v>311</v>
      </c>
      <c r="AN567" s="95">
        <v>44713</v>
      </c>
      <c r="AO567" s="82"/>
    </row>
    <row r="568" spans="1:41" ht="45" hidden="1" customHeight="1">
      <c r="A568" s="43">
        <v>28</v>
      </c>
      <c r="B568" s="43">
        <f t="shared" si="208"/>
        <v>3261</v>
      </c>
      <c r="C568" s="43" t="s">
        <v>4</v>
      </c>
      <c r="D568" s="70" t="s">
        <v>2383</v>
      </c>
      <c r="E568" s="103">
        <f t="shared" si="205"/>
        <v>44727</v>
      </c>
      <c r="F568" s="43" t="s">
        <v>38</v>
      </c>
      <c r="G568" s="43">
        <f t="shared" si="206"/>
        <v>1136</v>
      </c>
      <c r="H568" s="167">
        <v>6378</v>
      </c>
      <c r="I568" s="152">
        <v>44732</v>
      </c>
      <c r="J568" s="56" t="s">
        <v>3274</v>
      </c>
      <c r="K568" s="43" t="s">
        <v>3275</v>
      </c>
      <c r="L568" s="99" t="s">
        <v>445</v>
      </c>
      <c r="M568" s="43"/>
      <c r="N568" s="70" t="s">
        <v>2385</v>
      </c>
      <c r="O568" s="70" t="s">
        <v>68</v>
      </c>
      <c r="P568" s="169">
        <v>10</v>
      </c>
      <c r="Q568" s="217">
        <v>145</v>
      </c>
      <c r="R568" s="42">
        <f t="shared" si="201"/>
        <v>1450</v>
      </c>
      <c r="S568" s="43" t="s">
        <v>1915</v>
      </c>
      <c r="T568" s="133" t="str">
        <f t="shared" si="209"/>
        <v xml:space="preserve">  </v>
      </c>
      <c r="U568" s="133">
        <f t="shared" si="209"/>
        <v>1450</v>
      </c>
      <c r="V568" s="133" t="str">
        <f t="shared" si="209"/>
        <v xml:space="preserve">  </v>
      </c>
      <c r="W568" s="133"/>
      <c r="X568" s="133"/>
      <c r="Y568" s="133"/>
      <c r="Z568" s="133" t="str">
        <f t="shared" si="209"/>
        <v xml:space="preserve">  </v>
      </c>
      <c r="AA568" s="133" t="str">
        <f t="shared" si="209"/>
        <v xml:space="preserve">  </v>
      </c>
      <c r="AB568" s="133" t="str">
        <f t="shared" si="209"/>
        <v xml:space="preserve">  </v>
      </c>
      <c r="AC568" s="133" t="str">
        <f t="shared" si="209"/>
        <v xml:space="preserve">  </v>
      </c>
      <c r="AD568" s="133" t="str">
        <f t="shared" si="209"/>
        <v xml:space="preserve">  </v>
      </c>
      <c r="AE568" s="133"/>
      <c r="AF568" s="133" t="str">
        <f t="shared" si="209"/>
        <v xml:space="preserve">  </v>
      </c>
      <c r="AG568" s="133" t="str">
        <f t="shared" si="209"/>
        <v xml:space="preserve">  </v>
      </c>
      <c r="AH568" s="133" t="str">
        <f t="shared" si="209"/>
        <v xml:space="preserve">  </v>
      </c>
      <c r="AI568" s="42">
        <f t="shared" si="203"/>
        <v>1450</v>
      </c>
      <c r="AJ568" s="42">
        <v>0</v>
      </c>
      <c r="AK568" s="43">
        <v>1067</v>
      </c>
      <c r="AL568" s="42">
        <f t="shared" si="204"/>
        <v>1450</v>
      </c>
      <c r="AM568" s="43" t="s">
        <v>311</v>
      </c>
      <c r="AN568" s="95">
        <v>44713</v>
      </c>
      <c r="AO568" s="82"/>
    </row>
    <row r="569" spans="1:41" ht="45" hidden="1" customHeight="1">
      <c r="A569" s="43"/>
      <c r="B569" s="43">
        <f t="shared" si="208"/>
        <v>3261</v>
      </c>
      <c r="C569" s="43" t="s">
        <v>4</v>
      </c>
      <c r="D569" s="70" t="s">
        <v>2383</v>
      </c>
      <c r="E569" s="103">
        <f t="shared" si="205"/>
        <v>44727</v>
      </c>
      <c r="F569" s="43" t="s">
        <v>38</v>
      </c>
      <c r="G569" s="43">
        <f t="shared" si="206"/>
        <v>1136</v>
      </c>
      <c r="H569" s="167">
        <v>6378</v>
      </c>
      <c r="I569" s="152">
        <v>44732</v>
      </c>
      <c r="J569" s="56" t="s">
        <v>3274</v>
      </c>
      <c r="K569" s="43" t="s">
        <v>3275</v>
      </c>
      <c r="L569" s="99" t="s">
        <v>445</v>
      </c>
      <c r="M569" s="43"/>
      <c r="N569" s="70" t="s">
        <v>2386</v>
      </c>
      <c r="O569" s="70" t="s">
        <v>68</v>
      </c>
      <c r="P569" s="169">
        <v>12</v>
      </c>
      <c r="Q569" s="217">
        <v>169</v>
      </c>
      <c r="R569" s="42">
        <f t="shared" si="201"/>
        <v>2028</v>
      </c>
      <c r="S569" s="43" t="s">
        <v>1915</v>
      </c>
      <c r="T569" s="133" t="str">
        <f t="shared" si="209"/>
        <v xml:space="preserve">  </v>
      </c>
      <c r="U569" s="133">
        <f t="shared" si="209"/>
        <v>2028</v>
      </c>
      <c r="V569" s="133" t="str">
        <f t="shared" si="209"/>
        <v xml:space="preserve">  </v>
      </c>
      <c r="W569" s="133"/>
      <c r="X569" s="133"/>
      <c r="Y569" s="133"/>
      <c r="Z569" s="133" t="str">
        <f t="shared" si="209"/>
        <v xml:space="preserve">  </v>
      </c>
      <c r="AA569" s="133" t="str">
        <f t="shared" si="209"/>
        <v xml:space="preserve">  </v>
      </c>
      <c r="AB569" s="133" t="str">
        <f t="shared" si="209"/>
        <v xml:space="preserve">  </v>
      </c>
      <c r="AC569" s="133" t="str">
        <f t="shared" si="209"/>
        <v xml:space="preserve">  </v>
      </c>
      <c r="AD569" s="133" t="str">
        <f t="shared" si="209"/>
        <v xml:space="preserve">  </v>
      </c>
      <c r="AE569" s="133"/>
      <c r="AF569" s="133" t="str">
        <f t="shared" si="209"/>
        <v xml:space="preserve">  </v>
      </c>
      <c r="AG569" s="133" t="str">
        <f t="shared" si="209"/>
        <v xml:space="preserve">  </v>
      </c>
      <c r="AH569" s="133" t="str">
        <f t="shared" si="209"/>
        <v xml:space="preserve">  </v>
      </c>
      <c r="AI569" s="42">
        <f t="shared" si="203"/>
        <v>2028</v>
      </c>
      <c r="AJ569" s="42">
        <v>0</v>
      </c>
      <c r="AK569" s="43">
        <v>1067</v>
      </c>
      <c r="AL569" s="42">
        <f t="shared" si="204"/>
        <v>2028</v>
      </c>
      <c r="AM569" s="43" t="s">
        <v>311</v>
      </c>
      <c r="AN569" s="95">
        <v>44713</v>
      </c>
      <c r="AO569" s="82"/>
    </row>
    <row r="570" spans="1:41" ht="45" hidden="1" customHeight="1">
      <c r="A570" s="43"/>
      <c r="B570" s="43">
        <f t="shared" si="208"/>
        <v>3261</v>
      </c>
      <c r="C570" s="43" t="s">
        <v>4</v>
      </c>
      <c r="D570" s="70" t="s">
        <v>2383</v>
      </c>
      <c r="E570" s="103">
        <f t="shared" si="205"/>
        <v>44727</v>
      </c>
      <c r="F570" s="43" t="s">
        <v>38</v>
      </c>
      <c r="G570" s="43">
        <f t="shared" si="206"/>
        <v>1136</v>
      </c>
      <c r="H570" s="167">
        <v>6378</v>
      </c>
      <c r="I570" s="152">
        <v>44732</v>
      </c>
      <c r="J570" s="56" t="s">
        <v>3274</v>
      </c>
      <c r="K570" s="43" t="s">
        <v>3275</v>
      </c>
      <c r="L570" s="99" t="s">
        <v>445</v>
      </c>
      <c r="M570" s="43"/>
      <c r="N570" s="70" t="s">
        <v>2387</v>
      </c>
      <c r="O570" s="70" t="s">
        <v>68</v>
      </c>
      <c r="P570" s="169">
        <v>10</v>
      </c>
      <c r="Q570" s="217">
        <v>145</v>
      </c>
      <c r="R570" s="42">
        <f t="shared" si="201"/>
        <v>1450</v>
      </c>
      <c r="S570" s="43" t="s">
        <v>1915</v>
      </c>
      <c r="T570" s="133" t="str">
        <f t="shared" si="209"/>
        <v xml:space="preserve">  </v>
      </c>
      <c r="U570" s="133">
        <f t="shared" si="209"/>
        <v>1450</v>
      </c>
      <c r="V570" s="133" t="str">
        <f t="shared" si="209"/>
        <v xml:space="preserve">  </v>
      </c>
      <c r="W570" s="133"/>
      <c r="X570" s="133"/>
      <c r="Y570" s="133"/>
      <c r="Z570" s="133" t="str">
        <f t="shared" si="209"/>
        <v xml:space="preserve">  </v>
      </c>
      <c r="AA570" s="133" t="str">
        <f t="shared" si="209"/>
        <v xml:space="preserve">  </v>
      </c>
      <c r="AB570" s="133" t="str">
        <f t="shared" si="209"/>
        <v xml:space="preserve">  </v>
      </c>
      <c r="AC570" s="133" t="str">
        <f t="shared" si="209"/>
        <v xml:space="preserve">  </v>
      </c>
      <c r="AD570" s="133" t="str">
        <f t="shared" si="209"/>
        <v xml:space="preserve">  </v>
      </c>
      <c r="AE570" s="133"/>
      <c r="AF570" s="133" t="str">
        <f t="shared" si="209"/>
        <v xml:space="preserve">  </v>
      </c>
      <c r="AG570" s="133" t="str">
        <f t="shared" si="209"/>
        <v xml:space="preserve">  </v>
      </c>
      <c r="AH570" s="133" t="str">
        <f t="shared" si="209"/>
        <v xml:space="preserve">  </v>
      </c>
      <c r="AI570" s="42">
        <f t="shared" si="203"/>
        <v>1450</v>
      </c>
      <c r="AJ570" s="42">
        <v>0</v>
      </c>
      <c r="AK570" s="43">
        <v>1067</v>
      </c>
      <c r="AL570" s="42">
        <f t="shared" si="204"/>
        <v>1450</v>
      </c>
      <c r="AM570" s="43" t="s">
        <v>311</v>
      </c>
      <c r="AN570" s="95">
        <v>44713</v>
      </c>
      <c r="AO570" s="82"/>
    </row>
    <row r="571" spans="1:41" ht="45" hidden="1" customHeight="1">
      <c r="A571" s="92"/>
      <c r="B571" s="92"/>
      <c r="C571" s="111" t="s">
        <v>1953</v>
      </c>
      <c r="D571" s="93"/>
      <c r="E571" s="92"/>
      <c r="F571" s="92"/>
      <c r="G571" s="92"/>
      <c r="H571" s="92"/>
      <c r="I571" s="92"/>
      <c r="J571" s="368"/>
      <c r="K571" s="92"/>
      <c r="L571" s="93"/>
      <c r="M571" s="92"/>
      <c r="N571" s="93"/>
      <c r="O571" s="92"/>
      <c r="P571" s="92"/>
      <c r="Q571" s="92"/>
      <c r="R571" s="91">
        <f>SUM(R541:R570)</f>
        <v>10633.65</v>
      </c>
      <c r="S571" s="92"/>
      <c r="T571" s="215">
        <f>SUBTOTAL(9,T541:T570)</f>
        <v>0</v>
      </c>
      <c r="U571" s="215">
        <f t="shared" ref="U571:AH571" si="210">SUBTOTAL(9,U541:U570)</f>
        <v>0</v>
      </c>
      <c r="V571" s="215">
        <f t="shared" si="210"/>
        <v>0</v>
      </c>
      <c r="W571" s="215"/>
      <c r="X571" s="215"/>
      <c r="Y571" s="215"/>
      <c r="Z571" s="215">
        <f t="shared" si="210"/>
        <v>0</v>
      </c>
      <c r="AA571" s="215">
        <f t="shared" si="210"/>
        <v>0</v>
      </c>
      <c r="AB571" s="215">
        <f t="shared" si="210"/>
        <v>0</v>
      </c>
      <c r="AC571" s="215">
        <f t="shared" si="210"/>
        <v>0</v>
      </c>
      <c r="AD571" s="215">
        <f t="shared" si="210"/>
        <v>0</v>
      </c>
      <c r="AE571" s="215"/>
      <c r="AF571" s="215">
        <f t="shared" si="210"/>
        <v>0</v>
      </c>
      <c r="AG571" s="215">
        <f t="shared" si="210"/>
        <v>0</v>
      </c>
      <c r="AH571" s="215">
        <f t="shared" si="210"/>
        <v>0</v>
      </c>
      <c r="AI571" s="92"/>
      <c r="AJ571" s="92"/>
      <c r="AK571" s="92"/>
      <c r="AL571" s="92"/>
      <c r="AM571" s="92" t="s">
        <v>311</v>
      </c>
      <c r="AN571" s="95">
        <v>44713</v>
      </c>
      <c r="AO571" s="82"/>
    </row>
    <row r="572" spans="1:41" ht="45" hidden="1" customHeight="1">
      <c r="A572" s="43">
        <v>1</v>
      </c>
      <c r="B572" s="43">
        <v>1444</v>
      </c>
      <c r="C572" s="43" t="s">
        <v>5</v>
      </c>
      <c r="D572" s="70" t="s">
        <v>2220</v>
      </c>
      <c r="E572" s="103">
        <v>44729</v>
      </c>
      <c r="F572" s="43" t="s">
        <v>56</v>
      </c>
      <c r="G572" s="43">
        <v>603</v>
      </c>
      <c r="H572" s="167">
        <v>1000</v>
      </c>
      <c r="I572" s="152">
        <v>44713</v>
      </c>
      <c r="J572" s="358" t="s">
        <v>3162</v>
      </c>
      <c r="K572" s="178" t="s">
        <v>3163</v>
      </c>
      <c r="L572" s="70" t="s">
        <v>2284</v>
      </c>
      <c r="M572" s="43"/>
      <c r="N572" s="70" t="s">
        <v>2288</v>
      </c>
      <c r="O572" s="43" t="s">
        <v>2312</v>
      </c>
      <c r="P572" s="202">
        <v>1</v>
      </c>
      <c r="Q572" s="55">
        <v>1000</v>
      </c>
      <c r="R572" s="42">
        <f t="shared" ref="R572:R573" si="211">P572*Q572</f>
        <v>1000</v>
      </c>
      <c r="S572" s="43" t="s">
        <v>1916</v>
      </c>
      <c r="T572" s="133" t="str">
        <f t="shared" ref="T572:AH573" si="212">IF($S572=T$15,$R572,"  ")</f>
        <v xml:space="preserve">  </v>
      </c>
      <c r="U572" s="133" t="str">
        <f t="shared" si="212"/>
        <v xml:space="preserve">  </v>
      </c>
      <c r="V572" s="133">
        <f t="shared" si="212"/>
        <v>1000</v>
      </c>
      <c r="W572" s="133"/>
      <c r="X572" s="133"/>
      <c r="Y572" s="133"/>
      <c r="Z572" s="133" t="str">
        <f t="shared" si="212"/>
        <v xml:space="preserve">  </v>
      </c>
      <c r="AA572" s="133" t="str">
        <f t="shared" si="212"/>
        <v xml:space="preserve">  </v>
      </c>
      <c r="AB572" s="133" t="str">
        <f t="shared" si="212"/>
        <v xml:space="preserve">  </v>
      </c>
      <c r="AC572" s="133" t="str">
        <f t="shared" si="212"/>
        <v xml:space="preserve">  </v>
      </c>
      <c r="AD572" s="133" t="str">
        <f t="shared" si="212"/>
        <v xml:space="preserve">  </v>
      </c>
      <c r="AE572" s="133"/>
      <c r="AF572" s="133" t="str">
        <f t="shared" si="212"/>
        <v xml:space="preserve">  </v>
      </c>
      <c r="AG572" s="133" t="str">
        <f t="shared" si="212"/>
        <v xml:space="preserve">  </v>
      </c>
      <c r="AH572" s="133" t="str">
        <f t="shared" si="212"/>
        <v xml:space="preserve">  </v>
      </c>
      <c r="AI572" s="43"/>
      <c r="AJ572" s="42">
        <f>R572</f>
        <v>1000</v>
      </c>
      <c r="AK572" s="43"/>
      <c r="AL572" s="42">
        <f>R572</f>
        <v>1000</v>
      </c>
      <c r="AM572" s="43" t="s">
        <v>311</v>
      </c>
      <c r="AN572" s="95">
        <v>44713</v>
      </c>
      <c r="AO572" s="82"/>
    </row>
    <row r="573" spans="1:41" ht="45" hidden="1" customHeight="1">
      <c r="A573" s="43">
        <v>2</v>
      </c>
      <c r="B573" s="43">
        <v>1002</v>
      </c>
      <c r="C573" s="43" t="s">
        <v>5</v>
      </c>
      <c r="D573" s="70" t="s">
        <v>2166</v>
      </c>
      <c r="E573" s="103">
        <v>44694</v>
      </c>
      <c r="F573" s="43" t="s">
        <v>56</v>
      </c>
      <c r="G573" s="43">
        <v>445</v>
      </c>
      <c r="H573" s="167">
        <v>3000</v>
      </c>
      <c r="I573" s="152">
        <v>44732</v>
      </c>
      <c r="J573" s="358" t="s">
        <v>3160</v>
      </c>
      <c r="K573" s="178" t="s">
        <v>3161</v>
      </c>
      <c r="L573" s="70" t="s">
        <v>2492</v>
      </c>
      <c r="M573" s="43"/>
      <c r="N573" s="70" t="s">
        <v>2282</v>
      </c>
      <c r="O573" s="43" t="s">
        <v>2296</v>
      </c>
      <c r="P573" s="202">
        <v>1</v>
      </c>
      <c r="Q573" s="55">
        <v>3000</v>
      </c>
      <c r="R573" s="42">
        <f t="shared" si="211"/>
        <v>3000</v>
      </c>
      <c r="S573" s="43" t="s">
        <v>1916</v>
      </c>
      <c r="T573" s="133" t="str">
        <f t="shared" si="212"/>
        <v xml:space="preserve">  </v>
      </c>
      <c r="U573" s="133" t="str">
        <f t="shared" si="212"/>
        <v xml:space="preserve">  </v>
      </c>
      <c r="V573" s="133">
        <f t="shared" si="212"/>
        <v>3000</v>
      </c>
      <c r="W573" s="133"/>
      <c r="X573" s="133"/>
      <c r="Y573" s="133"/>
      <c r="Z573" s="133" t="str">
        <f t="shared" si="212"/>
        <v xml:space="preserve">  </v>
      </c>
      <c r="AA573" s="133" t="str">
        <f t="shared" si="212"/>
        <v xml:space="preserve">  </v>
      </c>
      <c r="AB573" s="133" t="str">
        <f t="shared" si="212"/>
        <v xml:space="preserve">  </v>
      </c>
      <c r="AC573" s="133" t="str">
        <f t="shared" si="212"/>
        <v xml:space="preserve">  </v>
      </c>
      <c r="AD573" s="133" t="str">
        <f t="shared" si="212"/>
        <v xml:space="preserve">  </v>
      </c>
      <c r="AE573" s="133"/>
      <c r="AF573" s="133" t="str">
        <f t="shared" si="212"/>
        <v xml:space="preserve">  </v>
      </c>
      <c r="AG573" s="133" t="str">
        <f t="shared" si="212"/>
        <v xml:space="preserve">  </v>
      </c>
      <c r="AH573" s="133" t="str">
        <f t="shared" si="212"/>
        <v xml:space="preserve">  </v>
      </c>
      <c r="AI573" s="43"/>
      <c r="AJ573" s="42">
        <f>R573</f>
        <v>3000</v>
      </c>
      <c r="AK573" s="43"/>
      <c r="AL573" s="42">
        <f>R573</f>
        <v>3000</v>
      </c>
      <c r="AM573" s="43" t="s">
        <v>311</v>
      </c>
      <c r="AN573" s="95">
        <v>44713</v>
      </c>
      <c r="AO573" s="82"/>
    </row>
    <row r="574" spans="1:41" ht="45" hidden="1" customHeight="1">
      <c r="A574" s="92"/>
      <c r="B574" s="92"/>
      <c r="C574" s="111" t="s">
        <v>2172</v>
      </c>
      <c r="D574" s="93"/>
      <c r="E574" s="92"/>
      <c r="F574" s="92"/>
      <c r="G574" s="92"/>
      <c r="H574" s="92"/>
      <c r="I574" s="92"/>
      <c r="J574" s="368"/>
      <c r="K574" s="92"/>
      <c r="L574" s="93"/>
      <c r="M574" s="92"/>
      <c r="N574" s="93"/>
      <c r="O574" s="92"/>
      <c r="P574" s="92"/>
      <c r="Q574" s="92"/>
      <c r="R574" s="91">
        <f>SUM(R572:R573)</f>
        <v>4000</v>
      </c>
      <c r="S574" s="92"/>
      <c r="T574" s="215">
        <f>SUBTOTAL(9,T572:T573)</f>
        <v>0</v>
      </c>
      <c r="U574" s="215">
        <f t="shared" ref="U574:AH574" si="213">SUBTOTAL(9,U572:U573)</f>
        <v>0</v>
      </c>
      <c r="V574" s="215"/>
      <c r="W574" s="215"/>
      <c r="X574" s="215"/>
      <c r="Y574" s="215"/>
      <c r="Z574" s="215">
        <f t="shared" si="213"/>
        <v>0</v>
      </c>
      <c r="AA574" s="215">
        <f t="shared" si="213"/>
        <v>0</v>
      </c>
      <c r="AB574" s="215">
        <f t="shared" si="213"/>
        <v>0</v>
      </c>
      <c r="AC574" s="215">
        <f t="shared" si="213"/>
        <v>0</v>
      </c>
      <c r="AD574" s="215">
        <f t="shared" ref="AD574" si="214">SUBTOTAL(9,AD572:AD573)</f>
        <v>0</v>
      </c>
      <c r="AE574" s="215"/>
      <c r="AF574" s="215">
        <f t="shared" ref="AF574" si="215">SUBTOTAL(9,AF572:AF573)</f>
        <v>0</v>
      </c>
      <c r="AG574" s="215">
        <f t="shared" si="213"/>
        <v>0</v>
      </c>
      <c r="AH574" s="215">
        <f t="shared" si="213"/>
        <v>0</v>
      </c>
      <c r="AI574" s="92"/>
      <c r="AJ574" s="92"/>
      <c r="AK574" s="92"/>
      <c r="AL574" s="92"/>
      <c r="AM574" s="92" t="s">
        <v>311</v>
      </c>
      <c r="AN574" s="95">
        <v>44713</v>
      </c>
      <c r="AO574" s="82"/>
    </row>
    <row r="575" spans="1:41" ht="45" hidden="1" customHeight="1">
      <c r="A575" s="43">
        <v>1</v>
      </c>
      <c r="B575" s="43">
        <v>3847</v>
      </c>
      <c r="C575" s="43" t="s">
        <v>2497</v>
      </c>
      <c r="D575" s="70" t="s">
        <v>2498</v>
      </c>
      <c r="E575" s="103">
        <v>44712</v>
      </c>
      <c r="F575" s="43" t="s">
        <v>1924</v>
      </c>
      <c r="G575" s="43">
        <v>318</v>
      </c>
      <c r="H575" s="43"/>
      <c r="I575" s="103"/>
      <c r="J575" s="56" t="s">
        <v>3270</v>
      </c>
      <c r="K575" s="43" t="s">
        <v>3276</v>
      </c>
      <c r="L575" s="99" t="s">
        <v>2504</v>
      </c>
      <c r="M575" s="43"/>
      <c r="N575" s="70" t="s">
        <v>2502</v>
      </c>
      <c r="O575" s="43" t="s">
        <v>31</v>
      </c>
      <c r="P575" s="43">
        <v>1</v>
      </c>
      <c r="Q575" s="55">
        <v>3000</v>
      </c>
      <c r="R575" s="42">
        <f t="shared" ref="R575:R585" si="216">P575*Q575</f>
        <v>3000</v>
      </c>
      <c r="S575" s="43" t="s">
        <v>1914</v>
      </c>
      <c r="T575" s="133">
        <f t="shared" ref="T575:AH575" si="217">IF($S575=T$15,$R575,"  ")</f>
        <v>3000</v>
      </c>
      <c r="U575" s="133" t="str">
        <f t="shared" si="217"/>
        <v xml:space="preserve">  </v>
      </c>
      <c r="V575" s="133" t="str">
        <f t="shared" si="217"/>
        <v xml:space="preserve">  </v>
      </c>
      <c r="W575" s="133"/>
      <c r="X575" s="133"/>
      <c r="Y575" s="133"/>
      <c r="Z575" s="133" t="str">
        <f t="shared" si="217"/>
        <v xml:space="preserve">  </v>
      </c>
      <c r="AA575" s="133" t="str">
        <f t="shared" si="217"/>
        <v xml:space="preserve">  </v>
      </c>
      <c r="AB575" s="133" t="str">
        <f t="shared" si="217"/>
        <v xml:space="preserve">  </v>
      </c>
      <c r="AC575" s="133" t="str">
        <f t="shared" si="217"/>
        <v xml:space="preserve">  </v>
      </c>
      <c r="AD575" s="133" t="str">
        <f t="shared" si="217"/>
        <v xml:space="preserve">  </v>
      </c>
      <c r="AE575" s="133"/>
      <c r="AF575" s="133" t="str">
        <f t="shared" si="217"/>
        <v xml:space="preserve">  </v>
      </c>
      <c r="AG575" s="133" t="str">
        <f t="shared" si="217"/>
        <v xml:space="preserve">  </v>
      </c>
      <c r="AH575" s="133" t="str">
        <f t="shared" si="217"/>
        <v xml:space="preserve">  </v>
      </c>
      <c r="AI575" s="42">
        <f>Q575</f>
        <v>3000</v>
      </c>
      <c r="AJ575" s="42">
        <v>0</v>
      </c>
      <c r="AK575" s="43"/>
      <c r="AL575" s="42">
        <f>R575</f>
        <v>3000</v>
      </c>
      <c r="AM575" s="43" t="s">
        <v>311</v>
      </c>
      <c r="AN575" s="95">
        <v>44713</v>
      </c>
      <c r="AO575" s="82"/>
    </row>
    <row r="576" spans="1:41" ht="45" hidden="1" customHeight="1">
      <c r="A576" s="111"/>
      <c r="B576" s="111"/>
      <c r="C576" s="111" t="s">
        <v>2501</v>
      </c>
      <c r="D576" s="90"/>
      <c r="E576" s="111"/>
      <c r="F576" s="111"/>
      <c r="G576" s="111"/>
      <c r="H576" s="111"/>
      <c r="I576" s="111"/>
      <c r="J576" s="367"/>
      <c r="K576" s="111"/>
      <c r="L576" s="90"/>
      <c r="M576" s="111"/>
      <c r="N576" s="90"/>
      <c r="O576" s="111"/>
      <c r="P576" s="111"/>
      <c r="Q576" s="111"/>
      <c r="R576" s="91">
        <f>SUM(R575)</f>
        <v>3000</v>
      </c>
      <c r="S576" s="92"/>
      <c r="T576" s="212">
        <f>SUBTOTAL(9,T575)</f>
        <v>0</v>
      </c>
      <c r="U576" s="212">
        <f t="shared" ref="U576:AH576" si="218">SUBTOTAL(9,U575)</f>
        <v>0</v>
      </c>
      <c r="V576" s="212">
        <f t="shared" si="218"/>
        <v>0</v>
      </c>
      <c r="W576" s="212"/>
      <c r="X576" s="212"/>
      <c r="Y576" s="212"/>
      <c r="Z576" s="212">
        <f t="shared" si="218"/>
        <v>0</v>
      </c>
      <c r="AA576" s="212">
        <f t="shared" si="218"/>
        <v>0</v>
      </c>
      <c r="AB576" s="212">
        <f t="shared" si="218"/>
        <v>0</v>
      </c>
      <c r="AC576" s="212">
        <f t="shared" si="218"/>
        <v>0</v>
      </c>
      <c r="AD576" s="212">
        <f t="shared" si="218"/>
        <v>0</v>
      </c>
      <c r="AE576" s="212"/>
      <c r="AF576" s="212">
        <f t="shared" si="218"/>
        <v>0</v>
      </c>
      <c r="AG576" s="212">
        <f t="shared" si="218"/>
        <v>0</v>
      </c>
      <c r="AH576" s="212">
        <f t="shared" si="218"/>
        <v>0</v>
      </c>
      <c r="AI576" s="92"/>
      <c r="AJ576" s="92"/>
      <c r="AK576" s="92"/>
      <c r="AL576" s="92"/>
      <c r="AM576" s="92" t="s">
        <v>311</v>
      </c>
      <c r="AN576" s="95">
        <v>44713</v>
      </c>
      <c r="AO576" s="82"/>
    </row>
    <row r="577" spans="1:41" ht="45" hidden="1" customHeight="1">
      <c r="A577" s="43">
        <v>1</v>
      </c>
      <c r="B577" s="43">
        <v>3377</v>
      </c>
      <c r="C577" s="43" t="s">
        <v>2417</v>
      </c>
      <c r="D577" s="70" t="s">
        <v>2418</v>
      </c>
      <c r="E577" s="103">
        <v>44727</v>
      </c>
      <c r="F577" s="43" t="s">
        <v>38</v>
      </c>
      <c r="G577" s="43">
        <v>1174</v>
      </c>
      <c r="H577" s="43"/>
      <c r="I577" s="103"/>
      <c r="J577" s="56"/>
      <c r="K577" s="43"/>
      <c r="L577" s="99" t="s">
        <v>2420</v>
      </c>
      <c r="M577" s="43"/>
      <c r="N577" s="70" t="s">
        <v>2419</v>
      </c>
      <c r="O577" s="43" t="s">
        <v>68</v>
      </c>
      <c r="P577" s="43">
        <v>2</v>
      </c>
      <c r="Q577" s="55">
        <v>30</v>
      </c>
      <c r="R577" s="42">
        <f t="shared" si="216"/>
        <v>60</v>
      </c>
      <c r="S577" s="43" t="s">
        <v>1915</v>
      </c>
      <c r="T577" s="133" t="str">
        <f t="shared" ref="T577:AH585" si="219">IF($S577=T$15,$R577,"  ")</f>
        <v xml:space="preserve">  </v>
      </c>
      <c r="U577" s="133">
        <f t="shared" si="219"/>
        <v>60</v>
      </c>
      <c r="V577" s="133" t="str">
        <f t="shared" si="219"/>
        <v xml:space="preserve">  </v>
      </c>
      <c r="W577" s="133"/>
      <c r="X577" s="133"/>
      <c r="Y577" s="133"/>
      <c r="Z577" s="133" t="str">
        <f t="shared" si="219"/>
        <v xml:space="preserve">  </v>
      </c>
      <c r="AA577" s="133" t="str">
        <f t="shared" si="219"/>
        <v xml:space="preserve">  </v>
      </c>
      <c r="AB577" s="133" t="str">
        <f t="shared" si="219"/>
        <v xml:space="preserve">  </v>
      </c>
      <c r="AC577" s="133" t="str">
        <f t="shared" si="219"/>
        <v xml:space="preserve">  </v>
      </c>
      <c r="AD577" s="133" t="str">
        <f t="shared" si="219"/>
        <v xml:space="preserve">  </v>
      </c>
      <c r="AE577" s="133"/>
      <c r="AF577" s="133" t="str">
        <f t="shared" si="219"/>
        <v xml:space="preserve">  </v>
      </c>
      <c r="AG577" s="133" t="str">
        <f t="shared" si="219"/>
        <v xml:space="preserve">  </v>
      </c>
      <c r="AH577" s="133" t="str">
        <f t="shared" si="219"/>
        <v xml:space="preserve">  </v>
      </c>
      <c r="AI577" s="42">
        <f>R577</f>
        <v>60</v>
      </c>
      <c r="AJ577" s="42">
        <v>0</v>
      </c>
      <c r="AK577" s="43">
        <v>1096</v>
      </c>
      <c r="AL577" s="42">
        <f>R577</f>
        <v>60</v>
      </c>
      <c r="AM577" s="43" t="s">
        <v>311</v>
      </c>
      <c r="AN577" s="95">
        <v>44713</v>
      </c>
      <c r="AO577" s="82"/>
    </row>
    <row r="578" spans="1:41" ht="45" hidden="1" customHeight="1">
      <c r="A578" s="43">
        <v>2</v>
      </c>
      <c r="B578" s="43">
        <v>3377</v>
      </c>
      <c r="C578" s="43" t="s">
        <v>2417</v>
      </c>
      <c r="D578" s="70" t="s">
        <v>2418</v>
      </c>
      <c r="E578" s="103">
        <v>44727</v>
      </c>
      <c r="F578" s="43" t="s">
        <v>38</v>
      </c>
      <c r="G578" s="43">
        <v>1174</v>
      </c>
      <c r="H578" s="43"/>
      <c r="I578" s="103"/>
      <c r="J578" s="56"/>
      <c r="K578" s="43"/>
      <c r="L578" s="99" t="s">
        <v>2420</v>
      </c>
      <c r="M578" s="43"/>
      <c r="N578" s="70" t="s">
        <v>1954</v>
      </c>
      <c r="O578" s="43" t="s">
        <v>68</v>
      </c>
      <c r="P578" s="43">
        <v>18</v>
      </c>
      <c r="Q578" s="55">
        <v>9</v>
      </c>
      <c r="R578" s="42">
        <f t="shared" si="216"/>
        <v>162</v>
      </c>
      <c r="S578" s="43" t="s">
        <v>1915</v>
      </c>
      <c r="T578" s="133" t="str">
        <f t="shared" si="219"/>
        <v xml:space="preserve">  </v>
      </c>
      <c r="U578" s="133">
        <f t="shared" si="219"/>
        <v>162</v>
      </c>
      <c r="V578" s="133" t="str">
        <f t="shared" si="219"/>
        <v xml:space="preserve">  </v>
      </c>
      <c r="W578" s="133"/>
      <c r="X578" s="133"/>
      <c r="Y578" s="133"/>
      <c r="Z578" s="133" t="str">
        <f t="shared" si="219"/>
        <v xml:space="preserve">  </v>
      </c>
      <c r="AA578" s="133" t="str">
        <f t="shared" si="219"/>
        <v xml:space="preserve">  </v>
      </c>
      <c r="AB578" s="133" t="str">
        <f t="shared" si="219"/>
        <v xml:space="preserve">  </v>
      </c>
      <c r="AC578" s="133" t="str">
        <f t="shared" si="219"/>
        <v xml:space="preserve">  </v>
      </c>
      <c r="AD578" s="133" t="str">
        <f t="shared" si="219"/>
        <v xml:space="preserve">  </v>
      </c>
      <c r="AE578" s="133"/>
      <c r="AF578" s="133" t="str">
        <f t="shared" si="219"/>
        <v xml:space="preserve">  </v>
      </c>
      <c r="AG578" s="133" t="str">
        <f t="shared" si="219"/>
        <v xml:space="preserve">  </v>
      </c>
      <c r="AH578" s="133" t="str">
        <f t="shared" si="219"/>
        <v xml:space="preserve">  </v>
      </c>
      <c r="AI578" s="42">
        <f t="shared" ref="AI578:AI585" si="220">R578</f>
        <v>162</v>
      </c>
      <c r="AJ578" s="42">
        <v>0</v>
      </c>
      <c r="AK578" s="43">
        <v>1096</v>
      </c>
      <c r="AL578" s="42">
        <f t="shared" ref="AL578:AL585" si="221">R578</f>
        <v>162</v>
      </c>
      <c r="AM578" s="43" t="s">
        <v>311</v>
      </c>
      <c r="AN578" s="95">
        <v>44713</v>
      </c>
      <c r="AO578" s="82"/>
    </row>
    <row r="579" spans="1:41" ht="45" hidden="1" customHeight="1">
      <c r="A579" s="43">
        <v>3</v>
      </c>
      <c r="B579" s="43">
        <v>3381</v>
      </c>
      <c r="C579" s="43" t="s">
        <v>2417</v>
      </c>
      <c r="D579" s="70" t="s">
        <v>2418</v>
      </c>
      <c r="E579" s="103">
        <v>44742</v>
      </c>
      <c r="F579" s="43" t="s">
        <v>38</v>
      </c>
      <c r="G579" s="43">
        <v>1177</v>
      </c>
      <c r="H579" s="43"/>
      <c r="I579" s="103"/>
      <c r="J579" s="56"/>
      <c r="K579" s="43"/>
      <c r="L579" s="99" t="s">
        <v>2483</v>
      </c>
      <c r="M579" s="43"/>
      <c r="N579" s="70" t="s">
        <v>2476</v>
      </c>
      <c r="O579" s="43" t="s">
        <v>68</v>
      </c>
      <c r="P579" s="43">
        <v>2</v>
      </c>
      <c r="Q579" s="55">
        <v>230</v>
      </c>
      <c r="R579" s="42">
        <f t="shared" si="216"/>
        <v>460</v>
      </c>
      <c r="S579" s="43" t="s">
        <v>2496</v>
      </c>
      <c r="T579" s="133" t="str">
        <f t="shared" si="219"/>
        <v xml:space="preserve">  </v>
      </c>
      <c r="U579" s="133" t="str">
        <f t="shared" si="219"/>
        <v xml:space="preserve">  </v>
      </c>
      <c r="V579" s="133" t="str">
        <f t="shared" si="219"/>
        <v xml:space="preserve">  </v>
      </c>
      <c r="W579" s="133"/>
      <c r="X579" s="133"/>
      <c r="Y579" s="133"/>
      <c r="Z579" s="133" t="str">
        <f t="shared" si="219"/>
        <v xml:space="preserve">  </v>
      </c>
      <c r="AA579" s="133" t="str">
        <f t="shared" si="219"/>
        <v xml:space="preserve">  </v>
      </c>
      <c r="AB579" s="133" t="str">
        <f t="shared" si="219"/>
        <v xml:space="preserve">  </v>
      </c>
      <c r="AC579" s="133" t="str">
        <f t="shared" si="219"/>
        <v xml:space="preserve">  </v>
      </c>
      <c r="AD579" s="133">
        <f t="shared" si="219"/>
        <v>460</v>
      </c>
      <c r="AE579" s="133"/>
      <c r="AF579" s="133" t="str">
        <f t="shared" si="219"/>
        <v xml:space="preserve">  </v>
      </c>
      <c r="AG579" s="133" t="str">
        <f t="shared" si="219"/>
        <v xml:space="preserve">  </v>
      </c>
      <c r="AH579" s="133" t="str">
        <f t="shared" si="219"/>
        <v xml:space="preserve">  </v>
      </c>
      <c r="AI579" s="42">
        <f t="shared" si="220"/>
        <v>460</v>
      </c>
      <c r="AJ579" s="42">
        <v>0</v>
      </c>
      <c r="AK579" s="43">
        <v>1225</v>
      </c>
      <c r="AL579" s="42">
        <f t="shared" si="221"/>
        <v>460</v>
      </c>
      <c r="AM579" s="43" t="s">
        <v>311</v>
      </c>
      <c r="AN579" s="95">
        <v>44713</v>
      </c>
      <c r="AO579" s="82"/>
    </row>
    <row r="580" spans="1:41" ht="45" hidden="1" customHeight="1">
      <c r="A580" s="43">
        <v>4</v>
      </c>
      <c r="B580" s="43">
        <v>3381</v>
      </c>
      <c r="C580" s="43" t="s">
        <v>2417</v>
      </c>
      <c r="D580" s="70" t="s">
        <v>2418</v>
      </c>
      <c r="E580" s="103">
        <v>44742</v>
      </c>
      <c r="F580" s="43" t="s">
        <v>38</v>
      </c>
      <c r="G580" s="43">
        <v>1177</v>
      </c>
      <c r="H580" s="99"/>
      <c r="I580" s="103"/>
      <c r="J580" s="56"/>
      <c r="K580" s="43"/>
      <c r="L580" s="99" t="s">
        <v>2483</v>
      </c>
      <c r="M580" s="43"/>
      <c r="N580" s="70" t="s">
        <v>2477</v>
      </c>
      <c r="O580" s="43" t="s">
        <v>68</v>
      </c>
      <c r="P580" s="43">
        <v>1</v>
      </c>
      <c r="Q580" s="55">
        <v>400</v>
      </c>
      <c r="R580" s="42">
        <f t="shared" si="216"/>
        <v>400</v>
      </c>
      <c r="S580" s="43" t="s">
        <v>2496</v>
      </c>
      <c r="T580" s="133" t="str">
        <f t="shared" si="219"/>
        <v xml:space="preserve">  </v>
      </c>
      <c r="U580" s="133" t="str">
        <f t="shared" si="219"/>
        <v xml:space="preserve">  </v>
      </c>
      <c r="V580" s="133" t="str">
        <f t="shared" si="219"/>
        <v xml:space="preserve">  </v>
      </c>
      <c r="W580" s="133"/>
      <c r="X580" s="133"/>
      <c r="Y580" s="133"/>
      <c r="Z580" s="133" t="str">
        <f t="shared" si="219"/>
        <v xml:space="preserve">  </v>
      </c>
      <c r="AA580" s="133" t="str">
        <f t="shared" si="219"/>
        <v xml:space="preserve">  </v>
      </c>
      <c r="AB580" s="133" t="str">
        <f t="shared" si="219"/>
        <v xml:space="preserve">  </v>
      </c>
      <c r="AC580" s="133" t="str">
        <f t="shared" si="219"/>
        <v xml:space="preserve">  </v>
      </c>
      <c r="AD580" s="133">
        <f t="shared" si="219"/>
        <v>400</v>
      </c>
      <c r="AE580" s="133"/>
      <c r="AF580" s="133" t="str">
        <f t="shared" si="219"/>
        <v xml:space="preserve">  </v>
      </c>
      <c r="AG580" s="133" t="str">
        <f t="shared" si="219"/>
        <v xml:space="preserve">  </v>
      </c>
      <c r="AH580" s="133" t="str">
        <f t="shared" si="219"/>
        <v xml:space="preserve">  </v>
      </c>
      <c r="AI580" s="42">
        <f t="shared" si="220"/>
        <v>400</v>
      </c>
      <c r="AJ580" s="42">
        <v>0</v>
      </c>
      <c r="AK580" s="43">
        <v>1225</v>
      </c>
      <c r="AL580" s="42">
        <f t="shared" si="221"/>
        <v>400</v>
      </c>
      <c r="AM580" s="43" t="s">
        <v>311</v>
      </c>
      <c r="AN580" s="95">
        <v>44713</v>
      </c>
      <c r="AO580" s="82"/>
    </row>
    <row r="581" spans="1:41" ht="45" hidden="1" customHeight="1">
      <c r="A581" s="43">
        <v>5</v>
      </c>
      <c r="B581" s="43">
        <v>3381</v>
      </c>
      <c r="C581" s="43" t="s">
        <v>2417</v>
      </c>
      <c r="D581" s="70" t="s">
        <v>2418</v>
      </c>
      <c r="E581" s="103">
        <v>44742</v>
      </c>
      <c r="F581" s="43" t="s">
        <v>38</v>
      </c>
      <c r="G581" s="43">
        <v>1177</v>
      </c>
      <c r="H581" s="43"/>
      <c r="I581" s="103"/>
      <c r="J581" s="56"/>
      <c r="K581" s="43"/>
      <c r="L581" s="99" t="s">
        <v>2483</v>
      </c>
      <c r="M581" s="43"/>
      <c r="N581" s="70" t="s">
        <v>2478</v>
      </c>
      <c r="O581" s="43" t="s">
        <v>68</v>
      </c>
      <c r="P581" s="43">
        <v>1</v>
      </c>
      <c r="Q581" s="55">
        <v>95</v>
      </c>
      <c r="R581" s="42">
        <f t="shared" si="216"/>
        <v>95</v>
      </c>
      <c r="S581" s="43" t="s">
        <v>1915</v>
      </c>
      <c r="T581" s="133" t="str">
        <f t="shared" si="219"/>
        <v xml:space="preserve">  </v>
      </c>
      <c r="U581" s="133">
        <f t="shared" si="219"/>
        <v>95</v>
      </c>
      <c r="V581" s="133" t="str">
        <f t="shared" si="219"/>
        <v xml:space="preserve">  </v>
      </c>
      <c r="W581" s="133"/>
      <c r="X581" s="133"/>
      <c r="Y581" s="133"/>
      <c r="Z581" s="133" t="str">
        <f t="shared" si="219"/>
        <v xml:space="preserve">  </v>
      </c>
      <c r="AA581" s="133" t="str">
        <f t="shared" si="219"/>
        <v xml:space="preserve">  </v>
      </c>
      <c r="AB581" s="133" t="str">
        <f t="shared" si="219"/>
        <v xml:space="preserve">  </v>
      </c>
      <c r="AC581" s="133" t="str">
        <f t="shared" si="219"/>
        <v xml:space="preserve">  </v>
      </c>
      <c r="AD581" s="133" t="str">
        <f t="shared" si="219"/>
        <v xml:space="preserve">  </v>
      </c>
      <c r="AE581" s="133"/>
      <c r="AF581" s="133" t="str">
        <f t="shared" si="219"/>
        <v xml:space="preserve">  </v>
      </c>
      <c r="AG581" s="133" t="str">
        <f t="shared" si="219"/>
        <v xml:space="preserve">  </v>
      </c>
      <c r="AH581" s="133" t="str">
        <f t="shared" si="219"/>
        <v xml:space="preserve">  </v>
      </c>
      <c r="AI581" s="42">
        <f t="shared" si="220"/>
        <v>95</v>
      </c>
      <c r="AJ581" s="42">
        <v>0</v>
      </c>
      <c r="AK581" s="43">
        <v>1225</v>
      </c>
      <c r="AL581" s="42">
        <f t="shared" si="221"/>
        <v>95</v>
      </c>
      <c r="AM581" s="43" t="s">
        <v>311</v>
      </c>
      <c r="AN581" s="95">
        <v>44713</v>
      </c>
      <c r="AO581" s="82"/>
    </row>
    <row r="582" spans="1:41" ht="45" hidden="1" customHeight="1">
      <c r="A582" s="43">
        <v>6</v>
      </c>
      <c r="B582" s="43">
        <v>3381</v>
      </c>
      <c r="C582" s="43" t="s">
        <v>2417</v>
      </c>
      <c r="D582" s="70" t="s">
        <v>2418</v>
      </c>
      <c r="E582" s="103">
        <v>44742</v>
      </c>
      <c r="F582" s="43" t="s">
        <v>38</v>
      </c>
      <c r="G582" s="43">
        <v>1177</v>
      </c>
      <c r="H582" s="43"/>
      <c r="I582" s="103"/>
      <c r="J582" s="56"/>
      <c r="K582" s="43"/>
      <c r="L582" s="99" t="s">
        <v>2483</v>
      </c>
      <c r="M582" s="43"/>
      <c r="N582" s="70" t="s">
        <v>2479</v>
      </c>
      <c r="O582" s="43" t="s">
        <v>68</v>
      </c>
      <c r="P582" s="43">
        <v>1</v>
      </c>
      <c r="Q582" s="55">
        <v>88</v>
      </c>
      <c r="R582" s="42">
        <f t="shared" si="216"/>
        <v>88</v>
      </c>
      <c r="S582" s="43" t="s">
        <v>2495</v>
      </c>
      <c r="T582" s="133" t="str">
        <f t="shared" si="219"/>
        <v xml:space="preserve">  </v>
      </c>
      <c r="U582" s="133" t="str">
        <f t="shared" si="219"/>
        <v xml:space="preserve">  </v>
      </c>
      <c r="V582" s="133" t="str">
        <f t="shared" si="219"/>
        <v xml:space="preserve">  </v>
      </c>
      <c r="W582" s="133"/>
      <c r="X582" s="133"/>
      <c r="Y582" s="133"/>
      <c r="Z582" s="133" t="str">
        <f t="shared" si="219"/>
        <v xml:space="preserve">  </v>
      </c>
      <c r="AA582" s="133" t="str">
        <f t="shared" si="219"/>
        <v xml:space="preserve">  </v>
      </c>
      <c r="AB582" s="133">
        <f t="shared" si="219"/>
        <v>88</v>
      </c>
      <c r="AC582" s="133" t="str">
        <f t="shared" si="219"/>
        <v xml:space="preserve">  </v>
      </c>
      <c r="AD582" s="133" t="str">
        <f t="shared" si="219"/>
        <v xml:space="preserve">  </v>
      </c>
      <c r="AE582" s="133"/>
      <c r="AF582" s="133" t="str">
        <f t="shared" si="219"/>
        <v xml:space="preserve">  </v>
      </c>
      <c r="AG582" s="133" t="str">
        <f t="shared" si="219"/>
        <v xml:space="preserve">  </v>
      </c>
      <c r="AH582" s="133" t="str">
        <f t="shared" si="219"/>
        <v xml:space="preserve">  </v>
      </c>
      <c r="AI582" s="42">
        <f t="shared" si="220"/>
        <v>88</v>
      </c>
      <c r="AJ582" s="42">
        <v>0</v>
      </c>
      <c r="AK582" s="43">
        <v>1225</v>
      </c>
      <c r="AL582" s="42">
        <f t="shared" si="221"/>
        <v>88</v>
      </c>
      <c r="AM582" s="43" t="s">
        <v>311</v>
      </c>
      <c r="AN582" s="95">
        <v>44713</v>
      </c>
      <c r="AO582" s="82"/>
    </row>
    <row r="583" spans="1:41" ht="45" hidden="1" customHeight="1">
      <c r="A583" s="43">
        <v>7</v>
      </c>
      <c r="B583" s="43">
        <v>3381</v>
      </c>
      <c r="C583" s="43" t="s">
        <v>2417</v>
      </c>
      <c r="D583" s="70" t="s">
        <v>2418</v>
      </c>
      <c r="E583" s="103">
        <v>44742</v>
      </c>
      <c r="F583" s="43" t="s">
        <v>38</v>
      </c>
      <c r="G583" s="43">
        <v>1177</v>
      </c>
      <c r="H583" s="43"/>
      <c r="I583" s="103"/>
      <c r="J583" s="56"/>
      <c r="K583" s="43"/>
      <c r="L583" s="99" t="s">
        <v>2483</v>
      </c>
      <c r="M583" s="43"/>
      <c r="N583" s="70" t="s">
        <v>2480</v>
      </c>
      <c r="O583" s="43" t="s">
        <v>68</v>
      </c>
      <c r="P583" s="43">
        <v>1</v>
      </c>
      <c r="Q583" s="55">
        <v>890</v>
      </c>
      <c r="R583" s="42">
        <f t="shared" si="216"/>
        <v>890</v>
      </c>
      <c r="S583" s="43" t="s">
        <v>1915</v>
      </c>
      <c r="T583" s="133" t="str">
        <f t="shared" si="219"/>
        <v xml:space="preserve">  </v>
      </c>
      <c r="U583" s="133">
        <f t="shared" si="219"/>
        <v>890</v>
      </c>
      <c r="V583" s="133" t="str">
        <f t="shared" si="219"/>
        <v xml:space="preserve">  </v>
      </c>
      <c r="W583" s="133"/>
      <c r="X583" s="133"/>
      <c r="Y583" s="133"/>
      <c r="Z583" s="133" t="str">
        <f t="shared" si="219"/>
        <v xml:space="preserve">  </v>
      </c>
      <c r="AA583" s="133" t="str">
        <f t="shared" si="219"/>
        <v xml:space="preserve">  </v>
      </c>
      <c r="AB583" s="133" t="str">
        <f t="shared" si="219"/>
        <v xml:space="preserve">  </v>
      </c>
      <c r="AC583" s="133" t="str">
        <f t="shared" si="219"/>
        <v xml:space="preserve">  </v>
      </c>
      <c r="AD583" s="133" t="str">
        <f t="shared" si="219"/>
        <v xml:space="preserve">  </v>
      </c>
      <c r="AE583" s="133"/>
      <c r="AF583" s="133" t="str">
        <f t="shared" si="219"/>
        <v xml:space="preserve">  </v>
      </c>
      <c r="AG583" s="133" t="str">
        <f t="shared" si="219"/>
        <v xml:space="preserve">  </v>
      </c>
      <c r="AH583" s="133" t="str">
        <f t="shared" si="219"/>
        <v xml:space="preserve">  </v>
      </c>
      <c r="AI583" s="42">
        <f t="shared" si="220"/>
        <v>890</v>
      </c>
      <c r="AJ583" s="42">
        <v>0</v>
      </c>
      <c r="AK583" s="43">
        <v>1225</v>
      </c>
      <c r="AL583" s="42">
        <f t="shared" si="221"/>
        <v>890</v>
      </c>
      <c r="AM583" s="43" t="s">
        <v>311</v>
      </c>
      <c r="AN583" s="95">
        <v>44713</v>
      </c>
      <c r="AO583" s="82"/>
    </row>
    <row r="584" spans="1:41" ht="45" hidden="1" customHeight="1">
      <c r="A584" s="43">
        <v>8</v>
      </c>
      <c r="B584" s="43">
        <v>3381</v>
      </c>
      <c r="C584" s="43" t="s">
        <v>2417</v>
      </c>
      <c r="D584" s="70" t="s">
        <v>2418</v>
      </c>
      <c r="E584" s="103">
        <v>44742</v>
      </c>
      <c r="F584" s="43" t="s">
        <v>38</v>
      </c>
      <c r="G584" s="43">
        <v>1177</v>
      </c>
      <c r="H584" s="43"/>
      <c r="I584" s="103"/>
      <c r="J584" s="56"/>
      <c r="K584" s="43"/>
      <c r="L584" s="99" t="s">
        <v>2483</v>
      </c>
      <c r="M584" s="43"/>
      <c r="N584" s="70" t="s">
        <v>2481</v>
      </c>
      <c r="O584" s="43" t="s">
        <v>68</v>
      </c>
      <c r="P584" s="43">
        <v>1</v>
      </c>
      <c r="Q584" s="55">
        <v>60</v>
      </c>
      <c r="R584" s="42">
        <f t="shared" si="216"/>
        <v>60</v>
      </c>
      <c r="S584" s="43" t="s">
        <v>2495</v>
      </c>
      <c r="T584" s="133" t="str">
        <f t="shared" si="219"/>
        <v xml:space="preserve">  </v>
      </c>
      <c r="U584" s="133" t="str">
        <f t="shared" si="219"/>
        <v xml:space="preserve">  </v>
      </c>
      <c r="V584" s="133" t="str">
        <f t="shared" si="219"/>
        <v xml:space="preserve">  </v>
      </c>
      <c r="W584" s="133"/>
      <c r="X584" s="133"/>
      <c r="Y584" s="133"/>
      <c r="Z584" s="133" t="str">
        <f t="shared" si="219"/>
        <v xml:space="preserve">  </v>
      </c>
      <c r="AA584" s="133" t="str">
        <f t="shared" si="219"/>
        <v xml:space="preserve">  </v>
      </c>
      <c r="AB584" s="133">
        <f t="shared" si="219"/>
        <v>60</v>
      </c>
      <c r="AC584" s="133" t="str">
        <f t="shared" si="219"/>
        <v xml:space="preserve">  </v>
      </c>
      <c r="AD584" s="133" t="str">
        <f t="shared" si="219"/>
        <v xml:space="preserve">  </v>
      </c>
      <c r="AE584" s="133"/>
      <c r="AF584" s="133" t="str">
        <f t="shared" si="219"/>
        <v xml:space="preserve">  </v>
      </c>
      <c r="AG584" s="133" t="str">
        <f t="shared" si="219"/>
        <v xml:space="preserve">  </v>
      </c>
      <c r="AH584" s="133" t="str">
        <f t="shared" si="219"/>
        <v xml:space="preserve">  </v>
      </c>
      <c r="AI584" s="42">
        <f t="shared" si="220"/>
        <v>60</v>
      </c>
      <c r="AJ584" s="42">
        <v>0</v>
      </c>
      <c r="AK584" s="43">
        <v>1225</v>
      </c>
      <c r="AL584" s="42">
        <f t="shared" si="221"/>
        <v>60</v>
      </c>
      <c r="AM584" s="43" t="s">
        <v>311</v>
      </c>
      <c r="AN584" s="95">
        <v>44713</v>
      </c>
      <c r="AO584" s="82"/>
    </row>
    <row r="585" spans="1:41" ht="45" hidden="1" customHeight="1">
      <c r="A585" s="43">
        <v>9</v>
      </c>
      <c r="B585" s="43">
        <v>3381</v>
      </c>
      <c r="C585" s="43" t="s">
        <v>2417</v>
      </c>
      <c r="D585" s="70" t="s">
        <v>2418</v>
      </c>
      <c r="E585" s="103">
        <v>44742</v>
      </c>
      <c r="F585" s="43" t="s">
        <v>38</v>
      </c>
      <c r="G585" s="43">
        <v>1177</v>
      </c>
      <c r="H585" s="43"/>
      <c r="I585" s="103"/>
      <c r="J585" s="56"/>
      <c r="K585" s="43"/>
      <c r="L585" s="99" t="s">
        <v>2483</v>
      </c>
      <c r="M585" s="43"/>
      <c r="N585" s="70" t="s">
        <v>2482</v>
      </c>
      <c r="O585" s="43" t="s">
        <v>68</v>
      </c>
      <c r="P585" s="43">
        <v>1</v>
      </c>
      <c r="Q585" s="55">
        <v>195</v>
      </c>
      <c r="R585" s="42">
        <f t="shared" si="216"/>
        <v>195</v>
      </c>
      <c r="S585" s="43" t="s">
        <v>2495</v>
      </c>
      <c r="T585" s="133" t="str">
        <f t="shared" si="219"/>
        <v xml:space="preserve">  </v>
      </c>
      <c r="U585" s="133" t="str">
        <f t="shared" si="219"/>
        <v xml:space="preserve">  </v>
      </c>
      <c r="V585" s="133" t="str">
        <f t="shared" si="219"/>
        <v xml:space="preserve">  </v>
      </c>
      <c r="W585" s="133"/>
      <c r="X585" s="133"/>
      <c r="Y585" s="133"/>
      <c r="Z585" s="133" t="str">
        <f t="shared" si="219"/>
        <v xml:space="preserve">  </v>
      </c>
      <c r="AA585" s="133" t="str">
        <f t="shared" si="219"/>
        <v xml:space="preserve">  </v>
      </c>
      <c r="AB585" s="133">
        <f t="shared" si="219"/>
        <v>195</v>
      </c>
      <c r="AC585" s="133" t="str">
        <f t="shared" si="219"/>
        <v xml:space="preserve">  </v>
      </c>
      <c r="AD585" s="133" t="str">
        <f t="shared" si="219"/>
        <v xml:space="preserve">  </v>
      </c>
      <c r="AE585" s="133"/>
      <c r="AF585" s="133" t="str">
        <f t="shared" si="219"/>
        <v xml:space="preserve">  </v>
      </c>
      <c r="AG585" s="133" t="str">
        <f t="shared" si="219"/>
        <v xml:space="preserve">  </v>
      </c>
      <c r="AH585" s="133" t="str">
        <f t="shared" si="219"/>
        <v xml:space="preserve">  </v>
      </c>
      <c r="AI585" s="42">
        <f t="shared" si="220"/>
        <v>195</v>
      </c>
      <c r="AJ585" s="42">
        <v>0</v>
      </c>
      <c r="AK585" s="43">
        <v>1225</v>
      </c>
      <c r="AL585" s="42">
        <f t="shared" si="221"/>
        <v>195</v>
      </c>
      <c r="AM585" s="43" t="s">
        <v>311</v>
      </c>
      <c r="AN585" s="95">
        <v>44713</v>
      </c>
      <c r="AO585" s="82"/>
    </row>
    <row r="586" spans="1:41" ht="45" hidden="1" customHeight="1">
      <c r="A586" s="92"/>
      <c r="B586" s="92"/>
      <c r="C586" s="111" t="s">
        <v>1953</v>
      </c>
      <c r="D586" s="93"/>
      <c r="E586" s="92"/>
      <c r="F586" s="92"/>
      <c r="G586" s="92"/>
      <c r="H586" s="92"/>
      <c r="I586" s="92"/>
      <c r="J586" s="368"/>
      <c r="K586" s="92"/>
      <c r="L586" s="93"/>
      <c r="M586" s="92"/>
      <c r="N586" s="93"/>
      <c r="O586" s="92"/>
      <c r="P586" s="92"/>
      <c r="Q586" s="92"/>
      <c r="R586" s="91">
        <f>SUM(R577:R585)</f>
        <v>2410</v>
      </c>
      <c r="S586" s="92"/>
      <c r="T586" s="212">
        <f>SUBTOTAL(9,T577:T585)</f>
        <v>0</v>
      </c>
      <c r="U586" s="212">
        <f t="shared" ref="U586:AH586" si="222">SUBTOTAL(9,U577:U585)</f>
        <v>0</v>
      </c>
      <c r="V586" s="212">
        <f t="shared" si="222"/>
        <v>0</v>
      </c>
      <c r="W586" s="212"/>
      <c r="X586" s="212"/>
      <c r="Y586" s="212"/>
      <c r="Z586" s="212">
        <f t="shared" si="222"/>
        <v>0</v>
      </c>
      <c r="AA586" s="212">
        <f t="shared" si="222"/>
        <v>0</v>
      </c>
      <c r="AB586" s="212">
        <f t="shared" si="222"/>
        <v>0</v>
      </c>
      <c r="AC586" s="212">
        <f t="shared" si="222"/>
        <v>0</v>
      </c>
      <c r="AD586" s="212">
        <f t="shared" si="222"/>
        <v>0</v>
      </c>
      <c r="AE586" s="212"/>
      <c r="AF586" s="212">
        <f t="shared" si="222"/>
        <v>0</v>
      </c>
      <c r="AG586" s="212">
        <f t="shared" si="222"/>
        <v>0</v>
      </c>
      <c r="AH586" s="212">
        <f t="shared" si="222"/>
        <v>0</v>
      </c>
      <c r="AI586" s="92"/>
      <c r="AJ586" s="92"/>
      <c r="AK586" s="92"/>
      <c r="AL586" s="92"/>
      <c r="AM586" s="92" t="s">
        <v>311</v>
      </c>
      <c r="AN586" s="95">
        <v>44713</v>
      </c>
      <c r="AO586" s="82"/>
    </row>
    <row r="587" spans="1:41" ht="45" hidden="1" customHeight="1">
      <c r="A587" s="43"/>
      <c r="B587" s="43"/>
      <c r="C587" s="43"/>
      <c r="D587" s="70"/>
      <c r="E587" s="103"/>
      <c r="F587" s="43"/>
      <c r="G587" s="43"/>
      <c r="H587" s="43"/>
      <c r="I587" s="103"/>
      <c r="J587" s="56"/>
      <c r="K587" s="43"/>
      <c r="L587" s="99"/>
      <c r="M587" s="43"/>
      <c r="N587" s="70"/>
      <c r="O587" s="43"/>
      <c r="P587" s="43"/>
      <c r="Q587" s="55"/>
      <c r="R587" s="42">
        <f t="shared" ref="R587:R589" si="223">P587*Q587</f>
        <v>0</v>
      </c>
      <c r="S587" s="43"/>
      <c r="T587" s="133" t="str">
        <f t="shared" ref="T587:AH587" si="224">IF($S587=T$15,$R587,"  ")</f>
        <v xml:space="preserve">  </v>
      </c>
      <c r="U587" s="133" t="str">
        <f t="shared" si="224"/>
        <v xml:space="preserve">  </v>
      </c>
      <c r="V587" s="133" t="str">
        <f t="shared" si="224"/>
        <v xml:space="preserve">  </v>
      </c>
      <c r="W587" s="133"/>
      <c r="X587" s="133"/>
      <c r="Y587" s="133"/>
      <c r="Z587" s="133" t="str">
        <f t="shared" si="224"/>
        <v xml:space="preserve">  </v>
      </c>
      <c r="AA587" s="133" t="str">
        <f t="shared" si="224"/>
        <v xml:space="preserve">  </v>
      </c>
      <c r="AB587" s="133" t="str">
        <f t="shared" si="224"/>
        <v xml:space="preserve">  </v>
      </c>
      <c r="AC587" s="133" t="str">
        <f t="shared" si="224"/>
        <v xml:space="preserve">  </v>
      </c>
      <c r="AD587" s="133" t="str">
        <f t="shared" si="224"/>
        <v xml:space="preserve">  </v>
      </c>
      <c r="AE587" s="133"/>
      <c r="AF587" s="133" t="str">
        <f t="shared" si="224"/>
        <v xml:space="preserve">  </v>
      </c>
      <c r="AG587" s="133" t="str">
        <f t="shared" si="224"/>
        <v xml:space="preserve">  </v>
      </c>
      <c r="AH587" s="133" t="str">
        <f t="shared" si="224"/>
        <v xml:space="preserve">  </v>
      </c>
      <c r="AI587" s="43"/>
      <c r="AJ587" s="42">
        <f>R587</f>
        <v>0</v>
      </c>
      <c r="AK587" s="43"/>
      <c r="AL587" s="42">
        <f>R587</f>
        <v>0</v>
      </c>
      <c r="AM587" s="43" t="s">
        <v>311</v>
      </c>
      <c r="AN587" s="95">
        <v>44713</v>
      </c>
      <c r="AO587" s="82"/>
    </row>
    <row r="588" spans="1:41" ht="45" hidden="1" customHeight="1">
      <c r="A588" s="92"/>
      <c r="B588" s="92"/>
      <c r="C588" s="111" t="s">
        <v>2172</v>
      </c>
      <c r="D588" s="93"/>
      <c r="E588" s="92"/>
      <c r="F588" s="92"/>
      <c r="G588" s="92"/>
      <c r="H588" s="92"/>
      <c r="I588" s="92"/>
      <c r="J588" s="368"/>
      <c r="K588" s="92"/>
      <c r="L588" s="93"/>
      <c r="M588" s="92"/>
      <c r="N588" s="93"/>
      <c r="O588" s="92"/>
      <c r="P588" s="92"/>
      <c r="Q588" s="92"/>
      <c r="R588" s="91">
        <f>SUM(R587)</f>
        <v>0</v>
      </c>
      <c r="S588" s="92"/>
      <c r="T588" s="212">
        <f>SUBTOTAL(9,T587)</f>
        <v>0</v>
      </c>
      <c r="U588" s="212">
        <f t="shared" ref="U588:AH588" si="225">SUBTOTAL(9,U587)</f>
        <v>0</v>
      </c>
      <c r="V588" s="212">
        <f t="shared" si="225"/>
        <v>0</v>
      </c>
      <c r="W588" s="212"/>
      <c r="X588" s="212"/>
      <c r="Y588" s="212"/>
      <c r="Z588" s="212">
        <f t="shared" si="225"/>
        <v>0</v>
      </c>
      <c r="AA588" s="212">
        <f t="shared" si="225"/>
        <v>0</v>
      </c>
      <c r="AB588" s="212">
        <f t="shared" si="225"/>
        <v>0</v>
      </c>
      <c r="AC588" s="212">
        <f t="shared" si="225"/>
        <v>0</v>
      </c>
      <c r="AD588" s="212">
        <f>SUBTOTAL(9,AD587)</f>
        <v>0</v>
      </c>
      <c r="AE588" s="212"/>
      <c r="AF588" s="212">
        <f t="shared" si="225"/>
        <v>0</v>
      </c>
      <c r="AG588" s="212">
        <f t="shared" si="225"/>
        <v>0</v>
      </c>
      <c r="AH588" s="212">
        <f t="shared" si="225"/>
        <v>0</v>
      </c>
      <c r="AI588" s="92"/>
      <c r="AJ588" s="92"/>
      <c r="AK588" s="92"/>
      <c r="AL588" s="92"/>
      <c r="AM588" s="92" t="s">
        <v>311</v>
      </c>
      <c r="AN588" s="95">
        <v>44713</v>
      </c>
      <c r="AO588" s="82"/>
    </row>
    <row r="589" spans="1:41" ht="45" hidden="1" customHeight="1">
      <c r="A589" s="43"/>
      <c r="B589" s="43"/>
      <c r="C589" s="43"/>
      <c r="D589" s="70"/>
      <c r="E589" s="103"/>
      <c r="F589" s="43"/>
      <c r="G589" s="43"/>
      <c r="H589" s="43"/>
      <c r="I589" s="103"/>
      <c r="J589" s="56"/>
      <c r="K589" s="43"/>
      <c r="L589" s="99"/>
      <c r="M589" s="43"/>
      <c r="N589" s="70"/>
      <c r="O589" s="43"/>
      <c r="P589" s="43"/>
      <c r="Q589" s="55"/>
      <c r="R589" s="42">
        <f t="shared" si="223"/>
        <v>0</v>
      </c>
      <c r="S589" s="43"/>
      <c r="T589" s="133" t="str">
        <f t="shared" ref="T589:AH589" si="226">IF($S589=T$15,$R589,"  ")</f>
        <v xml:space="preserve">  </v>
      </c>
      <c r="U589" s="133" t="str">
        <f t="shared" si="226"/>
        <v xml:space="preserve">  </v>
      </c>
      <c r="V589" s="133" t="str">
        <f t="shared" si="226"/>
        <v xml:space="preserve">  </v>
      </c>
      <c r="W589" s="133"/>
      <c r="X589" s="133"/>
      <c r="Y589" s="133"/>
      <c r="Z589" s="133" t="str">
        <f t="shared" si="226"/>
        <v xml:space="preserve">  </v>
      </c>
      <c r="AA589" s="133" t="str">
        <f t="shared" si="226"/>
        <v xml:space="preserve">  </v>
      </c>
      <c r="AB589" s="133" t="str">
        <f t="shared" si="226"/>
        <v xml:space="preserve">  </v>
      </c>
      <c r="AC589" s="133" t="str">
        <f t="shared" si="226"/>
        <v xml:space="preserve">  </v>
      </c>
      <c r="AD589" s="133" t="str">
        <f t="shared" si="226"/>
        <v xml:space="preserve">  </v>
      </c>
      <c r="AE589" s="133"/>
      <c r="AF589" s="133" t="str">
        <f t="shared" si="226"/>
        <v xml:space="preserve">  </v>
      </c>
      <c r="AG589" s="133" t="str">
        <f t="shared" si="226"/>
        <v xml:space="preserve">  </v>
      </c>
      <c r="AH589" s="133" t="str">
        <f t="shared" si="226"/>
        <v xml:space="preserve">  </v>
      </c>
      <c r="AI589" s="43"/>
      <c r="AJ589" s="42">
        <f>R589</f>
        <v>0</v>
      </c>
      <c r="AK589" s="43"/>
      <c r="AL589" s="42">
        <f>R589</f>
        <v>0</v>
      </c>
      <c r="AM589" s="43" t="s">
        <v>311</v>
      </c>
      <c r="AN589" s="95">
        <v>44713</v>
      </c>
      <c r="AO589" s="82"/>
    </row>
    <row r="590" spans="1:41" ht="45" hidden="1" customHeight="1">
      <c r="A590" s="92"/>
      <c r="B590" s="92"/>
      <c r="C590" s="111" t="s">
        <v>2308</v>
      </c>
      <c r="D590" s="93"/>
      <c r="E590" s="92"/>
      <c r="F590" s="92"/>
      <c r="G590" s="92"/>
      <c r="H590" s="92"/>
      <c r="I590" s="92"/>
      <c r="J590" s="368"/>
      <c r="K590" s="92"/>
      <c r="L590" s="93"/>
      <c r="M590" s="92"/>
      <c r="N590" s="93"/>
      <c r="O590" s="92"/>
      <c r="P590" s="92"/>
      <c r="Q590" s="92"/>
      <c r="R590" s="91">
        <f>SUM(R589)</f>
        <v>0</v>
      </c>
      <c r="S590" s="92"/>
      <c r="T590" s="212">
        <f>SUBTOTAL(9,T589)</f>
        <v>0</v>
      </c>
      <c r="U590" s="212">
        <f t="shared" ref="U590:AH590" si="227">SUBTOTAL(9,U589)</f>
        <v>0</v>
      </c>
      <c r="V590" s="212">
        <f t="shared" si="227"/>
        <v>0</v>
      </c>
      <c r="W590" s="212"/>
      <c r="X590" s="212"/>
      <c r="Y590" s="212"/>
      <c r="Z590" s="212">
        <f t="shared" si="227"/>
        <v>0</v>
      </c>
      <c r="AA590" s="212">
        <f t="shared" si="227"/>
        <v>0</v>
      </c>
      <c r="AB590" s="212">
        <f t="shared" si="227"/>
        <v>0</v>
      </c>
      <c r="AC590" s="212">
        <f t="shared" si="227"/>
        <v>0</v>
      </c>
      <c r="AD590" s="212">
        <f t="shared" si="227"/>
        <v>0</v>
      </c>
      <c r="AE590" s="212"/>
      <c r="AF590" s="212">
        <f t="shared" si="227"/>
        <v>0</v>
      </c>
      <c r="AG590" s="212">
        <f t="shared" si="227"/>
        <v>0</v>
      </c>
      <c r="AH590" s="212">
        <f t="shared" si="227"/>
        <v>0</v>
      </c>
      <c r="AI590" s="92"/>
      <c r="AJ590" s="92"/>
      <c r="AK590" s="92"/>
      <c r="AL590" s="92"/>
      <c r="AM590" s="92" t="s">
        <v>311</v>
      </c>
      <c r="AN590" s="95">
        <v>44713</v>
      </c>
      <c r="AO590" s="82"/>
    </row>
    <row r="591" spans="1:41" ht="45" hidden="1" customHeight="1">
      <c r="A591" s="43"/>
      <c r="B591" s="43">
        <v>3745</v>
      </c>
      <c r="C591" s="43" t="s">
        <v>0</v>
      </c>
      <c r="D591" s="70" t="s">
        <v>12</v>
      </c>
      <c r="E591" s="103">
        <v>44712</v>
      </c>
      <c r="F591" s="43" t="s">
        <v>1924</v>
      </c>
      <c r="G591" s="43">
        <v>310</v>
      </c>
      <c r="H591" s="43">
        <v>5587.2</v>
      </c>
      <c r="I591" s="103">
        <v>44726</v>
      </c>
      <c r="J591" s="358" t="s">
        <v>3223</v>
      </c>
      <c r="K591" s="43"/>
      <c r="L591" s="99" t="s">
        <v>93</v>
      </c>
      <c r="M591" s="99" t="s">
        <v>2292</v>
      </c>
      <c r="N591" s="192" t="s">
        <v>59</v>
      </c>
      <c r="O591" s="200">
        <v>1</v>
      </c>
      <c r="P591" s="43">
        <v>5587.2</v>
      </c>
      <c r="Q591" s="42">
        <f>O591*P591</f>
        <v>5587.2</v>
      </c>
      <c r="R591" s="42">
        <v>5587.2</v>
      </c>
      <c r="S591" s="43" t="s">
        <v>1914</v>
      </c>
      <c r="T591" s="133">
        <f>IF($S591=T$15,$R591,"  ")</f>
        <v>5587.2</v>
      </c>
      <c r="U591" s="183"/>
      <c r="V591" s="183"/>
      <c r="W591" s="183"/>
      <c r="X591" s="183"/>
      <c r="Y591" s="183"/>
      <c r="Z591" s="212"/>
      <c r="AA591" s="212"/>
      <c r="AB591" s="212"/>
      <c r="AC591" s="183"/>
      <c r="AD591" s="183"/>
      <c r="AE591" s="183"/>
      <c r="AF591" s="183"/>
      <c r="AG591" s="183"/>
      <c r="AH591" s="183"/>
      <c r="AI591" s="43"/>
      <c r="AJ591" s="43"/>
      <c r="AK591" s="43"/>
      <c r="AL591" s="43"/>
      <c r="AM591" s="43"/>
      <c r="AN591" s="95">
        <v>44713</v>
      </c>
      <c r="AO591" s="82"/>
    </row>
    <row r="592" spans="1:41" ht="45" hidden="1" customHeight="1">
      <c r="A592" s="43"/>
      <c r="B592" s="43">
        <v>3745</v>
      </c>
      <c r="C592" s="43" t="s">
        <v>0</v>
      </c>
      <c r="D592" s="70" t="s">
        <v>12</v>
      </c>
      <c r="E592" s="103">
        <v>44712</v>
      </c>
      <c r="F592" s="43" t="s">
        <v>1924</v>
      </c>
      <c r="G592" s="43">
        <v>310</v>
      </c>
      <c r="H592" s="43">
        <v>585</v>
      </c>
      <c r="I592" s="103">
        <v>44727</v>
      </c>
      <c r="J592" s="358" t="s">
        <v>3224</v>
      </c>
      <c r="K592" s="43"/>
      <c r="L592" s="99" t="s">
        <v>93</v>
      </c>
      <c r="M592" s="99" t="s">
        <v>2292</v>
      </c>
      <c r="N592" s="192" t="s">
        <v>59</v>
      </c>
      <c r="O592" s="200">
        <v>1</v>
      </c>
      <c r="P592" s="43">
        <v>585</v>
      </c>
      <c r="Q592" s="42">
        <f t="shared" ref="Q592:Q594" si="228">O592*P592</f>
        <v>585</v>
      </c>
      <c r="R592" s="42">
        <v>585</v>
      </c>
      <c r="S592" s="43" t="s">
        <v>1914</v>
      </c>
      <c r="T592" s="133">
        <f>IF($S592=T$15,$R592,"  ")</f>
        <v>585</v>
      </c>
      <c r="U592" s="183"/>
      <c r="V592" s="183"/>
      <c r="W592" s="183"/>
      <c r="X592" s="183"/>
      <c r="Y592" s="183"/>
      <c r="Z592" s="212"/>
      <c r="AA592" s="212"/>
      <c r="AB592" s="212"/>
      <c r="AC592" s="183"/>
      <c r="AD592" s="183"/>
      <c r="AE592" s="183"/>
      <c r="AF592" s="183"/>
      <c r="AG592" s="183"/>
      <c r="AH592" s="183"/>
      <c r="AI592" s="43"/>
      <c r="AJ592" s="43"/>
      <c r="AK592" s="43"/>
      <c r="AL592" s="43"/>
      <c r="AM592" s="43"/>
      <c r="AN592" s="95">
        <v>44713</v>
      </c>
      <c r="AO592" s="82"/>
    </row>
    <row r="593" spans="1:41" ht="45" hidden="1" customHeight="1">
      <c r="A593" s="43"/>
      <c r="B593" s="43">
        <v>3745</v>
      </c>
      <c r="C593" s="43" t="s">
        <v>0</v>
      </c>
      <c r="D593" s="70" t="s">
        <v>12</v>
      </c>
      <c r="E593" s="103">
        <v>44712</v>
      </c>
      <c r="F593" s="43" t="s">
        <v>1924</v>
      </c>
      <c r="G593" s="43">
        <v>310</v>
      </c>
      <c r="H593" s="43">
        <v>138</v>
      </c>
      <c r="I593" s="103">
        <v>44727</v>
      </c>
      <c r="J593" s="358" t="s">
        <v>3225</v>
      </c>
      <c r="K593" s="43"/>
      <c r="L593" s="99" t="s">
        <v>93</v>
      </c>
      <c r="M593" s="99" t="s">
        <v>2292</v>
      </c>
      <c r="N593" s="192" t="s">
        <v>59</v>
      </c>
      <c r="O593" s="200">
        <v>1</v>
      </c>
      <c r="P593" s="43">
        <v>138</v>
      </c>
      <c r="Q593" s="42">
        <f t="shared" si="228"/>
        <v>138</v>
      </c>
      <c r="R593" s="42">
        <v>138</v>
      </c>
      <c r="S593" s="43" t="s">
        <v>1914</v>
      </c>
      <c r="T593" s="133">
        <f>IF($S593=T$15,$R593,"  ")</f>
        <v>138</v>
      </c>
      <c r="U593" s="183"/>
      <c r="V593" s="183"/>
      <c r="W593" s="183"/>
      <c r="X593" s="183"/>
      <c r="Y593" s="183"/>
      <c r="Z593" s="212"/>
      <c r="AA593" s="212"/>
      <c r="AB593" s="212"/>
      <c r="AC593" s="183"/>
      <c r="AD593" s="183"/>
      <c r="AE593" s="183"/>
      <c r="AF593" s="183"/>
      <c r="AG593" s="183"/>
      <c r="AH593" s="183"/>
      <c r="AI593" s="43"/>
      <c r="AJ593" s="43"/>
      <c r="AK593" s="43"/>
      <c r="AL593" s="43"/>
      <c r="AM593" s="43"/>
      <c r="AN593" s="95">
        <v>44713</v>
      </c>
      <c r="AO593" s="82"/>
    </row>
    <row r="594" spans="1:41" ht="45" hidden="1" customHeight="1">
      <c r="A594" s="43">
        <v>1</v>
      </c>
      <c r="B594" s="43">
        <v>3745</v>
      </c>
      <c r="C594" s="43" t="s">
        <v>0</v>
      </c>
      <c r="D594" s="70" t="s">
        <v>12</v>
      </c>
      <c r="E594" s="103">
        <v>44712</v>
      </c>
      <c r="F594" s="43" t="s">
        <v>1924</v>
      </c>
      <c r="G594" s="43">
        <v>310</v>
      </c>
      <c r="H594" s="43">
        <v>774.8</v>
      </c>
      <c r="I594" s="103">
        <v>44727</v>
      </c>
      <c r="J594" s="358" t="s">
        <v>3226</v>
      </c>
      <c r="K594" s="43"/>
      <c r="L594" s="99" t="s">
        <v>93</v>
      </c>
      <c r="M594" s="99" t="s">
        <v>2292</v>
      </c>
      <c r="N594" s="192" t="s">
        <v>59</v>
      </c>
      <c r="O594" s="200">
        <v>1</v>
      </c>
      <c r="P594" s="43">
        <v>774.8</v>
      </c>
      <c r="Q594" s="42">
        <f t="shared" si="228"/>
        <v>774.8</v>
      </c>
      <c r="R594" s="42">
        <v>774.8</v>
      </c>
      <c r="S594" s="43" t="s">
        <v>1914</v>
      </c>
      <c r="T594" s="133">
        <f>IF($S594=T$15,$R594,"  ")</f>
        <v>774.8</v>
      </c>
      <c r="U594" s="133"/>
      <c r="V594" s="133"/>
      <c r="W594" s="133"/>
      <c r="X594" s="133"/>
      <c r="Y594" s="133"/>
      <c r="Z594" s="133" t="e">
        <f>IF(#REF!=Z$15,$S594,"  ")</f>
        <v>#REF!</v>
      </c>
      <c r="AA594" s="133" t="e">
        <f>IF(#REF!=AA$15,$S594,"  ")</f>
        <v>#REF!</v>
      </c>
      <c r="AB594" s="133" t="e">
        <f>IF(#REF!=AB$15,$S594,"  ")</f>
        <v>#REF!</v>
      </c>
      <c r="AC594" s="133"/>
      <c r="AD594" s="133"/>
      <c r="AE594" s="133"/>
      <c r="AF594" s="133"/>
      <c r="AG594" s="133"/>
      <c r="AH594" s="133"/>
      <c r="AI594" s="42">
        <f>Q594</f>
        <v>774.8</v>
      </c>
      <c r="AJ594" s="42">
        <v>0</v>
      </c>
      <c r="AK594" s="43"/>
      <c r="AL594" s="42" t="str">
        <f>S594</f>
        <v>2.6.22.13</v>
      </c>
      <c r="AM594" s="43" t="s">
        <v>311</v>
      </c>
      <c r="AN594" s="95">
        <v>44713</v>
      </c>
      <c r="AO594" s="82"/>
    </row>
    <row r="595" spans="1:41" ht="45" hidden="1" customHeight="1">
      <c r="A595" s="92"/>
      <c r="B595" s="92"/>
      <c r="C595" s="111" t="s">
        <v>2309</v>
      </c>
      <c r="D595" s="93"/>
      <c r="E595" s="92"/>
      <c r="F595" s="92"/>
      <c r="G595" s="92"/>
      <c r="H595" s="92"/>
      <c r="I595" s="92"/>
      <c r="J595" s="368"/>
      <c r="K595" s="92"/>
      <c r="L595" s="93"/>
      <c r="M595" s="92"/>
      <c r="N595" s="93"/>
      <c r="O595" s="92"/>
      <c r="P595" s="92"/>
      <c r="Q595" s="218"/>
      <c r="R595" s="91">
        <f>SUM(R591:R594)</f>
        <v>7085</v>
      </c>
      <c r="S595" s="92"/>
      <c r="T595" s="212">
        <f>SUBTOTAL(9,T594)</f>
        <v>0</v>
      </c>
      <c r="U595" s="212"/>
      <c r="V595" s="212">
        <f>SUBTOTAL(9,V594)</f>
        <v>0</v>
      </c>
      <c r="W595" s="212"/>
      <c r="X595" s="212"/>
      <c r="Y595" s="212"/>
      <c r="Z595" s="212">
        <f t="shared" ref="Z595:AH595" si="229">SUBTOTAL(9,Z594)</f>
        <v>0</v>
      </c>
      <c r="AA595" s="212">
        <f t="shared" si="229"/>
        <v>0</v>
      </c>
      <c r="AB595" s="212">
        <f t="shared" si="229"/>
        <v>0</v>
      </c>
      <c r="AC595" s="212">
        <f t="shared" si="229"/>
        <v>0</v>
      </c>
      <c r="AD595" s="212">
        <f t="shared" si="229"/>
        <v>0</v>
      </c>
      <c r="AE595" s="212"/>
      <c r="AF595" s="212">
        <f t="shared" si="229"/>
        <v>0</v>
      </c>
      <c r="AG595" s="212">
        <f t="shared" si="229"/>
        <v>0</v>
      </c>
      <c r="AH595" s="212">
        <f t="shared" si="229"/>
        <v>0</v>
      </c>
      <c r="AI595" s="92"/>
      <c r="AJ595" s="92"/>
      <c r="AK595" s="92"/>
      <c r="AL595" s="92"/>
      <c r="AM595" s="92" t="s">
        <v>311</v>
      </c>
      <c r="AN595" s="95">
        <v>44713</v>
      </c>
      <c r="AO595" s="82"/>
    </row>
    <row r="596" spans="1:41" ht="45" hidden="1" customHeight="1">
      <c r="A596" s="43">
        <v>1</v>
      </c>
      <c r="B596" s="43">
        <v>2982</v>
      </c>
      <c r="C596" s="43" t="s">
        <v>2209</v>
      </c>
      <c r="D596" s="70" t="s">
        <v>2283</v>
      </c>
      <c r="E596" s="103">
        <v>44604</v>
      </c>
      <c r="F596" s="43" t="s">
        <v>56</v>
      </c>
      <c r="G596" s="43">
        <v>1185</v>
      </c>
      <c r="H596" s="71"/>
      <c r="I596" s="71"/>
      <c r="J596" s="114"/>
      <c r="K596" s="71"/>
      <c r="L596" s="73" t="s">
        <v>2213</v>
      </c>
      <c r="M596" s="71"/>
      <c r="N596" s="70" t="s">
        <v>2288</v>
      </c>
      <c r="O596" s="43" t="s">
        <v>35</v>
      </c>
      <c r="P596" s="202">
        <v>1</v>
      </c>
      <c r="Q596" s="209">
        <v>7587</v>
      </c>
      <c r="R596" s="42">
        <f>P596*Q596</f>
        <v>7587</v>
      </c>
      <c r="S596" s="43" t="s">
        <v>1916</v>
      </c>
      <c r="T596" s="133" t="str">
        <f t="shared" ref="T596:AH598" si="230">IF($S596=T$15,$R596,"  ")</f>
        <v xml:space="preserve">  </v>
      </c>
      <c r="U596" s="133" t="str">
        <f t="shared" si="230"/>
        <v xml:space="preserve">  </v>
      </c>
      <c r="V596" s="133">
        <f t="shared" si="230"/>
        <v>7587</v>
      </c>
      <c r="W596" s="133"/>
      <c r="X596" s="133"/>
      <c r="Y596" s="133"/>
      <c r="Z596" s="133" t="str">
        <f t="shared" si="230"/>
        <v xml:space="preserve">  </v>
      </c>
      <c r="AA596" s="133" t="str">
        <f t="shared" si="230"/>
        <v xml:space="preserve">  </v>
      </c>
      <c r="AB596" s="133" t="str">
        <f t="shared" si="230"/>
        <v xml:space="preserve">  </v>
      </c>
      <c r="AC596" s="133" t="str">
        <f t="shared" si="230"/>
        <v xml:space="preserve">  </v>
      </c>
      <c r="AD596" s="133" t="str">
        <f t="shared" si="230"/>
        <v xml:space="preserve">  </v>
      </c>
      <c r="AE596" s="133"/>
      <c r="AF596" s="133" t="str">
        <f t="shared" si="230"/>
        <v xml:space="preserve">  </v>
      </c>
      <c r="AG596" s="133" t="str">
        <f t="shared" si="230"/>
        <v xml:space="preserve">  </v>
      </c>
      <c r="AH596" s="133" t="str">
        <f t="shared" si="230"/>
        <v xml:space="preserve">  </v>
      </c>
      <c r="AI596" s="43"/>
      <c r="AJ596" s="42">
        <f>R596</f>
        <v>7587</v>
      </c>
      <c r="AK596" s="43"/>
      <c r="AL596" s="42">
        <f>R596</f>
        <v>7587</v>
      </c>
      <c r="AM596" s="43" t="s">
        <v>311</v>
      </c>
      <c r="AN596" s="95">
        <v>44713</v>
      </c>
      <c r="AO596" s="82"/>
    </row>
    <row r="597" spans="1:41" ht="45" hidden="1" customHeight="1">
      <c r="A597" s="43">
        <v>2</v>
      </c>
      <c r="B597" s="43">
        <v>3471</v>
      </c>
      <c r="C597" s="43" t="s">
        <v>2209</v>
      </c>
      <c r="D597" s="70" t="s">
        <v>2289</v>
      </c>
      <c r="E597" s="103">
        <v>44721</v>
      </c>
      <c r="F597" s="43" t="s">
        <v>56</v>
      </c>
      <c r="G597" s="43">
        <v>1370</v>
      </c>
      <c r="H597" s="71"/>
      <c r="I597" s="71"/>
      <c r="J597" s="114"/>
      <c r="K597" s="71"/>
      <c r="L597" s="73" t="s">
        <v>2214</v>
      </c>
      <c r="M597" s="71"/>
      <c r="N597" s="70" t="s">
        <v>2289</v>
      </c>
      <c r="O597" s="43" t="s">
        <v>35</v>
      </c>
      <c r="P597" s="202">
        <v>1</v>
      </c>
      <c r="Q597" s="209">
        <v>322.39999999999998</v>
      </c>
      <c r="R597" s="42">
        <f>P597*Q597</f>
        <v>322.39999999999998</v>
      </c>
      <c r="S597" s="43" t="s">
        <v>1916</v>
      </c>
      <c r="T597" s="133" t="str">
        <f t="shared" si="230"/>
        <v xml:space="preserve">  </v>
      </c>
      <c r="U597" s="133" t="str">
        <f t="shared" si="230"/>
        <v xml:space="preserve">  </v>
      </c>
      <c r="V597" s="133">
        <f t="shared" si="230"/>
        <v>322.39999999999998</v>
      </c>
      <c r="W597" s="133"/>
      <c r="X597" s="133"/>
      <c r="Y597" s="133"/>
      <c r="Z597" s="133" t="str">
        <f t="shared" si="230"/>
        <v xml:space="preserve">  </v>
      </c>
      <c r="AA597" s="133" t="str">
        <f t="shared" si="230"/>
        <v xml:space="preserve">  </v>
      </c>
      <c r="AB597" s="133" t="str">
        <f t="shared" si="230"/>
        <v xml:space="preserve">  </v>
      </c>
      <c r="AC597" s="133" t="str">
        <f t="shared" si="230"/>
        <v xml:space="preserve">  </v>
      </c>
      <c r="AD597" s="133" t="str">
        <f t="shared" si="230"/>
        <v xml:space="preserve">  </v>
      </c>
      <c r="AE597" s="133"/>
      <c r="AF597" s="133" t="str">
        <f t="shared" si="230"/>
        <v xml:space="preserve">  </v>
      </c>
      <c r="AG597" s="133" t="str">
        <f t="shared" si="230"/>
        <v xml:space="preserve">  </v>
      </c>
      <c r="AH597" s="133" t="str">
        <f t="shared" si="230"/>
        <v xml:space="preserve">  </v>
      </c>
      <c r="AI597" s="43"/>
      <c r="AJ597" s="42">
        <f t="shared" ref="AJ597:AJ598" si="231">R597</f>
        <v>322.39999999999998</v>
      </c>
      <c r="AK597" s="43"/>
      <c r="AL597" s="42">
        <f t="shared" ref="AL597:AL598" si="232">R597</f>
        <v>322.39999999999998</v>
      </c>
      <c r="AM597" s="43" t="s">
        <v>311</v>
      </c>
      <c r="AN597" s="95">
        <v>44713</v>
      </c>
      <c r="AO597" s="82"/>
    </row>
    <row r="598" spans="1:41" ht="45" hidden="1" customHeight="1">
      <c r="A598" s="43">
        <v>3</v>
      </c>
      <c r="B598" s="176">
        <v>3499</v>
      </c>
      <c r="C598" s="43" t="s">
        <v>2209</v>
      </c>
      <c r="D598" s="216" t="s">
        <v>2493</v>
      </c>
      <c r="E598" s="103">
        <v>44727</v>
      </c>
      <c r="F598" s="43" t="s">
        <v>56</v>
      </c>
      <c r="G598" s="176">
        <v>1379</v>
      </c>
      <c r="H598" s="71"/>
      <c r="I598" s="71"/>
      <c r="J598" s="114"/>
      <c r="K598" s="71"/>
      <c r="L598" s="73" t="s">
        <v>2214</v>
      </c>
      <c r="M598" s="71"/>
      <c r="N598" s="70" t="s">
        <v>2485</v>
      </c>
      <c r="O598" s="43" t="s">
        <v>35</v>
      </c>
      <c r="P598" s="202">
        <v>1</v>
      </c>
      <c r="Q598" s="209">
        <v>767.6</v>
      </c>
      <c r="R598" s="42">
        <f>P598*Q598</f>
        <v>767.6</v>
      </c>
      <c r="S598" s="43" t="s">
        <v>1916</v>
      </c>
      <c r="T598" s="133" t="str">
        <f t="shared" si="230"/>
        <v xml:space="preserve">  </v>
      </c>
      <c r="U598" s="133" t="str">
        <f t="shared" si="230"/>
        <v xml:space="preserve">  </v>
      </c>
      <c r="V598" s="133">
        <f t="shared" si="230"/>
        <v>767.6</v>
      </c>
      <c r="W598" s="133"/>
      <c r="X598" s="133"/>
      <c r="Y598" s="133"/>
      <c r="Z598" s="133" t="str">
        <f t="shared" si="230"/>
        <v xml:space="preserve">  </v>
      </c>
      <c r="AA598" s="133" t="str">
        <f t="shared" si="230"/>
        <v xml:space="preserve">  </v>
      </c>
      <c r="AB598" s="133" t="str">
        <f t="shared" si="230"/>
        <v xml:space="preserve">  </v>
      </c>
      <c r="AC598" s="133" t="str">
        <f t="shared" si="230"/>
        <v xml:space="preserve">  </v>
      </c>
      <c r="AD598" s="133" t="str">
        <f t="shared" si="230"/>
        <v xml:space="preserve">  </v>
      </c>
      <c r="AE598" s="133"/>
      <c r="AF598" s="133" t="str">
        <f t="shared" si="230"/>
        <v xml:space="preserve">  </v>
      </c>
      <c r="AG598" s="133" t="str">
        <f t="shared" si="230"/>
        <v xml:space="preserve">  </v>
      </c>
      <c r="AH598" s="133" t="str">
        <f t="shared" si="230"/>
        <v xml:space="preserve">  </v>
      </c>
      <c r="AI598" s="43"/>
      <c r="AJ598" s="42">
        <f t="shared" si="231"/>
        <v>767.6</v>
      </c>
      <c r="AK598" s="43"/>
      <c r="AL598" s="42">
        <f t="shared" si="232"/>
        <v>767.6</v>
      </c>
      <c r="AM598" s="43" t="s">
        <v>311</v>
      </c>
      <c r="AN598" s="95">
        <v>44713</v>
      </c>
      <c r="AO598" s="82"/>
    </row>
    <row r="599" spans="1:41" ht="45" hidden="1" customHeight="1">
      <c r="A599" s="92"/>
      <c r="B599" s="92"/>
      <c r="C599" s="111" t="s">
        <v>2311</v>
      </c>
      <c r="D599" s="93"/>
      <c r="E599" s="92"/>
      <c r="F599" s="92"/>
      <c r="G599" s="92"/>
      <c r="H599" s="92"/>
      <c r="I599" s="92"/>
      <c r="J599" s="368"/>
      <c r="K599" s="92"/>
      <c r="L599" s="93"/>
      <c r="M599" s="92"/>
      <c r="N599" s="93"/>
      <c r="O599" s="92"/>
      <c r="P599" s="92"/>
      <c r="Q599" s="92"/>
      <c r="R599" s="91">
        <f>SUM(R596:R598)</f>
        <v>8677</v>
      </c>
      <c r="S599" s="92"/>
      <c r="T599" s="212">
        <f>SUBTOTAL(9,T596:T598)</f>
        <v>0</v>
      </c>
      <c r="U599" s="212">
        <f t="shared" ref="U599:AH599" si="233">SUBTOTAL(9,U596:U598)</f>
        <v>0</v>
      </c>
      <c r="V599" s="212"/>
      <c r="W599" s="212"/>
      <c r="X599" s="212"/>
      <c r="Y599" s="212"/>
      <c r="Z599" s="212">
        <f t="shared" si="233"/>
        <v>0</v>
      </c>
      <c r="AA599" s="212">
        <f t="shared" si="233"/>
        <v>0</v>
      </c>
      <c r="AB599" s="212">
        <f t="shared" si="233"/>
        <v>0</v>
      </c>
      <c r="AC599" s="212">
        <f t="shared" si="233"/>
        <v>0</v>
      </c>
      <c r="AD599" s="212">
        <f t="shared" si="233"/>
        <v>0</v>
      </c>
      <c r="AE599" s="212"/>
      <c r="AF599" s="212">
        <f t="shared" si="233"/>
        <v>0</v>
      </c>
      <c r="AG599" s="212">
        <f t="shared" si="233"/>
        <v>0</v>
      </c>
      <c r="AH599" s="212">
        <f t="shared" si="233"/>
        <v>0</v>
      </c>
      <c r="AI599" s="92"/>
      <c r="AJ599" s="92"/>
      <c r="AK599" s="92"/>
      <c r="AL599" s="92"/>
      <c r="AM599" s="92" t="s">
        <v>311</v>
      </c>
      <c r="AN599" s="95">
        <v>44713</v>
      </c>
      <c r="AO599" s="82"/>
    </row>
    <row r="600" spans="1:41" ht="45" hidden="1" customHeight="1">
      <c r="A600" s="92"/>
      <c r="B600" s="92"/>
      <c r="C600" s="92"/>
      <c r="D600" s="93"/>
      <c r="E600" s="92"/>
      <c r="F600" s="92"/>
      <c r="G600" s="92"/>
      <c r="H600" s="92"/>
      <c r="I600" s="92"/>
      <c r="J600" s="368"/>
      <c r="K600" s="92"/>
      <c r="L600" s="93"/>
      <c r="M600" s="92"/>
      <c r="N600" s="93"/>
      <c r="O600" s="92"/>
      <c r="P600" s="92"/>
      <c r="Q600" s="92"/>
      <c r="R600" s="91">
        <f>SUM(R433+R531+R538+R540+R571+R574+R576+R586+R588+R590+R595+R599)</f>
        <v>386289.71005699999</v>
      </c>
      <c r="S600" s="92"/>
      <c r="T600" s="212">
        <f t="shared" ref="T600:AH600" si="234">SUBTOTAL(9,T433:T599)</f>
        <v>0</v>
      </c>
      <c r="U600" s="212">
        <f t="shared" si="234"/>
        <v>0</v>
      </c>
      <c r="V600" s="212">
        <f t="shared" si="234"/>
        <v>0</v>
      </c>
      <c r="W600" s="212"/>
      <c r="X600" s="212"/>
      <c r="Y600" s="212"/>
      <c r="Z600" s="212">
        <f t="shared" si="234"/>
        <v>0</v>
      </c>
      <c r="AA600" s="212">
        <f t="shared" si="234"/>
        <v>0</v>
      </c>
      <c r="AB600" s="212">
        <f t="shared" si="234"/>
        <v>0</v>
      </c>
      <c r="AC600" s="212">
        <f t="shared" si="234"/>
        <v>0</v>
      </c>
      <c r="AD600" s="212">
        <f t="shared" si="234"/>
        <v>0</v>
      </c>
      <c r="AE600" s="212"/>
      <c r="AF600" s="212">
        <f t="shared" si="234"/>
        <v>0</v>
      </c>
      <c r="AG600" s="212">
        <f t="shared" si="234"/>
        <v>0</v>
      </c>
      <c r="AH600" s="212">
        <f t="shared" si="234"/>
        <v>0</v>
      </c>
      <c r="AI600" s="91">
        <f>SUM(AI433:AI599)</f>
        <v>356091.1800569999</v>
      </c>
      <c r="AJ600" s="94">
        <f>SUM(AJ433:AJ599)</f>
        <v>12677</v>
      </c>
      <c r="AK600" s="92"/>
      <c r="AL600" s="94">
        <f>SUBTOTAL(9,AL433:AL599)</f>
        <v>0</v>
      </c>
      <c r="AM600" s="111" t="s">
        <v>311</v>
      </c>
      <c r="AN600" s="95">
        <v>44713</v>
      </c>
      <c r="AO600" s="82"/>
    </row>
    <row r="601" spans="1:41" ht="45" hidden="1" customHeight="1">
      <c r="A601" s="43"/>
      <c r="B601" s="43">
        <v>4629</v>
      </c>
      <c r="C601" s="43" t="s">
        <v>0</v>
      </c>
      <c r="D601" s="70" t="s">
        <v>12</v>
      </c>
      <c r="E601" s="103">
        <v>44712</v>
      </c>
      <c r="F601" s="43" t="s">
        <v>1924</v>
      </c>
      <c r="G601" s="43">
        <v>358</v>
      </c>
      <c r="H601" s="167">
        <v>219945.54</v>
      </c>
      <c r="I601" s="152">
        <v>44748</v>
      </c>
      <c r="J601" s="358" t="s">
        <v>3277</v>
      </c>
      <c r="K601" s="43"/>
      <c r="L601" s="132" t="s">
        <v>32</v>
      </c>
      <c r="M601" s="43"/>
      <c r="N601" s="99" t="s">
        <v>2292</v>
      </c>
      <c r="O601" s="192" t="s">
        <v>59</v>
      </c>
      <c r="P601" s="200">
        <v>1</v>
      </c>
      <c r="Q601" s="42">
        <v>219945.54</v>
      </c>
      <c r="R601" s="42">
        <f t="shared" ref="R601:R611" si="235">P601*Q601</f>
        <v>219945.54</v>
      </c>
      <c r="S601" s="43" t="s">
        <v>1914</v>
      </c>
      <c r="T601" s="133">
        <f t="shared" ref="T601:T629" si="236">IF($S601=T$15,$R601,"  ")</f>
        <v>219945.54</v>
      </c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42">
        <f>R601</f>
        <v>219945.54</v>
      </c>
      <c r="AJ601" s="43"/>
      <c r="AK601" s="43"/>
      <c r="AL601" s="42">
        <f>AI601</f>
        <v>219945.54</v>
      </c>
      <c r="AM601" s="43" t="s">
        <v>2506</v>
      </c>
      <c r="AN601" s="95">
        <v>44743</v>
      </c>
      <c r="AO601" s="82"/>
    </row>
    <row r="602" spans="1:41" ht="45" hidden="1" customHeight="1">
      <c r="A602" s="43"/>
      <c r="B602" s="43">
        <v>4629</v>
      </c>
      <c r="C602" s="43" t="s">
        <v>0</v>
      </c>
      <c r="D602" s="70" t="s">
        <v>12</v>
      </c>
      <c r="E602" s="103">
        <v>44712</v>
      </c>
      <c r="F602" s="43" t="s">
        <v>1924</v>
      </c>
      <c r="G602" s="43">
        <v>358</v>
      </c>
      <c r="H602" s="167">
        <v>60761.5</v>
      </c>
      <c r="I602" s="152">
        <v>44748</v>
      </c>
      <c r="J602" s="358" t="s">
        <v>3278</v>
      </c>
      <c r="K602" s="43"/>
      <c r="L602" s="132" t="s">
        <v>34</v>
      </c>
      <c r="M602" s="43"/>
      <c r="N602" s="99" t="s">
        <v>2292</v>
      </c>
      <c r="O602" s="192" t="s">
        <v>59</v>
      </c>
      <c r="P602" s="200">
        <v>1</v>
      </c>
      <c r="Q602" s="42">
        <v>60761.5</v>
      </c>
      <c r="R602" s="42">
        <f t="shared" si="235"/>
        <v>60761.5</v>
      </c>
      <c r="S602" s="43" t="s">
        <v>1914</v>
      </c>
      <c r="T602" s="133">
        <f t="shared" si="236"/>
        <v>60761.5</v>
      </c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42">
        <f t="shared" ref="AI602:AI629" si="237">R602</f>
        <v>60761.5</v>
      </c>
      <c r="AJ602" s="43"/>
      <c r="AK602" s="43"/>
      <c r="AL602" s="42">
        <f t="shared" ref="AL602:AL629" si="238">AI602</f>
        <v>60761.5</v>
      </c>
      <c r="AM602" s="43" t="s">
        <v>2506</v>
      </c>
      <c r="AN602" s="95">
        <v>44743</v>
      </c>
      <c r="AO602" s="82"/>
    </row>
    <row r="603" spans="1:41" ht="45" hidden="1" customHeight="1">
      <c r="A603" s="43"/>
      <c r="B603" s="43">
        <v>4629</v>
      </c>
      <c r="C603" s="43" t="s">
        <v>0</v>
      </c>
      <c r="D603" s="70" t="s">
        <v>12</v>
      </c>
      <c r="E603" s="103">
        <v>44712</v>
      </c>
      <c r="F603" s="43" t="s">
        <v>1924</v>
      </c>
      <c r="G603" s="43">
        <v>358</v>
      </c>
      <c r="H603" s="167">
        <v>20627.759999999998</v>
      </c>
      <c r="I603" s="152">
        <v>44748</v>
      </c>
      <c r="J603" s="358" t="s">
        <v>3279</v>
      </c>
      <c r="K603" s="43"/>
      <c r="L603" s="132" t="s">
        <v>93</v>
      </c>
      <c r="M603" s="43"/>
      <c r="N603" s="99" t="s">
        <v>2292</v>
      </c>
      <c r="O603" s="192" t="s">
        <v>59</v>
      </c>
      <c r="P603" s="200">
        <v>1</v>
      </c>
      <c r="Q603" s="42">
        <v>20627.759999999998</v>
      </c>
      <c r="R603" s="42">
        <f t="shared" si="235"/>
        <v>20627.759999999998</v>
      </c>
      <c r="S603" s="43" t="s">
        <v>1914</v>
      </c>
      <c r="T603" s="133">
        <f t="shared" si="236"/>
        <v>20627.759999999998</v>
      </c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42">
        <f t="shared" si="237"/>
        <v>20627.759999999998</v>
      </c>
      <c r="AJ603" s="43"/>
      <c r="AK603" s="43"/>
      <c r="AL603" s="42">
        <f t="shared" si="238"/>
        <v>20627.759999999998</v>
      </c>
      <c r="AM603" s="43" t="s">
        <v>2506</v>
      </c>
      <c r="AN603" s="95">
        <v>44743</v>
      </c>
      <c r="AO603" s="82"/>
    </row>
    <row r="604" spans="1:41" ht="45" hidden="1" customHeight="1">
      <c r="A604" s="43"/>
      <c r="B604" s="43">
        <v>4629</v>
      </c>
      <c r="C604" s="43" t="s">
        <v>0</v>
      </c>
      <c r="D604" s="70" t="s">
        <v>12</v>
      </c>
      <c r="E604" s="103">
        <v>44712</v>
      </c>
      <c r="F604" s="43" t="s">
        <v>1924</v>
      </c>
      <c r="G604" s="43">
        <v>358</v>
      </c>
      <c r="H604" s="167">
        <v>3453.55</v>
      </c>
      <c r="I604" s="152">
        <v>44748</v>
      </c>
      <c r="J604" s="358" t="s">
        <v>3280</v>
      </c>
      <c r="K604" s="43"/>
      <c r="L604" s="132" t="s">
        <v>93</v>
      </c>
      <c r="M604" s="43"/>
      <c r="N604" s="99" t="s">
        <v>2292</v>
      </c>
      <c r="O604" s="192" t="s">
        <v>59</v>
      </c>
      <c r="P604" s="200">
        <v>1</v>
      </c>
      <c r="Q604" s="42">
        <v>3453.55</v>
      </c>
      <c r="R604" s="42">
        <f t="shared" si="235"/>
        <v>3453.55</v>
      </c>
      <c r="S604" s="43" t="s">
        <v>1914</v>
      </c>
      <c r="T604" s="133">
        <f t="shared" si="236"/>
        <v>3453.55</v>
      </c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42">
        <f t="shared" si="237"/>
        <v>3453.55</v>
      </c>
      <c r="AJ604" s="43"/>
      <c r="AK604" s="43"/>
      <c r="AL604" s="42">
        <f t="shared" si="238"/>
        <v>3453.55</v>
      </c>
      <c r="AM604" s="43" t="s">
        <v>2506</v>
      </c>
      <c r="AN604" s="95">
        <v>44743</v>
      </c>
      <c r="AO604" s="82"/>
    </row>
    <row r="605" spans="1:41" ht="45" hidden="1" customHeight="1">
      <c r="A605" s="43"/>
      <c r="B605" s="43">
        <v>4629</v>
      </c>
      <c r="C605" s="43" t="s">
        <v>0</v>
      </c>
      <c r="D605" s="70" t="s">
        <v>12</v>
      </c>
      <c r="E605" s="103">
        <v>44712</v>
      </c>
      <c r="F605" s="43" t="s">
        <v>1924</v>
      </c>
      <c r="G605" s="43">
        <v>358</v>
      </c>
      <c r="H605" s="167">
        <v>14428.15</v>
      </c>
      <c r="I605" s="152">
        <v>44748</v>
      </c>
      <c r="J605" s="358" t="s">
        <v>3281</v>
      </c>
      <c r="K605" s="43"/>
      <c r="L605" s="132" t="s">
        <v>93</v>
      </c>
      <c r="M605" s="43"/>
      <c r="N605" s="99" t="s">
        <v>2292</v>
      </c>
      <c r="O605" s="192" t="s">
        <v>59</v>
      </c>
      <c r="P605" s="200">
        <v>1</v>
      </c>
      <c r="Q605" s="42">
        <v>14428.15</v>
      </c>
      <c r="R605" s="42">
        <f t="shared" si="235"/>
        <v>14428.15</v>
      </c>
      <c r="S605" s="43" t="s">
        <v>1914</v>
      </c>
      <c r="T605" s="133">
        <f t="shared" si="236"/>
        <v>14428.15</v>
      </c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42">
        <f t="shared" si="237"/>
        <v>14428.15</v>
      </c>
      <c r="AJ605" s="43"/>
      <c r="AK605" s="43"/>
      <c r="AL605" s="42">
        <f t="shared" si="238"/>
        <v>14428.15</v>
      </c>
      <c r="AM605" s="43" t="s">
        <v>2506</v>
      </c>
      <c r="AN605" s="95">
        <v>44743</v>
      </c>
      <c r="AO605" s="82"/>
    </row>
    <row r="606" spans="1:41" ht="45" hidden="1" customHeight="1">
      <c r="A606" s="43"/>
      <c r="B606" s="43">
        <v>4629</v>
      </c>
      <c r="C606" s="43" t="s">
        <v>0</v>
      </c>
      <c r="D606" s="70" t="s">
        <v>12</v>
      </c>
      <c r="E606" s="103">
        <v>44712</v>
      </c>
      <c r="F606" s="43" t="s">
        <v>1924</v>
      </c>
      <c r="G606" s="43">
        <v>358</v>
      </c>
      <c r="H606" s="167">
        <v>3421.74</v>
      </c>
      <c r="I606" s="152">
        <v>44748</v>
      </c>
      <c r="J606" s="358" t="s">
        <v>3282</v>
      </c>
      <c r="K606" s="43"/>
      <c r="L606" s="132" t="s">
        <v>94</v>
      </c>
      <c r="M606" s="43"/>
      <c r="N606" s="99" t="s">
        <v>2292</v>
      </c>
      <c r="O606" s="192" t="s">
        <v>59</v>
      </c>
      <c r="P606" s="200">
        <v>1</v>
      </c>
      <c r="Q606" s="42">
        <v>3421.74</v>
      </c>
      <c r="R606" s="42">
        <f t="shared" si="235"/>
        <v>3421.74</v>
      </c>
      <c r="S606" s="43" t="s">
        <v>1914</v>
      </c>
      <c r="T606" s="133">
        <f t="shared" si="236"/>
        <v>3421.74</v>
      </c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42">
        <f t="shared" si="237"/>
        <v>3421.74</v>
      </c>
      <c r="AJ606" s="43"/>
      <c r="AK606" s="43"/>
      <c r="AL606" s="42">
        <f t="shared" si="238"/>
        <v>3421.74</v>
      </c>
      <c r="AM606" s="43" t="s">
        <v>2506</v>
      </c>
      <c r="AN606" s="95">
        <v>44743</v>
      </c>
      <c r="AO606" s="82"/>
    </row>
    <row r="607" spans="1:41" ht="45" hidden="1" customHeight="1">
      <c r="A607" s="43"/>
      <c r="B607" s="43">
        <v>4629</v>
      </c>
      <c r="C607" s="43" t="s">
        <v>0</v>
      </c>
      <c r="D607" s="70" t="s">
        <v>12</v>
      </c>
      <c r="E607" s="103">
        <v>44712</v>
      </c>
      <c r="F607" s="43" t="s">
        <v>1924</v>
      </c>
      <c r="G607" s="43">
        <v>358</v>
      </c>
      <c r="H607" s="167">
        <v>5678.76</v>
      </c>
      <c r="I607" s="152">
        <v>44748</v>
      </c>
      <c r="J607" s="358" t="s">
        <v>3283</v>
      </c>
      <c r="K607" s="43"/>
      <c r="L607" s="132" t="s">
        <v>94</v>
      </c>
      <c r="M607" s="43"/>
      <c r="N607" s="99" t="s">
        <v>2292</v>
      </c>
      <c r="O607" s="192" t="s">
        <v>59</v>
      </c>
      <c r="P607" s="200">
        <v>1</v>
      </c>
      <c r="Q607" s="42">
        <v>5678.76</v>
      </c>
      <c r="R607" s="42">
        <f t="shared" si="235"/>
        <v>5678.76</v>
      </c>
      <c r="S607" s="43" t="s">
        <v>1914</v>
      </c>
      <c r="T607" s="133">
        <f t="shared" si="236"/>
        <v>5678.76</v>
      </c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42">
        <f t="shared" si="237"/>
        <v>5678.76</v>
      </c>
      <c r="AJ607" s="43"/>
      <c r="AK607" s="43"/>
      <c r="AL607" s="42">
        <f t="shared" si="238"/>
        <v>5678.76</v>
      </c>
      <c r="AM607" s="43" t="s">
        <v>2506</v>
      </c>
      <c r="AN607" s="95">
        <v>44743</v>
      </c>
      <c r="AO607" s="82"/>
    </row>
    <row r="608" spans="1:41" ht="45" hidden="1" customHeight="1">
      <c r="A608" s="43"/>
      <c r="B608" s="43">
        <v>4629</v>
      </c>
      <c r="C608" s="43" t="s">
        <v>0</v>
      </c>
      <c r="D608" s="70" t="s">
        <v>12</v>
      </c>
      <c r="E608" s="103">
        <v>44712</v>
      </c>
      <c r="F608" s="43" t="s">
        <v>1924</v>
      </c>
      <c r="G608" s="43">
        <v>358</v>
      </c>
      <c r="H608" s="167">
        <v>2530.23</v>
      </c>
      <c r="I608" s="152">
        <v>44748</v>
      </c>
      <c r="J608" s="358" t="s">
        <v>3284</v>
      </c>
      <c r="K608" s="43"/>
      <c r="L608" s="132" t="s">
        <v>94</v>
      </c>
      <c r="M608" s="43"/>
      <c r="N608" s="99" t="s">
        <v>2292</v>
      </c>
      <c r="O608" s="192" t="s">
        <v>59</v>
      </c>
      <c r="P608" s="200">
        <v>1</v>
      </c>
      <c r="Q608" s="42">
        <v>2530.23</v>
      </c>
      <c r="R608" s="42">
        <f t="shared" si="235"/>
        <v>2530.23</v>
      </c>
      <c r="S608" s="43" t="s">
        <v>1914</v>
      </c>
      <c r="T608" s="133">
        <f t="shared" si="236"/>
        <v>2530.23</v>
      </c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42">
        <f t="shared" si="237"/>
        <v>2530.23</v>
      </c>
      <c r="AJ608" s="43"/>
      <c r="AK608" s="43"/>
      <c r="AL608" s="42">
        <f t="shared" si="238"/>
        <v>2530.23</v>
      </c>
      <c r="AM608" s="43" t="s">
        <v>2506</v>
      </c>
      <c r="AN608" s="95">
        <v>44743</v>
      </c>
      <c r="AO608" s="82"/>
    </row>
    <row r="609" spans="1:41" ht="45" hidden="1" customHeight="1">
      <c r="A609" s="43"/>
      <c r="B609" s="43">
        <v>4629</v>
      </c>
      <c r="C609" s="43" t="s">
        <v>0</v>
      </c>
      <c r="D609" s="70" t="s">
        <v>12</v>
      </c>
      <c r="E609" s="103">
        <v>44712</v>
      </c>
      <c r="F609" s="43" t="s">
        <v>1924</v>
      </c>
      <c r="G609" s="43">
        <v>358</v>
      </c>
      <c r="H609" s="167">
        <v>2370.2199999999998</v>
      </c>
      <c r="I609" s="152">
        <v>44748</v>
      </c>
      <c r="J609" s="358" t="s">
        <v>3285</v>
      </c>
      <c r="K609" s="43"/>
      <c r="L609" s="132" t="s">
        <v>94</v>
      </c>
      <c r="M609" s="43"/>
      <c r="N609" s="99" t="s">
        <v>2292</v>
      </c>
      <c r="O609" s="192" t="s">
        <v>59</v>
      </c>
      <c r="P609" s="200">
        <v>1</v>
      </c>
      <c r="Q609" s="42">
        <v>2370.2199999999998</v>
      </c>
      <c r="R609" s="42">
        <f t="shared" si="235"/>
        <v>2370.2199999999998</v>
      </c>
      <c r="S609" s="43" t="s">
        <v>1914</v>
      </c>
      <c r="T609" s="133">
        <f t="shared" si="236"/>
        <v>2370.2199999999998</v>
      </c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42">
        <f t="shared" si="237"/>
        <v>2370.2199999999998</v>
      </c>
      <c r="AJ609" s="43"/>
      <c r="AK609" s="43"/>
      <c r="AL609" s="42">
        <f t="shared" si="238"/>
        <v>2370.2199999999998</v>
      </c>
      <c r="AM609" s="43" t="s">
        <v>2506</v>
      </c>
      <c r="AN609" s="95">
        <v>44743</v>
      </c>
      <c r="AO609" s="82"/>
    </row>
    <row r="610" spans="1:41" ht="45" hidden="1" customHeight="1">
      <c r="A610" s="43"/>
      <c r="B610" s="43">
        <v>4629</v>
      </c>
      <c r="C610" s="43" t="s">
        <v>0</v>
      </c>
      <c r="D610" s="70" t="s">
        <v>12</v>
      </c>
      <c r="E610" s="103">
        <v>44712</v>
      </c>
      <c r="F610" s="43" t="s">
        <v>1924</v>
      </c>
      <c r="G610" s="43">
        <v>358</v>
      </c>
      <c r="H610" s="167">
        <v>3343.21</v>
      </c>
      <c r="I610" s="152">
        <v>44748</v>
      </c>
      <c r="J610" s="358" t="s">
        <v>3286</v>
      </c>
      <c r="K610" s="43"/>
      <c r="L610" s="132" t="s">
        <v>126</v>
      </c>
      <c r="M610" s="43"/>
      <c r="N610" s="99" t="s">
        <v>2292</v>
      </c>
      <c r="O610" s="192" t="s">
        <v>59</v>
      </c>
      <c r="P610" s="200">
        <v>1</v>
      </c>
      <c r="Q610" s="42">
        <v>3343.21</v>
      </c>
      <c r="R610" s="42">
        <f t="shared" si="235"/>
        <v>3343.21</v>
      </c>
      <c r="S610" s="43" t="s">
        <v>1914</v>
      </c>
      <c r="T610" s="133">
        <f t="shared" si="236"/>
        <v>3343.21</v>
      </c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42">
        <f t="shared" si="237"/>
        <v>3343.21</v>
      </c>
      <c r="AJ610" s="43"/>
      <c r="AK610" s="43"/>
      <c r="AL610" s="42">
        <f t="shared" si="238"/>
        <v>3343.21</v>
      </c>
      <c r="AM610" s="43" t="s">
        <v>2506</v>
      </c>
      <c r="AN610" s="95">
        <v>44743</v>
      </c>
      <c r="AO610" s="82"/>
    </row>
    <row r="611" spans="1:41" ht="45" hidden="1" customHeight="1">
      <c r="A611" s="43"/>
      <c r="B611" s="43">
        <v>4629</v>
      </c>
      <c r="C611" s="43" t="s">
        <v>0</v>
      </c>
      <c r="D611" s="70" t="s">
        <v>12</v>
      </c>
      <c r="E611" s="103">
        <v>44712</v>
      </c>
      <c r="F611" s="43" t="s">
        <v>1924</v>
      </c>
      <c r="G611" s="43">
        <v>358</v>
      </c>
      <c r="H611" s="167">
        <v>2268.34</v>
      </c>
      <c r="I611" s="152">
        <v>44748</v>
      </c>
      <c r="J611" s="358" t="s">
        <v>3287</v>
      </c>
      <c r="K611" s="43"/>
      <c r="L611" s="132" t="s">
        <v>125</v>
      </c>
      <c r="M611" s="43"/>
      <c r="N611" s="99" t="s">
        <v>2292</v>
      </c>
      <c r="O611" s="192" t="s">
        <v>59</v>
      </c>
      <c r="P611" s="200">
        <v>1</v>
      </c>
      <c r="Q611" s="42">
        <v>2268.34</v>
      </c>
      <c r="R611" s="42">
        <f t="shared" si="235"/>
        <v>2268.34</v>
      </c>
      <c r="S611" s="43" t="s">
        <v>1914</v>
      </c>
      <c r="T611" s="133">
        <f t="shared" si="236"/>
        <v>2268.34</v>
      </c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42">
        <f t="shared" si="237"/>
        <v>2268.34</v>
      </c>
      <c r="AJ611" s="43"/>
      <c r="AK611" s="43"/>
      <c r="AL611" s="42">
        <f t="shared" si="238"/>
        <v>2268.34</v>
      </c>
      <c r="AM611" s="43" t="s">
        <v>2506</v>
      </c>
      <c r="AN611" s="95">
        <v>44743</v>
      </c>
      <c r="AO611" s="82"/>
    </row>
    <row r="612" spans="1:41" ht="45" hidden="1" customHeight="1">
      <c r="A612" s="43">
        <v>2</v>
      </c>
      <c r="B612" s="43">
        <v>5272</v>
      </c>
      <c r="C612" s="43" t="s">
        <v>0</v>
      </c>
      <c r="D612" s="70" t="s">
        <v>12</v>
      </c>
      <c r="E612" s="103">
        <v>44769</v>
      </c>
      <c r="F612" s="43" t="s">
        <v>1924</v>
      </c>
      <c r="G612" s="43">
        <v>429</v>
      </c>
      <c r="H612" s="167">
        <v>213997.39</v>
      </c>
      <c r="I612" s="152">
        <v>44775</v>
      </c>
      <c r="J612" s="358" t="s">
        <v>3288</v>
      </c>
      <c r="K612" s="43"/>
      <c r="L612" s="132" t="s">
        <v>32</v>
      </c>
      <c r="M612" s="43"/>
      <c r="N612" s="99" t="s">
        <v>2292</v>
      </c>
      <c r="O612" s="192" t="s">
        <v>59</v>
      </c>
      <c r="P612" s="200">
        <v>1</v>
      </c>
      <c r="Q612" s="167">
        <v>213997.39</v>
      </c>
      <c r="R612" s="42">
        <f t="shared" ref="R612:R629" si="239">P612*Q612</f>
        <v>213997.39</v>
      </c>
      <c r="S612" s="43" t="s">
        <v>1914</v>
      </c>
      <c r="T612" s="133">
        <f t="shared" si="236"/>
        <v>213997.39</v>
      </c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42">
        <f t="shared" si="237"/>
        <v>213997.39</v>
      </c>
      <c r="AJ612" s="43"/>
      <c r="AK612" s="43"/>
      <c r="AL612" s="42">
        <f t="shared" si="238"/>
        <v>213997.39</v>
      </c>
      <c r="AM612" s="43" t="s">
        <v>2506</v>
      </c>
      <c r="AN612" s="95">
        <v>44743</v>
      </c>
      <c r="AO612" s="82"/>
    </row>
    <row r="613" spans="1:41" ht="45" hidden="1" customHeight="1">
      <c r="A613" s="43">
        <v>2</v>
      </c>
      <c r="B613" s="43">
        <v>5272</v>
      </c>
      <c r="C613" s="43" t="s">
        <v>0</v>
      </c>
      <c r="D613" s="70" t="s">
        <v>12</v>
      </c>
      <c r="E613" s="103">
        <v>44769</v>
      </c>
      <c r="F613" s="43" t="s">
        <v>1924</v>
      </c>
      <c r="G613" s="43">
        <v>429</v>
      </c>
      <c r="H613" s="167">
        <v>100822.19</v>
      </c>
      <c r="I613" s="152">
        <v>44775</v>
      </c>
      <c r="J613" s="358" t="s">
        <v>3289</v>
      </c>
      <c r="K613" s="43"/>
      <c r="L613" s="132" t="s">
        <v>34</v>
      </c>
      <c r="M613" s="43"/>
      <c r="N613" s="99" t="s">
        <v>2292</v>
      </c>
      <c r="O613" s="192" t="s">
        <v>59</v>
      </c>
      <c r="P613" s="200">
        <v>1</v>
      </c>
      <c r="Q613" s="167">
        <v>100822.19</v>
      </c>
      <c r="R613" s="42">
        <f t="shared" si="239"/>
        <v>100822.19</v>
      </c>
      <c r="S613" s="43" t="s">
        <v>1914</v>
      </c>
      <c r="T613" s="133">
        <f t="shared" si="236"/>
        <v>100822.19</v>
      </c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42">
        <f t="shared" si="237"/>
        <v>100822.19</v>
      </c>
      <c r="AJ613" s="43"/>
      <c r="AK613" s="43"/>
      <c r="AL613" s="42">
        <f t="shared" si="238"/>
        <v>100822.19</v>
      </c>
      <c r="AM613" s="43" t="s">
        <v>2506</v>
      </c>
      <c r="AN613" s="95">
        <v>44743</v>
      </c>
      <c r="AO613" s="82"/>
    </row>
    <row r="614" spans="1:41" ht="45" hidden="1" customHeight="1">
      <c r="A614" s="43">
        <v>2</v>
      </c>
      <c r="B614" s="43">
        <v>5272</v>
      </c>
      <c r="C614" s="43" t="s">
        <v>0</v>
      </c>
      <c r="D614" s="70" t="s">
        <v>12</v>
      </c>
      <c r="E614" s="103">
        <v>44769</v>
      </c>
      <c r="F614" s="43" t="s">
        <v>1924</v>
      </c>
      <c r="G614" s="43">
        <v>429</v>
      </c>
      <c r="H614" s="167">
        <v>17910.53</v>
      </c>
      <c r="I614" s="152">
        <v>44776</v>
      </c>
      <c r="J614" s="358" t="s">
        <v>3290</v>
      </c>
      <c r="K614" s="43"/>
      <c r="L614" s="132" t="s">
        <v>93</v>
      </c>
      <c r="M614" s="43"/>
      <c r="N614" s="99" t="s">
        <v>2292</v>
      </c>
      <c r="O614" s="192" t="s">
        <v>59</v>
      </c>
      <c r="P614" s="200">
        <v>1</v>
      </c>
      <c r="Q614" s="167">
        <v>17910.53</v>
      </c>
      <c r="R614" s="42">
        <f t="shared" si="239"/>
        <v>17910.53</v>
      </c>
      <c r="S614" s="43" t="s">
        <v>1914</v>
      </c>
      <c r="T614" s="133">
        <f t="shared" si="236"/>
        <v>17910.53</v>
      </c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42">
        <f t="shared" si="237"/>
        <v>17910.53</v>
      </c>
      <c r="AJ614" s="43"/>
      <c r="AK614" s="43"/>
      <c r="AL614" s="42">
        <f t="shared" si="238"/>
        <v>17910.53</v>
      </c>
      <c r="AM614" s="43" t="s">
        <v>2506</v>
      </c>
      <c r="AN614" s="95">
        <v>44743</v>
      </c>
      <c r="AO614" s="82"/>
    </row>
    <row r="615" spans="1:41" ht="45" hidden="1" customHeight="1">
      <c r="A615" s="43">
        <v>2</v>
      </c>
      <c r="B615" s="43">
        <v>5272</v>
      </c>
      <c r="C615" s="43" t="s">
        <v>0</v>
      </c>
      <c r="D615" s="70" t="s">
        <v>12</v>
      </c>
      <c r="E615" s="103">
        <v>44769</v>
      </c>
      <c r="F615" s="43" t="s">
        <v>1924</v>
      </c>
      <c r="G615" s="43">
        <v>429</v>
      </c>
      <c r="H615" s="167">
        <v>23046.85</v>
      </c>
      <c r="I615" s="152">
        <v>44776</v>
      </c>
      <c r="J615" s="358" t="s">
        <v>3291</v>
      </c>
      <c r="K615" s="43"/>
      <c r="L615" s="132" t="s">
        <v>93</v>
      </c>
      <c r="M615" s="43"/>
      <c r="N615" s="99" t="s">
        <v>2292</v>
      </c>
      <c r="O615" s="192" t="s">
        <v>59</v>
      </c>
      <c r="P615" s="200">
        <v>1</v>
      </c>
      <c r="Q615" s="167">
        <v>23046.85</v>
      </c>
      <c r="R615" s="42">
        <f t="shared" si="239"/>
        <v>23046.85</v>
      </c>
      <c r="S615" s="43" t="s">
        <v>1914</v>
      </c>
      <c r="T615" s="133">
        <f t="shared" si="236"/>
        <v>23046.85</v>
      </c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42">
        <f t="shared" si="237"/>
        <v>23046.85</v>
      </c>
      <c r="AJ615" s="43"/>
      <c r="AK615" s="43"/>
      <c r="AL615" s="42">
        <f t="shared" si="238"/>
        <v>23046.85</v>
      </c>
      <c r="AM615" s="43" t="s">
        <v>2506</v>
      </c>
      <c r="AN615" s="95">
        <v>44743</v>
      </c>
      <c r="AO615" s="82"/>
    </row>
    <row r="616" spans="1:41" ht="45" hidden="1" customHeight="1">
      <c r="A616" s="43">
        <v>2</v>
      </c>
      <c r="B616" s="43">
        <v>5272</v>
      </c>
      <c r="C616" s="43" t="s">
        <v>0</v>
      </c>
      <c r="D616" s="70" t="s">
        <v>12</v>
      </c>
      <c r="E616" s="103">
        <v>44769</v>
      </c>
      <c r="F616" s="43" t="s">
        <v>1924</v>
      </c>
      <c r="G616" s="43">
        <v>429</v>
      </c>
      <c r="H616" s="167">
        <v>3868.17</v>
      </c>
      <c r="I616" s="152">
        <v>44776</v>
      </c>
      <c r="J616" s="358" t="s">
        <v>3292</v>
      </c>
      <c r="K616" s="43"/>
      <c r="L616" s="132" t="s">
        <v>93</v>
      </c>
      <c r="M616" s="43"/>
      <c r="N616" s="99" t="s">
        <v>2292</v>
      </c>
      <c r="O616" s="192" t="s">
        <v>59</v>
      </c>
      <c r="P616" s="200">
        <v>1</v>
      </c>
      <c r="Q616" s="167">
        <v>3868.17</v>
      </c>
      <c r="R616" s="42">
        <f t="shared" si="239"/>
        <v>3868.17</v>
      </c>
      <c r="S616" s="43" t="s">
        <v>1914</v>
      </c>
      <c r="T616" s="133">
        <f t="shared" si="236"/>
        <v>3868.17</v>
      </c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42">
        <f t="shared" si="237"/>
        <v>3868.17</v>
      </c>
      <c r="AJ616" s="43"/>
      <c r="AK616" s="43"/>
      <c r="AL616" s="42">
        <f t="shared" si="238"/>
        <v>3868.17</v>
      </c>
      <c r="AM616" s="43" t="s">
        <v>2506</v>
      </c>
      <c r="AN616" s="95">
        <v>44743</v>
      </c>
      <c r="AO616" s="82"/>
    </row>
    <row r="617" spans="1:41" ht="45" hidden="1" customHeight="1">
      <c r="A617" s="43">
        <v>2</v>
      </c>
      <c r="B617" s="43">
        <v>5272</v>
      </c>
      <c r="C617" s="43" t="s">
        <v>0</v>
      </c>
      <c r="D617" s="70" t="s">
        <v>12</v>
      </c>
      <c r="E617" s="103">
        <v>44769</v>
      </c>
      <c r="F617" s="43" t="s">
        <v>1924</v>
      </c>
      <c r="G617" s="43">
        <v>429</v>
      </c>
      <c r="H617" s="167">
        <v>3665.71</v>
      </c>
      <c r="I617" s="152">
        <v>44776</v>
      </c>
      <c r="J617" s="358" t="s">
        <v>3293</v>
      </c>
      <c r="K617" s="43"/>
      <c r="L617" s="132" t="s">
        <v>94</v>
      </c>
      <c r="M617" s="43"/>
      <c r="N617" s="99" t="s">
        <v>2292</v>
      </c>
      <c r="O617" s="192" t="s">
        <v>59</v>
      </c>
      <c r="P617" s="200">
        <v>1</v>
      </c>
      <c r="Q617" s="167">
        <v>3665.71</v>
      </c>
      <c r="R617" s="42">
        <f t="shared" si="239"/>
        <v>3665.71</v>
      </c>
      <c r="S617" s="43" t="s">
        <v>1914</v>
      </c>
      <c r="T617" s="133">
        <f t="shared" si="236"/>
        <v>3665.71</v>
      </c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42">
        <f t="shared" si="237"/>
        <v>3665.71</v>
      </c>
      <c r="AJ617" s="43"/>
      <c r="AK617" s="43"/>
      <c r="AL617" s="42">
        <f t="shared" si="238"/>
        <v>3665.71</v>
      </c>
      <c r="AM617" s="43" t="s">
        <v>2506</v>
      </c>
      <c r="AN617" s="95">
        <v>44743</v>
      </c>
      <c r="AO617" s="82"/>
    </row>
    <row r="618" spans="1:41" ht="45" hidden="1" customHeight="1">
      <c r="A618" s="43">
        <v>2</v>
      </c>
      <c r="B618" s="43">
        <v>5272</v>
      </c>
      <c r="C618" s="43" t="s">
        <v>0</v>
      </c>
      <c r="D618" s="70" t="s">
        <v>12</v>
      </c>
      <c r="E618" s="103">
        <v>44769</v>
      </c>
      <c r="F618" s="43" t="s">
        <v>1924</v>
      </c>
      <c r="G618" s="43">
        <v>429</v>
      </c>
      <c r="H618" s="167">
        <v>5311.88</v>
      </c>
      <c r="I618" s="152">
        <v>44776</v>
      </c>
      <c r="J618" s="358" t="s">
        <v>3294</v>
      </c>
      <c r="K618" s="43"/>
      <c r="L618" s="132" t="s">
        <v>94</v>
      </c>
      <c r="M618" s="43"/>
      <c r="N618" s="99" t="s">
        <v>2292</v>
      </c>
      <c r="O618" s="192" t="s">
        <v>59</v>
      </c>
      <c r="P618" s="200">
        <v>1</v>
      </c>
      <c r="Q618" s="167">
        <v>5311.88</v>
      </c>
      <c r="R618" s="42">
        <f t="shared" si="239"/>
        <v>5311.88</v>
      </c>
      <c r="S618" s="43" t="s">
        <v>1914</v>
      </c>
      <c r="T618" s="133">
        <f t="shared" si="236"/>
        <v>5311.88</v>
      </c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42">
        <f t="shared" si="237"/>
        <v>5311.88</v>
      </c>
      <c r="AJ618" s="43"/>
      <c r="AK618" s="43"/>
      <c r="AL618" s="42">
        <f t="shared" si="238"/>
        <v>5311.88</v>
      </c>
      <c r="AM618" s="43" t="s">
        <v>2506</v>
      </c>
      <c r="AN618" s="95">
        <v>44743</v>
      </c>
      <c r="AO618" s="82"/>
    </row>
    <row r="619" spans="1:41" ht="45" hidden="1" customHeight="1">
      <c r="A619" s="43">
        <v>2</v>
      </c>
      <c r="B619" s="43">
        <v>5272</v>
      </c>
      <c r="C619" s="43" t="s">
        <v>0</v>
      </c>
      <c r="D619" s="70" t="s">
        <v>12</v>
      </c>
      <c r="E619" s="103">
        <v>44769</v>
      </c>
      <c r="F619" s="43" t="s">
        <v>1924</v>
      </c>
      <c r="G619" s="43">
        <v>429</v>
      </c>
      <c r="H619" s="167">
        <v>2569.25</v>
      </c>
      <c r="I619" s="152">
        <v>44776</v>
      </c>
      <c r="J619" s="358" t="s">
        <v>3295</v>
      </c>
      <c r="K619" s="43"/>
      <c r="L619" s="132" t="s">
        <v>94</v>
      </c>
      <c r="M619" s="43"/>
      <c r="N619" s="99" t="s">
        <v>2292</v>
      </c>
      <c r="O619" s="192" t="s">
        <v>59</v>
      </c>
      <c r="P619" s="200">
        <v>1</v>
      </c>
      <c r="Q619" s="167">
        <v>2569.25</v>
      </c>
      <c r="R619" s="42">
        <f t="shared" si="239"/>
        <v>2569.25</v>
      </c>
      <c r="S619" s="43" t="s">
        <v>1914</v>
      </c>
      <c r="T619" s="133">
        <f t="shared" si="236"/>
        <v>2569.25</v>
      </c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42">
        <f t="shared" si="237"/>
        <v>2569.25</v>
      </c>
      <c r="AJ619" s="43"/>
      <c r="AK619" s="43"/>
      <c r="AL619" s="42">
        <f t="shared" si="238"/>
        <v>2569.25</v>
      </c>
      <c r="AM619" s="43" t="s">
        <v>2506</v>
      </c>
      <c r="AN619" s="95">
        <v>44743</v>
      </c>
      <c r="AO619" s="82"/>
    </row>
    <row r="620" spans="1:41" ht="45" hidden="1" customHeight="1">
      <c r="A620" s="43">
        <v>2</v>
      </c>
      <c r="B620" s="43">
        <v>5272</v>
      </c>
      <c r="C620" s="43" t="s">
        <v>0</v>
      </c>
      <c r="D620" s="70" t="s">
        <v>12</v>
      </c>
      <c r="E620" s="103">
        <v>44769</v>
      </c>
      <c r="F620" s="43" t="s">
        <v>1924</v>
      </c>
      <c r="G620" s="43">
        <v>429</v>
      </c>
      <c r="H620" s="167">
        <v>3744.62</v>
      </c>
      <c r="I620" s="152">
        <v>44776</v>
      </c>
      <c r="J620" s="358" t="s">
        <v>3296</v>
      </c>
      <c r="K620" s="43"/>
      <c r="L620" s="132" t="s">
        <v>126</v>
      </c>
      <c r="M620" s="43"/>
      <c r="N620" s="99" t="s">
        <v>2292</v>
      </c>
      <c r="O620" s="192" t="s">
        <v>59</v>
      </c>
      <c r="P620" s="200">
        <v>1</v>
      </c>
      <c r="Q620" s="167">
        <v>3744.62</v>
      </c>
      <c r="R620" s="42">
        <f t="shared" si="239"/>
        <v>3744.62</v>
      </c>
      <c r="S620" s="43" t="s">
        <v>1914</v>
      </c>
      <c r="T620" s="133">
        <f t="shared" si="236"/>
        <v>3744.62</v>
      </c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42">
        <f t="shared" si="237"/>
        <v>3744.62</v>
      </c>
      <c r="AJ620" s="43"/>
      <c r="AK620" s="43"/>
      <c r="AL620" s="42">
        <f t="shared" si="238"/>
        <v>3744.62</v>
      </c>
      <c r="AM620" s="43" t="s">
        <v>2506</v>
      </c>
      <c r="AN620" s="95">
        <v>44743</v>
      </c>
      <c r="AO620" s="82"/>
    </row>
    <row r="621" spans="1:41" ht="45" hidden="1" customHeight="1">
      <c r="A621" s="43">
        <v>2</v>
      </c>
      <c r="B621" s="43">
        <v>5272</v>
      </c>
      <c r="C621" s="43" t="s">
        <v>0</v>
      </c>
      <c r="D621" s="70" t="s">
        <v>12</v>
      </c>
      <c r="E621" s="103">
        <v>44769</v>
      </c>
      <c r="F621" s="43" t="s">
        <v>1924</v>
      </c>
      <c r="G621" s="43">
        <v>429</v>
      </c>
      <c r="H621" s="167">
        <v>2294.6799999999998</v>
      </c>
      <c r="I621" s="152">
        <v>44776</v>
      </c>
      <c r="J621" s="358" t="s">
        <v>3297</v>
      </c>
      <c r="K621" s="43"/>
      <c r="L621" s="132" t="s">
        <v>125</v>
      </c>
      <c r="M621" s="43"/>
      <c r="N621" s="99" t="s">
        <v>2292</v>
      </c>
      <c r="O621" s="192" t="s">
        <v>59</v>
      </c>
      <c r="P621" s="200">
        <v>1</v>
      </c>
      <c r="Q621" s="167">
        <v>2294.6799999999998</v>
      </c>
      <c r="R621" s="42">
        <f t="shared" si="239"/>
        <v>2294.6799999999998</v>
      </c>
      <c r="S621" s="43" t="s">
        <v>1914</v>
      </c>
      <c r="T621" s="133">
        <f t="shared" si="236"/>
        <v>2294.6799999999998</v>
      </c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42">
        <f t="shared" si="237"/>
        <v>2294.6799999999998</v>
      </c>
      <c r="AJ621" s="43"/>
      <c r="AK621" s="43"/>
      <c r="AL621" s="42">
        <f t="shared" si="238"/>
        <v>2294.6799999999998</v>
      </c>
      <c r="AM621" s="43" t="s">
        <v>2506</v>
      </c>
      <c r="AN621" s="95">
        <v>44743</v>
      </c>
      <c r="AO621" s="82"/>
    </row>
    <row r="622" spans="1:41" ht="45" hidden="1" customHeight="1">
      <c r="A622" s="43">
        <v>2</v>
      </c>
      <c r="B622" s="43">
        <v>5272</v>
      </c>
      <c r="C622" s="43" t="s">
        <v>0</v>
      </c>
      <c r="D622" s="70" t="s">
        <v>12</v>
      </c>
      <c r="E622" s="103">
        <v>44769</v>
      </c>
      <c r="F622" s="43" t="s">
        <v>1924</v>
      </c>
      <c r="G622" s="43">
        <v>429</v>
      </c>
      <c r="H622" s="167">
        <v>2455.6999999999998</v>
      </c>
      <c r="I622" s="152">
        <v>44776</v>
      </c>
      <c r="J622" s="358" t="s">
        <v>3298</v>
      </c>
      <c r="K622" s="43"/>
      <c r="L622" s="132" t="s">
        <v>94</v>
      </c>
      <c r="M622" s="43"/>
      <c r="N622" s="99" t="s">
        <v>2292</v>
      </c>
      <c r="O622" s="192" t="s">
        <v>59</v>
      </c>
      <c r="P622" s="200">
        <v>1</v>
      </c>
      <c r="Q622" s="167">
        <v>2455.6999999999998</v>
      </c>
      <c r="R622" s="42">
        <f t="shared" si="239"/>
        <v>2455.6999999999998</v>
      </c>
      <c r="S622" s="43" t="s">
        <v>1914</v>
      </c>
      <c r="T622" s="133">
        <f t="shared" si="236"/>
        <v>2455.6999999999998</v>
      </c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42">
        <f t="shared" si="237"/>
        <v>2455.6999999999998</v>
      </c>
      <c r="AJ622" s="43"/>
      <c r="AK622" s="43"/>
      <c r="AL622" s="42">
        <f t="shared" si="238"/>
        <v>2455.6999999999998</v>
      </c>
      <c r="AM622" s="43" t="s">
        <v>2506</v>
      </c>
      <c r="AN622" s="95">
        <v>44743</v>
      </c>
      <c r="AO622" s="82"/>
    </row>
    <row r="623" spans="1:41" ht="45" hidden="1" customHeight="1">
      <c r="A623" s="43">
        <v>2</v>
      </c>
      <c r="B623" s="43">
        <v>5272</v>
      </c>
      <c r="C623" s="43" t="s">
        <v>0</v>
      </c>
      <c r="D623" s="70" t="s">
        <v>12</v>
      </c>
      <c r="E623" s="103">
        <v>44769</v>
      </c>
      <c r="F623" s="43" t="s">
        <v>1924</v>
      </c>
      <c r="G623" s="43">
        <v>429</v>
      </c>
      <c r="H623" s="167">
        <v>3084.2</v>
      </c>
      <c r="I623" s="152">
        <v>44776</v>
      </c>
      <c r="J623" s="358" t="s">
        <v>3299</v>
      </c>
      <c r="K623" s="43"/>
      <c r="L623" s="132" t="s">
        <v>3302</v>
      </c>
      <c r="M623" s="43"/>
      <c r="N623" s="99" t="s">
        <v>2292</v>
      </c>
      <c r="O623" s="192" t="s">
        <v>59</v>
      </c>
      <c r="P623" s="200">
        <v>1</v>
      </c>
      <c r="Q623" s="167">
        <v>3084.2</v>
      </c>
      <c r="R623" s="42">
        <f t="shared" si="239"/>
        <v>3084.2</v>
      </c>
      <c r="S623" s="43" t="s">
        <v>1914</v>
      </c>
      <c r="T623" s="133">
        <f t="shared" si="236"/>
        <v>3084.2</v>
      </c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42">
        <f t="shared" si="237"/>
        <v>3084.2</v>
      </c>
      <c r="AJ623" s="43"/>
      <c r="AK623" s="43"/>
      <c r="AL623" s="42">
        <f t="shared" si="238"/>
        <v>3084.2</v>
      </c>
      <c r="AM623" s="43" t="s">
        <v>2506</v>
      </c>
      <c r="AN623" s="95">
        <v>44743</v>
      </c>
      <c r="AO623" s="82"/>
    </row>
    <row r="624" spans="1:41" ht="45" hidden="1" customHeight="1">
      <c r="A624" s="43">
        <v>2</v>
      </c>
      <c r="B624" s="43">
        <v>5272</v>
      </c>
      <c r="C624" s="43" t="s">
        <v>0</v>
      </c>
      <c r="D624" s="70" t="s">
        <v>12</v>
      </c>
      <c r="E624" s="103">
        <v>44769</v>
      </c>
      <c r="F624" s="43" t="s">
        <v>1924</v>
      </c>
      <c r="G624" s="43">
        <v>429</v>
      </c>
      <c r="H624" s="167">
        <v>-3084.2</v>
      </c>
      <c r="I624" s="152">
        <v>44776</v>
      </c>
      <c r="J624" s="358" t="s">
        <v>3299</v>
      </c>
      <c r="K624" s="43"/>
      <c r="L624" s="132" t="s">
        <v>3302</v>
      </c>
      <c r="M624" s="43"/>
      <c r="N624" s="99" t="s">
        <v>2292</v>
      </c>
      <c r="O624" s="192" t="s">
        <v>59</v>
      </c>
      <c r="P624" s="200">
        <v>1</v>
      </c>
      <c r="Q624" s="167">
        <v>-3084.2</v>
      </c>
      <c r="R624" s="42">
        <f t="shared" si="239"/>
        <v>-3084.2</v>
      </c>
      <c r="S624" s="43" t="s">
        <v>1914</v>
      </c>
      <c r="T624" s="133">
        <f t="shared" si="236"/>
        <v>-3084.2</v>
      </c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42">
        <f t="shared" si="237"/>
        <v>-3084.2</v>
      </c>
      <c r="AJ624" s="43"/>
      <c r="AK624" s="43"/>
      <c r="AL624" s="42">
        <f t="shared" si="238"/>
        <v>-3084.2</v>
      </c>
      <c r="AM624" s="43" t="s">
        <v>2506</v>
      </c>
      <c r="AN624" s="95">
        <v>44743</v>
      </c>
      <c r="AO624" s="82"/>
    </row>
    <row r="625" spans="1:41" ht="45" hidden="1" customHeight="1">
      <c r="A625" s="43">
        <v>2</v>
      </c>
      <c r="B625" s="43">
        <v>5272</v>
      </c>
      <c r="C625" s="43" t="s">
        <v>0</v>
      </c>
      <c r="D625" s="70" t="s">
        <v>12</v>
      </c>
      <c r="E625" s="103">
        <v>44769</v>
      </c>
      <c r="F625" s="43" t="s">
        <v>1924</v>
      </c>
      <c r="G625" s="43">
        <v>429</v>
      </c>
      <c r="H625" s="167">
        <v>3084.2</v>
      </c>
      <c r="I625" s="152">
        <v>44782</v>
      </c>
      <c r="J625" s="358" t="s">
        <v>3300</v>
      </c>
      <c r="K625" s="43"/>
      <c r="L625" s="132" t="s">
        <v>3302</v>
      </c>
      <c r="M625" s="43"/>
      <c r="N625" s="99" t="s">
        <v>2292</v>
      </c>
      <c r="O625" s="192" t="s">
        <v>59</v>
      </c>
      <c r="P625" s="200">
        <v>1</v>
      </c>
      <c r="Q625" s="167">
        <v>3084.2</v>
      </c>
      <c r="R625" s="42">
        <f t="shared" si="239"/>
        <v>3084.2</v>
      </c>
      <c r="S625" s="43" t="s">
        <v>1914</v>
      </c>
      <c r="T625" s="133">
        <f t="shared" si="236"/>
        <v>3084.2</v>
      </c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42">
        <f t="shared" si="237"/>
        <v>3084.2</v>
      </c>
      <c r="AJ625" s="43"/>
      <c r="AK625" s="43"/>
      <c r="AL625" s="42">
        <f t="shared" si="238"/>
        <v>3084.2</v>
      </c>
      <c r="AM625" s="43" t="s">
        <v>2506</v>
      </c>
      <c r="AN625" s="95">
        <v>44743</v>
      </c>
      <c r="AO625" s="82"/>
    </row>
    <row r="626" spans="1:41" ht="45" hidden="1" customHeight="1">
      <c r="A626" s="43">
        <v>2</v>
      </c>
      <c r="B626" s="43">
        <v>5272</v>
      </c>
      <c r="C626" s="43" t="s">
        <v>0</v>
      </c>
      <c r="D626" s="70" t="s">
        <v>12</v>
      </c>
      <c r="E626" s="103">
        <v>44769</v>
      </c>
      <c r="F626" s="43" t="s">
        <v>1924</v>
      </c>
      <c r="G626" s="43">
        <v>429</v>
      </c>
      <c r="H626" s="167">
        <v>-3084.2</v>
      </c>
      <c r="I626" s="152">
        <v>44782</v>
      </c>
      <c r="J626" s="358" t="s">
        <v>3300</v>
      </c>
      <c r="K626" s="43"/>
      <c r="L626" s="132" t="s">
        <v>3302</v>
      </c>
      <c r="M626" s="43"/>
      <c r="N626" s="99" t="s">
        <v>2292</v>
      </c>
      <c r="O626" s="192" t="s">
        <v>59</v>
      </c>
      <c r="P626" s="200">
        <v>1</v>
      </c>
      <c r="Q626" s="167">
        <v>-3084.2</v>
      </c>
      <c r="R626" s="42">
        <f t="shared" si="239"/>
        <v>-3084.2</v>
      </c>
      <c r="S626" s="43" t="s">
        <v>1914</v>
      </c>
      <c r="T626" s="133">
        <f t="shared" si="236"/>
        <v>-3084.2</v>
      </c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42">
        <f t="shared" si="237"/>
        <v>-3084.2</v>
      </c>
      <c r="AJ626" s="43"/>
      <c r="AK626" s="43"/>
      <c r="AL626" s="42">
        <f t="shared" si="238"/>
        <v>-3084.2</v>
      </c>
      <c r="AM626" s="43" t="s">
        <v>2506</v>
      </c>
      <c r="AN626" s="95">
        <v>44743</v>
      </c>
      <c r="AO626" s="82"/>
    </row>
    <row r="627" spans="1:41" ht="45" hidden="1" customHeight="1">
      <c r="A627" s="43">
        <v>2</v>
      </c>
      <c r="B627" s="43">
        <v>5272</v>
      </c>
      <c r="C627" s="43" t="s">
        <v>0</v>
      </c>
      <c r="D627" s="70" t="s">
        <v>12</v>
      </c>
      <c r="E627" s="103">
        <v>44769</v>
      </c>
      <c r="F627" s="43" t="s">
        <v>1924</v>
      </c>
      <c r="G627" s="43">
        <v>429</v>
      </c>
      <c r="H627" s="167">
        <v>3084.2</v>
      </c>
      <c r="I627" s="152">
        <v>44785</v>
      </c>
      <c r="J627" s="358" t="s">
        <v>3301</v>
      </c>
      <c r="K627" s="43"/>
      <c r="L627" s="132" t="s">
        <v>3302</v>
      </c>
      <c r="M627" s="43"/>
      <c r="N627" s="99" t="s">
        <v>2292</v>
      </c>
      <c r="O627" s="192" t="s">
        <v>59</v>
      </c>
      <c r="P627" s="200">
        <v>1</v>
      </c>
      <c r="Q627" s="167">
        <v>3084.2</v>
      </c>
      <c r="R627" s="42">
        <f t="shared" si="239"/>
        <v>3084.2</v>
      </c>
      <c r="S627" s="43" t="s">
        <v>1914</v>
      </c>
      <c r="T627" s="133">
        <f t="shared" si="236"/>
        <v>3084.2</v>
      </c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42">
        <f t="shared" si="237"/>
        <v>3084.2</v>
      </c>
      <c r="AJ627" s="43"/>
      <c r="AK627" s="43"/>
      <c r="AL627" s="42">
        <f t="shared" si="238"/>
        <v>3084.2</v>
      </c>
      <c r="AM627" s="43" t="s">
        <v>2506</v>
      </c>
      <c r="AN627" s="95">
        <v>44743</v>
      </c>
      <c r="AO627" s="82"/>
    </row>
    <row r="628" spans="1:41" ht="45" hidden="1" customHeight="1">
      <c r="A628" s="43">
        <v>2</v>
      </c>
      <c r="B628" s="43">
        <v>5272</v>
      </c>
      <c r="C628" s="43" t="s">
        <v>0</v>
      </c>
      <c r="D628" s="70" t="s">
        <v>12</v>
      </c>
      <c r="E628" s="103">
        <v>44769</v>
      </c>
      <c r="F628" s="43" t="s">
        <v>1924</v>
      </c>
      <c r="G628" s="43">
        <v>429</v>
      </c>
      <c r="H628" s="167">
        <v>-3084.2</v>
      </c>
      <c r="I628" s="152">
        <v>44785</v>
      </c>
      <c r="J628" s="358" t="s">
        <v>3301</v>
      </c>
      <c r="K628" s="43"/>
      <c r="L628" s="132" t="s">
        <v>3302</v>
      </c>
      <c r="M628" s="43"/>
      <c r="N628" s="99" t="s">
        <v>2292</v>
      </c>
      <c r="O628" s="192" t="s">
        <v>59</v>
      </c>
      <c r="P628" s="200">
        <v>1</v>
      </c>
      <c r="Q628" s="167">
        <v>-3084.2</v>
      </c>
      <c r="R628" s="42">
        <f t="shared" si="239"/>
        <v>-3084.2</v>
      </c>
      <c r="S628" s="43" t="s">
        <v>1914</v>
      </c>
      <c r="T628" s="133">
        <f t="shared" si="236"/>
        <v>-3084.2</v>
      </c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42">
        <f t="shared" si="237"/>
        <v>-3084.2</v>
      </c>
      <c r="AJ628" s="43"/>
      <c r="AK628" s="43"/>
      <c r="AL628" s="42">
        <f t="shared" si="238"/>
        <v>-3084.2</v>
      </c>
      <c r="AM628" s="43" t="s">
        <v>2506</v>
      </c>
      <c r="AN628" s="95">
        <v>44743</v>
      </c>
      <c r="AO628" s="82"/>
    </row>
    <row r="629" spans="1:41" ht="45" hidden="1" customHeight="1">
      <c r="A629" s="43">
        <v>2</v>
      </c>
      <c r="B629" s="43">
        <v>5272</v>
      </c>
      <c r="C629" s="43" t="s">
        <v>0</v>
      </c>
      <c r="D629" s="70" t="s">
        <v>12</v>
      </c>
      <c r="E629" s="103">
        <v>44769</v>
      </c>
      <c r="F629" s="43" t="s">
        <v>1924</v>
      </c>
      <c r="G629" s="43">
        <v>429</v>
      </c>
      <c r="H629" s="43">
        <v>3072.84</v>
      </c>
      <c r="I629" s="103">
        <v>44806</v>
      </c>
      <c r="J629" s="56">
        <v>9549</v>
      </c>
      <c r="K629" s="43"/>
      <c r="L629" s="132" t="s">
        <v>34</v>
      </c>
      <c r="M629" s="43"/>
      <c r="N629" s="99" t="s">
        <v>2292</v>
      </c>
      <c r="O629" s="192" t="s">
        <v>59</v>
      </c>
      <c r="P629" s="200">
        <v>1</v>
      </c>
      <c r="Q629" s="43">
        <v>3072.84</v>
      </c>
      <c r="R629" s="42">
        <f t="shared" si="239"/>
        <v>3072.84</v>
      </c>
      <c r="S629" s="43" t="s">
        <v>1914</v>
      </c>
      <c r="T629" s="133">
        <f t="shared" si="236"/>
        <v>3072.84</v>
      </c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42">
        <f t="shared" si="237"/>
        <v>3072.84</v>
      </c>
      <c r="AJ629" s="43"/>
      <c r="AK629" s="43"/>
      <c r="AL629" s="42">
        <f t="shared" si="238"/>
        <v>3072.84</v>
      </c>
      <c r="AM629" s="43" t="s">
        <v>2506</v>
      </c>
      <c r="AN629" s="95">
        <v>44743</v>
      </c>
      <c r="AO629" s="82"/>
    </row>
    <row r="630" spans="1:41" ht="45" hidden="1" customHeight="1">
      <c r="A630" s="96"/>
      <c r="B630" s="96"/>
      <c r="C630" s="96" t="s">
        <v>1957</v>
      </c>
      <c r="D630" s="87"/>
      <c r="E630" s="96"/>
      <c r="F630" s="96"/>
      <c r="G630" s="96"/>
      <c r="H630" s="96"/>
      <c r="I630" s="96"/>
      <c r="J630" s="365"/>
      <c r="K630" s="96"/>
      <c r="L630" s="87"/>
      <c r="M630" s="96"/>
      <c r="N630" s="87"/>
      <c r="O630" s="96"/>
      <c r="P630" s="96"/>
      <c r="Q630" s="96"/>
      <c r="R630" s="44">
        <f>SUM(R601:R629)</f>
        <v>721588.81</v>
      </c>
      <c r="S630" s="45"/>
      <c r="T630" s="206">
        <f>SUBTOTAL(9,T601:T629)</f>
        <v>0</v>
      </c>
      <c r="U630" s="206" t="e">
        <f>SUBTOTAL(9,#REF!)</f>
        <v>#REF!</v>
      </c>
      <c r="V630" s="206" t="e">
        <f>SUBTOTAL(9,#REF!)</f>
        <v>#REF!</v>
      </c>
      <c r="W630" s="206"/>
      <c r="X630" s="206"/>
      <c r="Y630" s="206"/>
      <c r="Z630" s="206" t="e">
        <f>SUBTOTAL(9,#REF!)</f>
        <v>#REF!</v>
      </c>
      <c r="AA630" s="206" t="e">
        <f>SUBTOTAL(9,#REF!)</f>
        <v>#REF!</v>
      </c>
      <c r="AB630" s="206" t="e">
        <f>SUBTOTAL(9,#REF!)</f>
        <v>#REF!</v>
      </c>
      <c r="AC630" s="206" t="e">
        <f>SUBTOTAL(9,#REF!)</f>
        <v>#REF!</v>
      </c>
      <c r="AD630" s="206"/>
      <c r="AE630" s="206"/>
      <c r="AF630" s="206" t="e">
        <f>SUBTOTAL(9,#REF!)</f>
        <v>#REF!</v>
      </c>
      <c r="AG630" s="206" t="e">
        <f>SUBTOTAL(9,#REF!)</f>
        <v>#REF!</v>
      </c>
      <c r="AH630" s="206" t="e">
        <f>SUBTOTAL(9,#REF!)</f>
        <v>#REF!</v>
      </c>
      <c r="AI630" s="45"/>
      <c r="AJ630" s="45"/>
      <c r="AK630" s="45"/>
      <c r="AL630" s="45"/>
      <c r="AM630" s="45" t="s">
        <v>311</v>
      </c>
      <c r="AN630" s="95">
        <v>44743</v>
      </c>
      <c r="AO630" s="82"/>
    </row>
    <row r="631" spans="1:41" ht="45" hidden="1" customHeight="1">
      <c r="A631" s="213">
        <v>1</v>
      </c>
      <c r="B631" s="43">
        <v>1579</v>
      </c>
      <c r="C631" s="43" t="s">
        <v>1</v>
      </c>
      <c r="D631" s="70" t="s">
        <v>2507</v>
      </c>
      <c r="E631" s="103">
        <v>44763</v>
      </c>
      <c r="F631" s="43" t="s">
        <v>38</v>
      </c>
      <c r="G631" s="43">
        <v>557</v>
      </c>
      <c r="H631" s="43"/>
      <c r="I631" s="103"/>
      <c r="J631" s="56"/>
      <c r="K631" s="43"/>
      <c r="L631" s="97" t="s">
        <v>66</v>
      </c>
      <c r="M631" s="43"/>
      <c r="N631" s="70" t="s">
        <v>2507</v>
      </c>
      <c r="O631" s="70" t="s">
        <v>99</v>
      </c>
      <c r="P631" s="169">
        <v>124</v>
      </c>
      <c r="Q631" s="115">
        <v>300</v>
      </c>
      <c r="R631" s="42">
        <f t="shared" ref="R631:R678" si="240">P631*Q631</f>
        <v>37200</v>
      </c>
      <c r="S631" s="43" t="s">
        <v>1915</v>
      </c>
      <c r="T631" s="133" t="str">
        <f t="shared" ref="T631:AH640" si="241">IF($S631=T$15,$R631,"  ")</f>
        <v xml:space="preserve">  </v>
      </c>
      <c r="U631" s="133">
        <f t="shared" si="241"/>
        <v>37200</v>
      </c>
      <c r="V631" s="133" t="str">
        <f t="shared" si="241"/>
        <v xml:space="preserve">  </v>
      </c>
      <c r="W631" s="133"/>
      <c r="X631" s="133"/>
      <c r="Y631" s="133"/>
      <c r="Z631" s="133" t="str">
        <f t="shared" si="241"/>
        <v xml:space="preserve">  </v>
      </c>
      <c r="AA631" s="133" t="str">
        <f t="shared" si="241"/>
        <v xml:space="preserve">  </v>
      </c>
      <c r="AB631" s="133" t="str">
        <f t="shared" si="241"/>
        <v xml:space="preserve">  </v>
      </c>
      <c r="AC631" s="133" t="str">
        <f t="shared" si="241"/>
        <v xml:space="preserve">  </v>
      </c>
      <c r="AD631" s="133" t="str">
        <f t="shared" si="241"/>
        <v xml:space="preserve">  </v>
      </c>
      <c r="AE631" s="133"/>
      <c r="AF631" s="133" t="str">
        <f t="shared" si="241"/>
        <v xml:space="preserve">  </v>
      </c>
      <c r="AG631" s="133" t="str">
        <f t="shared" si="241"/>
        <v xml:space="preserve">  </v>
      </c>
      <c r="AH631" s="133" t="str">
        <f t="shared" si="241"/>
        <v xml:space="preserve">  </v>
      </c>
      <c r="AI631" s="42">
        <f>R631</f>
        <v>37200</v>
      </c>
      <c r="AJ631" s="43"/>
      <c r="AK631" s="43">
        <v>1674</v>
      </c>
      <c r="AL631" s="42">
        <f>R631</f>
        <v>37200</v>
      </c>
      <c r="AM631" s="43" t="s">
        <v>311</v>
      </c>
      <c r="AN631" s="95">
        <v>44743</v>
      </c>
      <c r="AO631" s="82"/>
    </row>
    <row r="632" spans="1:41" ht="45" hidden="1" customHeight="1">
      <c r="A632" s="43">
        <v>2</v>
      </c>
      <c r="B632" s="43">
        <v>1579</v>
      </c>
      <c r="C632" s="43" t="s">
        <v>1</v>
      </c>
      <c r="D632" s="70" t="s">
        <v>2507</v>
      </c>
      <c r="E632" s="103">
        <v>44769</v>
      </c>
      <c r="F632" s="43" t="s">
        <v>38</v>
      </c>
      <c r="G632" s="43">
        <v>557</v>
      </c>
      <c r="H632" s="43"/>
      <c r="I632" s="103"/>
      <c r="J632" s="56"/>
      <c r="K632" s="43"/>
      <c r="L632" s="97" t="s">
        <v>66</v>
      </c>
      <c r="M632" s="43"/>
      <c r="N632" s="70" t="s">
        <v>2507</v>
      </c>
      <c r="O632" s="70" t="s">
        <v>99</v>
      </c>
      <c r="P632" s="169">
        <v>519</v>
      </c>
      <c r="Q632" s="115">
        <v>300</v>
      </c>
      <c r="R632" s="42">
        <f t="shared" si="240"/>
        <v>155700</v>
      </c>
      <c r="S632" s="43" t="s">
        <v>1915</v>
      </c>
      <c r="T632" s="133" t="str">
        <f t="shared" si="241"/>
        <v xml:space="preserve">  </v>
      </c>
      <c r="U632" s="133">
        <f t="shared" si="241"/>
        <v>155700</v>
      </c>
      <c r="V632" s="133" t="str">
        <f t="shared" si="241"/>
        <v xml:space="preserve">  </v>
      </c>
      <c r="W632" s="133"/>
      <c r="X632" s="133"/>
      <c r="Y632" s="133"/>
      <c r="Z632" s="133" t="str">
        <f t="shared" si="241"/>
        <v xml:space="preserve">  </v>
      </c>
      <c r="AA632" s="133" t="str">
        <f t="shared" si="241"/>
        <v xml:space="preserve">  </v>
      </c>
      <c r="AB632" s="133" t="str">
        <f t="shared" si="241"/>
        <v xml:space="preserve">  </v>
      </c>
      <c r="AC632" s="133" t="str">
        <f t="shared" si="241"/>
        <v xml:space="preserve">  </v>
      </c>
      <c r="AD632" s="133" t="str">
        <f t="shared" si="241"/>
        <v xml:space="preserve">  </v>
      </c>
      <c r="AE632" s="133"/>
      <c r="AF632" s="133" t="str">
        <f t="shared" si="241"/>
        <v xml:space="preserve">  </v>
      </c>
      <c r="AG632" s="133" t="str">
        <f t="shared" si="241"/>
        <v xml:space="preserve">  </v>
      </c>
      <c r="AH632" s="133" t="str">
        <f t="shared" si="241"/>
        <v xml:space="preserve">  </v>
      </c>
      <c r="AI632" s="42">
        <f t="shared" ref="AI632:AI678" si="242">R632</f>
        <v>155700</v>
      </c>
      <c r="AJ632" s="43"/>
      <c r="AK632" s="43">
        <v>1775</v>
      </c>
      <c r="AL632" s="42">
        <f t="shared" ref="AL632:AL678" si="243">R632</f>
        <v>155700</v>
      </c>
      <c r="AM632" s="43" t="s">
        <v>311</v>
      </c>
      <c r="AN632" s="95">
        <v>44743</v>
      </c>
      <c r="AO632" s="82"/>
    </row>
    <row r="633" spans="1:41" ht="45" hidden="1" customHeight="1">
      <c r="A633" s="43">
        <v>3</v>
      </c>
      <c r="B633" s="43">
        <v>4393</v>
      </c>
      <c r="C633" s="43" t="s">
        <v>1</v>
      </c>
      <c r="D633" s="70" t="s">
        <v>13</v>
      </c>
      <c r="E633" s="103">
        <f t="shared" ref="E633:E652" si="244">E632</f>
        <v>44769</v>
      </c>
      <c r="F633" s="43" t="s">
        <v>38</v>
      </c>
      <c r="G633" s="43">
        <v>1581</v>
      </c>
      <c r="H633" s="167">
        <v>2378.54</v>
      </c>
      <c r="I633" s="152">
        <v>44776</v>
      </c>
      <c r="J633" s="56" t="s">
        <v>3303</v>
      </c>
      <c r="K633" s="43" t="s">
        <v>3304</v>
      </c>
      <c r="L633" s="97" t="s">
        <v>633</v>
      </c>
      <c r="M633" s="43"/>
      <c r="N633" s="70" t="s">
        <v>2508</v>
      </c>
      <c r="O633" s="70" t="s">
        <v>68</v>
      </c>
      <c r="P633" s="169">
        <v>60</v>
      </c>
      <c r="Q633" s="115">
        <v>9.98</v>
      </c>
      <c r="R633" s="42">
        <f t="shared" si="240"/>
        <v>598.80000000000007</v>
      </c>
      <c r="S633" s="43" t="s">
        <v>1915</v>
      </c>
      <c r="T633" s="133" t="str">
        <f t="shared" si="241"/>
        <v xml:space="preserve">  </v>
      </c>
      <c r="U633" s="133">
        <f t="shared" si="241"/>
        <v>598.80000000000007</v>
      </c>
      <c r="V633" s="133" t="str">
        <f t="shared" si="241"/>
        <v xml:space="preserve">  </v>
      </c>
      <c r="W633" s="133"/>
      <c r="X633" s="133"/>
      <c r="Y633" s="133"/>
      <c r="Z633" s="133" t="str">
        <f t="shared" si="241"/>
        <v xml:space="preserve">  </v>
      </c>
      <c r="AA633" s="133" t="str">
        <f t="shared" si="241"/>
        <v xml:space="preserve">  </v>
      </c>
      <c r="AB633" s="133" t="str">
        <f t="shared" si="241"/>
        <v xml:space="preserve">  </v>
      </c>
      <c r="AC633" s="133" t="str">
        <f t="shared" si="241"/>
        <v xml:space="preserve">  </v>
      </c>
      <c r="AD633" s="133" t="str">
        <f t="shared" si="241"/>
        <v xml:space="preserve">  </v>
      </c>
      <c r="AE633" s="133"/>
      <c r="AF633" s="133" t="str">
        <f t="shared" si="241"/>
        <v xml:space="preserve">  </v>
      </c>
      <c r="AG633" s="133" t="str">
        <f t="shared" si="241"/>
        <v xml:space="preserve">  </v>
      </c>
      <c r="AH633" s="133" t="str">
        <f t="shared" si="241"/>
        <v xml:space="preserve">  </v>
      </c>
      <c r="AI633" s="42">
        <f t="shared" si="242"/>
        <v>598.80000000000007</v>
      </c>
      <c r="AJ633" s="43"/>
      <c r="AK633" s="43">
        <v>1493</v>
      </c>
      <c r="AL633" s="42">
        <f t="shared" si="243"/>
        <v>598.80000000000007</v>
      </c>
      <c r="AM633" s="43" t="s">
        <v>311</v>
      </c>
      <c r="AN633" s="95">
        <v>44743</v>
      </c>
      <c r="AO633" s="82"/>
    </row>
    <row r="634" spans="1:41" ht="45" hidden="1" customHeight="1">
      <c r="A634" s="43">
        <v>4</v>
      </c>
      <c r="B634" s="43">
        <f>B633</f>
        <v>4393</v>
      </c>
      <c r="C634" s="43" t="s">
        <v>1</v>
      </c>
      <c r="D634" s="70" t="s">
        <v>13</v>
      </c>
      <c r="E634" s="103">
        <f t="shared" si="244"/>
        <v>44769</v>
      </c>
      <c r="F634" s="43" t="s">
        <v>38</v>
      </c>
      <c r="G634" s="43">
        <f>G633</f>
        <v>1581</v>
      </c>
      <c r="H634" s="167">
        <v>2378.54</v>
      </c>
      <c r="I634" s="152">
        <v>44776</v>
      </c>
      <c r="J634" s="56" t="s">
        <v>3303</v>
      </c>
      <c r="K634" s="43" t="s">
        <v>3304</v>
      </c>
      <c r="L634" s="97" t="s">
        <v>633</v>
      </c>
      <c r="M634" s="43"/>
      <c r="N634" s="70" t="s">
        <v>2509</v>
      </c>
      <c r="O634" s="70" t="s">
        <v>68</v>
      </c>
      <c r="P634" s="169">
        <v>3</v>
      </c>
      <c r="Q634" s="115">
        <v>24.98</v>
      </c>
      <c r="R634" s="42">
        <f t="shared" si="240"/>
        <v>74.94</v>
      </c>
      <c r="S634" s="43" t="s">
        <v>1915</v>
      </c>
      <c r="T634" s="133" t="str">
        <f t="shared" si="241"/>
        <v xml:space="preserve">  </v>
      </c>
      <c r="U634" s="133">
        <f t="shared" si="241"/>
        <v>74.94</v>
      </c>
      <c r="V634" s="133" t="str">
        <f t="shared" si="241"/>
        <v xml:space="preserve">  </v>
      </c>
      <c r="W634" s="133"/>
      <c r="X634" s="133"/>
      <c r="Y634" s="133"/>
      <c r="Z634" s="133" t="str">
        <f t="shared" si="241"/>
        <v xml:space="preserve">  </v>
      </c>
      <c r="AA634" s="133" t="str">
        <f t="shared" si="241"/>
        <v xml:space="preserve">  </v>
      </c>
      <c r="AB634" s="133" t="str">
        <f t="shared" si="241"/>
        <v xml:space="preserve">  </v>
      </c>
      <c r="AC634" s="133" t="str">
        <f t="shared" si="241"/>
        <v xml:space="preserve">  </v>
      </c>
      <c r="AD634" s="133" t="str">
        <f t="shared" si="241"/>
        <v xml:space="preserve">  </v>
      </c>
      <c r="AE634" s="133"/>
      <c r="AF634" s="133" t="str">
        <f t="shared" si="241"/>
        <v xml:space="preserve">  </v>
      </c>
      <c r="AG634" s="133" t="str">
        <f t="shared" si="241"/>
        <v xml:space="preserve">  </v>
      </c>
      <c r="AH634" s="133" t="str">
        <f t="shared" si="241"/>
        <v xml:space="preserve">  </v>
      </c>
      <c r="AI634" s="42">
        <f t="shared" si="242"/>
        <v>74.94</v>
      </c>
      <c r="AJ634" s="43"/>
      <c r="AK634" s="43">
        <f>AK633</f>
        <v>1493</v>
      </c>
      <c r="AL634" s="42">
        <f t="shared" si="243"/>
        <v>74.94</v>
      </c>
      <c r="AM634" s="43" t="s">
        <v>311</v>
      </c>
      <c r="AN634" s="95">
        <v>44743</v>
      </c>
      <c r="AO634" s="82"/>
    </row>
    <row r="635" spans="1:41" ht="45" hidden="1" customHeight="1">
      <c r="A635" s="214">
        <v>5</v>
      </c>
      <c r="B635" s="43">
        <f t="shared" ref="B635:B639" si="245">B634</f>
        <v>4393</v>
      </c>
      <c r="C635" s="43" t="s">
        <v>1</v>
      </c>
      <c r="D635" s="70" t="s">
        <v>13</v>
      </c>
      <c r="E635" s="103">
        <f t="shared" si="244"/>
        <v>44769</v>
      </c>
      <c r="F635" s="43" t="s">
        <v>38</v>
      </c>
      <c r="G635" s="43">
        <f t="shared" ref="G635:G639" si="246">G634</f>
        <v>1581</v>
      </c>
      <c r="H635" s="167">
        <v>2378.54</v>
      </c>
      <c r="I635" s="152">
        <v>44776</v>
      </c>
      <c r="J635" s="56" t="s">
        <v>3303</v>
      </c>
      <c r="K635" s="43" t="s">
        <v>3304</v>
      </c>
      <c r="L635" s="97" t="s">
        <v>633</v>
      </c>
      <c r="M635" s="43"/>
      <c r="N635" s="70" t="s">
        <v>2510</v>
      </c>
      <c r="O635" s="70" t="s">
        <v>65</v>
      </c>
      <c r="P635" s="169">
        <v>1</v>
      </c>
      <c r="Q635" s="115">
        <v>129.97999999999999</v>
      </c>
      <c r="R635" s="42">
        <f t="shared" si="240"/>
        <v>129.97999999999999</v>
      </c>
      <c r="S635" s="43" t="s">
        <v>1915</v>
      </c>
      <c r="T635" s="133" t="str">
        <f t="shared" si="241"/>
        <v xml:space="preserve">  </v>
      </c>
      <c r="U635" s="133">
        <f t="shared" si="241"/>
        <v>129.97999999999999</v>
      </c>
      <c r="V635" s="133" t="str">
        <f t="shared" si="241"/>
        <v xml:space="preserve">  </v>
      </c>
      <c r="W635" s="133"/>
      <c r="X635" s="133"/>
      <c r="Y635" s="133"/>
      <c r="Z635" s="133" t="str">
        <f t="shared" si="241"/>
        <v xml:space="preserve">  </v>
      </c>
      <c r="AA635" s="133" t="str">
        <f t="shared" si="241"/>
        <v xml:space="preserve">  </v>
      </c>
      <c r="AB635" s="133" t="str">
        <f t="shared" si="241"/>
        <v xml:space="preserve">  </v>
      </c>
      <c r="AC635" s="133" t="str">
        <f t="shared" si="241"/>
        <v xml:space="preserve">  </v>
      </c>
      <c r="AD635" s="133" t="str">
        <f t="shared" si="241"/>
        <v xml:space="preserve">  </v>
      </c>
      <c r="AE635" s="133"/>
      <c r="AF635" s="133" t="str">
        <f t="shared" si="241"/>
        <v xml:space="preserve">  </v>
      </c>
      <c r="AG635" s="133" t="str">
        <f t="shared" si="241"/>
        <v xml:space="preserve">  </v>
      </c>
      <c r="AH635" s="133" t="str">
        <f t="shared" si="241"/>
        <v xml:space="preserve">  </v>
      </c>
      <c r="AI635" s="42">
        <f t="shared" si="242"/>
        <v>129.97999999999999</v>
      </c>
      <c r="AJ635" s="43"/>
      <c r="AK635" s="43">
        <f t="shared" ref="AK635:AK639" si="247">AK634</f>
        <v>1493</v>
      </c>
      <c r="AL635" s="42">
        <f t="shared" si="243"/>
        <v>129.97999999999999</v>
      </c>
      <c r="AM635" s="43" t="s">
        <v>311</v>
      </c>
      <c r="AN635" s="95">
        <v>44743</v>
      </c>
      <c r="AO635" s="82"/>
    </row>
    <row r="636" spans="1:41" ht="45" hidden="1" customHeight="1">
      <c r="A636" s="43">
        <v>6</v>
      </c>
      <c r="B636" s="43">
        <f t="shared" si="245"/>
        <v>4393</v>
      </c>
      <c r="C636" s="43" t="s">
        <v>1</v>
      </c>
      <c r="D636" s="70" t="s">
        <v>13</v>
      </c>
      <c r="E636" s="103">
        <f t="shared" si="244"/>
        <v>44769</v>
      </c>
      <c r="F636" s="43" t="s">
        <v>38</v>
      </c>
      <c r="G636" s="43">
        <f t="shared" si="246"/>
        <v>1581</v>
      </c>
      <c r="H636" s="167">
        <v>2378.54</v>
      </c>
      <c r="I636" s="152">
        <v>44776</v>
      </c>
      <c r="J636" s="56" t="s">
        <v>3303</v>
      </c>
      <c r="K636" s="43" t="s">
        <v>3304</v>
      </c>
      <c r="L636" s="97" t="s">
        <v>633</v>
      </c>
      <c r="M636" s="43"/>
      <c r="N636" s="70" t="s">
        <v>2511</v>
      </c>
      <c r="O636" s="70" t="s">
        <v>68</v>
      </c>
      <c r="P636" s="169">
        <v>1</v>
      </c>
      <c r="Q636" s="115">
        <v>49.98</v>
      </c>
      <c r="R636" s="42">
        <f t="shared" si="240"/>
        <v>49.98</v>
      </c>
      <c r="S636" s="43" t="s">
        <v>1915</v>
      </c>
      <c r="T636" s="133" t="str">
        <f t="shared" si="241"/>
        <v xml:space="preserve">  </v>
      </c>
      <c r="U636" s="133">
        <f t="shared" si="241"/>
        <v>49.98</v>
      </c>
      <c r="V636" s="133" t="str">
        <f t="shared" si="241"/>
        <v xml:space="preserve">  </v>
      </c>
      <c r="W636" s="133"/>
      <c r="X636" s="133"/>
      <c r="Y636" s="133"/>
      <c r="Z636" s="133" t="str">
        <f t="shared" si="241"/>
        <v xml:space="preserve">  </v>
      </c>
      <c r="AA636" s="133" t="str">
        <f t="shared" si="241"/>
        <v xml:space="preserve">  </v>
      </c>
      <c r="AB636" s="133" t="str">
        <f t="shared" si="241"/>
        <v xml:space="preserve">  </v>
      </c>
      <c r="AC636" s="133" t="str">
        <f t="shared" si="241"/>
        <v xml:space="preserve">  </v>
      </c>
      <c r="AD636" s="133" t="str">
        <f t="shared" si="241"/>
        <v xml:space="preserve">  </v>
      </c>
      <c r="AE636" s="133"/>
      <c r="AF636" s="133" t="str">
        <f t="shared" si="241"/>
        <v xml:space="preserve">  </v>
      </c>
      <c r="AG636" s="133" t="str">
        <f t="shared" si="241"/>
        <v xml:space="preserve">  </v>
      </c>
      <c r="AH636" s="133" t="str">
        <f t="shared" si="241"/>
        <v xml:space="preserve">  </v>
      </c>
      <c r="AI636" s="42">
        <f t="shared" si="242"/>
        <v>49.98</v>
      </c>
      <c r="AJ636" s="43"/>
      <c r="AK636" s="43">
        <f t="shared" si="247"/>
        <v>1493</v>
      </c>
      <c r="AL636" s="42">
        <f t="shared" si="243"/>
        <v>49.98</v>
      </c>
      <c r="AM636" s="43" t="s">
        <v>311</v>
      </c>
      <c r="AN636" s="95">
        <v>44743</v>
      </c>
      <c r="AO636" s="82"/>
    </row>
    <row r="637" spans="1:41" ht="45" hidden="1" customHeight="1">
      <c r="A637" s="43">
        <v>7</v>
      </c>
      <c r="B637" s="43">
        <f t="shared" si="245"/>
        <v>4393</v>
      </c>
      <c r="C637" s="43" t="s">
        <v>1</v>
      </c>
      <c r="D637" s="70" t="s">
        <v>13</v>
      </c>
      <c r="E637" s="103">
        <f t="shared" si="244"/>
        <v>44769</v>
      </c>
      <c r="F637" s="43" t="s">
        <v>38</v>
      </c>
      <c r="G637" s="43">
        <f t="shared" si="246"/>
        <v>1581</v>
      </c>
      <c r="H637" s="167">
        <v>2378.54</v>
      </c>
      <c r="I637" s="152">
        <v>44776</v>
      </c>
      <c r="J637" s="56" t="s">
        <v>3303</v>
      </c>
      <c r="K637" s="43" t="s">
        <v>3304</v>
      </c>
      <c r="L637" s="97" t="s">
        <v>633</v>
      </c>
      <c r="M637" s="43"/>
      <c r="N637" s="70" t="s">
        <v>2512</v>
      </c>
      <c r="O637" s="70" t="s">
        <v>68</v>
      </c>
      <c r="P637" s="169">
        <v>6</v>
      </c>
      <c r="Q637" s="115">
        <v>32.479999999999997</v>
      </c>
      <c r="R637" s="42">
        <f t="shared" si="240"/>
        <v>194.88</v>
      </c>
      <c r="S637" s="43" t="s">
        <v>1915</v>
      </c>
      <c r="T637" s="133" t="str">
        <f t="shared" si="241"/>
        <v xml:space="preserve">  </v>
      </c>
      <c r="U637" s="133">
        <f t="shared" si="241"/>
        <v>194.88</v>
      </c>
      <c r="V637" s="133" t="str">
        <f t="shared" si="241"/>
        <v xml:space="preserve">  </v>
      </c>
      <c r="W637" s="133"/>
      <c r="X637" s="133"/>
      <c r="Y637" s="133"/>
      <c r="Z637" s="133" t="str">
        <f t="shared" si="241"/>
        <v xml:space="preserve">  </v>
      </c>
      <c r="AA637" s="133" t="str">
        <f t="shared" si="241"/>
        <v xml:space="preserve">  </v>
      </c>
      <c r="AB637" s="133" t="str">
        <f t="shared" si="241"/>
        <v xml:space="preserve">  </v>
      </c>
      <c r="AC637" s="133" t="str">
        <f t="shared" si="241"/>
        <v xml:space="preserve">  </v>
      </c>
      <c r="AD637" s="133" t="str">
        <f t="shared" si="241"/>
        <v xml:space="preserve">  </v>
      </c>
      <c r="AE637" s="133"/>
      <c r="AF637" s="133" t="str">
        <f t="shared" si="241"/>
        <v xml:space="preserve">  </v>
      </c>
      <c r="AG637" s="133" t="str">
        <f t="shared" si="241"/>
        <v xml:space="preserve">  </v>
      </c>
      <c r="AH637" s="133" t="str">
        <f t="shared" si="241"/>
        <v xml:space="preserve">  </v>
      </c>
      <c r="AI637" s="42">
        <f t="shared" si="242"/>
        <v>194.88</v>
      </c>
      <c r="AJ637" s="43"/>
      <c r="AK637" s="43">
        <f t="shared" si="247"/>
        <v>1493</v>
      </c>
      <c r="AL637" s="42">
        <f t="shared" si="243"/>
        <v>194.88</v>
      </c>
      <c r="AM637" s="43" t="s">
        <v>311</v>
      </c>
      <c r="AN637" s="95">
        <v>44743</v>
      </c>
      <c r="AO637" s="82"/>
    </row>
    <row r="638" spans="1:41" ht="45" hidden="1" customHeight="1">
      <c r="A638" s="43">
        <v>8</v>
      </c>
      <c r="B638" s="43">
        <f t="shared" si="245"/>
        <v>4393</v>
      </c>
      <c r="C638" s="43" t="s">
        <v>1</v>
      </c>
      <c r="D638" s="70" t="s">
        <v>13</v>
      </c>
      <c r="E638" s="103">
        <f t="shared" si="244"/>
        <v>44769</v>
      </c>
      <c r="F638" s="43" t="s">
        <v>38</v>
      </c>
      <c r="G638" s="43">
        <f t="shared" si="246"/>
        <v>1581</v>
      </c>
      <c r="H638" s="167">
        <v>2378.54</v>
      </c>
      <c r="I638" s="152">
        <v>44776</v>
      </c>
      <c r="J638" s="56" t="s">
        <v>3303</v>
      </c>
      <c r="K638" s="43" t="s">
        <v>3304</v>
      </c>
      <c r="L638" s="97" t="s">
        <v>633</v>
      </c>
      <c r="M638" s="43"/>
      <c r="N638" s="70" t="s">
        <v>2513</v>
      </c>
      <c r="O638" s="70" t="s">
        <v>68</v>
      </c>
      <c r="P638" s="169">
        <v>2</v>
      </c>
      <c r="Q638" s="115">
        <v>16.98</v>
      </c>
      <c r="R638" s="42">
        <f t="shared" si="240"/>
        <v>33.96</v>
      </c>
      <c r="S638" s="43" t="s">
        <v>1915</v>
      </c>
      <c r="T638" s="133" t="str">
        <f t="shared" si="241"/>
        <v xml:space="preserve">  </v>
      </c>
      <c r="U638" s="133">
        <f t="shared" si="241"/>
        <v>33.96</v>
      </c>
      <c r="V638" s="133" t="str">
        <f t="shared" si="241"/>
        <v xml:space="preserve">  </v>
      </c>
      <c r="W638" s="133"/>
      <c r="X638" s="133"/>
      <c r="Y638" s="133"/>
      <c r="Z638" s="133" t="str">
        <f t="shared" si="241"/>
        <v xml:space="preserve">  </v>
      </c>
      <c r="AA638" s="133" t="str">
        <f t="shared" si="241"/>
        <v xml:space="preserve">  </v>
      </c>
      <c r="AB638" s="133" t="str">
        <f t="shared" si="241"/>
        <v xml:space="preserve">  </v>
      </c>
      <c r="AC638" s="133" t="str">
        <f t="shared" si="241"/>
        <v xml:space="preserve">  </v>
      </c>
      <c r="AD638" s="133" t="str">
        <f t="shared" si="241"/>
        <v xml:space="preserve">  </v>
      </c>
      <c r="AE638" s="133"/>
      <c r="AF638" s="133" t="str">
        <f t="shared" si="241"/>
        <v xml:space="preserve">  </v>
      </c>
      <c r="AG638" s="133" t="str">
        <f t="shared" si="241"/>
        <v xml:space="preserve">  </v>
      </c>
      <c r="AH638" s="133" t="str">
        <f t="shared" si="241"/>
        <v xml:space="preserve">  </v>
      </c>
      <c r="AI638" s="42">
        <f t="shared" si="242"/>
        <v>33.96</v>
      </c>
      <c r="AJ638" s="43"/>
      <c r="AK638" s="43">
        <f t="shared" si="247"/>
        <v>1493</v>
      </c>
      <c r="AL638" s="42">
        <f t="shared" si="243"/>
        <v>33.96</v>
      </c>
      <c r="AM638" s="43" t="s">
        <v>311</v>
      </c>
      <c r="AN638" s="95">
        <v>44743</v>
      </c>
      <c r="AO638" s="82"/>
    </row>
    <row r="639" spans="1:41" ht="45" hidden="1" customHeight="1">
      <c r="A639" s="43">
        <v>9</v>
      </c>
      <c r="B639" s="43">
        <f t="shared" si="245"/>
        <v>4393</v>
      </c>
      <c r="C639" s="43" t="s">
        <v>1</v>
      </c>
      <c r="D639" s="70" t="s">
        <v>13</v>
      </c>
      <c r="E639" s="103">
        <f t="shared" si="244"/>
        <v>44769</v>
      </c>
      <c r="F639" s="43" t="s">
        <v>38</v>
      </c>
      <c r="G639" s="43">
        <f t="shared" si="246"/>
        <v>1581</v>
      </c>
      <c r="H639" s="167">
        <v>2378.54</v>
      </c>
      <c r="I639" s="152">
        <v>44776</v>
      </c>
      <c r="J639" s="56" t="s">
        <v>3303</v>
      </c>
      <c r="K639" s="43" t="s">
        <v>3304</v>
      </c>
      <c r="L639" s="97" t="s">
        <v>633</v>
      </c>
      <c r="M639" s="43"/>
      <c r="N639" s="70" t="s">
        <v>2514</v>
      </c>
      <c r="O639" s="70" t="s">
        <v>86</v>
      </c>
      <c r="P639" s="169">
        <v>200</v>
      </c>
      <c r="Q639" s="115">
        <v>6.48</v>
      </c>
      <c r="R639" s="42">
        <f t="shared" si="240"/>
        <v>1296</v>
      </c>
      <c r="S639" s="43" t="s">
        <v>1915</v>
      </c>
      <c r="T639" s="133" t="str">
        <f t="shared" si="241"/>
        <v xml:space="preserve">  </v>
      </c>
      <c r="U639" s="133">
        <f t="shared" si="241"/>
        <v>1296</v>
      </c>
      <c r="V639" s="133" t="str">
        <f t="shared" si="241"/>
        <v xml:space="preserve">  </v>
      </c>
      <c r="W639" s="133"/>
      <c r="X639" s="133"/>
      <c r="Y639" s="133"/>
      <c r="Z639" s="133" t="str">
        <f t="shared" si="241"/>
        <v xml:space="preserve">  </v>
      </c>
      <c r="AA639" s="133" t="str">
        <f t="shared" si="241"/>
        <v xml:space="preserve">  </v>
      </c>
      <c r="AB639" s="133" t="str">
        <f t="shared" si="241"/>
        <v xml:space="preserve">  </v>
      </c>
      <c r="AC639" s="133" t="str">
        <f t="shared" si="241"/>
        <v xml:space="preserve">  </v>
      </c>
      <c r="AD639" s="133" t="str">
        <f t="shared" si="241"/>
        <v xml:space="preserve">  </v>
      </c>
      <c r="AE639" s="133"/>
      <c r="AF639" s="133" t="str">
        <f t="shared" si="241"/>
        <v xml:space="preserve">  </v>
      </c>
      <c r="AG639" s="133" t="str">
        <f t="shared" si="241"/>
        <v xml:space="preserve">  </v>
      </c>
      <c r="AH639" s="133" t="str">
        <f t="shared" si="241"/>
        <v xml:space="preserve">  </v>
      </c>
      <c r="AI639" s="42">
        <f t="shared" si="242"/>
        <v>1296</v>
      </c>
      <c r="AJ639" s="43"/>
      <c r="AK639" s="43">
        <f t="shared" si="247"/>
        <v>1493</v>
      </c>
      <c r="AL639" s="42">
        <f t="shared" si="243"/>
        <v>1296</v>
      </c>
      <c r="AM639" s="43" t="s">
        <v>311</v>
      </c>
      <c r="AN639" s="95">
        <v>44743</v>
      </c>
      <c r="AO639" s="82"/>
    </row>
    <row r="640" spans="1:41" ht="45" hidden="1" customHeight="1">
      <c r="A640" s="43">
        <v>10</v>
      </c>
      <c r="B640" s="43">
        <v>4618</v>
      </c>
      <c r="C640" s="43" t="s">
        <v>1</v>
      </c>
      <c r="D640" s="70" t="s">
        <v>13</v>
      </c>
      <c r="E640" s="103">
        <v>44725</v>
      </c>
      <c r="F640" s="43" t="s">
        <v>38</v>
      </c>
      <c r="G640" s="43">
        <v>1647</v>
      </c>
      <c r="H640" s="167">
        <v>11864</v>
      </c>
      <c r="I640" s="152">
        <v>44769</v>
      </c>
      <c r="J640" s="358" t="s">
        <v>3305</v>
      </c>
      <c r="K640" s="178" t="s">
        <v>3038</v>
      </c>
      <c r="L640" s="97" t="s">
        <v>105</v>
      </c>
      <c r="M640" s="43"/>
      <c r="N640" s="70" t="s">
        <v>2515</v>
      </c>
      <c r="O640" s="70" t="s">
        <v>68</v>
      </c>
      <c r="P640" s="169">
        <v>8</v>
      </c>
      <c r="Q640" s="115">
        <v>64.95</v>
      </c>
      <c r="R640" s="42">
        <f t="shared" si="240"/>
        <v>519.6</v>
      </c>
      <c r="S640" s="43" t="s">
        <v>1915</v>
      </c>
      <c r="T640" s="133" t="str">
        <f t="shared" si="241"/>
        <v xml:space="preserve">  </v>
      </c>
      <c r="U640" s="133">
        <f t="shared" si="241"/>
        <v>519.6</v>
      </c>
      <c r="V640" s="133" t="str">
        <f t="shared" si="241"/>
        <v xml:space="preserve">  </v>
      </c>
      <c r="W640" s="133"/>
      <c r="X640" s="133"/>
      <c r="Y640" s="133"/>
      <c r="Z640" s="133" t="str">
        <f t="shared" si="241"/>
        <v xml:space="preserve">  </v>
      </c>
      <c r="AA640" s="133" t="str">
        <f t="shared" si="241"/>
        <v xml:space="preserve">  </v>
      </c>
      <c r="AB640" s="133" t="str">
        <f t="shared" si="241"/>
        <v xml:space="preserve">  </v>
      </c>
      <c r="AC640" s="133" t="str">
        <f t="shared" si="241"/>
        <v xml:space="preserve">  </v>
      </c>
      <c r="AD640" s="133" t="str">
        <f t="shared" si="241"/>
        <v xml:space="preserve">  </v>
      </c>
      <c r="AE640" s="133"/>
      <c r="AF640" s="133" t="str">
        <f t="shared" si="241"/>
        <v xml:space="preserve">  </v>
      </c>
      <c r="AG640" s="133" t="str">
        <f t="shared" si="241"/>
        <v xml:space="preserve">  </v>
      </c>
      <c r="AH640" s="133" t="str">
        <f t="shared" si="241"/>
        <v xml:space="preserve">  </v>
      </c>
      <c r="AI640" s="42">
        <f t="shared" si="242"/>
        <v>519.6</v>
      </c>
      <c r="AJ640" s="43"/>
      <c r="AK640" s="43">
        <v>1535</v>
      </c>
      <c r="AL640" s="42">
        <f t="shared" si="243"/>
        <v>519.6</v>
      </c>
      <c r="AM640" s="43" t="s">
        <v>311</v>
      </c>
      <c r="AN640" s="95">
        <v>44743</v>
      </c>
      <c r="AO640" s="82"/>
    </row>
    <row r="641" spans="1:41" ht="45" hidden="1" customHeight="1">
      <c r="A641" s="43">
        <v>11</v>
      </c>
      <c r="B641" s="43">
        <f>B640</f>
        <v>4618</v>
      </c>
      <c r="C641" s="43" t="s">
        <v>1</v>
      </c>
      <c r="D641" s="70" t="s">
        <v>13</v>
      </c>
      <c r="E641" s="103">
        <v>44725</v>
      </c>
      <c r="F641" s="43" t="s">
        <v>38</v>
      </c>
      <c r="G641" s="43">
        <f>G640</f>
        <v>1647</v>
      </c>
      <c r="H641" s="167">
        <v>11864</v>
      </c>
      <c r="I641" s="152">
        <v>44769</v>
      </c>
      <c r="J641" s="358" t="s">
        <v>3305</v>
      </c>
      <c r="K641" s="178" t="s">
        <v>3038</v>
      </c>
      <c r="L641" s="97" t="str">
        <f>L640</f>
        <v>COMERCIAL FERRETERIA A.R.G. E.I.R.L.</v>
      </c>
      <c r="M641" s="43"/>
      <c r="N641" s="70" t="s">
        <v>2516</v>
      </c>
      <c r="O641" s="70" t="s">
        <v>68</v>
      </c>
      <c r="P641" s="169">
        <v>12</v>
      </c>
      <c r="Q641" s="115">
        <v>1.5</v>
      </c>
      <c r="R641" s="42">
        <f t="shared" si="240"/>
        <v>18</v>
      </c>
      <c r="S641" s="43" t="s">
        <v>1915</v>
      </c>
      <c r="T641" s="133" t="str">
        <f t="shared" ref="T641:AH650" si="248">IF($S641=T$15,$R641,"  ")</f>
        <v xml:space="preserve">  </v>
      </c>
      <c r="U641" s="133">
        <f t="shared" si="248"/>
        <v>18</v>
      </c>
      <c r="V641" s="133" t="str">
        <f t="shared" si="248"/>
        <v xml:space="preserve">  </v>
      </c>
      <c r="W641" s="133"/>
      <c r="X641" s="133"/>
      <c r="Y641" s="133"/>
      <c r="Z641" s="133" t="str">
        <f t="shared" si="248"/>
        <v xml:space="preserve">  </v>
      </c>
      <c r="AA641" s="133" t="str">
        <f t="shared" si="248"/>
        <v xml:space="preserve">  </v>
      </c>
      <c r="AB641" s="133" t="str">
        <f t="shared" si="248"/>
        <v xml:space="preserve">  </v>
      </c>
      <c r="AC641" s="133" t="str">
        <f t="shared" si="248"/>
        <v xml:space="preserve">  </v>
      </c>
      <c r="AD641" s="133" t="str">
        <f t="shared" si="248"/>
        <v xml:space="preserve">  </v>
      </c>
      <c r="AE641" s="133"/>
      <c r="AF641" s="133" t="str">
        <f t="shared" si="248"/>
        <v xml:space="preserve">  </v>
      </c>
      <c r="AG641" s="133" t="str">
        <f t="shared" si="248"/>
        <v xml:space="preserve">  </v>
      </c>
      <c r="AH641" s="133" t="str">
        <f t="shared" si="248"/>
        <v xml:space="preserve">  </v>
      </c>
      <c r="AI641" s="42">
        <f t="shared" si="242"/>
        <v>18</v>
      </c>
      <c r="AJ641" s="43"/>
      <c r="AK641" s="43">
        <f>AK640</f>
        <v>1535</v>
      </c>
      <c r="AL641" s="42">
        <f t="shared" si="243"/>
        <v>18</v>
      </c>
      <c r="AM641" s="43" t="s">
        <v>311</v>
      </c>
      <c r="AN641" s="95">
        <v>44743</v>
      </c>
      <c r="AO641" s="82"/>
    </row>
    <row r="642" spans="1:41" ht="45" hidden="1" customHeight="1">
      <c r="A642" s="43">
        <v>12</v>
      </c>
      <c r="B642" s="43">
        <f t="shared" ref="B642:B649" si="249">B641</f>
        <v>4618</v>
      </c>
      <c r="C642" s="43" t="s">
        <v>1</v>
      </c>
      <c r="D642" s="70" t="s">
        <v>13</v>
      </c>
      <c r="E642" s="103">
        <v>44746</v>
      </c>
      <c r="F642" s="43" t="s">
        <v>38</v>
      </c>
      <c r="G642" s="43">
        <f t="shared" ref="G642:G649" si="250">G641</f>
        <v>1647</v>
      </c>
      <c r="H642" s="167">
        <v>11864</v>
      </c>
      <c r="I642" s="152">
        <v>44769</v>
      </c>
      <c r="J642" s="358" t="s">
        <v>3305</v>
      </c>
      <c r="K642" s="178" t="s">
        <v>3038</v>
      </c>
      <c r="L642" s="97" t="s">
        <v>105</v>
      </c>
      <c r="M642" s="43"/>
      <c r="N642" s="70" t="s">
        <v>2517</v>
      </c>
      <c r="O642" s="70" t="s">
        <v>68</v>
      </c>
      <c r="P642" s="169">
        <v>4000</v>
      </c>
      <c r="Q642" s="115">
        <v>0.45</v>
      </c>
      <c r="R642" s="42">
        <f t="shared" si="240"/>
        <v>1800</v>
      </c>
      <c r="S642" s="43" t="s">
        <v>1915</v>
      </c>
      <c r="T642" s="133" t="str">
        <f t="shared" si="248"/>
        <v xml:space="preserve">  </v>
      </c>
      <c r="U642" s="133">
        <f t="shared" si="248"/>
        <v>1800</v>
      </c>
      <c r="V642" s="133" t="str">
        <f t="shared" si="248"/>
        <v xml:space="preserve">  </v>
      </c>
      <c r="W642" s="133"/>
      <c r="X642" s="133"/>
      <c r="Y642" s="133"/>
      <c r="Z642" s="133" t="str">
        <f t="shared" si="248"/>
        <v xml:space="preserve">  </v>
      </c>
      <c r="AA642" s="133" t="str">
        <f t="shared" si="248"/>
        <v xml:space="preserve">  </v>
      </c>
      <c r="AB642" s="133" t="str">
        <f t="shared" si="248"/>
        <v xml:space="preserve">  </v>
      </c>
      <c r="AC642" s="133" t="str">
        <f t="shared" si="248"/>
        <v xml:space="preserve">  </v>
      </c>
      <c r="AD642" s="133" t="str">
        <f t="shared" si="248"/>
        <v xml:space="preserve">  </v>
      </c>
      <c r="AE642" s="133"/>
      <c r="AF642" s="133" t="str">
        <f t="shared" si="248"/>
        <v xml:space="preserve">  </v>
      </c>
      <c r="AG642" s="133" t="str">
        <f t="shared" si="248"/>
        <v xml:space="preserve">  </v>
      </c>
      <c r="AH642" s="133" t="str">
        <f t="shared" si="248"/>
        <v xml:space="preserve">  </v>
      </c>
      <c r="AI642" s="42">
        <f t="shared" si="242"/>
        <v>1800</v>
      </c>
      <c r="AJ642" s="43"/>
      <c r="AK642" s="43">
        <f t="shared" ref="AK642:AK652" si="251">AK641</f>
        <v>1535</v>
      </c>
      <c r="AL642" s="42">
        <f t="shared" si="243"/>
        <v>1800</v>
      </c>
      <c r="AM642" s="43" t="s">
        <v>311</v>
      </c>
      <c r="AN642" s="95">
        <v>44743</v>
      </c>
      <c r="AO642" s="82"/>
    </row>
    <row r="643" spans="1:41" ht="45" hidden="1" customHeight="1">
      <c r="A643" s="43">
        <v>13</v>
      </c>
      <c r="B643" s="43">
        <f t="shared" si="249"/>
        <v>4618</v>
      </c>
      <c r="C643" s="43" t="s">
        <v>1</v>
      </c>
      <c r="D643" s="70" t="s">
        <v>13</v>
      </c>
      <c r="E643" s="103">
        <f t="shared" si="244"/>
        <v>44746</v>
      </c>
      <c r="F643" s="43" t="s">
        <v>38</v>
      </c>
      <c r="G643" s="43">
        <f t="shared" si="250"/>
        <v>1647</v>
      </c>
      <c r="H643" s="167">
        <v>11864</v>
      </c>
      <c r="I643" s="152">
        <v>44769</v>
      </c>
      <c r="J643" s="358" t="s">
        <v>3305</v>
      </c>
      <c r="K643" s="178" t="s">
        <v>3038</v>
      </c>
      <c r="L643" s="97" t="s">
        <v>105</v>
      </c>
      <c r="M643" s="43"/>
      <c r="N643" s="70" t="s">
        <v>2518</v>
      </c>
      <c r="O643" s="70" t="s">
        <v>68</v>
      </c>
      <c r="P643" s="169">
        <v>20</v>
      </c>
      <c r="Q643" s="115">
        <v>89.95</v>
      </c>
      <c r="R643" s="42">
        <f t="shared" si="240"/>
        <v>1799</v>
      </c>
      <c r="S643" s="43" t="s">
        <v>1915</v>
      </c>
      <c r="T643" s="133" t="str">
        <f t="shared" si="248"/>
        <v xml:space="preserve">  </v>
      </c>
      <c r="U643" s="133">
        <f t="shared" si="248"/>
        <v>1799</v>
      </c>
      <c r="V643" s="133" t="str">
        <f t="shared" si="248"/>
        <v xml:space="preserve">  </v>
      </c>
      <c r="W643" s="133"/>
      <c r="X643" s="133"/>
      <c r="Y643" s="133"/>
      <c r="Z643" s="133" t="str">
        <f t="shared" si="248"/>
        <v xml:space="preserve">  </v>
      </c>
      <c r="AA643" s="133" t="str">
        <f t="shared" si="248"/>
        <v xml:space="preserve">  </v>
      </c>
      <c r="AB643" s="133" t="str">
        <f t="shared" si="248"/>
        <v xml:space="preserve">  </v>
      </c>
      <c r="AC643" s="133" t="str">
        <f t="shared" si="248"/>
        <v xml:space="preserve">  </v>
      </c>
      <c r="AD643" s="133" t="str">
        <f t="shared" si="248"/>
        <v xml:space="preserve">  </v>
      </c>
      <c r="AE643" s="133"/>
      <c r="AF643" s="133" t="str">
        <f t="shared" si="248"/>
        <v xml:space="preserve">  </v>
      </c>
      <c r="AG643" s="133" t="str">
        <f t="shared" si="248"/>
        <v xml:space="preserve">  </v>
      </c>
      <c r="AH643" s="133" t="str">
        <f t="shared" si="248"/>
        <v xml:space="preserve">  </v>
      </c>
      <c r="AI643" s="42">
        <f t="shared" si="242"/>
        <v>1799</v>
      </c>
      <c r="AJ643" s="43"/>
      <c r="AK643" s="43">
        <f t="shared" si="251"/>
        <v>1535</v>
      </c>
      <c r="AL643" s="42">
        <f t="shared" si="243"/>
        <v>1799</v>
      </c>
      <c r="AM643" s="43" t="s">
        <v>311</v>
      </c>
      <c r="AN643" s="95">
        <v>44743</v>
      </c>
      <c r="AO643" s="82"/>
    </row>
    <row r="644" spans="1:41" ht="45" hidden="1" customHeight="1">
      <c r="A644" s="43">
        <v>14</v>
      </c>
      <c r="B644" s="43">
        <f t="shared" si="249"/>
        <v>4618</v>
      </c>
      <c r="C644" s="43" t="s">
        <v>1</v>
      </c>
      <c r="D644" s="70" t="s">
        <v>13</v>
      </c>
      <c r="E644" s="103">
        <f t="shared" si="244"/>
        <v>44746</v>
      </c>
      <c r="F644" s="43" t="s">
        <v>38</v>
      </c>
      <c r="G644" s="43">
        <f t="shared" si="250"/>
        <v>1647</v>
      </c>
      <c r="H644" s="167">
        <v>11864</v>
      </c>
      <c r="I644" s="152">
        <v>44769</v>
      </c>
      <c r="J644" s="358" t="s">
        <v>3305</v>
      </c>
      <c r="K644" s="178" t="s">
        <v>3038</v>
      </c>
      <c r="L644" s="97" t="s">
        <v>105</v>
      </c>
      <c r="M644" s="43"/>
      <c r="N644" s="70" t="s">
        <v>2519</v>
      </c>
      <c r="O644" s="70" t="s">
        <v>68</v>
      </c>
      <c r="P644" s="169">
        <v>6</v>
      </c>
      <c r="Q644" s="115">
        <v>72.95</v>
      </c>
      <c r="R644" s="42">
        <f t="shared" si="240"/>
        <v>437.70000000000005</v>
      </c>
      <c r="S644" s="43" t="s">
        <v>1915</v>
      </c>
      <c r="T644" s="133" t="str">
        <f t="shared" si="248"/>
        <v xml:space="preserve">  </v>
      </c>
      <c r="U644" s="133">
        <f t="shared" si="248"/>
        <v>437.70000000000005</v>
      </c>
      <c r="V644" s="133" t="str">
        <f t="shared" si="248"/>
        <v xml:space="preserve">  </v>
      </c>
      <c r="W644" s="133"/>
      <c r="X644" s="133"/>
      <c r="Y644" s="133"/>
      <c r="Z644" s="133" t="str">
        <f t="shared" si="248"/>
        <v xml:space="preserve">  </v>
      </c>
      <c r="AA644" s="133" t="str">
        <f t="shared" si="248"/>
        <v xml:space="preserve">  </v>
      </c>
      <c r="AB644" s="133" t="str">
        <f t="shared" si="248"/>
        <v xml:space="preserve">  </v>
      </c>
      <c r="AC644" s="133" t="str">
        <f t="shared" si="248"/>
        <v xml:space="preserve">  </v>
      </c>
      <c r="AD644" s="133" t="str">
        <f t="shared" si="248"/>
        <v xml:space="preserve">  </v>
      </c>
      <c r="AE644" s="133"/>
      <c r="AF644" s="133" t="str">
        <f t="shared" si="248"/>
        <v xml:space="preserve">  </v>
      </c>
      <c r="AG644" s="133" t="str">
        <f t="shared" si="248"/>
        <v xml:space="preserve">  </v>
      </c>
      <c r="AH644" s="133" t="str">
        <f t="shared" si="248"/>
        <v xml:space="preserve">  </v>
      </c>
      <c r="AI644" s="42">
        <f t="shared" si="242"/>
        <v>437.70000000000005</v>
      </c>
      <c r="AJ644" s="43"/>
      <c r="AK644" s="43">
        <f t="shared" si="251"/>
        <v>1535</v>
      </c>
      <c r="AL644" s="42">
        <f t="shared" si="243"/>
        <v>437.70000000000005</v>
      </c>
      <c r="AM644" s="43" t="s">
        <v>311</v>
      </c>
      <c r="AN644" s="95">
        <v>44743</v>
      </c>
      <c r="AO644" s="82"/>
    </row>
    <row r="645" spans="1:41" ht="45" hidden="1" customHeight="1">
      <c r="A645" s="43">
        <v>15</v>
      </c>
      <c r="B645" s="43">
        <f t="shared" si="249"/>
        <v>4618</v>
      </c>
      <c r="C645" s="43" t="s">
        <v>1</v>
      </c>
      <c r="D645" s="70" t="s">
        <v>13</v>
      </c>
      <c r="E645" s="103">
        <f t="shared" si="244"/>
        <v>44746</v>
      </c>
      <c r="F645" s="43" t="s">
        <v>38</v>
      </c>
      <c r="G645" s="43">
        <f t="shared" si="250"/>
        <v>1647</v>
      </c>
      <c r="H645" s="167">
        <v>11864</v>
      </c>
      <c r="I645" s="152">
        <v>44769</v>
      </c>
      <c r="J645" s="358" t="s">
        <v>3305</v>
      </c>
      <c r="K645" s="178" t="s">
        <v>3038</v>
      </c>
      <c r="L645" s="97" t="s">
        <v>105</v>
      </c>
      <c r="M645" s="43"/>
      <c r="N645" s="70" t="s">
        <v>2520</v>
      </c>
      <c r="O645" s="70" t="s">
        <v>68</v>
      </c>
      <c r="P645" s="169">
        <v>6</v>
      </c>
      <c r="Q645" s="115">
        <v>64.95</v>
      </c>
      <c r="R645" s="42">
        <f t="shared" si="240"/>
        <v>389.70000000000005</v>
      </c>
      <c r="S645" s="43" t="s">
        <v>1915</v>
      </c>
      <c r="T645" s="133" t="str">
        <f t="shared" si="248"/>
        <v xml:space="preserve">  </v>
      </c>
      <c r="U645" s="133">
        <f t="shared" si="248"/>
        <v>389.70000000000005</v>
      </c>
      <c r="V645" s="133" t="str">
        <f t="shared" si="248"/>
        <v xml:space="preserve">  </v>
      </c>
      <c r="W645" s="133"/>
      <c r="X645" s="133"/>
      <c r="Y645" s="133"/>
      <c r="Z645" s="133" t="str">
        <f t="shared" si="248"/>
        <v xml:space="preserve">  </v>
      </c>
      <c r="AA645" s="133" t="str">
        <f t="shared" si="248"/>
        <v xml:space="preserve">  </v>
      </c>
      <c r="AB645" s="133" t="str">
        <f t="shared" si="248"/>
        <v xml:space="preserve">  </v>
      </c>
      <c r="AC645" s="133" t="str">
        <f t="shared" si="248"/>
        <v xml:space="preserve">  </v>
      </c>
      <c r="AD645" s="133" t="str">
        <f t="shared" si="248"/>
        <v xml:space="preserve">  </v>
      </c>
      <c r="AE645" s="133"/>
      <c r="AF645" s="133" t="str">
        <f t="shared" si="248"/>
        <v xml:space="preserve">  </v>
      </c>
      <c r="AG645" s="133" t="str">
        <f t="shared" si="248"/>
        <v xml:space="preserve">  </v>
      </c>
      <c r="AH645" s="133" t="str">
        <f t="shared" si="248"/>
        <v xml:space="preserve">  </v>
      </c>
      <c r="AI645" s="42">
        <f t="shared" si="242"/>
        <v>389.70000000000005</v>
      </c>
      <c r="AJ645" s="43"/>
      <c r="AK645" s="43">
        <f t="shared" si="251"/>
        <v>1535</v>
      </c>
      <c r="AL645" s="42">
        <f t="shared" si="243"/>
        <v>389.70000000000005</v>
      </c>
      <c r="AM645" s="43" t="s">
        <v>311</v>
      </c>
      <c r="AN645" s="95">
        <v>44743</v>
      </c>
      <c r="AO645" s="82"/>
    </row>
    <row r="646" spans="1:41" ht="45" hidden="1" customHeight="1">
      <c r="A646" s="43">
        <v>16</v>
      </c>
      <c r="B646" s="43">
        <f t="shared" si="249"/>
        <v>4618</v>
      </c>
      <c r="C646" s="43" t="s">
        <v>1</v>
      </c>
      <c r="D646" s="70" t="s">
        <v>13</v>
      </c>
      <c r="E646" s="103">
        <f t="shared" si="244"/>
        <v>44746</v>
      </c>
      <c r="F646" s="43" t="s">
        <v>38</v>
      </c>
      <c r="G646" s="43">
        <f t="shared" si="250"/>
        <v>1647</v>
      </c>
      <c r="H646" s="167">
        <v>11864</v>
      </c>
      <c r="I646" s="152">
        <v>44769</v>
      </c>
      <c r="J646" s="358" t="s">
        <v>3305</v>
      </c>
      <c r="K646" s="178" t="s">
        <v>3038</v>
      </c>
      <c r="L646" s="97" t="s">
        <v>105</v>
      </c>
      <c r="M646" s="43"/>
      <c r="N646" s="70" t="s">
        <v>2521</v>
      </c>
      <c r="O646" s="70" t="s">
        <v>86</v>
      </c>
      <c r="P646" s="169">
        <v>200</v>
      </c>
      <c r="Q646" s="115">
        <v>0.95</v>
      </c>
      <c r="R646" s="42">
        <f t="shared" si="240"/>
        <v>190</v>
      </c>
      <c r="S646" s="43" t="s">
        <v>1915</v>
      </c>
      <c r="T646" s="133" t="str">
        <f t="shared" si="248"/>
        <v xml:space="preserve">  </v>
      </c>
      <c r="U646" s="133">
        <f t="shared" si="248"/>
        <v>190</v>
      </c>
      <c r="V646" s="133" t="str">
        <f t="shared" si="248"/>
        <v xml:space="preserve">  </v>
      </c>
      <c r="W646" s="133"/>
      <c r="X646" s="133"/>
      <c r="Y646" s="133"/>
      <c r="Z646" s="133" t="str">
        <f t="shared" si="248"/>
        <v xml:space="preserve">  </v>
      </c>
      <c r="AA646" s="133" t="str">
        <f t="shared" si="248"/>
        <v xml:space="preserve">  </v>
      </c>
      <c r="AB646" s="133" t="str">
        <f t="shared" si="248"/>
        <v xml:space="preserve">  </v>
      </c>
      <c r="AC646" s="133" t="str">
        <f t="shared" si="248"/>
        <v xml:space="preserve">  </v>
      </c>
      <c r="AD646" s="133" t="str">
        <f t="shared" si="248"/>
        <v xml:space="preserve">  </v>
      </c>
      <c r="AE646" s="133"/>
      <c r="AF646" s="133" t="str">
        <f t="shared" si="248"/>
        <v xml:space="preserve">  </v>
      </c>
      <c r="AG646" s="133" t="str">
        <f t="shared" si="248"/>
        <v xml:space="preserve">  </v>
      </c>
      <c r="AH646" s="133" t="str">
        <f t="shared" si="248"/>
        <v xml:space="preserve">  </v>
      </c>
      <c r="AI646" s="42">
        <f t="shared" si="242"/>
        <v>190</v>
      </c>
      <c r="AJ646" s="43"/>
      <c r="AK646" s="43">
        <f t="shared" si="251"/>
        <v>1535</v>
      </c>
      <c r="AL646" s="42">
        <f t="shared" si="243"/>
        <v>190</v>
      </c>
      <c r="AM646" s="43" t="s">
        <v>311</v>
      </c>
      <c r="AN646" s="95">
        <v>44743</v>
      </c>
      <c r="AO646" s="82"/>
    </row>
    <row r="647" spans="1:41" ht="45" hidden="1" customHeight="1">
      <c r="A647" s="43">
        <v>17</v>
      </c>
      <c r="B647" s="43">
        <f t="shared" si="249"/>
        <v>4618</v>
      </c>
      <c r="C647" s="43" t="s">
        <v>1</v>
      </c>
      <c r="D647" s="70" t="s">
        <v>13</v>
      </c>
      <c r="E647" s="103">
        <f t="shared" si="244"/>
        <v>44746</v>
      </c>
      <c r="F647" s="43" t="s">
        <v>38</v>
      </c>
      <c r="G647" s="43">
        <f t="shared" si="250"/>
        <v>1647</v>
      </c>
      <c r="H647" s="167">
        <v>11864</v>
      </c>
      <c r="I647" s="152">
        <v>44769</v>
      </c>
      <c r="J647" s="358" t="s">
        <v>3305</v>
      </c>
      <c r="K647" s="178" t="s">
        <v>3038</v>
      </c>
      <c r="L647" s="97" t="s">
        <v>105</v>
      </c>
      <c r="M647" s="43"/>
      <c r="N647" s="70" t="s">
        <v>1997</v>
      </c>
      <c r="O647" s="70" t="s">
        <v>1894</v>
      </c>
      <c r="P647" s="169">
        <v>30</v>
      </c>
      <c r="Q647" s="115">
        <v>6.95</v>
      </c>
      <c r="R647" s="42">
        <f t="shared" si="240"/>
        <v>208.5</v>
      </c>
      <c r="S647" s="43" t="s">
        <v>1915</v>
      </c>
      <c r="T647" s="133" t="str">
        <f t="shared" si="248"/>
        <v xml:space="preserve">  </v>
      </c>
      <c r="U647" s="133">
        <f t="shared" si="248"/>
        <v>208.5</v>
      </c>
      <c r="V647" s="133" t="str">
        <f t="shared" si="248"/>
        <v xml:space="preserve">  </v>
      </c>
      <c r="W647" s="133"/>
      <c r="X647" s="133"/>
      <c r="Y647" s="133"/>
      <c r="Z647" s="133" t="str">
        <f t="shared" si="248"/>
        <v xml:space="preserve">  </v>
      </c>
      <c r="AA647" s="133" t="str">
        <f t="shared" si="248"/>
        <v xml:space="preserve">  </v>
      </c>
      <c r="AB647" s="133" t="str">
        <f t="shared" si="248"/>
        <v xml:space="preserve">  </v>
      </c>
      <c r="AC647" s="133" t="str">
        <f t="shared" si="248"/>
        <v xml:space="preserve">  </v>
      </c>
      <c r="AD647" s="133" t="str">
        <f t="shared" si="248"/>
        <v xml:space="preserve">  </v>
      </c>
      <c r="AE647" s="133"/>
      <c r="AF647" s="133" t="str">
        <f t="shared" si="248"/>
        <v xml:space="preserve">  </v>
      </c>
      <c r="AG647" s="133" t="str">
        <f t="shared" si="248"/>
        <v xml:space="preserve">  </v>
      </c>
      <c r="AH647" s="133" t="str">
        <f t="shared" si="248"/>
        <v xml:space="preserve">  </v>
      </c>
      <c r="AI647" s="42">
        <f t="shared" si="242"/>
        <v>208.5</v>
      </c>
      <c r="AJ647" s="43"/>
      <c r="AK647" s="43">
        <f t="shared" si="251"/>
        <v>1535</v>
      </c>
      <c r="AL647" s="42">
        <f t="shared" si="243"/>
        <v>208.5</v>
      </c>
      <c r="AM647" s="43" t="s">
        <v>311</v>
      </c>
      <c r="AN647" s="95">
        <v>44743</v>
      </c>
      <c r="AO647" s="82"/>
    </row>
    <row r="648" spans="1:41" ht="45" hidden="1" customHeight="1">
      <c r="A648" s="43">
        <v>18</v>
      </c>
      <c r="B648" s="43">
        <f t="shared" si="249"/>
        <v>4618</v>
      </c>
      <c r="C648" s="43" t="s">
        <v>1</v>
      </c>
      <c r="D648" s="70" t="s">
        <v>13</v>
      </c>
      <c r="E648" s="103">
        <f t="shared" si="244"/>
        <v>44746</v>
      </c>
      <c r="F648" s="43" t="s">
        <v>38</v>
      </c>
      <c r="G648" s="43">
        <f t="shared" si="250"/>
        <v>1647</v>
      </c>
      <c r="H648" s="167">
        <v>11864</v>
      </c>
      <c r="I648" s="152">
        <v>44769</v>
      </c>
      <c r="J648" s="358" t="s">
        <v>3305</v>
      </c>
      <c r="K648" s="178" t="s">
        <v>3038</v>
      </c>
      <c r="L648" s="97" t="s">
        <v>105</v>
      </c>
      <c r="M648" s="43"/>
      <c r="N648" s="70" t="s">
        <v>2522</v>
      </c>
      <c r="O648" s="70" t="s">
        <v>68</v>
      </c>
      <c r="P648" s="169">
        <v>150</v>
      </c>
      <c r="Q648" s="115">
        <v>11.5</v>
      </c>
      <c r="R648" s="42">
        <f t="shared" si="240"/>
        <v>1725</v>
      </c>
      <c r="S648" s="43" t="s">
        <v>1915</v>
      </c>
      <c r="T648" s="133" t="str">
        <f t="shared" si="248"/>
        <v xml:space="preserve">  </v>
      </c>
      <c r="U648" s="133">
        <f t="shared" si="248"/>
        <v>1725</v>
      </c>
      <c r="V648" s="133" t="str">
        <f t="shared" si="248"/>
        <v xml:space="preserve">  </v>
      </c>
      <c r="W648" s="133"/>
      <c r="X648" s="133"/>
      <c r="Y648" s="133"/>
      <c r="Z648" s="133" t="str">
        <f t="shared" si="248"/>
        <v xml:space="preserve">  </v>
      </c>
      <c r="AA648" s="133" t="str">
        <f t="shared" si="248"/>
        <v xml:space="preserve">  </v>
      </c>
      <c r="AB648" s="133" t="str">
        <f t="shared" si="248"/>
        <v xml:space="preserve">  </v>
      </c>
      <c r="AC648" s="133" t="str">
        <f t="shared" si="248"/>
        <v xml:space="preserve">  </v>
      </c>
      <c r="AD648" s="133" t="str">
        <f t="shared" si="248"/>
        <v xml:space="preserve">  </v>
      </c>
      <c r="AE648" s="133"/>
      <c r="AF648" s="133" t="str">
        <f t="shared" si="248"/>
        <v xml:space="preserve">  </v>
      </c>
      <c r="AG648" s="133" t="str">
        <f t="shared" si="248"/>
        <v xml:space="preserve">  </v>
      </c>
      <c r="AH648" s="133" t="str">
        <f t="shared" si="248"/>
        <v xml:space="preserve">  </v>
      </c>
      <c r="AI648" s="42">
        <f t="shared" si="242"/>
        <v>1725</v>
      </c>
      <c r="AJ648" s="43"/>
      <c r="AK648" s="43">
        <f t="shared" si="251"/>
        <v>1535</v>
      </c>
      <c r="AL648" s="42">
        <f t="shared" si="243"/>
        <v>1725</v>
      </c>
      <c r="AM648" s="43" t="s">
        <v>311</v>
      </c>
      <c r="AN648" s="95">
        <v>44743</v>
      </c>
      <c r="AO648" s="82"/>
    </row>
    <row r="649" spans="1:41" ht="45" hidden="1" customHeight="1">
      <c r="A649" s="43">
        <v>19</v>
      </c>
      <c r="B649" s="43">
        <f t="shared" si="249"/>
        <v>4618</v>
      </c>
      <c r="C649" s="43" t="s">
        <v>1</v>
      </c>
      <c r="D649" s="70" t="s">
        <v>13</v>
      </c>
      <c r="E649" s="103">
        <f t="shared" si="244"/>
        <v>44746</v>
      </c>
      <c r="F649" s="43" t="s">
        <v>38</v>
      </c>
      <c r="G649" s="43">
        <f t="shared" si="250"/>
        <v>1647</v>
      </c>
      <c r="H649" s="167">
        <v>11864</v>
      </c>
      <c r="I649" s="152">
        <v>44769</v>
      </c>
      <c r="J649" s="358" t="s">
        <v>3305</v>
      </c>
      <c r="K649" s="178" t="s">
        <v>3038</v>
      </c>
      <c r="L649" s="97" t="s">
        <v>105</v>
      </c>
      <c r="M649" s="43"/>
      <c r="N649" s="70" t="s">
        <v>2523</v>
      </c>
      <c r="O649" s="70" t="s">
        <v>86</v>
      </c>
      <c r="P649" s="169">
        <v>500</v>
      </c>
      <c r="Q649" s="115">
        <v>3.35</v>
      </c>
      <c r="R649" s="42">
        <f t="shared" si="240"/>
        <v>1675</v>
      </c>
      <c r="S649" s="43" t="s">
        <v>1915</v>
      </c>
      <c r="T649" s="133" t="str">
        <f t="shared" si="248"/>
        <v xml:space="preserve">  </v>
      </c>
      <c r="U649" s="133">
        <f t="shared" si="248"/>
        <v>1675</v>
      </c>
      <c r="V649" s="133" t="str">
        <f t="shared" si="248"/>
        <v xml:space="preserve">  </v>
      </c>
      <c r="W649" s="133"/>
      <c r="X649" s="133"/>
      <c r="Y649" s="133"/>
      <c r="Z649" s="133" t="str">
        <f t="shared" si="248"/>
        <v xml:space="preserve">  </v>
      </c>
      <c r="AA649" s="133" t="str">
        <f t="shared" si="248"/>
        <v xml:space="preserve">  </v>
      </c>
      <c r="AB649" s="133" t="str">
        <f t="shared" si="248"/>
        <v xml:space="preserve">  </v>
      </c>
      <c r="AC649" s="133" t="str">
        <f t="shared" si="248"/>
        <v xml:space="preserve">  </v>
      </c>
      <c r="AD649" s="133" t="str">
        <f t="shared" si="248"/>
        <v xml:space="preserve">  </v>
      </c>
      <c r="AE649" s="133"/>
      <c r="AF649" s="133" t="str">
        <f t="shared" si="248"/>
        <v xml:space="preserve">  </v>
      </c>
      <c r="AG649" s="133" t="str">
        <f t="shared" si="248"/>
        <v xml:space="preserve">  </v>
      </c>
      <c r="AH649" s="133" t="str">
        <f t="shared" si="248"/>
        <v xml:space="preserve">  </v>
      </c>
      <c r="AI649" s="42">
        <f t="shared" si="242"/>
        <v>1675</v>
      </c>
      <c r="AJ649" s="43"/>
      <c r="AK649" s="43">
        <f t="shared" si="251"/>
        <v>1535</v>
      </c>
      <c r="AL649" s="42">
        <f t="shared" si="243"/>
        <v>1675</v>
      </c>
      <c r="AM649" s="43" t="s">
        <v>311</v>
      </c>
      <c r="AN649" s="95">
        <v>44743</v>
      </c>
      <c r="AO649" s="82"/>
    </row>
    <row r="650" spans="1:41" ht="45" hidden="1" customHeight="1">
      <c r="A650" s="43">
        <v>20</v>
      </c>
      <c r="B650" s="43">
        <f t="shared" ref="B650:B652" si="252">B649</f>
        <v>4618</v>
      </c>
      <c r="C650" s="43" t="s">
        <v>1</v>
      </c>
      <c r="D650" s="70" t="s">
        <v>13</v>
      </c>
      <c r="E650" s="103">
        <f t="shared" si="244"/>
        <v>44746</v>
      </c>
      <c r="F650" s="43" t="s">
        <v>38</v>
      </c>
      <c r="G650" s="43">
        <f t="shared" ref="G650:G652" si="253">G649</f>
        <v>1647</v>
      </c>
      <c r="H650" s="167">
        <v>11864</v>
      </c>
      <c r="I650" s="152">
        <v>44769</v>
      </c>
      <c r="J650" s="358" t="s">
        <v>3305</v>
      </c>
      <c r="K650" s="178" t="s">
        <v>3038</v>
      </c>
      <c r="L650" s="97" t="s">
        <v>105</v>
      </c>
      <c r="M650" s="43"/>
      <c r="N650" s="70" t="s">
        <v>2524</v>
      </c>
      <c r="O650" s="70" t="s">
        <v>86</v>
      </c>
      <c r="P650" s="169">
        <v>500</v>
      </c>
      <c r="Q650" s="115">
        <v>4.3499999999999996</v>
      </c>
      <c r="R650" s="42">
        <f t="shared" si="240"/>
        <v>2175</v>
      </c>
      <c r="S650" s="43" t="s">
        <v>1915</v>
      </c>
      <c r="T650" s="133" t="str">
        <f t="shared" si="248"/>
        <v xml:space="preserve">  </v>
      </c>
      <c r="U650" s="133">
        <f t="shared" si="248"/>
        <v>2175</v>
      </c>
      <c r="V650" s="133" t="str">
        <f t="shared" si="248"/>
        <v xml:space="preserve">  </v>
      </c>
      <c r="W650" s="133"/>
      <c r="X650" s="133"/>
      <c r="Y650" s="133"/>
      <c r="Z650" s="133" t="str">
        <f t="shared" si="248"/>
        <v xml:space="preserve">  </v>
      </c>
      <c r="AA650" s="133" t="str">
        <f t="shared" si="248"/>
        <v xml:space="preserve">  </v>
      </c>
      <c r="AB650" s="133" t="str">
        <f t="shared" si="248"/>
        <v xml:space="preserve">  </v>
      </c>
      <c r="AC650" s="133" t="str">
        <f t="shared" si="248"/>
        <v xml:space="preserve">  </v>
      </c>
      <c r="AD650" s="133" t="str">
        <f t="shared" si="248"/>
        <v xml:space="preserve">  </v>
      </c>
      <c r="AE650" s="133"/>
      <c r="AF650" s="133" t="str">
        <f t="shared" si="248"/>
        <v xml:space="preserve">  </v>
      </c>
      <c r="AG650" s="133" t="str">
        <f t="shared" si="248"/>
        <v xml:space="preserve">  </v>
      </c>
      <c r="AH650" s="133" t="str">
        <f t="shared" si="248"/>
        <v xml:space="preserve">  </v>
      </c>
      <c r="AI650" s="42">
        <f t="shared" si="242"/>
        <v>2175</v>
      </c>
      <c r="AJ650" s="43"/>
      <c r="AK650" s="43">
        <f t="shared" si="251"/>
        <v>1535</v>
      </c>
      <c r="AL650" s="42">
        <f t="shared" si="243"/>
        <v>2175</v>
      </c>
      <c r="AM650" s="43" t="s">
        <v>311</v>
      </c>
      <c r="AN650" s="95">
        <v>44743</v>
      </c>
      <c r="AO650" s="82"/>
    </row>
    <row r="651" spans="1:41" ht="45" hidden="1" customHeight="1">
      <c r="A651" s="43">
        <v>21</v>
      </c>
      <c r="B651" s="43">
        <f t="shared" si="252"/>
        <v>4618</v>
      </c>
      <c r="C651" s="43" t="s">
        <v>1</v>
      </c>
      <c r="D651" s="70" t="s">
        <v>13</v>
      </c>
      <c r="E651" s="103">
        <f t="shared" si="244"/>
        <v>44746</v>
      </c>
      <c r="F651" s="43" t="s">
        <v>38</v>
      </c>
      <c r="G651" s="43">
        <f t="shared" si="253"/>
        <v>1647</v>
      </c>
      <c r="H651" s="167">
        <v>11864</v>
      </c>
      <c r="I651" s="152">
        <v>44769</v>
      </c>
      <c r="J651" s="358" t="s">
        <v>3305</v>
      </c>
      <c r="K651" s="178" t="s">
        <v>3038</v>
      </c>
      <c r="L651" s="97" t="s">
        <v>105</v>
      </c>
      <c r="M651" s="43"/>
      <c r="N651" s="70" t="s">
        <v>2525</v>
      </c>
      <c r="O651" s="70" t="s">
        <v>68</v>
      </c>
      <c r="P651" s="169">
        <v>2</v>
      </c>
      <c r="Q651" s="115">
        <v>423.75</v>
      </c>
      <c r="R651" s="42">
        <f t="shared" si="240"/>
        <v>847.5</v>
      </c>
      <c r="S651" s="43" t="s">
        <v>1915</v>
      </c>
      <c r="T651" s="133" t="str">
        <f t="shared" ref="T651:AH660" si="254">IF($S651=T$15,$R651,"  ")</f>
        <v xml:space="preserve">  </v>
      </c>
      <c r="U651" s="133">
        <f t="shared" si="254"/>
        <v>847.5</v>
      </c>
      <c r="V651" s="133" t="str">
        <f t="shared" si="254"/>
        <v xml:space="preserve">  </v>
      </c>
      <c r="W651" s="133"/>
      <c r="X651" s="133"/>
      <c r="Y651" s="133"/>
      <c r="Z651" s="133" t="str">
        <f t="shared" si="254"/>
        <v xml:space="preserve">  </v>
      </c>
      <c r="AA651" s="133" t="str">
        <f t="shared" si="254"/>
        <v xml:space="preserve">  </v>
      </c>
      <c r="AB651" s="133" t="str">
        <f t="shared" si="254"/>
        <v xml:space="preserve">  </v>
      </c>
      <c r="AC651" s="133" t="str">
        <f t="shared" si="254"/>
        <v xml:space="preserve">  </v>
      </c>
      <c r="AD651" s="133" t="str">
        <f t="shared" si="254"/>
        <v xml:space="preserve">  </v>
      </c>
      <c r="AE651" s="133"/>
      <c r="AF651" s="133" t="str">
        <f t="shared" si="254"/>
        <v xml:space="preserve">  </v>
      </c>
      <c r="AG651" s="133" t="str">
        <f t="shared" si="254"/>
        <v xml:space="preserve">  </v>
      </c>
      <c r="AH651" s="133" t="str">
        <f t="shared" si="254"/>
        <v xml:space="preserve">  </v>
      </c>
      <c r="AI651" s="42">
        <f t="shared" si="242"/>
        <v>847.5</v>
      </c>
      <c r="AJ651" s="43"/>
      <c r="AK651" s="43">
        <f t="shared" si="251"/>
        <v>1535</v>
      </c>
      <c r="AL651" s="42">
        <f t="shared" si="243"/>
        <v>847.5</v>
      </c>
      <c r="AM651" s="43" t="s">
        <v>311</v>
      </c>
      <c r="AN651" s="95">
        <v>44743</v>
      </c>
      <c r="AO651" s="82"/>
    </row>
    <row r="652" spans="1:41" ht="45" hidden="1" customHeight="1">
      <c r="A652" s="43">
        <v>22</v>
      </c>
      <c r="B652" s="43">
        <f t="shared" si="252"/>
        <v>4618</v>
      </c>
      <c r="C652" s="43" t="s">
        <v>1</v>
      </c>
      <c r="D652" s="70" t="s">
        <v>13</v>
      </c>
      <c r="E652" s="103">
        <f t="shared" si="244"/>
        <v>44746</v>
      </c>
      <c r="F652" s="43" t="s">
        <v>38</v>
      </c>
      <c r="G652" s="43">
        <f t="shared" si="253"/>
        <v>1647</v>
      </c>
      <c r="H652" s="167">
        <v>11864</v>
      </c>
      <c r="I652" s="152">
        <v>44769</v>
      </c>
      <c r="J652" s="358" t="s">
        <v>3305</v>
      </c>
      <c r="K652" s="178" t="s">
        <v>3038</v>
      </c>
      <c r="L652" s="97" t="s">
        <v>105</v>
      </c>
      <c r="M652" s="43"/>
      <c r="N652" s="70" t="s">
        <v>2526</v>
      </c>
      <c r="O652" s="70" t="s">
        <v>68</v>
      </c>
      <c r="P652" s="169">
        <v>1</v>
      </c>
      <c r="Q652" s="115">
        <v>79</v>
      </c>
      <c r="R652" s="42">
        <f t="shared" si="240"/>
        <v>79</v>
      </c>
      <c r="S652" s="43" t="s">
        <v>1917</v>
      </c>
      <c r="T652" s="133" t="str">
        <f t="shared" si="254"/>
        <v xml:space="preserve">  </v>
      </c>
      <c r="U652" s="133" t="str">
        <f t="shared" si="254"/>
        <v xml:space="preserve">  </v>
      </c>
      <c r="V652" s="133" t="str">
        <f t="shared" si="254"/>
        <v xml:space="preserve">  </v>
      </c>
      <c r="W652" s="133"/>
      <c r="X652" s="133"/>
      <c r="Y652" s="133"/>
      <c r="Z652" s="133">
        <f t="shared" si="254"/>
        <v>79</v>
      </c>
      <c r="AA652" s="133" t="str">
        <f t="shared" si="254"/>
        <v xml:space="preserve">  </v>
      </c>
      <c r="AB652" s="133" t="str">
        <f t="shared" si="254"/>
        <v xml:space="preserve">  </v>
      </c>
      <c r="AC652" s="133" t="str">
        <f t="shared" si="254"/>
        <v xml:space="preserve">  </v>
      </c>
      <c r="AD652" s="133" t="str">
        <f t="shared" si="254"/>
        <v xml:space="preserve">  </v>
      </c>
      <c r="AE652" s="133"/>
      <c r="AF652" s="133" t="str">
        <f t="shared" si="254"/>
        <v xml:space="preserve">  </v>
      </c>
      <c r="AG652" s="133" t="str">
        <f t="shared" si="254"/>
        <v xml:space="preserve">  </v>
      </c>
      <c r="AH652" s="133" t="str">
        <f t="shared" si="254"/>
        <v xml:space="preserve">  </v>
      </c>
      <c r="AI652" s="42">
        <f t="shared" si="242"/>
        <v>79</v>
      </c>
      <c r="AJ652" s="43"/>
      <c r="AK652" s="43">
        <f t="shared" si="251"/>
        <v>1535</v>
      </c>
      <c r="AL652" s="42">
        <f t="shared" si="243"/>
        <v>79</v>
      </c>
      <c r="AM652" s="43" t="s">
        <v>311</v>
      </c>
      <c r="AN652" s="95">
        <v>44743</v>
      </c>
      <c r="AO652" s="82"/>
    </row>
    <row r="653" spans="1:41" ht="45" hidden="1" customHeight="1">
      <c r="A653" s="43">
        <v>23</v>
      </c>
      <c r="B653" s="43">
        <v>3595</v>
      </c>
      <c r="C653" s="43" t="s">
        <v>1</v>
      </c>
      <c r="D653" s="70" t="s">
        <v>13</v>
      </c>
      <c r="E653" s="103">
        <v>44747</v>
      </c>
      <c r="F653" s="43" t="s">
        <v>38</v>
      </c>
      <c r="G653" s="43">
        <v>1245</v>
      </c>
      <c r="H653" s="167">
        <v>49788.11</v>
      </c>
      <c r="I653" s="152">
        <v>44748</v>
      </c>
      <c r="J653" s="56" t="s">
        <v>3306</v>
      </c>
      <c r="K653" s="43" t="s">
        <v>3307</v>
      </c>
      <c r="L653" s="97" t="s">
        <v>2528</v>
      </c>
      <c r="M653" s="43"/>
      <c r="N653" s="70" t="s">
        <v>2527</v>
      </c>
      <c r="O653" s="70" t="s">
        <v>68</v>
      </c>
      <c r="P653" s="169">
        <v>4350</v>
      </c>
      <c r="Q653" s="115">
        <v>11.445543000000001</v>
      </c>
      <c r="R653" s="42">
        <f t="shared" si="240"/>
        <v>49788.112050000003</v>
      </c>
      <c r="S653" s="43" t="s">
        <v>1915</v>
      </c>
      <c r="T653" s="133" t="str">
        <f t="shared" si="254"/>
        <v xml:space="preserve">  </v>
      </c>
      <c r="U653" s="133">
        <f t="shared" si="254"/>
        <v>49788.112050000003</v>
      </c>
      <c r="V653" s="133" t="str">
        <f t="shared" si="254"/>
        <v xml:space="preserve">  </v>
      </c>
      <c r="W653" s="133"/>
      <c r="X653" s="133"/>
      <c r="Y653" s="133"/>
      <c r="Z653" s="133" t="str">
        <f t="shared" si="254"/>
        <v xml:space="preserve">  </v>
      </c>
      <c r="AA653" s="133" t="str">
        <f t="shared" si="254"/>
        <v xml:space="preserve">  </v>
      </c>
      <c r="AB653" s="133" t="str">
        <f t="shared" si="254"/>
        <v xml:space="preserve">  </v>
      </c>
      <c r="AC653" s="133" t="str">
        <f t="shared" si="254"/>
        <v xml:space="preserve">  </v>
      </c>
      <c r="AD653" s="133" t="str">
        <f t="shared" si="254"/>
        <v xml:space="preserve">  </v>
      </c>
      <c r="AE653" s="133"/>
      <c r="AF653" s="133" t="str">
        <f t="shared" si="254"/>
        <v xml:space="preserve">  </v>
      </c>
      <c r="AG653" s="133" t="str">
        <f t="shared" si="254"/>
        <v xml:space="preserve">  </v>
      </c>
      <c r="AH653" s="133" t="str">
        <f t="shared" si="254"/>
        <v xml:space="preserve">  </v>
      </c>
      <c r="AI653" s="42">
        <f t="shared" si="242"/>
        <v>49788.112050000003</v>
      </c>
      <c r="AJ653" s="43"/>
      <c r="AK653" s="43">
        <v>1229</v>
      </c>
      <c r="AL653" s="42">
        <f t="shared" si="243"/>
        <v>49788.112050000003</v>
      </c>
      <c r="AM653" s="43" t="s">
        <v>311</v>
      </c>
      <c r="AN653" s="95">
        <v>44743</v>
      </c>
      <c r="AO653" s="82"/>
    </row>
    <row r="654" spans="1:41" ht="45" hidden="1" customHeight="1">
      <c r="A654" s="43">
        <v>24</v>
      </c>
      <c r="B654" s="43">
        <v>3396</v>
      </c>
      <c r="C654" s="43" t="s">
        <v>1</v>
      </c>
      <c r="D654" s="70" t="s">
        <v>13</v>
      </c>
      <c r="E654" s="103">
        <v>44729</v>
      </c>
      <c r="F654" s="43" t="s">
        <v>38</v>
      </c>
      <c r="G654" s="43">
        <v>1183</v>
      </c>
      <c r="H654" s="167">
        <v>2285</v>
      </c>
      <c r="I654" s="152">
        <v>44757</v>
      </c>
      <c r="J654" s="56" t="s">
        <v>3308</v>
      </c>
      <c r="K654" s="43" t="s">
        <v>3309</v>
      </c>
      <c r="L654" s="97" t="s">
        <v>954</v>
      </c>
      <c r="M654" s="43"/>
      <c r="N654" s="70" t="s">
        <v>2529</v>
      </c>
      <c r="O654" s="70" t="s">
        <v>68</v>
      </c>
      <c r="P654" s="169">
        <v>6</v>
      </c>
      <c r="Q654" s="115">
        <v>13</v>
      </c>
      <c r="R654" s="42">
        <f t="shared" si="240"/>
        <v>78</v>
      </c>
      <c r="S654" s="43" t="s">
        <v>1915</v>
      </c>
      <c r="T654" s="133" t="str">
        <f t="shared" si="254"/>
        <v xml:space="preserve">  </v>
      </c>
      <c r="U654" s="133">
        <f t="shared" si="254"/>
        <v>78</v>
      </c>
      <c r="V654" s="133" t="str">
        <f t="shared" si="254"/>
        <v xml:space="preserve">  </v>
      </c>
      <c r="W654" s="133"/>
      <c r="X654" s="133"/>
      <c r="Y654" s="133"/>
      <c r="Z654" s="133" t="str">
        <f t="shared" si="254"/>
        <v xml:space="preserve">  </v>
      </c>
      <c r="AA654" s="133" t="str">
        <f t="shared" si="254"/>
        <v xml:space="preserve">  </v>
      </c>
      <c r="AB654" s="133" t="str">
        <f t="shared" si="254"/>
        <v xml:space="preserve">  </v>
      </c>
      <c r="AC654" s="133" t="str">
        <f t="shared" si="254"/>
        <v xml:space="preserve">  </v>
      </c>
      <c r="AD654" s="133" t="str">
        <f t="shared" si="254"/>
        <v xml:space="preserve">  </v>
      </c>
      <c r="AE654" s="133"/>
      <c r="AF654" s="133" t="str">
        <f t="shared" si="254"/>
        <v xml:space="preserve">  </v>
      </c>
      <c r="AG654" s="133" t="str">
        <f t="shared" si="254"/>
        <v xml:space="preserve">  </v>
      </c>
      <c r="AH654" s="133" t="str">
        <f t="shared" si="254"/>
        <v xml:space="preserve">  </v>
      </c>
      <c r="AI654" s="42">
        <f t="shared" si="242"/>
        <v>78</v>
      </c>
      <c r="AJ654" s="43"/>
      <c r="AK654" s="43">
        <v>1123</v>
      </c>
      <c r="AL654" s="42">
        <f t="shared" si="243"/>
        <v>78</v>
      </c>
      <c r="AM654" s="43" t="s">
        <v>311</v>
      </c>
      <c r="AN654" s="95">
        <v>44743</v>
      </c>
      <c r="AO654" s="82"/>
    </row>
    <row r="655" spans="1:41" ht="45" hidden="1" customHeight="1">
      <c r="A655" s="43">
        <v>25</v>
      </c>
      <c r="B655" s="43">
        <f>B654</f>
        <v>3396</v>
      </c>
      <c r="C655" s="43" t="s">
        <v>1</v>
      </c>
      <c r="D655" s="70" t="s">
        <v>13</v>
      </c>
      <c r="E655" s="103">
        <v>44729</v>
      </c>
      <c r="F655" s="43" t="s">
        <v>38</v>
      </c>
      <c r="G655" s="43">
        <f>G654</f>
        <v>1183</v>
      </c>
      <c r="H655" s="167">
        <v>2285</v>
      </c>
      <c r="I655" s="152">
        <v>44757</v>
      </c>
      <c r="J655" s="56" t="s">
        <v>3308</v>
      </c>
      <c r="K655" s="43" t="s">
        <v>3309</v>
      </c>
      <c r="L655" s="97" t="s">
        <v>954</v>
      </c>
      <c r="M655" s="43"/>
      <c r="N655" s="70" t="s">
        <v>2530</v>
      </c>
      <c r="O655" s="70" t="s">
        <v>68</v>
      </c>
      <c r="P655" s="169">
        <v>55</v>
      </c>
      <c r="Q655" s="115">
        <v>2.5</v>
      </c>
      <c r="R655" s="42">
        <f t="shared" si="240"/>
        <v>137.5</v>
      </c>
      <c r="S655" s="43" t="s">
        <v>1915</v>
      </c>
      <c r="T655" s="133" t="str">
        <f t="shared" si="254"/>
        <v xml:space="preserve">  </v>
      </c>
      <c r="U655" s="133">
        <f t="shared" si="254"/>
        <v>137.5</v>
      </c>
      <c r="V655" s="133" t="str">
        <f t="shared" si="254"/>
        <v xml:space="preserve">  </v>
      </c>
      <c r="W655" s="133"/>
      <c r="X655" s="133"/>
      <c r="Y655" s="133"/>
      <c r="Z655" s="133" t="str">
        <f t="shared" si="254"/>
        <v xml:space="preserve">  </v>
      </c>
      <c r="AA655" s="133" t="str">
        <f t="shared" si="254"/>
        <v xml:space="preserve">  </v>
      </c>
      <c r="AB655" s="133" t="str">
        <f t="shared" si="254"/>
        <v xml:space="preserve">  </v>
      </c>
      <c r="AC655" s="133" t="str">
        <f t="shared" si="254"/>
        <v xml:space="preserve">  </v>
      </c>
      <c r="AD655" s="133" t="str">
        <f t="shared" si="254"/>
        <v xml:space="preserve">  </v>
      </c>
      <c r="AE655" s="133"/>
      <c r="AF655" s="133" t="str">
        <f t="shared" si="254"/>
        <v xml:space="preserve">  </v>
      </c>
      <c r="AG655" s="133" t="str">
        <f t="shared" si="254"/>
        <v xml:space="preserve">  </v>
      </c>
      <c r="AH655" s="133" t="str">
        <f t="shared" si="254"/>
        <v xml:space="preserve">  </v>
      </c>
      <c r="AI655" s="42">
        <f t="shared" si="242"/>
        <v>137.5</v>
      </c>
      <c r="AJ655" s="43"/>
      <c r="AK655" s="43">
        <f>AK654</f>
        <v>1123</v>
      </c>
      <c r="AL655" s="42">
        <f t="shared" si="243"/>
        <v>137.5</v>
      </c>
      <c r="AM655" s="43" t="s">
        <v>311</v>
      </c>
      <c r="AN655" s="95">
        <v>44743</v>
      </c>
      <c r="AO655" s="82"/>
    </row>
    <row r="656" spans="1:41" ht="45" hidden="1" customHeight="1">
      <c r="A656" s="43">
        <v>26</v>
      </c>
      <c r="B656" s="43">
        <f t="shared" ref="B656:B669" si="255">B655</f>
        <v>3396</v>
      </c>
      <c r="C656" s="43" t="s">
        <v>1</v>
      </c>
      <c r="D656" s="70" t="s">
        <v>13</v>
      </c>
      <c r="E656" s="103">
        <v>44729</v>
      </c>
      <c r="F656" s="43" t="s">
        <v>38</v>
      </c>
      <c r="G656" s="43">
        <f t="shared" ref="G656:G669" si="256">G655</f>
        <v>1183</v>
      </c>
      <c r="H656" s="167">
        <v>2285</v>
      </c>
      <c r="I656" s="152">
        <v>44757</v>
      </c>
      <c r="J656" s="56" t="s">
        <v>3308</v>
      </c>
      <c r="K656" s="43" t="s">
        <v>3309</v>
      </c>
      <c r="L656" s="97" t="s">
        <v>954</v>
      </c>
      <c r="M656" s="43"/>
      <c r="N656" s="70" t="s">
        <v>2531</v>
      </c>
      <c r="O656" s="70" t="s">
        <v>68</v>
      </c>
      <c r="P656" s="169">
        <v>27</v>
      </c>
      <c r="Q656" s="115">
        <v>8.5</v>
      </c>
      <c r="R656" s="42">
        <f t="shared" si="240"/>
        <v>229.5</v>
      </c>
      <c r="S656" s="43" t="s">
        <v>1915</v>
      </c>
      <c r="T656" s="133" t="str">
        <f t="shared" si="254"/>
        <v xml:space="preserve">  </v>
      </c>
      <c r="U656" s="133">
        <f t="shared" si="254"/>
        <v>229.5</v>
      </c>
      <c r="V656" s="133" t="str">
        <f t="shared" si="254"/>
        <v xml:space="preserve">  </v>
      </c>
      <c r="W656" s="133"/>
      <c r="X656" s="133"/>
      <c r="Y656" s="133"/>
      <c r="Z656" s="133" t="str">
        <f t="shared" si="254"/>
        <v xml:space="preserve">  </v>
      </c>
      <c r="AA656" s="133" t="str">
        <f t="shared" si="254"/>
        <v xml:space="preserve">  </v>
      </c>
      <c r="AB656" s="133" t="str">
        <f t="shared" si="254"/>
        <v xml:space="preserve">  </v>
      </c>
      <c r="AC656" s="133" t="str">
        <f t="shared" si="254"/>
        <v xml:space="preserve">  </v>
      </c>
      <c r="AD656" s="133" t="str">
        <f t="shared" si="254"/>
        <v xml:space="preserve">  </v>
      </c>
      <c r="AE656" s="133"/>
      <c r="AF656" s="133" t="str">
        <f t="shared" si="254"/>
        <v xml:space="preserve">  </v>
      </c>
      <c r="AG656" s="133" t="str">
        <f t="shared" si="254"/>
        <v xml:space="preserve">  </v>
      </c>
      <c r="AH656" s="133" t="str">
        <f t="shared" si="254"/>
        <v xml:space="preserve">  </v>
      </c>
      <c r="AI656" s="42">
        <f t="shared" si="242"/>
        <v>229.5</v>
      </c>
      <c r="AJ656" s="43"/>
      <c r="AK656" s="43">
        <f t="shared" ref="AK656:AK669" si="257">AK655</f>
        <v>1123</v>
      </c>
      <c r="AL656" s="42">
        <f t="shared" si="243"/>
        <v>229.5</v>
      </c>
      <c r="AM656" s="43" t="s">
        <v>311</v>
      </c>
      <c r="AN656" s="95">
        <v>44743</v>
      </c>
      <c r="AO656" s="82"/>
    </row>
    <row r="657" spans="1:41" ht="45" hidden="1" customHeight="1">
      <c r="A657" s="43">
        <v>27</v>
      </c>
      <c r="B657" s="43">
        <f t="shared" si="255"/>
        <v>3396</v>
      </c>
      <c r="C657" s="43" t="s">
        <v>1</v>
      </c>
      <c r="D657" s="70" t="s">
        <v>13</v>
      </c>
      <c r="E657" s="103">
        <v>44729</v>
      </c>
      <c r="F657" s="43" t="s">
        <v>38</v>
      </c>
      <c r="G657" s="43">
        <f t="shared" si="256"/>
        <v>1183</v>
      </c>
      <c r="H657" s="167">
        <v>2285</v>
      </c>
      <c r="I657" s="152">
        <v>44757</v>
      </c>
      <c r="J657" s="56" t="s">
        <v>3308</v>
      </c>
      <c r="K657" s="43" t="s">
        <v>3309</v>
      </c>
      <c r="L657" s="97" t="s">
        <v>954</v>
      </c>
      <c r="M657" s="43"/>
      <c r="N657" s="70" t="s">
        <v>2532</v>
      </c>
      <c r="O657" s="70" t="s">
        <v>68</v>
      </c>
      <c r="P657" s="169">
        <v>2</v>
      </c>
      <c r="Q657" s="115">
        <v>38</v>
      </c>
      <c r="R657" s="42">
        <f t="shared" si="240"/>
        <v>76</v>
      </c>
      <c r="S657" s="43" t="s">
        <v>1915</v>
      </c>
      <c r="T657" s="133" t="str">
        <f t="shared" si="254"/>
        <v xml:space="preserve">  </v>
      </c>
      <c r="U657" s="133">
        <f t="shared" si="254"/>
        <v>76</v>
      </c>
      <c r="V657" s="133" t="str">
        <f t="shared" si="254"/>
        <v xml:space="preserve">  </v>
      </c>
      <c r="W657" s="133"/>
      <c r="X657" s="133"/>
      <c r="Y657" s="133"/>
      <c r="Z657" s="133" t="str">
        <f t="shared" si="254"/>
        <v xml:space="preserve">  </v>
      </c>
      <c r="AA657" s="133" t="str">
        <f t="shared" si="254"/>
        <v xml:space="preserve">  </v>
      </c>
      <c r="AB657" s="133" t="str">
        <f t="shared" si="254"/>
        <v xml:space="preserve">  </v>
      </c>
      <c r="AC657" s="133" t="str">
        <f t="shared" si="254"/>
        <v xml:space="preserve">  </v>
      </c>
      <c r="AD657" s="133" t="str">
        <f t="shared" si="254"/>
        <v xml:space="preserve">  </v>
      </c>
      <c r="AE657" s="133"/>
      <c r="AF657" s="133" t="str">
        <f t="shared" si="254"/>
        <v xml:space="preserve">  </v>
      </c>
      <c r="AG657" s="133" t="str">
        <f t="shared" si="254"/>
        <v xml:space="preserve">  </v>
      </c>
      <c r="AH657" s="133" t="str">
        <f t="shared" si="254"/>
        <v xml:space="preserve">  </v>
      </c>
      <c r="AI657" s="42">
        <f t="shared" si="242"/>
        <v>76</v>
      </c>
      <c r="AJ657" s="43"/>
      <c r="AK657" s="43">
        <f t="shared" si="257"/>
        <v>1123</v>
      </c>
      <c r="AL657" s="42">
        <f t="shared" si="243"/>
        <v>76</v>
      </c>
      <c r="AM657" s="43" t="s">
        <v>311</v>
      </c>
      <c r="AN657" s="95">
        <v>44743</v>
      </c>
      <c r="AO657" s="82"/>
    </row>
    <row r="658" spans="1:41" ht="45" hidden="1" customHeight="1">
      <c r="A658" s="43">
        <v>28</v>
      </c>
      <c r="B658" s="43">
        <f t="shared" si="255"/>
        <v>3396</v>
      </c>
      <c r="C658" s="43" t="s">
        <v>1</v>
      </c>
      <c r="D658" s="70" t="s">
        <v>13</v>
      </c>
      <c r="E658" s="103">
        <v>44729</v>
      </c>
      <c r="F658" s="43" t="s">
        <v>38</v>
      </c>
      <c r="G658" s="43">
        <f t="shared" si="256"/>
        <v>1183</v>
      </c>
      <c r="H658" s="167">
        <v>2285</v>
      </c>
      <c r="I658" s="152">
        <v>44757</v>
      </c>
      <c r="J658" s="56" t="s">
        <v>3308</v>
      </c>
      <c r="K658" s="43" t="s">
        <v>3309</v>
      </c>
      <c r="L658" s="97" t="s">
        <v>954</v>
      </c>
      <c r="M658" s="43"/>
      <c r="N658" s="70" t="s">
        <v>2533</v>
      </c>
      <c r="O658" s="70" t="s">
        <v>68</v>
      </c>
      <c r="P658" s="169">
        <v>12</v>
      </c>
      <c r="Q658" s="115">
        <v>10</v>
      </c>
      <c r="R658" s="42">
        <f t="shared" si="240"/>
        <v>120</v>
      </c>
      <c r="S658" s="43" t="s">
        <v>1915</v>
      </c>
      <c r="T658" s="133" t="str">
        <f t="shared" si="254"/>
        <v xml:space="preserve">  </v>
      </c>
      <c r="U658" s="133">
        <f t="shared" si="254"/>
        <v>120</v>
      </c>
      <c r="V658" s="133" t="str">
        <f t="shared" si="254"/>
        <v xml:space="preserve">  </v>
      </c>
      <c r="W658" s="133"/>
      <c r="X658" s="133"/>
      <c r="Y658" s="133"/>
      <c r="Z658" s="133" t="str">
        <f t="shared" si="254"/>
        <v xml:space="preserve">  </v>
      </c>
      <c r="AA658" s="133" t="str">
        <f t="shared" si="254"/>
        <v xml:space="preserve">  </v>
      </c>
      <c r="AB658" s="133" t="str">
        <f t="shared" si="254"/>
        <v xml:space="preserve">  </v>
      </c>
      <c r="AC658" s="133" t="str">
        <f t="shared" si="254"/>
        <v xml:space="preserve">  </v>
      </c>
      <c r="AD658" s="133" t="str">
        <f t="shared" si="254"/>
        <v xml:space="preserve">  </v>
      </c>
      <c r="AE658" s="133"/>
      <c r="AF658" s="133" t="str">
        <f t="shared" si="254"/>
        <v xml:space="preserve">  </v>
      </c>
      <c r="AG658" s="133" t="str">
        <f t="shared" si="254"/>
        <v xml:space="preserve">  </v>
      </c>
      <c r="AH658" s="133" t="str">
        <f t="shared" si="254"/>
        <v xml:space="preserve">  </v>
      </c>
      <c r="AI658" s="42">
        <f t="shared" si="242"/>
        <v>120</v>
      </c>
      <c r="AJ658" s="43"/>
      <c r="AK658" s="43">
        <f t="shared" si="257"/>
        <v>1123</v>
      </c>
      <c r="AL658" s="42">
        <f t="shared" si="243"/>
        <v>120</v>
      </c>
      <c r="AM658" s="43" t="s">
        <v>311</v>
      </c>
      <c r="AN658" s="95">
        <v>44743</v>
      </c>
      <c r="AO658" s="82"/>
    </row>
    <row r="659" spans="1:41" ht="45" hidden="1" customHeight="1">
      <c r="A659" s="43">
        <v>29</v>
      </c>
      <c r="B659" s="43">
        <f t="shared" si="255"/>
        <v>3396</v>
      </c>
      <c r="C659" s="43" t="s">
        <v>1</v>
      </c>
      <c r="D659" s="70" t="s">
        <v>13</v>
      </c>
      <c r="E659" s="103">
        <v>44729</v>
      </c>
      <c r="F659" s="43" t="s">
        <v>38</v>
      </c>
      <c r="G659" s="43">
        <f t="shared" si="256"/>
        <v>1183</v>
      </c>
      <c r="H659" s="167">
        <v>2285</v>
      </c>
      <c r="I659" s="152">
        <v>44757</v>
      </c>
      <c r="J659" s="56" t="s">
        <v>3308</v>
      </c>
      <c r="K659" s="43" t="s">
        <v>3309</v>
      </c>
      <c r="L659" s="97" t="s">
        <v>954</v>
      </c>
      <c r="M659" s="43"/>
      <c r="N659" s="70" t="s">
        <v>2534</v>
      </c>
      <c r="O659" s="70" t="s">
        <v>68</v>
      </c>
      <c r="P659" s="169">
        <v>6</v>
      </c>
      <c r="Q659" s="115">
        <v>5</v>
      </c>
      <c r="R659" s="42">
        <f t="shared" si="240"/>
        <v>30</v>
      </c>
      <c r="S659" s="43" t="s">
        <v>1915</v>
      </c>
      <c r="T659" s="133" t="str">
        <f t="shared" si="254"/>
        <v xml:space="preserve">  </v>
      </c>
      <c r="U659" s="133">
        <f t="shared" si="254"/>
        <v>30</v>
      </c>
      <c r="V659" s="133" t="str">
        <f t="shared" si="254"/>
        <v xml:space="preserve">  </v>
      </c>
      <c r="W659" s="133"/>
      <c r="X659" s="133"/>
      <c r="Y659" s="133"/>
      <c r="Z659" s="133" t="str">
        <f t="shared" si="254"/>
        <v xml:space="preserve">  </v>
      </c>
      <c r="AA659" s="133" t="str">
        <f t="shared" si="254"/>
        <v xml:space="preserve">  </v>
      </c>
      <c r="AB659" s="133" t="str">
        <f t="shared" si="254"/>
        <v xml:space="preserve">  </v>
      </c>
      <c r="AC659" s="133" t="str">
        <f t="shared" si="254"/>
        <v xml:space="preserve">  </v>
      </c>
      <c r="AD659" s="133" t="str">
        <f t="shared" si="254"/>
        <v xml:space="preserve">  </v>
      </c>
      <c r="AE659" s="133"/>
      <c r="AF659" s="133" t="str">
        <f t="shared" si="254"/>
        <v xml:space="preserve">  </v>
      </c>
      <c r="AG659" s="133" t="str">
        <f t="shared" si="254"/>
        <v xml:space="preserve">  </v>
      </c>
      <c r="AH659" s="133" t="str">
        <f t="shared" si="254"/>
        <v xml:space="preserve">  </v>
      </c>
      <c r="AI659" s="42">
        <f t="shared" si="242"/>
        <v>30</v>
      </c>
      <c r="AJ659" s="43"/>
      <c r="AK659" s="43">
        <f t="shared" si="257"/>
        <v>1123</v>
      </c>
      <c r="AL659" s="42">
        <f t="shared" si="243"/>
        <v>30</v>
      </c>
      <c r="AM659" s="43" t="s">
        <v>311</v>
      </c>
      <c r="AN659" s="95">
        <v>44743</v>
      </c>
      <c r="AO659" s="82"/>
    </row>
    <row r="660" spans="1:41" ht="45" hidden="1" customHeight="1">
      <c r="A660" s="43">
        <v>30</v>
      </c>
      <c r="B660" s="43">
        <f t="shared" si="255"/>
        <v>3396</v>
      </c>
      <c r="C660" s="43" t="s">
        <v>1</v>
      </c>
      <c r="D660" s="70" t="s">
        <v>13</v>
      </c>
      <c r="E660" s="103">
        <v>44729</v>
      </c>
      <c r="F660" s="43" t="s">
        <v>38</v>
      </c>
      <c r="G660" s="43">
        <f t="shared" si="256"/>
        <v>1183</v>
      </c>
      <c r="H660" s="167">
        <v>2285</v>
      </c>
      <c r="I660" s="152">
        <v>44757</v>
      </c>
      <c r="J660" s="56" t="s">
        <v>3308</v>
      </c>
      <c r="K660" s="43" t="s">
        <v>3309</v>
      </c>
      <c r="L660" s="97" t="s">
        <v>954</v>
      </c>
      <c r="M660" s="43"/>
      <c r="N660" s="70" t="s">
        <v>2535</v>
      </c>
      <c r="O660" s="70" t="s">
        <v>68</v>
      </c>
      <c r="P660" s="169">
        <v>4</v>
      </c>
      <c r="Q660" s="115">
        <v>7</v>
      </c>
      <c r="R660" s="42">
        <f t="shared" si="240"/>
        <v>28</v>
      </c>
      <c r="S660" s="43" t="s">
        <v>1915</v>
      </c>
      <c r="T660" s="133" t="str">
        <f t="shared" si="254"/>
        <v xml:space="preserve">  </v>
      </c>
      <c r="U660" s="133">
        <f t="shared" si="254"/>
        <v>28</v>
      </c>
      <c r="V660" s="133" t="str">
        <f t="shared" si="254"/>
        <v xml:space="preserve">  </v>
      </c>
      <c r="W660" s="133"/>
      <c r="X660" s="133"/>
      <c r="Y660" s="133"/>
      <c r="Z660" s="133" t="str">
        <f t="shared" si="254"/>
        <v xml:space="preserve">  </v>
      </c>
      <c r="AA660" s="133" t="str">
        <f t="shared" si="254"/>
        <v xml:space="preserve">  </v>
      </c>
      <c r="AB660" s="133" t="str">
        <f t="shared" si="254"/>
        <v xml:space="preserve">  </v>
      </c>
      <c r="AC660" s="133" t="str">
        <f t="shared" si="254"/>
        <v xml:space="preserve">  </v>
      </c>
      <c r="AD660" s="133" t="str">
        <f t="shared" si="254"/>
        <v xml:space="preserve">  </v>
      </c>
      <c r="AE660" s="133"/>
      <c r="AF660" s="133" t="str">
        <f t="shared" si="254"/>
        <v xml:space="preserve">  </v>
      </c>
      <c r="AG660" s="133" t="str">
        <f t="shared" si="254"/>
        <v xml:space="preserve">  </v>
      </c>
      <c r="AH660" s="133" t="str">
        <f t="shared" si="254"/>
        <v xml:space="preserve">  </v>
      </c>
      <c r="AI660" s="42">
        <f t="shared" si="242"/>
        <v>28</v>
      </c>
      <c r="AJ660" s="43"/>
      <c r="AK660" s="43">
        <f t="shared" si="257"/>
        <v>1123</v>
      </c>
      <c r="AL660" s="42">
        <f t="shared" si="243"/>
        <v>28</v>
      </c>
      <c r="AM660" s="43" t="s">
        <v>311</v>
      </c>
      <c r="AN660" s="95">
        <v>44743</v>
      </c>
      <c r="AO660" s="82"/>
    </row>
    <row r="661" spans="1:41" ht="45" hidden="1" customHeight="1">
      <c r="A661" s="43">
        <v>31</v>
      </c>
      <c r="B661" s="43">
        <f t="shared" si="255"/>
        <v>3396</v>
      </c>
      <c r="C661" s="43" t="s">
        <v>1</v>
      </c>
      <c r="D661" s="70" t="s">
        <v>13</v>
      </c>
      <c r="E661" s="103">
        <v>44729</v>
      </c>
      <c r="F661" s="43" t="s">
        <v>38</v>
      </c>
      <c r="G661" s="43">
        <f t="shared" si="256"/>
        <v>1183</v>
      </c>
      <c r="H661" s="167">
        <v>2285</v>
      </c>
      <c r="I661" s="152">
        <v>44757</v>
      </c>
      <c r="J661" s="56" t="s">
        <v>3308</v>
      </c>
      <c r="K661" s="43" t="s">
        <v>3309</v>
      </c>
      <c r="L661" s="97" t="s">
        <v>954</v>
      </c>
      <c r="M661" s="43"/>
      <c r="N661" s="70" t="s">
        <v>2536</v>
      </c>
      <c r="O661" s="70" t="s">
        <v>68</v>
      </c>
      <c r="P661" s="169">
        <v>14</v>
      </c>
      <c r="Q661" s="115">
        <v>7</v>
      </c>
      <c r="R661" s="42">
        <f t="shared" si="240"/>
        <v>98</v>
      </c>
      <c r="S661" s="43" t="s">
        <v>1915</v>
      </c>
      <c r="T661" s="133" t="str">
        <f t="shared" ref="T661:AH670" si="258">IF($S661=T$15,$R661,"  ")</f>
        <v xml:space="preserve">  </v>
      </c>
      <c r="U661" s="133">
        <f t="shared" si="258"/>
        <v>98</v>
      </c>
      <c r="V661" s="133" t="str">
        <f t="shared" si="258"/>
        <v xml:space="preserve">  </v>
      </c>
      <c r="W661" s="133"/>
      <c r="X661" s="133"/>
      <c r="Y661" s="133"/>
      <c r="Z661" s="133" t="str">
        <f t="shared" si="258"/>
        <v xml:space="preserve">  </v>
      </c>
      <c r="AA661" s="133" t="str">
        <f t="shared" si="258"/>
        <v xml:space="preserve">  </v>
      </c>
      <c r="AB661" s="133" t="str">
        <f t="shared" si="258"/>
        <v xml:space="preserve">  </v>
      </c>
      <c r="AC661" s="133" t="str">
        <f t="shared" si="258"/>
        <v xml:space="preserve">  </v>
      </c>
      <c r="AD661" s="133" t="str">
        <f t="shared" si="258"/>
        <v xml:space="preserve">  </v>
      </c>
      <c r="AE661" s="133"/>
      <c r="AF661" s="133" t="str">
        <f t="shared" si="258"/>
        <v xml:space="preserve">  </v>
      </c>
      <c r="AG661" s="133" t="str">
        <f t="shared" si="258"/>
        <v xml:space="preserve">  </v>
      </c>
      <c r="AH661" s="133" t="str">
        <f t="shared" si="258"/>
        <v xml:space="preserve">  </v>
      </c>
      <c r="AI661" s="42">
        <f t="shared" si="242"/>
        <v>98</v>
      </c>
      <c r="AJ661" s="43"/>
      <c r="AK661" s="43">
        <f t="shared" si="257"/>
        <v>1123</v>
      </c>
      <c r="AL661" s="42">
        <f t="shared" si="243"/>
        <v>98</v>
      </c>
      <c r="AM661" s="43" t="s">
        <v>311</v>
      </c>
      <c r="AN661" s="95">
        <v>44743</v>
      </c>
      <c r="AO661" s="82"/>
    </row>
    <row r="662" spans="1:41" ht="45" hidden="1" customHeight="1">
      <c r="A662" s="43">
        <v>32</v>
      </c>
      <c r="B662" s="43">
        <f t="shared" si="255"/>
        <v>3396</v>
      </c>
      <c r="C662" s="43" t="s">
        <v>1</v>
      </c>
      <c r="D662" s="70" t="s">
        <v>13</v>
      </c>
      <c r="E662" s="103">
        <v>44729</v>
      </c>
      <c r="F662" s="43" t="s">
        <v>38</v>
      </c>
      <c r="G662" s="43">
        <f t="shared" si="256"/>
        <v>1183</v>
      </c>
      <c r="H662" s="167">
        <v>2285</v>
      </c>
      <c r="I662" s="152">
        <v>44757</v>
      </c>
      <c r="J662" s="56" t="s">
        <v>3308</v>
      </c>
      <c r="K662" s="43" t="s">
        <v>3309</v>
      </c>
      <c r="L662" s="97" t="s">
        <v>954</v>
      </c>
      <c r="M662" s="43"/>
      <c r="N662" s="70" t="s">
        <v>2537</v>
      </c>
      <c r="O662" s="70" t="s">
        <v>68</v>
      </c>
      <c r="P662" s="169">
        <v>25</v>
      </c>
      <c r="Q662" s="115">
        <v>5.5</v>
      </c>
      <c r="R662" s="42">
        <f t="shared" si="240"/>
        <v>137.5</v>
      </c>
      <c r="S662" s="43" t="s">
        <v>1915</v>
      </c>
      <c r="T662" s="133" t="str">
        <f t="shared" si="258"/>
        <v xml:space="preserve">  </v>
      </c>
      <c r="U662" s="133">
        <f t="shared" si="258"/>
        <v>137.5</v>
      </c>
      <c r="V662" s="133" t="str">
        <f t="shared" si="258"/>
        <v xml:space="preserve">  </v>
      </c>
      <c r="W662" s="133"/>
      <c r="X662" s="133"/>
      <c r="Y662" s="133"/>
      <c r="Z662" s="133" t="str">
        <f t="shared" si="258"/>
        <v xml:space="preserve">  </v>
      </c>
      <c r="AA662" s="133" t="str">
        <f t="shared" si="258"/>
        <v xml:space="preserve">  </v>
      </c>
      <c r="AB662" s="133" t="str">
        <f t="shared" si="258"/>
        <v xml:space="preserve">  </v>
      </c>
      <c r="AC662" s="133" t="str">
        <f t="shared" si="258"/>
        <v xml:space="preserve">  </v>
      </c>
      <c r="AD662" s="133" t="str">
        <f t="shared" si="258"/>
        <v xml:space="preserve">  </v>
      </c>
      <c r="AE662" s="133"/>
      <c r="AF662" s="133" t="str">
        <f t="shared" si="258"/>
        <v xml:space="preserve">  </v>
      </c>
      <c r="AG662" s="133" t="str">
        <f t="shared" si="258"/>
        <v xml:space="preserve">  </v>
      </c>
      <c r="AH662" s="133" t="str">
        <f t="shared" si="258"/>
        <v xml:space="preserve">  </v>
      </c>
      <c r="AI662" s="42">
        <f t="shared" si="242"/>
        <v>137.5</v>
      </c>
      <c r="AJ662" s="43"/>
      <c r="AK662" s="43">
        <f t="shared" si="257"/>
        <v>1123</v>
      </c>
      <c r="AL662" s="42">
        <f t="shared" si="243"/>
        <v>137.5</v>
      </c>
      <c r="AM662" s="43" t="s">
        <v>311</v>
      </c>
      <c r="AN662" s="95">
        <v>44743</v>
      </c>
      <c r="AO662" s="82"/>
    </row>
    <row r="663" spans="1:41" ht="45" hidden="1" customHeight="1">
      <c r="A663" s="43">
        <v>33</v>
      </c>
      <c r="B663" s="43">
        <f t="shared" si="255"/>
        <v>3396</v>
      </c>
      <c r="C663" s="43" t="s">
        <v>1</v>
      </c>
      <c r="D663" s="70" t="s">
        <v>13</v>
      </c>
      <c r="E663" s="103">
        <v>44729</v>
      </c>
      <c r="F663" s="43" t="s">
        <v>38</v>
      </c>
      <c r="G663" s="43">
        <f t="shared" si="256"/>
        <v>1183</v>
      </c>
      <c r="H663" s="167">
        <v>2285</v>
      </c>
      <c r="I663" s="152">
        <v>44757</v>
      </c>
      <c r="J663" s="56" t="s">
        <v>3308</v>
      </c>
      <c r="K663" s="43" t="s">
        <v>3309</v>
      </c>
      <c r="L663" s="97" t="s">
        <v>954</v>
      </c>
      <c r="M663" s="43"/>
      <c r="N663" s="70" t="s">
        <v>2538</v>
      </c>
      <c r="O663" s="70" t="s">
        <v>68</v>
      </c>
      <c r="P663" s="169">
        <v>2</v>
      </c>
      <c r="Q663" s="115">
        <v>6.5</v>
      </c>
      <c r="R663" s="42">
        <f t="shared" si="240"/>
        <v>13</v>
      </c>
      <c r="S663" s="43" t="s">
        <v>1917</v>
      </c>
      <c r="T663" s="133" t="str">
        <f t="shared" si="258"/>
        <v xml:space="preserve">  </v>
      </c>
      <c r="U663" s="133" t="str">
        <f t="shared" si="258"/>
        <v xml:space="preserve">  </v>
      </c>
      <c r="V663" s="133" t="str">
        <f t="shared" si="258"/>
        <v xml:space="preserve">  </v>
      </c>
      <c r="W663" s="133"/>
      <c r="X663" s="133"/>
      <c r="Y663" s="133"/>
      <c r="Z663" s="133">
        <f t="shared" si="258"/>
        <v>13</v>
      </c>
      <c r="AA663" s="133" t="str">
        <f t="shared" si="258"/>
        <v xml:space="preserve">  </v>
      </c>
      <c r="AB663" s="133" t="str">
        <f t="shared" si="258"/>
        <v xml:space="preserve">  </v>
      </c>
      <c r="AC663" s="133" t="str">
        <f t="shared" si="258"/>
        <v xml:space="preserve">  </v>
      </c>
      <c r="AD663" s="133" t="str">
        <f t="shared" si="258"/>
        <v xml:space="preserve">  </v>
      </c>
      <c r="AE663" s="133"/>
      <c r="AF663" s="133" t="str">
        <f t="shared" si="258"/>
        <v xml:space="preserve">  </v>
      </c>
      <c r="AG663" s="133" t="str">
        <f t="shared" si="258"/>
        <v xml:space="preserve">  </v>
      </c>
      <c r="AH663" s="133" t="str">
        <f t="shared" si="258"/>
        <v xml:space="preserve">  </v>
      </c>
      <c r="AI663" s="42">
        <f t="shared" si="242"/>
        <v>13</v>
      </c>
      <c r="AJ663" s="43"/>
      <c r="AK663" s="43">
        <f t="shared" si="257"/>
        <v>1123</v>
      </c>
      <c r="AL663" s="42">
        <f t="shared" si="243"/>
        <v>13</v>
      </c>
      <c r="AM663" s="43" t="s">
        <v>311</v>
      </c>
      <c r="AN663" s="95">
        <v>44743</v>
      </c>
      <c r="AO663" s="82"/>
    </row>
    <row r="664" spans="1:41" ht="45" hidden="1" customHeight="1">
      <c r="A664" s="43">
        <v>34</v>
      </c>
      <c r="B664" s="43">
        <f t="shared" si="255"/>
        <v>3396</v>
      </c>
      <c r="C664" s="43" t="s">
        <v>1</v>
      </c>
      <c r="D664" s="70" t="s">
        <v>13</v>
      </c>
      <c r="E664" s="103">
        <v>44729</v>
      </c>
      <c r="F664" s="43" t="s">
        <v>38</v>
      </c>
      <c r="G664" s="43">
        <f t="shared" si="256"/>
        <v>1183</v>
      </c>
      <c r="H664" s="167">
        <v>2285</v>
      </c>
      <c r="I664" s="152">
        <v>44757</v>
      </c>
      <c r="J664" s="56" t="s">
        <v>3308</v>
      </c>
      <c r="K664" s="43" t="s">
        <v>3309</v>
      </c>
      <c r="L664" s="97" t="s">
        <v>954</v>
      </c>
      <c r="M664" s="43"/>
      <c r="N664" s="70" t="s">
        <v>2539</v>
      </c>
      <c r="O664" s="70" t="s">
        <v>68</v>
      </c>
      <c r="P664" s="169">
        <v>10</v>
      </c>
      <c r="Q664" s="115">
        <v>25</v>
      </c>
      <c r="R664" s="42">
        <f t="shared" si="240"/>
        <v>250</v>
      </c>
      <c r="S664" s="43" t="s">
        <v>1915</v>
      </c>
      <c r="T664" s="133" t="str">
        <f t="shared" si="258"/>
        <v xml:space="preserve">  </v>
      </c>
      <c r="U664" s="133">
        <f t="shared" si="258"/>
        <v>250</v>
      </c>
      <c r="V664" s="133" t="str">
        <f t="shared" si="258"/>
        <v xml:space="preserve">  </v>
      </c>
      <c r="W664" s="133"/>
      <c r="X664" s="133"/>
      <c r="Y664" s="133"/>
      <c r="Z664" s="133" t="str">
        <f t="shared" si="258"/>
        <v xml:space="preserve">  </v>
      </c>
      <c r="AA664" s="133" t="str">
        <f t="shared" si="258"/>
        <v xml:space="preserve">  </v>
      </c>
      <c r="AB664" s="133" t="str">
        <f t="shared" si="258"/>
        <v xml:space="preserve">  </v>
      </c>
      <c r="AC664" s="133" t="str">
        <f t="shared" si="258"/>
        <v xml:space="preserve">  </v>
      </c>
      <c r="AD664" s="133" t="str">
        <f t="shared" si="258"/>
        <v xml:space="preserve">  </v>
      </c>
      <c r="AE664" s="133"/>
      <c r="AF664" s="133" t="str">
        <f t="shared" si="258"/>
        <v xml:space="preserve">  </v>
      </c>
      <c r="AG664" s="133" t="str">
        <f t="shared" si="258"/>
        <v xml:space="preserve">  </v>
      </c>
      <c r="AH664" s="133" t="str">
        <f t="shared" si="258"/>
        <v xml:space="preserve">  </v>
      </c>
      <c r="AI664" s="42">
        <f t="shared" si="242"/>
        <v>250</v>
      </c>
      <c r="AJ664" s="43"/>
      <c r="AK664" s="43">
        <f t="shared" si="257"/>
        <v>1123</v>
      </c>
      <c r="AL664" s="42">
        <f t="shared" si="243"/>
        <v>250</v>
      </c>
      <c r="AM664" s="43" t="s">
        <v>311</v>
      </c>
      <c r="AN664" s="95">
        <v>44743</v>
      </c>
      <c r="AO664" s="82"/>
    </row>
    <row r="665" spans="1:41" ht="45" hidden="1" customHeight="1">
      <c r="A665" s="43">
        <v>35</v>
      </c>
      <c r="B665" s="43">
        <f t="shared" si="255"/>
        <v>3396</v>
      </c>
      <c r="C665" s="43" t="s">
        <v>1</v>
      </c>
      <c r="D665" s="70" t="s">
        <v>13</v>
      </c>
      <c r="E665" s="103">
        <v>44729</v>
      </c>
      <c r="F665" s="43" t="s">
        <v>38</v>
      </c>
      <c r="G665" s="43">
        <f t="shared" si="256"/>
        <v>1183</v>
      </c>
      <c r="H665" s="167">
        <v>2285</v>
      </c>
      <c r="I665" s="152">
        <v>44757</v>
      </c>
      <c r="J665" s="56" t="s">
        <v>3308</v>
      </c>
      <c r="K665" s="43" t="s">
        <v>3309</v>
      </c>
      <c r="L665" s="97" t="s">
        <v>954</v>
      </c>
      <c r="M665" s="43"/>
      <c r="N665" s="70" t="s">
        <v>2540</v>
      </c>
      <c r="O665" s="70" t="s">
        <v>68</v>
      </c>
      <c r="P665" s="169">
        <v>5</v>
      </c>
      <c r="Q665" s="115">
        <v>2.5</v>
      </c>
      <c r="R665" s="42">
        <f t="shared" si="240"/>
        <v>12.5</v>
      </c>
      <c r="S665" s="43" t="s">
        <v>1915</v>
      </c>
      <c r="T665" s="133" t="str">
        <f t="shared" si="258"/>
        <v xml:space="preserve">  </v>
      </c>
      <c r="U665" s="133">
        <f t="shared" si="258"/>
        <v>12.5</v>
      </c>
      <c r="V665" s="133" t="str">
        <f t="shared" si="258"/>
        <v xml:space="preserve">  </v>
      </c>
      <c r="W665" s="133"/>
      <c r="X665" s="133"/>
      <c r="Y665" s="133"/>
      <c r="Z665" s="133" t="str">
        <f t="shared" si="258"/>
        <v xml:space="preserve">  </v>
      </c>
      <c r="AA665" s="133" t="str">
        <f t="shared" si="258"/>
        <v xml:space="preserve">  </v>
      </c>
      <c r="AB665" s="133" t="str">
        <f t="shared" si="258"/>
        <v xml:space="preserve">  </v>
      </c>
      <c r="AC665" s="133" t="str">
        <f t="shared" si="258"/>
        <v xml:space="preserve">  </v>
      </c>
      <c r="AD665" s="133" t="str">
        <f t="shared" si="258"/>
        <v xml:space="preserve">  </v>
      </c>
      <c r="AE665" s="133"/>
      <c r="AF665" s="133" t="str">
        <f t="shared" si="258"/>
        <v xml:space="preserve">  </v>
      </c>
      <c r="AG665" s="133" t="str">
        <f t="shared" si="258"/>
        <v xml:space="preserve">  </v>
      </c>
      <c r="AH665" s="133" t="str">
        <f t="shared" si="258"/>
        <v xml:space="preserve">  </v>
      </c>
      <c r="AI665" s="42">
        <f t="shared" si="242"/>
        <v>12.5</v>
      </c>
      <c r="AJ665" s="43"/>
      <c r="AK665" s="43">
        <f t="shared" si="257"/>
        <v>1123</v>
      </c>
      <c r="AL665" s="42">
        <f t="shared" si="243"/>
        <v>12.5</v>
      </c>
      <c r="AM665" s="43" t="s">
        <v>311</v>
      </c>
      <c r="AN665" s="95">
        <v>44743</v>
      </c>
      <c r="AO665" s="82"/>
    </row>
    <row r="666" spans="1:41" ht="45" hidden="1" customHeight="1">
      <c r="A666" s="43">
        <v>36</v>
      </c>
      <c r="B666" s="43">
        <f t="shared" si="255"/>
        <v>3396</v>
      </c>
      <c r="C666" s="43" t="s">
        <v>1</v>
      </c>
      <c r="D666" s="70" t="s">
        <v>13</v>
      </c>
      <c r="E666" s="103">
        <v>44729</v>
      </c>
      <c r="F666" s="43" t="s">
        <v>38</v>
      </c>
      <c r="G666" s="43">
        <f t="shared" si="256"/>
        <v>1183</v>
      </c>
      <c r="H666" s="167">
        <v>2285</v>
      </c>
      <c r="I666" s="152">
        <v>44757</v>
      </c>
      <c r="J666" s="56" t="s">
        <v>3308</v>
      </c>
      <c r="K666" s="43" t="s">
        <v>3309</v>
      </c>
      <c r="L666" s="97" t="s">
        <v>954</v>
      </c>
      <c r="M666" s="43"/>
      <c r="N666" s="70" t="s">
        <v>2541</v>
      </c>
      <c r="O666" s="70" t="s">
        <v>68</v>
      </c>
      <c r="P666" s="169">
        <v>6</v>
      </c>
      <c r="Q666" s="115">
        <v>20</v>
      </c>
      <c r="R666" s="42">
        <f t="shared" si="240"/>
        <v>120</v>
      </c>
      <c r="S666" s="43" t="s">
        <v>1915</v>
      </c>
      <c r="T666" s="133" t="str">
        <f t="shared" si="258"/>
        <v xml:space="preserve">  </v>
      </c>
      <c r="U666" s="133">
        <f t="shared" si="258"/>
        <v>120</v>
      </c>
      <c r="V666" s="133" t="str">
        <f t="shared" si="258"/>
        <v xml:space="preserve">  </v>
      </c>
      <c r="W666" s="133"/>
      <c r="X666" s="133"/>
      <c r="Y666" s="133"/>
      <c r="Z666" s="133" t="str">
        <f t="shared" si="258"/>
        <v xml:space="preserve">  </v>
      </c>
      <c r="AA666" s="133" t="str">
        <f t="shared" si="258"/>
        <v xml:space="preserve">  </v>
      </c>
      <c r="AB666" s="133" t="str">
        <f t="shared" si="258"/>
        <v xml:space="preserve">  </v>
      </c>
      <c r="AC666" s="133" t="str">
        <f t="shared" si="258"/>
        <v xml:space="preserve">  </v>
      </c>
      <c r="AD666" s="133" t="str">
        <f t="shared" si="258"/>
        <v xml:space="preserve">  </v>
      </c>
      <c r="AE666" s="133"/>
      <c r="AF666" s="133" t="str">
        <f t="shared" si="258"/>
        <v xml:space="preserve">  </v>
      </c>
      <c r="AG666" s="133" t="str">
        <f t="shared" si="258"/>
        <v xml:space="preserve">  </v>
      </c>
      <c r="AH666" s="133" t="str">
        <f t="shared" si="258"/>
        <v xml:space="preserve">  </v>
      </c>
      <c r="AI666" s="42">
        <f t="shared" si="242"/>
        <v>120</v>
      </c>
      <c r="AJ666" s="43"/>
      <c r="AK666" s="43">
        <f t="shared" si="257"/>
        <v>1123</v>
      </c>
      <c r="AL666" s="42">
        <f t="shared" si="243"/>
        <v>120</v>
      </c>
      <c r="AM666" s="43" t="s">
        <v>311</v>
      </c>
      <c r="AN666" s="95">
        <v>44743</v>
      </c>
      <c r="AO666" s="82"/>
    </row>
    <row r="667" spans="1:41" ht="45" hidden="1" customHeight="1">
      <c r="A667" s="43">
        <v>37</v>
      </c>
      <c r="B667" s="43">
        <f t="shared" si="255"/>
        <v>3396</v>
      </c>
      <c r="C667" s="43" t="s">
        <v>1</v>
      </c>
      <c r="D667" s="70" t="s">
        <v>13</v>
      </c>
      <c r="E667" s="103">
        <v>44729</v>
      </c>
      <c r="F667" s="43" t="s">
        <v>38</v>
      </c>
      <c r="G667" s="43">
        <f t="shared" si="256"/>
        <v>1183</v>
      </c>
      <c r="H667" s="167">
        <v>2285</v>
      </c>
      <c r="I667" s="152">
        <v>44757</v>
      </c>
      <c r="J667" s="56" t="s">
        <v>3308</v>
      </c>
      <c r="K667" s="43" t="s">
        <v>3309</v>
      </c>
      <c r="L667" s="97" t="s">
        <v>954</v>
      </c>
      <c r="M667" s="43"/>
      <c r="N667" s="70" t="s">
        <v>2542</v>
      </c>
      <c r="O667" s="70" t="s">
        <v>68</v>
      </c>
      <c r="P667" s="169">
        <v>16</v>
      </c>
      <c r="Q667" s="115">
        <v>27</v>
      </c>
      <c r="R667" s="42">
        <f t="shared" si="240"/>
        <v>432</v>
      </c>
      <c r="S667" s="43" t="s">
        <v>1915</v>
      </c>
      <c r="T667" s="133" t="str">
        <f t="shared" si="258"/>
        <v xml:space="preserve">  </v>
      </c>
      <c r="U667" s="133">
        <f t="shared" si="258"/>
        <v>432</v>
      </c>
      <c r="V667" s="133" t="str">
        <f t="shared" si="258"/>
        <v xml:space="preserve">  </v>
      </c>
      <c r="W667" s="133"/>
      <c r="X667" s="133"/>
      <c r="Y667" s="133"/>
      <c r="Z667" s="133" t="str">
        <f t="shared" si="258"/>
        <v xml:space="preserve">  </v>
      </c>
      <c r="AA667" s="133" t="str">
        <f t="shared" si="258"/>
        <v xml:space="preserve">  </v>
      </c>
      <c r="AB667" s="133" t="str">
        <f t="shared" si="258"/>
        <v xml:space="preserve">  </v>
      </c>
      <c r="AC667" s="133" t="str">
        <f t="shared" si="258"/>
        <v xml:space="preserve">  </v>
      </c>
      <c r="AD667" s="133" t="str">
        <f t="shared" si="258"/>
        <v xml:space="preserve">  </v>
      </c>
      <c r="AE667" s="133"/>
      <c r="AF667" s="133" t="str">
        <f t="shared" si="258"/>
        <v xml:space="preserve">  </v>
      </c>
      <c r="AG667" s="133" t="str">
        <f t="shared" si="258"/>
        <v xml:space="preserve">  </v>
      </c>
      <c r="AH667" s="133" t="str">
        <f t="shared" si="258"/>
        <v xml:space="preserve">  </v>
      </c>
      <c r="AI667" s="42">
        <f t="shared" si="242"/>
        <v>432</v>
      </c>
      <c r="AJ667" s="43"/>
      <c r="AK667" s="43">
        <f t="shared" si="257"/>
        <v>1123</v>
      </c>
      <c r="AL667" s="42">
        <f t="shared" si="243"/>
        <v>432</v>
      </c>
      <c r="AM667" s="43" t="s">
        <v>311</v>
      </c>
      <c r="AN667" s="95">
        <v>44743</v>
      </c>
      <c r="AO667" s="82"/>
    </row>
    <row r="668" spans="1:41" ht="45" hidden="1" customHeight="1">
      <c r="A668" s="43">
        <v>38</v>
      </c>
      <c r="B668" s="43">
        <f t="shared" si="255"/>
        <v>3396</v>
      </c>
      <c r="C668" s="43" t="s">
        <v>1</v>
      </c>
      <c r="D668" s="70" t="s">
        <v>13</v>
      </c>
      <c r="E668" s="103">
        <v>44729</v>
      </c>
      <c r="F668" s="43" t="s">
        <v>38</v>
      </c>
      <c r="G668" s="43">
        <f t="shared" si="256"/>
        <v>1183</v>
      </c>
      <c r="H668" s="167">
        <v>2285</v>
      </c>
      <c r="I668" s="152">
        <v>44757</v>
      </c>
      <c r="J668" s="56" t="s">
        <v>3308</v>
      </c>
      <c r="K668" s="43" t="s">
        <v>3309</v>
      </c>
      <c r="L668" s="97" t="s">
        <v>954</v>
      </c>
      <c r="M668" s="43"/>
      <c r="N668" s="70" t="s">
        <v>2543</v>
      </c>
      <c r="O668" s="70" t="s">
        <v>68</v>
      </c>
      <c r="P668" s="169">
        <v>9</v>
      </c>
      <c r="Q668" s="115">
        <v>27</v>
      </c>
      <c r="R668" s="42">
        <f t="shared" si="240"/>
        <v>243</v>
      </c>
      <c r="S668" s="43" t="s">
        <v>1915</v>
      </c>
      <c r="T668" s="133" t="str">
        <f t="shared" si="258"/>
        <v xml:space="preserve">  </v>
      </c>
      <c r="U668" s="133">
        <f t="shared" si="258"/>
        <v>243</v>
      </c>
      <c r="V668" s="133" t="str">
        <f t="shared" si="258"/>
        <v xml:space="preserve">  </v>
      </c>
      <c r="W668" s="133"/>
      <c r="X668" s="133"/>
      <c r="Y668" s="133"/>
      <c r="Z668" s="133" t="str">
        <f t="shared" si="258"/>
        <v xml:space="preserve">  </v>
      </c>
      <c r="AA668" s="133" t="str">
        <f t="shared" si="258"/>
        <v xml:space="preserve">  </v>
      </c>
      <c r="AB668" s="133" t="str">
        <f t="shared" si="258"/>
        <v xml:space="preserve">  </v>
      </c>
      <c r="AC668" s="133" t="str">
        <f t="shared" si="258"/>
        <v xml:space="preserve">  </v>
      </c>
      <c r="AD668" s="133" t="str">
        <f t="shared" si="258"/>
        <v xml:space="preserve">  </v>
      </c>
      <c r="AE668" s="133"/>
      <c r="AF668" s="133" t="str">
        <f t="shared" si="258"/>
        <v xml:space="preserve">  </v>
      </c>
      <c r="AG668" s="133" t="str">
        <f t="shared" si="258"/>
        <v xml:space="preserve">  </v>
      </c>
      <c r="AH668" s="133" t="str">
        <f t="shared" si="258"/>
        <v xml:space="preserve">  </v>
      </c>
      <c r="AI668" s="42">
        <f t="shared" si="242"/>
        <v>243</v>
      </c>
      <c r="AJ668" s="43"/>
      <c r="AK668" s="43">
        <f t="shared" si="257"/>
        <v>1123</v>
      </c>
      <c r="AL668" s="42">
        <f t="shared" si="243"/>
        <v>243</v>
      </c>
      <c r="AM668" s="43" t="s">
        <v>311</v>
      </c>
      <c r="AN668" s="95">
        <v>44743</v>
      </c>
      <c r="AO668" s="82"/>
    </row>
    <row r="669" spans="1:41" ht="45" hidden="1" customHeight="1">
      <c r="A669" s="43">
        <v>39</v>
      </c>
      <c r="B669" s="43">
        <f t="shared" si="255"/>
        <v>3396</v>
      </c>
      <c r="C669" s="43" t="s">
        <v>1</v>
      </c>
      <c r="D669" s="70" t="s">
        <v>13</v>
      </c>
      <c r="E669" s="103">
        <v>44729</v>
      </c>
      <c r="F669" s="43" t="s">
        <v>38</v>
      </c>
      <c r="G669" s="43">
        <f t="shared" si="256"/>
        <v>1183</v>
      </c>
      <c r="H669" s="167">
        <v>2285</v>
      </c>
      <c r="I669" s="152">
        <v>44757</v>
      </c>
      <c r="J669" s="56" t="s">
        <v>3308</v>
      </c>
      <c r="K669" s="43" t="s">
        <v>3309</v>
      </c>
      <c r="L669" s="97" t="s">
        <v>954</v>
      </c>
      <c r="M669" s="43"/>
      <c r="N669" s="70" t="s">
        <v>2544</v>
      </c>
      <c r="O669" s="70" t="s">
        <v>68</v>
      </c>
      <c r="P669" s="169">
        <v>56</v>
      </c>
      <c r="Q669" s="115">
        <v>5</v>
      </c>
      <c r="R669" s="42">
        <f t="shared" si="240"/>
        <v>280</v>
      </c>
      <c r="S669" s="43" t="s">
        <v>1915</v>
      </c>
      <c r="T669" s="133" t="str">
        <f t="shared" si="258"/>
        <v xml:space="preserve">  </v>
      </c>
      <c r="U669" s="133">
        <f t="shared" si="258"/>
        <v>280</v>
      </c>
      <c r="V669" s="133" t="str">
        <f t="shared" si="258"/>
        <v xml:space="preserve">  </v>
      </c>
      <c r="W669" s="133"/>
      <c r="X669" s="133"/>
      <c r="Y669" s="133"/>
      <c r="Z669" s="133" t="str">
        <f t="shared" si="258"/>
        <v xml:space="preserve">  </v>
      </c>
      <c r="AA669" s="133" t="str">
        <f t="shared" si="258"/>
        <v xml:space="preserve">  </v>
      </c>
      <c r="AB669" s="133" t="str">
        <f t="shared" si="258"/>
        <v xml:space="preserve">  </v>
      </c>
      <c r="AC669" s="133" t="str">
        <f t="shared" si="258"/>
        <v xml:space="preserve">  </v>
      </c>
      <c r="AD669" s="133" t="str">
        <f t="shared" si="258"/>
        <v xml:space="preserve">  </v>
      </c>
      <c r="AE669" s="133"/>
      <c r="AF669" s="133" t="str">
        <f t="shared" si="258"/>
        <v xml:space="preserve">  </v>
      </c>
      <c r="AG669" s="133" t="str">
        <f t="shared" si="258"/>
        <v xml:space="preserve">  </v>
      </c>
      <c r="AH669" s="133" t="str">
        <f t="shared" si="258"/>
        <v xml:space="preserve">  </v>
      </c>
      <c r="AI669" s="42">
        <f t="shared" si="242"/>
        <v>280</v>
      </c>
      <c r="AJ669" s="43"/>
      <c r="AK669" s="43">
        <f t="shared" si="257"/>
        <v>1123</v>
      </c>
      <c r="AL669" s="42">
        <f t="shared" si="243"/>
        <v>280</v>
      </c>
      <c r="AM669" s="43" t="s">
        <v>311</v>
      </c>
      <c r="AN669" s="95">
        <v>44743</v>
      </c>
      <c r="AO669" s="82"/>
    </row>
    <row r="670" spans="1:41" ht="45" hidden="1" customHeight="1">
      <c r="A670" s="43">
        <v>40</v>
      </c>
      <c r="B670" s="43">
        <v>3634</v>
      </c>
      <c r="C670" s="43" t="s">
        <v>1</v>
      </c>
      <c r="D670" s="70" t="s">
        <v>13</v>
      </c>
      <c r="E670" s="103">
        <v>44746</v>
      </c>
      <c r="F670" s="43" t="s">
        <v>38</v>
      </c>
      <c r="G670" s="43">
        <v>1271</v>
      </c>
      <c r="H670" s="167">
        <v>6590.25</v>
      </c>
      <c r="I670" s="152">
        <v>44748</v>
      </c>
      <c r="J670" s="56" t="s">
        <v>3310</v>
      </c>
      <c r="K670" s="43" t="s">
        <v>3038</v>
      </c>
      <c r="L670" s="97" t="s">
        <v>105</v>
      </c>
      <c r="M670" s="43"/>
      <c r="N670" s="70" t="s">
        <v>2545</v>
      </c>
      <c r="O670" s="70" t="s">
        <v>68</v>
      </c>
      <c r="P670" s="169">
        <v>20</v>
      </c>
      <c r="Q670" s="115">
        <v>48.85</v>
      </c>
      <c r="R670" s="42">
        <f t="shared" si="240"/>
        <v>977</v>
      </c>
      <c r="S670" s="43" t="s">
        <v>1915</v>
      </c>
      <c r="T670" s="133" t="str">
        <f t="shared" si="258"/>
        <v xml:space="preserve">  </v>
      </c>
      <c r="U670" s="133">
        <f t="shared" si="258"/>
        <v>977</v>
      </c>
      <c r="V670" s="133" t="str">
        <f t="shared" si="258"/>
        <v xml:space="preserve">  </v>
      </c>
      <c r="W670" s="133"/>
      <c r="X670" s="133"/>
      <c r="Y670" s="133"/>
      <c r="Z670" s="133" t="str">
        <f t="shared" si="258"/>
        <v xml:space="preserve">  </v>
      </c>
      <c r="AA670" s="133" t="str">
        <f t="shared" si="258"/>
        <v xml:space="preserve">  </v>
      </c>
      <c r="AB670" s="133" t="str">
        <f t="shared" si="258"/>
        <v xml:space="preserve">  </v>
      </c>
      <c r="AC670" s="133" t="str">
        <f t="shared" si="258"/>
        <v xml:space="preserve">  </v>
      </c>
      <c r="AD670" s="133" t="str">
        <f t="shared" si="258"/>
        <v xml:space="preserve">  </v>
      </c>
      <c r="AE670" s="133"/>
      <c r="AF670" s="133" t="str">
        <f t="shared" si="258"/>
        <v xml:space="preserve">  </v>
      </c>
      <c r="AG670" s="133" t="str">
        <f t="shared" si="258"/>
        <v xml:space="preserve">  </v>
      </c>
      <c r="AH670" s="133" t="str">
        <f t="shared" si="258"/>
        <v xml:space="preserve">  </v>
      </c>
      <c r="AI670" s="42">
        <f t="shared" si="242"/>
        <v>977</v>
      </c>
      <c r="AJ670" s="43"/>
      <c r="AK670" s="43">
        <v>1222</v>
      </c>
      <c r="AL670" s="42">
        <f t="shared" si="243"/>
        <v>977</v>
      </c>
      <c r="AM670" s="43" t="s">
        <v>311</v>
      </c>
      <c r="AN670" s="95">
        <v>44743</v>
      </c>
      <c r="AO670" s="82"/>
    </row>
    <row r="671" spans="1:41" ht="45" hidden="1" customHeight="1">
      <c r="A671" s="43">
        <v>41</v>
      </c>
      <c r="B671" s="43">
        <v>3634</v>
      </c>
      <c r="C671" s="43" t="s">
        <v>1</v>
      </c>
      <c r="D671" s="70" t="s">
        <v>13</v>
      </c>
      <c r="E671" s="103">
        <v>44746</v>
      </c>
      <c r="F671" s="43" t="s">
        <v>38</v>
      </c>
      <c r="G671" s="43">
        <v>1271</v>
      </c>
      <c r="H671" s="167">
        <v>6590.25</v>
      </c>
      <c r="I671" s="152">
        <v>44748</v>
      </c>
      <c r="J671" s="56" t="s">
        <v>3310</v>
      </c>
      <c r="K671" s="43" t="s">
        <v>3038</v>
      </c>
      <c r="L671" s="97" t="s">
        <v>105</v>
      </c>
      <c r="M671" s="43"/>
      <c r="N671" s="70" t="s">
        <v>2546</v>
      </c>
      <c r="O671" s="70" t="s">
        <v>68</v>
      </c>
      <c r="P671" s="169">
        <v>5</v>
      </c>
      <c r="Q671" s="115">
        <v>64.95</v>
      </c>
      <c r="R671" s="42">
        <f t="shared" si="240"/>
        <v>324.75</v>
      </c>
      <c r="S671" s="43" t="s">
        <v>1915</v>
      </c>
      <c r="T671" s="133" t="str">
        <f t="shared" ref="T671:AH678" si="259">IF($S671=T$15,$R671,"  ")</f>
        <v xml:space="preserve">  </v>
      </c>
      <c r="U671" s="133">
        <f t="shared" si="259"/>
        <v>324.75</v>
      </c>
      <c r="V671" s="133" t="str">
        <f t="shared" si="259"/>
        <v xml:space="preserve">  </v>
      </c>
      <c r="W671" s="133"/>
      <c r="X671" s="133"/>
      <c r="Y671" s="133"/>
      <c r="Z671" s="133" t="str">
        <f t="shared" si="259"/>
        <v xml:space="preserve">  </v>
      </c>
      <c r="AA671" s="133" t="str">
        <f t="shared" si="259"/>
        <v xml:space="preserve">  </v>
      </c>
      <c r="AB671" s="133" t="str">
        <f t="shared" si="259"/>
        <v xml:space="preserve">  </v>
      </c>
      <c r="AC671" s="133" t="str">
        <f t="shared" si="259"/>
        <v xml:space="preserve">  </v>
      </c>
      <c r="AD671" s="133" t="str">
        <f t="shared" si="259"/>
        <v xml:space="preserve">  </v>
      </c>
      <c r="AE671" s="133"/>
      <c r="AF671" s="133" t="str">
        <f t="shared" si="259"/>
        <v xml:space="preserve">  </v>
      </c>
      <c r="AG671" s="133" t="str">
        <f t="shared" si="259"/>
        <v xml:space="preserve">  </v>
      </c>
      <c r="AH671" s="133" t="str">
        <f t="shared" si="259"/>
        <v xml:space="preserve">  </v>
      </c>
      <c r="AI671" s="42">
        <f t="shared" si="242"/>
        <v>324.75</v>
      </c>
      <c r="AJ671" s="43"/>
      <c r="AK671" s="43">
        <f>AK670</f>
        <v>1222</v>
      </c>
      <c r="AL671" s="42">
        <f t="shared" si="243"/>
        <v>324.75</v>
      </c>
      <c r="AM671" s="43" t="s">
        <v>311</v>
      </c>
      <c r="AN671" s="95">
        <v>44743</v>
      </c>
      <c r="AO671" s="82"/>
    </row>
    <row r="672" spans="1:41" ht="45" hidden="1" customHeight="1">
      <c r="A672" s="43">
        <v>42</v>
      </c>
      <c r="B672" s="43">
        <v>3634</v>
      </c>
      <c r="C672" s="43" t="s">
        <v>1</v>
      </c>
      <c r="D672" s="70" t="s">
        <v>13</v>
      </c>
      <c r="E672" s="103">
        <v>44746</v>
      </c>
      <c r="F672" s="43" t="s">
        <v>38</v>
      </c>
      <c r="G672" s="43">
        <v>1271</v>
      </c>
      <c r="H672" s="167">
        <v>6590.25</v>
      </c>
      <c r="I672" s="152">
        <v>44748</v>
      </c>
      <c r="J672" s="56" t="s">
        <v>3310</v>
      </c>
      <c r="K672" s="43" t="s">
        <v>3038</v>
      </c>
      <c r="L672" s="97" t="s">
        <v>105</v>
      </c>
      <c r="M672" s="43"/>
      <c r="N672" s="70" t="s">
        <v>2547</v>
      </c>
      <c r="O672" s="70" t="s">
        <v>68</v>
      </c>
      <c r="P672" s="169">
        <v>200</v>
      </c>
      <c r="Q672" s="115">
        <v>8.4499999999999993</v>
      </c>
      <c r="R672" s="42">
        <f t="shared" si="240"/>
        <v>1689.9999999999998</v>
      </c>
      <c r="S672" s="43" t="s">
        <v>1915</v>
      </c>
      <c r="T672" s="133" t="str">
        <f t="shared" si="259"/>
        <v xml:space="preserve">  </v>
      </c>
      <c r="U672" s="133">
        <f t="shared" si="259"/>
        <v>1689.9999999999998</v>
      </c>
      <c r="V672" s="133" t="str">
        <f t="shared" si="259"/>
        <v xml:space="preserve">  </v>
      </c>
      <c r="W672" s="133"/>
      <c r="X672" s="133"/>
      <c r="Y672" s="133"/>
      <c r="Z672" s="133" t="str">
        <f t="shared" si="259"/>
        <v xml:space="preserve">  </v>
      </c>
      <c r="AA672" s="133" t="str">
        <f t="shared" si="259"/>
        <v xml:space="preserve">  </v>
      </c>
      <c r="AB672" s="133" t="str">
        <f t="shared" si="259"/>
        <v xml:space="preserve">  </v>
      </c>
      <c r="AC672" s="133" t="str">
        <f t="shared" si="259"/>
        <v xml:space="preserve">  </v>
      </c>
      <c r="AD672" s="133" t="str">
        <f t="shared" si="259"/>
        <v xml:space="preserve">  </v>
      </c>
      <c r="AE672" s="133"/>
      <c r="AF672" s="133" t="str">
        <f t="shared" si="259"/>
        <v xml:space="preserve">  </v>
      </c>
      <c r="AG672" s="133" t="str">
        <f t="shared" si="259"/>
        <v xml:space="preserve">  </v>
      </c>
      <c r="AH672" s="133" t="str">
        <f t="shared" si="259"/>
        <v xml:space="preserve">  </v>
      </c>
      <c r="AI672" s="42">
        <f t="shared" si="242"/>
        <v>1689.9999999999998</v>
      </c>
      <c r="AJ672" s="43"/>
      <c r="AK672" s="43">
        <f t="shared" ref="AK672:AK675" si="260">AK671</f>
        <v>1222</v>
      </c>
      <c r="AL672" s="42">
        <f t="shared" si="243"/>
        <v>1689.9999999999998</v>
      </c>
      <c r="AM672" s="43" t="s">
        <v>311</v>
      </c>
      <c r="AN672" s="95">
        <v>44743</v>
      </c>
      <c r="AO672" s="82"/>
    </row>
    <row r="673" spans="1:16384" ht="45" hidden="1" customHeight="1">
      <c r="A673" s="43">
        <v>43</v>
      </c>
      <c r="B673" s="43">
        <v>3634</v>
      </c>
      <c r="C673" s="43" t="s">
        <v>1</v>
      </c>
      <c r="D673" s="70" t="s">
        <v>13</v>
      </c>
      <c r="E673" s="103">
        <v>44746</v>
      </c>
      <c r="F673" s="43" t="s">
        <v>38</v>
      </c>
      <c r="G673" s="43">
        <v>1271</v>
      </c>
      <c r="H673" s="167">
        <v>6590.25</v>
      </c>
      <c r="I673" s="152">
        <v>44748</v>
      </c>
      <c r="J673" s="56" t="s">
        <v>3310</v>
      </c>
      <c r="K673" s="43" t="s">
        <v>3038</v>
      </c>
      <c r="L673" s="97" t="s">
        <v>105</v>
      </c>
      <c r="M673" s="43"/>
      <c r="N673" s="70" t="s">
        <v>2548</v>
      </c>
      <c r="O673" s="70" t="s">
        <v>68</v>
      </c>
      <c r="P673" s="169">
        <v>80</v>
      </c>
      <c r="Q673" s="115">
        <v>18.95</v>
      </c>
      <c r="R673" s="42">
        <f t="shared" si="240"/>
        <v>1516</v>
      </c>
      <c r="S673" s="43" t="s">
        <v>1915</v>
      </c>
      <c r="T673" s="133" t="str">
        <f t="shared" si="259"/>
        <v xml:space="preserve">  </v>
      </c>
      <c r="U673" s="133">
        <f t="shared" si="259"/>
        <v>1516</v>
      </c>
      <c r="V673" s="133" t="str">
        <f t="shared" si="259"/>
        <v xml:space="preserve">  </v>
      </c>
      <c r="W673" s="133"/>
      <c r="X673" s="133"/>
      <c r="Y673" s="133"/>
      <c r="Z673" s="133" t="str">
        <f t="shared" si="259"/>
        <v xml:space="preserve">  </v>
      </c>
      <c r="AA673" s="133" t="str">
        <f t="shared" si="259"/>
        <v xml:space="preserve">  </v>
      </c>
      <c r="AB673" s="133" t="str">
        <f t="shared" si="259"/>
        <v xml:space="preserve">  </v>
      </c>
      <c r="AC673" s="133" t="str">
        <f t="shared" si="259"/>
        <v xml:space="preserve">  </v>
      </c>
      <c r="AD673" s="133" t="str">
        <f t="shared" si="259"/>
        <v xml:space="preserve">  </v>
      </c>
      <c r="AE673" s="133"/>
      <c r="AF673" s="133" t="str">
        <f t="shared" si="259"/>
        <v xml:space="preserve">  </v>
      </c>
      <c r="AG673" s="133" t="str">
        <f t="shared" si="259"/>
        <v xml:space="preserve">  </v>
      </c>
      <c r="AH673" s="133" t="str">
        <f t="shared" si="259"/>
        <v xml:space="preserve">  </v>
      </c>
      <c r="AI673" s="42">
        <f t="shared" si="242"/>
        <v>1516</v>
      </c>
      <c r="AJ673" s="43"/>
      <c r="AK673" s="43">
        <f t="shared" si="260"/>
        <v>1222</v>
      </c>
      <c r="AL673" s="42">
        <f t="shared" si="243"/>
        <v>1516</v>
      </c>
      <c r="AM673" s="43" t="s">
        <v>311</v>
      </c>
      <c r="AN673" s="95">
        <v>44743</v>
      </c>
      <c r="AO673" s="82"/>
    </row>
    <row r="674" spans="1:16384" ht="45" hidden="1" customHeight="1">
      <c r="A674" s="43">
        <v>44</v>
      </c>
      <c r="B674" s="43">
        <v>3634</v>
      </c>
      <c r="C674" s="43" t="s">
        <v>1</v>
      </c>
      <c r="D674" s="70" t="s">
        <v>13</v>
      </c>
      <c r="E674" s="103">
        <v>44746</v>
      </c>
      <c r="F674" s="43" t="s">
        <v>38</v>
      </c>
      <c r="G674" s="43">
        <v>1271</v>
      </c>
      <c r="H674" s="167">
        <v>6590.25</v>
      </c>
      <c r="I674" s="152">
        <v>44748</v>
      </c>
      <c r="J674" s="56" t="s">
        <v>3310</v>
      </c>
      <c r="K674" s="43" t="s">
        <v>3038</v>
      </c>
      <c r="L674" s="97" t="s">
        <v>105</v>
      </c>
      <c r="M674" s="219"/>
      <c r="N674" s="70" t="s">
        <v>2549</v>
      </c>
      <c r="O674" s="70" t="s">
        <v>68</v>
      </c>
      <c r="P674" s="169">
        <v>50</v>
      </c>
      <c r="Q674" s="115">
        <v>25.85</v>
      </c>
      <c r="R674" s="42">
        <f t="shared" si="240"/>
        <v>1292.5</v>
      </c>
      <c r="S674" s="43" t="s">
        <v>1915</v>
      </c>
      <c r="T674" s="133" t="str">
        <f t="shared" si="259"/>
        <v xml:space="preserve">  </v>
      </c>
      <c r="U674" s="133">
        <f t="shared" si="259"/>
        <v>1292.5</v>
      </c>
      <c r="V674" s="133" t="str">
        <f t="shared" si="259"/>
        <v xml:space="preserve">  </v>
      </c>
      <c r="W674" s="133"/>
      <c r="X674" s="133"/>
      <c r="Y674" s="133"/>
      <c r="Z674" s="133" t="str">
        <f t="shared" si="259"/>
        <v xml:space="preserve">  </v>
      </c>
      <c r="AA674" s="133" t="str">
        <f t="shared" si="259"/>
        <v xml:space="preserve">  </v>
      </c>
      <c r="AB674" s="133" t="str">
        <f t="shared" si="259"/>
        <v xml:space="preserve">  </v>
      </c>
      <c r="AC674" s="133" t="str">
        <f t="shared" si="259"/>
        <v xml:space="preserve">  </v>
      </c>
      <c r="AD674" s="133" t="str">
        <f t="shared" si="259"/>
        <v xml:space="preserve">  </v>
      </c>
      <c r="AE674" s="133"/>
      <c r="AF674" s="133" t="str">
        <f t="shared" si="259"/>
        <v xml:space="preserve">  </v>
      </c>
      <c r="AG674" s="133" t="str">
        <f t="shared" si="259"/>
        <v xml:space="preserve">  </v>
      </c>
      <c r="AH674" s="133" t="str">
        <f t="shared" si="259"/>
        <v xml:space="preserve">  </v>
      </c>
      <c r="AI674" s="42">
        <f t="shared" si="242"/>
        <v>1292.5</v>
      </c>
      <c r="AJ674" s="43"/>
      <c r="AK674" s="43">
        <f t="shared" si="260"/>
        <v>1222</v>
      </c>
      <c r="AL674" s="42">
        <f t="shared" si="243"/>
        <v>1292.5</v>
      </c>
      <c r="AM674" s="43" t="s">
        <v>311</v>
      </c>
      <c r="AN674" s="95">
        <v>44743</v>
      </c>
      <c r="AO674" s="82"/>
    </row>
    <row r="675" spans="1:16384" ht="45" hidden="1" customHeight="1">
      <c r="A675" s="43">
        <v>45</v>
      </c>
      <c r="B675" s="43">
        <v>3634</v>
      </c>
      <c r="C675" s="43" t="s">
        <v>1</v>
      </c>
      <c r="D675" s="70" t="s">
        <v>13</v>
      </c>
      <c r="E675" s="103">
        <v>44746</v>
      </c>
      <c r="F675" s="43" t="s">
        <v>38</v>
      </c>
      <c r="G675" s="43">
        <v>1271</v>
      </c>
      <c r="H675" s="167">
        <v>6590.25</v>
      </c>
      <c r="I675" s="152">
        <v>44748</v>
      </c>
      <c r="J675" s="56" t="s">
        <v>3310</v>
      </c>
      <c r="K675" s="43" t="s">
        <v>3038</v>
      </c>
      <c r="L675" s="97" t="s">
        <v>105</v>
      </c>
      <c r="M675" s="219"/>
      <c r="N675" s="70" t="s">
        <v>2550</v>
      </c>
      <c r="O675" s="70" t="s">
        <v>68</v>
      </c>
      <c r="P675" s="169">
        <v>200</v>
      </c>
      <c r="Q675" s="115">
        <v>3.95</v>
      </c>
      <c r="R675" s="42">
        <f t="shared" si="240"/>
        <v>790</v>
      </c>
      <c r="S675" s="43" t="s">
        <v>1915</v>
      </c>
      <c r="T675" s="133" t="str">
        <f t="shared" si="259"/>
        <v xml:space="preserve">  </v>
      </c>
      <c r="U675" s="133">
        <f t="shared" si="259"/>
        <v>790</v>
      </c>
      <c r="V675" s="133" t="str">
        <f t="shared" si="259"/>
        <v xml:space="preserve">  </v>
      </c>
      <c r="W675" s="133"/>
      <c r="X675" s="133"/>
      <c r="Y675" s="133"/>
      <c r="Z675" s="133" t="str">
        <f t="shared" si="259"/>
        <v xml:space="preserve">  </v>
      </c>
      <c r="AA675" s="133" t="str">
        <f t="shared" si="259"/>
        <v xml:space="preserve">  </v>
      </c>
      <c r="AB675" s="133" t="str">
        <f t="shared" si="259"/>
        <v xml:space="preserve">  </v>
      </c>
      <c r="AC675" s="133" t="str">
        <f t="shared" si="259"/>
        <v xml:space="preserve">  </v>
      </c>
      <c r="AD675" s="133" t="str">
        <f t="shared" si="259"/>
        <v xml:space="preserve">  </v>
      </c>
      <c r="AE675" s="133"/>
      <c r="AF675" s="133" t="str">
        <f t="shared" si="259"/>
        <v xml:space="preserve">  </v>
      </c>
      <c r="AG675" s="133" t="str">
        <f t="shared" si="259"/>
        <v xml:space="preserve">  </v>
      </c>
      <c r="AH675" s="133" t="str">
        <f t="shared" si="259"/>
        <v xml:space="preserve">  </v>
      </c>
      <c r="AI675" s="42">
        <f t="shared" si="242"/>
        <v>790</v>
      </c>
      <c r="AJ675" s="43"/>
      <c r="AK675" s="43">
        <f t="shared" si="260"/>
        <v>1222</v>
      </c>
      <c r="AL675" s="42">
        <f t="shared" si="243"/>
        <v>790</v>
      </c>
      <c r="AM675" s="43" t="s">
        <v>311</v>
      </c>
      <c r="AN675" s="95">
        <v>44743</v>
      </c>
      <c r="AO675" s="82"/>
    </row>
    <row r="676" spans="1:16384" ht="45" hidden="1" customHeight="1">
      <c r="A676" s="43">
        <v>46</v>
      </c>
      <c r="B676" s="43">
        <v>3940</v>
      </c>
      <c r="C676" s="43" t="s">
        <v>1</v>
      </c>
      <c r="D676" s="70" t="s">
        <v>13</v>
      </c>
      <c r="E676" s="103">
        <v>44729</v>
      </c>
      <c r="F676" s="43" t="s">
        <v>38</v>
      </c>
      <c r="G676" s="43">
        <v>1452</v>
      </c>
      <c r="H676" s="219">
        <v>3100</v>
      </c>
      <c r="I676" s="103">
        <v>44749</v>
      </c>
      <c r="J676" s="56" t="s">
        <v>3311</v>
      </c>
      <c r="K676" s="43" t="s">
        <v>2592</v>
      </c>
      <c r="L676" s="97" t="s">
        <v>2002</v>
      </c>
      <c r="M676" s="219"/>
      <c r="N676" s="70" t="s">
        <v>2557</v>
      </c>
      <c r="O676" s="70" t="s">
        <v>68</v>
      </c>
      <c r="P676" s="169">
        <v>50</v>
      </c>
      <c r="Q676" s="115">
        <v>9</v>
      </c>
      <c r="R676" s="42">
        <f t="shared" si="240"/>
        <v>450</v>
      </c>
      <c r="S676" s="43" t="s">
        <v>1915</v>
      </c>
      <c r="T676" s="133" t="str">
        <f t="shared" si="259"/>
        <v xml:space="preserve">  </v>
      </c>
      <c r="U676" s="133">
        <f t="shared" si="259"/>
        <v>450</v>
      </c>
      <c r="V676" s="133" t="str">
        <f t="shared" si="259"/>
        <v xml:space="preserve">  </v>
      </c>
      <c r="W676" s="133"/>
      <c r="X676" s="133"/>
      <c r="Y676" s="133"/>
      <c r="Z676" s="133" t="str">
        <f t="shared" si="259"/>
        <v xml:space="preserve">  </v>
      </c>
      <c r="AA676" s="133" t="str">
        <f t="shared" si="259"/>
        <v xml:space="preserve">  </v>
      </c>
      <c r="AB676" s="133" t="str">
        <f t="shared" si="259"/>
        <v xml:space="preserve">  </v>
      </c>
      <c r="AC676" s="133" t="str">
        <f t="shared" si="259"/>
        <v xml:space="preserve">  </v>
      </c>
      <c r="AD676" s="133" t="str">
        <f t="shared" si="259"/>
        <v xml:space="preserve">  </v>
      </c>
      <c r="AE676" s="133"/>
      <c r="AF676" s="133" t="str">
        <f t="shared" si="259"/>
        <v xml:space="preserve">  </v>
      </c>
      <c r="AG676" s="133" t="str">
        <f t="shared" si="259"/>
        <v xml:space="preserve">  </v>
      </c>
      <c r="AH676" s="133" t="str">
        <f t="shared" si="259"/>
        <v xml:space="preserve">  </v>
      </c>
      <c r="AI676" s="42">
        <f t="shared" si="242"/>
        <v>450</v>
      </c>
      <c r="AJ676" s="43"/>
      <c r="AK676" s="43">
        <v>1355</v>
      </c>
      <c r="AL676" s="42">
        <f t="shared" si="243"/>
        <v>450</v>
      </c>
      <c r="AM676" s="43" t="s">
        <v>311</v>
      </c>
      <c r="AN676" s="95">
        <v>44743</v>
      </c>
      <c r="AO676" s="82"/>
    </row>
    <row r="677" spans="1:16384" ht="45" hidden="1" customHeight="1">
      <c r="A677" s="43">
        <v>47</v>
      </c>
      <c r="B677" s="43">
        <v>3940</v>
      </c>
      <c r="C677" s="43" t="s">
        <v>1</v>
      </c>
      <c r="D677" s="70" t="s">
        <v>13</v>
      </c>
      <c r="E677" s="103">
        <v>44729</v>
      </c>
      <c r="F677" s="43" t="s">
        <v>38</v>
      </c>
      <c r="G677" s="43">
        <v>1452</v>
      </c>
      <c r="H677" s="219">
        <v>3100</v>
      </c>
      <c r="I677" s="103">
        <v>44749</v>
      </c>
      <c r="J677" s="56" t="s">
        <v>3311</v>
      </c>
      <c r="K677" s="43" t="s">
        <v>2592</v>
      </c>
      <c r="L677" s="97" t="s">
        <v>2002</v>
      </c>
      <c r="M677" s="219"/>
      <c r="N677" s="70" t="s">
        <v>2558</v>
      </c>
      <c r="O677" s="70" t="s">
        <v>68</v>
      </c>
      <c r="P677" s="169">
        <v>5</v>
      </c>
      <c r="Q677" s="115">
        <v>320</v>
      </c>
      <c r="R677" s="42">
        <f t="shared" si="240"/>
        <v>1600</v>
      </c>
      <c r="S677" s="43" t="s">
        <v>1915</v>
      </c>
      <c r="T677" s="133" t="str">
        <f t="shared" si="259"/>
        <v xml:space="preserve">  </v>
      </c>
      <c r="U677" s="133">
        <f t="shared" si="259"/>
        <v>1600</v>
      </c>
      <c r="V677" s="133" t="str">
        <f t="shared" si="259"/>
        <v xml:space="preserve">  </v>
      </c>
      <c r="W677" s="133"/>
      <c r="X677" s="133"/>
      <c r="Y677" s="133"/>
      <c r="Z677" s="133" t="str">
        <f t="shared" si="259"/>
        <v xml:space="preserve">  </v>
      </c>
      <c r="AA677" s="133" t="str">
        <f t="shared" si="259"/>
        <v xml:space="preserve">  </v>
      </c>
      <c r="AB677" s="133" t="str">
        <f t="shared" si="259"/>
        <v xml:space="preserve">  </v>
      </c>
      <c r="AC677" s="133" t="str">
        <f t="shared" si="259"/>
        <v xml:space="preserve">  </v>
      </c>
      <c r="AD677" s="133" t="str">
        <f t="shared" si="259"/>
        <v xml:space="preserve">  </v>
      </c>
      <c r="AE677" s="133"/>
      <c r="AF677" s="133" t="str">
        <f t="shared" si="259"/>
        <v xml:space="preserve">  </v>
      </c>
      <c r="AG677" s="133" t="str">
        <f t="shared" si="259"/>
        <v xml:space="preserve">  </v>
      </c>
      <c r="AH677" s="133" t="str">
        <f t="shared" si="259"/>
        <v xml:space="preserve">  </v>
      </c>
      <c r="AI677" s="42">
        <f t="shared" si="242"/>
        <v>1600</v>
      </c>
      <c r="AJ677" s="43"/>
      <c r="AK677" s="43">
        <v>1355</v>
      </c>
      <c r="AL677" s="42">
        <f t="shared" si="243"/>
        <v>1600</v>
      </c>
      <c r="AM677" s="43" t="s">
        <v>311</v>
      </c>
      <c r="AN677" s="95">
        <v>44743</v>
      </c>
      <c r="AO677" s="82"/>
    </row>
    <row r="678" spans="1:16384" ht="45" hidden="1" customHeight="1">
      <c r="A678" s="43">
        <v>48</v>
      </c>
      <c r="B678" s="43">
        <v>3940</v>
      </c>
      <c r="C678" s="43" t="s">
        <v>1</v>
      </c>
      <c r="D678" s="70" t="s">
        <v>13</v>
      </c>
      <c r="E678" s="103">
        <v>44729</v>
      </c>
      <c r="F678" s="43" t="s">
        <v>38</v>
      </c>
      <c r="G678" s="43">
        <f t="shared" ref="G678" si="261">G677</f>
        <v>1452</v>
      </c>
      <c r="H678" s="219">
        <v>3100</v>
      </c>
      <c r="I678" s="103">
        <v>44749</v>
      </c>
      <c r="J678" s="56" t="s">
        <v>3311</v>
      </c>
      <c r="K678" s="43" t="s">
        <v>2592</v>
      </c>
      <c r="L678" s="97" t="s">
        <v>2002</v>
      </c>
      <c r="M678" s="219"/>
      <c r="N678" s="70" t="s">
        <v>2559</v>
      </c>
      <c r="O678" s="70" t="s">
        <v>68</v>
      </c>
      <c r="P678" s="169">
        <v>5</v>
      </c>
      <c r="Q678" s="115">
        <v>210</v>
      </c>
      <c r="R678" s="42">
        <f t="shared" si="240"/>
        <v>1050</v>
      </c>
      <c r="S678" s="43" t="s">
        <v>1915</v>
      </c>
      <c r="T678" s="133" t="str">
        <f t="shared" si="259"/>
        <v xml:space="preserve">  </v>
      </c>
      <c r="U678" s="133">
        <f t="shared" si="259"/>
        <v>1050</v>
      </c>
      <c r="V678" s="133" t="str">
        <f t="shared" si="259"/>
        <v xml:space="preserve">  </v>
      </c>
      <c r="W678" s="133"/>
      <c r="X678" s="133"/>
      <c r="Y678" s="133"/>
      <c r="Z678" s="133" t="str">
        <f t="shared" si="259"/>
        <v xml:space="preserve">  </v>
      </c>
      <c r="AA678" s="133" t="str">
        <f t="shared" si="259"/>
        <v xml:space="preserve">  </v>
      </c>
      <c r="AB678" s="133" t="str">
        <f t="shared" si="259"/>
        <v xml:space="preserve">  </v>
      </c>
      <c r="AC678" s="133" t="str">
        <f t="shared" si="259"/>
        <v xml:space="preserve">  </v>
      </c>
      <c r="AD678" s="133" t="str">
        <f t="shared" si="259"/>
        <v xml:space="preserve">  </v>
      </c>
      <c r="AE678" s="133"/>
      <c r="AF678" s="133" t="str">
        <f t="shared" si="259"/>
        <v xml:space="preserve">  </v>
      </c>
      <c r="AG678" s="133" t="str">
        <f t="shared" si="259"/>
        <v xml:space="preserve">  </v>
      </c>
      <c r="AH678" s="133" t="str">
        <f t="shared" si="259"/>
        <v xml:space="preserve">  </v>
      </c>
      <c r="AI678" s="42">
        <f t="shared" si="242"/>
        <v>1050</v>
      </c>
      <c r="AJ678" s="43"/>
      <c r="AK678" s="43">
        <v>1355</v>
      </c>
      <c r="AL678" s="42">
        <f t="shared" si="243"/>
        <v>1050</v>
      </c>
      <c r="AM678" s="43" t="s">
        <v>311</v>
      </c>
      <c r="AN678" s="95">
        <v>44743</v>
      </c>
      <c r="AO678" s="82"/>
    </row>
    <row r="679" spans="1:16384" ht="45" hidden="1" customHeight="1">
      <c r="A679" s="45"/>
      <c r="B679" s="45"/>
      <c r="C679" s="96" t="s">
        <v>2278</v>
      </c>
      <c r="D679" s="88"/>
      <c r="E679" s="45"/>
      <c r="F679" s="45"/>
      <c r="G679" s="45"/>
      <c r="H679" s="220"/>
      <c r="I679" s="45"/>
      <c r="J679" s="366"/>
      <c r="K679" s="221"/>
      <c r="L679" s="88"/>
      <c r="M679" s="222"/>
      <c r="N679" s="88"/>
      <c r="O679" s="45"/>
      <c r="P679" s="45"/>
      <c r="Q679" s="45"/>
      <c r="R679" s="44">
        <f>SUM(R631:R678)</f>
        <v>268905.90205000003</v>
      </c>
      <c r="S679" s="45"/>
      <c r="T679" s="206">
        <f t="shared" ref="T679:AH679" si="262">SUBTOTAL(9,T631:T678)</f>
        <v>0</v>
      </c>
      <c r="U679" s="206">
        <f t="shared" si="262"/>
        <v>0</v>
      </c>
      <c r="V679" s="206">
        <f t="shared" si="262"/>
        <v>0</v>
      </c>
      <c r="W679" s="206"/>
      <c r="X679" s="206"/>
      <c r="Y679" s="206"/>
      <c r="Z679" s="206">
        <f t="shared" si="262"/>
        <v>0</v>
      </c>
      <c r="AA679" s="206">
        <f t="shared" si="262"/>
        <v>0</v>
      </c>
      <c r="AB679" s="206">
        <f t="shared" si="262"/>
        <v>0</v>
      </c>
      <c r="AC679" s="206">
        <f t="shared" si="262"/>
        <v>0</v>
      </c>
      <c r="AD679" s="206">
        <f t="shared" si="262"/>
        <v>0</v>
      </c>
      <c r="AE679" s="206"/>
      <c r="AF679" s="206">
        <f t="shared" si="262"/>
        <v>0</v>
      </c>
      <c r="AG679" s="206">
        <f t="shared" si="262"/>
        <v>0</v>
      </c>
      <c r="AH679" s="206">
        <f t="shared" si="262"/>
        <v>0</v>
      </c>
      <c r="AI679" s="45"/>
      <c r="AJ679" s="45"/>
      <c r="AK679" s="45"/>
      <c r="AL679" s="45"/>
      <c r="AM679" s="45" t="s">
        <v>311</v>
      </c>
      <c r="AN679" s="95">
        <v>44743</v>
      </c>
      <c r="AO679" s="98"/>
      <c r="AP679" s="34"/>
      <c r="AQ679" s="35"/>
      <c r="AR679" s="36"/>
      <c r="AS679" s="41"/>
      <c r="AT679" s="41"/>
      <c r="AU679" s="41"/>
      <c r="AV679" s="36"/>
      <c r="AW679" s="41"/>
      <c r="AX679" s="36"/>
      <c r="AY679" s="34"/>
      <c r="AZ679" s="34"/>
      <c r="BA679" s="37"/>
      <c r="BB679" s="38"/>
      <c r="BC679" s="34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7"/>
      <c r="BP679" s="37"/>
      <c r="BQ679" s="37"/>
      <c r="BR679" s="37"/>
      <c r="BS679" s="34"/>
      <c r="BT679" s="40"/>
      <c r="BU679" s="34"/>
      <c r="BV679" s="34"/>
      <c r="BW679" s="35"/>
      <c r="BX679" s="36"/>
      <c r="BY679" s="37"/>
      <c r="BZ679" s="34"/>
      <c r="CA679" s="34"/>
      <c r="CB679" s="41"/>
      <c r="CC679" s="41"/>
      <c r="CD679" s="41"/>
      <c r="CE679" s="41"/>
      <c r="CF679" s="36"/>
      <c r="CG679" s="41"/>
      <c r="CH679" s="36"/>
      <c r="CI679" s="34"/>
      <c r="CJ679" s="34"/>
      <c r="CK679" s="37"/>
      <c r="CL679" s="38"/>
      <c r="CM679" s="34"/>
      <c r="CN679" s="39"/>
      <c r="CO679" s="39"/>
      <c r="CP679" s="39"/>
      <c r="CQ679" s="39"/>
      <c r="CR679" s="39"/>
      <c r="CS679" s="39"/>
      <c r="CT679" s="39"/>
      <c r="CU679" s="39"/>
      <c r="CV679" s="39"/>
      <c r="CW679" s="39"/>
      <c r="CX679" s="39"/>
      <c r="CY679" s="37"/>
      <c r="CZ679" s="37"/>
      <c r="DA679" s="37"/>
      <c r="DB679" s="37"/>
      <c r="DC679" s="34"/>
      <c r="DD679" s="40"/>
      <c r="DE679" s="34"/>
      <c r="DF679" s="34"/>
      <c r="DG679" s="35"/>
      <c r="DH679" s="36"/>
      <c r="DI679" s="37"/>
      <c r="DJ679" s="34"/>
      <c r="DK679" s="34"/>
      <c r="DL679" s="41"/>
      <c r="DM679" s="41"/>
      <c r="DN679" s="41"/>
      <c r="DO679" s="41"/>
      <c r="DP679" s="36"/>
      <c r="DQ679" s="41"/>
      <c r="DR679" s="36"/>
      <c r="DS679" s="34"/>
      <c r="DT679" s="34"/>
      <c r="DU679" s="37"/>
      <c r="DV679" s="38"/>
      <c r="DW679" s="34"/>
      <c r="DX679" s="39"/>
      <c r="DY679" s="39"/>
      <c r="DZ679" s="39"/>
      <c r="EA679" s="39"/>
      <c r="EB679" s="39"/>
      <c r="EC679" s="39"/>
      <c r="ED679" s="39"/>
      <c r="EE679" s="39"/>
      <c r="EF679" s="39"/>
      <c r="EG679" s="39"/>
      <c r="EH679" s="39"/>
      <c r="EI679" s="37"/>
      <c r="EJ679" s="37"/>
      <c r="EK679" s="37"/>
      <c r="EL679" s="37"/>
      <c r="EM679" s="34"/>
      <c r="EN679" s="40"/>
      <c r="EO679" s="34"/>
      <c r="EP679" s="34"/>
      <c r="EQ679" s="35"/>
      <c r="ER679" s="36"/>
      <c r="ES679" s="37"/>
      <c r="ET679" s="34"/>
      <c r="EU679" s="34"/>
      <c r="EV679" s="41"/>
      <c r="EW679" s="41"/>
      <c r="EX679" s="41"/>
      <c r="EY679" s="41"/>
      <c r="EZ679" s="36"/>
      <c r="FA679" s="41"/>
      <c r="FB679" s="36"/>
      <c r="FC679" s="34"/>
      <c r="FD679" s="34"/>
      <c r="FE679" s="37"/>
      <c r="FF679" s="38"/>
      <c r="FG679" s="34"/>
      <c r="FH679" s="39"/>
      <c r="FI679" s="39"/>
      <c r="FJ679" s="39"/>
      <c r="FK679" s="39"/>
      <c r="FL679" s="39"/>
      <c r="FM679" s="39"/>
      <c r="FN679" s="39"/>
      <c r="FO679" s="39"/>
      <c r="FP679" s="39"/>
      <c r="FQ679" s="39"/>
      <c r="FR679" s="39"/>
      <c r="FS679" s="37"/>
      <c r="FT679" s="37"/>
      <c r="FU679" s="37"/>
      <c r="FV679" s="37"/>
      <c r="FW679" s="34"/>
      <c r="FX679" s="40"/>
      <c r="FY679" s="34"/>
      <c r="FZ679" s="34"/>
      <c r="GA679" s="35"/>
      <c r="GB679" s="36"/>
      <c r="GC679" s="37"/>
      <c r="GD679" s="34"/>
      <c r="GE679" s="34"/>
      <c r="GF679" s="41"/>
      <c r="GG679" s="41"/>
      <c r="GH679" s="41"/>
      <c r="GI679" s="41"/>
      <c r="GJ679" s="36"/>
      <c r="GK679" s="41"/>
      <c r="GL679" s="36"/>
      <c r="GM679" s="34"/>
      <c r="GN679" s="34"/>
      <c r="GO679" s="37"/>
      <c r="GP679" s="38"/>
      <c r="GQ679" s="34"/>
      <c r="GR679" s="39"/>
      <c r="GS679" s="39"/>
      <c r="GT679" s="39"/>
      <c r="GU679" s="39"/>
      <c r="GV679" s="39"/>
      <c r="GW679" s="39"/>
      <c r="GX679" s="39"/>
      <c r="GY679" s="39"/>
      <c r="GZ679" s="39"/>
      <c r="HA679" s="39"/>
      <c r="HB679" s="39"/>
      <c r="HC679" s="37"/>
      <c r="HD679" s="37"/>
      <c r="HE679" s="37"/>
      <c r="HF679" s="37"/>
      <c r="HG679" s="34"/>
      <c r="HH679" s="40"/>
      <c r="HI679" s="34"/>
      <c r="HJ679" s="34"/>
      <c r="HK679" s="35"/>
      <c r="HL679" s="36"/>
      <c r="HM679" s="37"/>
      <c r="HN679" s="34"/>
      <c r="HO679" s="34"/>
      <c r="HP679" s="41"/>
      <c r="HQ679" s="41"/>
      <c r="HR679" s="41"/>
      <c r="HS679" s="41"/>
      <c r="HT679" s="36"/>
      <c r="HU679" s="41"/>
      <c r="HV679" s="36"/>
      <c r="HW679" s="34"/>
      <c r="HX679" s="34"/>
      <c r="HY679" s="37"/>
      <c r="HZ679" s="38"/>
      <c r="IA679" s="34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7"/>
      <c r="IN679" s="37"/>
      <c r="IO679" s="37"/>
      <c r="IP679" s="37"/>
      <c r="IQ679" s="34"/>
      <c r="IR679" s="40"/>
      <c r="IS679" s="34"/>
      <c r="IT679" s="34"/>
      <c r="IU679" s="35"/>
      <c r="IV679" s="36"/>
      <c r="IW679" s="37"/>
      <c r="IX679" s="34"/>
      <c r="IY679" s="34"/>
      <c r="IZ679" s="41"/>
      <c r="JA679" s="41"/>
      <c r="JB679" s="41"/>
      <c r="JC679" s="41"/>
      <c r="JD679" s="36"/>
      <c r="JE679" s="41"/>
      <c r="JF679" s="36"/>
      <c r="JG679" s="34"/>
      <c r="JH679" s="34"/>
      <c r="JI679" s="37"/>
      <c r="JJ679" s="38"/>
      <c r="JK679" s="34"/>
      <c r="JL679" s="39"/>
      <c r="JM679" s="39"/>
      <c r="JN679" s="39"/>
      <c r="JO679" s="39"/>
      <c r="JP679" s="39"/>
      <c r="JQ679" s="39"/>
      <c r="JR679" s="39"/>
      <c r="JS679" s="39"/>
      <c r="JT679" s="39"/>
      <c r="JU679" s="39"/>
      <c r="JV679" s="39"/>
      <c r="JW679" s="37"/>
      <c r="JX679" s="37"/>
      <c r="JY679" s="37"/>
      <c r="JZ679" s="37"/>
      <c r="KA679" s="34"/>
      <c r="KB679" s="40"/>
      <c r="KC679" s="34"/>
      <c r="KD679" s="34"/>
      <c r="KE679" s="35"/>
      <c r="KF679" s="36"/>
      <c r="KG679" s="37"/>
      <c r="KH679" s="34"/>
      <c r="KI679" s="34"/>
      <c r="KJ679" s="41"/>
      <c r="KK679" s="41"/>
      <c r="KL679" s="41"/>
      <c r="KM679" s="41"/>
      <c r="KN679" s="36"/>
      <c r="KO679" s="41"/>
      <c r="KP679" s="36"/>
      <c r="KQ679" s="34"/>
      <c r="KR679" s="34"/>
      <c r="KS679" s="37"/>
      <c r="KT679" s="38"/>
      <c r="KU679" s="34"/>
      <c r="KV679" s="39"/>
      <c r="KW679" s="39"/>
      <c r="KX679" s="39"/>
      <c r="KY679" s="39"/>
      <c r="KZ679" s="39"/>
      <c r="LA679" s="39"/>
      <c r="LB679" s="39"/>
      <c r="LC679" s="39"/>
      <c r="LD679" s="39"/>
      <c r="LE679" s="39"/>
      <c r="LF679" s="39"/>
      <c r="LG679" s="37"/>
      <c r="LH679" s="37"/>
      <c r="LI679" s="37"/>
      <c r="LJ679" s="37"/>
      <c r="LK679" s="34"/>
      <c r="LL679" s="40"/>
      <c r="LM679" s="34"/>
      <c r="LN679" s="34"/>
      <c r="LO679" s="35"/>
      <c r="LP679" s="36"/>
      <c r="LQ679" s="37"/>
      <c r="LR679" s="34"/>
      <c r="LS679" s="34"/>
      <c r="LT679" s="41"/>
      <c r="LU679" s="41"/>
      <c r="LV679" s="41"/>
      <c r="LW679" s="41"/>
      <c r="LX679" s="36"/>
      <c r="LY679" s="41"/>
      <c r="LZ679" s="36"/>
      <c r="MA679" s="34"/>
      <c r="MB679" s="34"/>
      <c r="MC679" s="37"/>
      <c r="MD679" s="38"/>
      <c r="ME679" s="34"/>
      <c r="MF679" s="39"/>
      <c r="MG679" s="39"/>
      <c r="MH679" s="39"/>
      <c r="MI679" s="39"/>
      <c r="MJ679" s="39"/>
      <c r="MK679" s="39"/>
      <c r="ML679" s="39"/>
      <c r="MM679" s="39"/>
      <c r="MN679" s="39"/>
      <c r="MO679" s="39"/>
      <c r="MP679" s="39"/>
      <c r="MQ679" s="37"/>
      <c r="MR679" s="37"/>
      <c r="MS679" s="37"/>
      <c r="MT679" s="37"/>
      <c r="MU679" s="34"/>
      <c r="MV679" s="40"/>
      <c r="MW679" s="34"/>
      <c r="MX679" s="34"/>
      <c r="MY679" s="35"/>
      <c r="MZ679" s="36"/>
      <c r="NA679" s="37"/>
      <c r="NB679" s="34"/>
      <c r="NC679" s="34"/>
      <c r="ND679" s="41"/>
      <c r="NE679" s="41"/>
      <c r="NF679" s="41"/>
      <c r="NG679" s="41"/>
      <c r="NH679" s="36"/>
      <c r="NI679" s="41"/>
      <c r="NJ679" s="36"/>
      <c r="NK679" s="34"/>
      <c r="NL679" s="34"/>
      <c r="NM679" s="37"/>
      <c r="NN679" s="38"/>
      <c r="NO679" s="34"/>
      <c r="NP679" s="39"/>
      <c r="NQ679" s="39"/>
      <c r="NR679" s="39"/>
      <c r="NS679" s="39"/>
      <c r="NT679" s="39"/>
      <c r="NU679" s="39"/>
      <c r="NV679" s="39"/>
      <c r="NW679" s="39"/>
      <c r="NX679" s="39"/>
      <c r="NY679" s="39"/>
      <c r="NZ679" s="39"/>
      <c r="OA679" s="37"/>
      <c r="OB679" s="37"/>
      <c r="OC679" s="37"/>
      <c r="OD679" s="37"/>
      <c r="OE679" s="34"/>
      <c r="OF679" s="40"/>
      <c r="OG679" s="34"/>
      <c r="OH679" s="34"/>
      <c r="OI679" s="35"/>
      <c r="OJ679" s="36"/>
      <c r="OK679" s="37"/>
      <c r="OL679" s="34"/>
      <c r="OM679" s="34"/>
      <c r="ON679" s="41"/>
      <c r="OO679" s="41"/>
      <c r="OP679" s="41"/>
      <c r="OQ679" s="41"/>
      <c r="OR679" s="36"/>
      <c r="OS679" s="41"/>
      <c r="OT679" s="36"/>
      <c r="OU679" s="34"/>
      <c r="OV679" s="34"/>
      <c r="OW679" s="37"/>
      <c r="OX679" s="38"/>
      <c r="OY679" s="34"/>
      <c r="OZ679" s="39"/>
      <c r="PA679" s="39"/>
      <c r="PB679" s="39"/>
      <c r="PC679" s="39"/>
      <c r="PD679" s="39"/>
      <c r="PE679" s="39"/>
      <c r="PF679" s="39"/>
      <c r="PG679" s="39"/>
      <c r="PH679" s="39"/>
      <c r="PI679" s="39"/>
      <c r="PJ679" s="39"/>
      <c r="PK679" s="37"/>
      <c r="PL679" s="37"/>
      <c r="PM679" s="37"/>
      <c r="PN679" s="37"/>
      <c r="PO679" s="34"/>
      <c r="PP679" s="40"/>
      <c r="PQ679" s="34"/>
      <c r="PR679" s="34"/>
      <c r="PS679" s="35"/>
      <c r="PT679" s="36"/>
      <c r="PU679" s="37"/>
      <c r="PV679" s="34"/>
      <c r="PW679" s="34"/>
      <c r="PX679" s="41"/>
      <c r="PY679" s="41"/>
      <c r="PZ679" s="41"/>
      <c r="QA679" s="41"/>
      <c r="QB679" s="36"/>
      <c r="QC679" s="41"/>
      <c r="QD679" s="36"/>
      <c r="QE679" s="34"/>
      <c r="QF679" s="34"/>
      <c r="QG679" s="37"/>
      <c r="QH679" s="38"/>
      <c r="QI679" s="34"/>
      <c r="QJ679" s="39"/>
      <c r="QK679" s="39"/>
      <c r="QL679" s="39"/>
      <c r="QM679" s="39"/>
      <c r="QN679" s="39"/>
      <c r="QO679" s="39"/>
      <c r="QP679" s="39"/>
      <c r="QQ679" s="39"/>
      <c r="QR679" s="39"/>
      <c r="QS679" s="39"/>
      <c r="QT679" s="39"/>
      <c r="QU679" s="37"/>
      <c r="QV679" s="37"/>
      <c r="QW679" s="37"/>
      <c r="QX679" s="37"/>
      <c r="QY679" s="34"/>
      <c r="QZ679" s="40"/>
      <c r="RA679" s="34"/>
      <c r="RB679" s="34"/>
      <c r="RC679" s="35"/>
      <c r="RD679" s="36"/>
      <c r="RE679" s="37"/>
      <c r="RF679" s="34"/>
      <c r="RG679" s="34"/>
      <c r="RH679" s="41"/>
      <c r="RI679" s="41"/>
      <c r="RJ679" s="41"/>
      <c r="RK679" s="41"/>
      <c r="RL679" s="36"/>
      <c r="RM679" s="41"/>
      <c r="RN679" s="36"/>
      <c r="RO679" s="34"/>
      <c r="RP679" s="34"/>
      <c r="RQ679" s="37"/>
      <c r="RR679" s="38"/>
      <c r="RS679" s="34"/>
      <c r="RT679" s="39"/>
      <c r="RU679" s="39"/>
      <c r="RV679" s="39"/>
      <c r="RW679" s="39"/>
      <c r="RX679" s="39"/>
      <c r="RY679" s="39"/>
      <c r="RZ679" s="39"/>
      <c r="SA679" s="39"/>
      <c r="SB679" s="39"/>
      <c r="SC679" s="39"/>
      <c r="SD679" s="39"/>
      <c r="SE679" s="37"/>
      <c r="SF679" s="37"/>
      <c r="SG679" s="37"/>
      <c r="SH679" s="37"/>
      <c r="SI679" s="34"/>
      <c r="SJ679" s="40"/>
      <c r="SK679" s="34"/>
      <c r="SL679" s="34"/>
      <c r="SM679" s="35"/>
      <c r="SN679" s="36"/>
      <c r="SO679" s="37"/>
      <c r="SP679" s="34"/>
      <c r="SQ679" s="34"/>
      <c r="SR679" s="41"/>
      <c r="SS679" s="41"/>
      <c r="ST679" s="41"/>
      <c r="SU679" s="41"/>
      <c r="SV679" s="36"/>
      <c r="SW679" s="41"/>
      <c r="SX679" s="36"/>
      <c r="SY679" s="34"/>
      <c r="SZ679" s="34"/>
      <c r="TA679" s="37"/>
      <c r="TB679" s="38"/>
      <c r="TC679" s="34"/>
      <c r="TD679" s="39"/>
      <c r="TE679" s="39"/>
      <c r="TF679" s="39"/>
      <c r="TG679" s="39"/>
      <c r="TH679" s="39"/>
      <c r="TI679" s="39"/>
      <c r="TJ679" s="39"/>
      <c r="TK679" s="39"/>
      <c r="TL679" s="39"/>
      <c r="TM679" s="39"/>
      <c r="TN679" s="39"/>
      <c r="TO679" s="37"/>
      <c r="TP679" s="37"/>
      <c r="TQ679" s="37"/>
      <c r="TR679" s="37"/>
      <c r="TS679" s="34"/>
      <c r="TT679" s="40"/>
      <c r="TU679" s="34"/>
      <c r="TV679" s="34"/>
      <c r="TW679" s="35"/>
      <c r="TX679" s="36"/>
      <c r="TY679" s="37"/>
      <c r="TZ679" s="34"/>
      <c r="UA679" s="34"/>
      <c r="UB679" s="41"/>
      <c r="UC679" s="41"/>
      <c r="UD679" s="41"/>
      <c r="UE679" s="41"/>
      <c r="UF679" s="36"/>
      <c r="UG679" s="41"/>
      <c r="UH679" s="36"/>
      <c r="UI679" s="34"/>
      <c r="UJ679" s="34"/>
      <c r="UK679" s="37"/>
      <c r="UL679" s="38"/>
      <c r="UM679" s="34"/>
      <c r="UN679" s="39"/>
      <c r="UO679" s="39"/>
      <c r="UP679" s="39"/>
      <c r="UQ679" s="39"/>
      <c r="UR679" s="39"/>
      <c r="US679" s="39"/>
      <c r="UT679" s="39"/>
      <c r="UU679" s="39"/>
      <c r="UV679" s="39"/>
      <c r="UW679" s="39"/>
      <c r="UX679" s="39"/>
      <c r="UY679" s="37"/>
      <c r="UZ679" s="37"/>
      <c r="VA679" s="37"/>
      <c r="VB679" s="37"/>
      <c r="VC679" s="34"/>
      <c r="VD679" s="40"/>
      <c r="VE679" s="34"/>
      <c r="VF679" s="34"/>
      <c r="VG679" s="35"/>
      <c r="VH679" s="36"/>
      <c r="VI679" s="37"/>
      <c r="VJ679" s="34"/>
      <c r="VK679" s="34"/>
      <c r="VL679" s="41"/>
      <c r="VM679" s="41"/>
      <c r="VN679" s="41"/>
      <c r="VO679" s="41"/>
      <c r="VP679" s="36"/>
      <c r="VQ679" s="41"/>
      <c r="VR679" s="36"/>
      <c r="VS679" s="34"/>
      <c r="VT679" s="34"/>
      <c r="VU679" s="37"/>
      <c r="VV679" s="38"/>
      <c r="VW679" s="34"/>
      <c r="VX679" s="39"/>
      <c r="VY679" s="39"/>
      <c r="VZ679" s="39"/>
      <c r="WA679" s="39"/>
      <c r="WB679" s="39"/>
      <c r="WC679" s="39"/>
      <c r="WD679" s="39"/>
      <c r="WE679" s="39"/>
      <c r="WF679" s="39"/>
      <c r="WG679" s="39"/>
      <c r="WH679" s="39"/>
      <c r="WI679" s="37"/>
      <c r="WJ679" s="37"/>
      <c r="WK679" s="37"/>
      <c r="WL679" s="37"/>
      <c r="WM679" s="34"/>
      <c r="WN679" s="40"/>
      <c r="WO679" s="34"/>
      <c r="WP679" s="34"/>
      <c r="WQ679" s="35"/>
      <c r="WR679" s="36"/>
      <c r="WS679" s="37"/>
      <c r="WT679" s="34"/>
      <c r="WU679" s="34"/>
      <c r="WV679" s="41"/>
      <c r="WW679" s="41"/>
      <c r="WX679" s="41"/>
      <c r="WY679" s="41"/>
      <c r="WZ679" s="36"/>
      <c r="XA679" s="41"/>
      <c r="XB679" s="36"/>
      <c r="XC679" s="34"/>
      <c r="XD679" s="34"/>
      <c r="XE679" s="37"/>
      <c r="XF679" s="38"/>
      <c r="XG679" s="34"/>
      <c r="XH679" s="39"/>
      <c r="XI679" s="39"/>
      <c r="XJ679" s="39"/>
      <c r="XK679" s="39"/>
      <c r="XL679" s="39"/>
      <c r="XM679" s="39"/>
      <c r="XN679" s="39"/>
      <c r="XO679" s="39"/>
      <c r="XP679" s="39"/>
      <c r="XQ679" s="39"/>
      <c r="XR679" s="39"/>
      <c r="XS679" s="37"/>
      <c r="XT679" s="37"/>
      <c r="XU679" s="37"/>
      <c r="XV679" s="37"/>
      <c r="XW679" s="34"/>
      <c r="XX679" s="40"/>
      <c r="XY679" s="34"/>
      <c r="XZ679" s="34"/>
      <c r="YA679" s="35"/>
      <c r="YB679" s="36"/>
      <c r="YC679" s="37"/>
      <c r="YD679" s="34"/>
      <c r="YE679" s="34"/>
      <c r="YF679" s="41"/>
      <c r="YG679" s="41"/>
      <c r="YH679" s="41"/>
      <c r="YI679" s="41"/>
      <c r="YJ679" s="36"/>
      <c r="YK679" s="41"/>
      <c r="YL679" s="36"/>
      <c r="YM679" s="34"/>
      <c r="YN679" s="34"/>
      <c r="YO679" s="37"/>
      <c r="YP679" s="38"/>
      <c r="YQ679" s="34"/>
      <c r="YR679" s="39"/>
      <c r="YS679" s="39"/>
      <c r="YT679" s="39"/>
      <c r="YU679" s="39"/>
      <c r="YV679" s="39"/>
      <c r="YW679" s="39"/>
      <c r="YX679" s="39"/>
      <c r="YY679" s="39"/>
      <c r="YZ679" s="39"/>
      <c r="ZA679" s="39"/>
      <c r="ZB679" s="39"/>
      <c r="ZC679" s="37"/>
      <c r="ZD679" s="37"/>
      <c r="ZE679" s="37"/>
      <c r="ZF679" s="37"/>
      <c r="ZG679" s="34"/>
      <c r="ZH679" s="40"/>
      <c r="ZI679" s="34"/>
      <c r="ZJ679" s="34"/>
      <c r="ZK679" s="35"/>
      <c r="ZL679" s="36"/>
      <c r="ZM679" s="37"/>
      <c r="ZN679" s="34"/>
      <c r="ZO679" s="34"/>
      <c r="ZP679" s="41"/>
      <c r="ZQ679" s="41"/>
      <c r="ZR679" s="41"/>
      <c r="ZS679" s="41"/>
      <c r="ZT679" s="36"/>
      <c r="ZU679" s="41"/>
      <c r="ZV679" s="36"/>
      <c r="ZW679" s="34"/>
      <c r="ZX679" s="34"/>
      <c r="ZY679" s="37"/>
      <c r="ZZ679" s="38"/>
      <c r="AAA679" s="34"/>
      <c r="AAB679" s="39"/>
      <c r="AAC679" s="39"/>
      <c r="AAD679" s="39"/>
      <c r="AAE679" s="39"/>
      <c r="AAF679" s="39"/>
      <c r="AAG679" s="39"/>
      <c r="AAH679" s="39"/>
      <c r="AAI679" s="39"/>
      <c r="AAJ679" s="39"/>
      <c r="AAK679" s="39"/>
      <c r="AAL679" s="39"/>
      <c r="AAM679" s="37"/>
      <c r="AAN679" s="37"/>
      <c r="AAO679" s="37"/>
      <c r="AAP679" s="37"/>
      <c r="AAQ679" s="34"/>
      <c r="AAR679" s="40"/>
      <c r="AAS679" s="34"/>
      <c r="AAT679" s="34"/>
      <c r="AAU679" s="35"/>
      <c r="AAV679" s="36"/>
      <c r="AAW679" s="37"/>
      <c r="AAX679" s="34"/>
      <c r="AAY679" s="34"/>
      <c r="AAZ679" s="41"/>
      <c r="ABA679" s="41"/>
      <c r="ABB679" s="41"/>
      <c r="ABC679" s="41"/>
      <c r="ABD679" s="36"/>
      <c r="ABE679" s="41"/>
      <c r="ABF679" s="36"/>
      <c r="ABG679" s="34"/>
      <c r="ABH679" s="34"/>
      <c r="ABI679" s="37"/>
      <c r="ABJ679" s="38"/>
      <c r="ABK679" s="34"/>
      <c r="ABL679" s="39"/>
      <c r="ABM679" s="39"/>
      <c r="ABN679" s="39"/>
      <c r="ABO679" s="39"/>
      <c r="ABP679" s="39"/>
      <c r="ABQ679" s="39"/>
      <c r="ABR679" s="39"/>
      <c r="ABS679" s="39"/>
      <c r="ABT679" s="39"/>
      <c r="ABU679" s="39"/>
      <c r="ABV679" s="39"/>
      <c r="ABW679" s="37"/>
      <c r="ABX679" s="37"/>
      <c r="ABY679" s="37"/>
      <c r="ABZ679" s="37"/>
      <c r="ACA679" s="34"/>
      <c r="ACB679" s="40"/>
      <c r="ACC679" s="34"/>
      <c r="ACD679" s="34"/>
      <c r="ACE679" s="35"/>
      <c r="ACF679" s="36"/>
      <c r="ACG679" s="37"/>
      <c r="ACH679" s="34"/>
      <c r="ACI679" s="34"/>
      <c r="ACJ679" s="41"/>
      <c r="ACK679" s="41"/>
      <c r="ACL679" s="41"/>
      <c r="ACM679" s="41"/>
      <c r="ACN679" s="36"/>
      <c r="ACO679" s="41"/>
      <c r="ACP679" s="36"/>
      <c r="ACQ679" s="34"/>
      <c r="ACR679" s="34"/>
      <c r="ACS679" s="37"/>
      <c r="ACT679" s="38"/>
      <c r="ACU679" s="34"/>
      <c r="ACV679" s="39"/>
      <c r="ACW679" s="39"/>
      <c r="ACX679" s="39"/>
      <c r="ACY679" s="39"/>
      <c r="ACZ679" s="39"/>
      <c r="ADA679" s="39"/>
      <c r="ADB679" s="39"/>
      <c r="ADC679" s="39"/>
      <c r="ADD679" s="39"/>
      <c r="ADE679" s="39"/>
      <c r="ADF679" s="39"/>
      <c r="ADG679" s="37"/>
      <c r="ADH679" s="37"/>
      <c r="ADI679" s="37"/>
      <c r="ADJ679" s="37"/>
      <c r="ADK679" s="34"/>
      <c r="ADL679" s="40"/>
      <c r="ADM679" s="34"/>
      <c r="ADN679" s="34"/>
      <c r="ADO679" s="35"/>
      <c r="ADP679" s="36"/>
      <c r="ADQ679" s="37"/>
      <c r="ADR679" s="34"/>
      <c r="ADS679" s="34"/>
      <c r="ADT679" s="41"/>
      <c r="ADU679" s="41"/>
      <c r="ADV679" s="41"/>
      <c r="ADW679" s="41"/>
      <c r="ADX679" s="36"/>
      <c r="ADY679" s="41"/>
      <c r="ADZ679" s="36"/>
      <c r="AEA679" s="34"/>
      <c r="AEB679" s="34"/>
      <c r="AEC679" s="37"/>
      <c r="AED679" s="38"/>
      <c r="AEE679" s="34"/>
      <c r="AEF679" s="39"/>
      <c r="AEG679" s="39"/>
      <c r="AEH679" s="39"/>
      <c r="AEI679" s="39"/>
      <c r="AEJ679" s="39"/>
      <c r="AEK679" s="39"/>
      <c r="AEL679" s="39"/>
      <c r="AEM679" s="39"/>
      <c r="AEN679" s="39"/>
      <c r="AEO679" s="39"/>
      <c r="AEP679" s="39"/>
      <c r="AEQ679" s="37"/>
      <c r="AER679" s="37"/>
      <c r="AES679" s="37"/>
      <c r="AET679" s="37"/>
      <c r="AEU679" s="34"/>
      <c r="AEV679" s="40"/>
      <c r="AEW679" s="34"/>
      <c r="AEX679" s="34"/>
      <c r="AEY679" s="35"/>
      <c r="AEZ679" s="36"/>
      <c r="AFA679" s="37"/>
      <c r="AFB679" s="34"/>
      <c r="AFC679" s="34"/>
      <c r="AFD679" s="41"/>
      <c r="AFE679" s="41"/>
      <c r="AFF679" s="41"/>
      <c r="AFG679" s="41"/>
      <c r="AFH679" s="36"/>
      <c r="AFI679" s="41"/>
      <c r="AFJ679" s="36"/>
      <c r="AFK679" s="34"/>
      <c r="AFL679" s="34"/>
      <c r="AFM679" s="37"/>
      <c r="AFN679" s="38"/>
      <c r="AFO679" s="34"/>
      <c r="AFP679" s="39"/>
      <c r="AFQ679" s="39"/>
      <c r="AFR679" s="39"/>
      <c r="AFS679" s="39"/>
      <c r="AFT679" s="39"/>
      <c r="AFU679" s="39"/>
      <c r="AFV679" s="39"/>
      <c r="AFW679" s="39"/>
      <c r="AFX679" s="39"/>
      <c r="AFY679" s="39"/>
      <c r="AFZ679" s="39"/>
      <c r="AGA679" s="37"/>
      <c r="AGB679" s="37"/>
      <c r="AGC679" s="37"/>
      <c r="AGD679" s="37"/>
      <c r="AGE679" s="34"/>
      <c r="AGF679" s="40"/>
      <c r="AGG679" s="34"/>
      <c r="AGH679" s="34"/>
      <c r="AGI679" s="35"/>
      <c r="AGJ679" s="36"/>
      <c r="AGK679" s="37"/>
      <c r="AGL679" s="34"/>
      <c r="AGM679" s="34"/>
      <c r="AGN679" s="41"/>
      <c r="AGO679" s="41"/>
      <c r="AGP679" s="41"/>
      <c r="AGQ679" s="41"/>
      <c r="AGR679" s="36"/>
      <c r="AGS679" s="41"/>
      <c r="AGT679" s="36"/>
      <c r="AGU679" s="34"/>
      <c r="AGV679" s="34"/>
      <c r="AGW679" s="37"/>
      <c r="AGX679" s="38"/>
      <c r="AGY679" s="34"/>
      <c r="AGZ679" s="39"/>
      <c r="AHA679" s="39"/>
      <c r="AHB679" s="39"/>
      <c r="AHC679" s="39"/>
      <c r="AHD679" s="39"/>
      <c r="AHE679" s="39"/>
      <c r="AHF679" s="39"/>
      <c r="AHG679" s="39"/>
      <c r="AHH679" s="39"/>
      <c r="AHI679" s="39"/>
      <c r="AHJ679" s="39"/>
      <c r="AHK679" s="37"/>
      <c r="AHL679" s="37"/>
      <c r="AHM679" s="37"/>
      <c r="AHN679" s="37"/>
      <c r="AHO679" s="34"/>
      <c r="AHP679" s="40"/>
      <c r="AHQ679" s="34"/>
      <c r="AHR679" s="34"/>
      <c r="AHS679" s="35"/>
      <c r="AHT679" s="36"/>
      <c r="AHU679" s="37"/>
      <c r="AHV679" s="34"/>
      <c r="AHW679" s="34"/>
      <c r="AHX679" s="41"/>
      <c r="AHY679" s="41"/>
      <c r="AHZ679" s="41"/>
      <c r="AIA679" s="41"/>
      <c r="AIB679" s="36"/>
      <c r="AIC679" s="41"/>
      <c r="AID679" s="36"/>
      <c r="AIE679" s="34"/>
      <c r="AIF679" s="34"/>
      <c r="AIG679" s="37"/>
      <c r="AIH679" s="38"/>
      <c r="AII679" s="34"/>
      <c r="AIJ679" s="39"/>
      <c r="AIK679" s="39"/>
      <c r="AIL679" s="39"/>
      <c r="AIM679" s="39"/>
      <c r="AIN679" s="39"/>
      <c r="AIO679" s="39"/>
      <c r="AIP679" s="39"/>
      <c r="AIQ679" s="39"/>
      <c r="AIR679" s="39"/>
      <c r="AIS679" s="39"/>
      <c r="AIT679" s="39"/>
      <c r="AIU679" s="37"/>
      <c r="AIV679" s="37"/>
      <c r="AIW679" s="37"/>
      <c r="AIX679" s="37"/>
      <c r="AIY679" s="34"/>
      <c r="AIZ679" s="40"/>
      <c r="AJA679" s="34"/>
      <c r="AJB679" s="34"/>
      <c r="AJC679" s="35"/>
      <c r="AJD679" s="36"/>
      <c r="AJE679" s="37"/>
      <c r="AJF679" s="34"/>
      <c r="AJG679" s="34"/>
      <c r="AJH679" s="41"/>
      <c r="AJI679" s="41"/>
      <c r="AJJ679" s="41"/>
      <c r="AJK679" s="41"/>
      <c r="AJL679" s="36"/>
      <c r="AJM679" s="41"/>
      <c r="AJN679" s="36"/>
      <c r="AJO679" s="34"/>
      <c r="AJP679" s="34"/>
      <c r="AJQ679" s="37"/>
      <c r="AJR679" s="38"/>
      <c r="AJS679" s="34"/>
      <c r="AJT679" s="39"/>
      <c r="AJU679" s="39"/>
      <c r="AJV679" s="39"/>
      <c r="AJW679" s="39"/>
      <c r="AJX679" s="39"/>
      <c r="AJY679" s="39"/>
      <c r="AJZ679" s="39"/>
      <c r="AKA679" s="39"/>
      <c r="AKB679" s="39"/>
      <c r="AKC679" s="39"/>
      <c r="AKD679" s="39"/>
      <c r="AKE679" s="37"/>
      <c r="AKF679" s="37"/>
      <c r="AKG679" s="37"/>
      <c r="AKH679" s="37"/>
      <c r="AKI679" s="34"/>
      <c r="AKJ679" s="40"/>
      <c r="AKK679" s="34"/>
      <c r="AKL679" s="34"/>
      <c r="AKM679" s="35"/>
      <c r="AKN679" s="36"/>
      <c r="AKO679" s="37"/>
      <c r="AKP679" s="34"/>
      <c r="AKQ679" s="34"/>
      <c r="AKR679" s="41"/>
      <c r="AKS679" s="41"/>
      <c r="AKT679" s="41"/>
      <c r="AKU679" s="41"/>
      <c r="AKV679" s="36"/>
      <c r="AKW679" s="41"/>
      <c r="AKX679" s="36"/>
      <c r="AKY679" s="34"/>
      <c r="AKZ679" s="34"/>
      <c r="ALA679" s="37"/>
      <c r="ALB679" s="38"/>
      <c r="ALC679" s="34"/>
      <c r="ALD679" s="39"/>
      <c r="ALE679" s="39"/>
      <c r="ALF679" s="39"/>
      <c r="ALG679" s="39"/>
      <c r="ALH679" s="39"/>
      <c r="ALI679" s="39"/>
      <c r="ALJ679" s="39"/>
      <c r="ALK679" s="39"/>
      <c r="ALL679" s="39"/>
      <c r="ALM679" s="39"/>
      <c r="ALN679" s="39"/>
      <c r="ALO679" s="37"/>
      <c r="ALP679" s="37"/>
      <c r="ALQ679" s="37"/>
      <c r="ALR679" s="37"/>
      <c r="ALS679" s="34"/>
      <c r="ALT679" s="40"/>
      <c r="ALU679" s="34"/>
      <c r="ALV679" s="34"/>
      <c r="ALW679" s="35"/>
      <c r="ALX679" s="36"/>
      <c r="ALY679" s="37"/>
      <c r="ALZ679" s="34"/>
      <c r="AMA679" s="34"/>
      <c r="AMB679" s="41"/>
      <c r="AMC679" s="41"/>
      <c r="AMD679" s="41"/>
      <c r="AME679" s="41"/>
      <c r="AMF679" s="36"/>
      <c r="AMG679" s="41"/>
      <c r="AMH679" s="36"/>
      <c r="AMI679" s="34"/>
      <c r="AMJ679" s="34"/>
      <c r="AMK679" s="37"/>
      <c r="AML679" s="38"/>
      <c r="AMM679" s="34"/>
      <c r="AMN679" s="39"/>
      <c r="AMO679" s="39"/>
      <c r="AMP679" s="39"/>
      <c r="AMQ679" s="39"/>
      <c r="AMR679" s="39"/>
      <c r="AMS679" s="39"/>
      <c r="AMT679" s="39"/>
      <c r="AMU679" s="39"/>
      <c r="AMV679" s="39"/>
      <c r="AMW679" s="39"/>
      <c r="AMX679" s="39"/>
      <c r="AMY679" s="37"/>
      <c r="AMZ679" s="37"/>
      <c r="ANA679" s="37"/>
      <c r="ANB679" s="37"/>
      <c r="ANC679" s="34"/>
      <c r="AND679" s="40"/>
      <c r="ANE679" s="34"/>
      <c r="ANF679" s="34"/>
      <c r="ANG679" s="35"/>
      <c r="ANH679" s="36"/>
      <c r="ANI679" s="37"/>
      <c r="ANJ679" s="34"/>
      <c r="ANK679" s="34"/>
      <c r="ANL679" s="41"/>
      <c r="ANM679" s="41"/>
      <c r="ANN679" s="41"/>
      <c r="ANO679" s="41"/>
      <c r="ANP679" s="36"/>
      <c r="ANQ679" s="41"/>
      <c r="ANR679" s="36"/>
      <c r="ANS679" s="34"/>
      <c r="ANT679" s="34"/>
      <c r="ANU679" s="37"/>
      <c r="ANV679" s="38"/>
      <c r="ANW679" s="34"/>
      <c r="ANX679" s="39"/>
      <c r="ANY679" s="39"/>
      <c r="ANZ679" s="39"/>
      <c r="AOA679" s="39"/>
      <c r="AOB679" s="39"/>
      <c r="AOC679" s="39"/>
      <c r="AOD679" s="39"/>
      <c r="AOE679" s="39"/>
      <c r="AOF679" s="39"/>
      <c r="AOG679" s="39"/>
      <c r="AOH679" s="39"/>
      <c r="AOI679" s="37"/>
      <c r="AOJ679" s="37"/>
      <c r="AOK679" s="37"/>
      <c r="AOL679" s="37"/>
      <c r="AOM679" s="34"/>
      <c r="AON679" s="40"/>
      <c r="AOO679" s="34"/>
      <c r="AOP679" s="34"/>
      <c r="AOQ679" s="35"/>
      <c r="AOR679" s="36"/>
      <c r="AOS679" s="37"/>
      <c r="AOT679" s="34"/>
      <c r="AOU679" s="34"/>
      <c r="AOV679" s="41"/>
      <c r="AOW679" s="41"/>
      <c r="AOX679" s="41"/>
      <c r="AOY679" s="41"/>
      <c r="AOZ679" s="36"/>
      <c r="APA679" s="41"/>
      <c r="APB679" s="36"/>
      <c r="APC679" s="34"/>
      <c r="APD679" s="34"/>
      <c r="APE679" s="37"/>
      <c r="APF679" s="38"/>
      <c r="APG679" s="34"/>
      <c r="APH679" s="39"/>
      <c r="API679" s="39"/>
      <c r="APJ679" s="39"/>
      <c r="APK679" s="39"/>
      <c r="APL679" s="39"/>
      <c r="APM679" s="39"/>
      <c r="APN679" s="39"/>
      <c r="APO679" s="39"/>
      <c r="APP679" s="39"/>
      <c r="APQ679" s="39"/>
      <c r="APR679" s="39"/>
      <c r="APS679" s="37"/>
      <c r="APT679" s="37"/>
      <c r="APU679" s="37"/>
      <c r="APV679" s="37"/>
      <c r="APW679" s="34"/>
      <c r="APX679" s="40"/>
      <c r="APY679" s="34"/>
      <c r="APZ679" s="34"/>
      <c r="AQA679" s="35"/>
      <c r="AQB679" s="36"/>
      <c r="AQC679" s="37"/>
      <c r="AQD679" s="34"/>
      <c r="AQE679" s="34"/>
      <c r="AQF679" s="41"/>
      <c r="AQG679" s="41"/>
      <c r="AQH679" s="41"/>
      <c r="AQI679" s="41"/>
      <c r="AQJ679" s="36"/>
      <c r="AQK679" s="41"/>
      <c r="AQL679" s="36"/>
      <c r="AQM679" s="34"/>
      <c r="AQN679" s="34"/>
      <c r="AQO679" s="37"/>
      <c r="AQP679" s="38"/>
      <c r="AQQ679" s="34"/>
      <c r="AQR679" s="39"/>
      <c r="AQS679" s="39"/>
      <c r="AQT679" s="39"/>
      <c r="AQU679" s="39"/>
      <c r="AQV679" s="39"/>
      <c r="AQW679" s="39"/>
      <c r="AQX679" s="39"/>
      <c r="AQY679" s="39"/>
      <c r="AQZ679" s="39"/>
      <c r="ARA679" s="39"/>
      <c r="ARB679" s="39"/>
      <c r="ARC679" s="37"/>
      <c r="ARD679" s="37"/>
      <c r="ARE679" s="37"/>
      <c r="ARF679" s="37"/>
      <c r="ARG679" s="34"/>
      <c r="ARH679" s="40"/>
      <c r="ARI679" s="34"/>
      <c r="ARJ679" s="34"/>
      <c r="ARK679" s="35"/>
      <c r="ARL679" s="36"/>
      <c r="ARM679" s="37"/>
      <c r="ARN679" s="34"/>
      <c r="ARO679" s="34"/>
      <c r="ARP679" s="41"/>
      <c r="ARQ679" s="41"/>
      <c r="ARR679" s="41"/>
      <c r="ARS679" s="41"/>
      <c r="ART679" s="36"/>
      <c r="ARU679" s="41"/>
      <c r="ARV679" s="36"/>
      <c r="ARW679" s="34"/>
      <c r="ARX679" s="34"/>
      <c r="ARY679" s="37"/>
      <c r="ARZ679" s="38"/>
      <c r="ASA679" s="34"/>
      <c r="ASB679" s="39"/>
      <c r="ASC679" s="39"/>
      <c r="ASD679" s="39"/>
      <c r="ASE679" s="39"/>
      <c r="ASF679" s="39"/>
      <c r="ASG679" s="39"/>
      <c r="ASH679" s="39"/>
      <c r="ASI679" s="39"/>
      <c r="ASJ679" s="39"/>
      <c r="ASK679" s="39"/>
      <c r="ASL679" s="39"/>
      <c r="ASM679" s="37"/>
      <c r="ASN679" s="37"/>
      <c r="ASO679" s="37"/>
      <c r="ASP679" s="37"/>
      <c r="ASQ679" s="34"/>
      <c r="ASR679" s="40"/>
      <c r="ASS679" s="34"/>
      <c r="AST679" s="34"/>
      <c r="ASU679" s="35"/>
      <c r="ASV679" s="36"/>
      <c r="ASW679" s="37"/>
      <c r="ASX679" s="34"/>
      <c r="ASY679" s="34"/>
      <c r="ASZ679" s="41"/>
      <c r="ATA679" s="41"/>
      <c r="ATB679" s="41"/>
      <c r="ATC679" s="41"/>
      <c r="ATD679" s="36"/>
      <c r="ATE679" s="41"/>
      <c r="ATF679" s="36"/>
      <c r="ATG679" s="34"/>
      <c r="ATH679" s="34"/>
      <c r="ATI679" s="37"/>
      <c r="ATJ679" s="38"/>
      <c r="ATK679" s="34"/>
      <c r="ATL679" s="39"/>
      <c r="ATM679" s="39"/>
      <c r="ATN679" s="39"/>
      <c r="ATO679" s="39"/>
      <c r="ATP679" s="39"/>
      <c r="ATQ679" s="39"/>
      <c r="ATR679" s="39"/>
      <c r="ATS679" s="39"/>
      <c r="ATT679" s="39"/>
      <c r="ATU679" s="39"/>
      <c r="ATV679" s="39"/>
      <c r="ATW679" s="37"/>
      <c r="ATX679" s="37"/>
      <c r="ATY679" s="37"/>
      <c r="ATZ679" s="37"/>
      <c r="AUA679" s="34"/>
      <c r="AUB679" s="40"/>
      <c r="AUC679" s="34"/>
      <c r="AUD679" s="34"/>
      <c r="AUE679" s="35"/>
      <c r="AUF679" s="36"/>
      <c r="AUG679" s="37"/>
      <c r="AUH679" s="34"/>
      <c r="AUI679" s="34"/>
      <c r="AUJ679" s="41"/>
      <c r="AUK679" s="41"/>
      <c r="AUL679" s="41"/>
      <c r="AUM679" s="41"/>
      <c r="AUN679" s="36"/>
      <c r="AUO679" s="41"/>
      <c r="AUP679" s="36"/>
      <c r="AUQ679" s="34"/>
      <c r="AUR679" s="34"/>
      <c r="AUS679" s="37"/>
      <c r="AUT679" s="38"/>
      <c r="AUU679" s="34"/>
      <c r="AUV679" s="39"/>
      <c r="AUW679" s="39"/>
      <c r="AUX679" s="39"/>
      <c r="AUY679" s="39"/>
      <c r="AUZ679" s="39"/>
      <c r="AVA679" s="39"/>
      <c r="AVB679" s="39"/>
      <c r="AVC679" s="39"/>
      <c r="AVD679" s="39"/>
      <c r="AVE679" s="39"/>
      <c r="AVF679" s="39"/>
      <c r="AVG679" s="37"/>
      <c r="AVH679" s="37"/>
      <c r="AVI679" s="37"/>
      <c r="AVJ679" s="37"/>
      <c r="AVK679" s="34"/>
      <c r="AVL679" s="40"/>
      <c r="AVM679" s="34"/>
      <c r="AVN679" s="34"/>
      <c r="AVO679" s="35"/>
      <c r="AVP679" s="36"/>
      <c r="AVQ679" s="37"/>
      <c r="AVR679" s="34"/>
      <c r="AVS679" s="34"/>
      <c r="AVT679" s="41"/>
      <c r="AVU679" s="41"/>
      <c r="AVV679" s="41"/>
      <c r="AVW679" s="41"/>
      <c r="AVX679" s="36"/>
      <c r="AVY679" s="41"/>
      <c r="AVZ679" s="36"/>
      <c r="AWA679" s="34"/>
      <c r="AWB679" s="34"/>
      <c r="AWC679" s="37"/>
      <c r="AWD679" s="38"/>
      <c r="AWE679" s="34"/>
      <c r="AWF679" s="39"/>
      <c r="AWG679" s="39"/>
      <c r="AWH679" s="39"/>
      <c r="AWI679" s="39"/>
      <c r="AWJ679" s="39"/>
      <c r="AWK679" s="39"/>
      <c r="AWL679" s="39"/>
      <c r="AWM679" s="39"/>
      <c r="AWN679" s="39"/>
      <c r="AWO679" s="39"/>
      <c r="AWP679" s="39"/>
      <c r="AWQ679" s="37"/>
      <c r="AWR679" s="37"/>
      <c r="AWS679" s="37"/>
      <c r="AWT679" s="37"/>
      <c r="AWU679" s="34"/>
      <c r="AWV679" s="40"/>
      <c r="AWW679" s="34"/>
      <c r="AWX679" s="34"/>
      <c r="AWY679" s="35"/>
      <c r="AWZ679" s="36"/>
      <c r="AXA679" s="37"/>
      <c r="AXB679" s="34"/>
      <c r="AXC679" s="34"/>
      <c r="AXD679" s="41"/>
      <c r="AXE679" s="41"/>
      <c r="AXF679" s="41"/>
      <c r="AXG679" s="41"/>
      <c r="AXH679" s="36"/>
      <c r="AXI679" s="41"/>
      <c r="AXJ679" s="36"/>
      <c r="AXK679" s="34"/>
      <c r="AXL679" s="34"/>
      <c r="AXM679" s="37"/>
      <c r="AXN679" s="38"/>
      <c r="AXO679" s="34"/>
      <c r="AXP679" s="39"/>
      <c r="AXQ679" s="39"/>
      <c r="AXR679" s="39"/>
      <c r="AXS679" s="39"/>
      <c r="AXT679" s="39"/>
      <c r="AXU679" s="39"/>
      <c r="AXV679" s="39"/>
      <c r="AXW679" s="39"/>
      <c r="AXX679" s="39"/>
      <c r="AXY679" s="39"/>
      <c r="AXZ679" s="39"/>
      <c r="AYA679" s="37"/>
      <c r="AYB679" s="37"/>
      <c r="AYC679" s="37"/>
      <c r="AYD679" s="37"/>
      <c r="AYE679" s="34"/>
      <c r="AYF679" s="40"/>
      <c r="AYG679" s="34"/>
      <c r="AYH679" s="34"/>
      <c r="AYI679" s="35"/>
      <c r="AYJ679" s="36"/>
      <c r="AYK679" s="37"/>
      <c r="AYL679" s="34"/>
      <c r="AYM679" s="34"/>
      <c r="AYN679" s="41"/>
      <c r="AYO679" s="41"/>
      <c r="AYP679" s="41"/>
      <c r="AYQ679" s="41"/>
      <c r="AYR679" s="36"/>
      <c r="AYS679" s="41"/>
      <c r="AYT679" s="36"/>
      <c r="AYU679" s="34"/>
      <c r="AYV679" s="34"/>
      <c r="AYW679" s="37"/>
      <c r="AYX679" s="38"/>
      <c r="AYY679" s="34"/>
      <c r="AYZ679" s="39"/>
      <c r="AZA679" s="39"/>
      <c r="AZB679" s="39"/>
      <c r="AZC679" s="39"/>
      <c r="AZD679" s="39"/>
      <c r="AZE679" s="39"/>
      <c r="AZF679" s="39"/>
      <c r="AZG679" s="39"/>
      <c r="AZH679" s="39"/>
      <c r="AZI679" s="39"/>
      <c r="AZJ679" s="39"/>
      <c r="AZK679" s="37"/>
      <c r="AZL679" s="37"/>
      <c r="AZM679" s="37"/>
      <c r="AZN679" s="37"/>
      <c r="AZO679" s="34"/>
      <c r="AZP679" s="40"/>
      <c r="AZQ679" s="34"/>
      <c r="AZR679" s="34"/>
      <c r="AZS679" s="35"/>
      <c r="AZT679" s="36"/>
      <c r="AZU679" s="37"/>
      <c r="AZV679" s="34"/>
      <c r="AZW679" s="34"/>
      <c r="AZX679" s="41"/>
      <c r="AZY679" s="41"/>
      <c r="AZZ679" s="41"/>
      <c r="BAA679" s="41"/>
      <c r="BAB679" s="36"/>
      <c r="BAC679" s="41"/>
      <c r="BAD679" s="36"/>
      <c r="BAE679" s="34"/>
      <c r="BAF679" s="34"/>
      <c r="BAG679" s="37"/>
      <c r="BAH679" s="38"/>
      <c r="BAI679" s="34"/>
      <c r="BAJ679" s="39"/>
      <c r="BAK679" s="39"/>
      <c r="BAL679" s="39"/>
      <c r="BAM679" s="39"/>
      <c r="BAN679" s="39"/>
      <c r="BAO679" s="39"/>
      <c r="BAP679" s="39"/>
      <c r="BAQ679" s="39"/>
      <c r="BAR679" s="39"/>
      <c r="BAS679" s="39"/>
      <c r="BAT679" s="39"/>
      <c r="BAU679" s="37"/>
      <c r="BAV679" s="37"/>
      <c r="BAW679" s="37"/>
      <c r="BAX679" s="37"/>
      <c r="BAY679" s="34"/>
      <c r="BAZ679" s="40"/>
      <c r="BBA679" s="34"/>
      <c r="BBB679" s="34"/>
      <c r="BBC679" s="35"/>
      <c r="BBD679" s="36"/>
      <c r="BBE679" s="37"/>
      <c r="BBF679" s="34"/>
      <c r="BBG679" s="34"/>
      <c r="BBH679" s="41"/>
      <c r="BBI679" s="41"/>
      <c r="BBJ679" s="41"/>
      <c r="BBK679" s="41"/>
      <c r="BBL679" s="36"/>
      <c r="BBM679" s="41"/>
      <c r="BBN679" s="36"/>
      <c r="BBO679" s="34"/>
      <c r="BBP679" s="34"/>
      <c r="BBQ679" s="37"/>
      <c r="BBR679" s="38"/>
      <c r="BBS679" s="34"/>
      <c r="BBT679" s="39"/>
      <c r="BBU679" s="39"/>
      <c r="BBV679" s="39"/>
      <c r="BBW679" s="39"/>
      <c r="BBX679" s="39"/>
      <c r="BBY679" s="39"/>
      <c r="BBZ679" s="39"/>
      <c r="BCA679" s="39"/>
      <c r="BCB679" s="39"/>
      <c r="BCC679" s="39"/>
      <c r="BCD679" s="39"/>
      <c r="BCE679" s="37"/>
      <c r="BCF679" s="37"/>
      <c r="BCG679" s="37"/>
      <c r="BCH679" s="37"/>
      <c r="BCI679" s="34"/>
      <c r="BCJ679" s="40"/>
      <c r="BCK679" s="34"/>
      <c r="BCL679" s="34"/>
      <c r="BCM679" s="35"/>
      <c r="BCN679" s="36"/>
      <c r="BCO679" s="37"/>
      <c r="BCP679" s="34"/>
      <c r="BCQ679" s="34"/>
      <c r="BCR679" s="41"/>
      <c r="BCS679" s="41"/>
      <c r="BCT679" s="41"/>
      <c r="BCU679" s="41"/>
      <c r="BCV679" s="36"/>
      <c r="BCW679" s="41"/>
      <c r="BCX679" s="36"/>
      <c r="BCY679" s="34"/>
      <c r="BCZ679" s="34"/>
      <c r="BDA679" s="37"/>
      <c r="BDB679" s="38"/>
      <c r="BDC679" s="34"/>
      <c r="BDD679" s="39"/>
      <c r="BDE679" s="39"/>
      <c r="BDF679" s="39"/>
      <c r="BDG679" s="39"/>
      <c r="BDH679" s="39"/>
      <c r="BDI679" s="39"/>
      <c r="BDJ679" s="39"/>
      <c r="BDK679" s="39"/>
      <c r="BDL679" s="39"/>
      <c r="BDM679" s="39"/>
      <c r="BDN679" s="39"/>
      <c r="BDO679" s="37"/>
      <c r="BDP679" s="37"/>
      <c r="BDQ679" s="37"/>
      <c r="BDR679" s="37"/>
      <c r="BDS679" s="34"/>
      <c r="BDT679" s="40"/>
      <c r="BDU679" s="34"/>
      <c r="BDV679" s="34"/>
      <c r="BDW679" s="35"/>
      <c r="BDX679" s="36"/>
      <c r="BDY679" s="37"/>
      <c r="BDZ679" s="34"/>
      <c r="BEA679" s="34"/>
      <c r="BEB679" s="41"/>
      <c r="BEC679" s="41"/>
      <c r="BED679" s="41"/>
      <c r="BEE679" s="41"/>
      <c r="BEF679" s="36"/>
      <c r="BEG679" s="41"/>
      <c r="BEH679" s="36"/>
      <c r="BEI679" s="34"/>
      <c r="BEJ679" s="34"/>
      <c r="BEK679" s="37"/>
      <c r="BEL679" s="38"/>
      <c r="BEM679" s="34"/>
      <c r="BEN679" s="39"/>
      <c r="BEO679" s="39"/>
      <c r="BEP679" s="39"/>
      <c r="BEQ679" s="39"/>
      <c r="BER679" s="39"/>
      <c r="BES679" s="39"/>
      <c r="BET679" s="39"/>
      <c r="BEU679" s="39"/>
      <c r="BEV679" s="39"/>
      <c r="BEW679" s="39"/>
      <c r="BEX679" s="39"/>
      <c r="BEY679" s="37"/>
      <c r="BEZ679" s="37"/>
      <c r="BFA679" s="37"/>
      <c r="BFB679" s="37"/>
      <c r="BFC679" s="34"/>
      <c r="BFD679" s="40"/>
      <c r="BFE679" s="34"/>
      <c r="BFF679" s="34"/>
      <c r="BFG679" s="35"/>
      <c r="BFH679" s="36"/>
      <c r="BFI679" s="37"/>
      <c r="BFJ679" s="34"/>
      <c r="BFK679" s="34"/>
      <c r="BFL679" s="41"/>
      <c r="BFM679" s="41"/>
      <c r="BFN679" s="41"/>
      <c r="BFO679" s="41"/>
      <c r="BFP679" s="36"/>
      <c r="BFQ679" s="41"/>
      <c r="BFR679" s="36"/>
      <c r="BFS679" s="34"/>
      <c r="BFT679" s="34"/>
      <c r="BFU679" s="37"/>
      <c r="BFV679" s="38"/>
      <c r="BFW679" s="34"/>
      <c r="BFX679" s="39"/>
      <c r="BFY679" s="39"/>
      <c r="BFZ679" s="39"/>
      <c r="BGA679" s="39"/>
      <c r="BGB679" s="39"/>
      <c r="BGC679" s="39"/>
      <c r="BGD679" s="39"/>
      <c r="BGE679" s="39"/>
      <c r="BGF679" s="39"/>
      <c r="BGG679" s="39"/>
      <c r="BGH679" s="39"/>
      <c r="BGI679" s="37"/>
      <c r="BGJ679" s="37"/>
      <c r="BGK679" s="37"/>
      <c r="BGL679" s="37"/>
      <c r="BGM679" s="34"/>
      <c r="BGN679" s="40"/>
      <c r="BGO679" s="34"/>
      <c r="BGP679" s="34"/>
      <c r="BGQ679" s="35"/>
      <c r="BGR679" s="36"/>
      <c r="BGS679" s="37"/>
      <c r="BGT679" s="34"/>
      <c r="BGU679" s="34"/>
      <c r="BGV679" s="41"/>
      <c r="BGW679" s="41"/>
      <c r="BGX679" s="41"/>
      <c r="BGY679" s="41"/>
      <c r="BGZ679" s="36"/>
      <c r="BHA679" s="41"/>
      <c r="BHB679" s="36"/>
      <c r="BHC679" s="34"/>
      <c r="BHD679" s="34"/>
      <c r="BHE679" s="37"/>
      <c r="BHF679" s="38"/>
      <c r="BHG679" s="34"/>
      <c r="BHH679" s="39"/>
      <c r="BHI679" s="39"/>
      <c r="BHJ679" s="39"/>
      <c r="BHK679" s="39"/>
      <c r="BHL679" s="39"/>
      <c r="BHM679" s="39"/>
      <c r="BHN679" s="39"/>
      <c r="BHO679" s="39"/>
      <c r="BHP679" s="39"/>
      <c r="BHQ679" s="39"/>
      <c r="BHR679" s="39"/>
      <c r="BHS679" s="37"/>
      <c r="BHT679" s="37"/>
      <c r="BHU679" s="37"/>
      <c r="BHV679" s="37"/>
      <c r="BHW679" s="34"/>
      <c r="BHX679" s="40"/>
      <c r="BHY679" s="34"/>
      <c r="BHZ679" s="34"/>
      <c r="BIA679" s="35"/>
      <c r="BIB679" s="36"/>
      <c r="BIC679" s="37"/>
      <c r="BID679" s="34"/>
      <c r="BIE679" s="34"/>
      <c r="BIF679" s="41"/>
      <c r="BIG679" s="41"/>
      <c r="BIH679" s="41"/>
      <c r="BII679" s="41"/>
      <c r="BIJ679" s="36"/>
      <c r="BIK679" s="41"/>
      <c r="BIL679" s="36"/>
      <c r="BIM679" s="34"/>
      <c r="BIN679" s="34"/>
      <c r="BIO679" s="37"/>
      <c r="BIP679" s="38"/>
      <c r="BIQ679" s="34"/>
      <c r="BIR679" s="39"/>
      <c r="BIS679" s="39"/>
      <c r="BIT679" s="39"/>
      <c r="BIU679" s="39"/>
      <c r="BIV679" s="39"/>
      <c r="BIW679" s="39"/>
      <c r="BIX679" s="39"/>
      <c r="BIY679" s="39"/>
      <c r="BIZ679" s="39"/>
      <c r="BJA679" s="39"/>
      <c r="BJB679" s="39"/>
      <c r="BJC679" s="37"/>
      <c r="BJD679" s="37"/>
      <c r="BJE679" s="37"/>
      <c r="BJF679" s="37"/>
      <c r="BJG679" s="34"/>
      <c r="BJH679" s="40"/>
      <c r="BJI679" s="34"/>
      <c r="BJJ679" s="34"/>
      <c r="BJK679" s="35"/>
      <c r="BJL679" s="36"/>
      <c r="BJM679" s="37"/>
      <c r="BJN679" s="34"/>
      <c r="BJO679" s="34"/>
      <c r="BJP679" s="41"/>
      <c r="BJQ679" s="41"/>
      <c r="BJR679" s="41"/>
      <c r="BJS679" s="41"/>
      <c r="BJT679" s="36"/>
      <c r="BJU679" s="41"/>
      <c r="BJV679" s="36"/>
      <c r="BJW679" s="34"/>
      <c r="BJX679" s="34"/>
      <c r="BJY679" s="37"/>
      <c r="BJZ679" s="38"/>
      <c r="BKA679" s="34"/>
      <c r="BKB679" s="39"/>
      <c r="BKC679" s="39"/>
      <c r="BKD679" s="39"/>
      <c r="BKE679" s="39"/>
      <c r="BKF679" s="39"/>
      <c r="BKG679" s="39"/>
      <c r="BKH679" s="39"/>
      <c r="BKI679" s="39"/>
      <c r="BKJ679" s="39"/>
      <c r="BKK679" s="39"/>
      <c r="BKL679" s="39"/>
      <c r="BKM679" s="37"/>
      <c r="BKN679" s="37"/>
      <c r="BKO679" s="37"/>
      <c r="BKP679" s="37"/>
      <c r="BKQ679" s="34"/>
      <c r="BKR679" s="40"/>
      <c r="BKS679" s="34"/>
      <c r="BKT679" s="34"/>
      <c r="BKU679" s="35"/>
      <c r="BKV679" s="36"/>
      <c r="BKW679" s="37"/>
      <c r="BKX679" s="34"/>
      <c r="BKY679" s="34"/>
      <c r="BKZ679" s="41"/>
      <c r="BLA679" s="41"/>
      <c r="BLB679" s="41"/>
      <c r="BLC679" s="41"/>
      <c r="BLD679" s="36"/>
      <c r="BLE679" s="41"/>
      <c r="BLF679" s="36"/>
      <c r="BLG679" s="34"/>
      <c r="BLH679" s="34"/>
      <c r="BLI679" s="37"/>
      <c r="BLJ679" s="38"/>
      <c r="BLK679" s="34"/>
      <c r="BLL679" s="39"/>
      <c r="BLM679" s="39"/>
      <c r="BLN679" s="39"/>
      <c r="BLO679" s="39"/>
      <c r="BLP679" s="39"/>
      <c r="BLQ679" s="39"/>
      <c r="BLR679" s="39"/>
      <c r="BLS679" s="39"/>
      <c r="BLT679" s="39"/>
      <c r="BLU679" s="39"/>
      <c r="BLV679" s="39"/>
      <c r="BLW679" s="37"/>
      <c r="BLX679" s="37"/>
      <c r="BLY679" s="37"/>
      <c r="BLZ679" s="37"/>
      <c r="BMA679" s="34"/>
      <c r="BMB679" s="40"/>
      <c r="BMC679" s="34"/>
      <c r="BMD679" s="34"/>
      <c r="BME679" s="35"/>
      <c r="BMF679" s="36"/>
      <c r="BMG679" s="37"/>
      <c r="BMH679" s="34"/>
      <c r="BMI679" s="34"/>
      <c r="BMJ679" s="41"/>
      <c r="BMK679" s="41"/>
      <c r="BML679" s="41"/>
      <c r="BMM679" s="41"/>
      <c r="BMN679" s="36"/>
      <c r="BMO679" s="41"/>
      <c r="BMP679" s="36"/>
      <c r="BMQ679" s="34"/>
      <c r="BMR679" s="34"/>
      <c r="BMS679" s="37"/>
      <c r="BMT679" s="38"/>
      <c r="BMU679" s="34"/>
      <c r="BMV679" s="39"/>
      <c r="BMW679" s="39"/>
      <c r="BMX679" s="39"/>
      <c r="BMY679" s="39"/>
      <c r="BMZ679" s="39"/>
      <c r="BNA679" s="39"/>
      <c r="BNB679" s="39"/>
      <c r="BNC679" s="39"/>
      <c r="BND679" s="39"/>
      <c r="BNE679" s="39"/>
      <c r="BNF679" s="39"/>
      <c r="BNG679" s="37"/>
      <c r="BNH679" s="37"/>
      <c r="BNI679" s="37"/>
      <c r="BNJ679" s="37"/>
      <c r="BNK679" s="34"/>
      <c r="BNL679" s="40"/>
      <c r="BNM679" s="34"/>
      <c r="BNN679" s="34"/>
      <c r="BNO679" s="35"/>
      <c r="BNP679" s="36"/>
      <c r="BNQ679" s="37"/>
      <c r="BNR679" s="34"/>
      <c r="BNS679" s="34"/>
      <c r="BNT679" s="41"/>
      <c r="BNU679" s="41"/>
      <c r="BNV679" s="41"/>
      <c r="BNW679" s="41"/>
      <c r="BNX679" s="36"/>
      <c r="BNY679" s="41"/>
      <c r="BNZ679" s="36"/>
      <c r="BOA679" s="34"/>
      <c r="BOB679" s="34"/>
      <c r="BOC679" s="37"/>
      <c r="BOD679" s="38"/>
      <c r="BOE679" s="34"/>
      <c r="BOF679" s="39"/>
      <c r="BOG679" s="39"/>
      <c r="BOH679" s="39"/>
      <c r="BOI679" s="39"/>
      <c r="BOJ679" s="39"/>
      <c r="BOK679" s="39"/>
      <c r="BOL679" s="39"/>
      <c r="BOM679" s="39"/>
      <c r="BON679" s="39"/>
      <c r="BOO679" s="39"/>
      <c r="BOP679" s="39"/>
      <c r="BOQ679" s="37"/>
      <c r="BOR679" s="37"/>
      <c r="BOS679" s="37"/>
      <c r="BOT679" s="37"/>
      <c r="BOU679" s="34"/>
      <c r="BOV679" s="40"/>
      <c r="BOW679" s="34"/>
      <c r="BOX679" s="34"/>
      <c r="BOY679" s="35"/>
      <c r="BOZ679" s="36"/>
      <c r="BPA679" s="37"/>
      <c r="BPB679" s="34"/>
      <c r="BPC679" s="34"/>
      <c r="BPD679" s="41"/>
      <c r="BPE679" s="41"/>
      <c r="BPF679" s="41"/>
      <c r="BPG679" s="41"/>
      <c r="BPH679" s="36"/>
      <c r="BPI679" s="41"/>
      <c r="BPJ679" s="36"/>
      <c r="BPK679" s="34"/>
      <c r="BPL679" s="34"/>
      <c r="BPM679" s="37"/>
      <c r="BPN679" s="38"/>
      <c r="BPO679" s="34"/>
      <c r="BPP679" s="39"/>
      <c r="BPQ679" s="39"/>
      <c r="BPR679" s="39"/>
      <c r="BPS679" s="39"/>
      <c r="BPT679" s="39"/>
      <c r="BPU679" s="39"/>
      <c r="BPV679" s="39"/>
      <c r="BPW679" s="39"/>
      <c r="BPX679" s="39"/>
      <c r="BPY679" s="39"/>
      <c r="BPZ679" s="39"/>
      <c r="BQA679" s="37"/>
      <c r="BQB679" s="37"/>
      <c r="BQC679" s="37"/>
      <c r="BQD679" s="37"/>
      <c r="BQE679" s="34"/>
      <c r="BQF679" s="40"/>
      <c r="BQG679" s="34"/>
      <c r="BQH679" s="34"/>
      <c r="BQI679" s="35"/>
      <c r="BQJ679" s="36"/>
      <c r="BQK679" s="37"/>
      <c r="BQL679" s="34"/>
      <c r="BQM679" s="34"/>
      <c r="BQN679" s="41"/>
      <c r="BQO679" s="41"/>
      <c r="BQP679" s="41"/>
      <c r="BQQ679" s="41"/>
      <c r="BQR679" s="36"/>
      <c r="BQS679" s="41"/>
      <c r="BQT679" s="36"/>
      <c r="BQU679" s="34"/>
      <c r="BQV679" s="34"/>
      <c r="BQW679" s="37"/>
      <c r="BQX679" s="38"/>
      <c r="BQY679" s="34"/>
      <c r="BQZ679" s="39"/>
      <c r="BRA679" s="39"/>
      <c r="BRB679" s="39"/>
      <c r="BRC679" s="39"/>
      <c r="BRD679" s="39"/>
      <c r="BRE679" s="39"/>
      <c r="BRF679" s="39"/>
      <c r="BRG679" s="39"/>
      <c r="BRH679" s="39"/>
      <c r="BRI679" s="39"/>
      <c r="BRJ679" s="39"/>
      <c r="BRK679" s="37"/>
      <c r="BRL679" s="37"/>
      <c r="BRM679" s="37"/>
      <c r="BRN679" s="37"/>
      <c r="BRO679" s="34"/>
      <c r="BRP679" s="40"/>
      <c r="BRQ679" s="34"/>
      <c r="BRR679" s="34"/>
      <c r="BRS679" s="35"/>
      <c r="BRT679" s="36"/>
      <c r="BRU679" s="37"/>
      <c r="BRV679" s="34"/>
      <c r="BRW679" s="34"/>
      <c r="BRX679" s="41"/>
      <c r="BRY679" s="41"/>
      <c r="BRZ679" s="41"/>
      <c r="BSA679" s="41"/>
      <c r="BSB679" s="36"/>
      <c r="BSC679" s="41"/>
      <c r="BSD679" s="36"/>
      <c r="BSE679" s="34"/>
      <c r="BSF679" s="34"/>
      <c r="BSG679" s="37"/>
      <c r="BSH679" s="38"/>
      <c r="BSI679" s="34"/>
      <c r="BSJ679" s="39"/>
      <c r="BSK679" s="39"/>
      <c r="BSL679" s="39"/>
      <c r="BSM679" s="39"/>
      <c r="BSN679" s="39"/>
      <c r="BSO679" s="39"/>
      <c r="BSP679" s="39"/>
      <c r="BSQ679" s="39"/>
      <c r="BSR679" s="39"/>
      <c r="BSS679" s="39"/>
      <c r="BST679" s="39"/>
      <c r="BSU679" s="37"/>
      <c r="BSV679" s="37"/>
      <c r="BSW679" s="37"/>
      <c r="BSX679" s="37"/>
      <c r="BSY679" s="34"/>
      <c r="BSZ679" s="40"/>
      <c r="BTA679" s="34"/>
      <c r="BTB679" s="34"/>
      <c r="BTC679" s="35"/>
      <c r="BTD679" s="36"/>
      <c r="BTE679" s="37"/>
      <c r="BTF679" s="34"/>
      <c r="BTG679" s="34"/>
      <c r="BTH679" s="41"/>
      <c r="BTI679" s="41"/>
      <c r="BTJ679" s="41"/>
      <c r="BTK679" s="41"/>
      <c r="BTL679" s="36"/>
      <c r="BTM679" s="41"/>
      <c r="BTN679" s="36"/>
      <c r="BTO679" s="34"/>
      <c r="BTP679" s="34"/>
      <c r="BTQ679" s="37"/>
      <c r="BTR679" s="38"/>
      <c r="BTS679" s="34"/>
      <c r="BTT679" s="39"/>
      <c r="BTU679" s="39"/>
      <c r="BTV679" s="39"/>
      <c r="BTW679" s="39"/>
      <c r="BTX679" s="39"/>
      <c r="BTY679" s="39"/>
      <c r="BTZ679" s="39"/>
      <c r="BUA679" s="39"/>
      <c r="BUB679" s="39"/>
      <c r="BUC679" s="39"/>
      <c r="BUD679" s="39"/>
      <c r="BUE679" s="37"/>
      <c r="BUF679" s="37"/>
      <c r="BUG679" s="37"/>
      <c r="BUH679" s="37"/>
      <c r="BUI679" s="34"/>
      <c r="BUJ679" s="40"/>
      <c r="BUK679" s="34"/>
      <c r="BUL679" s="34"/>
      <c r="BUM679" s="35"/>
      <c r="BUN679" s="36"/>
      <c r="BUO679" s="37"/>
      <c r="BUP679" s="34"/>
      <c r="BUQ679" s="34"/>
      <c r="BUR679" s="41"/>
      <c r="BUS679" s="41"/>
      <c r="BUT679" s="41"/>
      <c r="BUU679" s="41"/>
      <c r="BUV679" s="36"/>
      <c r="BUW679" s="41"/>
      <c r="BUX679" s="36"/>
      <c r="BUY679" s="34"/>
      <c r="BUZ679" s="34"/>
      <c r="BVA679" s="37"/>
      <c r="BVB679" s="38"/>
      <c r="BVC679" s="34"/>
      <c r="BVD679" s="39"/>
      <c r="BVE679" s="39"/>
      <c r="BVF679" s="39"/>
      <c r="BVG679" s="39"/>
      <c r="BVH679" s="39"/>
      <c r="BVI679" s="39"/>
      <c r="BVJ679" s="39"/>
      <c r="BVK679" s="39"/>
      <c r="BVL679" s="39"/>
      <c r="BVM679" s="39"/>
      <c r="BVN679" s="39"/>
      <c r="BVO679" s="37"/>
      <c r="BVP679" s="37"/>
      <c r="BVQ679" s="37"/>
      <c r="BVR679" s="37"/>
      <c r="BVS679" s="34"/>
      <c r="BVT679" s="40"/>
      <c r="BVU679" s="34"/>
      <c r="BVV679" s="34"/>
      <c r="BVW679" s="35"/>
      <c r="BVX679" s="36"/>
      <c r="BVY679" s="37"/>
      <c r="BVZ679" s="34"/>
      <c r="BWA679" s="34"/>
      <c r="BWB679" s="41"/>
      <c r="BWC679" s="41"/>
      <c r="BWD679" s="41"/>
      <c r="BWE679" s="41"/>
      <c r="BWF679" s="36"/>
      <c r="BWG679" s="41"/>
      <c r="BWH679" s="36"/>
      <c r="BWI679" s="34"/>
      <c r="BWJ679" s="34"/>
      <c r="BWK679" s="37"/>
      <c r="BWL679" s="38"/>
      <c r="BWM679" s="34"/>
      <c r="BWN679" s="39"/>
      <c r="BWO679" s="39"/>
      <c r="BWP679" s="39"/>
      <c r="BWQ679" s="39"/>
      <c r="BWR679" s="39"/>
      <c r="BWS679" s="39"/>
      <c r="BWT679" s="39"/>
      <c r="BWU679" s="39"/>
      <c r="BWV679" s="39"/>
      <c r="BWW679" s="39"/>
      <c r="BWX679" s="39"/>
      <c r="BWY679" s="37"/>
      <c r="BWZ679" s="37"/>
      <c r="BXA679" s="37"/>
      <c r="BXB679" s="37"/>
      <c r="BXC679" s="34"/>
      <c r="BXD679" s="40"/>
      <c r="BXE679" s="34"/>
      <c r="BXF679" s="34"/>
      <c r="BXG679" s="35"/>
      <c r="BXH679" s="36"/>
      <c r="BXI679" s="37"/>
      <c r="BXJ679" s="34"/>
      <c r="BXK679" s="34"/>
      <c r="BXL679" s="41"/>
      <c r="BXM679" s="41"/>
      <c r="BXN679" s="41"/>
      <c r="BXO679" s="41"/>
      <c r="BXP679" s="36"/>
      <c r="BXQ679" s="41"/>
      <c r="BXR679" s="36"/>
      <c r="BXS679" s="34"/>
      <c r="BXT679" s="34"/>
      <c r="BXU679" s="37"/>
      <c r="BXV679" s="38"/>
      <c r="BXW679" s="34"/>
      <c r="BXX679" s="39"/>
      <c r="BXY679" s="39"/>
      <c r="BXZ679" s="39"/>
      <c r="BYA679" s="39"/>
      <c r="BYB679" s="39"/>
      <c r="BYC679" s="39"/>
      <c r="BYD679" s="39"/>
      <c r="BYE679" s="39"/>
      <c r="BYF679" s="39"/>
      <c r="BYG679" s="39"/>
      <c r="BYH679" s="39"/>
      <c r="BYI679" s="37"/>
      <c r="BYJ679" s="37"/>
      <c r="BYK679" s="37"/>
      <c r="BYL679" s="37"/>
      <c r="BYM679" s="34"/>
      <c r="BYN679" s="40"/>
      <c r="BYO679" s="34"/>
      <c r="BYP679" s="34"/>
      <c r="BYQ679" s="35"/>
      <c r="BYR679" s="36"/>
      <c r="BYS679" s="37"/>
      <c r="BYT679" s="34"/>
      <c r="BYU679" s="34"/>
      <c r="BYV679" s="41"/>
      <c r="BYW679" s="41"/>
      <c r="BYX679" s="41"/>
      <c r="BYY679" s="41"/>
      <c r="BYZ679" s="36"/>
      <c r="BZA679" s="41"/>
      <c r="BZB679" s="36"/>
      <c r="BZC679" s="34"/>
      <c r="BZD679" s="34"/>
      <c r="BZE679" s="37"/>
      <c r="BZF679" s="38"/>
      <c r="BZG679" s="34"/>
      <c r="BZH679" s="39"/>
      <c r="BZI679" s="39"/>
      <c r="BZJ679" s="39"/>
      <c r="BZK679" s="39"/>
      <c r="BZL679" s="39"/>
      <c r="BZM679" s="39"/>
      <c r="BZN679" s="39"/>
      <c r="BZO679" s="39"/>
      <c r="BZP679" s="39"/>
      <c r="BZQ679" s="39"/>
      <c r="BZR679" s="39"/>
      <c r="BZS679" s="37"/>
      <c r="BZT679" s="37"/>
      <c r="BZU679" s="37"/>
      <c r="BZV679" s="37"/>
      <c r="BZW679" s="34"/>
      <c r="BZX679" s="40"/>
      <c r="BZY679" s="34"/>
      <c r="BZZ679" s="34"/>
      <c r="CAA679" s="35"/>
      <c r="CAB679" s="36"/>
      <c r="CAC679" s="37"/>
      <c r="CAD679" s="34"/>
      <c r="CAE679" s="34"/>
      <c r="CAF679" s="41"/>
      <c r="CAG679" s="41"/>
      <c r="CAH679" s="41"/>
      <c r="CAI679" s="41"/>
      <c r="CAJ679" s="36"/>
      <c r="CAK679" s="41"/>
      <c r="CAL679" s="36"/>
      <c r="CAM679" s="34"/>
      <c r="CAN679" s="34"/>
      <c r="CAO679" s="37"/>
      <c r="CAP679" s="38"/>
      <c r="CAQ679" s="34"/>
      <c r="CAR679" s="39"/>
      <c r="CAS679" s="39"/>
      <c r="CAT679" s="39"/>
      <c r="CAU679" s="39"/>
      <c r="CAV679" s="39"/>
      <c r="CAW679" s="39"/>
      <c r="CAX679" s="39"/>
      <c r="CAY679" s="39"/>
      <c r="CAZ679" s="39"/>
      <c r="CBA679" s="39"/>
      <c r="CBB679" s="39"/>
      <c r="CBC679" s="37"/>
      <c r="CBD679" s="37"/>
      <c r="CBE679" s="37"/>
      <c r="CBF679" s="37"/>
      <c r="CBG679" s="34"/>
      <c r="CBH679" s="40"/>
      <c r="CBI679" s="34"/>
      <c r="CBJ679" s="34"/>
      <c r="CBK679" s="35"/>
      <c r="CBL679" s="36"/>
      <c r="CBM679" s="37"/>
      <c r="CBN679" s="34"/>
      <c r="CBO679" s="34"/>
      <c r="CBP679" s="41"/>
      <c r="CBQ679" s="41"/>
      <c r="CBR679" s="41"/>
      <c r="CBS679" s="41"/>
      <c r="CBT679" s="36"/>
      <c r="CBU679" s="41"/>
      <c r="CBV679" s="36"/>
      <c r="CBW679" s="34"/>
      <c r="CBX679" s="34"/>
      <c r="CBY679" s="37"/>
      <c r="CBZ679" s="38"/>
      <c r="CCA679" s="34"/>
      <c r="CCB679" s="39"/>
      <c r="CCC679" s="39"/>
      <c r="CCD679" s="39"/>
      <c r="CCE679" s="39"/>
      <c r="CCF679" s="39"/>
      <c r="CCG679" s="39"/>
      <c r="CCH679" s="39"/>
      <c r="CCI679" s="39"/>
      <c r="CCJ679" s="39"/>
      <c r="CCK679" s="39"/>
      <c r="CCL679" s="39"/>
      <c r="CCM679" s="37"/>
      <c r="CCN679" s="37"/>
      <c r="CCO679" s="37"/>
      <c r="CCP679" s="37"/>
      <c r="CCQ679" s="34"/>
      <c r="CCR679" s="40"/>
      <c r="CCS679" s="34"/>
      <c r="CCT679" s="34"/>
      <c r="CCU679" s="35"/>
      <c r="CCV679" s="36"/>
      <c r="CCW679" s="37"/>
      <c r="CCX679" s="34"/>
      <c r="CCY679" s="34"/>
      <c r="CCZ679" s="41"/>
      <c r="CDA679" s="41"/>
      <c r="CDB679" s="41"/>
      <c r="CDC679" s="41"/>
      <c r="CDD679" s="36"/>
      <c r="CDE679" s="41"/>
      <c r="CDF679" s="36"/>
      <c r="CDG679" s="34"/>
      <c r="CDH679" s="34"/>
      <c r="CDI679" s="37"/>
      <c r="CDJ679" s="38"/>
      <c r="CDK679" s="34"/>
      <c r="CDL679" s="39"/>
      <c r="CDM679" s="39"/>
      <c r="CDN679" s="39"/>
      <c r="CDO679" s="39"/>
      <c r="CDP679" s="39"/>
      <c r="CDQ679" s="39"/>
      <c r="CDR679" s="39"/>
      <c r="CDS679" s="39"/>
      <c r="CDT679" s="39"/>
      <c r="CDU679" s="39"/>
      <c r="CDV679" s="39"/>
      <c r="CDW679" s="37"/>
      <c r="CDX679" s="37"/>
      <c r="CDY679" s="37"/>
      <c r="CDZ679" s="37"/>
      <c r="CEA679" s="34"/>
      <c r="CEB679" s="40"/>
      <c r="CEC679" s="34"/>
      <c r="CED679" s="34"/>
      <c r="CEE679" s="35"/>
      <c r="CEF679" s="36"/>
      <c r="CEG679" s="37"/>
      <c r="CEH679" s="34"/>
      <c r="CEI679" s="34"/>
      <c r="CEJ679" s="41"/>
      <c r="CEK679" s="41"/>
      <c r="CEL679" s="41"/>
      <c r="CEM679" s="41"/>
      <c r="CEN679" s="36"/>
      <c r="CEO679" s="41"/>
      <c r="CEP679" s="36"/>
      <c r="CEQ679" s="34"/>
      <c r="CER679" s="34"/>
      <c r="CES679" s="37"/>
      <c r="CET679" s="38"/>
      <c r="CEU679" s="34"/>
      <c r="CEV679" s="39"/>
      <c r="CEW679" s="39"/>
      <c r="CEX679" s="39"/>
      <c r="CEY679" s="39"/>
      <c r="CEZ679" s="39"/>
      <c r="CFA679" s="39"/>
      <c r="CFB679" s="39"/>
      <c r="CFC679" s="39"/>
      <c r="CFD679" s="39"/>
      <c r="CFE679" s="39"/>
      <c r="CFF679" s="39"/>
      <c r="CFG679" s="37"/>
      <c r="CFH679" s="37"/>
      <c r="CFI679" s="37"/>
      <c r="CFJ679" s="37"/>
      <c r="CFK679" s="34"/>
      <c r="CFL679" s="40"/>
      <c r="CFM679" s="34"/>
      <c r="CFN679" s="34"/>
      <c r="CFO679" s="35"/>
      <c r="CFP679" s="36"/>
      <c r="CFQ679" s="37"/>
      <c r="CFR679" s="34"/>
      <c r="CFS679" s="34"/>
      <c r="CFT679" s="41"/>
      <c r="CFU679" s="41"/>
      <c r="CFV679" s="41"/>
      <c r="CFW679" s="41"/>
      <c r="CFX679" s="36"/>
      <c r="CFY679" s="41"/>
      <c r="CFZ679" s="36"/>
      <c r="CGA679" s="34"/>
      <c r="CGB679" s="34"/>
      <c r="CGC679" s="37"/>
      <c r="CGD679" s="38"/>
      <c r="CGE679" s="34"/>
      <c r="CGF679" s="39"/>
      <c r="CGG679" s="39"/>
      <c r="CGH679" s="39"/>
      <c r="CGI679" s="39"/>
      <c r="CGJ679" s="39"/>
      <c r="CGK679" s="39"/>
      <c r="CGL679" s="39"/>
      <c r="CGM679" s="39"/>
      <c r="CGN679" s="39"/>
      <c r="CGO679" s="39"/>
      <c r="CGP679" s="39"/>
      <c r="CGQ679" s="37"/>
      <c r="CGR679" s="37"/>
      <c r="CGS679" s="37"/>
      <c r="CGT679" s="37"/>
      <c r="CGU679" s="34"/>
      <c r="CGV679" s="40"/>
      <c r="CGW679" s="34"/>
      <c r="CGX679" s="34"/>
      <c r="CGY679" s="35"/>
      <c r="CGZ679" s="36"/>
      <c r="CHA679" s="37"/>
      <c r="CHB679" s="34"/>
      <c r="CHC679" s="34"/>
      <c r="CHD679" s="41"/>
      <c r="CHE679" s="41"/>
      <c r="CHF679" s="41"/>
      <c r="CHG679" s="41"/>
      <c r="CHH679" s="36"/>
      <c r="CHI679" s="41"/>
      <c r="CHJ679" s="36"/>
      <c r="CHK679" s="34"/>
      <c r="CHL679" s="34"/>
      <c r="CHM679" s="37"/>
      <c r="CHN679" s="38"/>
      <c r="CHO679" s="34"/>
      <c r="CHP679" s="39"/>
      <c r="CHQ679" s="39"/>
      <c r="CHR679" s="39"/>
      <c r="CHS679" s="39"/>
      <c r="CHT679" s="39"/>
      <c r="CHU679" s="39"/>
      <c r="CHV679" s="39"/>
      <c r="CHW679" s="39"/>
      <c r="CHX679" s="39"/>
      <c r="CHY679" s="39"/>
      <c r="CHZ679" s="39"/>
      <c r="CIA679" s="37"/>
      <c r="CIB679" s="37"/>
      <c r="CIC679" s="37"/>
      <c r="CID679" s="37"/>
      <c r="CIE679" s="34"/>
      <c r="CIF679" s="40"/>
      <c r="CIG679" s="34"/>
      <c r="CIH679" s="34"/>
      <c r="CII679" s="35"/>
      <c r="CIJ679" s="36"/>
      <c r="CIK679" s="37"/>
      <c r="CIL679" s="34"/>
      <c r="CIM679" s="34"/>
      <c r="CIN679" s="41"/>
      <c r="CIO679" s="41"/>
      <c r="CIP679" s="41"/>
      <c r="CIQ679" s="41"/>
      <c r="CIR679" s="36"/>
      <c r="CIS679" s="41"/>
      <c r="CIT679" s="36"/>
      <c r="CIU679" s="34"/>
      <c r="CIV679" s="34"/>
      <c r="CIW679" s="37"/>
      <c r="CIX679" s="38"/>
      <c r="CIY679" s="34"/>
      <c r="CIZ679" s="39"/>
      <c r="CJA679" s="39"/>
      <c r="CJB679" s="39"/>
      <c r="CJC679" s="39"/>
      <c r="CJD679" s="39"/>
      <c r="CJE679" s="39"/>
      <c r="CJF679" s="39"/>
      <c r="CJG679" s="39"/>
      <c r="CJH679" s="39"/>
      <c r="CJI679" s="39"/>
      <c r="CJJ679" s="39"/>
      <c r="CJK679" s="37"/>
      <c r="CJL679" s="37"/>
      <c r="CJM679" s="37"/>
      <c r="CJN679" s="37"/>
      <c r="CJO679" s="34"/>
      <c r="CJP679" s="40"/>
      <c r="CJQ679" s="34"/>
      <c r="CJR679" s="34"/>
      <c r="CJS679" s="35"/>
      <c r="CJT679" s="36"/>
      <c r="CJU679" s="37"/>
      <c r="CJV679" s="34"/>
      <c r="CJW679" s="34"/>
      <c r="CJX679" s="41"/>
      <c r="CJY679" s="41"/>
      <c r="CJZ679" s="41"/>
      <c r="CKA679" s="41"/>
      <c r="CKB679" s="36"/>
      <c r="CKC679" s="41"/>
      <c r="CKD679" s="36"/>
      <c r="CKE679" s="34"/>
      <c r="CKF679" s="34"/>
      <c r="CKG679" s="37"/>
      <c r="CKH679" s="38"/>
      <c r="CKI679" s="34"/>
      <c r="CKJ679" s="39"/>
      <c r="CKK679" s="39"/>
      <c r="CKL679" s="39"/>
      <c r="CKM679" s="39"/>
      <c r="CKN679" s="39"/>
      <c r="CKO679" s="39"/>
      <c r="CKP679" s="39"/>
      <c r="CKQ679" s="39"/>
      <c r="CKR679" s="39"/>
      <c r="CKS679" s="39"/>
      <c r="CKT679" s="39"/>
      <c r="CKU679" s="37"/>
      <c r="CKV679" s="37"/>
      <c r="CKW679" s="37"/>
      <c r="CKX679" s="37"/>
      <c r="CKY679" s="34"/>
      <c r="CKZ679" s="40"/>
      <c r="CLA679" s="34"/>
      <c r="CLB679" s="34"/>
      <c r="CLC679" s="35"/>
      <c r="CLD679" s="36"/>
      <c r="CLE679" s="37"/>
      <c r="CLF679" s="34"/>
      <c r="CLG679" s="34"/>
      <c r="CLH679" s="41"/>
      <c r="CLI679" s="41"/>
      <c r="CLJ679" s="41"/>
      <c r="CLK679" s="41"/>
      <c r="CLL679" s="36"/>
      <c r="CLM679" s="41"/>
      <c r="CLN679" s="36"/>
      <c r="CLO679" s="34"/>
      <c r="CLP679" s="34"/>
      <c r="CLQ679" s="37"/>
      <c r="CLR679" s="38"/>
      <c r="CLS679" s="34"/>
      <c r="CLT679" s="39"/>
      <c r="CLU679" s="39"/>
      <c r="CLV679" s="39"/>
      <c r="CLW679" s="39"/>
      <c r="CLX679" s="39"/>
      <c r="CLY679" s="39"/>
      <c r="CLZ679" s="39"/>
      <c r="CMA679" s="39"/>
      <c r="CMB679" s="39"/>
      <c r="CMC679" s="39"/>
      <c r="CMD679" s="39"/>
      <c r="CME679" s="37"/>
      <c r="CMF679" s="37"/>
      <c r="CMG679" s="37"/>
      <c r="CMH679" s="37"/>
      <c r="CMI679" s="34"/>
      <c r="CMJ679" s="40"/>
      <c r="CMK679" s="34"/>
      <c r="CML679" s="34"/>
      <c r="CMM679" s="35"/>
      <c r="CMN679" s="36"/>
      <c r="CMO679" s="37"/>
      <c r="CMP679" s="34"/>
      <c r="CMQ679" s="34"/>
      <c r="CMR679" s="41"/>
      <c r="CMS679" s="41"/>
      <c r="CMT679" s="41"/>
      <c r="CMU679" s="41"/>
      <c r="CMV679" s="36"/>
      <c r="CMW679" s="41"/>
      <c r="CMX679" s="36"/>
      <c r="CMY679" s="34"/>
      <c r="CMZ679" s="34"/>
      <c r="CNA679" s="37"/>
      <c r="CNB679" s="38"/>
      <c r="CNC679" s="34"/>
      <c r="CND679" s="39"/>
      <c r="CNE679" s="39"/>
      <c r="CNF679" s="39"/>
      <c r="CNG679" s="39"/>
      <c r="CNH679" s="39"/>
      <c r="CNI679" s="39"/>
      <c r="CNJ679" s="39"/>
      <c r="CNK679" s="39"/>
      <c r="CNL679" s="39"/>
      <c r="CNM679" s="39"/>
      <c r="CNN679" s="39"/>
      <c r="CNO679" s="37"/>
      <c r="CNP679" s="37"/>
      <c r="CNQ679" s="37"/>
      <c r="CNR679" s="37"/>
      <c r="CNS679" s="34"/>
      <c r="CNT679" s="40"/>
      <c r="CNU679" s="34"/>
      <c r="CNV679" s="34"/>
      <c r="CNW679" s="35"/>
      <c r="CNX679" s="36"/>
      <c r="CNY679" s="37"/>
      <c r="CNZ679" s="34"/>
      <c r="COA679" s="34"/>
      <c r="COB679" s="41"/>
      <c r="COC679" s="41"/>
      <c r="COD679" s="41"/>
      <c r="COE679" s="41"/>
      <c r="COF679" s="36"/>
      <c r="COG679" s="41"/>
      <c r="COH679" s="36"/>
      <c r="COI679" s="34"/>
      <c r="COJ679" s="34"/>
      <c r="COK679" s="37"/>
      <c r="COL679" s="38"/>
      <c r="COM679" s="34"/>
      <c r="CON679" s="39"/>
      <c r="COO679" s="39"/>
      <c r="COP679" s="39"/>
      <c r="COQ679" s="39"/>
      <c r="COR679" s="39"/>
      <c r="COS679" s="39"/>
      <c r="COT679" s="39"/>
      <c r="COU679" s="39"/>
      <c r="COV679" s="39"/>
      <c r="COW679" s="39"/>
      <c r="COX679" s="39"/>
      <c r="COY679" s="37"/>
      <c r="COZ679" s="37"/>
      <c r="CPA679" s="37"/>
      <c r="CPB679" s="37"/>
      <c r="CPC679" s="34"/>
      <c r="CPD679" s="40"/>
      <c r="CPE679" s="34"/>
      <c r="CPF679" s="34"/>
      <c r="CPG679" s="35"/>
      <c r="CPH679" s="36"/>
      <c r="CPI679" s="37"/>
      <c r="CPJ679" s="34"/>
      <c r="CPK679" s="34"/>
      <c r="CPL679" s="41"/>
      <c r="CPM679" s="41"/>
      <c r="CPN679" s="41"/>
      <c r="CPO679" s="41"/>
      <c r="CPP679" s="36"/>
      <c r="CPQ679" s="41"/>
      <c r="CPR679" s="36"/>
      <c r="CPS679" s="34"/>
      <c r="CPT679" s="34"/>
      <c r="CPU679" s="37"/>
      <c r="CPV679" s="38"/>
      <c r="CPW679" s="34"/>
      <c r="CPX679" s="39"/>
      <c r="CPY679" s="39"/>
      <c r="CPZ679" s="39"/>
      <c r="CQA679" s="39"/>
      <c r="CQB679" s="39"/>
      <c r="CQC679" s="39"/>
      <c r="CQD679" s="39"/>
      <c r="CQE679" s="39"/>
      <c r="CQF679" s="39"/>
      <c r="CQG679" s="39"/>
      <c r="CQH679" s="39"/>
      <c r="CQI679" s="37"/>
      <c r="CQJ679" s="37"/>
      <c r="CQK679" s="37"/>
      <c r="CQL679" s="37"/>
      <c r="CQM679" s="34"/>
      <c r="CQN679" s="40"/>
      <c r="CQO679" s="34"/>
      <c r="CQP679" s="34"/>
      <c r="CQQ679" s="35"/>
      <c r="CQR679" s="36"/>
      <c r="CQS679" s="37"/>
      <c r="CQT679" s="34"/>
      <c r="CQU679" s="34"/>
      <c r="CQV679" s="41"/>
      <c r="CQW679" s="41"/>
      <c r="CQX679" s="41"/>
      <c r="CQY679" s="41"/>
      <c r="CQZ679" s="36"/>
      <c r="CRA679" s="41"/>
      <c r="CRB679" s="36"/>
      <c r="CRC679" s="34"/>
      <c r="CRD679" s="34"/>
      <c r="CRE679" s="37"/>
      <c r="CRF679" s="38"/>
      <c r="CRG679" s="34"/>
      <c r="CRH679" s="39"/>
      <c r="CRI679" s="39"/>
      <c r="CRJ679" s="39"/>
      <c r="CRK679" s="39"/>
      <c r="CRL679" s="39"/>
      <c r="CRM679" s="39"/>
      <c r="CRN679" s="39"/>
      <c r="CRO679" s="39"/>
      <c r="CRP679" s="39"/>
      <c r="CRQ679" s="39"/>
      <c r="CRR679" s="39"/>
      <c r="CRS679" s="37"/>
      <c r="CRT679" s="37"/>
      <c r="CRU679" s="37"/>
      <c r="CRV679" s="37"/>
      <c r="CRW679" s="34"/>
      <c r="CRX679" s="40"/>
      <c r="CRY679" s="34"/>
      <c r="CRZ679" s="34"/>
      <c r="CSA679" s="35"/>
      <c r="CSB679" s="36"/>
      <c r="CSC679" s="37"/>
      <c r="CSD679" s="34"/>
      <c r="CSE679" s="34"/>
      <c r="CSF679" s="41"/>
      <c r="CSG679" s="41"/>
      <c r="CSH679" s="41"/>
      <c r="CSI679" s="41"/>
      <c r="CSJ679" s="36"/>
      <c r="CSK679" s="41"/>
      <c r="CSL679" s="36"/>
      <c r="CSM679" s="34"/>
      <c r="CSN679" s="34"/>
      <c r="CSO679" s="37"/>
      <c r="CSP679" s="38"/>
      <c r="CSQ679" s="34"/>
      <c r="CSR679" s="39"/>
      <c r="CSS679" s="39"/>
      <c r="CST679" s="39"/>
      <c r="CSU679" s="39"/>
      <c r="CSV679" s="39"/>
      <c r="CSW679" s="39"/>
      <c r="CSX679" s="39"/>
      <c r="CSY679" s="39"/>
      <c r="CSZ679" s="39"/>
      <c r="CTA679" s="39"/>
      <c r="CTB679" s="39"/>
      <c r="CTC679" s="37"/>
      <c r="CTD679" s="37"/>
      <c r="CTE679" s="37"/>
      <c r="CTF679" s="37"/>
      <c r="CTG679" s="34"/>
      <c r="CTH679" s="40"/>
      <c r="CTI679" s="34"/>
      <c r="CTJ679" s="34"/>
      <c r="CTK679" s="35"/>
      <c r="CTL679" s="36"/>
      <c r="CTM679" s="37"/>
      <c r="CTN679" s="34"/>
      <c r="CTO679" s="34"/>
      <c r="CTP679" s="41"/>
      <c r="CTQ679" s="41"/>
      <c r="CTR679" s="41"/>
      <c r="CTS679" s="41"/>
      <c r="CTT679" s="36"/>
      <c r="CTU679" s="41"/>
      <c r="CTV679" s="36"/>
      <c r="CTW679" s="34"/>
      <c r="CTX679" s="34"/>
      <c r="CTY679" s="37"/>
      <c r="CTZ679" s="38"/>
      <c r="CUA679" s="34"/>
      <c r="CUB679" s="39"/>
      <c r="CUC679" s="39"/>
      <c r="CUD679" s="39"/>
      <c r="CUE679" s="39"/>
      <c r="CUF679" s="39"/>
      <c r="CUG679" s="39"/>
      <c r="CUH679" s="39"/>
      <c r="CUI679" s="39"/>
      <c r="CUJ679" s="39"/>
      <c r="CUK679" s="39"/>
      <c r="CUL679" s="39"/>
      <c r="CUM679" s="37"/>
      <c r="CUN679" s="37"/>
      <c r="CUO679" s="37"/>
      <c r="CUP679" s="37"/>
      <c r="CUQ679" s="34"/>
      <c r="CUR679" s="40"/>
      <c r="CUS679" s="34"/>
      <c r="CUT679" s="34"/>
      <c r="CUU679" s="35"/>
      <c r="CUV679" s="36"/>
      <c r="CUW679" s="37"/>
      <c r="CUX679" s="34"/>
      <c r="CUY679" s="34"/>
      <c r="CUZ679" s="41"/>
      <c r="CVA679" s="41"/>
      <c r="CVB679" s="41"/>
      <c r="CVC679" s="41"/>
      <c r="CVD679" s="36"/>
      <c r="CVE679" s="41"/>
      <c r="CVF679" s="36"/>
      <c r="CVG679" s="34"/>
      <c r="CVH679" s="34"/>
      <c r="CVI679" s="37"/>
      <c r="CVJ679" s="38"/>
      <c r="CVK679" s="34"/>
      <c r="CVL679" s="39"/>
      <c r="CVM679" s="39"/>
      <c r="CVN679" s="39"/>
      <c r="CVO679" s="39"/>
      <c r="CVP679" s="39"/>
      <c r="CVQ679" s="39"/>
      <c r="CVR679" s="39"/>
      <c r="CVS679" s="39"/>
      <c r="CVT679" s="39"/>
      <c r="CVU679" s="39"/>
      <c r="CVV679" s="39"/>
      <c r="CVW679" s="37"/>
      <c r="CVX679" s="37"/>
      <c r="CVY679" s="37"/>
      <c r="CVZ679" s="37"/>
      <c r="CWA679" s="34"/>
      <c r="CWB679" s="40"/>
      <c r="CWC679" s="34"/>
      <c r="CWD679" s="34"/>
      <c r="CWE679" s="35"/>
      <c r="CWF679" s="36"/>
      <c r="CWG679" s="37"/>
      <c r="CWH679" s="34"/>
      <c r="CWI679" s="34"/>
      <c r="CWJ679" s="41"/>
      <c r="CWK679" s="41"/>
      <c r="CWL679" s="41"/>
      <c r="CWM679" s="41"/>
      <c r="CWN679" s="36"/>
      <c r="CWO679" s="41"/>
      <c r="CWP679" s="36"/>
      <c r="CWQ679" s="34"/>
      <c r="CWR679" s="34"/>
      <c r="CWS679" s="37"/>
      <c r="CWT679" s="38"/>
      <c r="CWU679" s="34"/>
      <c r="CWV679" s="39"/>
      <c r="CWW679" s="39"/>
      <c r="CWX679" s="39"/>
      <c r="CWY679" s="39"/>
      <c r="CWZ679" s="39"/>
      <c r="CXA679" s="39"/>
      <c r="CXB679" s="39"/>
      <c r="CXC679" s="39"/>
      <c r="CXD679" s="39"/>
      <c r="CXE679" s="39"/>
      <c r="CXF679" s="39"/>
      <c r="CXG679" s="37"/>
      <c r="CXH679" s="37"/>
      <c r="CXI679" s="37"/>
      <c r="CXJ679" s="37"/>
      <c r="CXK679" s="34"/>
      <c r="CXL679" s="40"/>
      <c r="CXM679" s="34"/>
      <c r="CXN679" s="34"/>
      <c r="CXO679" s="35"/>
      <c r="CXP679" s="36"/>
      <c r="CXQ679" s="37"/>
      <c r="CXR679" s="34"/>
      <c r="CXS679" s="34"/>
      <c r="CXT679" s="41"/>
      <c r="CXU679" s="41"/>
      <c r="CXV679" s="41"/>
      <c r="CXW679" s="41"/>
      <c r="CXX679" s="36"/>
      <c r="CXY679" s="41"/>
      <c r="CXZ679" s="36"/>
      <c r="CYA679" s="34"/>
      <c r="CYB679" s="34"/>
      <c r="CYC679" s="37"/>
      <c r="CYD679" s="38"/>
      <c r="CYE679" s="34"/>
      <c r="CYF679" s="39"/>
      <c r="CYG679" s="39"/>
      <c r="CYH679" s="39"/>
      <c r="CYI679" s="39"/>
      <c r="CYJ679" s="39"/>
      <c r="CYK679" s="39"/>
      <c r="CYL679" s="39"/>
      <c r="CYM679" s="39"/>
      <c r="CYN679" s="39"/>
      <c r="CYO679" s="39"/>
      <c r="CYP679" s="39"/>
      <c r="CYQ679" s="37"/>
      <c r="CYR679" s="37"/>
      <c r="CYS679" s="37"/>
      <c r="CYT679" s="37"/>
      <c r="CYU679" s="34"/>
      <c r="CYV679" s="40"/>
      <c r="CYW679" s="34"/>
      <c r="CYX679" s="34"/>
      <c r="CYY679" s="35"/>
      <c r="CYZ679" s="36"/>
      <c r="CZA679" s="37"/>
      <c r="CZB679" s="34"/>
      <c r="CZC679" s="34"/>
      <c r="CZD679" s="41"/>
      <c r="CZE679" s="41"/>
      <c r="CZF679" s="41"/>
      <c r="CZG679" s="41"/>
      <c r="CZH679" s="36"/>
      <c r="CZI679" s="41"/>
      <c r="CZJ679" s="36"/>
      <c r="CZK679" s="34"/>
      <c r="CZL679" s="34"/>
      <c r="CZM679" s="37"/>
      <c r="CZN679" s="38"/>
      <c r="CZO679" s="34"/>
      <c r="CZP679" s="39"/>
      <c r="CZQ679" s="39"/>
      <c r="CZR679" s="39"/>
      <c r="CZS679" s="39"/>
      <c r="CZT679" s="39"/>
      <c r="CZU679" s="39"/>
      <c r="CZV679" s="39"/>
      <c r="CZW679" s="39"/>
      <c r="CZX679" s="39"/>
      <c r="CZY679" s="39"/>
      <c r="CZZ679" s="39"/>
      <c r="DAA679" s="37"/>
      <c r="DAB679" s="37"/>
      <c r="DAC679" s="37"/>
      <c r="DAD679" s="37"/>
      <c r="DAE679" s="34"/>
      <c r="DAF679" s="40"/>
      <c r="DAG679" s="34"/>
      <c r="DAH679" s="34"/>
      <c r="DAI679" s="35"/>
      <c r="DAJ679" s="36"/>
      <c r="DAK679" s="37"/>
      <c r="DAL679" s="34"/>
      <c r="DAM679" s="34"/>
      <c r="DAN679" s="41"/>
      <c r="DAO679" s="41"/>
      <c r="DAP679" s="41"/>
      <c r="DAQ679" s="41"/>
      <c r="DAR679" s="36"/>
      <c r="DAS679" s="41"/>
      <c r="DAT679" s="36"/>
      <c r="DAU679" s="34"/>
      <c r="DAV679" s="34"/>
      <c r="DAW679" s="37"/>
      <c r="DAX679" s="38"/>
      <c r="DAY679" s="34"/>
      <c r="DAZ679" s="39"/>
      <c r="DBA679" s="39"/>
      <c r="DBB679" s="39"/>
      <c r="DBC679" s="39"/>
      <c r="DBD679" s="39"/>
      <c r="DBE679" s="39"/>
      <c r="DBF679" s="39"/>
      <c r="DBG679" s="39"/>
      <c r="DBH679" s="39"/>
      <c r="DBI679" s="39"/>
      <c r="DBJ679" s="39"/>
      <c r="DBK679" s="37"/>
      <c r="DBL679" s="37"/>
      <c r="DBM679" s="37"/>
      <c r="DBN679" s="37"/>
      <c r="DBO679" s="34"/>
      <c r="DBP679" s="40"/>
      <c r="DBQ679" s="34"/>
      <c r="DBR679" s="34"/>
      <c r="DBS679" s="35"/>
      <c r="DBT679" s="36"/>
      <c r="DBU679" s="37"/>
      <c r="DBV679" s="34"/>
      <c r="DBW679" s="34"/>
      <c r="DBX679" s="41"/>
      <c r="DBY679" s="41"/>
      <c r="DBZ679" s="41"/>
      <c r="DCA679" s="41"/>
      <c r="DCB679" s="36"/>
      <c r="DCC679" s="41"/>
      <c r="DCD679" s="36"/>
      <c r="DCE679" s="34"/>
      <c r="DCF679" s="34"/>
      <c r="DCG679" s="37"/>
      <c r="DCH679" s="38"/>
      <c r="DCI679" s="34"/>
      <c r="DCJ679" s="39"/>
      <c r="DCK679" s="39"/>
      <c r="DCL679" s="39"/>
      <c r="DCM679" s="39"/>
      <c r="DCN679" s="39"/>
      <c r="DCO679" s="39"/>
      <c r="DCP679" s="39"/>
      <c r="DCQ679" s="39"/>
      <c r="DCR679" s="39"/>
      <c r="DCS679" s="39"/>
      <c r="DCT679" s="39"/>
      <c r="DCU679" s="37"/>
      <c r="DCV679" s="37"/>
      <c r="DCW679" s="37"/>
      <c r="DCX679" s="37"/>
      <c r="DCY679" s="34"/>
      <c r="DCZ679" s="40"/>
      <c r="DDA679" s="34"/>
      <c r="DDB679" s="34"/>
      <c r="DDC679" s="35"/>
      <c r="DDD679" s="36"/>
      <c r="DDE679" s="37"/>
      <c r="DDF679" s="34"/>
      <c r="DDG679" s="34"/>
      <c r="DDH679" s="41"/>
      <c r="DDI679" s="41"/>
      <c r="DDJ679" s="41"/>
      <c r="DDK679" s="41"/>
      <c r="DDL679" s="36"/>
      <c r="DDM679" s="41"/>
      <c r="DDN679" s="36"/>
      <c r="DDO679" s="34"/>
      <c r="DDP679" s="34"/>
      <c r="DDQ679" s="37"/>
      <c r="DDR679" s="38"/>
      <c r="DDS679" s="34"/>
      <c r="DDT679" s="39"/>
      <c r="DDU679" s="39"/>
      <c r="DDV679" s="39"/>
      <c r="DDW679" s="39"/>
      <c r="DDX679" s="39"/>
      <c r="DDY679" s="39"/>
      <c r="DDZ679" s="39"/>
      <c r="DEA679" s="39"/>
      <c r="DEB679" s="39"/>
      <c r="DEC679" s="39"/>
      <c r="DED679" s="39"/>
      <c r="DEE679" s="37"/>
      <c r="DEF679" s="37"/>
      <c r="DEG679" s="37"/>
      <c r="DEH679" s="37"/>
      <c r="DEI679" s="34"/>
      <c r="DEJ679" s="40"/>
      <c r="DEK679" s="34"/>
      <c r="DEL679" s="34"/>
      <c r="DEM679" s="35"/>
      <c r="DEN679" s="36"/>
      <c r="DEO679" s="37"/>
      <c r="DEP679" s="34"/>
      <c r="DEQ679" s="34"/>
      <c r="DER679" s="41"/>
      <c r="DES679" s="41"/>
      <c r="DET679" s="41"/>
      <c r="DEU679" s="41"/>
      <c r="DEV679" s="36"/>
      <c r="DEW679" s="41"/>
      <c r="DEX679" s="36"/>
      <c r="DEY679" s="34"/>
      <c r="DEZ679" s="34"/>
      <c r="DFA679" s="37"/>
      <c r="DFB679" s="38"/>
      <c r="DFC679" s="34"/>
      <c r="DFD679" s="39"/>
      <c r="DFE679" s="39"/>
      <c r="DFF679" s="39"/>
      <c r="DFG679" s="39"/>
      <c r="DFH679" s="39"/>
      <c r="DFI679" s="39"/>
      <c r="DFJ679" s="39"/>
      <c r="DFK679" s="39"/>
      <c r="DFL679" s="39"/>
      <c r="DFM679" s="39"/>
      <c r="DFN679" s="39"/>
      <c r="DFO679" s="37"/>
      <c r="DFP679" s="37"/>
      <c r="DFQ679" s="37"/>
      <c r="DFR679" s="37"/>
      <c r="DFS679" s="34"/>
      <c r="DFT679" s="40"/>
      <c r="DFU679" s="34"/>
      <c r="DFV679" s="34"/>
      <c r="DFW679" s="35"/>
      <c r="DFX679" s="36"/>
      <c r="DFY679" s="37"/>
      <c r="DFZ679" s="34"/>
      <c r="DGA679" s="34"/>
      <c r="DGB679" s="41"/>
      <c r="DGC679" s="41"/>
      <c r="DGD679" s="41"/>
      <c r="DGE679" s="41"/>
      <c r="DGF679" s="36"/>
      <c r="DGG679" s="41"/>
      <c r="DGH679" s="36"/>
      <c r="DGI679" s="34"/>
      <c r="DGJ679" s="34"/>
      <c r="DGK679" s="37"/>
      <c r="DGL679" s="38"/>
      <c r="DGM679" s="34"/>
      <c r="DGN679" s="39"/>
      <c r="DGO679" s="39"/>
      <c r="DGP679" s="39"/>
      <c r="DGQ679" s="39"/>
      <c r="DGR679" s="39"/>
      <c r="DGS679" s="39"/>
      <c r="DGT679" s="39"/>
      <c r="DGU679" s="39"/>
      <c r="DGV679" s="39"/>
      <c r="DGW679" s="39"/>
      <c r="DGX679" s="39"/>
      <c r="DGY679" s="37"/>
      <c r="DGZ679" s="37"/>
      <c r="DHA679" s="37"/>
      <c r="DHB679" s="37"/>
      <c r="DHC679" s="34"/>
      <c r="DHD679" s="40"/>
      <c r="DHE679" s="34"/>
      <c r="DHF679" s="34"/>
      <c r="DHG679" s="35"/>
      <c r="DHH679" s="36"/>
      <c r="DHI679" s="37"/>
      <c r="DHJ679" s="34"/>
      <c r="DHK679" s="34"/>
      <c r="DHL679" s="41"/>
      <c r="DHM679" s="41"/>
      <c r="DHN679" s="41"/>
      <c r="DHO679" s="41"/>
      <c r="DHP679" s="36"/>
      <c r="DHQ679" s="41"/>
      <c r="DHR679" s="36"/>
      <c r="DHS679" s="34"/>
      <c r="DHT679" s="34"/>
      <c r="DHU679" s="37"/>
      <c r="DHV679" s="38"/>
      <c r="DHW679" s="34"/>
      <c r="DHX679" s="39"/>
      <c r="DHY679" s="39"/>
      <c r="DHZ679" s="39"/>
      <c r="DIA679" s="39"/>
      <c r="DIB679" s="39"/>
      <c r="DIC679" s="39"/>
      <c r="DID679" s="39"/>
      <c r="DIE679" s="39"/>
      <c r="DIF679" s="39"/>
      <c r="DIG679" s="39"/>
      <c r="DIH679" s="39"/>
      <c r="DII679" s="37"/>
      <c r="DIJ679" s="37"/>
      <c r="DIK679" s="37"/>
      <c r="DIL679" s="37"/>
      <c r="DIM679" s="34"/>
      <c r="DIN679" s="40"/>
      <c r="DIO679" s="34"/>
      <c r="DIP679" s="34"/>
      <c r="DIQ679" s="35"/>
      <c r="DIR679" s="36"/>
      <c r="DIS679" s="37"/>
      <c r="DIT679" s="34"/>
      <c r="DIU679" s="34"/>
      <c r="DIV679" s="41"/>
      <c r="DIW679" s="41"/>
      <c r="DIX679" s="41"/>
      <c r="DIY679" s="41"/>
      <c r="DIZ679" s="36"/>
      <c r="DJA679" s="41"/>
      <c r="DJB679" s="36"/>
      <c r="DJC679" s="34"/>
      <c r="DJD679" s="34"/>
      <c r="DJE679" s="37"/>
      <c r="DJF679" s="38"/>
      <c r="DJG679" s="34"/>
      <c r="DJH679" s="39"/>
      <c r="DJI679" s="39"/>
      <c r="DJJ679" s="39"/>
      <c r="DJK679" s="39"/>
      <c r="DJL679" s="39"/>
      <c r="DJM679" s="39"/>
      <c r="DJN679" s="39"/>
      <c r="DJO679" s="39"/>
      <c r="DJP679" s="39"/>
      <c r="DJQ679" s="39"/>
      <c r="DJR679" s="39"/>
      <c r="DJS679" s="37"/>
      <c r="DJT679" s="37"/>
      <c r="DJU679" s="37"/>
      <c r="DJV679" s="37"/>
      <c r="DJW679" s="34"/>
      <c r="DJX679" s="40"/>
      <c r="DJY679" s="34"/>
      <c r="DJZ679" s="34"/>
      <c r="DKA679" s="35"/>
      <c r="DKB679" s="36"/>
      <c r="DKC679" s="37"/>
      <c r="DKD679" s="34"/>
      <c r="DKE679" s="34"/>
      <c r="DKF679" s="41"/>
      <c r="DKG679" s="41"/>
      <c r="DKH679" s="41"/>
      <c r="DKI679" s="41"/>
      <c r="DKJ679" s="36"/>
      <c r="DKK679" s="41"/>
      <c r="DKL679" s="36"/>
      <c r="DKM679" s="34"/>
      <c r="DKN679" s="34"/>
      <c r="DKO679" s="37"/>
      <c r="DKP679" s="38"/>
      <c r="DKQ679" s="34"/>
      <c r="DKR679" s="39"/>
      <c r="DKS679" s="39"/>
      <c r="DKT679" s="39"/>
      <c r="DKU679" s="39"/>
      <c r="DKV679" s="39"/>
      <c r="DKW679" s="39"/>
      <c r="DKX679" s="39"/>
      <c r="DKY679" s="39"/>
      <c r="DKZ679" s="39"/>
      <c r="DLA679" s="39"/>
      <c r="DLB679" s="39"/>
      <c r="DLC679" s="37"/>
      <c r="DLD679" s="37"/>
      <c r="DLE679" s="37"/>
      <c r="DLF679" s="37"/>
      <c r="DLG679" s="34"/>
      <c r="DLH679" s="40"/>
      <c r="DLI679" s="34"/>
      <c r="DLJ679" s="34"/>
      <c r="DLK679" s="35"/>
      <c r="DLL679" s="36"/>
      <c r="DLM679" s="37"/>
      <c r="DLN679" s="34"/>
      <c r="DLO679" s="34"/>
      <c r="DLP679" s="41"/>
      <c r="DLQ679" s="41"/>
      <c r="DLR679" s="41"/>
      <c r="DLS679" s="41"/>
      <c r="DLT679" s="36"/>
      <c r="DLU679" s="41"/>
      <c r="DLV679" s="36"/>
      <c r="DLW679" s="34"/>
      <c r="DLX679" s="34"/>
      <c r="DLY679" s="37"/>
      <c r="DLZ679" s="38"/>
      <c r="DMA679" s="34"/>
      <c r="DMB679" s="39"/>
      <c r="DMC679" s="39"/>
      <c r="DMD679" s="39"/>
      <c r="DME679" s="39"/>
      <c r="DMF679" s="39"/>
      <c r="DMG679" s="39"/>
      <c r="DMH679" s="39"/>
      <c r="DMI679" s="39"/>
      <c r="DMJ679" s="39"/>
      <c r="DMK679" s="39"/>
      <c r="DML679" s="39"/>
      <c r="DMM679" s="37"/>
      <c r="DMN679" s="37"/>
      <c r="DMO679" s="37"/>
      <c r="DMP679" s="37"/>
      <c r="DMQ679" s="34"/>
      <c r="DMR679" s="40"/>
      <c r="DMS679" s="34"/>
      <c r="DMT679" s="34"/>
      <c r="DMU679" s="35"/>
      <c r="DMV679" s="36"/>
      <c r="DMW679" s="37"/>
      <c r="DMX679" s="34"/>
      <c r="DMY679" s="34"/>
      <c r="DMZ679" s="41"/>
      <c r="DNA679" s="41"/>
      <c r="DNB679" s="41"/>
      <c r="DNC679" s="41"/>
      <c r="DND679" s="36"/>
      <c r="DNE679" s="41"/>
      <c r="DNF679" s="36"/>
      <c r="DNG679" s="34"/>
      <c r="DNH679" s="34"/>
      <c r="DNI679" s="37"/>
      <c r="DNJ679" s="38"/>
      <c r="DNK679" s="34"/>
      <c r="DNL679" s="39"/>
      <c r="DNM679" s="39"/>
      <c r="DNN679" s="39"/>
      <c r="DNO679" s="39"/>
      <c r="DNP679" s="39"/>
      <c r="DNQ679" s="39"/>
      <c r="DNR679" s="39"/>
      <c r="DNS679" s="39"/>
      <c r="DNT679" s="39"/>
      <c r="DNU679" s="39"/>
      <c r="DNV679" s="39"/>
      <c r="DNW679" s="37"/>
      <c r="DNX679" s="37"/>
      <c r="DNY679" s="37"/>
      <c r="DNZ679" s="37"/>
      <c r="DOA679" s="34"/>
      <c r="DOB679" s="40"/>
      <c r="DOC679" s="34"/>
      <c r="DOD679" s="34"/>
      <c r="DOE679" s="35"/>
      <c r="DOF679" s="36"/>
      <c r="DOG679" s="37"/>
      <c r="DOH679" s="34"/>
      <c r="DOI679" s="34"/>
      <c r="DOJ679" s="41"/>
      <c r="DOK679" s="41"/>
      <c r="DOL679" s="41"/>
      <c r="DOM679" s="41"/>
      <c r="DON679" s="36"/>
      <c r="DOO679" s="41"/>
      <c r="DOP679" s="36"/>
      <c r="DOQ679" s="34"/>
      <c r="DOR679" s="34"/>
      <c r="DOS679" s="37"/>
      <c r="DOT679" s="38"/>
      <c r="DOU679" s="34"/>
      <c r="DOV679" s="39"/>
      <c r="DOW679" s="39"/>
      <c r="DOX679" s="39"/>
      <c r="DOY679" s="39"/>
      <c r="DOZ679" s="39"/>
      <c r="DPA679" s="39"/>
      <c r="DPB679" s="39"/>
      <c r="DPC679" s="39"/>
      <c r="DPD679" s="39"/>
      <c r="DPE679" s="39"/>
      <c r="DPF679" s="39"/>
      <c r="DPG679" s="37"/>
      <c r="DPH679" s="37"/>
      <c r="DPI679" s="37"/>
      <c r="DPJ679" s="37"/>
      <c r="DPK679" s="34"/>
      <c r="DPL679" s="40"/>
      <c r="DPM679" s="34"/>
      <c r="DPN679" s="34"/>
      <c r="DPO679" s="35"/>
      <c r="DPP679" s="36"/>
      <c r="DPQ679" s="37"/>
      <c r="DPR679" s="34"/>
      <c r="DPS679" s="34"/>
      <c r="DPT679" s="41"/>
      <c r="DPU679" s="41"/>
      <c r="DPV679" s="41"/>
      <c r="DPW679" s="41"/>
      <c r="DPX679" s="36"/>
      <c r="DPY679" s="41"/>
      <c r="DPZ679" s="36"/>
      <c r="DQA679" s="34"/>
      <c r="DQB679" s="34"/>
      <c r="DQC679" s="37"/>
      <c r="DQD679" s="38"/>
      <c r="DQE679" s="34"/>
      <c r="DQF679" s="39"/>
      <c r="DQG679" s="39"/>
      <c r="DQH679" s="39"/>
      <c r="DQI679" s="39"/>
      <c r="DQJ679" s="39"/>
      <c r="DQK679" s="39"/>
      <c r="DQL679" s="39"/>
      <c r="DQM679" s="39"/>
      <c r="DQN679" s="39"/>
      <c r="DQO679" s="39"/>
      <c r="DQP679" s="39"/>
      <c r="DQQ679" s="37"/>
      <c r="DQR679" s="37"/>
      <c r="DQS679" s="37"/>
      <c r="DQT679" s="37"/>
      <c r="DQU679" s="34"/>
      <c r="DQV679" s="40"/>
      <c r="DQW679" s="34"/>
      <c r="DQX679" s="34"/>
      <c r="DQY679" s="35"/>
      <c r="DQZ679" s="36"/>
      <c r="DRA679" s="37"/>
      <c r="DRB679" s="34"/>
      <c r="DRC679" s="34"/>
      <c r="DRD679" s="41"/>
      <c r="DRE679" s="41"/>
      <c r="DRF679" s="41"/>
      <c r="DRG679" s="41"/>
      <c r="DRH679" s="36"/>
      <c r="DRI679" s="41"/>
      <c r="DRJ679" s="36"/>
      <c r="DRK679" s="34"/>
      <c r="DRL679" s="34"/>
      <c r="DRM679" s="37"/>
      <c r="DRN679" s="38"/>
      <c r="DRO679" s="34"/>
      <c r="DRP679" s="39"/>
      <c r="DRQ679" s="39"/>
      <c r="DRR679" s="39"/>
      <c r="DRS679" s="39"/>
      <c r="DRT679" s="39"/>
      <c r="DRU679" s="39"/>
      <c r="DRV679" s="39"/>
      <c r="DRW679" s="39"/>
      <c r="DRX679" s="39"/>
      <c r="DRY679" s="39"/>
      <c r="DRZ679" s="39"/>
      <c r="DSA679" s="37"/>
      <c r="DSB679" s="37"/>
      <c r="DSC679" s="37"/>
      <c r="DSD679" s="37"/>
      <c r="DSE679" s="34"/>
      <c r="DSF679" s="40"/>
      <c r="DSG679" s="34"/>
      <c r="DSH679" s="34"/>
      <c r="DSI679" s="35"/>
      <c r="DSJ679" s="36"/>
      <c r="DSK679" s="37"/>
      <c r="DSL679" s="34"/>
      <c r="DSM679" s="34"/>
      <c r="DSN679" s="41"/>
      <c r="DSO679" s="41"/>
      <c r="DSP679" s="41"/>
      <c r="DSQ679" s="41"/>
      <c r="DSR679" s="36"/>
      <c r="DSS679" s="41"/>
      <c r="DST679" s="36"/>
      <c r="DSU679" s="34"/>
      <c r="DSV679" s="34"/>
      <c r="DSW679" s="37"/>
      <c r="DSX679" s="38"/>
      <c r="DSY679" s="34"/>
      <c r="DSZ679" s="39"/>
      <c r="DTA679" s="39"/>
      <c r="DTB679" s="39"/>
      <c r="DTC679" s="39"/>
      <c r="DTD679" s="39"/>
      <c r="DTE679" s="39"/>
      <c r="DTF679" s="39"/>
      <c r="DTG679" s="39"/>
      <c r="DTH679" s="39"/>
      <c r="DTI679" s="39"/>
      <c r="DTJ679" s="39"/>
      <c r="DTK679" s="37"/>
      <c r="DTL679" s="37"/>
      <c r="DTM679" s="37"/>
      <c r="DTN679" s="37"/>
      <c r="DTO679" s="34"/>
      <c r="DTP679" s="40"/>
      <c r="DTQ679" s="34"/>
      <c r="DTR679" s="34"/>
      <c r="DTS679" s="35"/>
      <c r="DTT679" s="36"/>
      <c r="DTU679" s="37"/>
      <c r="DTV679" s="34"/>
      <c r="DTW679" s="34"/>
      <c r="DTX679" s="41"/>
      <c r="DTY679" s="41"/>
      <c r="DTZ679" s="41"/>
      <c r="DUA679" s="41"/>
      <c r="DUB679" s="36"/>
      <c r="DUC679" s="41"/>
      <c r="DUD679" s="36"/>
      <c r="DUE679" s="34"/>
      <c r="DUF679" s="34"/>
      <c r="DUG679" s="37"/>
      <c r="DUH679" s="38"/>
      <c r="DUI679" s="34"/>
      <c r="DUJ679" s="39"/>
      <c r="DUK679" s="39"/>
      <c r="DUL679" s="39"/>
      <c r="DUM679" s="39"/>
      <c r="DUN679" s="39"/>
      <c r="DUO679" s="39"/>
      <c r="DUP679" s="39"/>
      <c r="DUQ679" s="39"/>
      <c r="DUR679" s="39"/>
      <c r="DUS679" s="39"/>
      <c r="DUT679" s="39"/>
      <c r="DUU679" s="37"/>
      <c r="DUV679" s="37"/>
      <c r="DUW679" s="37"/>
      <c r="DUX679" s="37"/>
      <c r="DUY679" s="34"/>
      <c r="DUZ679" s="40"/>
      <c r="DVA679" s="34"/>
      <c r="DVB679" s="34"/>
      <c r="DVC679" s="35"/>
      <c r="DVD679" s="36"/>
      <c r="DVE679" s="37"/>
      <c r="DVF679" s="34"/>
      <c r="DVG679" s="34"/>
      <c r="DVH679" s="41"/>
      <c r="DVI679" s="41"/>
      <c r="DVJ679" s="41"/>
      <c r="DVK679" s="41"/>
      <c r="DVL679" s="36"/>
      <c r="DVM679" s="41"/>
      <c r="DVN679" s="36"/>
      <c r="DVO679" s="34"/>
      <c r="DVP679" s="34"/>
      <c r="DVQ679" s="37"/>
      <c r="DVR679" s="38"/>
      <c r="DVS679" s="34"/>
      <c r="DVT679" s="39"/>
      <c r="DVU679" s="39"/>
      <c r="DVV679" s="39"/>
      <c r="DVW679" s="39"/>
      <c r="DVX679" s="39"/>
      <c r="DVY679" s="39"/>
      <c r="DVZ679" s="39"/>
      <c r="DWA679" s="39"/>
      <c r="DWB679" s="39"/>
      <c r="DWC679" s="39"/>
      <c r="DWD679" s="39"/>
      <c r="DWE679" s="37"/>
      <c r="DWF679" s="37"/>
      <c r="DWG679" s="37"/>
      <c r="DWH679" s="37"/>
      <c r="DWI679" s="34"/>
      <c r="DWJ679" s="40"/>
      <c r="DWK679" s="34"/>
      <c r="DWL679" s="34"/>
      <c r="DWM679" s="35"/>
      <c r="DWN679" s="36"/>
      <c r="DWO679" s="37"/>
      <c r="DWP679" s="34"/>
      <c r="DWQ679" s="34"/>
      <c r="DWR679" s="41"/>
      <c r="DWS679" s="41"/>
      <c r="DWT679" s="41"/>
      <c r="DWU679" s="41"/>
      <c r="DWV679" s="36"/>
      <c r="DWW679" s="41"/>
      <c r="DWX679" s="36"/>
      <c r="DWY679" s="34"/>
      <c r="DWZ679" s="34"/>
      <c r="DXA679" s="37"/>
      <c r="DXB679" s="38"/>
      <c r="DXC679" s="34"/>
      <c r="DXD679" s="39"/>
      <c r="DXE679" s="39"/>
      <c r="DXF679" s="39"/>
      <c r="DXG679" s="39"/>
      <c r="DXH679" s="39"/>
      <c r="DXI679" s="39"/>
      <c r="DXJ679" s="39"/>
      <c r="DXK679" s="39"/>
      <c r="DXL679" s="39"/>
      <c r="DXM679" s="39"/>
      <c r="DXN679" s="39"/>
      <c r="DXO679" s="37"/>
      <c r="DXP679" s="37"/>
      <c r="DXQ679" s="37"/>
      <c r="DXR679" s="37"/>
      <c r="DXS679" s="34"/>
      <c r="DXT679" s="40"/>
      <c r="DXU679" s="34"/>
      <c r="DXV679" s="34"/>
      <c r="DXW679" s="35"/>
      <c r="DXX679" s="36"/>
      <c r="DXY679" s="37"/>
      <c r="DXZ679" s="34"/>
      <c r="DYA679" s="34"/>
      <c r="DYB679" s="41"/>
      <c r="DYC679" s="41"/>
      <c r="DYD679" s="41"/>
      <c r="DYE679" s="41"/>
      <c r="DYF679" s="36"/>
      <c r="DYG679" s="41"/>
      <c r="DYH679" s="36"/>
      <c r="DYI679" s="34"/>
      <c r="DYJ679" s="34"/>
      <c r="DYK679" s="37"/>
      <c r="DYL679" s="38"/>
      <c r="DYM679" s="34"/>
      <c r="DYN679" s="39"/>
      <c r="DYO679" s="39"/>
      <c r="DYP679" s="39"/>
      <c r="DYQ679" s="39"/>
      <c r="DYR679" s="39"/>
      <c r="DYS679" s="39"/>
      <c r="DYT679" s="39"/>
      <c r="DYU679" s="39"/>
      <c r="DYV679" s="39"/>
      <c r="DYW679" s="39"/>
      <c r="DYX679" s="39"/>
      <c r="DYY679" s="37"/>
      <c r="DYZ679" s="37"/>
      <c r="DZA679" s="37"/>
      <c r="DZB679" s="37"/>
      <c r="DZC679" s="34"/>
      <c r="DZD679" s="40"/>
      <c r="DZE679" s="34"/>
      <c r="DZF679" s="34"/>
      <c r="DZG679" s="35"/>
      <c r="DZH679" s="36"/>
      <c r="DZI679" s="37"/>
      <c r="DZJ679" s="34"/>
      <c r="DZK679" s="34"/>
      <c r="DZL679" s="41"/>
      <c r="DZM679" s="41"/>
      <c r="DZN679" s="41"/>
      <c r="DZO679" s="41"/>
      <c r="DZP679" s="36"/>
      <c r="DZQ679" s="41"/>
      <c r="DZR679" s="36"/>
      <c r="DZS679" s="34"/>
      <c r="DZT679" s="34"/>
      <c r="DZU679" s="37"/>
      <c r="DZV679" s="38"/>
      <c r="DZW679" s="34"/>
      <c r="DZX679" s="39"/>
      <c r="DZY679" s="39"/>
      <c r="DZZ679" s="39"/>
      <c r="EAA679" s="39"/>
      <c r="EAB679" s="39"/>
      <c r="EAC679" s="39"/>
      <c r="EAD679" s="39"/>
      <c r="EAE679" s="39"/>
      <c r="EAF679" s="39"/>
      <c r="EAG679" s="39"/>
      <c r="EAH679" s="39"/>
      <c r="EAI679" s="37"/>
      <c r="EAJ679" s="37"/>
      <c r="EAK679" s="37"/>
      <c r="EAL679" s="37"/>
      <c r="EAM679" s="34"/>
      <c r="EAN679" s="40"/>
      <c r="EAO679" s="34"/>
      <c r="EAP679" s="34"/>
      <c r="EAQ679" s="35"/>
      <c r="EAR679" s="36"/>
      <c r="EAS679" s="37"/>
      <c r="EAT679" s="34"/>
      <c r="EAU679" s="34"/>
      <c r="EAV679" s="41"/>
      <c r="EAW679" s="41"/>
      <c r="EAX679" s="41"/>
      <c r="EAY679" s="41"/>
      <c r="EAZ679" s="36"/>
      <c r="EBA679" s="41"/>
      <c r="EBB679" s="36"/>
      <c r="EBC679" s="34"/>
      <c r="EBD679" s="34"/>
      <c r="EBE679" s="37"/>
      <c r="EBF679" s="38"/>
      <c r="EBG679" s="34"/>
      <c r="EBH679" s="39"/>
      <c r="EBI679" s="39"/>
      <c r="EBJ679" s="39"/>
      <c r="EBK679" s="39"/>
      <c r="EBL679" s="39"/>
      <c r="EBM679" s="39"/>
      <c r="EBN679" s="39"/>
      <c r="EBO679" s="39"/>
      <c r="EBP679" s="39"/>
      <c r="EBQ679" s="39"/>
      <c r="EBR679" s="39"/>
      <c r="EBS679" s="37"/>
      <c r="EBT679" s="37"/>
      <c r="EBU679" s="37"/>
      <c r="EBV679" s="37"/>
      <c r="EBW679" s="34"/>
      <c r="EBX679" s="40"/>
      <c r="EBY679" s="34"/>
      <c r="EBZ679" s="34"/>
      <c r="ECA679" s="35"/>
      <c r="ECB679" s="36"/>
      <c r="ECC679" s="37"/>
      <c r="ECD679" s="34"/>
      <c r="ECE679" s="34"/>
      <c r="ECF679" s="41"/>
      <c r="ECG679" s="41"/>
      <c r="ECH679" s="41"/>
      <c r="ECI679" s="41"/>
      <c r="ECJ679" s="36"/>
      <c r="ECK679" s="41"/>
      <c r="ECL679" s="36"/>
      <c r="ECM679" s="34"/>
      <c r="ECN679" s="34"/>
      <c r="ECO679" s="37"/>
      <c r="ECP679" s="38"/>
      <c r="ECQ679" s="34"/>
      <c r="ECR679" s="39"/>
      <c r="ECS679" s="39"/>
      <c r="ECT679" s="39"/>
      <c r="ECU679" s="39"/>
      <c r="ECV679" s="39"/>
      <c r="ECW679" s="39"/>
      <c r="ECX679" s="39"/>
      <c r="ECY679" s="39"/>
      <c r="ECZ679" s="39"/>
      <c r="EDA679" s="39"/>
      <c r="EDB679" s="39"/>
      <c r="EDC679" s="37"/>
      <c r="EDD679" s="37"/>
      <c r="EDE679" s="37"/>
      <c r="EDF679" s="37"/>
      <c r="EDG679" s="34"/>
      <c r="EDH679" s="40"/>
      <c r="EDI679" s="34"/>
      <c r="EDJ679" s="34"/>
      <c r="EDK679" s="35"/>
      <c r="EDL679" s="36"/>
      <c r="EDM679" s="37"/>
      <c r="EDN679" s="34"/>
      <c r="EDO679" s="34"/>
      <c r="EDP679" s="41"/>
      <c r="EDQ679" s="41"/>
      <c r="EDR679" s="41"/>
      <c r="EDS679" s="41"/>
      <c r="EDT679" s="36"/>
      <c r="EDU679" s="41"/>
      <c r="EDV679" s="36"/>
      <c r="EDW679" s="34"/>
      <c r="EDX679" s="34"/>
      <c r="EDY679" s="37"/>
      <c r="EDZ679" s="38"/>
      <c r="EEA679" s="34"/>
      <c r="EEB679" s="39"/>
      <c r="EEC679" s="39"/>
      <c r="EED679" s="39"/>
      <c r="EEE679" s="39"/>
      <c r="EEF679" s="39"/>
      <c r="EEG679" s="39"/>
      <c r="EEH679" s="39"/>
      <c r="EEI679" s="39"/>
      <c r="EEJ679" s="39"/>
      <c r="EEK679" s="39"/>
      <c r="EEL679" s="39"/>
      <c r="EEM679" s="37"/>
      <c r="EEN679" s="37"/>
      <c r="EEO679" s="37"/>
      <c r="EEP679" s="37"/>
      <c r="EEQ679" s="34"/>
      <c r="EER679" s="40"/>
      <c r="EES679" s="34"/>
      <c r="EET679" s="34"/>
      <c r="EEU679" s="35"/>
      <c r="EEV679" s="36"/>
      <c r="EEW679" s="37"/>
      <c r="EEX679" s="34"/>
      <c r="EEY679" s="34"/>
      <c r="EEZ679" s="41"/>
      <c r="EFA679" s="41"/>
      <c r="EFB679" s="41"/>
      <c r="EFC679" s="41"/>
      <c r="EFD679" s="36"/>
      <c r="EFE679" s="41"/>
      <c r="EFF679" s="36"/>
      <c r="EFG679" s="34"/>
      <c r="EFH679" s="34"/>
      <c r="EFI679" s="37"/>
      <c r="EFJ679" s="38"/>
      <c r="EFK679" s="34"/>
      <c r="EFL679" s="39"/>
      <c r="EFM679" s="39"/>
      <c r="EFN679" s="39"/>
      <c r="EFO679" s="39"/>
      <c r="EFP679" s="39"/>
      <c r="EFQ679" s="39"/>
      <c r="EFR679" s="39"/>
      <c r="EFS679" s="39"/>
      <c r="EFT679" s="39"/>
      <c r="EFU679" s="39"/>
      <c r="EFV679" s="39"/>
      <c r="EFW679" s="37"/>
      <c r="EFX679" s="37"/>
      <c r="EFY679" s="37"/>
      <c r="EFZ679" s="37"/>
      <c r="EGA679" s="34"/>
      <c r="EGB679" s="40"/>
      <c r="EGC679" s="34"/>
      <c r="EGD679" s="34"/>
      <c r="EGE679" s="35"/>
      <c r="EGF679" s="36"/>
      <c r="EGG679" s="37"/>
      <c r="EGH679" s="34"/>
      <c r="EGI679" s="34"/>
      <c r="EGJ679" s="41"/>
      <c r="EGK679" s="41"/>
      <c r="EGL679" s="41"/>
      <c r="EGM679" s="41"/>
      <c r="EGN679" s="36"/>
      <c r="EGO679" s="41"/>
      <c r="EGP679" s="36"/>
      <c r="EGQ679" s="34"/>
      <c r="EGR679" s="34"/>
      <c r="EGS679" s="37"/>
      <c r="EGT679" s="38"/>
      <c r="EGU679" s="34"/>
      <c r="EGV679" s="39"/>
      <c r="EGW679" s="39"/>
      <c r="EGX679" s="39"/>
      <c r="EGY679" s="39"/>
      <c r="EGZ679" s="39"/>
      <c r="EHA679" s="39"/>
      <c r="EHB679" s="39"/>
      <c r="EHC679" s="39"/>
      <c r="EHD679" s="39"/>
      <c r="EHE679" s="39"/>
      <c r="EHF679" s="39"/>
      <c r="EHG679" s="37"/>
      <c r="EHH679" s="37"/>
      <c r="EHI679" s="37"/>
      <c r="EHJ679" s="37"/>
      <c r="EHK679" s="34"/>
      <c r="EHL679" s="40"/>
      <c r="EHM679" s="34"/>
      <c r="EHN679" s="34"/>
      <c r="EHO679" s="35"/>
      <c r="EHP679" s="36"/>
      <c r="EHQ679" s="37"/>
      <c r="EHR679" s="34"/>
      <c r="EHS679" s="34"/>
      <c r="EHT679" s="41"/>
      <c r="EHU679" s="41"/>
      <c r="EHV679" s="41"/>
      <c r="EHW679" s="41"/>
      <c r="EHX679" s="36"/>
      <c r="EHY679" s="41"/>
      <c r="EHZ679" s="36"/>
      <c r="EIA679" s="34"/>
      <c r="EIB679" s="34"/>
      <c r="EIC679" s="37"/>
      <c r="EID679" s="38"/>
      <c r="EIE679" s="34"/>
      <c r="EIF679" s="39"/>
      <c r="EIG679" s="39"/>
      <c r="EIH679" s="39"/>
      <c r="EII679" s="39"/>
      <c r="EIJ679" s="39"/>
      <c r="EIK679" s="39"/>
      <c r="EIL679" s="39"/>
      <c r="EIM679" s="39"/>
      <c r="EIN679" s="39"/>
      <c r="EIO679" s="39"/>
      <c r="EIP679" s="39"/>
      <c r="EIQ679" s="37"/>
      <c r="EIR679" s="37"/>
      <c r="EIS679" s="37"/>
      <c r="EIT679" s="37"/>
      <c r="EIU679" s="34"/>
      <c r="EIV679" s="40"/>
      <c r="EIW679" s="34"/>
      <c r="EIX679" s="34"/>
      <c r="EIY679" s="35"/>
      <c r="EIZ679" s="36"/>
      <c r="EJA679" s="37"/>
      <c r="EJB679" s="34"/>
      <c r="EJC679" s="34"/>
      <c r="EJD679" s="41"/>
      <c r="EJE679" s="41"/>
      <c r="EJF679" s="41"/>
      <c r="EJG679" s="41"/>
      <c r="EJH679" s="36"/>
      <c r="EJI679" s="41"/>
      <c r="EJJ679" s="36"/>
      <c r="EJK679" s="34"/>
      <c r="EJL679" s="34"/>
      <c r="EJM679" s="37"/>
      <c r="EJN679" s="38"/>
      <c r="EJO679" s="34"/>
      <c r="EJP679" s="39"/>
      <c r="EJQ679" s="39"/>
      <c r="EJR679" s="39"/>
      <c r="EJS679" s="39"/>
      <c r="EJT679" s="39"/>
      <c r="EJU679" s="39"/>
      <c r="EJV679" s="39"/>
      <c r="EJW679" s="39"/>
      <c r="EJX679" s="39"/>
      <c r="EJY679" s="39"/>
      <c r="EJZ679" s="39"/>
      <c r="EKA679" s="37"/>
      <c r="EKB679" s="37"/>
      <c r="EKC679" s="37"/>
      <c r="EKD679" s="37"/>
      <c r="EKE679" s="34"/>
      <c r="EKF679" s="40"/>
      <c r="EKG679" s="34"/>
      <c r="EKH679" s="34"/>
      <c r="EKI679" s="35"/>
      <c r="EKJ679" s="36"/>
      <c r="EKK679" s="37"/>
      <c r="EKL679" s="34"/>
      <c r="EKM679" s="34"/>
      <c r="EKN679" s="41"/>
      <c r="EKO679" s="41"/>
      <c r="EKP679" s="41"/>
      <c r="EKQ679" s="41"/>
      <c r="EKR679" s="36"/>
      <c r="EKS679" s="41"/>
      <c r="EKT679" s="36"/>
      <c r="EKU679" s="34"/>
      <c r="EKV679" s="34"/>
      <c r="EKW679" s="37"/>
      <c r="EKX679" s="38"/>
      <c r="EKY679" s="34"/>
      <c r="EKZ679" s="39"/>
      <c r="ELA679" s="39"/>
      <c r="ELB679" s="39"/>
      <c r="ELC679" s="39"/>
      <c r="ELD679" s="39"/>
      <c r="ELE679" s="39"/>
      <c r="ELF679" s="39"/>
      <c r="ELG679" s="39"/>
      <c r="ELH679" s="39"/>
      <c r="ELI679" s="39"/>
      <c r="ELJ679" s="39"/>
      <c r="ELK679" s="37"/>
      <c r="ELL679" s="37"/>
      <c r="ELM679" s="37"/>
      <c r="ELN679" s="37"/>
      <c r="ELO679" s="34"/>
      <c r="ELP679" s="40"/>
      <c r="ELQ679" s="34"/>
      <c r="ELR679" s="34"/>
      <c r="ELS679" s="35"/>
      <c r="ELT679" s="36"/>
      <c r="ELU679" s="37"/>
      <c r="ELV679" s="34"/>
      <c r="ELW679" s="34"/>
      <c r="ELX679" s="41"/>
      <c r="ELY679" s="41"/>
      <c r="ELZ679" s="41"/>
      <c r="EMA679" s="41"/>
      <c r="EMB679" s="36"/>
      <c r="EMC679" s="41"/>
      <c r="EMD679" s="36"/>
      <c r="EME679" s="34"/>
      <c r="EMF679" s="34"/>
      <c r="EMG679" s="37"/>
      <c r="EMH679" s="38"/>
      <c r="EMI679" s="34"/>
      <c r="EMJ679" s="39"/>
      <c r="EMK679" s="39"/>
      <c r="EML679" s="39"/>
      <c r="EMM679" s="39"/>
      <c r="EMN679" s="39"/>
      <c r="EMO679" s="39"/>
      <c r="EMP679" s="39"/>
      <c r="EMQ679" s="39"/>
      <c r="EMR679" s="39"/>
      <c r="EMS679" s="39"/>
      <c r="EMT679" s="39"/>
      <c r="EMU679" s="37"/>
      <c r="EMV679" s="37"/>
      <c r="EMW679" s="37"/>
      <c r="EMX679" s="37"/>
      <c r="EMY679" s="34"/>
      <c r="EMZ679" s="40"/>
      <c r="ENA679" s="34"/>
      <c r="ENB679" s="34"/>
      <c r="ENC679" s="35"/>
      <c r="END679" s="36"/>
      <c r="ENE679" s="37"/>
      <c r="ENF679" s="34"/>
      <c r="ENG679" s="34"/>
      <c r="ENH679" s="41"/>
      <c r="ENI679" s="41"/>
      <c r="ENJ679" s="41"/>
      <c r="ENK679" s="41"/>
      <c r="ENL679" s="36"/>
      <c r="ENM679" s="41"/>
      <c r="ENN679" s="36"/>
      <c r="ENO679" s="34"/>
      <c r="ENP679" s="34"/>
      <c r="ENQ679" s="37"/>
      <c r="ENR679" s="38"/>
      <c r="ENS679" s="34"/>
      <c r="ENT679" s="39"/>
      <c r="ENU679" s="39"/>
      <c r="ENV679" s="39"/>
      <c r="ENW679" s="39"/>
      <c r="ENX679" s="39"/>
      <c r="ENY679" s="39"/>
      <c r="ENZ679" s="39"/>
      <c r="EOA679" s="39"/>
      <c r="EOB679" s="39"/>
      <c r="EOC679" s="39"/>
      <c r="EOD679" s="39"/>
      <c r="EOE679" s="37"/>
      <c r="EOF679" s="37"/>
      <c r="EOG679" s="37"/>
      <c r="EOH679" s="37"/>
      <c r="EOI679" s="34"/>
      <c r="EOJ679" s="40"/>
      <c r="EOK679" s="34"/>
      <c r="EOL679" s="34"/>
      <c r="EOM679" s="35"/>
      <c r="EON679" s="36"/>
      <c r="EOO679" s="37"/>
      <c r="EOP679" s="34"/>
      <c r="EOQ679" s="34"/>
      <c r="EOR679" s="41"/>
      <c r="EOS679" s="41"/>
      <c r="EOT679" s="41"/>
      <c r="EOU679" s="41"/>
      <c r="EOV679" s="36"/>
      <c r="EOW679" s="41"/>
      <c r="EOX679" s="36"/>
      <c r="EOY679" s="34"/>
      <c r="EOZ679" s="34"/>
      <c r="EPA679" s="37"/>
      <c r="EPB679" s="38"/>
      <c r="EPC679" s="34"/>
      <c r="EPD679" s="39"/>
      <c r="EPE679" s="39"/>
      <c r="EPF679" s="39"/>
      <c r="EPG679" s="39"/>
      <c r="EPH679" s="39"/>
      <c r="EPI679" s="39"/>
      <c r="EPJ679" s="39"/>
      <c r="EPK679" s="39"/>
      <c r="EPL679" s="39"/>
      <c r="EPM679" s="39"/>
      <c r="EPN679" s="39"/>
      <c r="EPO679" s="37"/>
      <c r="EPP679" s="37"/>
      <c r="EPQ679" s="37"/>
      <c r="EPR679" s="37"/>
      <c r="EPS679" s="34"/>
      <c r="EPT679" s="40"/>
      <c r="EPU679" s="34"/>
      <c r="EPV679" s="34"/>
      <c r="EPW679" s="35"/>
      <c r="EPX679" s="36"/>
      <c r="EPY679" s="37"/>
      <c r="EPZ679" s="34"/>
      <c r="EQA679" s="34"/>
      <c r="EQB679" s="41"/>
      <c r="EQC679" s="41"/>
      <c r="EQD679" s="41"/>
      <c r="EQE679" s="41"/>
      <c r="EQF679" s="36"/>
      <c r="EQG679" s="41"/>
      <c r="EQH679" s="36"/>
      <c r="EQI679" s="34"/>
      <c r="EQJ679" s="34"/>
      <c r="EQK679" s="37"/>
      <c r="EQL679" s="38"/>
      <c r="EQM679" s="34"/>
      <c r="EQN679" s="39"/>
      <c r="EQO679" s="39"/>
      <c r="EQP679" s="39"/>
      <c r="EQQ679" s="39"/>
      <c r="EQR679" s="39"/>
      <c r="EQS679" s="39"/>
      <c r="EQT679" s="39"/>
      <c r="EQU679" s="39"/>
      <c r="EQV679" s="39"/>
      <c r="EQW679" s="39"/>
      <c r="EQX679" s="39"/>
      <c r="EQY679" s="37"/>
      <c r="EQZ679" s="37"/>
      <c r="ERA679" s="37"/>
      <c r="ERB679" s="37"/>
      <c r="ERC679" s="34"/>
      <c r="ERD679" s="40"/>
      <c r="ERE679" s="34"/>
      <c r="ERF679" s="34"/>
      <c r="ERG679" s="35"/>
      <c r="ERH679" s="36"/>
      <c r="ERI679" s="37"/>
      <c r="ERJ679" s="34"/>
      <c r="ERK679" s="34"/>
      <c r="ERL679" s="41"/>
      <c r="ERM679" s="41"/>
      <c r="ERN679" s="41"/>
      <c r="ERO679" s="41"/>
      <c r="ERP679" s="36"/>
      <c r="ERQ679" s="41"/>
      <c r="ERR679" s="36"/>
      <c r="ERS679" s="34"/>
      <c r="ERT679" s="34"/>
      <c r="ERU679" s="37"/>
      <c r="ERV679" s="38"/>
      <c r="ERW679" s="34"/>
      <c r="ERX679" s="39"/>
      <c r="ERY679" s="39"/>
      <c r="ERZ679" s="39"/>
      <c r="ESA679" s="39"/>
      <c r="ESB679" s="39"/>
      <c r="ESC679" s="39"/>
      <c r="ESD679" s="39"/>
      <c r="ESE679" s="39"/>
      <c r="ESF679" s="39"/>
      <c r="ESG679" s="39"/>
      <c r="ESH679" s="39"/>
      <c r="ESI679" s="37"/>
      <c r="ESJ679" s="37"/>
      <c r="ESK679" s="37"/>
      <c r="ESL679" s="37"/>
      <c r="ESM679" s="34"/>
      <c r="ESN679" s="40"/>
      <c r="ESO679" s="34"/>
      <c r="ESP679" s="34"/>
      <c r="ESQ679" s="35"/>
      <c r="ESR679" s="36"/>
      <c r="ESS679" s="37"/>
      <c r="EST679" s="34"/>
      <c r="ESU679" s="34"/>
      <c r="ESV679" s="41"/>
      <c r="ESW679" s="41"/>
      <c r="ESX679" s="41"/>
      <c r="ESY679" s="41"/>
      <c r="ESZ679" s="36"/>
      <c r="ETA679" s="41"/>
      <c r="ETB679" s="36"/>
      <c r="ETC679" s="34"/>
      <c r="ETD679" s="34"/>
      <c r="ETE679" s="37"/>
      <c r="ETF679" s="38"/>
      <c r="ETG679" s="34"/>
      <c r="ETH679" s="39"/>
      <c r="ETI679" s="39"/>
      <c r="ETJ679" s="39"/>
      <c r="ETK679" s="39"/>
      <c r="ETL679" s="39"/>
      <c r="ETM679" s="39"/>
      <c r="ETN679" s="39"/>
      <c r="ETO679" s="39"/>
      <c r="ETP679" s="39"/>
      <c r="ETQ679" s="39"/>
      <c r="ETR679" s="39"/>
      <c r="ETS679" s="37"/>
      <c r="ETT679" s="37"/>
      <c r="ETU679" s="37"/>
      <c r="ETV679" s="37"/>
      <c r="ETW679" s="34"/>
      <c r="ETX679" s="40"/>
      <c r="ETY679" s="34"/>
      <c r="ETZ679" s="34"/>
      <c r="EUA679" s="35"/>
      <c r="EUB679" s="36"/>
      <c r="EUC679" s="37"/>
      <c r="EUD679" s="34"/>
      <c r="EUE679" s="34"/>
      <c r="EUF679" s="41"/>
      <c r="EUG679" s="41"/>
      <c r="EUH679" s="41"/>
      <c r="EUI679" s="41"/>
      <c r="EUJ679" s="36"/>
      <c r="EUK679" s="41"/>
      <c r="EUL679" s="36"/>
      <c r="EUM679" s="34"/>
      <c r="EUN679" s="34"/>
      <c r="EUO679" s="37"/>
      <c r="EUP679" s="38"/>
      <c r="EUQ679" s="34"/>
      <c r="EUR679" s="39"/>
      <c r="EUS679" s="39"/>
      <c r="EUT679" s="39"/>
      <c r="EUU679" s="39"/>
      <c r="EUV679" s="39"/>
      <c r="EUW679" s="39"/>
      <c r="EUX679" s="39"/>
      <c r="EUY679" s="39"/>
      <c r="EUZ679" s="39"/>
      <c r="EVA679" s="39"/>
      <c r="EVB679" s="39"/>
      <c r="EVC679" s="37"/>
      <c r="EVD679" s="37"/>
      <c r="EVE679" s="37"/>
      <c r="EVF679" s="37"/>
      <c r="EVG679" s="34"/>
      <c r="EVH679" s="40"/>
      <c r="EVI679" s="34"/>
      <c r="EVJ679" s="34"/>
      <c r="EVK679" s="35"/>
      <c r="EVL679" s="36"/>
      <c r="EVM679" s="37"/>
      <c r="EVN679" s="34"/>
      <c r="EVO679" s="34"/>
      <c r="EVP679" s="41"/>
      <c r="EVQ679" s="41"/>
      <c r="EVR679" s="41"/>
      <c r="EVS679" s="41"/>
      <c r="EVT679" s="36"/>
      <c r="EVU679" s="41"/>
      <c r="EVV679" s="36"/>
      <c r="EVW679" s="34"/>
      <c r="EVX679" s="34"/>
      <c r="EVY679" s="37"/>
      <c r="EVZ679" s="38"/>
      <c r="EWA679" s="34"/>
      <c r="EWB679" s="39"/>
      <c r="EWC679" s="39"/>
      <c r="EWD679" s="39"/>
      <c r="EWE679" s="39"/>
      <c r="EWF679" s="39"/>
      <c r="EWG679" s="39"/>
      <c r="EWH679" s="39"/>
      <c r="EWI679" s="39"/>
      <c r="EWJ679" s="39"/>
      <c r="EWK679" s="39"/>
      <c r="EWL679" s="39"/>
      <c r="EWM679" s="37"/>
      <c r="EWN679" s="37"/>
      <c r="EWO679" s="37"/>
      <c r="EWP679" s="37"/>
      <c r="EWQ679" s="34"/>
      <c r="EWR679" s="40"/>
      <c r="EWS679" s="34"/>
      <c r="EWT679" s="34"/>
      <c r="EWU679" s="35"/>
      <c r="EWV679" s="36"/>
      <c r="EWW679" s="37"/>
      <c r="EWX679" s="34"/>
      <c r="EWY679" s="34"/>
      <c r="EWZ679" s="41"/>
      <c r="EXA679" s="41"/>
      <c r="EXB679" s="41"/>
      <c r="EXC679" s="41"/>
      <c r="EXD679" s="36"/>
      <c r="EXE679" s="41"/>
      <c r="EXF679" s="36"/>
      <c r="EXG679" s="34"/>
      <c r="EXH679" s="34"/>
      <c r="EXI679" s="37"/>
      <c r="EXJ679" s="38"/>
      <c r="EXK679" s="34"/>
      <c r="EXL679" s="39"/>
      <c r="EXM679" s="39"/>
      <c r="EXN679" s="39"/>
      <c r="EXO679" s="39"/>
      <c r="EXP679" s="39"/>
      <c r="EXQ679" s="39"/>
      <c r="EXR679" s="39"/>
      <c r="EXS679" s="39"/>
      <c r="EXT679" s="39"/>
      <c r="EXU679" s="39"/>
      <c r="EXV679" s="39"/>
      <c r="EXW679" s="37"/>
      <c r="EXX679" s="37"/>
      <c r="EXY679" s="37"/>
      <c r="EXZ679" s="37"/>
      <c r="EYA679" s="34"/>
      <c r="EYB679" s="40"/>
      <c r="EYC679" s="34"/>
      <c r="EYD679" s="34"/>
      <c r="EYE679" s="35"/>
      <c r="EYF679" s="36"/>
      <c r="EYG679" s="37"/>
      <c r="EYH679" s="34"/>
      <c r="EYI679" s="34"/>
      <c r="EYJ679" s="41"/>
      <c r="EYK679" s="41"/>
      <c r="EYL679" s="41"/>
      <c r="EYM679" s="41"/>
      <c r="EYN679" s="36"/>
      <c r="EYO679" s="41"/>
      <c r="EYP679" s="36"/>
      <c r="EYQ679" s="34"/>
      <c r="EYR679" s="34"/>
      <c r="EYS679" s="37"/>
      <c r="EYT679" s="38"/>
      <c r="EYU679" s="34"/>
      <c r="EYV679" s="39"/>
      <c r="EYW679" s="39"/>
      <c r="EYX679" s="39"/>
      <c r="EYY679" s="39"/>
      <c r="EYZ679" s="39"/>
      <c r="EZA679" s="39"/>
      <c r="EZB679" s="39"/>
      <c r="EZC679" s="39"/>
      <c r="EZD679" s="39"/>
      <c r="EZE679" s="39"/>
      <c r="EZF679" s="39"/>
      <c r="EZG679" s="37"/>
      <c r="EZH679" s="37"/>
      <c r="EZI679" s="37"/>
      <c r="EZJ679" s="37"/>
      <c r="EZK679" s="34"/>
      <c r="EZL679" s="40"/>
      <c r="EZM679" s="34"/>
      <c r="EZN679" s="34"/>
      <c r="EZO679" s="35"/>
      <c r="EZP679" s="36"/>
      <c r="EZQ679" s="37"/>
      <c r="EZR679" s="34"/>
      <c r="EZS679" s="34"/>
      <c r="EZT679" s="41"/>
      <c r="EZU679" s="41"/>
      <c r="EZV679" s="41"/>
      <c r="EZW679" s="41"/>
      <c r="EZX679" s="36"/>
      <c r="EZY679" s="41"/>
      <c r="EZZ679" s="36"/>
      <c r="FAA679" s="34"/>
      <c r="FAB679" s="34"/>
      <c r="FAC679" s="37"/>
      <c r="FAD679" s="38"/>
      <c r="FAE679" s="34"/>
      <c r="FAF679" s="39"/>
      <c r="FAG679" s="39"/>
      <c r="FAH679" s="39"/>
      <c r="FAI679" s="39"/>
      <c r="FAJ679" s="39"/>
      <c r="FAK679" s="39"/>
      <c r="FAL679" s="39"/>
      <c r="FAM679" s="39"/>
      <c r="FAN679" s="39"/>
      <c r="FAO679" s="39"/>
      <c r="FAP679" s="39"/>
      <c r="FAQ679" s="37"/>
      <c r="FAR679" s="37"/>
      <c r="FAS679" s="37"/>
      <c r="FAT679" s="37"/>
      <c r="FAU679" s="34"/>
      <c r="FAV679" s="40"/>
      <c r="FAW679" s="34"/>
      <c r="FAX679" s="34"/>
      <c r="FAY679" s="35"/>
      <c r="FAZ679" s="36"/>
      <c r="FBA679" s="37"/>
      <c r="FBB679" s="34"/>
      <c r="FBC679" s="34"/>
      <c r="FBD679" s="41"/>
      <c r="FBE679" s="41"/>
      <c r="FBF679" s="41"/>
      <c r="FBG679" s="41"/>
      <c r="FBH679" s="36"/>
      <c r="FBI679" s="41"/>
      <c r="FBJ679" s="36"/>
      <c r="FBK679" s="34"/>
      <c r="FBL679" s="34"/>
      <c r="FBM679" s="37"/>
      <c r="FBN679" s="38"/>
      <c r="FBO679" s="34"/>
      <c r="FBP679" s="39"/>
      <c r="FBQ679" s="39"/>
      <c r="FBR679" s="39"/>
      <c r="FBS679" s="39"/>
      <c r="FBT679" s="39"/>
      <c r="FBU679" s="39"/>
      <c r="FBV679" s="39"/>
      <c r="FBW679" s="39"/>
      <c r="FBX679" s="39"/>
      <c r="FBY679" s="39"/>
      <c r="FBZ679" s="39"/>
      <c r="FCA679" s="37"/>
      <c r="FCB679" s="37"/>
      <c r="FCC679" s="37"/>
      <c r="FCD679" s="37"/>
      <c r="FCE679" s="34"/>
      <c r="FCF679" s="40"/>
      <c r="FCG679" s="34"/>
      <c r="FCH679" s="34"/>
      <c r="FCI679" s="35"/>
      <c r="FCJ679" s="36"/>
      <c r="FCK679" s="37"/>
      <c r="FCL679" s="34"/>
      <c r="FCM679" s="34"/>
      <c r="FCN679" s="41"/>
      <c r="FCO679" s="41"/>
      <c r="FCP679" s="41"/>
      <c r="FCQ679" s="41"/>
      <c r="FCR679" s="36"/>
      <c r="FCS679" s="41"/>
      <c r="FCT679" s="36"/>
      <c r="FCU679" s="34"/>
      <c r="FCV679" s="34"/>
      <c r="FCW679" s="37"/>
      <c r="FCX679" s="38"/>
      <c r="FCY679" s="34"/>
      <c r="FCZ679" s="39"/>
      <c r="FDA679" s="39"/>
      <c r="FDB679" s="39"/>
      <c r="FDC679" s="39"/>
      <c r="FDD679" s="39"/>
      <c r="FDE679" s="39"/>
      <c r="FDF679" s="39"/>
      <c r="FDG679" s="39"/>
      <c r="FDH679" s="39"/>
      <c r="FDI679" s="39"/>
      <c r="FDJ679" s="39"/>
      <c r="FDK679" s="37"/>
      <c r="FDL679" s="37"/>
      <c r="FDM679" s="37"/>
      <c r="FDN679" s="37"/>
      <c r="FDO679" s="34"/>
      <c r="FDP679" s="40"/>
      <c r="FDQ679" s="34"/>
      <c r="FDR679" s="34"/>
      <c r="FDS679" s="35"/>
      <c r="FDT679" s="36"/>
      <c r="FDU679" s="37"/>
      <c r="FDV679" s="34"/>
      <c r="FDW679" s="34"/>
      <c r="FDX679" s="41"/>
      <c r="FDY679" s="41"/>
      <c r="FDZ679" s="41"/>
      <c r="FEA679" s="41"/>
      <c r="FEB679" s="36"/>
      <c r="FEC679" s="41"/>
      <c r="FED679" s="36"/>
      <c r="FEE679" s="34"/>
      <c r="FEF679" s="34"/>
      <c r="FEG679" s="37"/>
      <c r="FEH679" s="38"/>
      <c r="FEI679" s="34"/>
      <c r="FEJ679" s="39"/>
      <c r="FEK679" s="39"/>
      <c r="FEL679" s="39"/>
      <c r="FEM679" s="39"/>
      <c r="FEN679" s="39"/>
      <c r="FEO679" s="39"/>
      <c r="FEP679" s="39"/>
      <c r="FEQ679" s="39"/>
      <c r="FER679" s="39"/>
      <c r="FES679" s="39"/>
      <c r="FET679" s="39"/>
      <c r="FEU679" s="37"/>
      <c r="FEV679" s="37"/>
      <c r="FEW679" s="37"/>
      <c r="FEX679" s="37"/>
      <c r="FEY679" s="34"/>
      <c r="FEZ679" s="40"/>
      <c r="FFA679" s="34"/>
      <c r="FFB679" s="34"/>
      <c r="FFC679" s="35"/>
      <c r="FFD679" s="36"/>
      <c r="FFE679" s="37"/>
      <c r="FFF679" s="34"/>
      <c r="FFG679" s="34"/>
      <c r="FFH679" s="41"/>
      <c r="FFI679" s="41"/>
      <c r="FFJ679" s="41"/>
      <c r="FFK679" s="41"/>
      <c r="FFL679" s="36"/>
      <c r="FFM679" s="41"/>
      <c r="FFN679" s="36"/>
      <c r="FFO679" s="34"/>
      <c r="FFP679" s="34"/>
      <c r="FFQ679" s="37"/>
      <c r="FFR679" s="38"/>
      <c r="FFS679" s="34"/>
      <c r="FFT679" s="39"/>
      <c r="FFU679" s="39"/>
      <c r="FFV679" s="39"/>
      <c r="FFW679" s="39"/>
      <c r="FFX679" s="39"/>
      <c r="FFY679" s="39"/>
      <c r="FFZ679" s="39"/>
      <c r="FGA679" s="39"/>
      <c r="FGB679" s="39"/>
      <c r="FGC679" s="39"/>
      <c r="FGD679" s="39"/>
      <c r="FGE679" s="37"/>
      <c r="FGF679" s="37"/>
      <c r="FGG679" s="37"/>
      <c r="FGH679" s="37"/>
      <c r="FGI679" s="34"/>
      <c r="FGJ679" s="40"/>
      <c r="FGK679" s="34"/>
      <c r="FGL679" s="34"/>
      <c r="FGM679" s="35"/>
      <c r="FGN679" s="36"/>
      <c r="FGO679" s="37"/>
      <c r="FGP679" s="34"/>
      <c r="FGQ679" s="34"/>
      <c r="FGR679" s="41"/>
      <c r="FGS679" s="41"/>
      <c r="FGT679" s="41"/>
      <c r="FGU679" s="41"/>
      <c r="FGV679" s="36"/>
      <c r="FGW679" s="41"/>
      <c r="FGX679" s="36"/>
      <c r="FGY679" s="34"/>
      <c r="FGZ679" s="34"/>
      <c r="FHA679" s="37"/>
      <c r="FHB679" s="38"/>
      <c r="FHC679" s="34"/>
      <c r="FHD679" s="39"/>
      <c r="FHE679" s="39"/>
      <c r="FHF679" s="39"/>
      <c r="FHG679" s="39"/>
      <c r="FHH679" s="39"/>
      <c r="FHI679" s="39"/>
      <c r="FHJ679" s="39"/>
      <c r="FHK679" s="39"/>
      <c r="FHL679" s="39"/>
      <c r="FHM679" s="39"/>
      <c r="FHN679" s="39"/>
      <c r="FHO679" s="37"/>
      <c r="FHP679" s="37"/>
      <c r="FHQ679" s="37"/>
      <c r="FHR679" s="37"/>
      <c r="FHS679" s="34"/>
      <c r="FHT679" s="40"/>
      <c r="FHU679" s="34"/>
      <c r="FHV679" s="34"/>
      <c r="FHW679" s="35"/>
      <c r="FHX679" s="36"/>
      <c r="FHY679" s="37"/>
      <c r="FHZ679" s="34"/>
      <c r="FIA679" s="34"/>
      <c r="FIB679" s="41"/>
      <c r="FIC679" s="41"/>
      <c r="FID679" s="41"/>
      <c r="FIE679" s="41"/>
      <c r="FIF679" s="36"/>
      <c r="FIG679" s="41"/>
      <c r="FIH679" s="36"/>
      <c r="FII679" s="34"/>
      <c r="FIJ679" s="34"/>
      <c r="FIK679" s="37"/>
      <c r="FIL679" s="38"/>
      <c r="FIM679" s="34"/>
      <c r="FIN679" s="39"/>
      <c r="FIO679" s="39"/>
      <c r="FIP679" s="39"/>
      <c r="FIQ679" s="39"/>
      <c r="FIR679" s="39"/>
      <c r="FIS679" s="39"/>
      <c r="FIT679" s="39"/>
      <c r="FIU679" s="39"/>
      <c r="FIV679" s="39"/>
      <c r="FIW679" s="39"/>
      <c r="FIX679" s="39"/>
      <c r="FIY679" s="37"/>
      <c r="FIZ679" s="37"/>
      <c r="FJA679" s="37"/>
      <c r="FJB679" s="37"/>
      <c r="FJC679" s="34"/>
      <c r="FJD679" s="40"/>
      <c r="FJE679" s="34"/>
      <c r="FJF679" s="34"/>
      <c r="FJG679" s="35"/>
      <c r="FJH679" s="36"/>
      <c r="FJI679" s="37"/>
      <c r="FJJ679" s="34"/>
      <c r="FJK679" s="34"/>
      <c r="FJL679" s="41"/>
      <c r="FJM679" s="41"/>
      <c r="FJN679" s="41"/>
      <c r="FJO679" s="41"/>
      <c r="FJP679" s="36"/>
      <c r="FJQ679" s="41"/>
      <c r="FJR679" s="36"/>
      <c r="FJS679" s="34"/>
      <c r="FJT679" s="34"/>
      <c r="FJU679" s="37"/>
      <c r="FJV679" s="38"/>
      <c r="FJW679" s="34"/>
      <c r="FJX679" s="39"/>
      <c r="FJY679" s="39"/>
      <c r="FJZ679" s="39"/>
      <c r="FKA679" s="39"/>
      <c r="FKB679" s="39"/>
      <c r="FKC679" s="39"/>
      <c r="FKD679" s="39"/>
      <c r="FKE679" s="39"/>
      <c r="FKF679" s="39"/>
      <c r="FKG679" s="39"/>
      <c r="FKH679" s="39"/>
      <c r="FKI679" s="37"/>
      <c r="FKJ679" s="37"/>
      <c r="FKK679" s="37"/>
      <c r="FKL679" s="37"/>
      <c r="FKM679" s="34"/>
      <c r="FKN679" s="40"/>
      <c r="FKO679" s="34"/>
      <c r="FKP679" s="34"/>
      <c r="FKQ679" s="35"/>
      <c r="FKR679" s="36"/>
      <c r="FKS679" s="37"/>
      <c r="FKT679" s="34"/>
      <c r="FKU679" s="34"/>
      <c r="FKV679" s="41"/>
      <c r="FKW679" s="41"/>
      <c r="FKX679" s="41"/>
      <c r="FKY679" s="41"/>
      <c r="FKZ679" s="36"/>
      <c r="FLA679" s="41"/>
      <c r="FLB679" s="36"/>
      <c r="FLC679" s="34"/>
      <c r="FLD679" s="34"/>
      <c r="FLE679" s="37"/>
      <c r="FLF679" s="38"/>
      <c r="FLG679" s="34"/>
      <c r="FLH679" s="39"/>
      <c r="FLI679" s="39"/>
      <c r="FLJ679" s="39"/>
      <c r="FLK679" s="39"/>
      <c r="FLL679" s="39"/>
      <c r="FLM679" s="39"/>
      <c r="FLN679" s="39"/>
      <c r="FLO679" s="39"/>
      <c r="FLP679" s="39"/>
      <c r="FLQ679" s="39"/>
      <c r="FLR679" s="39"/>
      <c r="FLS679" s="37"/>
      <c r="FLT679" s="37"/>
      <c r="FLU679" s="37"/>
      <c r="FLV679" s="37"/>
      <c r="FLW679" s="34"/>
      <c r="FLX679" s="40"/>
      <c r="FLY679" s="34"/>
      <c r="FLZ679" s="34"/>
      <c r="FMA679" s="35"/>
      <c r="FMB679" s="36"/>
      <c r="FMC679" s="37"/>
      <c r="FMD679" s="34"/>
      <c r="FME679" s="34"/>
      <c r="FMF679" s="41"/>
      <c r="FMG679" s="41"/>
      <c r="FMH679" s="41"/>
      <c r="FMI679" s="41"/>
      <c r="FMJ679" s="36"/>
      <c r="FMK679" s="41"/>
      <c r="FML679" s="36"/>
      <c r="FMM679" s="34"/>
      <c r="FMN679" s="34"/>
      <c r="FMO679" s="37"/>
      <c r="FMP679" s="38"/>
      <c r="FMQ679" s="34"/>
      <c r="FMR679" s="39"/>
      <c r="FMS679" s="39"/>
      <c r="FMT679" s="39"/>
      <c r="FMU679" s="39"/>
      <c r="FMV679" s="39"/>
      <c r="FMW679" s="39"/>
      <c r="FMX679" s="39"/>
      <c r="FMY679" s="39"/>
      <c r="FMZ679" s="39"/>
      <c r="FNA679" s="39"/>
      <c r="FNB679" s="39"/>
      <c r="FNC679" s="37"/>
      <c r="FND679" s="37"/>
      <c r="FNE679" s="37"/>
      <c r="FNF679" s="37"/>
      <c r="FNG679" s="34"/>
      <c r="FNH679" s="40"/>
      <c r="FNI679" s="34"/>
      <c r="FNJ679" s="34"/>
      <c r="FNK679" s="35"/>
      <c r="FNL679" s="36"/>
      <c r="FNM679" s="37"/>
      <c r="FNN679" s="34"/>
      <c r="FNO679" s="34"/>
      <c r="FNP679" s="41"/>
      <c r="FNQ679" s="41"/>
      <c r="FNR679" s="41"/>
      <c r="FNS679" s="41"/>
      <c r="FNT679" s="36"/>
      <c r="FNU679" s="41"/>
      <c r="FNV679" s="36"/>
      <c r="FNW679" s="34"/>
      <c r="FNX679" s="34"/>
      <c r="FNY679" s="37"/>
      <c r="FNZ679" s="38"/>
      <c r="FOA679" s="34"/>
      <c r="FOB679" s="39"/>
      <c r="FOC679" s="39"/>
      <c r="FOD679" s="39"/>
      <c r="FOE679" s="39"/>
      <c r="FOF679" s="39"/>
      <c r="FOG679" s="39"/>
      <c r="FOH679" s="39"/>
      <c r="FOI679" s="39"/>
      <c r="FOJ679" s="39"/>
      <c r="FOK679" s="39"/>
      <c r="FOL679" s="39"/>
      <c r="FOM679" s="37"/>
      <c r="FON679" s="37"/>
      <c r="FOO679" s="37"/>
      <c r="FOP679" s="37"/>
      <c r="FOQ679" s="34"/>
      <c r="FOR679" s="40"/>
      <c r="FOS679" s="34"/>
      <c r="FOT679" s="34"/>
      <c r="FOU679" s="35"/>
      <c r="FOV679" s="36"/>
      <c r="FOW679" s="37"/>
      <c r="FOX679" s="34"/>
      <c r="FOY679" s="34"/>
      <c r="FOZ679" s="41"/>
      <c r="FPA679" s="41"/>
      <c r="FPB679" s="41"/>
      <c r="FPC679" s="41"/>
      <c r="FPD679" s="36"/>
      <c r="FPE679" s="41"/>
      <c r="FPF679" s="36"/>
      <c r="FPG679" s="34"/>
      <c r="FPH679" s="34"/>
      <c r="FPI679" s="37"/>
      <c r="FPJ679" s="38"/>
      <c r="FPK679" s="34"/>
      <c r="FPL679" s="39"/>
      <c r="FPM679" s="39"/>
      <c r="FPN679" s="39"/>
      <c r="FPO679" s="39"/>
      <c r="FPP679" s="39"/>
      <c r="FPQ679" s="39"/>
      <c r="FPR679" s="39"/>
      <c r="FPS679" s="39"/>
      <c r="FPT679" s="39"/>
      <c r="FPU679" s="39"/>
      <c r="FPV679" s="39"/>
      <c r="FPW679" s="37"/>
      <c r="FPX679" s="37"/>
      <c r="FPY679" s="37"/>
      <c r="FPZ679" s="37"/>
      <c r="FQA679" s="34"/>
      <c r="FQB679" s="40"/>
      <c r="FQC679" s="34"/>
      <c r="FQD679" s="34"/>
      <c r="FQE679" s="35"/>
      <c r="FQF679" s="36"/>
      <c r="FQG679" s="37"/>
      <c r="FQH679" s="34"/>
      <c r="FQI679" s="34"/>
      <c r="FQJ679" s="41"/>
      <c r="FQK679" s="41"/>
      <c r="FQL679" s="41"/>
      <c r="FQM679" s="41"/>
      <c r="FQN679" s="36"/>
      <c r="FQO679" s="41"/>
      <c r="FQP679" s="36"/>
      <c r="FQQ679" s="34"/>
      <c r="FQR679" s="34"/>
      <c r="FQS679" s="37"/>
      <c r="FQT679" s="38"/>
      <c r="FQU679" s="34"/>
      <c r="FQV679" s="39"/>
      <c r="FQW679" s="39"/>
      <c r="FQX679" s="39"/>
      <c r="FQY679" s="39"/>
      <c r="FQZ679" s="39"/>
      <c r="FRA679" s="39"/>
      <c r="FRB679" s="39"/>
      <c r="FRC679" s="39"/>
      <c r="FRD679" s="39"/>
      <c r="FRE679" s="39"/>
      <c r="FRF679" s="39"/>
      <c r="FRG679" s="37"/>
      <c r="FRH679" s="37"/>
      <c r="FRI679" s="37"/>
      <c r="FRJ679" s="37"/>
      <c r="FRK679" s="34"/>
      <c r="FRL679" s="40"/>
      <c r="FRM679" s="34"/>
      <c r="FRN679" s="34"/>
      <c r="FRO679" s="35"/>
      <c r="FRP679" s="36"/>
      <c r="FRQ679" s="37"/>
      <c r="FRR679" s="34"/>
      <c r="FRS679" s="34"/>
      <c r="FRT679" s="41"/>
      <c r="FRU679" s="41"/>
      <c r="FRV679" s="41"/>
      <c r="FRW679" s="41"/>
      <c r="FRX679" s="36"/>
      <c r="FRY679" s="41"/>
      <c r="FRZ679" s="36"/>
      <c r="FSA679" s="34"/>
      <c r="FSB679" s="34"/>
      <c r="FSC679" s="37"/>
      <c r="FSD679" s="38"/>
      <c r="FSE679" s="34"/>
      <c r="FSF679" s="39"/>
      <c r="FSG679" s="39"/>
      <c r="FSH679" s="39"/>
      <c r="FSI679" s="39"/>
      <c r="FSJ679" s="39"/>
      <c r="FSK679" s="39"/>
      <c r="FSL679" s="39"/>
      <c r="FSM679" s="39"/>
      <c r="FSN679" s="39"/>
      <c r="FSO679" s="39"/>
      <c r="FSP679" s="39"/>
      <c r="FSQ679" s="37"/>
      <c r="FSR679" s="37"/>
      <c r="FSS679" s="37"/>
      <c r="FST679" s="37"/>
      <c r="FSU679" s="34"/>
      <c r="FSV679" s="40"/>
      <c r="FSW679" s="34"/>
      <c r="FSX679" s="34"/>
      <c r="FSY679" s="35"/>
      <c r="FSZ679" s="36"/>
      <c r="FTA679" s="37"/>
      <c r="FTB679" s="34"/>
      <c r="FTC679" s="34"/>
      <c r="FTD679" s="41"/>
      <c r="FTE679" s="41"/>
      <c r="FTF679" s="41"/>
      <c r="FTG679" s="41"/>
      <c r="FTH679" s="36"/>
      <c r="FTI679" s="41"/>
      <c r="FTJ679" s="36"/>
      <c r="FTK679" s="34"/>
      <c r="FTL679" s="34"/>
      <c r="FTM679" s="37"/>
      <c r="FTN679" s="38"/>
      <c r="FTO679" s="34"/>
      <c r="FTP679" s="39"/>
      <c r="FTQ679" s="39"/>
      <c r="FTR679" s="39"/>
      <c r="FTS679" s="39"/>
      <c r="FTT679" s="39"/>
      <c r="FTU679" s="39"/>
      <c r="FTV679" s="39"/>
      <c r="FTW679" s="39"/>
      <c r="FTX679" s="39"/>
      <c r="FTY679" s="39"/>
      <c r="FTZ679" s="39"/>
      <c r="FUA679" s="37"/>
      <c r="FUB679" s="37"/>
      <c r="FUC679" s="37"/>
      <c r="FUD679" s="37"/>
      <c r="FUE679" s="34"/>
      <c r="FUF679" s="40"/>
      <c r="FUG679" s="34"/>
      <c r="FUH679" s="34"/>
      <c r="FUI679" s="35"/>
      <c r="FUJ679" s="36"/>
      <c r="FUK679" s="37"/>
      <c r="FUL679" s="34"/>
      <c r="FUM679" s="34"/>
      <c r="FUN679" s="41"/>
      <c r="FUO679" s="41"/>
      <c r="FUP679" s="41"/>
      <c r="FUQ679" s="41"/>
      <c r="FUR679" s="36"/>
      <c r="FUS679" s="41"/>
      <c r="FUT679" s="36"/>
      <c r="FUU679" s="34"/>
      <c r="FUV679" s="34"/>
      <c r="FUW679" s="37"/>
      <c r="FUX679" s="38"/>
      <c r="FUY679" s="34"/>
      <c r="FUZ679" s="39"/>
      <c r="FVA679" s="39"/>
      <c r="FVB679" s="39"/>
      <c r="FVC679" s="39"/>
      <c r="FVD679" s="39"/>
      <c r="FVE679" s="39"/>
      <c r="FVF679" s="39"/>
      <c r="FVG679" s="39"/>
      <c r="FVH679" s="39"/>
      <c r="FVI679" s="39"/>
      <c r="FVJ679" s="39"/>
      <c r="FVK679" s="37"/>
      <c r="FVL679" s="37"/>
      <c r="FVM679" s="37"/>
      <c r="FVN679" s="37"/>
      <c r="FVO679" s="34"/>
      <c r="FVP679" s="40"/>
      <c r="FVQ679" s="34"/>
      <c r="FVR679" s="34"/>
      <c r="FVS679" s="35"/>
      <c r="FVT679" s="36"/>
      <c r="FVU679" s="37"/>
      <c r="FVV679" s="34"/>
      <c r="FVW679" s="34"/>
      <c r="FVX679" s="41"/>
      <c r="FVY679" s="41"/>
      <c r="FVZ679" s="41"/>
      <c r="FWA679" s="41"/>
      <c r="FWB679" s="36"/>
      <c r="FWC679" s="41"/>
      <c r="FWD679" s="36"/>
      <c r="FWE679" s="34"/>
      <c r="FWF679" s="34"/>
      <c r="FWG679" s="37"/>
      <c r="FWH679" s="38"/>
      <c r="FWI679" s="34"/>
      <c r="FWJ679" s="39"/>
      <c r="FWK679" s="39"/>
      <c r="FWL679" s="39"/>
      <c r="FWM679" s="39"/>
      <c r="FWN679" s="39"/>
      <c r="FWO679" s="39"/>
      <c r="FWP679" s="39"/>
      <c r="FWQ679" s="39"/>
      <c r="FWR679" s="39"/>
      <c r="FWS679" s="39"/>
      <c r="FWT679" s="39"/>
      <c r="FWU679" s="37"/>
      <c r="FWV679" s="37"/>
      <c r="FWW679" s="37"/>
      <c r="FWX679" s="37"/>
      <c r="FWY679" s="34"/>
      <c r="FWZ679" s="40"/>
      <c r="FXA679" s="34"/>
      <c r="FXB679" s="34"/>
      <c r="FXC679" s="35"/>
      <c r="FXD679" s="36"/>
      <c r="FXE679" s="37"/>
      <c r="FXF679" s="34"/>
      <c r="FXG679" s="34"/>
      <c r="FXH679" s="41"/>
      <c r="FXI679" s="41"/>
      <c r="FXJ679" s="41"/>
      <c r="FXK679" s="41"/>
      <c r="FXL679" s="36"/>
      <c r="FXM679" s="41"/>
      <c r="FXN679" s="36"/>
      <c r="FXO679" s="34"/>
      <c r="FXP679" s="34"/>
      <c r="FXQ679" s="37"/>
      <c r="FXR679" s="38"/>
      <c r="FXS679" s="34"/>
      <c r="FXT679" s="39"/>
      <c r="FXU679" s="39"/>
      <c r="FXV679" s="39"/>
      <c r="FXW679" s="39"/>
      <c r="FXX679" s="39"/>
      <c r="FXY679" s="39"/>
      <c r="FXZ679" s="39"/>
      <c r="FYA679" s="39"/>
      <c r="FYB679" s="39"/>
      <c r="FYC679" s="39"/>
      <c r="FYD679" s="39"/>
      <c r="FYE679" s="37"/>
      <c r="FYF679" s="37"/>
      <c r="FYG679" s="37"/>
      <c r="FYH679" s="37"/>
      <c r="FYI679" s="34"/>
      <c r="FYJ679" s="40"/>
      <c r="FYK679" s="34"/>
      <c r="FYL679" s="34"/>
      <c r="FYM679" s="35"/>
      <c r="FYN679" s="36"/>
      <c r="FYO679" s="37"/>
      <c r="FYP679" s="34"/>
      <c r="FYQ679" s="34"/>
      <c r="FYR679" s="41"/>
      <c r="FYS679" s="41"/>
      <c r="FYT679" s="41"/>
      <c r="FYU679" s="41"/>
      <c r="FYV679" s="36"/>
      <c r="FYW679" s="41"/>
      <c r="FYX679" s="36"/>
      <c r="FYY679" s="34"/>
      <c r="FYZ679" s="34"/>
      <c r="FZA679" s="37"/>
      <c r="FZB679" s="38"/>
      <c r="FZC679" s="34"/>
      <c r="FZD679" s="39"/>
      <c r="FZE679" s="39"/>
      <c r="FZF679" s="39"/>
      <c r="FZG679" s="39"/>
      <c r="FZH679" s="39"/>
      <c r="FZI679" s="39"/>
      <c r="FZJ679" s="39"/>
      <c r="FZK679" s="39"/>
      <c r="FZL679" s="39"/>
      <c r="FZM679" s="39"/>
      <c r="FZN679" s="39"/>
      <c r="FZO679" s="37"/>
      <c r="FZP679" s="37"/>
      <c r="FZQ679" s="37"/>
      <c r="FZR679" s="37"/>
      <c r="FZS679" s="34"/>
      <c r="FZT679" s="40"/>
      <c r="FZU679" s="34"/>
      <c r="FZV679" s="34"/>
      <c r="FZW679" s="35"/>
      <c r="FZX679" s="36"/>
      <c r="FZY679" s="37"/>
      <c r="FZZ679" s="34"/>
      <c r="GAA679" s="34"/>
      <c r="GAB679" s="41"/>
      <c r="GAC679" s="41"/>
      <c r="GAD679" s="41"/>
      <c r="GAE679" s="41"/>
      <c r="GAF679" s="36"/>
      <c r="GAG679" s="41"/>
      <c r="GAH679" s="36"/>
      <c r="GAI679" s="34"/>
      <c r="GAJ679" s="34"/>
      <c r="GAK679" s="37"/>
      <c r="GAL679" s="38"/>
      <c r="GAM679" s="34"/>
      <c r="GAN679" s="39"/>
      <c r="GAO679" s="39"/>
      <c r="GAP679" s="39"/>
      <c r="GAQ679" s="39"/>
      <c r="GAR679" s="39"/>
      <c r="GAS679" s="39"/>
      <c r="GAT679" s="39"/>
      <c r="GAU679" s="39"/>
      <c r="GAV679" s="39"/>
      <c r="GAW679" s="39"/>
      <c r="GAX679" s="39"/>
      <c r="GAY679" s="37"/>
      <c r="GAZ679" s="37"/>
      <c r="GBA679" s="37"/>
      <c r="GBB679" s="37"/>
      <c r="GBC679" s="34"/>
      <c r="GBD679" s="40"/>
      <c r="GBE679" s="34"/>
      <c r="GBF679" s="34"/>
      <c r="GBG679" s="35"/>
      <c r="GBH679" s="36"/>
      <c r="GBI679" s="37"/>
      <c r="GBJ679" s="34"/>
      <c r="GBK679" s="34"/>
      <c r="GBL679" s="41"/>
      <c r="GBM679" s="41"/>
      <c r="GBN679" s="41"/>
      <c r="GBO679" s="41"/>
      <c r="GBP679" s="36"/>
      <c r="GBQ679" s="41"/>
      <c r="GBR679" s="36"/>
      <c r="GBS679" s="34"/>
      <c r="GBT679" s="34"/>
      <c r="GBU679" s="37"/>
      <c r="GBV679" s="38"/>
      <c r="GBW679" s="34"/>
      <c r="GBX679" s="39"/>
      <c r="GBY679" s="39"/>
      <c r="GBZ679" s="39"/>
      <c r="GCA679" s="39"/>
      <c r="GCB679" s="39"/>
      <c r="GCC679" s="39"/>
      <c r="GCD679" s="39"/>
      <c r="GCE679" s="39"/>
      <c r="GCF679" s="39"/>
      <c r="GCG679" s="39"/>
      <c r="GCH679" s="39"/>
      <c r="GCI679" s="37"/>
      <c r="GCJ679" s="37"/>
      <c r="GCK679" s="37"/>
      <c r="GCL679" s="37"/>
      <c r="GCM679" s="34"/>
      <c r="GCN679" s="40"/>
      <c r="GCO679" s="34"/>
      <c r="GCP679" s="34"/>
      <c r="GCQ679" s="35"/>
      <c r="GCR679" s="36"/>
      <c r="GCS679" s="37"/>
      <c r="GCT679" s="34"/>
      <c r="GCU679" s="34"/>
      <c r="GCV679" s="41"/>
      <c r="GCW679" s="41"/>
      <c r="GCX679" s="41"/>
      <c r="GCY679" s="41"/>
      <c r="GCZ679" s="36"/>
      <c r="GDA679" s="41"/>
      <c r="GDB679" s="36"/>
      <c r="GDC679" s="34"/>
      <c r="GDD679" s="34"/>
      <c r="GDE679" s="37"/>
      <c r="GDF679" s="38"/>
      <c r="GDG679" s="34"/>
      <c r="GDH679" s="39"/>
      <c r="GDI679" s="39"/>
      <c r="GDJ679" s="39"/>
      <c r="GDK679" s="39"/>
      <c r="GDL679" s="39"/>
      <c r="GDM679" s="39"/>
      <c r="GDN679" s="39"/>
      <c r="GDO679" s="39"/>
      <c r="GDP679" s="39"/>
      <c r="GDQ679" s="39"/>
      <c r="GDR679" s="39"/>
      <c r="GDS679" s="37"/>
      <c r="GDT679" s="37"/>
      <c r="GDU679" s="37"/>
      <c r="GDV679" s="37"/>
      <c r="GDW679" s="34"/>
      <c r="GDX679" s="40"/>
      <c r="GDY679" s="34"/>
      <c r="GDZ679" s="34"/>
      <c r="GEA679" s="35"/>
      <c r="GEB679" s="36"/>
      <c r="GEC679" s="37"/>
      <c r="GED679" s="34"/>
      <c r="GEE679" s="34"/>
      <c r="GEF679" s="41"/>
      <c r="GEG679" s="41"/>
      <c r="GEH679" s="41"/>
      <c r="GEI679" s="41"/>
      <c r="GEJ679" s="36"/>
      <c r="GEK679" s="41"/>
      <c r="GEL679" s="36"/>
      <c r="GEM679" s="34"/>
      <c r="GEN679" s="34"/>
      <c r="GEO679" s="37"/>
      <c r="GEP679" s="38"/>
      <c r="GEQ679" s="34"/>
      <c r="GER679" s="39"/>
      <c r="GES679" s="39"/>
      <c r="GET679" s="39"/>
      <c r="GEU679" s="39"/>
      <c r="GEV679" s="39"/>
      <c r="GEW679" s="39"/>
      <c r="GEX679" s="39"/>
      <c r="GEY679" s="39"/>
      <c r="GEZ679" s="39"/>
      <c r="GFA679" s="39"/>
      <c r="GFB679" s="39"/>
      <c r="GFC679" s="37"/>
      <c r="GFD679" s="37"/>
      <c r="GFE679" s="37"/>
      <c r="GFF679" s="37"/>
      <c r="GFG679" s="34"/>
      <c r="GFH679" s="40"/>
      <c r="GFI679" s="34"/>
      <c r="GFJ679" s="34"/>
      <c r="GFK679" s="35"/>
      <c r="GFL679" s="36"/>
      <c r="GFM679" s="37"/>
      <c r="GFN679" s="34"/>
      <c r="GFO679" s="34"/>
      <c r="GFP679" s="41"/>
      <c r="GFQ679" s="41"/>
      <c r="GFR679" s="41"/>
      <c r="GFS679" s="41"/>
      <c r="GFT679" s="36"/>
      <c r="GFU679" s="41"/>
      <c r="GFV679" s="36"/>
      <c r="GFW679" s="34"/>
      <c r="GFX679" s="34"/>
      <c r="GFY679" s="37"/>
      <c r="GFZ679" s="38"/>
      <c r="GGA679" s="34"/>
      <c r="GGB679" s="39"/>
      <c r="GGC679" s="39"/>
      <c r="GGD679" s="39"/>
      <c r="GGE679" s="39"/>
      <c r="GGF679" s="39"/>
      <c r="GGG679" s="39"/>
      <c r="GGH679" s="39"/>
      <c r="GGI679" s="39"/>
      <c r="GGJ679" s="39"/>
      <c r="GGK679" s="39"/>
      <c r="GGL679" s="39"/>
      <c r="GGM679" s="37"/>
      <c r="GGN679" s="37"/>
      <c r="GGO679" s="37"/>
      <c r="GGP679" s="37"/>
      <c r="GGQ679" s="34"/>
      <c r="GGR679" s="40"/>
      <c r="GGS679" s="34"/>
      <c r="GGT679" s="34"/>
      <c r="GGU679" s="35"/>
      <c r="GGV679" s="36"/>
      <c r="GGW679" s="37"/>
      <c r="GGX679" s="34"/>
      <c r="GGY679" s="34"/>
      <c r="GGZ679" s="41"/>
      <c r="GHA679" s="41"/>
      <c r="GHB679" s="41"/>
      <c r="GHC679" s="41"/>
      <c r="GHD679" s="36"/>
      <c r="GHE679" s="41"/>
      <c r="GHF679" s="36"/>
      <c r="GHG679" s="34"/>
      <c r="GHH679" s="34"/>
      <c r="GHI679" s="37"/>
      <c r="GHJ679" s="38"/>
      <c r="GHK679" s="34"/>
      <c r="GHL679" s="39"/>
      <c r="GHM679" s="39"/>
      <c r="GHN679" s="39"/>
      <c r="GHO679" s="39"/>
      <c r="GHP679" s="39"/>
      <c r="GHQ679" s="39"/>
      <c r="GHR679" s="39"/>
      <c r="GHS679" s="39"/>
      <c r="GHT679" s="39"/>
      <c r="GHU679" s="39"/>
      <c r="GHV679" s="39"/>
      <c r="GHW679" s="37"/>
      <c r="GHX679" s="37"/>
      <c r="GHY679" s="37"/>
      <c r="GHZ679" s="37"/>
      <c r="GIA679" s="34"/>
      <c r="GIB679" s="40"/>
      <c r="GIC679" s="34"/>
      <c r="GID679" s="34"/>
      <c r="GIE679" s="35"/>
      <c r="GIF679" s="36"/>
      <c r="GIG679" s="37"/>
      <c r="GIH679" s="34"/>
      <c r="GII679" s="34"/>
      <c r="GIJ679" s="41"/>
      <c r="GIK679" s="41"/>
      <c r="GIL679" s="41"/>
      <c r="GIM679" s="41"/>
      <c r="GIN679" s="36"/>
      <c r="GIO679" s="41"/>
      <c r="GIP679" s="36"/>
      <c r="GIQ679" s="34"/>
      <c r="GIR679" s="34"/>
      <c r="GIS679" s="37"/>
      <c r="GIT679" s="38"/>
      <c r="GIU679" s="34"/>
      <c r="GIV679" s="39"/>
      <c r="GIW679" s="39"/>
      <c r="GIX679" s="39"/>
      <c r="GIY679" s="39"/>
      <c r="GIZ679" s="39"/>
      <c r="GJA679" s="39"/>
      <c r="GJB679" s="39"/>
      <c r="GJC679" s="39"/>
      <c r="GJD679" s="39"/>
      <c r="GJE679" s="39"/>
      <c r="GJF679" s="39"/>
      <c r="GJG679" s="37"/>
      <c r="GJH679" s="37"/>
      <c r="GJI679" s="37"/>
      <c r="GJJ679" s="37"/>
      <c r="GJK679" s="34"/>
      <c r="GJL679" s="40"/>
      <c r="GJM679" s="34"/>
      <c r="GJN679" s="34"/>
      <c r="GJO679" s="35"/>
      <c r="GJP679" s="36"/>
      <c r="GJQ679" s="37"/>
      <c r="GJR679" s="34"/>
      <c r="GJS679" s="34"/>
      <c r="GJT679" s="41"/>
      <c r="GJU679" s="41"/>
      <c r="GJV679" s="41"/>
      <c r="GJW679" s="41"/>
      <c r="GJX679" s="36"/>
      <c r="GJY679" s="41"/>
      <c r="GJZ679" s="36"/>
      <c r="GKA679" s="34"/>
      <c r="GKB679" s="34"/>
      <c r="GKC679" s="37"/>
      <c r="GKD679" s="38"/>
      <c r="GKE679" s="34"/>
      <c r="GKF679" s="39"/>
      <c r="GKG679" s="39"/>
      <c r="GKH679" s="39"/>
      <c r="GKI679" s="39"/>
      <c r="GKJ679" s="39"/>
      <c r="GKK679" s="39"/>
      <c r="GKL679" s="39"/>
      <c r="GKM679" s="39"/>
      <c r="GKN679" s="39"/>
      <c r="GKO679" s="39"/>
      <c r="GKP679" s="39"/>
      <c r="GKQ679" s="37"/>
      <c r="GKR679" s="37"/>
      <c r="GKS679" s="37"/>
      <c r="GKT679" s="37"/>
      <c r="GKU679" s="34"/>
      <c r="GKV679" s="40"/>
      <c r="GKW679" s="34"/>
      <c r="GKX679" s="34"/>
      <c r="GKY679" s="35"/>
      <c r="GKZ679" s="36"/>
      <c r="GLA679" s="37"/>
      <c r="GLB679" s="34"/>
      <c r="GLC679" s="34"/>
      <c r="GLD679" s="41"/>
      <c r="GLE679" s="41"/>
      <c r="GLF679" s="41"/>
      <c r="GLG679" s="41"/>
      <c r="GLH679" s="36"/>
      <c r="GLI679" s="41"/>
      <c r="GLJ679" s="36"/>
      <c r="GLK679" s="34"/>
      <c r="GLL679" s="34"/>
      <c r="GLM679" s="37"/>
      <c r="GLN679" s="38"/>
      <c r="GLO679" s="34"/>
      <c r="GLP679" s="39"/>
      <c r="GLQ679" s="39"/>
      <c r="GLR679" s="39"/>
      <c r="GLS679" s="39"/>
      <c r="GLT679" s="39"/>
      <c r="GLU679" s="39"/>
      <c r="GLV679" s="39"/>
      <c r="GLW679" s="39"/>
      <c r="GLX679" s="39"/>
      <c r="GLY679" s="39"/>
      <c r="GLZ679" s="39"/>
      <c r="GMA679" s="37"/>
      <c r="GMB679" s="37"/>
      <c r="GMC679" s="37"/>
      <c r="GMD679" s="37"/>
      <c r="GME679" s="34"/>
      <c r="GMF679" s="40"/>
      <c r="GMG679" s="34"/>
      <c r="GMH679" s="34"/>
      <c r="GMI679" s="35"/>
      <c r="GMJ679" s="36"/>
      <c r="GMK679" s="37"/>
      <c r="GML679" s="34"/>
      <c r="GMM679" s="34"/>
      <c r="GMN679" s="41"/>
      <c r="GMO679" s="41"/>
      <c r="GMP679" s="41"/>
      <c r="GMQ679" s="41"/>
      <c r="GMR679" s="36"/>
      <c r="GMS679" s="41"/>
      <c r="GMT679" s="36"/>
      <c r="GMU679" s="34"/>
      <c r="GMV679" s="34"/>
      <c r="GMW679" s="37"/>
      <c r="GMX679" s="38"/>
      <c r="GMY679" s="34"/>
      <c r="GMZ679" s="39"/>
      <c r="GNA679" s="39"/>
      <c r="GNB679" s="39"/>
      <c r="GNC679" s="39"/>
      <c r="GND679" s="39"/>
      <c r="GNE679" s="39"/>
      <c r="GNF679" s="39"/>
      <c r="GNG679" s="39"/>
      <c r="GNH679" s="39"/>
      <c r="GNI679" s="39"/>
      <c r="GNJ679" s="39"/>
      <c r="GNK679" s="37"/>
      <c r="GNL679" s="37"/>
      <c r="GNM679" s="37"/>
      <c r="GNN679" s="37"/>
      <c r="GNO679" s="34"/>
      <c r="GNP679" s="40"/>
      <c r="GNQ679" s="34"/>
      <c r="GNR679" s="34"/>
      <c r="GNS679" s="35"/>
      <c r="GNT679" s="36"/>
      <c r="GNU679" s="37"/>
      <c r="GNV679" s="34"/>
      <c r="GNW679" s="34"/>
      <c r="GNX679" s="41"/>
      <c r="GNY679" s="41"/>
      <c r="GNZ679" s="41"/>
      <c r="GOA679" s="41"/>
      <c r="GOB679" s="36"/>
      <c r="GOC679" s="41"/>
      <c r="GOD679" s="36"/>
      <c r="GOE679" s="34"/>
      <c r="GOF679" s="34"/>
      <c r="GOG679" s="37"/>
      <c r="GOH679" s="38"/>
      <c r="GOI679" s="34"/>
      <c r="GOJ679" s="39"/>
      <c r="GOK679" s="39"/>
      <c r="GOL679" s="39"/>
      <c r="GOM679" s="39"/>
      <c r="GON679" s="39"/>
      <c r="GOO679" s="39"/>
      <c r="GOP679" s="39"/>
      <c r="GOQ679" s="39"/>
      <c r="GOR679" s="39"/>
      <c r="GOS679" s="39"/>
      <c r="GOT679" s="39"/>
      <c r="GOU679" s="37"/>
      <c r="GOV679" s="37"/>
      <c r="GOW679" s="37"/>
      <c r="GOX679" s="37"/>
      <c r="GOY679" s="34"/>
      <c r="GOZ679" s="40"/>
      <c r="GPA679" s="34"/>
      <c r="GPB679" s="34"/>
      <c r="GPC679" s="35"/>
      <c r="GPD679" s="36"/>
      <c r="GPE679" s="37"/>
      <c r="GPF679" s="34"/>
      <c r="GPG679" s="34"/>
      <c r="GPH679" s="41"/>
      <c r="GPI679" s="41"/>
      <c r="GPJ679" s="41"/>
      <c r="GPK679" s="41"/>
      <c r="GPL679" s="36"/>
      <c r="GPM679" s="41"/>
      <c r="GPN679" s="36"/>
      <c r="GPO679" s="34"/>
      <c r="GPP679" s="34"/>
      <c r="GPQ679" s="37"/>
      <c r="GPR679" s="38"/>
      <c r="GPS679" s="34"/>
      <c r="GPT679" s="39"/>
      <c r="GPU679" s="39"/>
      <c r="GPV679" s="39"/>
      <c r="GPW679" s="39"/>
      <c r="GPX679" s="39"/>
      <c r="GPY679" s="39"/>
      <c r="GPZ679" s="39"/>
      <c r="GQA679" s="39"/>
      <c r="GQB679" s="39"/>
      <c r="GQC679" s="39"/>
      <c r="GQD679" s="39"/>
      <c r="GQE679" s="37"/>
      <c r="GQF679" s="37"/>
      <c r="GQG679" s="37"/>
      <c r="GQH679" s="37"/>
      <c r="GQI679" s="34"/>
      <c r="GQJ679" s="40"/>
      <c r="GQK679" s="34"/>
      <c r="GQL679" s="34"/>
      <c r="GQM679" s="35"/>
      <c r="GQN679" s="36"/>
      <c r="GQO679" s="37"/>
      <c r="GQP679" s="34"/>
      <c r="GQQ679" s="34"/>
      <c r="GQR679" s="41"/>
      <c r="GQS679" s="41"/>
      <c r="GQT679" s="41"/>
      <c r="GQU679" s="41"/>
      <c r="GQV679" s="36"/>
      <c r="GQW679" s="41"/>
      <c r="GQX679" s="36"/>
      <c r="GQY679" s="34"/>
      <c r="GQZ679" s="34"/>
      <c r="GRA679" s="37"/>
      <c r="GRB679" s="38"/>
      <c r="GRC679" s="34"/>
      <c r="GRD679" s="39"/>
      <c r="GRE679" s="39"/>
      <c r="GRF679" s="39"/>
      <c r="GRG679" s="39"/>
      <c r="GRH679" s="39"/>
      <c r="GRI679" s="39"/>
      <c r="GRJ679" s="39"/>
      <c r="GRK679" s="39"/>
      <c r="GRL679" s="39"/>
      <c r="GRM679" s="39"/>
      <c r="GRN679" s="39"/>
      <c r="GRO679" s="37"/>
      <c r="GRP679" s="37"/>
      <c r="GRQ679" s="37"/>
      <c r="GRR679" s="37"/>
      <c r="GRS679" s="34"/>
      <c r="GRT679" s="40"/>
      <c r="GRU679" s="34"/>
      <c r="GRV679" s="34"/>
      <c r="GRW679" s="35"/>
      <c r="GRX679" s="36"/>
      <c r="GRY679" s="37"/>
      <c r="GRZ679" s="34"/>
      <c r="GSA679" s="34"/>
      <c r="GSB679" s="41"/>
      <c r="GSC679" s="41"/>
      <c r="GSD679" s="41"/>
      <c r="GSE679" s="41"/>
      <c r="GSF679" s="36"/>
      <c r="GSG679" s="41"/>
      <c r="GSH679" s="36"/>
      <c r="GSI679" s="34"/>
      <c r="GSJ679" s="34"/>
      <c r="GSK679" s="37"/>
      <c r="GSL679" s="38"/>
      <c r="GSM679" s="34"/>
      <c r="GSN679" s="39"/>
      <c r="GSO679" s="39"/>
      <c r="GSP679" s="39"/>
      <c r="GSQ679" s="39"/>
      <c r="GSR679" s="39"/>
      <c r="GSS679" s="39"/>
      <c r="GST679" s="39"/>
      <c r="GSU679" s="39"/>
      <c r="GSV679" s="39"/>
      <c r="GSW679" s="39"/>
      <c r="GSX679" s="39"/>
      <c r="GSY679" s="37"/>
      <c r="GSZ679" s="37"/>
      <c r="GTA679" s="37"/>
      <c r="GTB679" s="37"/>
      <c r="GTC679" s="34"/>
      <c r="GTD679" s="40"/>
      <c r="GTE679" s="34"/>
      <c r="GTF679" s="34"/>
      <c r="GTG679" s="35"/>
      <c r="GTH679" s="36"/>
      <c r="GTI679" s="37"/>
      <c r="GTJ679" s="34"/>
      <c r="GTK679" s="34"/>
      <c r="GTL679" s="41"/>
      <c r="GTM679" s="41"/>
      <c r="GTN679" s="41"/>
      <c r="GTO679" s="41"/>
      <c r="GTP679" s="36"/>
      <c r="GTQ679" s="41"/>
      <c r="GTR679" s="36"/>
      <c r="GTS679" s="34"/>
      <c r="GTT679" s="34"/>
      <c r="GTU679" s="37"/>
      <c r="GTV679" s="38"/>
      <c r="GTW679" s="34"/>
      <c r="GTX679" s="39"/>
      <c r="GTY679" s="39"/>
      <c r="GTZ679" s="39"/>
      <c r="GUA679" s="39"/>
      <c r="GUB679" s="39"/>
      <c r="GUC679" s="39"/>
      <c r="GUD679" s="39"/>
      <c r="GUE679" s="39"/>
      <c r="GUF679" s="39"/>
      <c r="GUG679" s="39"/>
      <c r="GUH679" s="39"/>
      <c r="GUI679" s="37"/>
      <c r="GUJ679" s="37"/>
      <c r="GUK679" s="37"/>
      <c r="GUL679" s="37"/>
      <c r="GUM679" s="34"/>
      <c r="GUN679" s="40"/>
      <c r="GUO679" s="34"/>
      <c r="GUP679" s="34"/>
      <c r="GUQ679" s="35"/>
      <c r="GUR679" s="36"/>
      <c r="GUS679" s="37"/>
      <c r="GUT679" s="34"/>
      <c r="GUU679" s="34"/>
      <c r="GUV679" s="41"/>
      <c r="GUW679" s="41"/>
      <c r="GUX679" s="41"/>
      <c r="GUY679" s="41"/>
      <c r="GUZ679" s="36"/>
      <c r="GVA679" s="41"/>
      <c r="GVB679" s="36"/>
      <c r="GVC679" s="34"/>
      <c r="GVD679" s="34"/>
      <c r="GVE679" s="37"/>
      <c r="GVF679" s="38"/>
      <c r="GVG679" s="34"/>
      <c r="GVH679" s="39"/>
      <c r="GVI679" s="39"/>
      <c r="GVJ679" s="39"/>
      <c r="GVK679" s="39"/>
      <c r="GVL679" s="39"/>
      <c r="GVM679" s="39"/>
      <c r="GVN679" s="39"/>
      <c r="GVO679" s="39"/>
      <c r="GVP679" s="39"/>
      <c r="GVQ679" s="39"/>
      <c r="GVR679" s="39"/>
      <c r="GVS679" s="37"/>
      <c r="GVT679" s="37"/>
      <c r="GVU679" s="37"/>
      <c r="GVV679" s="37"/>
      <c r="GVW679" s="34"/>
      <c r="GVX679" s="40"/>
      <c r="GVY679" s="34"/>
      <c r="GVZ679" s="34"/>
      <c r="GWA679" s="35"/>
      <c r="GWB679" s="36"/>
      <c r="GWC679" s="37"/>
      <c r="GWD679" s="34"/>
      <c r="GWE679" s="34"/>
      <c r="GWF679" s="41"/>
      <c r="GWG679" s="41"/>
      <c r="GWH679" s="41"/>
      <c r="GWI679" s="41"/>
      <c r="GWJ679" s="36"/>
      <c r="GWK679" s="41"/>
      <c r="GWL679" s="36"/>
      <c r="GWM679" s="34"/>
      <c r="GWN679" s="34"/>
      <c r="GWO679" s="37"/>
      <c r="GWP679" s="38"/>
      <c r="GWQ679" s="34"/>
      <c r="GWR679" s="39"/>
      <c r="GWS679" s="39"/>
      <c r="GWT679" s="39"/>
      <c r="GWU679" s="39"/>
      <c r="GWV679" s="39"/>
      <c r="GWW679" s="39"/>
      <c r="GWX679" s="39"/>
      <c r="GWY679" s="39"/>
      <c r="GWZ679" s="39"/>
      <c r="GXA679" s="39"/>
      <c r="GXB679" s="39"/>
      <c r="GXC679" s="37"/>
      <c r="GXD679" s="37"/>
      <c r="GXE679" s="37"/>
      <c r="GXF679" s="37"/>
      <c r="GXG679" s="34"/>
      <c r="GXH679" s="40"/>
      <c r="GXI679" s="34"/>
      <c r="GXJ679" s="34"/>
      <c r="GXK679" s="35"/>
      <c r="GXL679" s="36"/>
      <c r="GXM679" s="37"/>
      <c r="GXN679" s="34"/>
      <c r="GXO679" s="34"/>
      <c r="GXP679" s="41"/>
      <c r="GXQ679" s="41"/>
      <c r="GXR679" s="41"/>
      <c r="GXS679" s="41"/>
      <c r="GXT679" s="36"/>
      <c r="GXU679" s="41"/>
      <c r="GXV679" s="36"/>
      <c r="GXW679" s="34"/>
      <c r="GXX679" s="34"/>
      <c r="GXY679" s="37"/>
      <c r="GXZ679" s="38"/>
      <c r="GYA679" s="34"/>
      <c r="GYB679" s="39"/>
      <c r="GYC679" s="39"/>
      <c r="GYD679" s="39"/>
      <c r="GYE679" s="39"/>
      <c r="GYF679" s="39"/>
      <c r="GYG679" s="39"/>
      <c r="GYH679" s="39"/>
      <c r="GYI679" s="39"/>
      <c r="GYJ679" s="39"/>
      <c r="GYK679" s="39"/>
      <c r="GYL679" s="39"/>
      <c r="GYM679" s="37"/>
      <c r="GYN679" s="37"/>
      <c r="GYO679" s="37"/>
      <c r="GYP679" s="37"/>
      <c r="GYQ679" s="34"/>
      <c r="GYR679" s="40"/>
      <c r="GYS679" s="34"/>
      <c r="GYT679" s="34"/>
      <c r="GYU679" s="35"/>
      <c r="GYV679" s="36"/>
      <c r="GYW679" s="37"/>
      <c r="GYX679" s="34"/>
      <c r="GYY679" s="34"/>
      <c r="GYZ679" s="41"/>
      <c r="GZA679" s="41"/>
      <c r="GZB679" s="41"/>
      <c r="GZC679" s="41"/>
      <c r="GZD679" s="36"/>
      <c r="GZE679" s="41"/>
      <c r="GZF679" s="36"/>
      <c r="GZG679" s="34"/>
      <c r="GZH679" s="34"/>
      <c r="GZI679" s="37"/>
      <c r="GZJ679" s="38"/>
      <c r="GZK679" s="34"/>
      <c r="GZL679" s="39"/>
      <c r="GZM679" s="39"/>
      <c r="GZN679" s="39"/>
      <c r="GZO679" s="39"/>
      <c r="GZP679" s="39"/>
      <c r="GZQ679" s="39"/>
      <c r="GZR679" s="39"/>
      <c r="GZS679" s="39"/>
      <c r="GZT679" s="39"/>
      <c r="GZU679" s="39"/>
      <c r="GZV679" s="39"/>
      <c r="GZW679" s="37"/>
      <c r="GZX679" s="37"/>
      <c r="GZY679" s="37"/>
      <c r="GZZ679" s="37"/>
      <c r="HAA679" s="34"/>
      <c r="HAB679" s="40"/>
      <c r="HAC679" s="34"/>
      <c r="HAD679" s="34"/>
      <c r="HAE679" s="35"/>
      <c r="HAF679" s="36"/>
      <c r="HAG679" s="37"/>
      <c r="HAH679" s="34"/>
      <c r="HAI679" s="34"/>
      <c r="HAJ679" s="41"/>
      <c r="HAK679" s="41"/>
      <c r="HAL679" s="41"/>
      <c r="HAM679" s="41"/>
      <c r="HAN679" s="36"/>
      <c r="HAO679" s="41"/>
      <c r="HAP679" s="36"/>
      <c r="HAQ679" s="34"/>
      <c r="HAR679" s="34"/>
      <c r="HAS679" s="37"/>
      <c r="HAT679" s="38"/>
      <c r="HAU679" s="34"/>
      <c r="HAV679" s="39"/>
      <c r="HAW679" s="39"/>
      <c r="HAX679" s="39"/>
      <c r="HAY679" s="39"/>
      <c r="HAZ679" s="39"/>
      <c r="HBA679" s="39"/>
      <c r="HBB679" s="39"/>
      <c r="HBC679" s="39"/>
      <c r="HBD679" s="39"/>
      <c r="HBE679" s="39"/>
      <c r="HBF679" s="39"/>
      <c r="HBG679" s="37"/>
      <c r="HBH679" s="37"/>
      <c r="HBI679" s="37"/>
      <c r="HBJ679" s="37"/>
      <c r="HBK679" s="34"/>
      <c r="HBL679" s="40"/>
      <c r="HBM679" s="34"/>
      <c r="HBN679" s="34"/>
      <c r="HBO679" s="35"/>
      <c r="HBP679" s="36"/>
      <c r="HBQ679" s="37"/>
      <c r="HBR679" s="34"/>
      <c r="HBS679" s="34"/>
      <c r="HBT679" s="41"/>
      <c r="HBU679" s="41"/>
      <c r="HBV679" s="41"/>
      <c r="HBW679" s="41"/>
      <c r="HBX679" s="36"/>
      <c r="HBY679" s="41"/>
      <c r="HBZ679" s="36"/>
      <c r="HCA679" s="34"/>
      <c r="HCB679" s="34"/>
      <c r="HCC679" s="37"/>
      <c r="HCD679" s="38"/>
      <c r="HCE679" s="34"/>
      <c r="HCF679" s="39"/>
      <c r="HCG679" s="39"/>
      <c r="HCH679" s="39"/>
      <c r="HCI679" s="39"/>
      <c r="HCJ679" s="39"/>
      <c r="HCK679" s="39"/>
      <c r="HCL679" s="39"/>
      <c r="HCM679" s="39"/>
      <c r="HCN679" s="39"/>
      <c r="HCO679" s="39"/>
      <c r="HCP679" s="39"/>
      <c r="HCQ679" s="37"/>
      <c r="HCR679" s="37"/>
      <c r="HCS679" s="37"/>
      <c r="HCT679" s="37"/>
      <c r="HCU679" s="34"/>
      <c r="HCV679" s="40"/>
      <c r="HCW679" s="34"/>
      <c r="HCX679" s="34"/>
      <c r="HCY679" s="35"/>
      <c r="HCZ679" s="36"/>
      <c r="HDA679" s="37"/>
      <c r="HDB679" s="34"/>
      <c r="HDC679" s="34"/>
      <c r="HDD679" s="41"/>
      <c r="HDE679" s="41"/>
      <c r="HDF679" s="41"/>
      <c r="HDG679" s="41"/>
      <c r="HDH679" s="36"/>
      <c r="HDI679" s="41"/>
      <c r="HDJ679" s="36"/>
      <c r="HDK679" s="34"/>
      <c r="HDL679" s="34"/>
      <c r="HDM679" s="37"/>
      <c r="HDN679" s="38"/>
      <c r="HDO679" s="34"/>
      <c r="HDP679" s="39"/>
      <c r="HDQ679" s="39"/>
      <c r="HDR679" s="39"/>
      <c r="HDS679" s="39"/>
      <c r="HDT679" s="39"/>
      <c r="HDU679" s="39"/>
      <c r="HDV679" s="39"/>
      <c r="HDW679" s="39"/>
      <c r="HDX679" s="39"/>
      <c r="HDY679" s="39"/>
      <c r="HDZ679" s="39"/>
      <c r="HEA679" s="37"/>
      <c r="HEB679" s="37"/>
      <c r="HEC679" s="37"/>
      <c r="HED679" s="37"/>
      <c r="HEE679" s="34"/>
      <c r="HEF679" s="40"/>
      <c r="HEG679" s="34"/>
      <c r="HEH679" s="34"/>
      <c r="HEI679" s="35"/>
      <c r="HEJ679" s="36"/>
      <c r="HEK679" s="37"/>
      <c r="HEL679" s="34"/>
      <c r="HEM679" s="34"/>
      <c r="HEN679" s="41"/>
      <c r="HEO679" s="41"/>
      <c r="HEP679" s="41"/>
      <c r="HEQ679" s="41"/>
      <c r="HER679" s="36"/>
      <c r="HES679" s="41"/>
      <c r="HET679" s="36"/>
      <c r="HEU679" s="34"/>
      <c r="HEV679" s="34"/>
      <c r="HEW679" s="37"/>
      <c r="HEX679" s="38"/>
      <c r="HEY679" s="34"/>
      <c r="HEZ679" s="39"/>
      <c r="HFA679" s="39"/>
      <c r="HFB679" s="39"/>
      <c r="HFC679" s="39"/>
      <c r="HFD679" s="39"/>
      <c r="HFE679" s="39"/>
      <c r="HFF679" s="39"/>
      <c r="HFG679" s="39"/>
      <c r="HFH679" s="39"/>
      <c r="HFI679" s="39"/>
      <c r="HFJ679" s="39"/>
      <c r="HFK679" s="37"/>
      <c r="HFL679" s="37"/>
      <c r="HFM679" s="37"/>
      <c r="HFN679" s="37"/>
      <c r="HFO679" s="34"/>
      <c r="HFP679" s="40"/>
      <c r="HFQ679" s="34"/>
      <c r="HFR679" s="34"/>
      <c r="HFS679" s="35"/>
      <c r="HFT679" s="36"/>
      <c r="HFU679" s="37"/>
      <c r="HFV679" s="34"/>
      <c r="HFW679" s="34"/>
      <c r="HFX679" s="41"/>
      <c r="HFY679" s="41"/>
      <c r="HFZ679" s="41"/>
      <c r="HGA679" s="41"/>
      <c r="HGB679" s="36"/>
      <c r="HGC679" s="41"/>
      <c r="HGD679" s="36"/>
      <c r="HGE679" s="34"/>
      <c r="HGF679" s="34"/>
      <c r="HGG679" s="37"/>
      <c r="HGH679" s="38"/>
      <c r="HGI679" s="34"/>
      <c r="HGJ679" s="39"/>
      <c r="HGK679" s="39"/>
      <c r="HGL679" s="39"/>
      <c r="HGM679" s="39"/>
      <c r="HGN679" s="39"/>
      <c r="HGO679" s="39"/>
      <c r="HGP679" s="39"/>
      <c r="HGQ679" s="39"/>
      <c r="HGR679" s="39"/>
      <c r="HGS679" s="39"/>
      <c r="HGT679" s="39"/>
      <c r="HGU679" s="37"/>
      <c r="HGV679" s="37"/>
      <c r="HGW679" s="37"/>
      <c r="HGX679" s="37"/>
      <c r="HGY679" s="34"/>
      <c r="HGZ679" s="40"/>
      <c r="HHA679" s="34"/>
      <c r="HHB679" s="34"/>
      <c r="HHC679" s="35"/>
      <c r="HHD679" s="36"/>
      <c r="HHE679" s="37"/>
      <c r="HHF679" s="34"/>
      <c r="HHG679" s="34"/>
      <c r="HHH679" s="41"/>
      <c r="HHI679" s="41"/>
      <c r="HHJ679" s="41"/>
      <c r="HHK679" s="41"/>
      <c r="HHL679" s="36"/>
      <c r="HHM679" s="41"/>
      <c r="HHN679" s="36"/>
      <c r="HHO679" s="34"/>
      <c r="HHP679" s="34"/>
      <c r="HHQ679" s="37"/>
      <c r="HHR679" s="38"/>
      <c r="HHS679" s="34"/>
      <c r="HHT679" s="39"/>
      <c r="HHU679" s="39"/>
      <c r="HHV679" s="39"/>
      <c r="HHW679" s="39"/>
      <c r="HHX679" s="39"/>
      <c r="HHY679" s="39"/>
      <c r="HHZ679" s="39"/>
      <c r="HIA679" s="39"/>
      <c r="HIB679" s="39"/>
      <c r="HIC679" s="39"/>
      <c r="HID679" s="39"/>
      <c r="HIE679" s="37"/>
      <c r="HIF679" s="37"/>
      <c r="HIG679" s="37"/>
      <c r="HIH679" s="37"/>
      <c r="HII679" s="34"/>
      <c r="HIJ679" s="40"/>
      <c r="HIK679" s="34"/>
      <c r="HIL679" s="34"/>
      <c r="HIM679" s="35"/>
      <c r="HIN679" s="36"/>
      <c r="HIO679" s="37"/>
      <c r="HIP679" s="34"/>
      <c r="HIQ679" s="34"/>
      <c r="HIR679" s="41"/>
      <c r="HIS679" s="41"/>
      <c r="HIT679" s="41"/>
      <c r="HIU679" s="41"/>
      <c r="HIV679" s="36"/>
      <c r="HIW679" s="41"/>
      <c r="HIX679" s="36"/>
      <c r="HIY679" s="34"/>
      <c r="HIZ679" s="34"/>
      <c r="HJA679" s="37"/>
      <c r="HJB679" s="38"/>
      <c r="HJC679" s="34"/>
      <c r="HJD679" s="39"/>
      <c r="HJE679" s="39"/>
      <c r="HJF679" s="39"/>
      <c r="HJG679" s="39"/>
      <c r="HJH679" s="39"/>
      <c r="HJI679" s="39"/>
      <c r="HJJ679" s="39"/>
      <c r="HJK679" s="39"/>
      <c r="HJL679" s="39"/>
      <c r="HJM679" s="39"/>
      <c r="HJN679" s="39"/>
      <c r="HJO679" s="37"/>
      <c r="HJP679" s="37"/>
      <c r="HJQ679" s="37"/>
      <c r="HJR679" s="37"/>
      <c r="HJS679" s="34"/>
      <c r="HJT679" s="40"/>
      <c r="HJU679" s="34"/>
      <c r="HJV679" s="34"/>
      <c r="HJW679" s="35"/>
      <c r="HJX679" s="36"/>
      <c r="HJY679" s="37"/>
      <c r="HJZ679" s="34"/>
      <c r="HKA679" s="34"/>
      <c r="HKB679" s="41"/>
      <c r="HKC679" s="41"/>
      <c r="HKD679" s="41"/>
      <c r="HKE679" s="41"/>
      <c r="HKF679" s="36"/>
      <c r="HKG679" s="41"/>
      <c r="HKH679" s="36"/>
      <c r="HKI679" s="34"/>
      <c r="HKJ679" s="34"/>
      <c r="HKK679" s="37"/>
      <c r="HKL679" s="38"/>
      <c r="HKM679" s="34"/>
      <c r="HKN679" s="39"/>
      <c r="HKO679" s="39"/>
      <c r="HKP679" s="39"/>
      <c r="HKQ679" s="39"/>
      <c r="HKR679" s="39"/>
      <c r="HKS679" s="39"/>
      <c r="HKT679" s="39"/>
      <c r="HKU679" s="39"/>
      <c r="HKV679" s="39"/>
      <c r="HKW679" s="39"/>
      <c r="HKX679" s="39"/>
      <c r="HKY679" s="37"/>
      <c r="HKZ679" s="37"/>
      <c r="HLA679" s="37"/>
      <c r="HLB679" s="37"/>
      <c r="HLC679" s="34"/>
      <c r="HLD679" s="40"/>
      <c r="HLE679" s="34"/>
      <c r="HLF679" s="34"/>
      <c r="HLG679" s="35"/>
      <c r="HLH679" s="36"/>
      <c r="HLI679" s="37"/>
      <c r="HLJ679" s="34"/>
      <c r="HLK679" s="34"/>
      <c r="HLL679" s="41"/>
      <c r="HLM679" s="41"/>
      <c r="HLN679" s="41"/>
      <c r="HLO679" s="41"/>
      <c r="HLP679" s="36"/>
      <c r="HLQ679" s="41"/>
      <c r="HLR679" s="36"/>
      <c r="HLS679" s="34"/>
      <c r="HLT679" s="34"/>
      <c r="HLU679" s="37"/>
      <c r="HLV679" s="38"/>
      <c r="HLW679" s="34"/>
      <c r="HLX679" s="39"/>
      <c r="HLY679" s="39"/>
      <c r="HLZ679" s="39"/>
      <c r="HMA679" s="39"/>
      <c r="HMB679" s="39"/>
      <c r="HMC679" s="39"/>
      <c r="HMD679" s="39"/>
      <c r="HME679" s="39"/>
      <c r="HMF679" s="39"/>
      <c r="HMG679" s="39"/>
      <c r="HMH679" s="39"/>
      <c r="HMI679" s="37"/>
      <c r="HMJ679" s="37"/>
      <c r="HMK679" s="37"/>
      <c r="HML679" s="37"/>
      <c r="HMM679" s="34"/>
      <c r="HMN679" s="40"/>
      <c r="HMO679" s="34"/>
      <c r="HMP679" s="34"/>
      <c r="HMQ679" s="35"/>
      <c r="HMR679" s="36"/>
      <c r="HMS679" s="37"/>
      <c r="HMT679" s="34"/>
      <c r="HMU679" s="34"/>
      <c r="HMV679" s="41"/>
      <c r="HMW679" s="41"/>
      <c r="HMX679" s="41"/>
      <c r="HMY679" s="41"/>
      <c r="HMZ679" s="36"/>
      <c r="HNA679" s="41"/>
      <c r="HNB679" s="36"/>
      <c r="HNC679" s="34"/>
      <c r="HND679" s="34"/>
      <c r="HNE679" s="37"/>
      <c r="HNF679" s="38"/>
      <c r="HNG679" s="34"/>
      <c r="HNH679" s="39"/>
      <c r="HNI679" s="39"/>
      <c r="HNJ679" s="39"/>
      <c r="HNK679" s="39"/>
      <c r="HNL679" s="39"/>
      <c r="HNM679" s="39"/>
      <c r="HNN679" s="39"/>
      <c r="HNO679" s="39"/>
      <c r="HNP679" s="39"/>
      <c r="HNQ679" s="39"/>
      <c r="HNR679" s="39"/>
      <c r="HNS679" s="37"/>
      <c r="HNT679" s="37"/>
      <c r="HNU679" s="37"/>
      <c r="HNV679" s="37"/>
      <c r="HNW679" s="34"/>
      <c r="HNX679" s="40"/>
      <c r="HNY679" s="34"/>
      <c r="HNZ679" s="34"/>
      <c r="HOA679" s="35"/>
      <c r="HOB679" s="36"/>
      <c r="HOC679" s="37"/>
      <c r="HOD679" s="34"/>
      <c r="HOE679" s="34"/>
      <c r="HOF679" s="41"/>
      <c r="HOG679" s="41"/>
      <c r="HOH679" s="41"/>
      <c r="HOI679" s="41"/>
      <c r="HOJ679" s="36"/>
      <c r="HOK679" s="41"/>
      <c r="HOL679" s="36"/>
      <c r="HOM679" s="34"/>
      <c r="HON679" s="34"/>
      <c r="HOO679" s="37"/>
      <c r="HOP679" s="38"/>
      <c r="HOQ679" s="34"/>
      <c r="HOR679" s="39"/>
      <c r="HOS679" s="39"/>
      <c r="HOT679" s="39"/>
      <c r="HOU679" s="39"/>
      <c r="HOV679" s="39"/>
      <c r="HOW679" s="39"/>
      <c r="HOX679" s="39"/>
      <c r="HOY679" s="39"/>
      <c r="HOZ679" s="39"/>
      <c r="HPA679" s="39"/>
      <c r="HPB679" s="39"/>
      <c r="HPC679" s="37"/>
      <c r="HPD679" s="37"/>
      <c r="HPE679" s="37"/>
      <c r="HPF679" s="37"/>
      <c r="HPG679" s="34"/>
      <c r="HPH679" s="40"/>
      <c r="HPI679" s="34"/>
      <c r="HPJ679" s="34"/>
      <c r="HPK679" s="35"/>
      <c r="HPL679" s="36"/>
      <c r="HPM679" s="37"/>
      <c r="HPN679" s="34"/>
      <c r="HPO679" s="34"/>
      <c r="HPP679" s="41"/>
      <c r="HPQ679" s="41"/>
      <c r="HPR679" s="41"/>
      <c r="HPS679" s="41"/>
      <c r="HPT679" s="36"/>
      <c r="HPU679" s="41"/>
      <c r="HPV679" s="36"/>
      <c r="HPW679" s="34"/>
      <c r="HPX679" s="34"/>
      <c r="HPY679" s="37"/>
      <c r="HPZ679" s="38"/>
      <c r="HQA679" s="34"/>
      <c r="HQB679" s="39"/>
      <c r="HQC679" s="39"/>
      <c r="HQD679" s="39"/>
      <c r="HQE679" s="39"/>
      <c r="HQF679" s="39"/>
      <c r="HQG679" s="39"/>
      <c r="HQH679" s="39"/>
      <c r="HQI679" s="39"/>
      <c r="HQJ679" s="39"/>
      <c r="HQK679" s="39"/>
      <c r="HQL679" s="39"/>
      <c r="HQM679" s="37"/>
      <c r="HQN679" s="37"/>
      <c r="HQO679" s="37"/>
      <c r="HQP679" s="37"/>
      <c r="HQQ679" s="34"/>
      <c r="HQR679" s="40"/>
      <c r="HQS679" s="34"/>
      <c r="HQT679" s="34"/>
      <c r="HQU679" s="35"/>
      <c r="HQV679" s="36"/>
      <c r="HQW679" s="37"/>
      <c r="HQX679" s="34"/>
      <c r="HQY679" s="34"/>
      <c r="HQZ679" s="41"/>
      <c r="HRA679" s="41"/>
      <c r="HRB679" s="41"/>
      <c r="HRC679" s="41"/>
      <c r="HRD679" s="36"/>
      <c r="HRE679" s="41"/>
      <c r="HRF679" s="36"/>
      <c r="HRG679" s="34"/>
      <c r="HRH679" s="34"/>
      <c r="HRI679" s="37"/>
      <c r="HRJ679" s="38"/>
      <c r="HRK679" s="34"/>
      <c r="HRL679" s="39"/>
      <c r="HRM679" s="39"/>
      <c r="HRN679" s="39"/>
      <c r="HRO679" s="39"/>
      <c r="HRP679" s="39"/>
      <c r="HRQ679" s="39"/>
      <c r="HRR679" s="39"/>
      <c r="HRS679" s="39"/>
      <c r="HRT679" s="39"/>
      <c r="HRU679" s="39"/>
      <c r="HRV679" s="39"/>
      <c r="HRW679" s="37"/>
      <c r="HRX679" s="37"/>
      <c r="HRY679" s="37"/>
      <c r="HRZ679" s="37"/>
      <c r="HSA679" s="34"/>
      <c r="HSB679" s="40"/>
      <c r="HSC679" s="34"/>
      <c r="HSD679" s="34"/>
      <c r="HSE679" s="35"/>
      <c r="HSF679" s="36"/>
      <c r="HSG679" s="37"/>
      <c r="HSH679" s="34"/>
      <c r="HSI679" s="34"/>
      <c r="HSJ679" s="41"/>
      <c r="HSK679" s="41"/>
      <c r="HSL679" s="41"/>
      <c r="HSM679" s="41"/>
      <c r="HSN679" s="36"/>
      <c r="HSO679" s="41"/>
      <c r="HSP679" s="36"/>
      <c r="HSQ679" s="34"/>
      <c r="HSR679" s="34"/>
      <c r="HSS679" s="37"/>
      <c r="HST679" s="38"/>
      <c r="HSU679" s="34"/>
      <c r="HSV679" s="39"/>
      <c r="HSW679" s="39"/>
      <c r="HSX679" s="39"/>
      <c r="HSY679" s="39"/>
      <c r="HSZ679" s="39"/>
      <c r="HTA679" s="39"/>
      <c r="HTB679" s="39"/>
      <c r="HTC679" s="39"/>
      <c r="HTD679" s="39"/>
      <c r="HTE679" s="39"/>
      <c r="HTF679" s="39"/>
      <c r="HTG679" s="37"/>
      <c r="HTH679" s="37"/>
      <c r="HTI679" s="37"/>
      <c r="HTJ679" s="37"/>
      <c r="HTK679" s="34"/>
      <c r="HTL679" s="40"/>
      <c r="HTM679" s="34"/>
      <c r="HTN679" s="34"/>
      <c r="HTO679" s="35"/>
      <c r="HTP679" s="36"/>
      <c r="HTQ679" s="37"/>
      <c r="HTR679" s="34"/>
      <c r="HTS679" s="34"/>
      <c r="HTT679" s="41"/>
      <c r="HTU679" s="41"/>
      <c r="HTV679" s="41"/>
      <c r="HTW679" s="41"/>
      <c r="HTX679" s="36"/>
      <c r="HTY679" s="41"/>
      <c r="HTZ679" s="36"/>
      <c r="HUA679" s="34"/>
      <c r="HUB679" s="34"/>
      <c r="HUC679" s="37"/>
      <c r="HUD679" s="38"/>
      <c r="HUE679" s="34"/>
      <c r="HUF679" s="39"/>
      <c r="HUG679" s="39"/>
      <c r="HUH679" s="39"/>
      <c r="HUI679" s="39"/>
      <c r="HUJ679" s="39"/>
      <c r="HUK679" s="39"/>
      <c r="HUL679" s="39"/>
      <c r="HUM679" s="39"/>
      <c r="HUN679" s="39"/>
      <c r="HUO679" s="39"/>
      <c r="HUP679" s="39"/>
      <c r="HUQ679" s="37"/>
      <c r="HUR679" s="37"/>
      <c r="HUS679" s="37"/>
      <c r="HUT679" s="37"/>
      <c r="HUU679" s="34"/>
      <c r="HUV679" s="40"/>
      <c r="HUW679" s="34"/>
      <c r="HUX679" s="34"/>
      <c r="HUY679" s="35"/>
      <c r="HUZ679" s="36"/>
      <c r="HVA679" s="37"/>
      <c r="HVB679" s="34"/>
      <c r="HVC679" s="34"/>
      <c r="HVD679" s="41"/>
      <c r="HVE679" s="41"/>
      <c r="HVF679" s="41"/>
      <c r="HVG679" s="41"/>
      <c r="HVH679" s="36"/>
      <c r="HVI679" s="41"/>
      <c r="HVJ679" s="36"/>
      <c r="HVK679" s="34"/>
      <c r="HVL679" s="34"/>
      <c r="HVM679" s="37"/>
      <c r="HVN679" s="38"/>
      <c r="HVO679" s="34"/>
      <c r="HVP679" s="39"/>
      <c r="HVQ679" s="39"/>
      <c r="HVR679" s="39"/>
      <c r="HVS679" s="39"/>
      <c r="HVT679" s="39"/>
      <c r="HVU679" s="39"/>
      <c r="HVV679" s="39"/>
      <c r="HVW679" s="39"/>
      <c r="HVX679" s="39"/>
      <c r="HVY679" s="39"/>
      <c r="HVZ679" s="39"/>
      <c r="HWA679" s="37"/>
      <c r="HWB679" s="37"/>
      <c r="HWC679" s="37"/>
      <c r="HWD679" s="37"/>
      <c r="HWE679" s="34"/>
      <c r="HWF679" s="40"/>
      <c r="HWG679" s="34"/>
      <c r="HWH679" s="34"/>
      <c r="HWI679" s="35"/>
      <c r="HWJ679" s="36"/>
      <c r="HWK679" s="37"/>
      <c r="HWL679" s="34"/>
      <c r="HWM679" s="34"/>
      <c r="HWN679" s="41"/>
      <c r="HWO679" s="41"/>
      <c r="HWP679" s="41"/>
      <c r="HWQ679" s="41"/>
      <c r="HWR679" s="36"/>
      <c r="HWS679" s="41"/>
      <c r="HWT679" s="36"/>
      <c r="HWU679" s="34"/>
      <c r="HWV679" s="34"/>
      <c r="HWW679" s="37"/>
      <c r="HWX679" s="38"/>
      <c r="HWY679" s="34"/>
      <c r="HWZ679" s="39"/>
      <c r="HXA679" s="39"/>
      <c r="HXB679" s="39"/>
      <c r="HXC679" s="39"/>
      <c r="HXD679" s="39"/>
      <c r="HXE679" s="39"/>
      <c r="HXF679" s="39"/>
      <c r="HXG679" s="39"/>
      <c r="HXH679" s="39"/>
      <c r="HXI679" s="39"/>
      <c r="HXJ679" s="39"/>
      <c r="HXK679" s="37"/>
      <c r="HXL679" s="37"/>
      <c r="HXM679" s="37"/>
      <c r="HXN679" s="37"/>
      <c r="HXO679" s="34"/>
      <c r="HXP679" s="40"/>
      <c r="HXQ679" s="34"/>
      <c r="HXR679" s="34"/>
      <c r="HXS679" s="35"/>
      <c r="HXT679" s="36"/>
      <c r="HXU679" s="37"/>
      <c r="HXV679" s="34"/>
      <c r="HXW679" s="34"/>
      <c r="HXX679" s="41"/>
      <c r="HXY679" s="41"/>
      <c r="HXZ679" s="41"/>
      <c r="HYA679" s="41"/>
      <c r="HYB679" s="36"/>
      <c r="HYC679" s="41"/>
      <c r="HYD679" s="36"/>
      <c r="HYE679" s="34"/>
      <c r="HYF679" s="34"/>
      <c r="HYG679" s="37"/>
      <c r="HYH679" s="38"/>
      <c r="HYI679" s="34"/>
      <c r="HYJ679" s="39"/>
      <c r="HYK679" s="39"/>
      <c r="HYL679" s="39"/>
      <c r="HYM679" s="39"/>
      <c r="HYN679" s="39"/>
      <c r="HYO679" s="39"/>
      <c r="HYP679" s="39"/>
      <c r="HYQ679" s="39"/>
      <c r="HYR679" s="39"/>
      <c r="HYS679" s="39"/>
      <c r="HYT679" s="39"/>
      <c r="HYU679" s="37"/>
      <c r="HYV679" s="37"/>
      <c r="HYW679" s="37"/>
      <c r="HYX679" s="37"/>
      <c r="HYY679" s="34"/>
      <c r="HYZ679" s="40"/>
      <c r="HZA679" s="34"/>
      <c r="HZB679" s="34"/>
      <c r="HZC679" s="35"/>
      <c r="HZD679" s="36"/>
      <c r="HZE679" s="37"/>
      <c r="HZF679" s="34"/>
      <c r="HZG679" s="34"/>
      <c r="HZH679" s="41"/>
      <c r="HZI679" s="41"/>
      <c r="HZJ679" s="41"/>
      <c r="HZK679" s="41"/>
      <c r="HZL679" s="36"/>
      <c r="HZM679" s="41"/>
      <c r="HZN679" s="36"/>
      <c r="HZO679" s="34"/>
      <c r="HZP679" s="34"/>
      <c r="HZQ679" s="37"/>
      <c r="HZR679" s="38"/>
      <c r="HZS679" s="34"/>
      <c r="HZT679" s="39"/>
      <c r="HZU679" s="39"/>
      <c r="HZV679" s="39"/>
      <c r="HZW679" s="39"/>
      <c r="HZX679" s="39"/>
      <c r="HZY679" s="39"/>
      <c r="HZZ679" s="39"/>
      <c r="IAA679" s="39"/>
      <c r="IAB679" s="39"/>
      <c r="IAC679" s="39"/>
      <c r="IAD679" s="39"/>
      <c r="IAE679" s="37"/>
      <c r="IAF679" s="37"/>
      <c r="IAG679" s="37"/>
      <c r="IAH679" s="37"/>
      <c r="IAI679" s="34"/>
      <c r="IAJ679" s="40"/>
      <c r="IAK679" s="34"/>
      <c r="IAL679" s="34"/>
      <c r="IAM679" s="35"/>
      <c r="IAN679" s="36"/>
      <c r="IAO679" s="37"/>
      <c r="IAP679" s="34"/>
      <c r="IAQ679" s="34"/>
      <c r="IAR679" s="41"/>
      <c r="IAS679" s="41"/>
      <c r="IAT679" s="41"/>
      <c r="IAU679" s="41"/>
      <c r="IAV679" s="36"/>
      <c r="IAW679" s="41"/>
      <c r="IAX679" s="36"/>
      <c r="IAY679" s="34"/>
      <c r="IAZ679" s="34"/>
      <c r="IBA679" s="37"/>
      <c r="IBB679" s="38"/>
      <c r="IBC679" s="34"/>
      <c r="IBD679" s="39"/>
      <c r="IBE679" s="39"/>
      <c r="IBF679" s="39"/>
      <c r="IBG679" s="39"/>
      <c r="IBH679" s="39"/>
      <c r="IBI679" s="39"/>
      <c r="IBJ679" s="39"/>
      <c r="IBK679" s="39"/>
      <c r="IBL679" s="39"/>
      <c r="IBM679" s="39"/>
      <c r="IBN679" s="39"/>
      <c r="IBO679" s="37"/>
      <c r="IBP679" s="37"/>
      <c r="IBQ679" s="37"/>
      <c r="IBR679" s="37"/>
      <c r="IBS679" s="34"/>
      <c r="IBT679" s="40"/>
      <c r="IBU679" s="34"/>
      <c r="IBV679" s="34"/>
      <c r="IBW679" s="35"/>
      <c r="IBX679" s="36"/>
      <c r="IBY679" s="37"/>
      <c r="IBZ679" s="34"/>
      <c r="ICA679" s="34"/>
      <c r="ICB679" s="41"/>
      <c r="ICC679" s="41"/>
      <c r="ICD679" s="41"/>
      <c r="ICE679" s="41"/>
      <c r="ICF679" s="36"/>
      <c r="ICG679" s="41"/>
      <c r="ICH679" s="36"/>
      <c r="ICI679" s="34"/>
      <c r="ICJ679" s="34"/>
      <c r="ICK679" s="37"/>
      <c r="ICL679" s="38"/>
      <c r="ICM679" s="34"/>
      <c r="ICN679" s="39"/>
      <c r="ICO679" s="39"/>
      <c r="ICP679" s="39"/>
      <c r="ICQ679" s="39"/>
      <c r="ICR679" s="39"/>
      <c r="ICS679" s="39"/>
      <c r="ICT679" s="39"/>
      <c r="ICU679" s="39"/>
      <c r="ICV679" s="39"/>
      <c r="ICW679" s="39"/>
      <c r="ICX679" s="39"/>
      <c r="ICY679" s="37"/>
      <c r="ICZ679" s="37"/>
      <c r="IDA679" s="37"/>
      <c r="IDB679" s="37"/>
      <c r="IDC679" s="34"/>
      <c r="IDD679" s="40"/>
      <c r="IDE679" s="34"/>
      <c r="IDF679" s="34"/>
      <c r="IDG679" s="35"/>
      <c r="IDH679" s="36"/>
      <c r="IDI679" s="37"/>
      <c r="IDJ679" s="34"/>
      <c r="IDK679" s="34"/>
      <c r="IDL679" s="41"/>
      <c r="IDM679" s="41"/>
      <c r="IDN679" s="41"/>
      <c r="IDO679" s="41"/>
      <c r="IDP679" s="36"/>
      <c r="IDQ679" s="41"/>
      <c r="IDR679" s="36"/>
      <c r="IDS679" s="34"/>
      <c r="IDT679" s="34"/>
      <c r="IDU679" s="37"/>
      <c r="IDV679" s="38"/>
      <c r="IDW679" s="34"/>
      <c r="IDX679" s="39"/>
      <c r="IDY679" s="39"/>
      <c r="IDZ679" s="39"/>
      <c r="IEA679" s="39"/>
      <c r="IEB679" s="39"/>
      <c r="IEC679" s="39"/>
      <c r="IED679" s="39"/>
      <c r="IEE679" s="39"/>
      <c r="IEF679" s="39"/>
      <c r="IEG679" s="39"/>
      <c r="IEH679" s="39"/>
      <c r="IEI679" s="37"/>
      <c r="IEJ679" s="37"/>
      <c r="IEK679" s="37"/>
      <c r="IEL679" s="37"/>
      <c r="IEM679" s="34"/>
      <c r="IEN679" s="40"/>
      <c r="IEO679" s="34"/>
      <c r="IEP679" s="34"/>
      <c r="IEQ679" s="35"/>
      <c r="IER679" s="36"/>
      <c r="IES679" s="37"/>
      <c r="IET679" s="34"/>
      <c r="IEU679" s="34"/>
      <c r="IEV679" s="41"/>
      <c r="IEW679" s="41"/>
      <c r="IEX679" s="41"/>
      <c r="IEY679" s="41"/>
      <c r="IEZ679" s="36"/>
      <c r="IFA679" s="41"/>
      <c r="IFB679" s="36"/>
      <c r="IFC679" s="34"/>
      <c r="IFD679" s="34"/>
      <c r="IFE679" s="37"/>
      <c r="IFF679" s="38"/>
      <c r="IFG679" s="34"/>
      <c r="IFH679" s="39"/>
      <c r="IFI679" s="39"/>
      <c r="IFJ679" s="39"/>
      <c r="IFK679" s="39"/>
      <c r="IFL679" s="39"/>
      <c r="IFM679" s="39"/>
      <c r="IFN679" s="39"/>
      <c r="IFO679" s="39"/>
      <c r="IFP679" s="39"/>
      <c r="IFQ679" s="39"/>
      <c r="IFR679" s="39"/>
      <c r="IFS679" s="37"/>
      <c r="IFT679" s="37"/>
      <c r="IFU679" s="37"/>
      <c r="IFV679" s="37"/>
      <c r="IFW679" s="34"/>
      <c r="IFX679" s="40"/>
      <c r="IFY679" s="34"/>
      <c r="IFZ679" s="34"/>
      <c r="IGA679" s="35"/>
      <c r="IGB679" s="36"/>
      <c r="IGC679" s="37"/>
      <c r="IGD679" s="34"/>
      <c r="IGE679" s="34"/>
      <c r="IGF679" s="41"/>
      <c r="IGG679" s="41"/>
      <c r="IGH679" s="41"/>
      <c r="IGI679" s="41"/>
      <c r="IGJ679" s="36"/>
      <c r="IGK679" s="41"/>
      <c r="IGL679" s="36"/>
      <c r="IGM679" s="34"/>
      <c r="IGN679" s="34"/>
      <c r="IGO679" s="37"/>
      <c r="IGP679" s="38"/>
      <c r="IGQ679" s="34"/>
      <c r="IGR679" s="39"/>
      <c r="IGS679" s="39"/>
      <c r="IGT679" s="39"/>
      <c r="IGU679" s="39"/>
      <c r="IGV679" s="39"/>
      <c r="IGW679" s="39"/>
      <c r="IGX679" s="39"/>
      <c r="IGY679" s="39"/>
      <c r="IGZ679" s="39"/>
      <c r="IHA679" s="39"/>
      <c r="IHB679" s="39"/>
      <c r="IHC679" s="37"/>
      <c r="IHD679" s="37"/>
      <c r="IHE679" s="37"/>
      <c r="IHF679" s="37"/>
      <c r="IHG679" s="34"/>
      <c r="IHH679" s="40"/>
      <c r="IHI679" s="34"/>
      <c r="IHJ679" s="34"/>
      <c r="IHK679" s="35"/>
      <c r="IHL679" s="36"/>
      <c r="IHM679" s="37"/>
      <c r="IHN679" s="34"/>
      <c r="IHO679" s="34"/>
      <c r="IHP679" s="41"/>
      <c r="IHQ679" s="41"/>
      <c r="IHR679" s="41"/>
      <c r="IHS679" s="41"/>
      <c r="IHT679" s="36"/>
      <c r="IHU679" s="41"/>
      <c r="IHV679" s="36"/>
      <c r="IHW679" s="34"/>
      <c r="IHX679" s="34"/>
      <c r="IHY679" s="37"/>
      <c r="IHZ679" s="38"/>
      <c r="IIA679" s="34"/>
      <c r="IIB679" s="39"/>
      <c r="IIC679" s="39"/>
      <c r="IID679" s="39"/>
      <c r="IIE679" s="39"/>
      <c r="IIF679" s="39"/>
      <c r="IIG679" s="39"/>
      <c r="IIH679" s="39"/>
      <c r="III679" s="39"/>
      <c r="IIJ679" s="39"/>
      <c r="IIK679" s="39"/>
      <c r="IIL679" s="39"/>
      <c r="IIM679" s="37"/>
      <c r="IIN679" s="37"/>
      <c r="IIO679" s="37"/>
      <c r="IIP679" s="37"/>
      <c r="IIQ679" s="34"/>
      <c r="IIR679" s="40"/>
      <c r="IIS679" s="34"/>
      <c r="IIT679" s="34"/>
      <c r="IIU679" s="35"/>
      <c r="IIV679" s="36"/>
      <c r="IIW679" s="37"/>
      <c r="IIX679" s="34"/>
      <c r="IIY679" s="34"/>
      <c r="IIZ679" s="41"/>
      <c r="IJA679" s="41"/>
      <c r="IJB679" s="41"/>
      <c r="IJC679" s="41"/>
      <c r="IJD679" s="36"/>
      <c r="IJE679" s="41"/>
      <c r="IJF679" s="36"/>
      <c r="IJG679" s="34"/>
      <c r="IJH679" s="34"/>
      <c r="IJI679" s="37"/>
      <c r="IJJ679" s="38"/>
      <c r="IJK679" s="34"/>
      <c r="IJL679" s="39"/>
      <c r="IJM679" s="39"/>
      <c r="IJN679" s="39"/>
      <c r="IJO679" s="39"/>
      <c r="IJP679" s="39"/>
      <c r="IJQ679" s="39"/>
      <c r="IJR679" s="39"/>
      <c r="IJS679" s="39"/>
      <c r="IJT679" s="39"/>
      <c r="IJU679" s="39"/>
      <c r="IJV679" s="39"/>
      <c r="IJW679" s="37"/>
      <c r="IJX679" s="37"/>
      <c r="IJY679" s="37"/>
      <c r="IJZ679" s="37"/>
      <c r="IKA679" s="34"/>
      <c r="IKB679" s="40"/>
      <c r="IKC679" s="34"/>
      <c r="IKD679" s="34"/>
      <c r="IKE679" s="35"/>
      <c r="IKF679" s="36"/>
      <c r="IKG679" s="37"/>
      <c r="IKH679" s="34"/>
      <c r="IKI679" s="34"/>
      <c r="IKJ679" s="41"/>
      <c r="IKK679" s="41"/>
      <c r="IKL679" s="41"/>
      <c r="IKM679" s="41"/>
      <c r="IKN679" s="36"/>
      <c r="IKO679" s="41"/>
      <c r="IKP679" s="36"/>
      <c r="IKQ679" s="34"/>
      <c r="IKR679" s="34"/>
      <c r="IKS679" s="37"/>
      <c r="IKT679" s="38"/>
      <c r="IKU679" s="34"/>
      <c r="IKV679" s="39"/>
      <c r="IKW679" s="39"/>
      <c r="IKX679" s="39"/>
      <c r="IKY679" s="39"/>
      <c r="IKZ679" s="39"/>
      <c r="ILA679" s="39"/>
      <c r="ILB679" s="39"/>
      <c r="ILC679" s="39"/>
      <c r="ILD679" s="39"/>
      <c r="ILE679" s="39"/>
      <c r="ILF679" s="39"/>
      <c r="ILG679" s="37"/>
      <c r="ILH679" s="37"/>
      <c r="ILI679" s="37"/>
      <c r="ILJ679" s="37"/>
      <c r="ILK679" s="34"/>
      <c r="ILL679" s="40"/>
      <c r="ILM679" s="34"/>
      <c r="ILN679" s="34"/>
      <c r="ILO679" s="35"/>
      <c r="ILP679" s="36"/>
      <c r="ILQ679" s="37"/>
      <c r="ILR679" s="34"/>
      <c r="ILS679" s="34"/>
      <c r="ILT679" s="41"/>
      <c r="ILU679" s="41"/>
      <c r="ILV679" s="41"/>
      <c r="ILW679" s="41"/>
      <c r="ILX679" s="36"/>
      <c r="ILY679" s="41"/>
      <c r="ILZ679" s="36"/>
      <c r="IMA679" s="34"/>
      <c r="IMB679" s="34"/>
      <c r="IMC679" s="37"/>
      <c r="IMD679" s="38"/>
      <c r="IME679" s="34"/>
      <c r="IMF679" s="39"/>
      <c r="IMG679" s="39"/>
      <c r="IMH679" s="39"/>
      <c r="IMI679" s="39"/>
      <c r="IMJ679" s="39"/>
      <c r="IMK679" s="39"/>
      <c r="IML679" s="39"/>
      <c r="IMM679" s="39"/>
      <c r="IMN679" s="39"/>
      <c r="IMO679" s="39"/>
      <c r="IMP679" s="39"/>
      <c r="IMQ679" s="37"/>
      <c r="IMR679" s="37"/>
      <c r="IMS679" s="37"/>
      <c r="IMT679" s="37"/>
      <c r="IMU679" s="34"/>
      <c r="IMV679" s="40"/>
      <c r="IMW679" s="34"/>
      <c r="IMX679" s="34"/>
      <c r="IMY679" s="35"/>
      <c r="IMZ679" s="36"/>
      <c r="INA679" s="37"/>
      <c r="INB679" s="34"/>
      <c r="INC679" s="34"/>
      <c r="IND679" s="41"/>
      <c r="INE679" s="41"/>
      <c r="INF679" s="41"/>
      <c r="ING679" s="41"/>
      <c r="INH679" s="36"/>
      <c r="INI679" s="41"/>
      <c r="INJ679" s="36"/>
      <c r="INK679" s="34"/>
      <c r="INL679" s="34"/>
      <c r="INM679" s="37"/>
      <c r="INN679" s="38"/>
      <c r="INO679" s="34"/>
      <c r="INP679" s="39"/>
      <c r="INQ679" s="39"/>
      <c r="INR679" s="39"/>
      <c r="INS679" s="39"/>
      <c r="INT679" s="39"/>
      <c r="INU679" s="39"/>
      <c r="INV679" s="39"/>
      <c r="INW679" s="39"/>
      <c r="INX679" s="39"/>
      <c r="INY679" s="39"/>
      <c r="INZ679" s="39"/>
      <c r="IOA679" s="37"/>
      <c r="IOB679" s="37"/>
      <c r="IOC679" s="37"/>
      <c r="IOD679" s="37"/>
      <c r="IOE679" s="34"/>
      <c r="IOF679" s="40"/>
      <c r="IOG679" s="34"/>
      <c r="IOH679" s="34"/>
      <c r="IOI679" s="35"/>
      <c r="IOJ679" s="36"/>
      <c r="IOK679" s="37"/>
      <c r="IOL679" s="34"/>
      <c r="IOM679" s="34"/>
      <c r="ION679" s="41"/>
      <c r="IOO679" s="41"/>
      <c r="IOP679" s="41"/>
      <c r="IOQ679" s="41"/>
      <c r="IOR679" s="36"/>
      <c r="IOS679" s="41"/>
      <c r="IOT679" s="36"/>
      <c r="IOU679" s="34"/>
      <c r="IOV679" s="34"/>
      <c r="IOW679" s="37"/>
      <c r="IOX679" s="38"/>
      <c r="IOY679" s="34"/>
      <c r="IOZ679" s="39"/>
      <c r="IPA679" s="39"/>
      <c r="IPB679" s="39"/>
      <c r="IPC679" s="39"/>
      <c r="IPD679" s="39"/>
      <c r="IPE679" s="39"/>
      <c r="IPF679" s="39"/>
      <c r="IPG679" s="39"/>
      <c r="IPH679" s="39"/>
      <c r="IPI679" s="39"/>
      <c r="IPJ679" s="39"/>
      <c r="IPK679" s="37"/>
      <c r="IPL679" s="37"/>
      <c r="IPM679" s="37"/>
      <c r="IPN679" s="37"/>
      <c r="IPO679" s="34"/>
      <c r="IPP679" s="40"/>
      <c r="IPQ679" s="34"/>
      <c r="IPR679" s="34"/>
      <c r="IPS679" s="35"/>
      <c r="IPT679" s="36"/>
      <c r="IPU679" s="37"/>
      <c r="IPV679" s="34"/>
      <c r="IPW679" s="34"/>
      <c r="IPX679" s="41"/>
      <c r="IPY679" s="41"/>
      <c r="IPZ679" s="41"/>
      <c r="IQA679" s="41"/>
      <c r="IQB679" s="36"/>
      <c r="IQC679" s="41"/>
      <c r="IQD679" s="36"/>
      <c r="IQE679" s="34"/>
      <c r="IQF679" s="34"/>
      <c r="IQG679" s="37"/>
      <c r="IQH679" s="38"/>
      <c r="IQI679" s="34"/>
      <c r="IQJ679" s="39"/>
      <c r="IQK679" s="39"/>
      <c r="IQL679" s="39"/>
      <c r="IQM679" s="39"/>
      <c r="IQN679" s="39"/>
      <c r="IQO679" s="39"/>
      <c r="IQP679" s="39"/>
      <c r="IQQ679" s="39"/>
      <c r="IQR679" s="39"/>
      <c r="IQS679" s="39"/>
      <c r="IQT679" s="39"/>
      <c r="IQU679" s="37"/>
      <c r="IQV679" s="37"/>
      <c r="IQW679" s="37"/>
      <c r="IQX679" s="37"/>
      <c r="IQY679" s="34"/>
      <c r="IQZ679" s="40"/>
      <c r="IRA679" s="34"/>
      <c r="IRB679" s="34"/>
      <c r="IRC679" s="35"/>
      <c r="IRD679" s="36"/>
      <c r="IRE679" s="37"/>
      <c r="IRF679" s="34"/>
      <c r="IRG679" s="34"/>
      <c r="IRH679" s="41"/>
      <c r="IRI679" s="41"/>
      <c r="IRJ679" s="41"/>
      <c r="IRK679" s="41"/>
      <c r="IRL679" s="36"/>
      <c r="IRM679" s="41"/>
      <c r="IRN679" s="36"/>
      <c r="IRO679" s="34"/>
      <c r="IRP679" s="34"/>
      <c r="IRQ679" s="37"/>
      <c r="IRR679" s="38"/>
      <c r="IRS679" s="34"/>
      <c r="IRT679" s="39"/>
      <c r="IRU679" s="39"/>
      <c r="IRV679" s="39"/>
      <c r="IRW679" s="39"/>
      <c r="IRX679" s="39"/>
      <c r="IRY679" s="39"/>
      <c r="IRZ679" s="39"/>
      <c r="ISA679" s="39"/>
      <c r="ISB679" s="39"/>
      <c r="ISC679" s="39"/>
      <c r="ISD679" s="39"/>
      <c r="ISE679" s="37"/>
      <c r="ISF679" s="37"/>
      <c r="ISG679" s="37"/>
      <c r="ISH679" s="37"/>
      <c r="ISI679" s="34"/>
      <c r="ISJ679" s="40"/>
      <c r="ISK679" s="34"/>
      <c r="ISL679" s="34"/>
      <c r="ISM679" s="35"/>
      <c r="ISN679" s="36"/>
      <c r="ISO679" s="37"/>
      <c r="ISP679" s="34"/>
      <c r="ISQ679" s="34"/>
      <c r="ISR679" s="41"/>
      <c r="ISS679" s="41"/>
      <c r="IST679" s="41"/>
      <c r="ISU679" s="41"/>
      <c r="ISV679" s="36"/>
      <c r="ISW679" s="41"/>
      <c r="ISX679" s="36"/>
      <c r="ISY679" s="34"/>
      <c r="ISZ679" s="34"/>
      <c r="ITA679" s="37"/>
      <c r="ITB679" s="38"/>
      <c r="ITC679" s="34"/>
      <c r="ITD679" s="39"/>
      <c r="ITE679" s="39"/>
      <c r="ITF679" s="39"/>
      <c r="ITG679" s="39"/>
      <c r="ITH679" s="39"/>
      <c r="ITI679" s="39"/>
      <c r="ITJ679" s="39"/>
      <c r="ITK679" s="39"/>
      <c r="ITL679" s="39"/>
      <c r="ITM679" s="39"/>
      <c r="ITN679" s="39"/>
      <c r="ITO679" s="37"/>
      <c r="ITP679" s="37"/>
      <c r="ITQ679" s="37"/>
      <c r="ITR679" s="37"/>
      <c r="ITS679" s="34"/>
      <c r="ITT679" s="40"/>
      <c r="ITU679" s="34"/>
      <c r="ITV679" s="34"/>
      <c r="ITW679" s="35"/>
      <c r="ITX679" s="36"/>
      <c r="ITY679" s="37"/>
      <c r="ITZ679" s="34"/>
      <c r="IUA679" s="34"/>
      <c r="IUB679" s="41"/>
      <c r="IUC679" s="41"/>
      <c r="IUD679" s="41"/>
      <c r="IUE679" s="41"/>
      <c r="IUF679" s="36"/>
      <c r="IUG679" s="41"/>
      <c r="IUH679" s="36"/>
      <c r="IUI679" s="34"/>
      <c r="IUJ679" s="34"/>
      <c r="IUK679" s="37"/>
      <c r="IUL679" s="38"/>
      <c r="IUM679" s="34"/>
      <c r="IUN679" s="39"/>
      <c r="IUO679" s="39"/>
      <c r="IUP679" s="39"/>
      <c r="IUQ679" s="39"/>
      <c r="IUR679" s="39"/>
      <c r="IUS679" s="39"/>
      <c r="IUT679" s="39"/>
      <c r="IUU679" s="39"/>
      <c r="IUV679" s="39"/>
      <c r="IUW679" s="39"/>
      <c r="IUX679" s="39"/>
      <c r="IUY679" s="37"/>
      <c r="IUZ679" s="37"/>
      <c r="IVA679" s="37"/>
      <c r="IVB679" s="37"/>
      <c r="IVC679" s="34"/>
      <c r="IVD679" s="40"/>
      <c r="IVE679" s="34"/>
      <c r="IVF679" s="34"/>
      <c r="IVG679" s="35"/>
      <c r="IVH679" s="36"/>
      <c r="IVI679" s="37"/>
      <c r="IVJ679" s="34"/>
      <c r="IVK679" s="34"/>
      <c r="IVL679" s="41"/>
      <c r="IVM679" s="41"/>
      <c r="IVN679" s="41"/>
      <c r="IVO679" s="41"/>
      <c r="IVP679" s="36"/>
      <c r="IVQ679" s="41"/>
      <c r="IVR679" s="36"/>
      <c r="IVS679" s="34"/>
      <c r="IVT679" s="34"/>
      <c r="IVU679" s="37"/>
      <c r="IVV679" s="38"/>
      <c r="IVW679" s="34"/>
      <c r="IVX679" s="39"/>
      <c r="IVY679" s="39"/>
      <c r="IVZ679" s="39"/>
      <c r="IWA679" s="39"/>
      <c r="IWB679" s="39"/>
      <c r="IWC679" s="39"/>
      <c r="IWD679" s="39"/>
      <c r="IWE679" s="39"/>
      <c r="IWF679" s="39"/>
      <c r="IWG679" s="39"/>
      <c r="IWH679" s="39"/>
      <c r="IWI679" s="37"/>
      <c r="IWJ679" s="37"/>
      <c r="IWK679" s="37"/>
      <c r="IWL679" s="37"/>
      <c r="IWM679" s="34"/>
      <c r="IWN679" s="40"/>
      <c r="IWO679" s="34"/>
      <c r="IWP679" s="34"/>
      <c r="IWQ679" s="35"/>
      <c r="IWR679" s="36"/>
      <c r="IWS679" s="37"/>
      <c r="IWT679" s="34"/>
      <c r="IWU679" s="34"/>
      <c r="IWV679" s="41"/>
      <c r="IWW679" s="41"/>
      <c r="IWX679" s="41"/>
      <c r="IWY679" s="41"/>
      <c r="IWZ679" s="36"/>
      <c r="IXA679" s="41"/>
      <c r="IXB679" s="36"/>
      <c r="IXC679" s="34"/>
      <c r="IXD679" s="34"/>
      <c r="IXE679" s="37"/>
      <c r="IXF679" s="38"/>
      <c r="IXG679" s="34"/>
      <c r="IXH679" s="39"/>
      <c r="IXI679" s="39"/>
      <c r="IXJ679" s="39"/>
      <c r="IXK679" s="39"/>
      <c r="IXL679" s="39"/>
      <c r="IXM679" s="39"/>
      <c r="IXN679" s="39"/>
      <c r="IXO679" s="39"/>
      <c r="IXP679" s="39"/>
      <c r="IXQ679" s="39"/>
      <c r="IXR679" s="39"/>
      <c r="IXS679" s="37"/>
      <c r="IXT679" s="37"/>
      <c r="IXU679" s="37"/>
      <c r="IXV679" s="37"/>
      <c r="IXW679" s="34"/>
      <c r="IXX679" s="40"/>
      <c r="IXY679" s="34"/>
      <c r="IXZ679" s="34"/>
      <c r="IYA679" s="35"/>
      <c r="IYB679" s="36"/>
      <c r="IYC679" s="37"/>
      <c r="IYD679" s="34"/>
      <c r="IYE679" s="34"/>
      <c r="IYF679" s="41"/>
      <c r="IYG679" s="41"/>
      <c r="IYH679" s="41"/>
      <c r="IYI679" s="41"/>
      <c r="IYJ679" s="36"/>
      <c r="IYK679" s="41"/>
      <c r="IYL679" s="36"/>
      <c r="IYM679" s="34"/>
      <c r="IYN679" s="34"/>
      <c r="IYO679" s="37"/>
      <c r="IYP679" s="38"/>
      <c r="IYQ679" s="34"/>
      <c r="IYR679" s="39"/>
      <c r="IYS679" s="39"/>
      <c r="IYT679" s="39"/>
      <c r="IYU679" s="39"/>
      <c r="IYV679" s="39"/>
      <c r="IYW679" s="39"/>
      <c r="IYX679" s="39"/>
      <c r="IYY679" s="39"/>
      <c r="IYZ679" s="39"/>
      <c r="IZA679" s="39"/>
      <c r="IZB679" s="39"/>
      <c r="IZC679" s="37"/>
      <c r="IZD679" s="37"/>
      <c r="IZE679" s="37"/>
      <c r="IZF679" s="37"/>
      <c r="IZG679" s="34"/>
      <c r="IZH679" s="40"/>
      <c r="IZI679" s="34"/>
      <c r="IZJ679" s="34"/>
      <c r="IZK679" s="35"/>
      <c r="IZL679" s="36"/>
      <c r="IZM679" s="37"/>
      <c r="IZN679" s="34"/>
      <c r="IZO679" s="34"/>
      <c r="IZP679" s="41"/>
      <c r="IZQ679" s="41"/>
      <c r="IZR679" s="41"/>
      <c r="IZS679" s="41"/>
      <c r="IZT679" s="36"/>
      <c r="IZU679" s="41"/>
      <c r="IZV679" s="36"/>
      <c r="IZW679" s="34"/>
      <c r="IZX679" s="34"/>
      <c r="IZY679" s="37"/>
      <c r="IZZ679" s="38"/>
      <c r="JAA679" s="34"/>
      <c r="JAB679" s="39"/>
      <c r="JAC679" s="39"/>
      <c r="JAD679" s="39"/>
      <c r="JAE679" s="39"/>
      <c r="JAF679" s="39"/>
      <c r="JAG679" s="39"/>
      <c r="JAH679" s="39"/>
      <c r="JAI679" s="39"/>
      <c r="JAJ679" s="39"/>
      <c r="JAK679" s="39"/>
      <c r="JAL679" s="39"/>
      <c r="JAM679" s="37"/>
      <c r="JAN679" s="37"/>
      <c r="JAO679" s="37"/>
      <c r="JAP679" s="37"/>
      <c r="JAQ679" s="34"/>
      <c r="JAR679" s="40"/>
      <c r="JAS679" s="34"/>
      <c r="JAT679" s="34"/>
      <c r="JAU679" s="35"/>
      <c r="JAV679" s="36"/>
      <c r="JAW679" s="37"/>
      <c r="JAX679" s="34"/>
      <c r="JAY679" s="34"/>
      <c r="JAZ679" s="41"/>
      <c r="JBA679" s="41"/>
      <c r="JBB679" s="41"/>
      <c r="JBC679" s="41"/>
      <c r="JBD679" s="36"/>
      <c r="JBE679" s="41"/>
      <c r="JBF679" s="36"/>
      <c r="JBG679" s="34"/>
      <c r="JBH679" s="34"/>
      <c r="JBI679" s="37"/>
      <c r="JBJ679" s="38"/>
      <c r="JBK679" s="34"/>
      <c r="JBL679" s="39"/>
      <c r="JBM679" s="39"/>
      <c r="JBN679" s="39"/>
      <c r="JBO679" s="39"/>
      <c r="JBP679" s="39"/>
      <c r="JBQ679" s="39"/>
      <c r="JBR679" s="39"/>
      <c r="JBS679" s="39"/>
      <c r="JBT679" s="39"/>
      <c r="JBU679" s="39"/>
      <c r="JBV679" s="39"/>
      <c r="JBW679" s="37"/>
      <c r="JBX679" s="37"/>
      <c r="JBY679" s="37"/>
      <c r="JBZ679" s="37"/>
      <c r="JCA679" s="34"/>
      <c r="JCB679" s="40"/>
      <c r="JCC679" s="34"/>
      <c r="JCD679" s="34"/>
      <c r="JCE679" s="35"/>
      <c r="JCF679" s="36"/>
      <c r="JCG679" s="37"/>
      <c r="JCH679" s="34"/>
      <c r="JCI679" s="34"/>
      <c r="JCJ679" s="41"/>
      <c r="JCK679" s="41"/>
      <c r="JCL679" s="41"/>
      <c r="JCM679" s="41"/>
      <c r="JCN679" s="36"/>
      <c r="JCO679" s="41"/>
      <c r="JCP679" s="36"/>
      <c r="JCQ679" s="34"/>
      <c r="JCR679" s="34"/>
      <c r="JCS679" s="37"/>
      <c r="JCT679" s="38"/>
      <c r="JCU679" s="34"/>
      <c r="JCV679" s="39"/>
      <c r="JCW679" s="39"/>
      <c r="JCX679" s="39"/>
      <c r="JCY679" s="39"/>
      <c r="JCZ679" s="39"/>
      <c r="JDA679" s="39"/>
      <c r="JDB679" s="39"/>
      <c r="JDC679" s="39"/>
      <c r="JDD679" s="39"/>
      <c r="JDE679" s="39"/>
      <c r="JDF679" s="39"/>
      <c r="JDG679" s="37"/>
      <c r="JDH679" s="37"/>
      <c r="JDI679" s="37"/>
      <c r="JDJ679" s="37"/>
      <c r="JDK679" s="34"/>
      <c r="JDL679" s="40"/>
      <c r="JDM679" s="34"/>
      <c r="JDN679" s="34"/>
      <c r="JDO679" s="35"/>
      <c r="JDP679" s="36"/>
      <c r="JDQ679" s="37"/>
      <c r="JDR679" s="34"/>
      <c r="JDS679" s="34"/>
      <c r="JDT679" s="41"/>
      <c r="JDU679" s="41"/>
      <c r="JDV679" s="41"/>
      <c r="JDW679" s="41"/>
      <c r="JDX679" s="36"/>
      <c r="JDY679" s="41"/>
      <c r="JDZ679" s="36"/>
      <c r="JEA679" s="34"/>
      <c r="JEB679" s="34"/>
      <c r="JEC679" s="37"/>
      <c r="JED679" s="38"/>
      <c r="JEE679" s="34"/>
      <c r="JEF679" s="39"/>
      <c r="JEG679" s="39"/>
      <c r="JEH679" s="39"/>
      <c r="JEI679" s="39"/>
      <c r="JEJ679" s="39"/>
      <c r="JEK679" s="39"/>
      <c r="JEL679" s="39"/>
      <c r="JEM679" s="39"/>
      <c r="JEN679" s="39"/>
      <c r="JEO679" s="39"/>
      <c r="JEP679" s="39"/>
      <c r="JEQ679" s="37"/>
      <c r="JER679" s="37"/>
      <c r="JES679" s="37"/>
      <c r="JET679" s="37"/>
      <c r="JEU679" s="34"/>
      <c r="JEV679" s="40"/>
      <c r="JEW679" s="34"/>
      <c r="JEX679" s="34"/>
      <c r="JEY679" s="35"/>
      <c r="JEZ679" s="36"/>
      <c r="JFA679" s="37"/>
      <c r="JFB679" s="34"/>
      <c r="JFC679" s="34"/>
      <c r="JFD679" s="41"/>
      <c r="JFE679" s="41"/>
      <c r="JFF679" s="41"/>
      <c r="JFG679" s="41"/>
      <c r="JFH679" s="36"/>
      <c r="JFI679" s="41"/>
      <c r="JFJ679" s="36"/>
      <c r="JFK679" s="34"/>
      <c r="JFL679" s="34"/>
      <c r="JFM679" s="37"/>
      <c r="JFN679" s="38"/>
      <c r="JFO679" s="34"/>
      <c r="JFP679" s="39"/>
      <c r="JFQ679" s="39"/>
      <c r="JFR679" s="39"/>
      <c r="JFS679" s="39"/>
      <c r="JFT679" s="39"/>
      <c r="JFU679" s="39"/>
      <c r="JFV679" s="39"/>
      <c r="JFW679" s="39"/>
      <c r="JFX679" s="39"/>
      <c r="JFY679" s="39"/>
      <c r="JFZ679" s="39"/>
      <c r="JGA679" s="37"/>
      <c r="JGB679" s="37"/>
      <c r="JGC679" s="37"/>
      <c r="JGD679" s="37"/>
      <c r="JGE679" s="34"/>
      <c r="JGF679" s="40"/>
      <c r="JGG679" s="34"/>
      <c r="JGH679" s="34"/>
      <c r="JGI679" s="35"/>
      <c r="JGJ679" s="36"/>
      <c r="JGK679" s="37"/>
      <c r="JGL679" s="34"/>
      <c r="JGM679" s="34"/>
      <c r="JGN679" s="41"/>
      <c r="JGO679" s="41"/>
      <c r="JGP679" s="41"/>
      <c r="JGQ679" s="41"/>
      <c r="JGR679" s="36"/>
      <c r="JGS679" s="41"/>
      <c r="JGT679" s="36"/>
      <c r="JGU679" s="34"/>
      <c r="JGV679" s="34"/>
      <c r="JGW679" s="37"/>
      <c r="JGX679" s="38"/>
      <c r="JGY679" s="34"/>
      <c r="JGZ679" s="39"/>
      <c r="JHA679" s="39"/>
      <c r="JHB679" s="39"/>
      <c r="JHC679" s="39"/>
      <c r="JHD679" s="39"/>
      <c r="JHE679" s="39"/>
      <c r="JHF679" s="39"/>
      <c r="JHG679" s="39"/>
      <c r="JHH679" s="39"/>
      <c r="JHI679" s="39"/>
      <c r="JHJ679" s="39"/>
      <c r="JHK679" s="37"/>
      <c r="JHL679" s="37"/>
      <c r="JHM679" s="37"/>
      <c r="JHN679" s="37"/>
      <c r="JHO679" s="34"/>
      <c r="JHP679" s="40"/>
      <c r="JHQ679" s="34"/>
      <c r="JHR679" s="34"/>
      <c r="JHS679" s="35"/>
      <c r="JHT679" s="36"/>
      <c r="JHU679" s="37"/>
      <c r="JHV679" s="34"/>
      <c r="JHW679" s="34"/>
      <c r="JHX679" s="41"/>
      <c r="JHY679" s="41"/>
      <c r="JHZ679" s="41"/>
      <c r="JIA679" s="41"/>
      <c r="JIB679" s="36"/>
      <c r="JIC679" s="41"/>
      <c r="JID679" s="36"/>
      <c r="JIE679" s="34"/>
      <c r="JIF679" s="34"/>
      <c r="JIG679" s="37"/>
      <c r="JIH679" s="38"/>
      <c r="JII679" s="34"/>
      <c r="JIJ679" s="39"/>
      <c r="JIK679" s="39"/>
      <c r="JIL679" s="39"/>
      <c r="JIM679" s="39"/>
      <c r="JIN679" s="39"/>
      <c r="JIO679" s="39"/>
      <c r="JIP679" s="39"/>
      <c r="JIQ679" s="39"/>
      <c r="JIR679" s="39"/>
      <c r="JIS679" s="39"/>
      <c r="JIT679" s="39"/>
      <c r="JIU679" s="37"/>
      <c r="JIV679" s="37"/>
      <c r="JIW679" s="37"/>
      <c r="JIX679" s="37"/>
      <c r="JIY679" s="34"/>
      <c r="JIZ679" s="40"/>
      <c r="JJA679" s="34"/>
      <c r="JJB679" s="34"/>
      <c r="JJC679" s="35"/>
      <c r="JJD679" s="36"/>
      <c r="JJE679" s="37"/>
      <c r="JJF679" s="34"/>
      <c r="JJG679" s="34"/>
      <c r="JJH679" s="41"/>
      <c r="JJI679" s="41"/>
      <c r="JJJ679" s="41"/>
      <c r="JJK679" s="41"/>
      <c r="JJL679" s="36"/>
      <c r="JJM679" s="41"/>
      <c r="JJN679" s="36"/>
      <c r="JJO679" s="34"/>
      <c r="JJP679" s="34"/>
      <c r="JJQ679" s="37"/>
      <c r="JJR679" s="38"/>
      <c r="JJS679" s="34"/>
      <c r="JJT679" s="39"/>
      <c r="JJU679" s="39"/>
      <c r="JJV679" s="39"/>
      <c r="JJW679" s="39"/>
      <c r="JJX679" s="39"/>
      <c r="JJY679" s="39"/>
      <c r="JJZ679" s="39"/>
      <c r="JKA679" s="39"/>
      <c r="JKB679" s="39"/>
      <c r="JKC679" s="39"/>
      <c r="JKD679" s="39"/>
      <c r="JKE679" s="37"/>
      <c r="JKF679" s="37"/>
      <c r="JKG679" s="37"/>
      <c r="JKH679" s="37"/>
      <c r="JKI679" s="34"/>
      <c r="JKJ679" s="40"/>
      <c r="JKK679" s="34"/>
      <c r="JKL679" s="34"/>
      <c r="JKM679" s="35"/>
      <c r="JKN679" s="36"/>
      <c r="JKO679" s="37"/>
      <c r="JKP679" s="34"/>
      <c r="JKQ679" s="34"/>
      <c r="JKR679" s="41"/>
      <c r="JKS679" s="41"/>
      <c r="JKT679" s="41"/>
      <c r="JKU679" s="41"/>
      <c r="JKV679" s="36"/>
      <c r="JKW679" s="41"/>
      <c r="JKX679" s="36"/>
      <c r="JKY679" s="34"/>
      <c r="JKZ679" s="34"/>
      <c r="JLA679" s="37"/>
      <c r="JLB679" s="38"/>
      <c r="JLC679" s="34"/>
      <c r="JLD679" s="39"/>
      <c r="JLE679" s="39"/>
      <c r="JLF679" s="39"/>
      <c r="JLG679" s="39"/>
      <c r="JLH679" s="39"/>
      <c r="JLI679" s="39"/>
      <c r="JLJ679" s="39"/>
      <c r="JLK679" s="39"/>
      <c r="JLL679" s="39"/>
      <c r="JLM679" s="39"/>
      <c r="JLN679" s="39"/>
      <c r="JLO679" s="37"/>
      <c r="JLP679" s="37"/>
      <c r="JLQ679" s="37"/>
      <c r="JLR679" s="37"/>
      <c r="JLS679" s="34"/>
      <c r="JLT679" s="40"/>
      <c r="JLU679" s="34"/>
      <c r="JLV679" s="34"/>
      <c r="JLW679" s="35"/>
      <c r="JLX679" s="36"/>
      <c r="JLY679" s="37"/>
      <c r="JLZ679" s="34"/>
      <c r="JMA679" s="34"/>
      <c r="JMB679" s="41"/>
      <c r="JMC679" s="41"/>
      <c r="JMD679" s="41"/>
      <c r="JME679" s="41"/>
      <c r="JMF679" s="36"/>
      <c r="JMG679" s="41"/>
      <c r="JMH679" s="36"/>
      <c r="JMI679" s="34"/>
      <c r="JMJ679" s="34"/>
      <c r="JMK679" s="37"/>
      <c r="JML679" s="38"/>
      <c r="JMM679" s="34"/>
      <c r="JMN679" s="39"/>
      <c r="JMO679" s="39"/>
      <c r="JMP679" s="39"/>
      <c r="JMQ679" s="39"/>
      <c r="JMR679" s="39"/>
      <c r="JMS679" s="39"/>
      <c r="JMT679" s="39"/>
      <c r="JMU679" s="39"/>
      <c r="JMV679" s="39"/>
      <c r="JMW679" s="39"/>
      <c r="JMX679" s="39"/>
      <c r="JMY679" s="37"/>
      <c r="JMZ679" s="37"/>
      <c r="JNA679" s="37"/>
      <c r="JNB679" s="37"/>
      <c r="JNC679" s="34"/>
      <c r="JND679" s="40"/>
      <c r="JNE679" s="34"/>
      <c r="JNF679" s="34"/>
      <c r="JNG679" s="35"/>
      <c r="JNH679" s="36"/>
      <c r="JNI679" s="37"/>
      <c r="JNJ679" s="34"/>
      <c r="JNK679" s="34"/>
      <c r="JNL679" s="41"/>
      <c r="JNM679" s="41"/>
      <c r="JNN679" s="41"/>
      <c r="JNO679" s="41"/>
      <c r="JNP679" s="36"/>
      <c r="JNQ679" s="41"/>
      <c r="JNR679" s="36"/>
      <c r="JNS679" s="34"/>
      <c r="JNT679" s="34"/>
      <c r="JNU679" s="37"/>
      <c r="JNV679" s="38"/>
      <c r="JNW679" s="34"/>
      <c r="JNX679" s="39"/>
      <c r="JNY679" s="39"/>
      <c r="JNZ679" s="39"/>
      <c r="JOA679" s="39"/>
      <c r="JOB679" s="39"/>
      <c r="JOC679" s="39"/>
      <c r="JOD679" s="39"/>
      <c r="JOE679" s="39"/>
      <c r="JOF679" s="39"/>
      <c r="JOG679" s="39"/>
      <c r="JOH679" s="39"/>
      <c r="JOI679" s="37"/>
      <c r="JOJ679" s="37"/>
      <c r="JOK679" s="37"/>
      <c r="JOL679" s="37"/>
      <c r="JOM679" s="34"/>
      <c r="JON679" s="40"/>
      <c r="JOO679" s="34"/>
      <c r="JOP679" s="34"/>
      <c r="JOQ679" s="35"/>
      <c r="JOR679" s="36"/>
      <c r="JOS679" s="37"/>
      <c r="JOT679" s="34"/>
      <c r="JOU679" s="34"/>
      <c r="JOV679" s="41"/>
      <c r="JOW679" s="41"/>
      <c r="JOX679" s="41"/>
      <c r="JOY679" s="41"/>
      <c r="JOZ679" s="36"/>
      <c r="JPA679" s="41"/>
      <c r="JPB679" s="36"/>
      <c r="JPC679" s="34"/>
      <c r="JPD679" s="34"/>
      <c r="JPE679" s="37"/>
      <c r="JPF679" s="38"/>
      <c r="JPG679" s="34"/>
      <c r="JPH679" s="39"/>
      <c r="JPI679" s="39"/>
      <c r="JPJ679" s="39"/>
      <c r="JPK679" s="39"/>
      <c r="JPL679" s="39"/>
      <c r="JPM679" s="39"/>
      <c r="JPN679" s="39"/>
      <c r="JPO679" s="39"/>
      <c r="JPP679" s="39"/>
      <c r="JPQ679" s="39"/>
      <c r="JPR679" s="39"/>
      <c r="JPS679" s="37"/>
      <c r="JPT679" s="37"/>
      <c r="JPU679" s="37"/>
      <c r="JPV679" s="37"/>
      <c r="JPW679" s="34"/>
      <c r="JPX679" s="40"/>
      <c r="JPY679" s="34"/>
      <c r="JPZ679" s="34"/>
      <c r="JQA679" s="35"/>
      <c r="JQB679" s="36"/>
      <c r="JQC679" s="37"/>
      <c r="JQD679" s="34"/>
      <c r="JQE679" s="34"/>
      <c r="JQF679" s="41"/>
      <c r="JQG679" s="41"/>
      <c r="JQH679" s="41"/>
      <c r="JQI679" s="41"/>
      <c r="JQJ679" s="36"/>
      <c r="JQK679" s="41"/>
      <c r="JQL679" s="36"/>
      <c r="JQM679" s="34"/>
      <c r="JQN679" s="34"/>
      <c r="JQO679" s="37"/>
      <c r="JQP679" s="38"/>
      <c r="JQQ679" s="34"/>
      <c r="JQR679" s="39"/>
      <c r="JQS679" s="39"/>
      <c r="JQT679" s="39"/>
      <c r="JQU679" s="39"/>
      <c r="JQV679" s="39"/>
      <c r="JQW679" s="39"/>
      <c r="JQX679" s="39"/>
      <c r="JQY679" s="39"/>
      <c r="JQZ679" s="39"/>
      <c r="JRA679" s="39"/>
      <c r="JRB679" s="39"/>
      <c r="JRC679" s="37"/>
      <c r="JRD679" s="37"/>
      <c r="JRE679" s="37"/>
      <c r="JRF679" s="37"/>
      <c r="JRG679" s="34"/>
      <c r="JRH679" s="40"/>
      <c r="JRI679" s="34"/>
      <c r="JRJ679" s="34"/>
      <c r="JRK679" s="35"/>
      <c r="JRL679" s="36"/>
      <c r="JRM679" s="37"/>
      <c r="JRN679" s="34"/>
      <c r="JRO679" s="34"/>
      <c r="JRP679" s="41"/>
      <c r="JRQ679" s="41"/>
      <c r="JRR679" s="41"/>
      <c r="JRS679" s="41"/>
      <c r="JRT679" s="36"/>
      <c r="JRU679" s="41"/>
      <c r="JRV679" s="36"/>
      <c r="JRW679" s="34"/>
      <c r="JRX679" s="34"/>
      <c r="JRY679" s="37"/>
      <c r="JRZ679" s="38"/>
      <c r="JSA679" s="34"/>
      <c r="JSB679" s="39"/>
      <c r="JSC679" s="39"/>
      <c r="JSD679" s="39"/>
      <c r="JSE679" s="39"/>
      <c r="JSF679" s="39"/>
      <c r="JSG679" s="39"/>
      <c r="JSH679" s="39"/>
      <c r="JSI679" s="39"/>
      <c r="JSJ679" s="39"/>
      <c r="JSK679" s="39"/>
      <c r="JSL679" s="39"/>
      <c r="JSM679" s="37"/>
      <c r="JSN679" s="37"/>
      <c r="JSO679" s="37"/>
      <c r="JSP679" s="37"/>
      <c r="JSQ679" s="34"/>
      <c r="JSR679" s="40"/>
      <c r="JSS679" s="34"/>
      <c r="JST679" s="34"/>
      <c r="JSU679" s="35"/>
      <c r="JSV679" s="36"/>
      <c r="JSW679" s="37"/>
      <c r="JSX679" s="34"/>
      <c r="JSY679" s="34"/>
      <c r="JSZ679" s="41"/>
      <c r="JTA679" s="41"/>
      <c r="JTB679" s="41"/>
      <c r="JTC679" s="41"/>
      <c r="JTD679" s="36"/>
      <c r="JTE679" s="41"/>
      <c r="JTF679" s="36"/>
      <c r="JTG679" s="34"/>
      <c r="JTH679" s="34"/>
      <c r="JTI679" s="37"/>
      <c r="JTJ679" s="38"/>
      <c r="JTK679" s="34"/>
      <c r="JTL679" s="39"/>
      <c r="JTM679" s="39"/>
      <c r="JTN679" s="39"/>
      <c r="JTO679" s="39"/>
      <c r="JTP679" s="39"/>
      <c r="JTQ679" s="39"/>
      <c r="JTR679" s="39"/>
      <c r="JTS679" s="39"/>
      <c r="JTT679" s="39"/>
      <c r="JTU679" s="39"/>
      <c r="JTV679" s="39"/>
      <c r="JTW679" s="37"/>
      <c r="JTX679" s="37"/>
      <c r="JTY679" s="37"/>
      <c r="JTZ679" s="37"/>
      <c r="JUA679" s="34"/>
      <c r="JUB679" s="40"/>
      <c r="JUC679" s="34"/>
      <c r="JUD679" s="34"/>
      <c r="JUE679" s="35"/>
      <c r="JUF679" s="36"/>
      <c r="JUG679" s="37"/>
      <c r="JUH679" s="34"/>
      <c r="JUI679" s="34"/>
      <c r="JUJ679" s="41"/>
      <c r="JUK679" s="41"/>
      <c r="JUL679" s="41"/>
      <c r="JUM679" s="41"/>
      <c r="JUN679" s="36"/>
      <c r="JUO679" s="41"/>
      <c r="JUP679" s="36"/>
      <c r="JUQ679" s="34"/>
      <c r="JUR679" s="34"/>
      <c r="JUS679" s="37"/>
      <c r="JUT679" s="38"/>
      <c r="JUU679" s="34"/>
      <c r="JUV679" s="39"/>
      <c r="JUW679" s="39"/>
      <c r="JUX679" s="39"/>
      <c r="JUY679" s="39"/>
      <c r="JUZ679" s="39"/>
      <c r="JVA679" s="39"/>
      <c r="JVB679" s="39"/>
      <c r="JVC679" s="39"/>
      <c r="JVD679" s="39"/>
      <c r="JVE679" s="39"/>
      <c r="JVF679" s="39"/>
      <c r="JVG679" s="37"/>
      <c r="JVH679" s="37"/>
      <c r="JVI679" s="37"/>
      <c r="JVJ679" s="37"/>
      <c r="JVK679" s="34"/>
      <c r="JVL679" s="40"/>
      <c r="JVM679" s="34"/>
      <c r="JVN679" s="34"/>
      <c r="JVO679" s="35"/>
      <c r="JVP679" s="36"/>
      <c r="JVQ679" s="37"/>
      <c r="JVR679" s="34"/>
      <c r="JVS679" s="34"/>
      <c r="JVT679" s="41"/>
      <c r="JVU679" s="41"/>
      <c r="JVV679" s="41"/>
      <c r="JVW679" s="41"/>
      <c r="JVX679" s="36"/>
      <c r="JVY679" s="41"/>
      <c r="JVZ679" s="36"/>
      <c r="JWA679" s="34"/>
      <c r="JWB679" s="34"/>
      <c r="JWC679" s="37"/>
      <c r="JWD679" s="38"/>
      <c r="JWE679" s="34"/>
      <c r="JWF679" s="39"/>
      <c r="JWG679" s="39"/>
      <c r="JWH679" s="39"/>
      <c r="JWI679" s="39"/>
      <c r="JWJ679" s="39"/>
      <c r="JWK679" s="39"/>
      <c r="JWL679" s="39"/>
      <c r="JWM679" s="39"/>
      <c r="JWN679" s="39"/>
      <c r="JWO679" s="39"/>
      <c r="JWP679" s="39"/>
      <c r="JWQ679" s="37"/>
      <c r="JWR679" s="37"/>
      <c r="JWS679" s="37"/>
      <c r="JWT679" s="37"/>
      <c r="JWU679" s="34"/>
      <c r="JWV679" s="40"/>
      <c r="JWW679" s="34"/>
      <c r="JWX679" s="34"/>
      <c r="JWY679" s="35"/>
      <c r="JWZ679" s="36"/>
      <c r="JXA679" s="37"/>
      <c r="JXB679" s="34"/>
      <c r="JXC679" s="34"/>
      <c r="JXD679" s="41"/>
      <c r="JXE679" s="41"/>
      <c r="JXF679" s="41"/>
      <c r="JXG679" s="41"/>
      <c r="JXH679" s="36"/>
      <c r="JXI679" s="41"/>
      <c r="JXJ679" s="36"/>
      <c r="JXK679" s="34"/>
      <c r="JXL679" s="34"/>
      <c r="JXM679" s="37"/>
      <c r="JXN679" s="38"/>
      <c r="JXO679" s="34"/>
      <c r="JXP679" s="39"/>
      <c r="JXQ679" s="39"/>
      <c r="JXR679" s="39"/>
      <c r="JXS679" s="39"/>
      <c r="JXT679" s="39"/>
      <c r="JXU679" s="39"/>
      <c r="JXV679" s="39"/>
      <c r="JXW679" s="39"/>
      <c r="JXX679" s="39"/>
      <c r="JXY679" s="39"/>
      <c r="JXZ679" s="39"/>
      <c r="JYA679" s="37"/>
      <c r="JYB679" s="37"/>
      <c r="JYC679" s="37"/>
      <c r="JYD679" s="37"/>
      <c r="JYE679" s="34"/>
      <c r="JYF679" s="40"/>
      <c r="JYG679" s="34"/>
      <c r="JYH679" s="34"/>
      <c r="JYI679" s="35"/>
      <c r="JYJ679" s="36"/>
      <c r="JYK679" s="37"/>
      <c r="JYL679" s="34"/>
      <c r="JYM679" s="34"/>
      <c r="JYN679" s="41"/>
      <c r="JYO679" s="41"/>
      <c r="JYP679" s="41"/>
      <c r="JYQ679" s="41"/>
      <c r="JYR679" s="36"/>
      <c r="JYS679" s="41"/>
      <c r="JYT679" s="36"/>
      <c r="JYU679" s="34"/>
      <c r="JYV679" s="34"/>
      <c r="JYW679" s="37"/>
      <c r="JYX679" s="38"/>
      <c r="JYY679" s="34"/>
      <c r="JYZ679" s="39"/>
      <c r="JZA679" s="39"/>
      <c r="JZB679" s="39"/>
      <c r="JZC679" s="39"/>
      <c r="JZD679" s="39"/>
      <c r="JZE679" s="39"/>
      <c r="JZF679" s="39"/>
      <c r="JZG679" s="39"/>
      <c r="JZH679" s="39"/>
      <c r="JZI679" s="39"/>
      <c r="JZJ679" s="39"/>
      <c r="JZK679" s="37"/>
      <c r="JZL679" s="37"/>
      <c r="JZM679" s="37"/>
      <c r="JZN679" s="37"/>
      <c r="JZO679" s="34"/>
      <c r="JZP679" s="40"/>
      <c r="JZQ679" s="34"/>
      <c r="JZR679" s="34"/>
      <c r="JZS679" s="35"/>
      <c r="JZT679" s="36"/>
      <c r="JZU679" s="37"/>
      <c r="JZV679" s="34"/>
      <c r="JZW679" s="34"/>
      <c r="JZX679" s="41"/>
      <c r="JZY679" s="41"/>
      <c r="JZZ679" s="41"/>
      <c r="KAA679" s="41"/>
      <c r="KAB679" s="36"/>
      <c r="KAC679" s="41"/>
      <c r="KAD679" s="36"/>
      <c r="KAE679" s="34"/>
      <c r="KAF679" s="34"/>
      <c r="KAG679" s="37"/>
      <c r="KAH679" s="38"/>
      <c r="KAI679" s="34"/>
      <c r="KAJ679" s="39"/>
      <c r="KAK679" s="39"/>
      <c r="KAL679" s="39"/>
      <c r="KAM679" s="39"/>
      <c r="KAN679" s="39"/>
      <c r="KAO679" s="39"/>
      <c r="KAP679" s="39"/>
      <c r="KAQ679" s="39"/>
      <c r="KAR679" s="39"/>
      <c r="KAS679" s="39"/>
      <c r="KAT679" s="39"/>
      <c r="KAU679" s="37"/>
      <c r="KAV679" s="37"/>
      <c r="KAW679" s="37"/>
      <c r="KAX679" s="37"/>
      <c r="KAY679" s="34"/>
      <c r="KAZ679" s="40"/>
      <c r="KBA679" s="34"/>
      <c r="KBB679" s="34"/>
      <c r="KBC679" s="35"/>
      <c r="KBD679" s="36"/>
      <c r="KBE679" s="37"/>
      <c r="KBF679" s="34"/>
      <c r="KBG679" s="34"/>
      <c r="KBH679" s="41"/>
      <c r="KBI679" s="41"/>
      <c r="KBJ679" s="41"/>
      <c r="KBK679" s="41"/>
      <c r="KBL679" s="36"/>
      <c r="KBM679" s="41"/>
      <c r="KBN679" s="36"/>
      <c r="KBO679" s="34"/>
      <c r="KBP679" s="34"/>
      <c r="KBQ679" s="37"/>
      <c r="KBR679" s="38"/>
      <c r="KBS679" s="34"/>
      <c r="KBT679" s="39"/>
      <c r="KBU679" s="39"/>
      <c r="KBV679" s="39"/>
      <c r="KBW679" s="39"/>
      <c r="KBX679" s="39"/>
      <c r="KBY679" s="39"/>
      <c r="KBZ679" s="39"/>
      <c r="KCA679" s="39"/>
      <c r="KCB679" s="39"/>
      <c r="KCC679" s="39"/>
      <c r="KCD679" s="39"/>
      <c r="KCE679" s="37"/>
      <c r="KCF679" s="37"/>
      <c r="KCG679" s="37"/>
      <c r="KCH679" s="37"/>
      <c r="KCI679" s="34"/>
      <c r="KCJ679" s="40"/>
      <c r="KCK679" s="34"/>
      <c r="KCL679" s="34"/>
      <c r="KCM679" s="35"/>
      <c r="KCN679" s="36"/>
      <c r="KCO679" s="37"/>
      <c r="KCP679" s="34"/>
      <c r="KCQ679" s="34"/>
      <c r="KCR679" s="41"/>
      <c r="KCS679" s="41"/>
      <c r="KCT679" s="41"/>
      <c r="KCU679" s="41"/>
      <c r="KCV679" s="36"/>
      <c r="KCW679" s="41"/>
      <c r="KCX679" s="36"/>
      <c r="KCY679" s="34"/>
      <c r="KCZ679" s="34"/>
      <c r="KDA679" s="37"/>
      <c r="KDB679" s="38"/>
      <c r="KDC679" s="34"/>
      <c r="KDD679" s="39"/>
      <c r="KDE679" s="39"/>
      <c r="KDF679" s="39"/>
      <c r="KDG679" s="39"/>
      <c r="KDH679" s="39"/>
      <c r="KDI679" s="39"/>
      <c r="KDJ679" s="39"/>
      <c r="KDK679" s="39"/>
      <c r="KDL679" s="39"/>
      <c r="KDM679" s="39"/>
      <c r="KDN679" s="39"/>
      <c r="KDO679" s="37"/>
      <c r="KDP679" s="37"/>
      <c r="KDQ679" s="37"/>
      <c r="KDR679" s="37"/>
      <c r="KDS679" s="34"/>
      <c r="KDT679" s="40"/>
      <c r="KDU679" s="34"/>
      <c r="KDV679" s="34"/>
      <c r="KDW679" s="35"/>
      <c r="KDX679" s="36"/>
      <c r="KDY679" s="37"/>
      <c r="KDZ679" s="34"/>
      <c r="KEA679" s="34"/>
      <c r="KEB679" s="41"/>
      <c r="KEC679" s="41"/>
      <c r="KED679" s="41"/>
      <c r="KEE679" s="41"/>
      <c r="KEF679" s="36"/>
      <c r="KEG679" s="41"/>
      <c r="KEH679" s="36"/>
      <c r="KEI679" s="34"/>
      <c r="KEJ679" s="34"/>
      <c r="KEK679" s="37"/>
      <c r="KEL679" s="38"/>
      <c r="KEM679" s="34"/>
      <c r="KEN679" s="39"/>
      <c r="KEO679" s="39"/>
      <c r="KEP679" s="39"/>
      <c r="KEQ679" s="39"/>
      <c r="KER679" s="39"/>
      <c r="KES679" s="39"/>
      <c r="KET679" s="39"/>
      <c r="KEU679" s="39"/>
      <c r="KEV679" s="39"/>
      <c r="KEW679" s="39"/>
      <c r="KEX679" s="39"/>
      <c r="KEY679" s="37"/>
      <c r="KEZ679" s="37"/>
      <c r="KFA679" s="37"/>
      <c r="KFB679" s="37"/>
      <c r="KFC679" s="34"/>
      <c r="KFD679" s="40"/>
      <c r="KFE679" s="34"/>
      <c r="KFF679" s="34"/>
      <c r="KFG679" s="35"/>
      <c r="KFH679" s="36"/>
      <c r="KFI679" s="37"/>
      <c r="KFJ679" s="34"/>
      <c r="KFK679" s="34"/>
      <c r="KFL679" s="41"/>
      <c r="KFM679" s="41"/>
      <c r="KFN679" s="41"/>
      <c r="KFO679" s="41"/>
      <c r="KFP679" s="36"/>
      <c r="KFQ679" s="41"/>
      <c r="KFR679" s="36"/>
      <c r="KFS679" s="34"/>
      <c r="KFT679" s="34"/>
      <c r="KFU679" s="37"/>
      <c r="KFV679" s="38"/>
      <c r="KFW679" s="34"/>
      <c r="KFX679" s="39"/>
      <c r="KFY679" s="39"/>
      <c r="KFZ679" s="39"/>
      <c r="KGA679" s="39"/>
      <c r="KGB679" s="39"/>
      <c r="KGC679" s="39"/>
      <c r="KGD679" s="39"/>
      <c r="KGE679" s="39"/>
      <c r="KGF679" s="39"/>
      <c r="KGG679" s="39"/>
      <c r="KGH679" s="39"/>
      <c r="KGI679" s="37"/>
      <c r="KGJ679" s="37"/>
      <c r="KGK679" s="37"/>
      <c r="KGL679" s="37"/>
      <c r="KGM679" s="34"/>
      <c r="KGN679" s="40"/>
      <c r="KGO679" s="34"/>
      <c r="KGP679" s="34"/>
      <c r="KGQ679" s="35"/>
      <c r="KGR679" s="36"/>
      <c r="KGS679" s="37"/>
      <c r="KGT679" s="34"/>
      <c r="KGU679" s="34"/>
      <c r="KGV679" s="41"/>
      <c r="KGW679" s="41"/>
      <c r="KGX679" s="41"/>
      <c r="KGY679" s="41"/>
      <c r="KGZ679" s="36"/>
      <c r="KHA679" s="41"/>
      <c r="KHB679" s="36"/>
      <c r="KHC679" s="34"/>
      <c r="KHD679" s="34"/>
      <c r="KHE679" s="37"/>
      <c r="KHF679" s="38"/>
      <c r="KHG679" s="34"/>
      <c r="KHH679" s="39"/>
      <c r="KHI679" s="39"/>
      <c r="KHJ679" s="39"/>
      <c r="KHK679" s="39"/>
      <c r="KHL679" s="39"/>
      <c r="KHM679" s="39"/>
      <c r="KHN679" s="39"/>
      <c r="KHO679" s="39"/>
      <c r="KHP679" s="39"/>
      <c r="KHQ679" s="39"/>
      <c r="KHR679" s="39"/>
      <c r="KHS679" s="37"/>
      <c r="KHT679" s="37"/>
      <c r="KHU679" s="37"/>
      <c r="KHV679" s="37"/>
      <c r="KHW679" s="34"/>
      <c r="KHX679" s="40"/>
      <c r="KHY679" s="34"/>
      <c r="KHZ679" s="34"/>
      <c r="KIA679" s="35"/>
      <c r="KIB679" s="36"/>
      <c r="KIC679" s="37"/>
      <c r="KID679" s="34"/>
      <c r="KIE679" s="34"/>
      <c r="KIF679" s="41"/>
      <c r="KIG679" s="41"/>
      <c r="KIH679" s="41"/>
      <c r="KII679" s="41"/>
      <c r="KIJ679" s="36"/>
      <c r="KIK679" s="41"/>
      <c r="KIL679" s="36"/>
      <c r="KIM679" s="34"/>
      <c r="KIN679" s="34"/>
      <c r="KIO679" s="37"/>
      <c r="KIP679" s="38"/>
      <c r="KIQ679" s="34"/>
      <c r="KIR679" s="39"/>
      <c r="KIS679" s="39"/>
      <c r="KIT679" s="39"/>
      <c r="KIU679" s="39"/>
      <c r="KIV679" s="39"/>
      <c r="KIW679" s="39"/>
      <c r="KIX679" s="39"/>
      <c r="KIY679" s="39"/>
      <c r="KIZ679" s="39"/>
      <c r="KJA679" s="39"/>
      <c r="KJB679" s="39"/>
      <c r="KJC679" s="37"/>
      <c r="KJD679" s="37"/>
      <c r="KJE679" s="37"/>
      <c r="KJF679" s="37"/>
      <c r="KJG679" s="34"/>
      <c r="KJH679" s="40"/>
      <c r="KJI679" s="34"/>
      <c r="KJJ679" s="34"/>
      <c r="KJK679" s="35"/>
      <c r="KJL679" s="36"/>
      <c r="KJM679" s="37"/>
      <c r="KJN679" s="34"/>
      <c r="KJO679" s="34"/>
      <c r="KJP679" s="41"/>
      <c r="KJQ679" s="41"/>
      <c r="KJR679" s="41"/>
      <c r="KJS679" s="41"/>
      <c r="KJT679" s="36"/>
      <c r="KJU679" s="41"/>
      <c r="KJV679" s="36"/>
      <c r="KJW679" s="34"/>
      <c r="KJX679" s="34"/>
      <c r="KJY679" s="37"/>
      <c r="KJZ679" s="38"/>
      <c r="KKA679" s="34"/>
      <c r="KKB679" s="39"/>
      <c r="KKC679" s="39"/>
      <c r="KKD679" s="39"/>
      <c r="KKE679" s="39"/>
      <c r="KKF679" s="39"/>
      <c r="KKG679" s="39"/>
      <c r="KKH679" s="39"/>
      <c r="KKI679" s="39"/>
      <c r="KKJ679" s="39"/>
      <c r="KKK679" s="39"/>
      <c r="KKL679" s="39"/>
      <c r="KKM679" s="37"/>
      <c r="KKN679" s="37"/>
      <c r="KKO679" s="37"/>
      <c r="KKP679" s="37"/>
      <c r="KKQ679" s="34"/>
      <c r="KKR679" s="40"/>
      <c r="KKS679" s="34"/>
      <c r="KKT679" s="34"/>
      <c r="KKU679" s="35"/>
      <c r="KKV679" s="36"/>
      <c r="KKW679" s="37"/>
      <c r="KKX679" s="34"/>
      <c r="KKY679" s="34"/>
      <c r="KKZ679" s="41"/>
      <c r="KLA679" s="41"/>
      <c r="KLB679" s="41"/>
      <c r="KLC679" s="41"/>
      <c r="KLD679" s="36"/>
      <c r="KLE679" s="41"/>
      <c r="KLF679" s="36"/>
      <c r="KLG679" s="34"/>
      <c r="KLH679" s="34"/>
      <c r="KLI679" s="37"/>
      <c r="KLJ679" s="38"/>
      <c r="KLK679" s="34"/>
      <c r="KLL679" s="39"/>
      <c r="KLM679" s="39"/>
      <c r="KLN679" s="39"/>
      <c r="KLO679" s="39"/>
      <c r="KLP679" s="39"/>
      <c r="KLQ679" s="39"/>
      <c r="KLR679" s="39"/>
      <c r="KLS679" s="39"/>
      <c r="KLT679" s="39"/>
      <c r="KLU679" s="39"/>
      <c r="KLV679" s="39"/>
      <c r="KLW679" s="37"/>
      <c r="KLX679" s="37"/>
      <c r="KLY679" s="37"/>
      <c r="KLZ679" s="37"/>
      <c r="KMA679" s="34"/>
      <c r="KMB679" s="40"/>
      <c r="KMC679" s="34"/>
      <c r="KMD679" s="34"/>
      <c r="KME679" s="35"/>
      <c r="KMF679" s="36"/>
      <c r="KMG679" s="37"/>
      <c r="KMH679" s="34"/>
      <c r="KMI679" s="34"/>
      <c r="KMJ679" s="41"/>
      <c r="KMK679" s="41"/>
      <c r="KML679" s="41"/>
      <c r="KMM679" s="41"/>
      <c r="KMN679" s="36"/>
      <c r="KMO679" s="41"/>
      <c r="KMP679" s="36"/>
      <c r="KMQ679" s="34"/>
      <c r="KMR679" s="34"/>
      <c r="KMS679" s="37"/>
      <c r="KMT679" s="38"/>
      <c r="KMU679" s="34"/>
      <c r="KMV679" s="39"/>
      <c r="KMW679" s="39"/>
      <c r="KMX679" s="39"/>
      <c r="KMY679" s="39"/>
      <c r="KMZ679" s="39"/>
      <c r="KNA679" s="39"/>
      <c r="KNB679" s="39"/>
      <c r="KNC679" s="39"/>
      <c r="KND679" s="39"/>
      <c r="KNE679" s="39"/>
      <c r="KNF679" s="39"/>
      <c r="KNG679" s="37"/>
      <c r="KNH679" s="37"/>
      <c r="KNI679" s="37"/>
      <c r="KNJ679" s="37"/>
      <c r="KNK679" s="34"/>
      <c r="KNL679" s="40"/>
      <c r="KNM679" s="34"/>
      <c r="KNN679" s="34"/>
      <c r="KNO679" s="35"/>
      <c r="KNP679" s="36"/>
      <c r="KNQ679" s="37"/>
      <c r="KNR679" s="34"/>
      <c r="KNS679" s="34"/>
      <c r="KNT679" s="41"/>
      <c r="KNU679" s="41"/>
      <c r="KNV679" s="41"/>
      <c r="KNW679" s="41"/>
      <c r="KNX679" s="36"/>
      <c r="KNY679" s="41"/>
      <c r="KNZ679" s="36"/>
      <c r="KOA679" s="34"/>
      <c r="KOB679" s="34"/>
      <c r="KOC679" s="37"/>
      <c r="KOD679" s="38"/>
      <c r="KOE679" s="34"/>
      <c r="KOF679" s="39"/>
      <c r="KOG679" s="39"/>
      <c r="KOH679" s="39"/>
      <c r="KOI679" s="39"/>
      <c r="KOJ679" s="39"/>
      <c r="KOK679" s="39"/>
      <c r="KOL679" s="39"/>
      <c r="KOM679" s="39"/>
      <c r="KON679" s="39"/>
      <c r="KOO679" s="39"/>
      <c r="KOP679" s="39"/>
      <c r="KOQ679" s="37"/>
      <c r="KOR679" s="37"/>
      <c r="KOS679" s="37"/>
      <c r="KOT679" s="37"/>
      <c r="KOU679" s="34"/>
      <c r="KOV679" s="40"/>
      <c r="KOW679" s="34"/>
      <c r="KOX679" s="34"/>
      <c r="KOY679" s="35"/>
      <c r="KOZ679" s="36"/>
      <c r="KPA679" s="37"/>
      <c r="KPB679" s="34"/>
      <c r="KPC679" s="34"/>
      <c r="KPD679" s="41"/>
      <c r="KPE679" s="41"/>
      <c r="KPF679" s="41"/>
      <c r="KPG679" s="41"/>
      <c r="KPH679" s="36"/>
      <c r="KPI679" s="41"/>
      <c r="KPJ679" s="36"/>
      <c r="KPK679" s="34"/>
      <c r="KPL679" s="34"/>
      <c r="KPM679" s="37"/>
      <c r="KPN679" s="38"/>
      <c r="KPO679" s="34"/>
      <c r="KPP679" s="39"/>
      <c r="KPQ679" s="39"/>
      <c r="KPR679" s="39"/>
      <c r="KPS679" s="39"/>
      <c r="KPT679" s="39"/>
      <c r="KPU679" s="39"/>
      <c r="KPV679" s="39"/>
      <c r="KPW679" s="39"/>
      <c r="KPX679" s="39"/>
      <c r="KPY679" s="39"/>
      <c r="KPZ679" s="39"/>
      <c r="KQA679" s="37"/>
      <c r="KQB679" s="37"/>
      <c r="KQC679" s="37"/>
      <c r="KQD679" s="37"/>
      <c r="KQE679" s="34"/>
      <c r="KQF679" s="40"/>
      <c r="KQG679" s="34"/>
      <c r="KQH679" s="34"/>
      <c r="KQI679" s="35"/>
      <c r="KQJ679" s="36"/>
      <c r="KQK679" s="37"/>
      <c r="KQL679" s="34"/>
      <c r="KQM679" s="34"/>
      <c r="KQN679" s="41"/>
      <c r="KQO679" s="41"/>
      <c r="KQP679" s="41"/>
      <c r="KQQ679" s="41"/>
      <c r="KQR679" s="36"/>
      <c r="KQS679" s="41"/>
      <c r="KQT679" s="36"/>
      <c r="KQU679" s="34"/>
      <c r="KQV679" s="34"/>
      <c r="KQW679" s="37"/>
      <c r="KQX679" s="38"/>
      <c r="KQY679" s="34"/>
      <c r="KQZ679" s="39"/>
      <c r="KRA679" s="39"/>
      <c r="KRB679" s="39"/>
      <c r="KRC679" s="39"/>
      <c r="KRD679" s="39"/>
      <c r="KRE679" s="39"/>
      <c r="KRF679" s="39"/>
      <c r="KRG679" s="39"/>
      <c r="KRH679" s="39"/>
      <c r="KRI679" s="39"/>
      <c r="KRJ679" s="39"/>
      <c r="KRK679" s="37"/>
      <c r="KRL679" s="37"/>
      <c r="KRM679" s="37"/>
      <c r="KRN679" s="37"/>
      <c r="KRO679" s="34"/>
      <c r="KRP679" s="40"/>
      <c r="KRQ679" s="34"/>
      <c r="KRR679" s="34"/>
      <c r="KRS679" s="35"/>
      <c r="KRT679" s="36"/>
      <c r="KRU679" s="37"/>
      <c r="KRV679" s="34"/>
      <c r="KRW679" s="34"/>
      <c r="KRX679" s="41"/>
      <c r="KRY679" s="41"/>
      <c r="KRZ679" s="41"/>
      <c r="KSA679" s="41"/>
      <c r="KSB679" s="36"/>
      <c r="KSC679" s="41"/>
      <c r="KSD679" s="36"/>
      <c r="KSE679" s="34"/>
      <c r="KSF679" s="34"/>
      <c r="KSG679" s="37"/>
      <c r="KSH679" s="38"/>
      <c r="KSI679" s="34"/>
      <c r="KSJ679" s="39"/>
      <c r="KSK679" s="39"/>
      <c r="KSL679" s="39"/>
      <c r="KSM679" s="39"/>
      <c r="KSN679" s="39"/>
      <c r="KSO679" s="39"/>
      <c r="KSP679" s="39"/>
      <c r="KSQ679" s="39"/>
      <c r="KSR679" s="39"/>
      <c r="KSS679" s="39"/>
      <c r="KST679" s="39"/>
      <c r="KSU679" s="37"/>
      <c r="KSV679" s="37"/>
      <c r="KSW679" s="37"/>
      <c r="KSX679" s="37"/>
      <c r="KSY679" s="34"/>
      <c r="KSZ679" s="40"/>
      <c r="KTA679" s="34"/>
      <c r="KTB679" s="34"/>
      <c r="KTC679" s="35"/>
      <c r="KTD679" s="36"/>
      <c r="KTE679" s="37"/>
      <c r="KTF679" s="34"/>
      <c r="KTG679" s="34"/>
      <c r="KTH679" s="41"/>
      <c r="KTI679" s="41"/>
      <c r="KTJ679" s="41"/>
      <c r="KTK679" s="41"/>
      <c r="KTL679" s="36"/>
      <c r="KTM679" s="41"/>
      <c r="KTN679" s="36"/>
      <c r="KTO679" s="34"/>
      <c r="KTP679" s="34"/>
      <c r="KTQ679" s="37"/>
      <c r="KTR679" s="38"/>
      <c r="KTS679" s="34"/>
      <c r="KTT679" s="39"/>
      <c r="KTU679" s="39"/>
      <c r="KTV679" s="39"/>
      <c r="KTW679" s="39"/>
      <c r="KTX679" s="39"/>
      <c r="KTY679" s="39"/>
      <c r="KTZ679" s="39"/>
      <c r="KUA679" s="39"/>
      <c r="KUB679" s="39"/>
      <c r="KUC679" s="39"/>
      <c r="KUD679" s="39"/>
      <c r="KUE679" s="37"/>
      <c r="KUF679" s="37"/>
      <c r="KUG679" s="37"/>
      <c r="KUH679" s="37"/>
      <c r="KUI679" s="34"/>
      <c r="KUJ679" s="40"/>
      <c r="KUK679" s="34"/>
      <c r="KUL679" s="34"/>
      <c r="KUM679" s="35"/>
      <c r="KUN679" s="36"/>
      <c r="KUO679" s="37"/>
      <c r="KUP679" s="34"/>
      <c r="KUQ679" s="34"/>
      <c r="KUR679" s="41"/>
      <c r="KUS679" s="41"/>
      <c r="KUT679" s="41"/>
      <c r="KUU679" s="41"/>
      <c r="KUV679" s="36"/>
      <c r="KUW679" s="41"/>
      <c r="KUX679" s="36"/>
      <c r="KUY679" s="34"/>
      <c r="KUZ679" s="34"/>
      <c r="KVA679" s="37"/>
      <c r="KVB679" s="38"/>
      <c r="KVC679" s="34"/>
      <c r="KVD679" s="39"/>
      <c r="KVE679" s="39"/>
      <c r="KVF679" s="39"/>
      <c r="KVG679" s="39"/>
      <c r="KVH679" s="39"/>
      <c r="KVI679" s="39"/>
      <c r="KVJ679" s="39"/>
      <c r="KVK679" s="39"/>
      <c r="KVL679" s="39"/>
      <c r="KVM679" s="39"/>
      <c r="KVN679" s="39"/>
      <c r="KVO679" s="37"/>
      <c r="KVP679" s="37"/>
      <c r="KVQ679" s="37"/>
      <c r="KVR679" s="37"/>
      <c r="KVS679" s="34"/>
      <c r="KVT679" s="40"/>
      <c r="KVU679" s="34"/>
      <c r="KVV679" s="34"/>
      <c r="KVW679" s="35"/>
      <c r="KVX679" s="36"/>
      <c r="KVY679" s="37"/>
      <c r="KVZ679" s="34"/>
      <c r="KWA679" s="34"/>
      <c r="KWB679" s="41"/>
      <c r="KWC679" s="41"/>
      <c r="KWD679" s="41"/>
      <c r="KWE679" s="41"/>
      <c r="KWF679" s="36"/>
      <c r="KWG679" s="41"/>
      <c r="KWH679" s="36"/>
      <c r="KWI679" s="34"/>
      <c r="KWJ679" s="34"/>
      <c r="KWK679" s="37"/>
      <c r="KWL679" s="38"/>
      <c r="KWM679" s="34"/>
      <c r="KWN679" s="39"/>
      <c r="KWO679" s="39"/>
      <c r="KWP679" s="39"/>
      <c r="KWQ679" s="39"/>
      <c r="KWR679" s="39"/>
      <c r="KWS679" s="39"/>
      <c r="KWT679" s="39"/>
      <c r="KWU679" s="39"/>
      <c r="KWV679" s="39"/>
      <c r="KWW679" s="39"/>
      <c r="KWX679" s="39"/>
      <c r="KWY679" s="37"/>
      <c r="KWZ679" s="37"/>
      <c r="KXA679" s="37"/>
      <c r="KXB679" s="37"/>
      <c r="KXC679" s="34"/>
      <c r="KXD679" s="40"/>
      <c r="KXE679" s="34"/>
      <c r="KXF679" s="34"/>
      <c r="KXG679" s="35"/>
      <c r="KXH679" s="36"/>
      <c r="KXI679" s="37"/>
      <c r="KXJ679" s="34"/>
      <c r="KXK679" s="34"/>
      <c r="KXL679" s="41"/>
      <c r="KXM679" s="41"/>
      <c r="KXN679" s="41"/>
      <c r="KXO679" s="41"/>
      <c r="KXP679" s="36"/>
      <c r="KXQ679" s="41"/>
      <c r="KXR679" s="36"/>
      <c r="KXS679" s="34"/>
      <c r="KXT679" s="34"/>
      <c r="KXU679" s="37"/>
      <c r="KXV679" s="38"/>
      <c r="KXW679" s="34"/>
      <c r="KXX679" s="39"/>
      <c r="KXY679" s="39"/>
      <c r="KXZ679" s="39"/>
      <c r="KYA679" s="39"/>
      <c r="KYB679" s="39"/>
      <c r="KYC679" s="39"/>
      <c r="KYD679" s="39"/>
      <c r="KYE679" s="39"/>
      <c r="KYF679" s="39"/>
      <c r="KYG679" s="39"/>
      <c r="KYH679" s="39"/>
      <c r="KYI679" s="37"/>
      <c r="KYJ679" s="37"/>
      <c r="KYK679" s="37"/>
      <c r="KYL679" s="37"/>
      <c r="KYM679" s="34"/>
      <c r="KYN679" s="40"/>
      <c r="KYO679" s="34"/>
      <c r="KYP679" s="34"/>
      <c r="KYQ679" s="35"/>
      <c r="KYR679" s="36"/>
      <c r="KYS679" s="37"/>
      <c r="KYT679" s="34"/>
      <c r="KYU679" s="34"/>
      <c r="KYV679" s="41"/>
      <c r="KYW679" s="41"/>
      <c r="KYX679" s="41"/>
      <c r="KYY679" s="41"/>
      <c r="KYZ679" s="36"/>
      <c r="KZA679" s="41"/>
      <c r="KZB679" s="36"/>
      <c r="KZC679" s="34"/>
      <c r="KZD679" s="34"/>
      <c r="KZE679" s="37"/>
      <c r="KZF679" s="38"/>
      <c r="KZG679" s="34"/>
      <c r="KZH679" s="39"/>
      <c r="KZI679" s="39"/>
      <c r="KZJ679" s="39"/>
      <c r="KZK679" s="39"/>
      <c r="KZL679" s="39"/>
      <c r="KZM679" s="39"/>
      <c r="KZN679" s="39"/>
      <c r="KZO679" s="39"/>
      <c r="KZP679" s="39"/>
      <c r="KZQ679" s="39"/>
      <c r="KZR679" s="39"/>
      <c r="KZS679" s="37"/>
      <c r="KZT679" s="37"/>
      <c r="KZU679" s="37"/>
      <c r="KZV679" s="37"/>
      <c r="KZW679" s="34"/>
      <c r="KZX679" s="40"/>
      <c r="KZY679" s="34"/>
      <c r="KZZ679" s="34"/>
      <c r="LAA679" s="35"/>
      <c r="LAB679" s="36"/>
      <c r="LAC679" s="37"/>
      <c r="LAD679" s="34"/>
      <c r="LAE679" s="34"/>
      <c r="LAF679" s="41"/>
      <c r="LAG679" s="41"/>
      <c r="LAH679" s="41"/>
      <c r="LAI679" s="41"/>
      <c r="LAJ679" s="36"/>
      <c r="LAK679" s="41"/>
      <c r="LAL679" s="36"/>
      <c r="LAM679" s="34"/>
      <c r="LAN679" s="34"/>
      <c r="LAO679" s="37"/>
      <c r="LAP679" s="38"/>
      <c r="LAQ679" s="34"/>
      <c r="LAR679" s="39"/>
      <c r="LAS679" s="39"/>
      <c r="LAT679" s="39"/>
      <c r="LAU679" s="39"/>
      <c r="LAV679" s="39"/>
      <c r="LAW679" s="39"/>
      <c r="LAX679" s="39"/>
      <c r="LAY679" s="39"/>
      <c r="LAZ679" s="39"/>
      <c r="LBA679" s="39"/>
      <c r="LBB679" s="39"/>
      <c r="LBC679" s="37"/>
      <c r="LBD679" s="37"/>
      <c r="LBE679" s="37"/>
      <c r="LBF679" s="37"/>
      <c r="LBG679" s="34"/>
      <c r="LBH679" s="40"/>
      <c r="LBI679" s="34"/>
      <c r="LBJ679" s="34"/>
      <c r="LBK679" s="35"/>
      <c r="LBL679" s="36"/>
      <c r="LBM679" s="37"/>
      <c r="LBN679" s="34"/>
      <c r="LBO679" s="34"/>
      <c r="LBP679" s="41"/>
      <c r="LBQ679" s="41"/>
      <c r="LBR679" s="41"/>
      <c r="LBS679" s="41"/>
      <c r="LBT679" s="36"/>
      <c r="LBU679" s="41"/>
      <c r="LBV679" s="36"/>
      <c r="LBW679" s="34"/>
      <c r="LBX679" s="34"/>
      <c r="LBY679" s="37"/>
      <c r="LBZ679" s="38"/>
      <c r="LCA679" s="34"/>
      <c r="LCB679" s="39"/>
      <c r="LCC679" s="39"/>
      <c r="LCD679" s="39"/>
      <c r="LCE679" s="39"/>
      <c r="LCF679" s="39"/>
      <c r="LCG679" s="39"/>
      <c r="LCH679" s="39"/>
      <c r="LCI679" s="39"/>
      <c r="LCJ679" s="39"/>
      <c r="LCK679" s="39"/>
      <c r="LCL679" s="39"/>
      <c r="LCM679" s="37"/>
      <c r="LCN679" s="37"/>
      <c r="LCO679" s="37"/>
      <c r="LCP679" s="37"/>
      <c r="LCQ679" s="34"/>
      <c r="LCR679" s="40"/>
      <c r="LCS679" s="34"/>
      <c r="LCT679" s="34"/>
      <c r="LCU679" s="35"/>
      <c r="LCV679" s="36"/>
      <c r="LCW679" s="37"/>
      <c r="LCX679" s="34"/>
      <c r="LCY679" s="34"/>
      <c r="LCZ679" s="41"/>
      <c r="LDA679" s="41"/>
      <c r="LDB679" s="41"/>
      <c r="LDC679" s="41"/>
      <c r="LDD679" s="36"/>
      <c r="LDE679" s="41"/>
      <c r="LDF679" s="36"/>
      <c r="LDG679" s="34"/>
      <c r="LDH679" s="34"/>
      <c r="LDI679" s="37"/>
      <c r="LDJ679" s="38"/>
      <c r="LDK679" s="34"/>
      <c r="LDL679" s="39"/>
      <c r="LDM679" s="39"/>
      <c r="LDN679" s="39"/>
      <c r="LDO679" s="39"/>
      <c r="LDP679" s="39"/>
      <c r="LDQ679" s="39"/>
      <c r="LDR679" s="39"/>
      <c r="LDS679" s="39"/>
      <c r="LDT679" s="39"/>
      <c r="LDU679" s="39"/>
      <c r="LDV679" s="39"/>
      <c r="LDW679" s="37"/>
      <c r="LDX679" s="37"/>
      <c r="LDY679" s="37"/>
      <c r="LDZ679" s="37"/>
      <c r="LEA679" s="34"/>
      <c r="LEB679" s="40"/>
      <c r="LEC679" s="34"/>
      <c r="LED679" s="34"/>
      <c r="LEE679" s="35"/>
      <c r="LEF679" s="36"/>
      <c r="LEG679" s="37"/>
      <c r="LEH679" s="34"/>
      <c r="LEI679" s="34"/>
      <c r="LEJ679" s="41"/>
      <c r="LEK679" s="41"/>
      <c r="LEL679" s="41"/>
      <c r="LEM679" s="41"/>
      <c r="LEN679" s="36"/>
      <c r="LEO679" s="41"/>
      <c r="LEP679" s="36"/>
      <c r="LEQ679" s="34"/>
      <c r="LER679" s="34"/>
      <c r="LES679" s="37"/>
      <c r="LET679" s="38"/>
      <c r="LEU679" s="34"/>
      <c r="LEV679" s="39"/>
      <c r="LEW679" s="39"/>
      <c r="LEX679" s="39"/>
      <c r="LEY679" s="39"/>
      <c r="LEZ679" s="39"/>
      <c r="LFA679" s="39"/>
      <c r="LFB679" s="39"/>
      <c r="LFC679" s="39"/>
      <c r="LFD679" s="39"/>
      <c r="LFE679" s="39"/>
      <c r="LFF679" s="39"/>
      <c r="LFG679" s="37"/>
      <c r="LFH679" s="37"/>
      <c r="LFI679" s="37"/>
      <c r="LFJ679" s="37"/>
      <c r="LFK679" s="34"/>
      <c r="LFL679" s="40"/>
      <c r="LFM679" s="34"/>
      <c r="LFN679" s="34"/>
      <c r="LFO679" s="35"/>
      <c r="LFP679" s="36"/>
      <c r="LFQ679" s="37"/>
      <c r="LFR679" s="34"/>
      <c r="LFS679" s="34"/>
      <c r="LFT679" s="41"/>
      <c r="LFU679" s="41"/>
      <c r="LFV679" s="41"/>
      <c r="LFW679" s="41"/>
      <c r="LFX679" s="36"/>
      <c r="LFY679" s="41"/>
      <c r="LFZ679" s="36"/>
      <c r="LGA679" s="34"/>
      <c r="LGB679" s="34"/>
      <c r="LGC679" s="37"/>
      <c r="LGD679" s="38"/>
      <c r="LGE679" s="34"/>
      <c r="LGF679" s="39"/>
      <c r="LGG679" s="39"/>
      <c r="LGH679" s="39"/>
      <c r="LGI679" s="39"/>
      <c r="LGJ679" s="39"/>
      <c r="LGK679" s="39"/>
      <c r="LGL679" s="39"/>
      <c r="LGM679" s="39"/>
      <c r="LGN679" s="39"/>
      <c r="LGO679" s="39"/>
      <c r="LGP679" s="39"/>
      <c r="LGQ679" s="37"/>
      <c r="LGR679" s="37"/>
      <c r="LGS679" s="37"/>
      <c r="LGT679" s="37"/>
      <c r="LGU679" s="34"/>
      <c r="LGV679" s="40"/>
      <c r="LGW679" s="34"/>
      <c r="LGX679" s="34"/>
      <c r="LGY679" s="35"/>
      <c r="LGZ679" s="36"/>
      <c r="LHA679" s="37"/>
      <c r="LHB679" s="34"/>
      <c r="LHC679" s="34"/>
      <c r="LHD679" s="41"/>
      <c r="LHE679" s="41"/>
      <c r="LHF679" s="41"/>
      <c r="LHG679" s="41"/>
      <c r="LHH679" s="36"/>
      <c r="LHI679" s="41"/>
      <c r="LHJ679" s="36"/>
      <c r="LHK679" s="34"/>
      <c r="LHL679" s="34"/>
      <c r="LHM679" s="37"/>
      <c r="LHN679" s="38"/>
      <c r="LHO679" s="34"/>
      <c r="LHP679" s="39"/>
      <c r="LHQ679" s="39"/>
      <c r="LHR679" s="39"/>
      <c r="LHS679" s="39"/>
      <c r="LHT679" s="39"/>
      <c r="LHU679" s="39"/>
      <c r="LHV679" s="39"/>
      <c r="LHW679" s="39"/>
      <c r="LHX679" s="39"/>
      <c r="LHY679" s="39"/>
      <c r="LHZ679" s="39"/>
      <c r="LIA679" s="37"/>
      <c r="LIB679" s="37"/>
      <c r="LIC679" s="37"/>
      <c r="LID679" s="37"/>
      <c r="LIE679" s="34"/>
      <c r="LIF679" s="40"/>
      <c r="LIG679" s="34"/>
      <c r="LIH679" s="34"/>
      <c r="LII679" s="35"/>
      <c r="LIJ679" s="36"/>
      <c r="LIK679" s="37"/>
      <c r="LIL679" s="34"/>
      <c r="LIM679" s="34"/>
      <c r="LIN679" s="41"/>
      <c r="LIO679" s="41"/>
      <c r="LIP679" s="41"/>
      <c r="LIQ679" s="41"/>
      <c r="LIR679" s="36"/>
      <c r="LIS679" s="41"/>
      <c r="LIT679" s="36"/>
      <c r="LIU679" s="34"/>
      <c r="LIV679" s="34"/>
      <c r="LIW679" s="37"/>
      <c r="LIX679" s="38"/>
      <c r="LIY679" s="34"/>
      <c r="LIZ679" s="39"/>
      <c r="LJA679" s="39"/>
      <c r="LJB679" s="39"/>
      <c r="LJC679" s="39"/>
      <c r="LJD679" s="39"/>
      <c r="LJE679" s="39"/>
      <c r="LJF679" s="39"/>
      <c r="LJG679" s="39"/>
      <c r="LJH679" s="39"/>
      <c r="LJI679" s="39"/>
      <c r="LJJ679" s="39"/>
      <c r="LJK679" s="37"/>
      <c r="LJL679" s="37"/>
      <c r="LJM679" s="37"/>
      <c r="LJN679" s="37"/>
      <c r="LJO679" s="34"/>
      <c r="LJP679" s="40"/>
      <c r="LJQ679" s="34"/>
      <c r="LJR679" s="34"/>
      <c r="LJS679" s="35"/>
      <c r="LJT679" s="36"/>
      <c r="LJU679" s="37"/>
      <c r="LJV679" s="34"/>
      <c r="LJW679" s="34"/>
      <c r="LJX679" s="41"/>
      <c r="LJY679" s="41"/>
      <c r="LJZ679" s="41"/>
      <c r="LKA679" s="41"/>
      <c r="LKB679" s="36"/>
      <c r="LKC679" s="41"/>
      <c r="LKD679" s="36"/>
      <c r="LKE679" s="34"/>
      <c r="LKF679" s="34"/>
      <c r="LKG679" s="37"/>
      <c r="LKH679" s="38"/>
      <c r="LKI679" s="34"/>
      <c r="LKJ679" s="39"/>
      <c r="LKK679" s="39"/>
      <c r="LKL679" s="39"/>
      <c r="LKM679" s="39"/>
      <c r="LKN679" s="39"/>
      <c r="LKO679" s="39"/>
      <c r="LKP679" s="39"/>
      <c r="LKQ679" s="39"/>
      <c r="LKR679" s="39"/>
      <c r="LKS679" s="39"/>
      <c r="LKT679" s="39"/>
      <c r="LKU679" s="37"/>
      <c r="LKV679" s="37"/>
      <c r="LKW679" s="37"/>
      <c r="LKX679" s="37"/>
      <c r="LKY679" s="34"/>
      <c r="LKZ679" s="40"/>
      <c r="LLA679" s="34"/>
      <c r="LLB679" s="34"/>
      <c r="LLC679" s="35"/>
      <c r="LLD679" s="36"/>
      <c r="LLE679" s="37"/>
      <c r="LLF679" s="34"/>
      <c r="LLG679" s="34"/>
      <c r="LLH679" s="41"/>
      <c r="LLI679" s="41"/>
      <c r="LLJ679" s="41"/>
      <c r="LLK679" s="41"/>
      <c r="LLL679" s="36"/>
      <c r="LLM679" s="41"/>
      <c r="LLN679" s="36"/>
      <c r="LLO679" s="34"/>
      <c r="LLP679" s="34"/>
      <c r="LLQ679" s="37"/>
      <c r="LLR679" s="38"/>
      <c r="LLS679" s="34"/>
      <c r="LLT679" s="39"/>
      <c r="LLU679" s="39"/>
      <c r="LLV679" s="39"/>
      <c r="LLW679" s="39"/>
      <c r="LLX679" s="39"/>
      <c r="LLY679" s="39"/>
      <c r="LLZ679" s="39"/>
      <c r="LMA679" s="39"/>
      <c r="LMB679" s="39"/>
      <c r="LMC679" s="39"/>
      <c r="LMD679" s="39"/>
      <c r="LME679" s="37"/>
      <c r="LMF679" s="37"/>
      <c r="LMG679" s="37"/>
      <c r="LMH679" s="37"/>
      <c r="LMI679" s="34"/>
      <c r="LMJ679" s="40"/>
      <c r="LMK679" s="34"/>
      <c r="LML679" s="34"/>
      <c r="LMM679" s="35"/>
      <c r="LMN679" s="36"/>
      <c r="LMO679" s="37"/>
      <c r="LMP679" s="34"/>
      <c r="LMQ679" s="34"/>
      <c r="LMR679" s="41"/>
      <c r="LMS679" s="41"/>
      <c r="LMT679" s="41"/>
      <c r="LMU679" s="41"/>
      <c r="LMV679" s="36"/>
      <c r="LMW679" s="41"/>
      <c r="LMX679" s="36"/>
      <c r="LMY679" s="34"/>
      <c r="LMZ679" s="34"/>
      <c r="LNA679" s="37"/>
      <c r="LNB679" s="38"/>
      <c r="LNC679" s="34"/>
      <c r="LND679" s="39"/>
      <c r="LNE679" s="39"/>
      <c r="LNF679" s="39"/>
      <c r="LNG679" s="39"/>
      <c r="LNH679" s="39"/>
      <c r="LNI679" s="39"/>
      <c r="LNJ679" s="39"/>
      <c r="LNK679" s="39"/>
      <c r="LNL679" s="39"/>
      <c r="LNM679" s="39"/>
      <c r="LNN679" s="39"/>
      <c r="LNO679" s="37"/>
      <c r="LNP679" s="37"/>
      <c r="LNQ679" s="37"/>
      <c r="LNR679" s="37"/>
      <c r="LNS679" s="34"/>
      <c r="LNT679" s="40"/>
      <c r="LNU679" s="34"/>
      <c r="LNV679" s="34"/>
      <c r="LNW679" s="35"/>
      <c r="LNX679" s="36"/>
      <c r="LNY679" s="37"/>
      <c r="LNZ679" s="34"/>
      <c r="LOA679" s="34"/>
      <c r="LOB679" s="41"/>
      <c r="LOC679" s="41"/>
      <c r="LOD679" s="41"/>
      <c r="LOE679" s="41"/>
      <c r="LOF679" s="36"/>
      <c r="LOG679" s="41"/>
      <c r="LOH679" s="36"/>
      <c r="LOI679" s="34"/>
      <c r="LOJ679" s="34"/>
      <c r="LOK679" s="37"/>
      <c r="LOL679" s="38"/>
      <c r="LOM679" s="34"/>
      <c r="LON679" s="39"/>
      <c r="LOO679" s="39"/>
      <c r="LOP679" s="39"/>
      <c r="LOQ679" s="39"/>
      <c r="LOR679" s="39"/>
      <c r="LOS679" s="39"/>
      <c r="LOT679" s="39"/>
      <c r="LOU679" s="39"/>
      <c r="LOV679" s="39"/>
      <c r="LOW679" s="39"/>
      <c r="LOX679" s="39"/>
      <c r="LOY679" s="37"/>
      <c r="LOZ679" s="37"/>
      <c r="LPA679" s="37"/>
      <c r="LPB679" s="37"/>
      <c r="LPC679" s="34"/>
      <c r="LPD679" s="40"/>
      <c r="LPE679" s="34"/>
      <c r="LPF679" s="34"/>
      <c r="LPG679" s="35"/>
      <c r="LPH679" s="36"/>
      <c r="LPI679" s="37"/>
      <c r="LPJ679" s="34"/>
      <c r="LPK679" s="34"/>
      <c r="LPL679" s="41"/>
      <c r="LPM679" s="41"/>
      <c r="LPN679" s="41"/>
      <c r="LPO679" s="41"/>
      <c r="LPP679" s="36"/>
      <c r="LPQ679" s="41"/>
      <c r="LPR679" s="36"/>
      <c r="LPS679" s="34"/>
      <c r="LPT679" s="34"/>
      <c r="LPU679" s="37"/>
      <c r="LPV679" s="38"/>
      <c r="LPW679" s="34"/>
      <c r="LPX679" s="39"/>
      <c r="LPY679" s="39"/>
      <c r="LPZ679" s="39"/>
      <c r="LQA679" s="39"/>
      <c r="LQB679" s="39"/>
      <c r="LQC679" s="39"/>
      <c r="LQD679" s="39"/>
      <c r="LQE679" s="39"/>
      <c r="LQF679" s="39"/>
      <c r="LQG679" s="39"/>
      <c r="LQH679" s="39"/>
      <c r="LQI679" s="37"/>
      <c r="LQJ679" s="37"/>
      <c r="LQK679" s="37"/>
      <c r="LQL679" s="37"/>
      <c r="LQM679" s="34"/>
      <c r="LQN679" s="40"/>
      <c r="LQO679" s="34"/>
      <c r="LQP679" s="34"/>
      <c r="LQQ679" s="35"/>
      <c r="LQR679" s="36"/>
      <c r="LQS679" s="37"/>
      <c r="LQT679" s="34"/>
      <c r="LQU679" s="34"/>
      <c r="LQV679" s="41"/>
      <c r="LQW679" s="41"/>
      <c r="LQX679" s="41"/>
      <c r="LQY679" s="41"/>
      <c r="LQZ679" s="36"/>
      <c r="LRA679" s="41"/>
      <c r="LRB679" s="36"/>
      <c r="LRC679" s="34"/>
      <c r="LRD679" s="34"/>
      <c r="LRE679" s="37"/>
      <c r="LRF679" s="38"/>
      <c r="LRG679" s="34"/>
      <c r="LRH679" s="39"/>
      <c r="LRI679" s="39"/>
      <c r="LRJ679" s="39"/>
      <c r="LRK679" s="39"/>
      <c r="LRL679" s="39"/>
      <c r="LRM679" s="39"/>
      <c r="LRN679" s="39"/>
      <c r="LRO679" s="39"/>
      <c r="LRP679" s="39"/>
      <c r="LRQ679" s="39"/>
      <c r="LRR679" s="39"/>
      <c r="LRS679" s="37"/>
      <c r="LRT679" s="37"/>
      <c r="LRU679" s="37"/>
      <c r="LRV679" s="37"/>
      <c r="LRW679" s="34"/>
      <c r="LRX679" s="40"/>
      <c r="LRY679" s="34"/>
      <c r="LRZ679" s="34"/>
      <c r="LSA679" s="35"/>
      <c r="LSB679" s="36"/>
      <c r="LSC679" s="37"/>
      <c r="LSD679" s="34"/>
      <c r="LSE679" s="34"/>
      <c r="LSF679" s="41"/>
      <c r="LSG679" s="41"/>
      <c r="LSH679" s="41"/>
      <c r="LSI679" s="41"/>
      <c r="LSJ679" s="36"/>
      <c r="LSK679" s="41"/>
      <c r="LSL679" s="36"/>
      <c r="LSM679" s="34"/>
      <c r="LSN679" s="34"/>
      <c r="LSO679" s="37"/>
      <c r="LSP679" s="38"/>
      <c r="LSQ679" s="34"/>
      <c r="LSR679" s="39"/>
      <c r="LSS679" s="39"/>
      <c r="LST679" s="39"/>
      <c r="LSU679" s="39"/>
      <c r="LSV679" s="39"/>
      <c r="LSW679" s="39"/>
      <c r="LSX679" s="39"/>
      <c r="LSY679" s="39"/>
      <c r="LSZ679" s="39"/>
      <c r="LTA679" s="39"/>
      <c r="LTB679" s="39"/>
      <c r="LTC679" s="37"/>
      <c r="LTD679" s="37"/>
      <c r="LTE679" s="37"/>
      <c r="LTF679" s="37"/>
      <c r="LTG679" s="34"/>
      <c r="LTH679" s="40"/>
      <c r="LTI679" s="34"/>
      <c r="LTJ679" s="34"/>
      <c r="LTK679" s="35"/>
      <c r="LTL679" s="36"/>
      <c r="LTM679" s="37"/>
      <c r="LTN679" s="34"/>
      <c r="LTO679" s="34"/>
      <c r="LTP679" s="41"/>
      <c r="LTQ679" s="41"/>
      <c r="LTR679" s="41"/>
      <c r="LTS679" s="41"/>
      <c r="LTT679" s="36"/>
      <c r="LTU679" s="41"/>
      <c r="LTV679" s="36"/>
      <c r="LTW679" s="34"/>
      <c r="LTX679" s="34"/>
      <c r="LTY679" s="37"/>
      <c r="LTZ679" s="38"/>
      <c r="LUA679" s="34"/>
      <c r="LUB679" s="39"/>
      <c r="LUC679" s="39"/>
      <c r="LUD679" s="39"/>
      <c r="LUE679" s="39"/>
      <c r="LUF679" s="39"/>
      <c r="LUG679" s="39"/>
      <c r="LUH679" s="39"/>
      <c r="LUI679" s="39"/>
      <c r="LUJ679" s="39"/>
      <c r="LUK679" s="39"/>
      <c r="LUL679" s="39"/>
      <c r="LUM679" s="37"/>
      <c r="LUN679" s="37"/>
      <c r="LUO679" s="37"/>
      <c r="LUP679" s="37"/>
      <c r="LUQ679" s="34"/>
      <c r="LUR679" s="40"/>
      <c r="LUS679" s="34"/>
      <c r="LUT679" s="34"/>
      <c r="LUU679" s="35"/>
      <c r="LUV679" s="36"/>
      <c r="LUW679" s="37"/>
      <c r="LUX679" s="34"/>
      <c r="LUY679" s="34"/>
      <c r="LUZ679" s="41"/>
      <c r="LVA679" s="41"/>
      <c r="LVB679" s="41"/>
      <c r="LVC679" s="41"/>
      <c r="LVD679" s="36"/>
      <c r="LVE679" s="41"/>
      <c r="LVF679" s="36"/>
      <c r="LVG679" s="34"/>
      <c r="LVH679" s="34"/>
      <c r="LVI679" s="37"/>
      <c r="LVJ679" s="38"/>
      <c r="LVK679" s="34"/>
      <c r="LVL679" s="39"/>
      <c r="LVM679" s="39"/>
      <c r="LVN679" s="39"/>
      <c r="LVO679" s="39"/>
      <c r="LVP679" s="39"/>
      <c r="LVQ679" s="39"/>
      <c r="LVR679" s="39"/>
      <c r="LVS679" s="39"/>
      <c r="LVT679" s="39"/>
      <c r="LVU679" s="39"/>
      <c r="LVV679" s="39"/>
      <c r="LVW679" s="37"/>
      <c r="LVX679" s="37"/>
      <c r="LVY679" s="37"/>
      <c r="LVZ679" s="37"/>
      <c r="LWA679" s="34"/>
      <c r="LWB679" s="40"/>
      <c r="LWC679" s="34"/>
      <c r="LWD679" s="34"/>
      <c r="LWE679" s="35"/>
      <c r="LWF679" s="36"/>
      <c r="LWG679" s="37"/>
      <c r="LWH679" s="34"/>
      <c r="LWI679" s="34"/>
      <c r="LWJ679" s="41"/>
      <c r="LWK679" s="41"/>
      <c r="LWL679" s="41"/>
      <c r="LWM679" s="41"/>
      <c r="LWN679" s="36"/>
      <c r="LWO679" s="41"/>
      <c r="LWP679" s="36"/>
      <c r="LWQ679" s="34"/>
      <c r="LWR679" s="34"/>
      <c r="LWS679" s="37"/>
      <c r="LWT679" s="38"/>
      <c r="LWU679" s="34"/>
      <c r="LWV679" s="39"/>
      <c r="LWW679" s="39"/>
      <c r="LWX679" s="39"/>
      <c r="LWY679" s="39"/>
      <c r="LWZ679" s="39"/>
      <c r="LXA679" s="39"/>
      <c r="LXB679" s="39"/>
      <c r="LXC679" s="39"/>
      <c r="LXD679" s="39"/>
      <c r="LXE679" s="39"/>
      <c r="LXF679" s="39"/>
      <c r="LXG679" s="37"/>
      <c r="LXH679" s="37"/>
      <c r="LXI679" s="37"/>
      <c r="LXJ679" s="37"/>
      <c r="LXK679" s="34"/>
      <c r="LXL679" s="40"/>
      <c r="LXM679" s="34"/>
      <c r="LXN679" s="34"/>
      <c r="LXO679" s="35"/>
      <c r="LXP679" s="36"/>
      <c r="LXQ679" s="37"/>
      <c r="LXR679" s="34"/>
      <c r="LXS679" s="34"/>
      <c r="LXT679" s="41"/>
      <c r="LXU679" s="41"/>
      <c r="LXV679" s="41"/>
      <c r="LXW679" s="41"/>
      <c r="LXX679" s="36"/>
      <c r="LXY679" s="41"/>
      <c r="LXZ679" s="36"/>
      <c r="LYA679" s="34"/>
      <c r="LYB679" s="34"/>
      <c r="LYC679" s="37"/>
      <c r="LYD679" s="38"/>
      <c r="LYE679" s="34"/>
      <c r="LYF679" s="39"/>
      <c r="LYG679" s="39"/>
      <c r="LYH679" s="39"/>
      <c r="LYI679" s="39"/>
      <c r="LYJ679" s="39"/>
      <c r="LYK679" s="39"/>
      <c r="LYL679" s="39"/>
      <c r="LYM679" s="39"/>
      <c r="LYN679" s="39"/>
      <c r="LYO679" s="39"/>
      <c r="LYP679" s="39"/>
      <c r="LYQ679" s="37"/>
      <c r="LYR679" s="37"/>
      <c r="LYS679" s="37"/>
      <c r="LYT679" s="37"/>
      <c r="LYU679" s="34"/>
      <c r="LYV679" s="40"/>
      <c r="LYW679" s="34"/>
      <c r="LYX679" s="34"/>
      <c r="LYY679" s="35"/>
      <c r="LYZ679" s="36"/>
      <c r="LZA679" s="37"/>
      <c r="LZB679" s="34"/>
      <c r="LZC679" s="34"/>
      <c r="LZD679" s="41"/>
      <c r="LZE679" s="41"/>
      <c r="LZF679" s="41"/>
      <c r="LZG679" s="41"/>
      <c r="LZH679" s="36"/>
      <c r="LZI679" s="41"/>
      <c r="LZJ679" s="36"/>
      <c r="LZK679" s="34"/>
      <c r="LZL679" s="34"/>
      <c r="LZM679" s="37"/>
      <c r="LZN679" s="38"/>
      <c r="LZO679" s="34"/>
      <c r="LZP679" s="39"/>
      <c r="LZQ679" s="39"/>
      <c r="LZR679" s="39"/>
      <c r="LZS679" s="39"/>
      <c r="LZT679" s="39"/>
      <c r="LZU679" s="39"/>
      <c r="LZV679" s="39"/>
      <c r="LZW679" s="39"/>
      <c r="LZX679" s="39"/>
      <c r="LZY679" s="39"/>
      <c r="LZZ679" s="39"/>
      <c r="MAA679" s="37"/>
      <c r="MAB679" s="37"/>
      <c r="MAC679" s="37"/>
      <c r="MAD679" s="37"/>
      <c r="MAE679" s="34"/>
      <c r="MAF679" s="40"/>
      <c r="MAG679" s="34"/>
      <c r="MAH679" s="34"/>
      <c r="MAI679" s="35"/>
      <c r="MAJ679" s="36"/>
      <c r="MAK679" s="37"/>
      <c r="MAL679" s="34"/>
      <c r="MAM679" s="34"/>
      <c r="MAN679" s="41"/>
      <c r="MAO679" s="41"/>
      <c r="MAP679" s="41"/>
      <c r="MAQ679" s="41"/>
      <c r="MAR679" s="36"/>
      <c r="MAS679" s="41"/>
      <c r="MAT679" s="36"/>
      <c r="MAU679" s="34"/>
      <c r="MAV679" s="34"/>
      <c r="MAW679" s="37"/>
      <c r="MAX679" s="38"/>
      <c r="MAY679" s="34"/>
      <c r="MAZ679" s="39"/>
      <c r="MBA679" s="39"/>
      <c r="MBB679" s="39"/>
      <c r="MBC679" s="39"/>
      <c r="MBD679" s="39"/>
      <c r="MBE679" s="39"/>
      <c r="MBF679" s="39"/>
      <c r="MBG679" s="39"/>
      <c r="MBH679" s="39"/>
      <c r="MBI679" s="39"/>
      <c r="MBJ679" s="39"/>
      <c r="MBK679" s="37"/>
      <c r="MBL679" s="37"/>
      <c r="MBM679" s="37"/>
      <c r="MBN679" s="37"/>
      <c r="MBO679" s="34"/>
      <c r="MBP679" s="40"/>
      <c r="MBQ679" s="34"/>
      <c r="MBR679" s="34"/>
      <c r="MBS679" s="35"/>
      <c r="MBT679" s="36"/>
      <c r="MBU679" s="37"/>
      <c r="MBV679" s="34"/>
      <c r="MBW679" s="34"/>
      <c r="MBX679" s="41"/>
      <c r="MBY679" s="41"/>
      <c r="MBZ679" s="41"/>
      <c r="MCA679" s="41"/>
      <c r="MCB679" s="36"/>
      <c r="MCC679" s="41"/>
      <c r="MCD679" s="36"/>
      <c r="MCE679" s="34"/>
      <c r="MCF679" s="34"/>
      <c r="MCG679" s="37"/>
      <c r="MCH679" s="38"/>
      <c r="MCI679" s="34"/>
      <c r="MCJ679" s="39"/>
      <c r="MCK679" s="39"/>
      <c r="MCL679" s="39"/>
      <c r="MCM679" s="39"/>
      <c r="MCN679" s="39"/>
      <c r="MCO679" s="39"/>
      <c r="MCP679" s="39"/>
      <c r="MCQ679" s="39"/>
      <c r="MCR679" s="39"/>
      <c r="MCS679" s="39"/>
      <c r="MCT679" s="39"/>
      <c r="MCU679" s="37"/>
      <c r="MCV679" s="37"/>
      <c r="MCW679" s="37"/>
      <c r="MCX679" s="37"/>
      <c r="MCY679" s="34"/>
      <c r="MCZ679" s="40"/>
      <c r="MDA679" s="34"/>
      <c r="MDB679" s="34"/>
      <c r="MDC679" s="35"/>
      <c r="MDD679" s="36"/>
      <c r="MDE679" s="37"/>
      <c r="MDF679" s="34"/>
      <c r="MDG679" s="34"/>
      <c r="MDH679" s="41"/>
      <c r="MDI679" s="41"/>
      <c r="MDJ679" s="41"/>
      <c r="MDK679" s="41"/>
      <c r="MDL679" s="36"/>
      <c r="MDM679" s="41"/>
      <c r="MDN679" s="36"/>
      <c r="MDO679" s="34"/>
      <c r="MDP679" s="34"/>
      <c r="MDQ679" s="37"/>
      <c r="MDR679" s="38"/>
      <c r="MDS679" s="34"/>
      <c r="MDT679" s="39"/>
      <c r="MDU679" s="39"/>
      <c r="MDV679" s="39"/>
      <c r="MDW679" s="39"/>
      <c r="MDX679" s="39"/>
      <c r="MDY679" s="39"/>
      <c r="MDZ679" s="39"/>
      <c r="MEA679" s="39"/>
      <c r="MEB679" s="39"/>
      <c r="MEC679" s="39"/>
      <c r="MED679" s="39"/>
      <c r="MEE679" s="37"/>
      <c r="MEF679" s="37"/>
      <c r="MEG679" s="37"/>
      <c r="MEH679" s="37"/>
      <c r="MEI679" s="34"/>
      <c r="MEJ679" s="40"/>
      <c r="MEK679" s="34"/>
      <c r="MEL679" s="34"/>
      <c r="MEM679" s="35"/>
      <c r="MEN679" s="36"/>
      <c r="MEO679" s="37"/>
      <c r="MEP679" s="34"/>
      <c r="MEQ679" s="34"/>
      <c r="MER679" s="41"/>
      <c r="MES679" s="41"/>
      <c r="MET679" s="41"/>
      <c r="MEU679" s="41"/>
      <c r="MEV679" s="36"/>
      <c r="MEW679" s="41"/>
      <c r="MEX679" s="36"/>
      <c r="MEY679" s="34"/>
      <c r="MEZ679" s="34"/>
      <c r="MFA679" s="37"/>
      <c r="MFB679" s="38"/>
      <c r="MFC679" s="34"/>
      <c r="MFD679" s="39"/>
      <c r="MFE679" s="39"/>
      <c r="MFF679" s="39"/>
      <c r="MFG679" s="39"/>
      <c r="MFH679" s="39"/>
      <c r="MFI679" s="39"/>
      <c r="MFJ679" s="39"/>
      <c r="MFK679" s="39"/>
      <c r="MFL679" s="39"/>
      <c r="MFM679" s="39"/>
      <c r="MFN679" s="39"/>
      <c r="MFO679" s="37"/>
      <c r="MFP679" s="37"/>
      <c r="MFQ679" s="37"/>
      <c r="MFR679" s="37"/>
      <c r="MFS679" s="34"/>
      <c r="MFT679" s="40"/>
      <c r="MFU679" s="34"/>
      <c r="MFV679" s="34"/>
      <c r="MFW679" s="35"/>
      <c r="MFX679" s="36"/>
      <c r="MFY679" s="37"/>
      <c r="MFZ679" s="34"/>
      <c r="MGA679" s="34"/>
      <c r="MGB679" s="41"/>
      <c r="MGC679" s="41"/>
      <c r="MGD679" s="41"/>
      <c r="MGE679" s="41"/>
      <c r="MGF679" s="36"/>
      <c r="MGG679" s="41"/>
      <c r="MGH679" s="36"/>
      <c r="MGI679" s="34"/>
      <c r="MGJ679" s="34"/>
      <c r="MGK679" s="37"/>
      <c r="MGL679" s="38"/>
      <c r="MGM679" s="34"/>
      <c r="MGN679" s="39"/>
      <c r="MGO679" s="39"/>
      <c r="MGP679" s="39"/>
      <c r="MGQ679" s="39"/>
      <c r="MGR679" s="39"/>
      <c r="MGS679" s="39"/>
      <c r="MGT679" s="39"/>
      <c r="MGU679" s="39"/>
      <c r="MGV679" s="39"/>
      <c r="MGW679" s="39"/>
      <c r="MGX679" s="39"/>
      <c r="MGY679" s="37"/>
      <c r="MGZ679" s="37"/>
      <c r="MHA679" s="37"/>
      <c r="MHB679" s="37"/>
      <c r="MHC679" s="34"/>
      <c r="MHD679" s="40"/>
      <c r="MHE679" s="34"/>
      <c r="MHF679" s="34"/>
      <c r="MHG679" s="35"/>
      <c r="MHH679" s="36"/>
      <c r="MHI679" s="37"/>
      <c r="MHJ679" s="34"/>
      <c r="MHK679" s="34"/>
      <c r="MHL679" s="41"/>
      <c r="MHM679" s="41"/>
      <c r="MHN679" s="41"/>
      <c r="MHO679" s="41"/>
      <c r="MHP679" s="36"/>
      <c r="MHQ679" s="41"/>
      <c r="MHR679" s="36"/>
      <c r="MHS679" s="34"/>
      <c r="MHT679" s="34"/>
      <c r="MHU679" s="37"/>
      <c r="MHV679" s="38"/>
      <c r="MHW679" s="34"/>
      <c r="MHX679" s="39"/>
      <c r="MHY679" s="39"/>
      <c r="MHZ679" s="39"/>
      <c r="MIA679" s="39"/>
      <c r="MIB679" s="39"/>
      <c r="MIC679" s="39"/>
      <c r="MID679" s="39"/>
      <c r="MIE679" s="39"/>
      <c r="MIF679" s="39"/>
      <c r="MIG679" s="39"/>
      <c r="MIH679" s="39"/>
      <c r="MII679" s="37"/>
      <c r="MIJ679" s="37"/>
      <c r="MIK679" s="37"/>
      <c r="MIL679" s="37"/>
      <c r="MIM679" s="34"/>
      <c r="MIN679" s="40"/>
      <c r="MIO679" s="34"/>
      <c r="MIP679" s="34"/>
      <c r="MIQ679" s="35"/>
      <c r="MIR679" s="36"/>
      <c r="MIS679" s="37"/>
      <c r="MIT679" s="34"/>
      <c r="MIU679" s="34"/>
      <c r="MIV679" s="41"/>
      <c r="MIW679" s="41"/>
      <c r="MIX679" s="41"/>
      <c r="MIY679" s="41"/>
      <c r="MIZ679" s="36"/>
      <c r="MJA679" s="41"/>
      <c r="MJB679" s="36"/>
      <c r="MJC679" s="34"/>
      <c r="MJD679" s="34"/>
      <c r="MJE679" s="37"/>
      <c r="MJF679" s="38"/>
      <c r="MJG679" s="34"/>
      <c r="MJH679" s="39"/>
      <c r="MJI679" s="39"/>
      <c r="MJJ679" s="39"/>
      <c r="MJK679" s="39"/>
      <c r="MJL679" s="39"/>
      <c r="MJM679" s="39"/>
      <c r="MJN679" s="39"/>
      <c r="MJO679" s="39"/>
      <c r="MJP679" s="39"/>
      <c r="MJQ679" s="39"/>
      <c r="MJR679" s="39"/>
      <c r="MJS679" s="37"/>
      <c r="MJT679" s="37"/>
      <c r="MJU679" s="37"/>
      <c r="MJV679" s="37"/>
      <c r="MJW679" s="34"/>
      <c r="MJX679" s="40"/>
      <c r="MJY679" s="34"/>
      <c r="MJZ679" s="34"/>
      <c r="MKA679" s="35"/>
      <c r="MKB679" s="36"/>
      <c r="MKC679" s="37"/>
      <c r="MKD679" s="34"/>
      <c r="MKE679" s="34"/>
      <c r="MKF679" s="41"/>
      <c r="MKG679" s="41"/>
      <c r="MKH679" s="41"/>
      <c r="MKI679" s="41"/>
      <c r="MKJ679" s="36"/>
      <c r="MKK679" s="41"/>
      <c r="MKL679" s="36"/>
      <c r="MKM679" s="34"/>
      <c r="MKN679" s="34"/>
      <c r="MKO679" s="37"/>
      <c r="MKP679" s="38"/>
      <c r="MKQ679" s="34"/>
      <c r="MKR679" s="39"/>
      <c r="MKS679" s="39"/>
      <c r="MKT679" s="39"/>
      <c r="MKU679" s="39"/>
      <c r="MKV679" s="39"/>
      <c r="MKW679" s="39"/>
      <c r="MKX679" s="39"/>
      <c r="MKY679" s="39"/>
      <c r="MKZ679" s="39"/>
      <c r="MLA679" s="39"/>
      <c r="MLB679" s="39"/>
      <c r="MLC679" s="37"/>
      <c r="MLD679" s="37"/>
      <c r="MLE679" s="37"/>
      <c r="MLF679" s="37"/>
      <c r="MLG679" s="34"/>
      <c r="MLH679" s="40"/>
      <c r="MLI679" s="34"/>
      <c r="MLJ679" s="34"/>
      <c r="MLK679" s="35"/>
      <c r="MLL679" s="36"/>
      <c r="MLM679" s="37"/>
      <c r="MLN679" s="34"/>
      <c r="MLO679" s="34"/>
      <c r="MLP679" s="41"/>
      <c r="MLQ679" s="41"/>
      <c r="MLR679" s="41"/>
      <c r="MLS679" s="41"/>
      <c r="MLT679" s="36"/>
      <c r="MLU679" s="41"/>
      <c r="MLV679" s="36"/>
      <c r="MLW679" s="34"/>
      <c r="MLX679" s="34"/>
      <c r="MLY679" s="37"/>
      <c r="MLZ679" s="38"/>
      <c r="MMA679" s="34"/>
      <c r="MMB679" s="39"/>
      <c r="MMC679" s="39"/>
      <c r="MMD679" s="39"/>
      <c r="MME679" s="39"/>
      <c r="MMF679" s="39"/>
      <c r="MMG679" s="39"/>
      <c r="MMH679" s="39"/>
      <c r="MMI679" s="39"/>
      <c r="MMJ679" s="39"/>
      <c r="MMK679" s="39"/>
      <c r="MML679" s="39"/>
      <c r="MMM679" s="37"/>
      <c r="MMN679" s="37"/>
      <c r="MMO679" s="37"/>
      <c r="MMP679" s="37"/>
      <c r="MMQ679" s="34"/>
      <c r="MMR679" s="40"/>
      <c r="MMS679" s="34"/>
      <c r="MMT679" s="34"/>
      <c r="MMU679" s="35"/>
      <c r="MMV679" s="36"/>
      <c r="MMW679" s="37"/>
      <c r="MMX679" s="34"/>
      <c r="MMY679" s="34"/>
      <c r="MMZ679" s="41"/>
      <c r="MNA679" s="41"/>
      <c r="MNB679" s="41"/>
      <c r="MNC679" s="41"/>
      <c r="MND679" s="36"/>
      <c r="MNE679" s="41"/>
      <c r="MNF679" s="36"/>
      <c r="MNG679" s="34"/>
      <c r="MNH679" s="34"/>
      <c r="MNI679" s="37"/>
      <c r="MNJ679" s="38"/>
      <c r="MNK679" s="34"/>
      <c r="MNL679" s="39"/>
      <c r="MNM679" s="39"/>
      <c r="MNN679" s="39"/>
      <c r="MNO679" s="39"/>
      <c r="MNP679" s="39"/>
      <c r="MNQ679" s="39"/>
      <c r="MNR679" s="39"/>
      <c r="MNS679" s="39"/>
      <c r="MNT679" s="39"/>
      <c r="MNU679" s="39"/>
      <c r="MNV679" s="39"/>
      <c r="MNW679" s="37"/>
      <c r="MNX679" s="37"/>
      <c r="MNY679" s="37"/>
      <c r="MNZ679" s="37"/>
      <c r="MOA679" s="34"/>
      <c r="MOB679" s="40"/>
      <c r="MOC679" s="34"/>
      <c r="MOD679" s="34"/>
      <c r="MOE679" s="35"/>
      <c r="MOF679" s="36"/>
      <c r="MOG679" s="37"/>
      <c r="MOH679" s="34"/>
      <c r="MOI679" s="34"/>
      <c r="MOJ679" s="41"/>
      <c r="MOK679" s="41"/>
      <c r="MOL679" s="41"/>
      <c r="MOM679" s="41"/>
      <c r="MON679" s="36"/>
      <c r="MOO679" s="41"/>
      <c r="MOP679" s="36"/>
      <c r="MOQ679" s="34"/>
      <c r="MOR679" s="34"/>
      <c r="MOS679" s="37"/>
      <c r="MOT679" s="38"/>
      <c r="MOU679" s="34"/>
      <c r="MOV679" s="39"/>
      <c r="MOW679" s="39"/>
      <c r="MOX679" s="39"/>
      <c r="MOY679" s="39"/>
      <c r="MOZ679" s="39"/>
      <c r="MPA679" s="39"/>
      <c r="MPB679" s="39"/>
      <c r="MPC679" s="39"/>
      <c r="MPD679" s="39"/>
      <c r="MPE679" s="39"/>
      <c r="MPF679" s="39"/>
      <c r="MPG679" s="37"/>
      <c r="MPH679" s="37"/>
      <c r="MPI679" s="37"/>
      <c r="MPJ679" s="37"/>
      <c r="MPK679" s="34"/>
      <c r="MPL679" s="40"/>
      <c r="MPM679" s="34"/>
      <c r="MPN679" s="34"/>
      <c r="MPO679" s="35"/>
      <c r="MPP679" s="36"/>
      <c r="MPQ679" s="37"/>
      <c r="MPR679" s="34"/>
      <c r="MPS679" s="34"/>
      <c r="MPT679" s="41"/>
      <c r="MPU679" s="41"/>
      <c r="MPV679" s="41"/>
      <c r="MPW679" s="41"/>
      <c r="MPX679" s="36"/>
      <c r="MPY679" s="41"/>
      <c r="MPZ679" s="36"/>
      <c r="MQA679" s="34"/>
      <c r="MQB679" s="34"/>
      <c r="MQC679" s="37"/>
      <c r="MQD679" s="38"/>
      <c r="MQE679" s="34"/>
      <c r="MQF679" s="39"/>
      <c r="MQG679" s="39"/>
      <c r="MQH679" s="39"/>
      <c r="MQI679" s="39"/>
      <c r="MQJ679" s="39"/>
      <c r="MQK679" s="39"/>
      <c r="MQL679" s="39"/>
      <c r="MQM679" s="39"/>
      <c r="MQN679" s="39"/>
      <c r="MQO679" s="39"/>
      <c r="MQP679" s="39"/>
      <c r="MQQ679" s="37"/>
      <c r="MQR679" s="37"/>
      <c r="MQS679" s="37"/>
      <c r="MQT679" s="37"/>
      <c r="MQU679" s="34"/>
      <c r="MQV679" s="40"/>
      <c r="MQW679" s="34"/>
      <c r="MQX679" s="34"/>
      <c r="MQY679" s="35"/>
      <c r="MQZ679" s="36"/>
      <c r="MRA679" s="37"/>
      <c r="MRB679" s="34"/>
      <c r="MRC679" s="34"/>
      <c r="MRD679" s="41"/>
      <c r="MRE679" s="41"/>
      <c r="MRF679" s="41"/>
      <c r="MRG679" s="41"/>
      <c r="MRH679" s="36"/>
      <c r="MRI679" s="41"/>
      <c r="MRJ679" s="36"/>
      <c r="MRK679" s="34"/>
      <c r="MRL679" s="34"/>
      <c r="MRM679" s="37"/>
      <c r="MRN679" s="38"/>
      <c r="MRO679" s="34"/>
      <c r="MRP679" s="39"/>
      <c r="MRQ679" s="39"/>
      <c r="MRR679" s="39"/>
      <c r="MRS679" s="39"/>
      <c r="MRT679" s="39"/>
      <c r="MRU679" s="39"/>
      <c r="MRV679" s="39"/>
      <c r="MRW679" s="39"/>
      <c r="MRX679" s="39"/>
      <c r="MRY679" s="39"/>
      <c r="MRZ679" s="39"/>
      <c r="MSA679" s="37"/>
      <c r="MSB679" s="37"/>
      <c r="MSC679" s="37"/>
      <c r="MSD679" s="37"/>
      <c r="MSE679" s="34"/>
      <c r="MSF679" s="40"/>
      <c r="MSG679" s="34"/>
      <c r="MSH679" s="34"/>
      <c r="MSI679" s="35"/>
      <c r="MSJ679" s="36"/>
      <c r="MSK679" s="37"/>
      <c r="MSL679" s="34"/>
      <c r="MSM679" s="34"/>
      <c r="MSN679" s="41"/>
      <c r="MSO679" s="41"/>
      <c r="MSP679" s="41"/>
      <c r="MSQ679" s="41"/>
      <c r="MSR679" s="36"/>
      <c r="MSS679" s="41"/>
      <c r="MST679" s="36"/>
      <c r="MSU679" s="34"/>
      <c r="MSV679" s="34"/>
      <c r="MSW679" s="37"/>
      <c r="MSX679" s="38"/>
      <c r="MSY679" s="34"/>
      <c r="MSZ679" s="39"/>
      <c r="MTA679" s="39"/>
      <c r="MTB679" s="39"/>
      <c r="MTC679" s="39"/>
      <c r="MTD679" s="39"/>
      <c r="MTE679" s="39"/>
      <c r="MTF679" s="39"/>
      <c r="MTG679" s="39"/>
      <c r="MTH679" s="39"/>
      <c r="MTI679" s="39"/>
      <c r="MTJ679" s="39"/>
      <c r="MTK679" s="37"/>
      <c r="MTL679" s="37"/>
      <c r="MTM679" s="37"/>
      <c r="MTN679" s="37"/>
      <c r="MTO679" s="34"/>
      <c r="MTP679" s="40"/>
      <c r="MTQ679" s="34"/>
      <c r="MTR679" s="34"/>
      <c r="MTS679" s="35"/>
      <c r="MTT679" s="36"/>
      <c r="MTU679" s="37"/>
      <c r="MTV679" s="34"/>
      <c r="MTW679" s="34"/>
      <c r="MTX679" s="41"/>
      <c r="MTY679" s="41"/>
      <c r="MTZ679" s="41"/>
      <c r="MUA679" s="41"/>
      <c r="MUB679" s="36"/>
      <c r="MUC679" s="41"/>
      <c r="MUD679" s="36"/>
      <c r="MUE679" s="34"/>
      <c r="MUF679" s="34"/>
      <c r="MUG679" s="37"/>
      <c r="MUH679" s="38"/>
      <c r="MUI679" s="34"/>
      <c r="MUJ679" s="39"/>
      <c r="MUK679" s="39"/>
      <c r="MUL679" s="39"/>
      <c r="MUM679" s="39"/>
      <c r="MUN679" s="39"/>
      <c r="MUO679" s="39"/>
      <c r="MUP679" s="39"/>
      <c r="MUQ679" s="39"/>
      <c r="MUR679" s="39"/>
      <c r="MUS679" s="39"/>
      <c r="MUT679" s="39"/>
      <c r="MUU679" s="37"/>
      <c r="MUV679" s="37"/>
      <c r="MUW679" s="37"/>
      <c r="MUX679" s="37"/>
      <c r="MUY679" s="34"/>
      <c r="MUZ679" s="40"/>
      <c r="MVA679" s="34"/>
      <c r="MVB679" s="34"/>
      <c r="MVC679" s="35"/>
      <c r="MVD679" s="36"/>
      <c r="MVE679" s="37"/>
      <c r="MVF679" s="34"/>
      <c r="MVG679" s="34"/>
      <c r="MVH679" s="41"/>
      <c r="MVI679" s="41"/>
      <c r="MVJ679" s="41"/>
      <c r="MVK679" s="41"/>
      <c r="MVL679" s="36"/>
      <c r="MVM679" s="41"/>
      <c r="MVN679" s="36"/>
      <c r="MVO679" s="34"/>
      <c r="MVP679" s="34"/>
      <c r="MVQ679" s="37"/>
      <c r="MVR679" s="38"/>
      <c r="MVS679" s="34"/>
      <c r="MVT679" s="39"/>
      <c r="MVU679" s="39"/>
      <c r="MVV679" s="39"/>
      <c r="MVW679" s="39"/>
      <c r="MVX679" s="39"/>
      <c r="MVY679" s="39"/>
      <c r="MVZ679" s="39"/>
      <c r="MWA679" s="39"/>
      <c r="MWB679" s="39"/>
      <c r="MWC679" s="39"/>
      <c r="MWD679" s="39"/>
      <c r="MWE679" s="37"/>
      <c r="MWF679" s="37"/>
      <c r="MWG679" s="37"/>
      <c r="MWH679" s="37"/>
      <c r="MWI679" s="34"/>
      <c r="MWJ679" s="40"/>
      <c r="MWK679" s="34"/>
      <c r="MWL679" s="34"/>
      <c r="MWM679" s="35"/>
      <c r="MWN679" s="36"/>
      <c r="MWO679" s="37"/>
      <c r="MWP679" s="34"/>
      <c r="MWQ679" s="34"/>
      <c r="MWR679" s="41"/>
      <c r="MWS679" s="41"/>
      <c r="MWT679" s="41"/>
      <c r="MWU679" s="41"/>
      <c r="MWV679" s="36"/>
      <c r="MWW679" s="41"/>
      <c r="MWX679" s="36"/>
      <c r="MWY679" s="34"/>
      <c r="MWZ679" s="34"/>
      <c r="MXA679" s="37"/>
      <c r="MXB679" s="38"/>
      <c r="MXC679" s="34"/>
      <c r="MXD679" s="39"/>
      <c r="MXE679" s="39"/>
      <c r="MXF679" s="39"/>
      <c r="MXG679" s="39"/>
      <c r="MXH679" s="39"/>
      <c r="MXI679" s="39"/>
      <c r="MXJ679" s="39"/>
      <c r="MXK679" s="39"/>
      <c r="MXL679" s="39"/>
      <c r="MXM679" s="39"/>
      <c r="MXN679" s="39"/>
      <c r="MXO679" s="37"/>
      <c r="MXP679" s="37"/>
      <c r="MXQ679" s="37"/>
      <c r="MXR679" s="37"/>
      <c r="MXS679" s="34"/>
      <c r="MXT679" s="40"/>
      <c r="MXU679" s="34"/>
      <c r="MXV679" s="34"/>
      <c r="MXW679" s="35"/>
      <c r="MXX679" s="36"/>
      <c r="MXY679" s="37"/>
      <c r="MXZ679" s="34"/>
      <c r="MYA679" s="34"/>
      <c r="MYB679" s="41"/>
      <c r="MYC679" s="41"/>
      <c r="MYD679" s="41"/>
      <c r="MYE679" s="41"/>
      <c r="MYF679" s="36"/>
      <c r="MYG679" s="41"/>
      <c r="MYH679" s="36"/>
      <c r="MYI679" s="34"/>
      <c r="MYJ679" s="34"/>
      <c r="MYK679" s="37"/>
      <c r="MYL679" s="38"/>
      <c r="MYM679" s="34"/>
      <c r="MYN679" s="39"/>
      <c r="MYO679" s="39"/>
      <c r="MYP679" s="39"/>
      <c r="MYQ679" s="39"/>
      <c r="MYR679" s="39"/>
      <c r="MYS679" s="39"/>
      <c r="MYT679" s="39"/>
      <c r="MYU679" s="39"/>
      <c r="MYV679" s="39"/>
      <c r="MYW679" s="39"/>
      <c r="MYX679" s="39"/>
      <c r="MYY679" s="37"/>
      <c r="MYZ679" s="37"/>
      <c r="MZA679" s="37"/>
      <c r="MZB679" s="37"/>
      <c r="MZC679" s="34"/>
      <c r="MZD679" s="40"/>
      <c r="MZE679" s="34"/>
      <c r="MZF679" s="34"/>
      <c r="MZG679" s="35"/>
      <c r="MZH679" s="36"/>
      <c r="MZI679" s="37"/>
      <c r="MZJ679" s="34"/>
      <c r="MZK679" s="34"/>
      <c r="MZL679" s="41"/>
      <c r="MZM679" s="41"/>
      <c r="MZN679" s="41"/>
      <c r="MZO679" s="41"/>
      <c r="MZP679" s="36"/>
      <c r="MZQ679" s="41"/>
      <c r="MZR679" s="36"/>
      <c r="MZS679" s="34"/>
      <c r="MZT679" s="34"/>
      <c r="MZU679" s="37"/>
      <c r="MZV679" s="38"/>
      <c r="MZW679" s="34"/>
      <c r="MZX679" s="39"/>
      <c r="MZY679" s="39"/>
      <c r="MZZ679" s="39"/>
      <c r="NAA679" s="39"/>
      <c r="NAB679" s="39"/>
      <c r="NAC679" s="39"/>
      <c r="NAD679" s="39"/>
      <c r="NAE679" s="39"/>
      <c r="NAF679" s="39"/>
      <c r="NAG679" s="39"/>
      <c r="NAH679" s="39"/>
      <c r="NAI679" s="37"/>
      <c r="NAJ679" s="37"/>
      <c r="NAK679" s="37"/>
      <c r="NAL679" s="37"/>
      <c r="NAM679" s="34"/>
      <c r="NAN679" s="40"/>
      <c r="NAO679" s="34"/>
      <c r="NAP679" s="34"/>
      <c r="NAQ679" s="35"/>
      <c r="NAR679" s="36"/>
      <c r="NAS679" s="37"/>
      <c r="NAT679" s="34"/>
      <c r="NAU679" s="34"/>
      <c r="NAV679" s="41"/>
      <c r="NAW679" s="41"/>
      <c r="NAX679" s="41"/>
      <c r="NAY679" s="41"/>
      <c r="NAZ679" s="36"/>
      <c r="NBA679" s="41"/>
      <c r="NBB679" s="36"/>
      <c r="NBC679" s="34"/>
      <c r="NBD679" s="34"/>
      <c r="NBE679" s="37"/>
      <c r="NBF679" s="38"/>
      <c r="NBG679" s="34"/>
      <c r="NBH679" s="39"/>
      <c r="NBI679" s="39"/>
      <c r="NBJ679" s="39"/>
      <c r="NBK679" s="39"/>
      <c r="NBL679" s="39"/>
      <c r="NBM679" s="39"/>
      <c r="NBN679" s="39"/>
      <c r="NBO679" s="39"/>
      <c r="NBP679" s="39"/>
      <c r="NBQ679" s="39"/>
      <c r="NBR679" s="39"/>
      <c r="NBS679" s="37"/>
      <c r="NBT679" s="37"/>
      <c r="NBU679" s="37"/>
      <c r="NBV679" s="37"/>
      <c r="NBW679" s="34"/>
      <c r="NBX679" s="40"/>
      <c r="NBY679" s="34"/>
      <c r="NBZ679" s="34"/>
      <c r="NCA679" s="35"/>
      <c r="NCB679" s="36"/>
      <c r="NCC679" s="37"/>
      <c r="NCD679" s="34"/>
      <c r="NCE679" s="34"/>
      <c r="NCF679" s="41"/>
      <c r="NCG679" s="41"/>
      <c r="NCH679" s="41"/>
      <c r="NCI679" s="41"/>
      <c r="NCJ679" s="36"/>
      <c r="NCK679" s="41"/>
      <c r="NCL679" s="36"/>
      <c r="NCM679" s="34"/>
      <c r="NCN679" s="34"/>
      <c r="NCO679" s="37"/>
      <c r="NCP679" s="38"/>
      <c r="NCQ679" s="34"/>
      <c r="NCR679" s="39"/>
      <c r="NCS679" s="39"/>
      <c r="NCT679" s="39"/>
      <c r="NCU679" s="39"/>
      <c r="NCV679" s="39"/>
      <c r="NCW679" s="39"/>
      <c r="NCX679" s="39"/>
      <c r="NCY679" s="39"/>
      <c r="NCZ679" s="39"/>
      <c r="NDA679" s="39"/>
      <c r="NDB679" s="39"/>
      <c r="NDC679" s="37"/>
      <c r="NDD679" s="37"/>
      <c r="NDE679" s="37"/>
      <c r="NDF679" s="37"/>
      <c r="NDG679" s="34"/>
      <c r="NDH679" s="40"/>
      <c r="NDI679" s="34"/>
      <c r="NDJ679" s="34"/>
      <c r="NDK679" s="35"/>
      <c r="NDL679" s="36"/>
      <c r="NDM679" s="37"/>
      <c r="NDN679" s="34"/>
      <c r="NDO679" s="34"/>
      <c r="NDP679" s="41"/>
      <c r="NDQ679" s="41"/>
      <c r="NDR679" s="41"/>
      <c r="NDS679" s="41"/>
      <c r="NDT679" s="36"/>
      <c r="NDU679" s="41"/>
      <c r="NDV679" s="36"/>
      <c r="NDW679" s="34"/>
      <c r="NDX679" s="34"/>
      <c r="NDY679" s="37"/>
      <c r="NDZ679" s="38"/>
      <c r="NEA679" s="34"/>
      <c r="NEB679" s="39"/>
      <c r="NEC679" s="39"/>
      <c r="NED679" s="39"/>
      <c r="NEE679" s="39"/>
      <c r="NEF679" s="39"/>
      <c r="NEG679" s="39"/>
      <c r="NEH679" s="39"/>
      <c r="NEI679" s="39"/>
      <c r="NEJ679" s="39"/>
      <c r="NEK679" s="39"/>
      <c r="NEL679" s="39"/>
      <c r="NEM679" s="37"/>
      <c r="NEN679" s="37"/>
      <c r="NEO679" s="37"/>
      <c r="NEP679" s="37"/>
      <c r="NEQ679" s="34"/>
      <c r="NER679" s="40"/>
      <c r="NES679" s="34"/>
      <c r="NET679" s="34"/>
      <c r="NEU679" s="35"/>
      <c r="NEV679" s="36"/>
      <c r="NEW679" s="37"/>
      <c r="NEX679" s="34"/>
      <c r="NEY679" s="34"/>
      <c r="NEZ679" s="41"/>
      <c r="NFA679" s="41"/>
      <c r="NFB679" s="41"/>
      <c r="NFC679" s="41"/>
      <c r="NFD679" s="36"/>
      <c r="NFE679" s="41"/>
      <c r="NFF679" s="36"/>
      <c r="NFG679" s="34"/>
      <c r="NFH679" s="34"/>
      <c r="NFI679" s="37"/>
      <c r="NFJ679" s="38"/>
      <c r="NFK679" s="34"/>
      <c r="NFL679" s="39"/>
      <c r="NFM679" s="39"/>
      <c r="NFN679" s="39"/>
      <c r="NFO679" s="39"/>
      <c r="NFP679" s="39"/>
      <c r="NFQ679" s="39"/>
      <c r="NFR679" s="39"/>
      <c r="NFS679" s="39"/>
      <c r="NFT679" s="39"/>
      <c r="NFU679" s="39"/>
      <c r="NFV679" s="39"/>
      <c r="NFW679" s="37"/>
      <c r="NFX679" s="37"/>
      <c r="NFY679" s="37"/>
      <c r="NFZ679" s="37"/>
      <c r="NGA679" s="34"/>
      <c r="NGB679" s="40"/>
      <c r="NGC679" s="34"/>
      <c r="NGD679" s="34"/>
      <c r="NGE679" s="35"/>
      <c r="NGF679" s="36"/>
      <c r="NGG679" s="37"/>
      <c r="NGH679" s="34"/>
      <c r="NGI679" s="34"/>
      <c r="NGJ679" s="41"/>
      <c r="NGK679" s="41"/>
      <c r="NGL679" s="41"/>
      <c r="NGM679" s="41"/>
      <c r="NGN679" s="36"/>
      <c r="NGO679" s="41"/>
      <c r="NGP679" s="36"/>
      <c r="NGQ679" s="34"/>
      <c r="NGR679" s="34"/>
      <c r="NGS679" s="37"/>
      <c r="NGT679" s="38"/>
      <c r="NGU679" s="34"/>
      <c r="NGV679" s="39"/>
      <c r="NGW679" s="39"/>
      <c r="NGX679" s="39"/>
      <c r="NGY679" s="39"/>
      <c r="NGZ679" s="39"/>
      <c r="NHA679" s="39"/>
      <c r="NHB679" s="39"/>
      <c r="NHC679" s="39"/>
      <c r="NHD679" s="39"/>
      <c r="NHE679" s="39"/>
      <c r="NHF679" s="39"/>
      <c r="NHG679" s="37"/>
      <c r="NHH679" s="37"/>
      <c r="NHI679" s="37"/>
      <c r="NHJ679" s="37"/>
      <c r="NHK679" s="34"/>
      <c r="NHL679" s="40"/>
      <c r="NHM679" s="34"/>
      <c r="NHN679" s="34"/>
      <c r="NHO679" s="35"/>
      <c r="NHP679" s="36"/>
      <c r="NHQ679" s="37"/>
      <c r="NHR679" s="34"/>
      <c r="NHS679" s="34"/>
      <c r="NHT679" s="41"/>
      <c r="NHU679" s="41"/>
      <c r="NHV679" s="41"/>
      <c r="NHW679" s="41"/>
      <c r="NHX679" s="36"/>
      <c r="NHY679" s="41"/>
      <c r="NHZ679" s="36"/>
      <c r="NIA679" s="34"/>
      <c r="NIB679" s="34"/>
      <c r="NIC679" s="37"/>
      <c r="NID679" s="38"/>
      <c r="NIE679" s="34"/>
      <c r="NIF679" s="39"/>
      <c r="NIG679" s="39"/>
      <c r="NIH679" s="39"/>
      <c r="NII679" s="39"/>
      <c r="NIJ679" s="39"/>
      <c r="NIK679" s="39"/>
      <c r="NIL679" s="39"/>
      <c r="NIM679" s="39"/>
      <c r="NIN679" s="39"/>
      <c r="NIO679" s="39"/>
      <c r="NIP679" s="39"/>
      <c r="NIQ679" s="37"/>
      <c r="NIR679" s="37"/>
      <c r="NIS679" s="37"/>
      <c r="NIT679" s="37"/>
      <c r="NIU679" s="34"/>
      <c r="NIV679" s="40"/>
      <c r="NIW679" s="34"/>
      <c r="NIX679" s="34"/>
      <c r="NIY679" s="35"/>
      <c r="NIZ679" s="36"/>
      <c r="NJA679" s="37"/>
      <c r="NJB679" s="34"/>
      <c r="NJC679" s="34"/>
      <c r="NJD679" s="41"/>
      <c r="NJE679" s="41"/>
      <c r="NJF679" s="41"/>
      <c r="NJG679" s="41"/>
      <c r="NJH679" s="36"/>
      <c r="NJI679" s="41"/>
      <c r="NJJ679" s="36"/>
      <c r="NJK679" s="34"/>
      <c r="NJL679" s="34"/>
      <c r="NJM679" s="37"/>
      <c r="NJN679" s="38"/>
      <c r="NJO679" s="34"/>
      <c r="NJP679" s="39"/>
      <c r="NJQ679" s="39"/>
      <c r="NJR679" s="39"/>
      <c r="NJS679" s="39"/>
      <c r="NJT679" s="39"/>
      <c r="NJU679" s="39"/>
      <c r="NJV679" s="39"/>
      <c r="NJW679" s="39"/>
      <c r="NJX679" s="39"/>
      <c r="NJY679" s="39"/>
      <c r="NJZ679" s="39"/>
      <c r="NKA679" s="37"/>
      <c r="NKB679" s="37"/>
      <c r="NKC679" s="37"/>
      <c r="NKD679" s="37"/>
      <c r="NKE679" s="34"/>
      <c r="NKF679" s="40"/>
      <c r="NKG679" s="34"/>
      <c r="NKH679" s="34"/>
      <c r="NKI679" s="35"/>
      <c r="NKJ679" s="36"/>
      <c r="NKK679" s="37"/>
      <c r="NKL679" s="34"/>
      <c r="NKM679" s="34"/>
      <c r="NKN679" s="41"/>
      <c r="NKO679" s="41"/>
      <c r="NKP679" s="41"/>
      <c r="NKQ679" s="41"/>
      <c r="NKR679" s="36"/>
      <c r="NKS679" s="41"/>
      <c r="NKT679" s="36"/>
      <c r="NKU679" s="34"/>
      <c r="NKV679" s="34"/>
      <c r="NKW679" s="37"/>
      <c r="NKX679" s="38"/>
      <c r="NKY679" s="34"/>
      <c r="NKZ679" s="39"/>
      <c r="NLA679" s="39"/>
      <c r="NLB679" s="39"/>
      <c r="NLC679" s="39"/>
      <c r="NLD679" s="39"/>
      <c r="NLE679" s="39"/>
      <c r="NLF679" s="39"/>
      <c r="NLG679" s="39"/>
      <c r="NLH679" s="39"/>
      <c r="NLI679" s="39"/>
      <c r="NLJ679" s="39"/>
      <c r="NLK679" s="37"/>
      <c r="NLL679" s="37"/>
      <c r="NLM679" s="37"/>
      <c r="NLN679" s="37"/>
      <c r="NLO679" s="34"/>
      <c r="NLP679" s="40"/>
      <c r="NLQ679" s="34"/>
      <c r="NLR679" s="34"/>
      <c r="NLS679" s="35"/>
      <c r="NLT679" s="36"/>
      <c r="NLU679" s="37"/>
      <c r="NLV679" s="34"/>
      <c r="NLW679" s="34"/>
      <c r="NLX679" s="41"/>
      <c r="NLY679" s="41"/>
      <c r="NLZ679" s="41"/>
      <c r="NMA679" s="41"/>
      <c r="NMB679" s="36"/>
      <c r="NMC679" s="41"/>
      <c r="NMD679" s="36"/>
      <c r="NME679" s="34"/>
      <c r="NMF679" s="34"/>
      <c r="NMG679" s="37"/>
      <c r="NMH679" s="38"/>
      <c r="NMI679" s="34"/>
      <c r="NMJ679" s="39"/>
      <c r="NMK679" s="39"/>
      <c r="NML679" s="39"/>
      <c r="NMM679" s="39"/>
      <c r="NMN679" s="39"/>
      <c r="NMO679" s="39"/>
      <c r="NMP679" s="39"/>
      <c r="NMQ679" s="39"/>
      <c r="NMR679" s="39"/>
      <c r="NMS679" s="39"/>
      <c r="NMT679" s="39"/>
      <c r="NMU679" s="37"/>
      <c r="NMV679" s="37"/>
      <c r="NMW679" s="37"/>
      <c r="NMX679" s="37"/>
      <c r="NMY679" s="34"/>
      <c r="NMZ679" s="40"/>
      <c r="NNA679" s="34"/>
      <c r="NNB679" s="34"/>
      <c r="NNC679" s="35"/>
      <c r="NND679" s="36"/>
      <c r="NNE679" s="37"/>
      <c r="NNF679" s="34"/>
      <c r="NNG679" s="34"/>
      <c r="NNH679" s="41"/>
      <c r="NNI679" s="41"/>
      <c r="NNJ679" s="41"/>
      <c r="NNK679" s="41"/>
      <c r="NNL679" s="36"/>
      <c r="NNM679" s="41"/>
      <c r="NNN679" s="36"/>
      <c r="NNO679" s="34"/>
      <c r="NNP679" s="34"/>
      <c r="NNQ679" s="37"/>
      <c r="NNR679" s="38"/>
      <c r="NNS679" s="34"/>
      <c r="NNT679" s="39"/>
      <c r="NNU679" s="39"/>
      <c r="NNV679" s="39"/>
      <c r="NNW679" s="39"/>
      <c r="NNX679" s="39"/>
      <c r="NNY679" s="39"/>
      <c r="NNZ679" s="39"/>
      <c r="NOA679" s="39"/>
      <c r="NOB679" s="39"/>
      <c r="NOC679" s="39"/>
      <c r="NOD679" s="39"/>
      <c r="NOE679" s="37"/>
      <c r="NOF679" s="37"/>
      <c r="NOG679" s="37"/>
      <c r="NOH679" s="37"/>
      <c r="NOI679" s="34"/>
      <c r="NOJ679" s="40"/>
      <c r="NOK679" s="34"/>
      <c r="NOL679" s="34"/>
      <c r="NOM679" s="35"/>
      <c r="NON679" s="36"/>
      <c r="NOO679" s="37"/>
      <c r="NOP679" s="34"/>
      <c r="NOQ679" s="34"/>
      <c r="NOR679" s="41"/>
      <c r="NOS679" s="41"/>
      <c r="NOT679" s="41"/>
      <c r="NOU679" s="41"/>
      <c r="NOV679" s="36"/>
      <c r="NOW679" s="41"/>
      <c r="NOX679" s="36"/>
      <c r="NOY679" s="34"/>
      <c r="NOZ679" s="34"/>
      <c r="NPA679" s="37"/>
      <c r="NPB679" s="38"/>
      <c r="NPC679" s="34"/>
      <c r="NPD679" s="39"/>
      <c r="NPE679" s="39"/>
      <c r="NPF679" s="39"/>
      <c r="NPG679" s="39"/>
      <c r="NPH679" s="39"/>
      <c r="NPI679" s="39"/>
      <c r="NPJ679" s="39"/>
      <c r="NPK679" s="39"/>
      <c r="NPL679" s="39"/>
      <c r="NPM679" s="39"/>
      <c r="NPN679" s="39"/>
      <c r="NPO679" s="37"/>
      <c r="NPP679" s="37"/>
      <c r="NPQ679" s="37"/>
      <c r="NPR679" s="37"/>
      <c r="NPS679" s="34"/>
      <c r="NPT679" s="40"/>
      <c r="NPU679" s="34"/>
      <c r="NPV679" s="34"/>
      <c r="NPW679" s="35"/>
      <c r="NPX679" s="36"/>
      <c r="NPY679" s="37"/>
      <c r="NPZ679" s="34"/>
      <c r="NQA679" s="34"/>
      <c r="NQB679" s="41"/>
      <c r="NQC679" s="41"/>
      <c r="NQD679" s="41"/>
      <c r="NQE679" s="41"/>
      <c r="NQF679" s="36"/>
      <c r="NQG679" s="41"/>
      <c r="NQH679" s="36"/>
      <c r="NQI679" s="34"/>
      <c r="NQJ679" s="34"/>
      <c r="NQK679" s="37"/>
      <c r="NQL679" s="38"/>
      <c r="NQM679" s="34"/>
      <c r="NQN679" s="39"/>
      <c r="NQO679" s="39"/>
      <c r="NQP679" s="39"/>
      <c r="NQQ679" s="39"/>
      <c r="NQR679" s="39"/>
      <c r="NQS679" s="39"/>
      <c r="NQT679" s="39"/>
      <c r="NQU679" s="39"/>
      <c r="NQV679" s="39"/>
      <c r="NQW679" s="39"/>
      <c r="NQX679" s="39"/>
      <c r="NQY679" s="37"/>
      <c r="NQZ679" s="37"/>
      <c r="NRA679" s="37"/>
      <c r="NRB679" s="37"/>
      <c r="NRC679" s="34"/>
      <c r="NRD679" s="40"/>
      <c r="NRE679" s="34"/>
      <c r="NRF679" s="34"/>
      <c r="NRG679" s="35"/>
      <c r="NRH679" s="36"/>
      <c r="NRI679" s="37"/>
      <c r="NRJ679" s="34"/>
      <c r="NRK679" s="34"/>
      <c r="NRL679" s="41"/>
      <c r="NRM679" s="41"/>
      <c r="NRN679" s="41"/>
      <c r="NRO679" s="41"/>
      <c r="NRP679" s="36"/>
      <c r="NRQ679" s="41"/>
      <c r="NRR679" s="36"/>
      <c r="NRS679" s="34"/>
      <c r="NRT679" s="34"/>
      <c r="NRU679" s="37"/>
      <c r="NRV679" s="38"/>
      <c r="NRW679" s="34"/>
      <c r="NRX679" s="39"/>
      <c r="NRY679" s="39"/>
      <c r="NRZ679" s="39"/>
      <c r="NSA679" s="39"/>
      <c r="NSB679" s="39"/>
      <c r="NSC679" s="39"/>
      <c r="NSD679" s="39"/>
      <c r="NSE679" s="39"/>
      <c r="NSF679" s="39"/>
      <c r="NSG679" s="39"/>
      <c r="NSH679" s="39"/>
      <c r="NSI679" s="37"/>
      <c r="NSJ679" s="37"/>
      <c r="NSK679" s="37"/>
      <c r="NSL679" s="37"/>
      <c r="NSM679" s="34"/>
      <c r="NSN679" s="40"/>
      <c r="NSO679" s="34"/>
      <c r="NSP679" s="34"/>
      <c r="NSQ679" s="35"/>
      <c r="NSR679" s="36"/>
      <c r="NSS679" s="37"/>
      <c r="NST679" s="34"/>
      <c r="NSU679" s="34"/>
      <c r="NSV679" s="41"/>
      <c r="NSW679" s="41"/>
      <c r="NSX679" s="41"/>
      <c r="NSY679" s="41"/>
      <c r="NSZ679" s="36"/>
      <c r="NTA679" s="41"/>
      <c r="NTB679" s="36"/>
      <c r="NTC679" s="34"/>
      <c r="NTD679" s="34"/>
      <c r="NTE679" s="37"/>
      <c r="NTF679" s="38"/>
      <c r="NTG679" s="34"/>
      <c r="NTH679" s="39"/>
      <c r="NTI679" s="39"/>
      <c r="NTJ679" s="39"/>
      <c r="NTK679" s="39"/>
      <c r="NTL679" s="39"/>
      <c r="NTM679" s="39"/>
      <c r="NTN679" s="39"/>
      <c r="NTO679" s="39"/>
      <c r="NTP679" s="39"/>
      <c r="NTQ679" s="39"/>
      <c r="NTR679" s="39"/>
      <c r="NTS679" s="37"/>
      <c r="NTT679" s="37"/>
      <c r="NTU679" s="37"/>
      <c r="NTV679" s="37"/>
      <c r="NTW679" s="34"/>
      <c r="NTX679" s="40"/>
      <c r="NTY679" s="34"/>
      <c r="NTZ679" s="34"/>
      <c r="NUA679" s="35"/>
      <c r="NUB679" s="36"/>
      <c r="NUC679" s="37"/>
      <c r="NUD679" s="34"/>
      <c r="NUE679" s="34"/>
      <c r="NUF679" s="41"/>
      <c r="NUG679" s="41"/>
      <c r="NUH679" s="41"/>
      <c r="NUI679" s="41"/>
      <c r="NUJ679" s="36"/>
      <c r="NUK679" s="41"/>
      <c r="NUL679" s="36"/>
      <c r="NUM679" s="34"/>
      <c r="NUN679" s="34"/>
      <c r="NUO679" s="37"/>
      <c r="NUP679" s="38"/>
      <c r="NUQ679" s="34"/>
      <c r="NUR679" s="39"/>
      <c r="NUS679" s="39"/>
      <c r="NUT679" s="39"/>
      <c r="NUU679" s="39"/>
      <c r="NUV679" s="39"/>
      <c r="NUW679" s="39"/>
      <c r="NUX679" s="39"/>
      <c r="NUY679" s="39"/>
      <c r="NUZ679" s="39"/>
      <c r="NVA679" s="39"/>
      <c r="NVB679" s="39"/>
      <c r="NVC679" s="37"/>
      <c r="NVD679" s="37"/>
      <c r="NVE679" s="37"/>
      <c r="NVF679" s="37"/>
      <c r="NVG679" s="34"/>
      <c r="NVH679" s="40"/>
      <c r="NVI679" s="34"/>
      <c r="NVJ679" s="34"/>
      <c r="NVK679" s="35"/>
      <c r="NVL679" s="36"/>
      <c r="NVM679" s="37"/>
      <c r="NVN679" s="34"/>
      <c r="NVO679" s="34"/>
      <c r="NVP679" s="41"/>
      <c r="NVQ679" s="41"/>
      <c r="NVR679" s="41"/>
      <c r="NVS679" s="41"/>
      <c r="NVT679" s="36"/>
      <c r="NVU679" s="41"/>
      <c r="NVV679" s="36"/>
      <c r="NVW679" s="34"/>
      <c r="NVX679" s="34"/>
      <c r="NVY679" s="37"/>
      <c r="NVZ679" s="38"/>
      <c r="NWA679" s="34"/>
      <c r="NWB679" s="39"/>
      <c r="NWC679" s="39"/>
      <c r="NWD679" s="39"/>
      <c r="NWE679" s="39"/>
      <c r="NWF679" s="39"/>
      <c r="NWG679" s="39"/>
      <c r="NWH679" s="39"/>
      <c r="NWI679" s="39"/>
      <c r="NWJ679" s="39"/>
      <c r="NWK679" s="39"/>
      <c r="NWL679" s="39"/>
      <c r="NWM679" s="37"/>
      <c r="NWN679" s="37"/>
      <c r="NWO679" s="37"/>
      <c r="NWP679" s="37"/>
      <c r="NWQ679" s="34"/>
      <c r="NWR679" s="40"/>
      <c r="NWS679" s="34"/>
      <c r="NWT679" s="34"/>
      <c r="NWU679" s="35"/>
      <c r="NWV679" s="36"/>
      <c r="NWW679" s="37"/>
      <c r="NWX679" s="34"/>
      <c r="NWY679" s="34"/>
      <c r="NWZ679" s="41"/>
      <c r="NXA679" s="41"/>
      <c r="NXB679" s="41"/>
      <c r="NXC679" s="41"/>
      <c r="NXD679" s="36"/>
      <c r="NXE679" s="41"/>
      <c r="NXF679" s="36"/>
      <c r="NXG679" s="34"/>
      <c r="NXH679" s="34"/>
      <c r="NXI679" s="37"/>
      <c r="NXJ679" s="38"/>
      <c r="NXK679" s="34"/>
      <c r="NXL679" s="39"/>
      <c r="NXM679" s="39"/>
      <c r="NXN679" s="39"/>
      <c r="NXO679" s="39"/>
      <c r="NXP679" s="39"/>
      <c r="NXQ679" s="39"/>
      <c r="NXR679" s="39"/>
      <c r="NXS679" s="39"/>
      <c r="NXT679" s="39"/>
      <c r="NXU679" s="39"/>
      <c r="NXV679" s="39"/>
      <c r="NXW679" s="37"/>
      <c r="NXX679" s="37"/>
      <c r="NXY679" s="37"/>
      <c r="NXZ679" s="37"/>
      <c r="NYA679" s="34"/>
      <c r="NYB679" s="40"/>
      <c r="NYC679" s="34"/>
      <c r="NYD679" s="34"/>
      <c r="NYE679" s="35"/>
      <c r="NYF679" s="36"/>
      <c r="NYG679" s="37"/>
      <c r="NYH679" s="34"/>
      <c r="NYI679" s="34"/>
      <c r="NYJ679" s="41"/>
      <c r="NYK679" s="41"/>
      <c r="NYL679" s="41"/>
      <c r="NYM679" s="41"/>
      <c r="NYN679" s="36"/>
      <c r="NYO679" s="41"/>
      <c r="NYP679" s="36"/>
      <c r="NYQ679" s="34"/>
      <c r="NYR679" s="34"/>
      <c r="NYS679" s="37"/>
      <c r="NYT679" s="38"/>
      <c r="NYU679" s="34"/>
      <c r="NYV679" s="39"/>
      <c r="NYW679" s="39"/>
      <c r="NYX679" s="39"/>
      <c r="NYY679" s="39"/>
      <c r="NYZ679" s="39"/>
      <c r="NZA679" s="39"/>
      <c r="NZB679" s="39"/>
      <c r="NZC679" s="39"/>
      <c r="NZD679" s="39"/>
      <c r="NZE679" s="39"/>
      <c r="NZF679" s="39"/>
      <c r="NZG679" s="37"/>
      <c r="NZH679" s="37"/>
      <c r="NZI679" s="37"/>
      <c r="NZJ679" s="37"/>
      <c r="NZK679" s="34"/>
      <c r="NZL679" s="40"/>
      <c r="NZM679" s="34"/>
      <c r="NZN679" s="34"/>
      <c r="NZO679" s="35"/>
      <c r="NZP679" s="36"/>
      <c r="NZQ679" s="37"/>
      <c r="NZR679" s="34"/>
      <c r="NZS679" s="34"/>
      <c r="NZT679" s="41"/>
      <c r="NZU679" s="41"/>
      <c r="NZV679" s="41"/>
      <c r="NZW679" s="41"/>
      <c r="NZX679" s="36"/>
      <c r="NZY679" s="41"/>
      <c r="NZZ679" s="36"/>
      <c r="OAA679" s="34"/>
      <c r="OAB679" s="34"/>
      <c r="OAC679" s="37"/>
      <c r="OAD679" s="38"/>
      <c r="OAE679" s="34"/>
      <c r="OAF679" s="39"/>
      <c r="OAG679" s="39"/>
      <c r="OAH679" s="39"/>
      <c r="OAI679" s="39"/>
      <c r="OAJ679" s="39"/>
      <c r="OAK679" s="39"/>
      <c r="OAL679" s="39"/>
      <c r="OAM679" s="39"/>
      <c r="OAN679" s="39"/>
      <c r="OAO679" s="39"/>
      <c r="OAP679" s="39"/>
      <c r="OAQ679" s="37"/>
      <c r="OAR679" s="37"/>
      <c r="OAS679" s="37"/>
      <c r="OAT679" s="37"/>
      <c r="OAU679" s="34"/>
      <c r="OAV679" s="40"/>
      <c r="OAW679" s="34"/>
      <c r="OAX679" s="34"/>
      <c r="OAY679" s="35"/>
      <c r="OAZ679" s="36"/>
      <c r="OBA679" s="37"/>
      <c r="OBB679" s="34"/>
      <c r="OBC679" s="34"/>
      <c r="OBD679" s="41"/>
      <c r="OBE679" s="41"/>
      <c r="OBF679" s="41"/>
      <c r="OBG679" s="41"/>
      <c r="OBH679" s="36"/>
      <c r="OBI679" s="41"/>
      <c r="OBJ679" s="36"/>
      <c r="OBK679" s="34"/>
      <c r="OBL679" s="34"/>
      <c r="OBM679" s="37"/>
      <c r="OBN679" s="38"/>
      <c r="OBO679" s="34"/>
      <c r="OBP679" s="39"/>
      <c r="OBQ679" s="39"/>
      <c r="OBR679" s="39"/>
      <c r="OBS679" s="39"/>
      <c r="OBT679" s="39"/>
      <c r="OBU679" s="39"/>
      <c r="OBV679" s="39"/>
      <c r="OBW679" s="39"/>
      <c r="OBX679" s="39"/>
      <c r="OBY679" s="39"/>
      <c r="OBZ679" s="39"/>
      <c r="OCA679" s="37"/>
      <c r="OCB679" s="37"/>
      <c r="OCC679" s="37"/>
      <c r="OCD679" s="37"/>
      <c r="OCE679" s="34"/>
      <c r="OCF679" s="40"/>
      <c r="OCG679" s="34"/>
      <c r="OCH679" s="34"/>
      <c r="OCI679" s="35"/>
      <c r="OCJ679" s="36"/>
      <c r="OCK679" s="37"/>
      <c r="OCL679" s="34"/>
      <c r="OCM679" s="34"/>
      <c r="OCN679" s="41"/>
      <c r="OCO679" s="41"/>
      <c r="OCP679" s="41"/>
      <c r="OCQ679" s="41"/>
      <c r="OCR679" s="36"/>
      <c r="OCS679" s="41"/>
      <c r="OCT679" s="36"/>
      <c r="OCU679" s="34"/>
      <c r="OCV679" s="34"/>
      <c r="OCW679" s="37"/>
      <c r="OCX679" s="38"/>
      <c r="OCY679" s="34"/>
      <c r="OCZ679" s="39"/>
      <c r="ODA679" s="39"/>
      <c r="ODB679" s="39"/>
      <c r="ODC679" s="39"/>
      <c r="ODD679" s="39"/>
      <c r="ODE679" s="39"/>
      <c r="ODF679" s="39"/>
      <c r="ODG679" s="39"/>
      <c r="ODH679" s="39"/>
      <c r="ODI679" s="39"/>
      <c r="ODJ679" s="39"/>
      <c r="ODK679" s="37"/>
      <c r="ODL679" s="37"/>
      <c r="ODM679" s="37"/>
      <c r="ODN679" s="37"/>
      <c r="ODO679" s="34"/>
      <c r="ODP679" s="40"/>
      <c r="ODQ679" s="34"/>
      <c r="ODR679" s="34"/>
      <c r="ODS679" s="35"/>
      <c r="ODT679" s="36"/>
      <c r="ODU679" s="37"/>
      <c r="ODV679" s="34"/>
      <c r="ODW679" s="34"/>
      <c r="ODX679" s="41"/>
      <c r="ODY679" s="41"/>
      <c r="ODZ679" s="41"/>
      <c r="OEA679" s="41"/>
      <c r="OEB679" s="36"/>
      <c r="OEC679" s="41"/>
      <c r="OED679" s="36"/>
      <c r="OEE679" s="34"/>
      <c r="OEF679" s="34"/>
      <c r="OEG679" s="37"/>
      <c r="OEH679" s="38"/>
      <c r="OEI679" s="34"/>
      <c r="OEJ679" s="39"/>
      <c r="OEK679" s="39"/>
      <c r="OEL679" s="39"/>
      <c r="OEM679" s="39"/>
      <c r="OEN679" s="39"/>
      <c r="OEO679" s="39"/>
      <c r="OEP679" s="39"/>
      <c r="OEQ679" s="39"/>
      <c r="OER679" s="39"/>
      <c r="OES679" s="39"/>
      <c r="OET679" s="39"/>
      <c r="OEU679" s="37"/>
      <c r="OEV679" s="37"/>
      <c r="OEW679" s="37"/>
      <c r="OEX679" s="37"/>
      <c r="OEY679" s="34"/>
      <c r="OEZ679" s="40"/>
      <c r="OFA679" s="34"/>
      <c r="OFB679" s="34"/>
      <c r="OFC679" s="35"/>
      <c r="OFD679" s="36"/>
      <c r="OFE679" s="37"/>
      <c r="OFF679" s="34"/>
      <c r="OFG679" s="34"/>
      <c r="OFH679" s="41"/>
      <c r="OFI679" s="41"/>
      <c r="OFJ679" s="41"/>
      <c r="OFK679" s="41"/>
      <c r="OFL679" s="36"/>
      <c r="OFM679" s="41"/>
      <c r="OFN679" s="36"/>
      <c r="OFO679" s="34"/>
      <c r="OFP679" s="34"/>
      <c r="OFQ679" s="37"/>
      <c r="OFR679" s="38"/>
      <c r="OFS679" s="34"/>
      <c r="OFT679" s="39"/>
      <c r="OFU679" s="39"/>
      <c r="OFV679" s="39"/>
      <c r="OFW679" s="39"/>
      <c r="OFX679" s="39"/>
      <c r="OFY679" s="39"/>
      <c r="OFZ679" s="39"/>
      <c r="OGA679" s="39"/>
      <c r="OGB679" s="39"/>
      <c r="OGC679" s="39"/>
      <c r="OGD679" s="39"/>
      <c r="OGE679" s="37"/>
      <c r="OGF679" s="37"/>
      <c r="OGG679" s="37"/>
      <c r="OGH679" s="37"/>
      <c r="OGI679" s="34"/>
      <c r="OGJ679" s="40"/>
      <c r="OGK679" s="34"/>
      <c r="OGL679" s="34"/>
      <c r="OGM679" s="35"/>
      <c r="OGN679" s="36"/>
      <c r="OGO679" s="37"/>
      <c r="OGP679" s="34"/>
      <c r="OGQ679" s="34"/>
      <c r="OGR679" s="41"/>
      <c r="OGS679" s="41"/>
      <c r="OGT679" s="41"/>
      <c r="OGU679" s="41"/>
      <c r="OGV679" s="36"/>
      <c r="OGW679" s="41"/>
      <c r="OGX679" s="36"/>
      <c r="OGY679" s="34"/>
      <c r="OGZ679" s="34"/>
      <c r="OHA679" s="37"/>
      <c r="OHB679" s="38"/>
      <c r="OHC679" s="34"/>
      <c r="OHD679" s="39"/>
      <c r="OHE679" s="39"/>
      <c r="OHF679" s="39"/>
      <c r="OHG679" s="39"/>
      <c r="OHH679" s="39"/>
      <c r="OHI679" s="39"/>
      <c r="OHJ679" s="39"/>
      <c r="OHK679" s="39"/>
      <c r="OHL679" s="39"/>
      <c r="OHM679" s="39"/>
      <c r="OHN679" s="39"/>
      <c r="OHO679" s="37"/>
      <c r="OHP679" s="37"/>
      <c r="OHQ679" s="37"/>
      <c r="OHR679" s="37"/>
      <c r="OHS679" s="34"/>
      <c r="OHT679" s="40"/>
      <c r="OHU679" s="34"/>
      <c r="OHV679" s="34"/>
      <c r="OHW679" s="35"/>
      <c r="OHX679" s="36"/>
      <c r="OHY679" s="37"/>
      <c r="OHZ679" s="34"/>
      <c r="OIA679" s="34"/>
      <c r="OIB679" s="41"/>
      <c r="OIC679" s="41"/>
      <c r="OID679" s="41"/>
      <c r="OIE679" s="41"/>
      <c r="OIF679" s="36"/>
      <c r="OIG679" s="41"/>
      <c r="OIH679" s="36"/>
      <c r="OII679" s="34"/>
      <c r="OIJ679" s="34"/>
      <c r="OIK679" s="37"/>
      <c r="OIL679" s="38"/>
      <c r="OIM679" s="34"/>
      <c r="OIN679" s="39"/>
      <c r="OIO679" s="39"/>
      <c r="OIP679" s="39"/>
      <c r="OIQ679" s="39"/>
      <c r="OIR679" s="39"/>
      <c r="OIS679" s="39"/>
      <c r="OIT679" s="39"/>
      <c r="OIU679" s="39"/>
      <c r="OIV679" s="39"/>
      <c r="OIW679" s="39"/>
      <c r="OIX679" s="39"/>
      <c r="OIY679" s="37"/>
      <c r="OIZ679" s="37"/>
      <c r="OJA679" s="37"/>
      <c r="OJB679" s="37"/>
      <c r="OJC679" s="34"/>
      <c r="OJD679" s="40"/>
      <c r="OJE679" s="34"/>
      <c r="OJF679" s="34"/>
      <c r="OJG679" s="35"/>
      <c r="OJH679" s="36"/>
      <c r="OJI679" s="37"/>
      <c r="OJJ679" s="34"/>
      <c r="OJK679" s="34"/>
      <c r="OJL679" s="41"/>
      <c r="OJM679" s="41"/>
      <c r="OJN679" s="41"/>
      <c r="OJO679" s="41"/>
      <c r="OJP679" s="36"/>
      <c r="OJQ679" s="41"/>
      <c r="OJR679" s="36"/>
      <c r="OJS679" s="34"/>
      <c r="OJT679" s="34"/>
      <c r="OJU679" s="37"/>
      <c r="OJV679" s="38"/>
      <c r="OJW679" s="34"/>
      <c r="OJX679" s="39"/>
      <c r="OJY679" s="39"/>
      <c r="OJZ679" s="39"/>
      <c r="OKA679" s="39"/>
      <c r="OKB679" s="39"/>
      <c r="OKC679" s="39"/>
      <c r="OKD679" s="39"/>
      <c r="OKE679" s="39"/>
      <c r="OKF679" s="39"/>
      <c r="OKG679" s="39"/>
      <c r="OKH679" s="39"/>
      <c r="OKI679" s="37"/>
      <c r="OKJ679" s="37"/>
      <c r="OKK679" s="37"/>
      <c r="OKL679" s="37"/>
      <c r="OKM679" s="34"/>
      <c r="OKN679" s="40"/>
      <c r="OKO679" s="34"/>
      <c r="OKP679" s="34"/>
      <c r="OKQ679" s="35"/>
      <c r="OKR679" s="36"/>
      <c r="OKS679" s="37"/>
      <c r="OKT679" s="34"/>
      <c r="OKU679" s="34"/>
      <c r="OKV679" s="41"/>
      <c r="OKW679" s="41"/>
      <c r="OKX679" s="41"/>
      <c r="OKY679" s="41"/>
      <c r="OKZ679" s="36"/>
      <c r="OLA679" s="41"/>
      <c r="OLB679" s="36"/>
      <c r="OLC679" s="34"/>
      <c r="OLD679" s="34"/>
      <c r="OLE679" s="37"/>
      <c r="OLF679" s="38"/>
      <c r="OLG679" s="34"/>
      <c r="OLH679" s="39"/>
      <c r="OLI679" s="39"/>
      <c r="OLJ679" s="39"/>
      <c r="OLK679" s="39"/>
      <c r="OLL679" s="39"/>
      <c r="OLM679" s="39"/>
      <c r="OLN679" s="39"/>
      <c r="OLO679" s="39"/>
      <c r="OLP679" s="39"/>
      <c r="OLQ679" s="39"/>
      <c r="OLR679" s="39"/>
      <c r="OLS679" s="37"/>
      <c r="OLT679" s="37"/>
      <c r="OLU679" s="37"/>
      <c r="OLV679" s="37"/>
      <c r="OLW679" s="34"/>
      <c r="OLX679" s="40"/>
      <c r="OLY679" s="34"/>
      <c r="OLZ679" s="34"/>
      <c r="OMA679" s="35"/>
      <c r="OMB679" s="36"/>
      <c r="OMC679" s="37"/>
      <c r="OMD679" s="34"/>
      <c r="OME679" s="34"/>
      <c r="OMF679" s="41"/>
      <c r="OMG679" s="41"/>
      <c r="OMH679" s="41"/>
      <c r="OMI679" s="41"/>
      <c r="OMJ679" s="36"/>
      <c r="OMK679" s="41"/>
      <c r="OML679" s="36"/>
      <c r="OMM679" s="34"/>
      <c r="OMN679" s="34"/>
      <c r="OMO679" s="37"/>
      <c r="OMP679" s="38"/>
      <c r="OMQ679" s="34"/>
      <c r="OMR679" s="39"/>
      <c r="OMS679" s="39"/>
      <c r="OMT679" s="39"/>
      <c r="OMU679" s="39"/>
      <c r="OMV679" s="39"/>
      <c r="OMW679" s="39"/>
      <c r="OMX679" s="39"/>
      <c r="OMY679" s="39"/>
      <c r="OMZ679" s="39"/>
      <c r="ONA679" s="39"/>
      <c r="ONB679" s="39"/>
      <c r="ONC679" s="37"/>
      <c r="OND679" s="37"/>
      <c r="ONE679" s="37"/>
      <c r="ONF679" s="37"/>
      <c r="ONG679" s="34"/>
      <c r="ONH679" s="40"/>
      <c r="ONI679" s="34"/>
      <c r="ONJ679" s="34"/>
      <c r="ONK679" s="35"/>
      <c r="ONL679" s="36"/>
      <c r="ONM679" s="37"/>
      <c r="ONN679" s="34"/>
      <c r="ONO679" s="34"/>
      <c r="ONP679" s="41"/>
      <c r="ONQ679" s="41"/>
      <c r="ONR679" s="41"/>
      <c r="ONS679" s="41"/>
      <c r="ONT679" s="36"/>
      <c r="ONU679" s="41"/>
      <c r="ONV679" s="36"/>
      <c r="ONW679" s="34"/>
      <c r="ONX679" s="34"/>
      <c r="ONY679" s="37"/>
      <c r="ONZ679" s="38"/>
      <c r="OOA679" s="34"/>
      <c r="OOB679" s="39"/>
      <c r="OOC679" s="39"/>
      <c r="OOD679" s="39"/>
      <c r="OOE679" s="39"/>
      <c r="OOF679" s="39"/>
      <c r="OOG679" s="39"/>
      <c r="OOH679" s="39"/>
      <c r="OOI679" s="39"/>
      <c r="OOJ679" s="39"/>
      <c r="OOK679" s="39"/>
      <c r="OOL679" s="39"/>
      <c r="OOM679" s="37"/>
      <c r="OON679" s="37"/>
      <c r="OOO679" s="37"/>
      <c r="OOP679" s="37"/>
      <c r="OOQ679" s="34"/>
      <c r="OOR679" s="40"/>
      <c r="OOS679" s="34"/>
      <c r="OOT679" s="34"/>
      <c r="OOU679" s="35"/>
      <c r="OOV679" s="36"/>
      <c r="OOW679" s="37"/>
      <c r="OOX679" s="34"/>
      <c r="OOY679" s="34"/>
      <c r="OOZ679" s="41"/>
      <c r="OPA679" s="41"/>
      <c r="OPB679" s="41"/>
      <c r="OPC679" s="41"/>
      <c r="OPD679" s="36"/>
      <c r="OPE679" s="41"/>
      <c r="OPF679" s="36"/>
      <c r="OPG679" s="34"/>
      <c r="OPH679" s="34"/>
      <c r="OPI679" s="37"/>
      <c r="OPJ679" s="38"/>
      <c r="OPK679" s="34"/>
      <c r="OPL679" s="39"/>
      <c r="OPM679" s="39"/>
      <c r="OPN679" s="39"/>
      <c r="OPO679" s="39"/>
      <c r="OPP679" s="39"/>
      <c r="OPQ679" s="39"/>
      <c r="OPR679" s="39"/>
      <c r="OPS679" s="39"/>
      <c r="OPT679" s="39"/>
      <c r="OPU679" s="39"/>
      <c r="OPV679" s="39"/>
      <c r="OPW679" s="37"/>
      <c r="OPX679" s="37"/>
      <c r="OPY679" s="37"/>
      <c r="OPZ679" s="37"/>
      <c r="OQA679" s="34"/>
      <c r="OQB679" s="40"/>
      <c r="OQC679" s="34"/>
      <c r="OQD679" s="34"/>
      <c r="OQE679" s="35"/>
      <c r="OQF679" s="36"/>
      <c r="OQG679" s="37"/>
      <c r="OQH679" s="34"/>
      <c r="OQI679" s="34"/>
      <c r="OQJ679" s="41"/>
      <c r="OQK679" s="41"/>
      <c r="OQL679" s="41"/>
      <c r="OQM679" s="41"/>
      <c r="OQN679" s="36"/>
      <c r="OQO679" s="41"/>
      <c r="OQP679" s="36"/>
      <c r="OQQ679" s="34"/>
      <c r="OQR679" s="34"/>
      <c r="OQS679" s="37"/>
      <c r="OQT679" s="38"/>
      <c r="OQU679" s="34"/>
      <c r="OQV679" s="39"/>
      <c r="OQW679" s="39"/>
      <c r="OQX679" s="39"/>
      <c r="OQY679" s="39"/>
      <c r="OQZ679" s="39"/>
      <c r="ORA679" s="39"/>
      <c r="ORB679" s="39"/>
      <c r="ORC679" s="39"/>
      <c r="ORD679" s="39"/>
      <c r="ORE679" s="39"/>
      <c r="ORF679" s="39"/>
      <c r="ORG679" s="37"/>
      <c r="ORH679" s="37"/>
      <c r="ORI679" s="37"/>
      <c r="ORJ679" s="37"/>
      <c r="ORK679" s="34"/>
      <c r="ORL679" s="40"/>
      <c r="ORM679" s="34"/>
      <c r="ORN679" s="34"/>
      <c r="ORO679" s="35"/>
      <c r="ORP679" s="36"/>
      <c r="ORQ679" s="37"/>
      <c r="ORR679" s="34"/>
      <c r="ORS679" s="34"/>
      <c r="ORT679" s="41"/>
      <c r="ORU679" s="41"/>
      <c r="ORV679" s="41"/>
      <c r="ORW679" s="41"/>
      <c r="ORX679" s="36"/>
      <c r="ORY679" s="41"/>
      <c r="ORZ679" s="36"/>
      <c r="OSA679" s="34"/>
      <c r="OSB679" s="34"/>
      <c r="OSC679" s="37"/>
      <c r="OSD679" s="38"/>
      <c r="OSE679" s="34"/>
      <c r="OSF679" s="39"/>
      <c r="OSG679" s="39"/>
      <c r="OSH679" s="39"/>
      <c r="OSI679" s="39"/>
      <c r="OSJ679" s="39"/>
      <c r="OSK679" s="39"/>
      <c r="OSL679" s="39"/>
      <c r="OSM679" s="39"/>
      <c r="OSN679" s="39"/>
      <c r="OSO679" s="39"/>
      <c r="OSP679" s="39"/>
      <c r="OSQ679" s="37"/>
      <c r="OSR679" s="37"/>
      <c r="OSS679" s="37"/>
      <c r="OST679" s="37"/>
      <c r="OSU679" s="34"/>
      <c r="OSV679" s="40"/>
      <c r="OSW679" s="34"/>
      <c r="OSX679" s="34"/>
      <c r="OSY679" s="35"/>
      <c r="OSZ679" s="36"/>
      <c r="OTA679" s="37"/>
      <c r="OTB679" s="34"/>
      <c r="OTC679" s="34"/>
      <c r="OTD679" s="41"/>
      <c r="OTE679" s="41"/>
      <c r="OTF679" s="41"/>
      <c r="OTG679" s="41"/>
      <c r="OTH679" s="36"/>
      <c r="OTI679" s="41"/>
      <c r="OTJ679" s="36"/>
      <c r="OTK679" s="34"/>
      <c r="OTL679" s="34"/>
      <c r="OTM679" s="37"/>
      <c r="OTN679" s="38"/>
      <c r="OTO679" s="34"/>
      <c r="OTP679" s="39"/>
      <c r="OTQ679" s="39"/>
      <c r="OTR679" s="39"/>
      <c r="OTS679" s="39"/>
      <c r="OTT679" s="39"/>
      <c r="OTU679" s="39"/>
      <c r="OTV679" s="39"/>
      <c r="OTW679" s="39"/>
      <c r="OTX679" s="39"/>
      <c r="OTY679" s="39"/>
      <c r="OTZ679" s="39"/>
      <c r="OUA679" s="37"/>
      <c r="OUB679" s="37"/>
      <c r="OUC679" s="37"/>
      <c r="OUD679" s="37"/>
      <c r="OUE679" s="34"/>
      <c r="OUF679" s="40"/>
      <c r="OUG679" s="34"/>
      <c r="OUH679" s="34"/>
      <c r="OUI679" s="35"/>
      <c r="OUJ679" s="36"/>
      <c r="OUK679" s="37"/>
      <c r="OUL679" s="34"/>
      <c r="OUM679" s="34"/>
      <c r="OUN679" s="41"/>
      <c r="OUO679" s="41"/>
      <c r="OUP679" s="41"/>
      <c r="OUQ679" s="41"/>
      <c r="OUR679" s="36"/>
      <c r="OUS679" s="41"/>
      <c r="OUT679" s="36"/>
      <c r="OUU679" s="34"/>
      <c r="OUV679" s="34"/>
      <c r="OUW679" s="37"/>
      <c r="OUX679" s="38"/>
      <c r="OUY679" s="34"/>
      <c r="OUZ679" s="39"/>
      <c r="OVA679" s="39"/>
      <c r="OVB679" s="39"/>
      <c r="OVC679" s="39"/>
      <c r="OVD679" s="39"/>
      <c r="OVE679" s="39"/>
      <c r="OVF679" s="39"/>
      <c r="OVG679" s="39"/>
      <c r="OVH679" s="39"/>
      <c r="OVI679" s="39"/>
      <c r="OVJ679" s="39"/>
      <c r="OVK679" s="37"/>
      <c r="OVL679" s="37"/>
      <c r="OVM679" s="37"/>
      <c r="OVN679" s="37"/>
      <c r="OVO679" s="34"/>
      <c r="OVP679" s="40"/>
      <c r="OVQ679" s="34"/>
      <c r="OVR679" s="34"/>
      <c r="OVS679" s="35"/>
      <c r="OVT679" s="36"/>
      <c r="OVU679" s="37"/>
      <c r="OVV679" s="34"/>
      <c r="OVW679" s="34"/>
      <c r="OVX679" s="41"/>
      <c r="OVY679" s="41"/>
      <c r="OVZ679" s="41"/>
      <c r="OWA679" s="41"/>
      <c r="OWB679" s="36"/>
      <c r="OWC679" s="41"/>
      <c r="OWD679" s="36"/>
      <c r="OWE679" s="34"/>
      <c r="OWF679" s="34"/>
      <c r="OWG679" s="37"/>
      <c r="OWH679" s="38"/>
      <c r="OWI679" s="34"/>
      <c r="OWJ679" s="39"/>
      <c r="OWK679" s="39"/>
      <c r="OWL679" s="39"/>
      <c r="OWM679" s="39"/>
      <c r="OWN679" s="39"/>
      <c r="OWO679" s="39"/>
      <c r="OWP679" s="39"/>
      <c r="OWQ679" s="39"/>
      <c r="OWR679" s="39"/>
      <c r="OWS679" s="39"/>
      <c r="OWT679" s="39"/>
      <c r="OWU679" s="37"/>
      <c r="OWV679" s="37"/>
      <c r="OWW679" s="37"/>
      <c r="OWX679" s="37"/>
      <c r="OWY679" s="34"/>
      <c r="OWZ679" s="40"/>
      <c r="OXA679" s="34"/>
      <c r="OXB679" s="34"/>
      <c r="OXC679" s="35"/>
      <c r="OXD679" s="36"/>
      <c r="OXE679" s="37"/>
      <c r="OXF679" s="34"/>
      <c r="OXG679" s="34"/>
      <c r="OXH679" s="41"/>
      <c r="OXI679" s="41"/>
      <c r="OXJ679" s="41"/>
      <c r="OXK679" s="41"/>
      <c r="OXL679" s="36"/>
      <c r="OXM679" s="41"/>
      <c r="OXN679" s="36"/>
      <c r="OXO679" s="34"/>
      <c r="OXP679" s="34"/>
      <c r="OXQ679" s="37"/>
      <c r="OXR679" s="38"/>
      <c r="OXS679" s="34"/>
      <c r="OXT679" s="39"/>
      <c r="OXU679" s="39"/>
      <c r="OXV679" s="39"/>
      <c r="OXW679" s="39"/>
      <c r="OXX679" s="39"/>
      <c r="OXY679" s="39"/>
      <c r="OXZ679" s="39"/>
      <c r="OYA679" s="39"/>
      <c r="OYB679" s="39"/>
      <c r="OYC679" s="39"/>
      <c r="OYD679" s="39"/>
      <c r="OYE679" s="37"/>
      <c r="OYF679" s="37"/>
      <c r="OYG679" s="37"/>
      <c r="OYH679" s="37"/>
      <c r="OYI679" s="34"/>
      <c r="OYJ679" s="40"/>
      <c r="OYK679" s="34"/>
      <c r="OYL679" s="34"/>
      <c r="OYM679" s="35"/>
      <c r="OYN679" s="36"/>
      <c r="OYO679" s="37"/>
      <c r="OYP679" s="34"/>
      <c r="OYQ679" s="34"/>
      <c r="OYR679" s="41"/>
      <c r="OYS679" s="41"/>
      <c r="OYT679" s="41"/>
      <c r="OYU679" s="41"/>
      <c r="OYV679" s="36"/>
      <c r="OYW679" s="41"/>
      <c r="OYX679" s="36"/>
      <c r="OYY679" s="34"/>
      <c r="OYZ679" s="34"/>
      <c r="OZA679" s="37"/>
      <c r="OZB679" s="38"/>
      <c r="OZC679" s="34"/>
      <c r="OZD679" s="39"/>
      <c r="OZE679" s="39"/>
      <c r="OZF679" s="39"/>
      <c r="OZG679" s="39"/>
      <c r="OZH679" s="39"/>
      <c r="OZI679" s="39"/>
      <c r="OZJ679" s="39"/>
      <c r="OZK679" s="39"/>
      <c r="OZL679" s="39"/>
      <c r="OZM679" s="39"/>
      <c r="OZN679" s="39"/>
      <c r="OZO679" s="37"/>
      <c r="OZP679" s="37"/>
      <c r="OZQ679" s="37"/>
      <c r="OZR679" s="37"/>
      <c r="OZS679" s="34"/>
      <c r="OZT679" s="40"/>
      <c r="OZU679" s="34"/>
      <c r="OZV679" s="34"/>
      <c r="OZW679" s="35"/>
      <c r="OZX679" s="36"/>
      <c r="OZY679" s="37"/>
      <c r="OZZ679" s="34"/>
      <c r="PAA679" s="34"/>
      <c r="PAB679" s="41"/>
      <c r="PAC679" s="41"/>
      <c r="PAD679" s="41"/>
      <c r="PAE679" s="41"/>
      <c r="PAF679" s="36"/>
      <c r="PAG679" s="41"/>
      <c r="PAH679" s="36"/>
      <c r="PAI679" s="34"/>
      <c r="PAJ679" s="34"/>
      <c r="PAK679" s="37"/>
      <c r="PAL679" s="38"/>
      <c r="PAM679" s="34"/>
      <c r="PAN679" s="39"/>
      <c r="PAO679" s="39"/>
      <c r="PAP679" s="39"/>
      <c r="PAQ679" s="39"/>
      <c r="PAR679" s="39"/>
      <c r="PAS679" s="39"/>
      <c r="PAT679" s="39"/>
      <c r="PAU679" s="39"/>
      <c r="PAV679" s="39"/>
      <c r="PAW679" s="39"/>
      <c r="PAX679" s="39"/>
      <c r="PAY679" s="37"/>
      <c r="PAZ679" s="37"/>
      <c r="PBA679" s="37"/>
      <c r="PBB679" s="37"/>
      <c r="PBC679" s="34"/>
      <c r="PBD679" s="40"/>
      <c r="PBE679" s="34"/>
      <c r="PBF679" s="34"/>
      <c r="PBG679" s="35"/>
      <c r="PBH679" s="36"/>
      <c r="PBI679" s="37"/>
      <c r="PBJ679" s="34"/>
      <c r="PBK679" s="34"/>
      <c r="PBL679" s="41"/>
      <c r="PBM679" s="41"/>
      <c r="PBN679" s="41"/>
      <c r="PBO679" s="41"/>
      <c r="PBP679" s="36"/>
      <c r="PBQ679" s="41"/>
      <c r="PBR679" s="36"/>
      <c r="PBS679" s="34"/>
      <c r="PBT679" s="34"/>
      <c r="PBU679" s="37"/>
      <c r="PBV679" s="38"/>
      <c r="PBW679" s="34"/>
      <c r="PBX679" s="39"/>
      <c r="PBY679" s="39"/>
      <c r="PBZ679" s="39"/>
      <c r="PCA679" s="39"/>
      <c r="PCB679" s="39"/>
      <c r="PCC679" s="39"/>
      <c r="PCD679" s="39"/>
      <c r="PCE679" s="39"/>
      <c r="PCF679" s="39"/>
      <c r="PCG679" s="39"/>
      <c r="PCH679" s="39"/>
      <c r="PCI679" s="37"/>
      <c r="PCJ679" s="37"/>
      <c r="PCK679" s="37"/>
      <c r="PCL679" s="37"/>
      <c r="PCM679" s="34"/>
      <c r="PCN679" s="40"/>
      <c r="PCO679" s="34"/>
      <c r="PCP679" s="34"/>
      <c r="PCQ679" s="35"/>
      <c r="PCR679" s="36"/>
      <c r="PCS679" s="37"/>
      <c r="PCT679" s="34"/>
      <c r="PCU679" s="34"/>
      <c r="PCV679" s="41"/>
      <c r="PCW679" s="41"/>
      <c r="PCX679" s="41"/>
      <c r="PCY679" s="41"/>
      <c r="PCZ679" s="36"/>
      <c r="PDA679" s="41"/>
      <c r="PDB679" s="36"/>
      <c r="PDC679" s="34"/>
      <c r="PDD679" s="34"/>
      <c r="PDE679" s="37"/>
      <c r="PDF679" s="38"/>
      <c r="PDG679" s="34"/>
      <c r="PDH679" s="39"/>
      <c r="PDI679" s="39"/>
      <c r="PDJ679" s="39"/>
      <c r="PDK679" s="39"/>
      <c r="PDL679" s="39"/>
      <c r="PDM679" s="39"/>
      <c r="PDN679" s="39"/>
      <c r="PDO679" s="39"/>
      <c r="PDP679" s="39"/>
      <c r="PDQ679" s="39"/>
      <c r="PDR679" s="39"/>
      <c r="PDS679" s="37"/>
      <c r="PDT679" s="37"/>
      <c r="PDU679" s="37"/>
      <c r="PDV679" s="37"/>
      <c r="PDW679" s="34"/>
      <c r="PDX679" s="40"/>
      <c r="PDY679" s="34"/>
      <c r="PDZ679" s="34"/>
      <c r="PEA679" s="35"/>
      <c r="PEB679" s="36"/>
      <c r="PEC679" s="37"/>
      <c r="PED679" s="34"/>
      <c r="PEE679" s="34"/>
      <c r="PEF679" s="41"/>
      <c r="PEG679" s="41"/>
      <c r="PEH679" s="41"/>
      <c r="PEI679" s="41"/>
      <c r="PEJ679" s="36"/>
      <c r="PEK679" s="41"/>
      <c r="PEL679" s="36"/>
      <c r="PEM679" s="34"/>
      <c r="PEN679" s="34"/>
      <c r="PEO679" s="37"/>
      <c r="PEP679" s="38"/>
      <c r="PEQ679" s="34"/>
      <c r="PER679" s="39"/>
      <c r="PES679" s="39"/>
      <c r="PET679" s="39"/>
      <c r="PEU679" s="39"/>
      <c r="PEV679" s="39"/>
      <c r="PEW679" s="39"/>
      <c r="PEX679" s="39"/>
      <c r="PEY679" s="39"/>
      <c r="PEZ679" s="39"/>
      <c r="PFA679" s="39"/>
      <c r="PFB679" s="39"/>
      <c r="PFC679" s="37"/>
      <c r="PFD679" s="37"/>
      <c r="PFE679" s="37"/>
      <c r="PFF679" s="37"/>
      <c r="PFG679" s="34"/>
      <c r="PFH679" s="40"/>
      <c r="PFI679" s="34"/>
      <c r="PFJ679" s="34"/>
      <c r="PFK679" s="35"/>
      <c r="PFL679" s="36"/>
      <c r="PFM679" s="37"/>
      <c r="PFN679" s="34"/>
      <c r="PFO679" s="34"/>
      <c r="PFP679" s="41"/>
      <c r="PFQ679" s="41"/>
      <c r="PFR679" s="41"/>
      <c r="PFS679" s="41"/>
      <c r="PFT679" s="36"/>
      <c r="PFU679" s="41"/>
      <c r="PFV679" s="36"/>
      <c r="PFW679" s="34"/>
      <c r="PFX679" s="34"/>
      <c r="PFY679" s="37"/>
      <c r="PFZ679" s="38"/>
      <c r="PGA679" s="34"/>
      <c r="PGB679" s="39"/>
      <c r="PGC679" s="39"/>
      <c r="PGD679" s="39"/>
      <c r="PGE679" s="39"/>
      <c r="PGF679" s="39"/>
      <c r="PGG679" s="39"/>
      <c r="PGH679" s="39"/>
      <c r="PGI679" s="39"/>
      <c r="PGJ679" s="39"/>
      <c r="PGK679" s="39"/>
      <c r="PGL679" s="39"/>
      <c r="PGM679" s="37"/>
      <c r="PGN679" s="37"/>
      <c r="PGO679" s="37"/>
      <c r="PGP679" s="37"/>
      <c r="PGQ679" s="34"/>
      <c r="PGR679" s="40"/>
      <c r="PGS679" s="34"/>
      <c r="PGT679" s="34"/>
      <c r="PGU679" s="35"/>
      <c r="PGV679" s="36"/>
      <c r="PGW679" s="37"/>
      <c r="PGX679" s="34"/>
      <c r="PGY679" s="34"/>
      <c r="PGZ679" s="41"/>
      <c r="PHA679" s="41"/>
      <c r="PHB679" s="41"/>
      <c r="PHC679" s="41"/>
      <c r="PHD679" s="36"/>
      <c r="PHE679" s="41"/>
      <c r="PHF679" s="36"/>
      <c r="PHG679" s="34"/>
      <c r="PHH679" s="34"/>
      <c r="PHI679" s="37"/>
      <c r="PHJ679" s="38"/>
      <c r="PHK679" s="34"/>
      <c r="PHL679" s="39"/>
      <c r="PHM679" s="39"/>
      <c r="PHN679" s="39"/>
      <c r="PHO679" s="39"/>
      <c r="PHP679" s="39"/>
      <c r="PHQ679" s="39"/>
      <c r="PHR679" s="39"/>
      <c r="PHS679" s="39"/>
      <c r="PHT679" s="39"/>
      <c r="PHU679" s="39"/>
      <c r="PHV679" s="39"/>
      <c r="PHW679" s="37"/>
      <c r="PHX679" s="37"/>
      <c r="PHY679" s="37"/>
      <c r="PHZ679" s="37"/>
      <c r="PIA679" s="34"/>
      <c r="PIB679" s="40"/>
      <c r="PIC679" s="34"/>
      <c r="PID679" s="34"/>
      <c r="PIE679" s="35"/>
      <c r="PIF679" s="36"/>
      <c r="PIG679" s="37"/>
      <c r="PIH679" s="34"/>
      <c r="PII679" s="34"/>
      <c r="PIJ679" s="41"/>
      <c r="PIK679" s="41"/>
      <c r="PIL679" s="41"/>
      <c r="PIM679" s="41"/>
      <c r="PIN679" s="36"/>
      <c r="PIO679" s="41"/>
      <c r="PIP679" s="36"/>
      <c r="PIQ679" s="34"/>
      <c r="PIR679" s="34"/>
      <c r="PIS679" s="37"/>
      <c r="PIT679" s="38"/>
      <c r="PIU679" s="34"/>
      <c r="PIV679" s="39"/>
      <c r="PIW679" s="39"/>
      <c r="PIX679" s="39"/>
      <c r="PIY679" s="39"/>
      <c r="PIZ679" s="39"/>
      <c r="PJA679" s="39"/>
      <c r="PJB679" s="39"/>
      <c r="PJC679" s="39"/>
      <c r="PJD679" s="39"/>
      <c r="PJE679" s="39"/>
      <c r="PJF679" s="39"/>
      <c r="PJG679" s="37"/>
      <c r="PJH679" s="37"/>
      <c r="PJI679" s="37"/>
      <c r="PJJ679" s="37"/>
      <c r="PJK679" s="34"/>
      <c r="PJL679" s="40"/>
      <c r="PJM679" s="34"/>
      <c r="PJN679" s="34"/>
      <c r="PJO679" s="35"/>
      <c r="PJP679" s="36"/>
      <c r="PJQ679" s="37"/>
      <c r="PJR679" s="34"/>
      <c r="PJS679" s="34"/>
      <c r="PJT679" s="41"/>
      <c r="PJU679" s="41"/>
      <c r="PJV679" s="41"/>
      <c r="PJW679" s="41"/>
      <c r="PJX679" s="36"/>
      <c r="PJY679" s="41"/>
      <c r="PJZ679" s="36"/>
      <c r="PKA679" s="34"/>
      <c r="PKB679" s="34"/>
      <c r="PKC679" s="37"/>
      <c r="PKD679" s="38"/>
      <c r="PKE679" s="34"/>
      <c r="PKF679" s="39"/>
      <c r="PKG679" s="39"/>
      <c r="PKH679" s="39"/>
      <c r="PKI679" s="39"/>
      <c r="PKJ679" s="39"/>
      <c r="PKK679" s="39"/>
      <c r="PKL679" s="39"/>
      <c r="PKM679" s="39"/>
      <c r="PKN679" s="39"/>
      <c r="PKO679" s="39"/>
      <c r="PKP679" s="39"/>
      <c r="PKQ679" s="37"/>
      <c r="PKR679" s="37"/>
      <c r="PKS679" s="37"/>
      <c r="PKT679" s="37"/>
      <c r="PKU679" s="34"/>
      <c r="PKV679" s="40"/>
      <c r="PKW679" s="34"/>
      <c r="PKX679" s="34"/>
      <c r="PKY679" s="35"/>
      <c r="PKZ679" s="36"/>
      <c r="PLA679" s="37"/>
      <c r="PLB679" s="34"/>
      <c r="PLC679" s="34"/>
      <c r="PLD679" s="41"/>
      <c r="PLE679" s="41"/>
      <c r="PLF679" s="41"/>
      <c r="PLG679" s="41"/>
      <c r="PLH679" s="36"/>
      <c r="PLI679" s="41"/>
      <c r="PLJ679" s="36"/>
      <c r="PLK679" s="34"/>
      <c r="PLL679" s="34"/>
      <c r="PLM679" s="37"/>
      <c r="PLN679" s="38"/>
      <c r="PLO679" s="34"/>
      <c r="PLP679" s="39"/>
      <c r="PLQ679" s="39"/>
      <c r="PLR679" s="39"/>
      <c r="PLS679" s="39"/>
      <c r="PLT679" s="39"/>
      <c r="PLU679" s="39"/>
      <c r="PLV679" s="39"/>
      <c r="PLW679" s="39"/>
      <c r="PLX679" s="39"/>
      <c r="PLY679" s="39"/>
      <c r="PLZ679" s="39"/>
      <c r="PMA679" s="37"/>
      <c r="PMB679" s="37"/>
      <c r="PMC679" s="37"/>
      <c r="PMD679" s="37"/>
      <c r="PME679" s="34"/>
      <c r="PMF679" s="40"/>
      <c r="PMG679" s="34"/>
      <c r="PMH679" s="34"/>
      <c r="PMI679" s="35"/>
      <c r="PMJ679" s="36"/>
      <c r="PMK679" s="37"/>
      <c r="PML679" s="34"/>
      <c r="PMM679" s="34"/>
      <c r="PMN679" s="41"/>
      <c r="PMO679" s="41"/>
      <c r="PMP679" s="41"/>
      <c r="PMQ679" s="41"/>
      <c r="PMR679" s="36"/>
      <c r="PMS679" s="41"/>
      <c r="PMT679" s="36"/>
      <c r="PMU679" s="34"/>
      <c r="PMV679" s="34"/>
      <c r="PMW679" s="37"/>
      <c r="PMX679" s="38"/>
      <c r="PMY679" s="34"/>
      <c r="PMZ679" s="39"/>
      <c r="PNA679" s="39"/>
      <c r="PNB679" s="39"/>
      <c r="PNC679" s="39"/>
      <c r="PND679" s="39"/>
      <c r="PNE679" s="39"/>
      <c r="PNF679" s="39"/>
      <c r="PNG679" s="39"/>
      <c r="PNH679" s="39"/>
      <c r="PNI679" s="39"/>
      <c r="PNJ679" s="39"/>
      <c r="PNK679" s="37"/>
      <c r="PNL679" s="37"/>
      <c r="PNM679" s="37"/>
      <c r="PNN679" s="37"/>
      <c r="PNO679" s="34"/>
      <c r="PNP679" s="40"/>
      <c r="PNQ679" s="34"/>
      <c r="PNR679" s="34"/>
      <c r="PNS679" s="35"/>
      <c r="PNT679" s="36"/>
      <c r="PNU679" s="37"/>
      <c r="PNV679" s="34"/>
      <c r="PNW679" s="34"/>
      <c r="PNX679" s="41"/>
      <c r="PNY679" s="41"/>
      <c r="PNZ679" s="41"/>
      <c r="POA679" s="41"/>
      <c r="POB679" s="36"/>
      <c r="POC679" s="41"/>
      <c r="POD679" s="36"/>
      <c r="POE679" s="34"/>
      <c r="POF679" s="34"/>
      <c r="POG679" s="37"/>
      <c r="POH679" s="38"/>
      <c r="POI679" s="34"/>
      <c r="POJ679" s="39"/>
      <c r="POK679" s="39"/>
      <c r="POL679" s="39"/>
      <c r="POM679" s="39"/>
      <c r="PON679" s="39"/>
      <c r="POO679" s="39"/>
      <c r="POP679" s="39"/>
      <c r="POQ679" s="39"/>
      <c r="POR679" s="39"/>
      <c r="POS679" s="39"/>
      <c r="POT679" s="39"/>
      <c r="POU679" s="37"/>
      <c r="POV679" s="37"/>
      <c r="POW679" s="37"/>
      <c r="POX679" s="37"/>
      <c r="POY679" s="34"/>
      <c r="POZ679" s="40"/>
      <c r="PPA679" s="34"/>
      <c r="PPB679" s="34"/>
      <c r="PPC679" s="35"/>
      <c r="PPD679" s="36"/>
      <c r="PPE679" s="37"/>
      <c r="PPF679" s="34"/>
      <c r="PPG679" s="34"/>
      <c r="PPH679" s="41"/>
      <c r="PPI679" s="41"/>
      <c r="PPJ679" s="41"/>
      <c r="PPK679" s="41"/>
      <c r="PPL679" s="36"/>
      <c r="PPM679" s="41"/>
      <c r="PPN679" s="36"/>
      <c r="PPO679" s="34"/>
      <c r="PPP679" s="34"/>
      <c r="PPQ679" s="37"/>
      <c r="PPR679" s="38"/>
      <c r="PPS679" s="34"/>
      <c r="PPT679" s="39"/>
      <c r="PPU679" s="39"/>
      <c r="PPV679" s="39"/>
      <c r="PPW679" s="39"/>
      <c r="PPX679" s="39"/>
      <c r="PPY679" s="39"/>
      <c r="PPZ679" s="39"/>
      <c r="PQA679" s="39"/>
      <c r="PQB679" s="39"/>
      <c r="PQC679" s="39"/>
      <c r="PQD679" s="39"/>
      <c r="PQE679" s="37"/>
      <c r="PQF679" s="37"/>
      <c r="PQG679" s="37"/>
      <c r="PQH679" s="37"/>
      <c r="PQI679" s="34"/>
      <c r="PQJ679" s="40"/>
      <c r="PQK679" s="34"/>
      <c r="PQL679" s="34"/>
      <c r="PQM679" s="35"/>
      <c r="PQN679" s="36"/>
      <c r="PQO679" s="37"/>
      <c r="PQP679" s="34"/>
      <c r="PQQ679" s="34"/>
      <c r="PQR679" s="41"/>
      <c r="PQS679" s="41"/>
      <c r="PQT679" s="41"/>
      <c r="PQU679" s="41"/>
      <c r="PQV679" s="36"/>
      <c r="PQW679" s="41"/>
      <c r="PQX679" s="36"/>
      <c r="PQY679" s="34"/>
      <c r="PQZ679" s="34"/>
      <c r="PRA679" s="37"/>
      <c r="PRB679" s="38"/>
      <c r="PRC679" s="34"/>
      <c r="PRD679" s="39"/>
      <c r="PRE679" s="39"/>
      <c r="PRF679" s="39"/>
      <c r="PRG679" s="39"/>
      <c r="PRH679" s="39"/>
      <c r="PRI679" s="39"/>
      <c r="PRJ679" s="39"/>
      <c r="PRK679" s="39"/>
      <c r="PRL679" s="39"/>
      <c r="PRM679" s="39"/>
      <c r="PRN679" s="39"/>
      <c r="PRO679" s="37"/>
      <c r="PRP679" s="37"/>
      <c r="PRQ679" s="37"/>
      <c r="PRR679" s="37"/>
      <c r="PRS679" s="34"/>
      <c r="PRT679" s="40"/>
      <c r="PRU679" s="34"/>
      <c r="PRV679" s="34"/>
      <c r="PRW679" s="35"/>
      <c r="PRX679" s="36"/>
      <c r="PRY679" s="37"/>
      <c r="PRZ679" s="34"/>
      <c r="PSA679" s="34"/>
      <c r="PSB679" s="41"/>
      <c r="PSC679" s="41"/>
      <c r="PSD679" s="41"/>
      <c r="PSE679" s="41"/>
      <c r="PSF679" s="36"/>
      <c r="PSG679" s="41"/>
      <c r="PSH679" s="36"/>
      <c r="PSI679" s="34"/>
      <c r="PSJ679" s="34"/>
      <c r="PSK679" s="37"/>
      <c r="PSL679" s="38"/>
      <c r="PSM679" s="34"/>
      <c r="PSN679" s="39"/>
      <c r="PSO679" s="39"/>
      <c r="PSP679" s="39"/>
      <c r="PSQ679" s="39"/>
      <c r="PSR679" s="39"/>
      <c r="PSS679" s="39"/>
      <c r="PST679" s="39"/>
      <c r="PSU679" s="39"/>
      <c r="PSV679" s="39"/>
      <c r="PSW679" s="39"/>
      <c r="PSX679" s="39"/>
      <c r="PSY679" s="37"/>
      <c r="PSZ679" s="37"/>
      <c r="PTA679" s="37"/>
      <c r="PTB679" s="37"/>
      <c r="PTC679" s="34"/>
      <c r="PTD679" s="40"/>
      <c r="PTE679" s="34"/>
      <c r="PTF679" s="34"/>
      <c r="PTG679" s="35"/>
      <c r="PTH679" s="36"/>
      <c r="PTI679" s="37"/>
      <c r="PTJ679" s="34"/>
      <c r="PTK679" s="34"/>
      <c r="PTL679" s="41"/>
      <c r="PTM679" s="41"/>
      <c r="PTN679" s="41"/>
      <c r="PTO679" s="41"/>
      <c r="PTP679" s="36"/>
      <c r="PTQ679" s="41"/>
      <c r="PTR679" s="36"/>
      <c r="PTS679" s="34"/>
      <c r="PTT679" s="34"/>
      <c r="PTU679" s="37"/>
      <c r="PTV679" s="38"/>
      <c r="PTW679" s="34"/>
      <c r="PTX679" s="39"/>
      <c r="PTY679" s="39"/>
      <c r="PTZ679" s="39"/>
      <c r="PUA679" s="39"/>
      <c r="PUB679" s="39"/>
      <c r="PUC679" s="39"/>
      <c r="PUD679" s="39"/>
      <c r="PUE679" s="39"/>
      <c r="PUF679" s="39"/>
      <c r="PUG679" s="39"/>
      <c r="PUH679" s="39"/>
      <c r="PUI679" s="37"/>
      <c r="PUJ679" s="37"/>
      <c r="PUK679" s="37"/>
      <c r="PUL679" s="37"/>
      <c r="PUM679" s="34"/>
      <c r="PUN679" s="40"/>
      <c r="PUO679" s="34"/>
      <c r="PUP679" s="34"/>
      <c r="PUQ679" s="35"/>
      <c r="PUR679" s="36"/>
      <c r="PUS679" s="37"/>
      <c r="PUT679" s="34"/>
      <c r="PUU679" s="34"/>
      <c r="PUV679" s="41"/>
      <c r="PUW679" s="41"/>
      <c r="PUX679" s="41"/>
      <c r="PUY679" s="41"/>
      <c r="PUZ679" s="36"/>
      <c r="PVA679" s="41"/>
      <c r="PVB679" s="36"/>
      <c r="PVC679" s="34"/>
      <c r="PVD679" s="34"/>
      <c r="PVE679" s="37"/>
      <c r="PVF679" s="38"/>
      <c r="PVG679" s="34"/>
      <c r="PVH679" s="39"/>
      <c r="PVI679" s="39"/>
      <c r="PVJ679" s="39"/>
      <c r="PVK679" s="39"/>
      <c r="PVL679" s="39"/>
      <c r="PVM679" s="39"/>
      <c r="PVN679" s="39"/>
      <c r="PVO679" s="39"/>
      <c r="PVP679" s="39"/>
      <c r="PVQ679" s="39"/>
      <c r="PVR679" s="39"/>
      <c r="PVS679" s="37"/>
      <c r="PVT679" s="37"/>
      <c r="PVU679" s="37"/>
      <c r="PVV679" s="37"/>
      <c r="PVW679" s="34"/>
      <c r="PVX679" s="40"/>
      <c r="PVY679" s="34"/>
      <c r="PVZ679" s="34"/>
      <c r="PWA679" s="35"/>
      <c r="PWB679" s="36"/>
      <c r="PWC679" s="37"/>
      <c r="PWD679" s="34"/>
      <c r="PWE679" s="34"/>
      <c r="PWF679" s="41"/>
      <c r="PWG679" s="41"/>
      <c r="PWH679" s="41"/>
      <c r="PWI679" s="41"/>
      <c r="PWJ679" s="36"/>
      <c r="PWK679" s="41"/>
      <c r="PWL679" s="36"/>
      <c r="PWM679" s="34"/>
      <c r="PWN679" s="34"/>
      <c r="PWO679" s="37"/>
      <c r="PWP679" s="38"/>
      <c r="PWQ679" s="34"/>
      <c r="PWR679" s="39"/>
      <c r="PWS679" s="39"/>
      <c r="PWT679" s="39"/>
      <c r="PWU679" s="39"/>
      <c r="PWV679" s="39"/>
      <c r="PWW679" s="39"/>
      <c r="PWX679" s="39"/>
      <c r="PWY679" s="39"/>
      <c r="PWZ679" s="39"/>
      <c r="PXA679" s="39"/>
      <c r="PXB679" s="39"/>
      <c r="PXC679" s="37"/>
      <c r="PXD679" s="37"/>
      <c r="PXE679" s="37"/>
      <c r="PXF679" s="37"/>
      <c r="PXG679" s="34"/>
      <c r="PXH679" s="40"/>
      <c r="PXI679" s="34"/>
      <c r="PXJ679" s="34"/>
      <c r="PXK679" s="35"/>
      <c r="PXL679" s="36"/>
      <c r="PXM679" s="37"/>
      <c r="PXN679" s="34"/>
      <c r="PXO679" s="34"/>
      <c r="PXP679" s="41"/>
      <c r="PXQ679" s="41"/>
      <c r="PXR679" s="41"/>
      <c r="PXS679" s="41"/>
      <c r="PXT679" s="36"/>
      <c r="PXU679" s="41"/>
      <c r="PXV679" s="36"/>
      <c r="PXW679" s="34"/>
      <c r="PXX679" s="34"/>
      <c r="PXY679" s="37"/>
      <c r="PXZ679" s="38"/>
      <c r="PYA679" s="34"/>
      <c r="PYB679" s="39"/>
      <c r="PYC679" s="39"/>
      <c r="PYD679" s="39"/>
      <c r="PYE679" s="39"/>
      <c r="PYF679" s="39"/>
      <c r="PYG679" s="39"/>
      <c r="PYH679" s="39"/>
      <c r="PYI679" s="39"/>
      <c r="PYJ679" s="39"/>
      <c r="PYK679" s="39"/>
      <c r="PYL679" s="39"/>
      <c r="PYM679" s="37"/>
      <c r="PYN679" s="37"/>
      <c r="PYO679" s="37"/>
      <c r="PYP679" s="37"/>
      <c r="PYQ679" s="34"/>
      <c r="PYR679" s="40"/>
      <c r="PYS679" s="34"/>
      <c r="PYT679" s="34"/>
      <c r="PYU679" s="35"/>
      <c r="PYV679" s="36"/>
      <c r="PYW679" s="37"/>
      <c r="PYX679" s="34"/>
      <c r="PYY679" s="34"/>
      <c r="PYZ679" s="41"/>
      <c r="PZA679" s="41"/>
      <c r="PZB679" s="41"/>
      <c r="PZC679" s="41"/>
      <c r="PZD679" s="36"/>
      <c r="PZE679" s="41"/>
      <c r="PZF679" s="36"/>
      <c r="PZG679" s="34"/>
      <c r="PZH679" s="34"/>
      <c r="PZI679" s="37"/>
      <c r="PZJ679" s="38"/>
      <c r="PZK679" s="34"/>
      <c r="PZL679" s="39"/>
      <c r="PZM679" s="39"/>
      <c r="PZN679" s="39"/>
      <c r="PZO679" s="39"/>
      <c r="PZP679" s="39"/>
      <c r="PZQ679" s="39"/>
      <c r="PZR679" s="39"/>
      <c r="PZS679" s="39"/>
      <c r="PZT679" s="39"/>
      <c r="PZU679" s="39"/>
      <c r="PZV679" s="39"/>
      <c r="PZW679" s="37"/>
      <c r="PZX679" s="37"/>
      <c r="PZY679" s="37"/>
      <c r="PZZ679" s="37"/>
      <c r="QAA679" s="34"/>
      <c r="QAB679" s="40"/>
      <c r="QAC679" s="34"/>
      <c r="QAD679" s="34"/>
      <c r="QAE679" s="35"/>
      <c r="QAF679" s="36"/>
      <c r="QAG679" s="37"/>
      <c r="QAH679" s="34"/>
      <c r="QAI679" s="34"/>
      <c r="QAJ679" s="41"/>
      <c r="QAK679" s="41"/>
      <c r="QAL679" s="41"/>
      <c r="QAM679" s="41"/>
      <c r="QAN679" s="36"/>
      <c r="QAO679" s="41"/>
      <c r="QAP679" s="36"/>
      <c r="QAQ679" s="34"/>
      <c r="QAR679" s="34"/>
      <c r="QAS679" s="37"/>
      <c r="QAT679" s="38"/>
      <c r="QAU679" s="34"/>
      <c r="QAV679" s="39"/>
      <c r="QAW679" s="39"/>
      <c r="QAX679" s="39"/>
      <c r="QAY679" s="39"/>
      <c r="QAZ679" s="39"/>
      <c r="QBA679" s="39"/>
      <c r="QBB679" s="39"/>
      <c r="QBC679" s="39"/>
      <c r="QBD679" s="39"/>
      <c r="QBE679" s="39"/>
      <c r="QBF679" s="39"/>
      <c r="QBG679" s="37"/>
      <c r="QBH679" s="37"/>
      <c r="QBI679" s="37"/>
      <c r="QBJ679" s="37"/>
      <c r="QBK679" s="34"/>
      <c r="QBL679" s="40"/>
      <c r="QBM679" s="34"/>
      <c r="QBN679" s="34"/>
      <c r="QBO679" s="35"/>
      <c r="QBP679" s="36"/>
      <c r="QBQ679" s="37"/>
      <c r="QBR679" s="34"/>
      <c r="QBS679" s="34"/>
      <c r="QBT679" s="41"/>
      <c r="QBU679" s="41"/>
      <c r="QBV679" s="41"/>
      <c r="QBW679" s="41"/>
      <c r="QBX679" s="36"/>
      <c r="QBY679" s="41"/>
      <c r="QBZ679" s="36"/>
      <c r="QCA679" s="34"/>
      <c r="QCB679" s="34"/>
      <c r="QCC679" s="37"/>
      <c r="QCD679" s="38"/>
      <c r="QCE679" s="34"/>
      <c r="QCF679" s="39"/>
      <c r="QCG679" s="39"/>
      <c r="QCH679" s="39"/>
      <c r="QCI679" s="39"/>
      <c r="QCJ679" s="39"/>
      <c r="QCK679" s="39"/>
      <c r="QCL679" s="39"/>
      <c r="QCM679" s="39"/>
      <c r="QCN679" s="39"/>
      <c r="QCO679" s="39"/>
      <c r="QCP679" s="39"/>
      <c r="QCQ679" s="37"/>
      <c r="QCR679" s="37"/>
      <c r="QCS679" s="37"/>
      <c r="QCT679" s="37"/>
      <c r="QCU679" s="34"/>
      <c r="QCV679" s="40"/>
      <c r="QCW679" s="34"/>
      <c r="QCX679" s="34"/>
      <c r="QCY679" s="35"/>
      <c r="QCZ679" s="36"/>
      <c r="QDA679" s="37"/>
      <c r="QDB679" s="34"/>
      <c r="QDC679" s="34"/>
      <c r="QDD679" s="41"/>
      <c r="QDE679" s="41"/>
      <c r="QDF679" s="41"/>
      <c r="QDG679" s="41"/>
      <c r="QDH679" s="36"/>
      <c r="QDI679" s="41"/>
      <c r="QDJ679" s="36"/>
      <c r="QDK679" s="34"/>
      <c r="QDL679" s="34"/>
      <c r="QDM679" s="37"/>
      <c r="QDN679" s="38"/>
      <c r="QDO679" s="34"/>
      <c r="QDP679" s="39"/>
      <c r="QDQ679" s="39"/>
      <c r="QDR679" s="39"/>
      <c r="QDS679" s="39"/>
      <c r="QDT679" s="39"/>
      <c r="QDU679" s="39"/>
      <c r="QDV679" s="39"/>
      <c r="QDW679" s="39"/>
      <c r="QDX679" s="39"/>
      <c r="QDY679" s="39"/>
      <c r="QDZ679" s="39"/>
      <c r="QEA679" s="37"/>
      <c r="QEB679" s="37"/>
      <c r="QEC679" s="37"/>
      <c r="QED679" s="37"/>
      <c r="QEE679" s="34"/>
      <c r="QEF679" s="40"/>
      <c r="QEG679" s="34"/>
      <c r="QEH679" s="34"/>
      <c r="QEI679" s="35"/>
      <c r="QEJ679" s="36"/>
      <c r="QEK679" s="37"/>
      <c r="QEL679" s="34"/>
      <c r="QEM679" s="34"/>
      <c r="QEN679" s="41"/>
      <c r="QEO679" s="41"/>
      <c r="QEP679" s="41"/>
      <c r="QEQ679" s="41"/>
      <c r="QER679" s="36"/>
      <c r="QES679" s="41"/>
      <c r="QET679" s="36"/>
      <c r="QEU679" s="34"/>
      <c r="QEV679" s="34"/>
      <c r="QEW679" s="37"/>
      <c r="QEX679" s="38"/>
      <c r="QEY679" s="34"/>
      <c r="QEZ679" s="39"/>
      <c r="QFA679" s="39"/>
      <c r="QFB679" s="39"/>
      <c r="QFC679" s="39"/>
      <c r="QFD679" s="39"/>
      <c r="QFE679" s="39"/>
      <c r="QFF679" s="39"/>
      <c r="QFG679" s="39"/>
      <c r="QFH679" s="39"/>
      <c r="QFI679" s="39"/>
      <c r="QFJ679" s="39"/>
      <c r="QFK679" s="37"/>
      <c r="QFL679" s="37"/>
      <c r="QFM679" s="37"/>
      <c r="QFN679" s="37"/>
      <c r="QFO679" s="34"/>
      <c r="QFP679" s="40"/>
      <c r="QFQ679" s="34"/>
      <c r="QFR679" s="34"/>
      <c r="QFS679" s="35"/>
      <c r="QFT679" s="36"/>
      <c r="QFU679" s="37"/>
      <c r="QFV679" s="34"/>
      <c r="QFW679" s="34"/>
      <c r="QFX679" s="41"/>
      <c r="QFY679" s="41"/>
      <c r="QFZ679" s="41"/>
      <c r="QGA679" s="41"/>
      <c r="QGB679" s="36"/>
      <c r="QGC679" s="41"/>
      <c r="QGD679" s="36"/>
      <c r="QGE679" s="34"/>
      <c r="QGF679" s="34"/>
      <c r="QGG679" s="37"/>
      <c r="QGH679" s="38"/>
      <c r="QGI679" s="34"/>
      <c r="QGJ679" s="39"/>
      <c r="QGK679" s="39"/>
      <c r="QGL679" s="39"/>
      <c r="QGM679" s="39"/>
      <c r="QGN679" s="39"/>
      <c r="QGO679" s="39"/>
      <c r="QGP679" s="39"/>
      <c r="QGQ679" s="39"/>
      <c r="QGR679" s="39"/>
      <c r="QGS679" s="39"/>
      <c r="QGT679" s="39"/>
      <c r="QGU679" s="37"/>
      <c r="QGV679" s="37"/>
      <c r="QGW679" s="37"/>
      <c r="QGX679" s="37"/>
      <c r="QGY679" s="34"/>
      <c r="QGZ679" s="40"/>
      <c r="QHA679" s="34"/>
      <c r="QHB679" s="34"/>
      <c r="QHC679" s="35"/>
      <c r="QHD679" s="36"/>
      <c r="QHE679" s="37"/>
      <c r="QHF679" s="34"/>
      <c r="QHG679" s="34"/>
      <c r="QHH679" s="41"/>
      <c r="QHI679" s="41"/>
      <c r="QHJ679" s="41"/>
      <c r="QHK679" s="41"/>
      <c r="QHL679" s="36"/>
      <c r="QHM679" s="41"/>
      <c r="QHN679" s="36"/>
      <c r="QHO679" s="34"/>
      <c r="QHP679" s="34"/>
      <c r="QHQ679" s="37"/>
      <c r="QHR679" s="38"/>
      <c r="QHS679" s="34"/>
      <c r="QHT679" s="39"/>
      <c r="QHU679" s="39"/>
      <c r="QHV679" s="39"/>
      <c r="QHW679" s="39"/>
      <c r="QHX679" s="39"/>
      <c r="QHY679" s="39"/>
      <c r="QHZ679" s="39"/>
      <c r="QIA679" s="39"/>
      <c r="QIB679" s="39"/>
      <c r="QIC679" s="39"/>
      <c r="QID679" s="39"/>
      <c r="QIE679" s="37"/>
      <c r="QIF679" s="37"/>
      <c r="QIG679" s="37"/>
      <c r="QIH679" s="37"/>
      <c r="QII679" s="34"/>
      <c r="QIJ679" s="40"/>
      <c r="QIK679" s="34"/>
      <c r="QIL679" s="34"/>
      <c r="QIM679" s="35"/>
      <c r="QIN679" s="36"/>
      <c r="QIO679" s="37"/>
      <c r="QIP679" s="34"/>
      <c r="QIQ679" s="34"/>
      <c r="QIR679" s="41"/>
      <c r="QIS679" s="41"/>
      <c r="QIT679" s="41"/>
      <c r="QIU679" s="41"/>
      <c r="QIV679" s="36"/>
      <c r="QIW679" s="41"/>
      <c r="QIX679" s="36"/>
      <c r="QIY679" s="34"/>
      <c r="QIZ679" s="34"/>
      <c r="QJA679" s="37"/>
      <c r="QJB679" s="38"/>
      <c r="QJC679" s="34"/>
      <c r="QJD679" s="39"/>
      <c r="QJE679" s="39"/>
      <c r="QJF679" s="39"/>
      <c r="QJG679" s="39"/>
      <c r="QJH679" s="39"/>
      <c r="QJI679" s="39"/>
      <c r="QJJ679" s="39"/>
      <c r="QJK679" s="39"/>
      <c r="QJL679" s="39"/>
      <c r="QJM679" s="39"/>
      <c r="QJN679" s="39"/>
      <c r="QJO679" s="37"/>
      <c r="QJP679" s="37"/>
      <c r="QJQ679" s="37"/>
      <c r="QJR679" s="37"/>
      <c r="QJS679" s="34"/>
      <c r="QJT679" s="40"/>
      <c r="QJU679" s="34"/>
      <c r="QJV679" s="34"/>
      <c r="QJW679" s="35"/>
      <c r="QJX679" s="36"/>
      <c r="QJY679" s="37"/>
      <c r="QJZ679" s="34"/>
      <c r="QKA679" s="34"/>
      <c r="QKB679" s="41"/>
      <c r="QKC679" s="41"/>
      <c r="QKD679" s="41"/>
      <c r="QKE679" s="41"/>
      <c r="QKF679" s="36"/>
      <c r="QKG679" s="41"/>
      <c r="QKH679" s="36"/>
      <c r="QKI679" s="34"/>
      <c r="QKJ679" s="34"/>
      <c r="QKK679" s="37"/>
      <c r="QKL679" s="38"/>
      <c r="QKM679" s="34"/>
      <c r="QKN679" s="39"/>
      <c r="QKO679" s="39"/>
      <c r="QKP679" s="39"/>
      <c r="QKQ679" s="39"/>
      <c r="QKR679" s="39"/>
      <c r="QKS679" s="39"/>
      <c r="QKT679" s="39"/>
      <c r="QKU679" s="39"/>
      <c r="QKV679" s="39"/>
      <c r="QKW679" s="39"/>
      <c r="QKX679" s="39"/>
      <c r="QKY679" s="37"/>
      <c r="QKZ679" s="37"/>
      <c r="QLA679" s="37"/>
      <c r="QLB679" s="37"/>
      <c r="QLC679" s="34"/>
      <c r="QLD679" s="40"/>
      <c r="QLE679" s="34"/>
      <c r="QLF679" s="34"/>
      <c r="QLG679" s="35"/>
      <c r="QLH679" s="36"/>
      <c r="QLI679" s="37"/>
      <c r="QLJ679" s="34"/>
      <c r="QLK679" s="34"/>
      <c r="QLL679" s="41"/>
      <c r="QLM679" s="41"/>
      <c r="QLN679" s="41"/>
      <c r="QLO679" s="41"/>
      <c r="QLP679" s="36"/>
      <c r="QLQ679" s="41"/>
      <c r="QLR679" s="36"/>
      <c r="QLS679" s="34"/>
      <c r="QLT679" s="34"/>
      <c r="QLU679" s="37"/>
      <c r="QLV679" s="38"/>
      <c r="QLW679" s="34"/>
      <c r="QLX679" s="39"/>
      <c r="QLY679" s="39"/>
      <c r="QLZ679" s="39"/>
      <c r="QMA679" s="39"/>
      <c r="QMB679" s="39"/>
      <c r="QMC679" s="39"/>
      <c r="QMD679" s="39"/>
      <c r="QME679" s="39"/>
      <c r="QMF679" s="39"/>
      <c r="QMG679" s="39"/>
      <c r="QMH679" s="39"/>
      <c r="QMI679" s="37"/>
      <c r="QMJ679" s="37"/>
      <c r="QMK679" s="37"/>
      <c r="QML679" s="37"/>
      <c r="QMM679" s="34"/>
      <c r="QMN679" s="40"/>
      <c r="QMO679" s="34"/>
      <c r="QMP679" s="34"/>
      <c r="QMQ679" s="35"/>
      <c r="QMR679" s="36"/>
      <c r="QMS679" s="37"/>
      <c r="QMT679" s="34"/>
      <c r="QMU679" s="34"/>
      <c r="QMV679" s="41"/>
      <c r="QMW679" s="41"/>
      <c r="QMX679" s="41"/>
      <c r="QMY679" s="41"/>
      <c r="QMZ679" s="36"/>
      <c r="QNA679" s="41"/>
      <c r="QNB679" s="36"/>
      <c r="QNC679" s="34"/>
      <c r="QND679" s="34"/>
      <c r="QNE679" s="37"/>
      <c r="QNF679" s="38"/>
      <c r="QNG679" s="34"/>
      <c r="QNH679" s="39"/>
      <c r="QNI679" s="39"/>
      <c r="QNJ679" s="39"/>
      <c r="QNK679" s="39"/>
      <c r="QNL679" s="39"/>
      <c r="QNM679" s="39"/>
      <c r="QNN679" s="39"/>
      <c r="QNO679" s="39"/>
      <c r="QNP679" s="39"/>
      <c r="QNQ679" s="39"/>
      <c r="QNR679" s="39"/>
      <c r="QNS679" s="37"/>
      <c r="QNT679" s="37"/>
      <c r="QNU679" s="37"/>
      <c r="QNV679" s="37"/>
      <c r="QNW679" s="34"/>
      <c r="QNX679" s="40"/>
      <c r="QNY679" s="34"/>
      <c r="QNZ679" s="34"/>
      <c r="QOA679" s="35"/>
      <c r="QOB679" s="36"/>
      <c r="QOC679" s="37"/>
      <c r="QOD679" s="34"/>
      <c r="QOE679" s="34"/>
      <c r="QOF679" s="41"/>
      <c r="QOG679" s="41"/>
      <c r="QOH679" s="41"/>
      <c r="QOI679" s="41"/>
      <c r="QOJ679" s="36"/>
      <c r="QOK679" s="41"/>
      <c r="QOL679" s="36"/>
      <c r="QOM679" s="34"/>
      <c r="QON679" s="34"/>
      <c r="QOO679" s="37"/>
      <c r="QOP679" s="38"/>
      <c r="QOQ679" s="34"/>
      <c r="QOR679" s="39"/>
      <c r="QOS679" s="39"/>
      <c r="QOT679" s="39"/>
      <c r="QOU679" s="39"/>
      <c r="QOV679" s="39"/>
      <c r="QOW679" s="39"/>
      <c r="QOX679" s="39"/>
      <c r="QOY679" s="39"/>
      <c r="QOZ679" s="39"/>
      <c r="QPA679" s="39"/>
      <c r="QPB679" s="39"/>
      <c r="QPC679" s="37"/>
      <c r="QPD679" s="37"/>
      <c r="QPE679" s="37"/>
      <c r="QPF679" s="37"/>
      <c r="QPG679" s="34"/>
      <c r="QPH679" s="40"/>
      <c r="QPI679" s="34"/>
      <c r="QPJ679" s="34"/>
      <c r="QPK679" s="35"/>
      <c r="QPL679" s="36"/>
      <c r="QPM679" s="37"/>
      <c r="QPN679" s="34"/>
      <c r="QPO679" s="34"/>
      <c r="QPP679" s="41"/>
      <c r="QPQ679" s="41"/>
      <c r="QPR679" s="41"/>
      <c r="QPS679" s="41"/>
      <c r="QPT679" s="36"/>
      <c r="QPU679" s="41"/>
      <c r="QPV679" s="36"/>
      <c r="QPW679" s="34"/>
      <c r="QPX679" s="34"/>
      <c r="QPY679" s="37"/>
      <c r="QPZ679" s="38"/>
      <c r="QQA679" s="34"/>
      <c r="QQB679" s="39"/>
      <c r="QQC679" s="39"/>
      <c r="QQD679" s="39"/>
      <c r="QQE679" s="39"/>
      <c r="QQF679" s="39"/>
      <c r="QQG679" s="39"/>
      <c r="QQH679" s="39"/>
      <c r="QQI679" s="39"/>
      <c r="QQJ679" s="39"/>
      <c r="QQK679" s="39"/>
      <c r="QQL679" s="39"/>
      <c r="QQM679" s="37"/>
      <c r="QQN679" s="37"/>
      <c r="QQO679" s="37"/>
      <c r="QQP679" s="37"/>
      <c r="QQQ679" s="34"/>
      <c r="QQR679" s="40"/>
      <c r="QQS679" s="34"/>
      <c r="QQT679" s="34"/>
      <c r="QQU679" s="35"/>
      <c r="QQV679" s="36"/>
      <c r="QQW679" s="37"/>
      <c r="QQX679" s="34"/>
      <c r="QQY679" s="34"/>
      <c r="QQZ679" s="41"/>
      <c r="QRA679" s="41"/>
      <c r="QRB679" s="41"/>
      <c r="QRC679" s="41"/>
      <c r="QRD679" s="36"/>
      <c r="QRE679" s="41"/>
      <c r="QRF679" s="36"/>
      <c r="QRG679" s="34"/>
      <c r="QRH679" s="34"/>
      <c r="QRI679" s="37"/>
      <c r="QRJ679" s="38"/>
      <c r="QRK679" s="34"/>
      <c r="QRL679" s="39"/>
      <c r="QRM679" s="39"/>
      <c r="QRN679" s="39"/>
      <c r="QRO679" s="39"/>
      <c r="QRP679" s="39"/>
      <c r="QRQ679" s="39"/>
      <c r="QRR679" s="39"/>
      <c r="QRS679" s="39"/>
      <c r="QRT679" s="39"/>
      <c r="QRU679" s="39"/>
      <c r="QRV679" s="39"/>
      <c r="QRW679" s="37"/>
      <c r="QRX679" s="37"/>
      <c r="QRY679" s="37"/>
      <c r="QRZ679" s="37"/>
      <c r="QSA679" s="34"/>
      <c r="QSB679" s="40"/>
      <c r="QSC679" s="34"/>
      <c r="QSD679" s="34"/>
      <c r="QSE679" s="35"/>
      <c r="QSF679" s="36"/>
      <c r="QSG679" s="37"/>
      <c r="QSH679" s="34"/>
      <c r="QSI679" s="34"/>
      <c r="QSJ679" s="41"/>
      <c r="QSK679" s="41"/>
      <c r="QSL679" s="41"/>
      <c r="QSM679" s="41"/>
      <c r="QSN679" s="36"/>
      <c r="QSO679" s="41"/>
      <c r="QSP679" s="36"/>
      <c r="QSQ679" s="34"/>
      <c r="QSR679" s="34"/>
      <c r="QSS679" s="37"/>
      <c r="QST679" s="38"/>
      <c r="QSU679" s="34"/>
      <c r="QSV679" s="39"/>
      <c r="QSW679" s="39"/>
      <c r="QSX679" s="39"/>
      <c r="QSY679" s="39"/>
      <c r="QSZ679" s="39"/>
      <c r="QTA679" s="39"/>
      <c r="QTB679" s="39"/>
      <c r="QTC679" s="39"/>
      <c r="QTD679" s="39"/>
      <c r="QTE679" s="39"/>
      <c r="QTF679" s="39"/>
      <c r="QTG679" s="37"/>
      <c r="QTH679" s="37"/>
      <c r="QTI679" s="37"/>
      <c r="QTJ679" s="37"/>
      <c r="QTK679" s="34"/>
      <c r="QTL679" s="40"/>
      <c r="QTM679" s="34"/>
      <c r="QTN679" s="34"/>
      <c r="QTO679" s="35"/>
      <c r="QTP679" s="36"/>
      <c r="QTQ679" s="37"/>
      <c r="QTR679" s="34"/>
      <c r="QTS679" s="34"/>
      <c r="QTT679" s="41"/>
      <c r="QTU679" s="41"/>
      <c r="QTV679" s="41"/>
      <c r="QTW679" s="41"/>
      <c r="QTX679" s="36"/>
      <c r="QTY679" s="41"/>
      <c r="QTZ679" s="36"/>
      <c r="QUA679" s="34"/>
      <c r="QUB679" s="34"/>
      <c r="QUC679" s="37"/>
      <c r="QUD679" s="38"/>
      <c r="QUE679" s="34"/>
      <c r="QUF679" s="39"/>
      <c r="QUG679" s="39"/>
      <c r="QUH679" s="39"/>
      <c r="QUI679" s="39"/>
      <c r="QUJ679" s="39"/>
      <c r="QUK679" s="39"/>
      <c r="QUL679" s="39"/>
      <c r="QUM679" s="39"/>
      <c r="QUN679" s="39"/>
      <c r="QUO679" s="39"/>
      <c r="QUP679" s="39"/>
      <c r="QUQ679" s="37"/>
      <c r="QUR679" s="37"/>
      <c r="QUS679" s="37"/>
      <c r="QUT679" s="37"/>
      <c r="QUU679" s="34"/>
      <c r="QUV679" s="40"/>
      <c r="QUW679" s="34"/>
      <c r="QUX679" s="34"/>
      <c r="QUY679" s="35"/>
      <c r="QUZ679" s="36"/>
      <c r="QVA679" s="37"/>
      <c r="QVB679" s="34"/>
      <c r="QVC679" s="34"/>
      <c r="QVD679" s="41"/>
      <c r="QVE679" s="41"/>
      <c r="QVF679" s="41"/>
      <c r="QVG679" s="41"/>
      <c r="QVH679" s="36"/>
      <c r="QVI679" s="41"/>
      <c r="QVJ679" s="36"/>
      <c r="QVK679" s="34"/>
      <c r="QVL679" s="34"/>
      <c r="QVM679" s="37"/>
      <c r="QVN679" s="38"/>
      <c r="QVO679" s="34"/>
      <c r="QVP679" s="39"/>
      <c r="QVQ679" s="39"/>
      <c r="QVR679" s="39"/>
      <c r="QVS679" s="39"/>
      <c r="QVT679" s="39"/>
      <c r="QVU679" s="39"/>
      <c r="QVV679" s="39"/>
      <c r="QVW679" s="39"/>
      <c r="QVX679" s="39"/>
      <c r="QVY679" s="39"/>
      <c r="QVZ679" s="39"/>
      <c r="QWA679" s="37"/>
      <c r="QWB679" s="37"/>
      <c r="QWC679" s="37"/>
      <c r="QWD679" s="37"/>
      <c r="QWE679" s="34"/>
      <c r="QWF679" s="40"/>
      <c r="QWG679" s="34"/>
      <c r="QWH679" s="34"/>
      <c r="QWI679" s="35"/>
      <c r="QWJ679" s="36"/>
      <c r="QWK679" s="37"/>
      <c r="QWL679" s="34"/>
      <c r="QWM679" s="34"/>
      <c r="QWN679" s="41"/>
      <c r="QWO679" s="41"/>
      <c r="QWP679" s="41"/>
      <c r="QWQ679" s="41"/>
      <c r="QWR679" s="36"/>
      <c r="QWS679" s="41"/>
      <c r="QWT679" s="36"/>
      <c r="QWU679" s="34"/>
      <c r="QWV679" s="34"/>
      <c r="QWW679" s="37"/>
      <c r="QWX679" s="38"/>
      <c r="QWY679" s="34"/>
      <c r="QWZ679" s="39"/>
      <c r="QXA679" s="39"/>
      <c r="QXB679" s="39"/>
      <c r="QXC679" s="39"/>
      <c r="QXD679" s="39"/>
      <c r="QXE679" s="39"/>
      <c r="QXF679" s="39"/>
      <c r="QXG679" s="39"/>
      <c r="QXH679" s="39"/>
      <c r="QXI679" s="39"/>
      <c r="QXJ679" s="39"/>
      <c r="QXK679" s="37"/>
      <c r="QXL679" s="37"/>
      <c r="QXM679" s="37"/>
      <c r="QXN679" s="37"/>
      <c r="QXO679" s="34"/>
      <c r="QXP679" s="40"/>
      <c r="QXQ679" s="34"/>
      <c r="QXR679" s="34"/>
      <c r="QXS679" s="35"/>
      <c r="QXT679" s="36"/>
      <c r="QXU679" s="37"/>
      <c r="QXV679" s="34"/>
      <c r="QXW679" s="34"/>
      <c r="QXX679" s="41"/>
      <c r="QXY679" s="41"/>
      <c r="QXZ679" s="41"/>
      <c r="QYA679" s="41"/>
      <c r="QYB679" s="36"/>
      <c r="QYC679" s="41"/>
      <c r="QYD679" s="36"/>
      <c r="QYE679" s="34"/>
      <c r="QYF679" s="34"/>
      <c r="QYG679" s="37"/>
      <c r="QYH679" s="38"/>
      <c r="QYI679" s="34"/>
      <c r="QYJ679" s="39"/>
      <c r="QYK679" s="39"/>
      <c r="QYL679" s="39"/>
      <c r="QYM679" s="39"/>
      <c r="QYN679" s="39"/>
      <c r="QYO679" s="39"/>
      <c r="QYP679" s="39"/>
      <c r="QYQ679" s="39"/>
      <c r="QYR679" s="39"/>
      <c r="QYS679" s="39"/>
      <c r="QYT679" s="39"/>
      <c r="QYU679" s="37"/>
      <c r="QYV679" s="37"/>
      <c r="QYW679" s="37"/>
      <c r="QYX679" s="37"/>
      <c r="QYY679" s="34"/>
      <c r="QYZ679" s="40"/>
      <c r="QZA679" s="34"/>
      <c r="QZB679" s="34"/>
      <c r="QZC679" s="35"/>
      <c r="QZD679" s="36"/>
      <c r="QZE679" s="37"/>
      <c r="QZF679" s="34"/>
      <c r="QZG679" s="34"/>
      <c r="QZH679" s="41"/>
      <c r="QZI679" s="41"/>
      <c r="QZJ679" s="41"/>
      <c r="QZK679" s="41"/>
      <c r="QZL679" s="36"/>
      <c r="QZM679" s="41"/>
      <c r="QZN679" s="36"/>
      <c r="QZO679" s="34"/>
      <c r="QZP679" s="34"/>
      <c r="QZQ679" s="37"/>
      <c r="QZR679" s="38"/>
      <c r="QZS679" s="34"/>
      <c r="QZT679" s="39"/>
      <c r="QZU679" s="39"/>
      <c r="QZV679" s="39"/>
      <c r="QZW679" s="39"/>
      <c r="QZX679" s="39"/>
      <c r="QZY679" s="39"/>
      <c r="QZZ679" s="39"/>
      <c r="RAA679" s="39"/>
      <c r="RAB679" s="39"/>
      <c r="RAC679" s="39"/>
      <c r="RAD679" s="39"/>
      <c r="RAE679" s="37"/>
      <c r="RAF679" s="37"/>
      <c r="RAG679" s="37"/>
      <c r="RAH679" s="37"/>
      <c r="RAI679" s="34"/>
      <c r="RAJ679" s="40"/>
      <c r="RAK679" s="34"/>
      <c r="RAL679" s="34"/>
      <c r="RAM679" s="35"/>
      <c r="RAN679" s="36"/>
      <c r="RAO679" s="37"/>
      <c r="RAP679" s="34"/>
      <c r="RAQ679" s="34"/>
      <c r="RAR679" s="41"/>
      <c r="RAS679" s="41"/>
      <c r="RAT679" s="41"/>
      <c r="RAU679" s="41"/>
      <c r="RAV679" s="36"/>
      <c r="RAW679" s="41"/>
      <c r="RAX679" s="36"/>
      <c r="RAY679" s="34"/>
      <c r="RAZ679" s="34"/>
      <c r="RBA679" s="37"/>
      <c r="RBB679" s="38"/>
      <c r="RBC679" s="34"/>
      <c r="RBD679" s="39"/>
      <c r="RBE679" s="39"/>
      <c r="RBF679" s="39"/>
      <c r="RBG679" s="39"/>
      <c r="RBH679" s="39"/>
      <c r="RBI679" s="39"/>
      <c r="RBJ679" s="39"/>
      <c r="RBK679" s="39"/>
      <c r="RBL679" s="39"/>
      <c r="RBM679" s="39"/>
      <c r="RBN679" s="39"/>
      <c r="RBO679" s="37"/>
      <c r="RBP679" s="37"/>
      <c r="RBQ679" s="37"/>
      <c r="RBR679" s="37"/>
      <c r="RBS679" s="34"/>
      <c r="RBT679" s="40"/>
      <c r="RBU679" s="34"/>
      <c r="RBV679" s="34"/>
      <c r="RBW679" s="35"/>
      <c r="RBX679" s="36"/>
      <c r="RBY679" s="37"/>
      <c r="RBZ679" s="34"/>
      <c r="RCA679" s="34"/>
      <c r="RCB679" s="41"/>
      <c r="RCC679" s="41"/>
      <c r="RCD679" s="41"/>
      <c r="RCE679" s="41"/>
      <c r="RCF679" s="36"/>
      <c r="RCG679" s="41"/>
      <c r="RCH679" s="36"/>
      <c r="RCI679" s="34"/>
      <c r="RCJ679" s="34"/>
      <c r="RCK679" s="37"/>
      <c r="RCL679" s="38"/>
      <c r="RCM679" s="34"/>
      <c r="RCN679" s="39"/>
      <c r="RCO679" s="39"/>
      <c r="RCP679" s="39"/>
      <c r="RCQ679" s="39"/>
      <c r="RCR679" s="39"/>
      <c r="RCS679" s="39"/>
      <c r="RCT679" s="39"/>
      <c r="RCU679" s="39"/>
      <c r="RCV679" s="39"/>
      <c r="RCW679" s="39"/>
      <c r="RCX679" s="39"/>
      <c r="RCY679" s="37"/>
      <c r="RCZ679" s="37"/>
      <c r="RDA679" s="37"/>
      <c r="RDB679" s="37"/>
      <c r="RDC679" s="34"/>
      <c r="RDD679" s="40"/>
      <c r="RDE679" s="34"/>
      <c r="RDF679" s="34"/>
      <c r="RDG679" s="35"/>
      <c r="RDH679" s="36"/>
      <c r="RDI679" s="37"/>
      <c r="RDJ679" s="34"/>
      <c r="RDK679" s="34"/>
      <c r="RDL679" s="41"/>
      <c r="RDM679" s="41"/>
      <c r="RDN679" s="41"/>
      <c r="RDO679" s="41"/>
      <c r="RDP679" s="36"/>
      <c r="RDQ679" s="41"/>
      <c r="RDR679" s="36"/>
      <c r="RDS679" s="34"/>
      <c r="RDT679" s="34"/>
      <c r="RDU679" s="37"/>
      <c r="RDV679" s="38"/>
      <c r="RDW679" s="34"/>
      <c r="RDX679" s="39"/>
      <c r="RDY679" s="39"/>
      <c r="RDZ679" s="39"/>
      <c r="REA679" s="39"/>
      <c r="REB679" s="39"/>
      <c r="REC679" s="39"/>
      <c r="RED679" s="39"/>
      <c r="REE679" s="39"/>
      <c r="REF679" s="39"/>
      <c r="REG679" s="39"/>
      <c r="REH679" s="39"/>
      <c r="REI679" s="37"/>
      <c r="REJ679" s="37"/>
      <c r="REK679" s="37"/>
      <c r="REL679" s="37"/>
      <c r="REM679" s="34"/>
      <c r="REN679" s="40"/>
      <c r="REO679" s="34"/>
      <c r="REP679" s="34"/>
      <c r="REQ679" s="35"/>
      <c r="RER679" s="36"/>
      <c r="RES679" s="37"/>
      <c r="RET679" s="34"/>
      <c r="REU679" s="34"/>
      <c r="REV679" s="41"/>
      <c r="REW679" s="41"/>
      <c r="REX679" s="41"/>
      <c r="REY679" s="41"/>
      <c r="REZ679" s="36"/>
      <c r="RFA679" s="41"/>
      <c r="RFB679" s="36"/>
      <c r="RFC679" s="34"/>
      <c r="RFD679" s="34"/>
      <c r="RFE679" s="37"/>
      <c r="RFF679" s="38"/>
      <c r="RFG679" s="34"/>
      <c r="RFH679" s="39"/>
      <c r="RFI679" s="39"/>
      <c r="RFJ679" s="39"/>
      <c r="RFK679" s="39"/>
      <c r="RFL679" s="39"/>
      <c r="RFM679" s="39"/>
      <c r="RFN679" s="39"/>
      <c r="RFO679" s="39"/>
      <c r="RFP679" s="39"/>
      <c r="RFQ679" s="39"/>
      <c r="RFR679" s="39"/>
      <c r="RFS679" s="37"/>
      <c r="RFT679" s="37"/>
      <c r="RFU679" s="37"/>
      <c r="RFV679" s="37"/>
      <c r="RFW679" s="34"/>
      <c r="RFX679" s="40"/>
      <c r="RFY679" s="34"/>
      <c r="RFZ679" s="34"/>
      <c r="RGA679" s="35"/>
      <c r="RGB679" s="36"/>
      <c r="RGC679" s="37"/>
      <c r="RGD679" s="34"/>
      <c r="RGE679" s="34"/>
      <c r="RGF679" s="41"/>
      <c r="RGG679" s="41"/>
      <c r="RGH679" s="41"/>
      <c r="RGI679" s="41"/>
      <c r="RGJ679" s="36"/>
      <c r="RGK679" s="41"/>
      <c r="RGL679" s="36"/>
      <c r="RGM679" s="34"/>
      <c r="RGN679" s="34"/>
      <c r="RGO679" s="37"/>
      <c r="RGP679" s="38"/>
      <c r="RGQ679" s="34"/>
      <c r="RGR679" s="39"/>
      <c r="RGS679" s="39"/>
      <c r="RGT679" s="39"/>
      <c r="RGU679" s="39"/>
      <c r="RGV679" s="39"/>
      <c r="RGW679" s="39"/>
      <c r="RGX679" s="39"/>
      <c r="RGY679" s="39"/>
      <c r="RGZ679" s="39"/>
      <c r="RHA679" s="39"/>
      <c r="RHB679" s="39"/>
      <c r="RHC679" s="37"/>
      <c r="RHD679" s="37"/>
      <c r="RHE679" s="37"/>
      <c r="RHF679" s="37"/>
      <c r="RHG679" s="34"/>
      <c r="RHH679" s="40"/>
      <c r="RHI679" s="34"/>
      <c r="RHJ679" s="34"/>
      <c r="RHK679" s="35"/>
      <c r="RHL679" s="36"/>
      <c r="RHM679" s="37"/>
      <c r="RHN679" s="34"/>
      <c r="RHO679" s="34"/>
      <c r="RHP679" s="41"/>
      <c r="RHQ679" s="41"/>
      <c r="RHR679" s="41"/>
      <c r="RHS679" s="41"/>
      <c r="RHT679" s="36"/>
      <c r="RHU679" s="41"/>
      <c r="RHV679" s="36"/>
      <c r="RHW679" s="34"/>
      <c r="RHX679" s="34"/>
      <c r="RHY679" s="37"/>
      <c r="RHZ679" s="38"/>
      <c r="RIA679" s="34"/>
      <c r="RIB679" s="39"/>
      <c r="RIC679" s="39"/>
      <c r="RID679" s="39"/>
      <c r="RIE679" s="39"/>
      <c r="RIF679" s="39"/>
      <c r="RIG679" s="39"/>
      <c r="RIH679" s="39"/>
      <c r="RII679" s="39"/>
      <c r="RIJ679" s="39"/>
      <c r="RIK679" s="39"/>
      <c r="RIL679" s="39"/>
      <c r="RIM679" s="37"/>
      <c r="RIN679" s="37"/>
      <c r="RIO679" s="37"/>
      <c r="RIP679" s="37"/>
      <c r="RIQ679" s="34"/>
      <c r="RIR679" s="40"/>
      <c r="RIS679" s="34"/>
      <c r="RIT679" s="34"/>
      <c r="RIU679" s="35"/>
      <c r="RIV679" s="36"/>
      <c r="RIW679" s="37"/>
      <c r="RIX679" s="34"/>
      <c r="RIY679" s="34"/>
      <c r="RIZ679" s="41"/>
      <c r="RJA679" s="41"/>
      <c r="RJB679" s="41"/>
      <c r="RJC679" s="41"/>
      <c r="RJD679" s="36"/>
      <c r="RJE679" s="41"/>
      <c r="RJF679" s="36"/>
      <c r="RJG679" s="34"/>
      <c r="RJH679" s="34"/>
      <c r="RJI679" s="37"/>
      <c r="RJJ679" s="38"/>
      <c r="RJK679" s="34"/>
      <c r="RJL679" s="39"/>
      <c r="RJM679" s="39"/>
      <c r="RJN679" s="39"/>
      <c r="RJO679" s="39"/>
      <c r="RJP679" s="39"/>
      <c r="RJQ679" s="39"/>
      <c r="RJR679" s="39"/>
      <c r="RJS679" s="39"/>
      <c r="RJT679" s="39"/>
      <c r="RJU679" s="39"/>
      <c r="RJV679" s="39"/>
      <c r="RJW679" s="37"/>
      <c r="RJX679" s="37"/>
      <c r="RJY679" s="37"/>
      <c r="RJZ679" s="37"/>
      <c r="RKA679" s="34"/>
      <c r="RKB679" s="40"/>
      <c r="RKC679" s="34"/>
      <c r="RKD679" s="34"/>
      <c r="RKE679" s="35"/>
      <c r="RKF679" s="36"/>
      <c r="RKG679" s="37"/>
      <c r="RKH679" s="34"/>
      <c r="RKI679" s="34"/>
      <c r="RKJ679" s="41"/>
      <c r="RKK679" s="41"/>
      <c r="RKL679" s="41"/>
      <c r="RKM679" s="41"/>
      <c r="RKN679" s="36"/>
      <c r="RKO679" s="41"/>
      <c r="RKP679" s="36"/>
      <c r="RKQ679" s="34"/>
      <c r="RKR679" s="34"/>
      <c r="RKS679" s="37"/>
      <c r="RKT679" s="38"/>
      <c r="RKU679" s="34"/>
      <c r="RKV679" s="39"/>
      <c r="RKW679" s="39"/>
      <c r="RKX679" s="39"/>
      <c r="RKY679" s="39"/>
      <c r="RKZ679" s="39"/>
      <c r="RLA679" s="39"/>
      <c r="RLB679" s="39"/>
      <c r="RLC679" s="39"/>
      <c r="RLD679" s="39"/>
      <c r="RLE679" s="39"/>
      <c r="RLF679" s="39"/>
      <c r="RLG679" s="37"/>
      <c r="RLH679" s="37"/>
      <c r="RLI679" s="37"/>
      <c r="RLJ679" s="37"/>
      <c r="RLK679" s="34"/>
      <c r="RLL679" s="40"/>
      <c r="RLM679" s="34"/>
      <c r="RLN679" s="34"/>
      <c r="RLO679" s="35"/>
      <c r="RLP679" s="36"/>
      <c r="RLQ679" s="37"/>
      <c r="RLR679" s="34"/>
      <c r="RLS679" s="34"/>
      <c r="RLT679" s="41"/>
      <c r="RLU679" s="41"/>
      <c r="RLV679" s="41"/>
      <c r="RLW679" s="41"/>
      <c r="RLX679" s="36"/>
      <c r="RLY679" s="41"/>
      <c r="RLZ679" s="36"/>
      <c r="RMA679" s="34"/>
      <c r="RMB679" s="34"/>
      <c r="RMC679" s="37"/>
      <c r="RMD679" s="38"/>
      <c r="RME679" s="34"/>
      <c r="RMF679" s="39"/>
      <c r="RMG679" s="39"/>
      <c r="RMH679" s="39"/>
      <c r="RMI679" s="39"/>
      <c r="RMJ679" s="39"/>
      <c r="RMK679" s="39"/>
      <c r="RML679" s="39"/>
      <c r="RMM679" s="39"/>
      <c r="RMN679" s="39"/>
      <c r="RMO679" s="39"/>
      <c r="RMP679" s="39"/>
      <c r="RMQ679" s="37"/>
      <c r="RMR679" s="37"/>
      <c r="RMS679" s="37"/>
      <c r="RMT679" s="37"/>
      <c r="RMU679" s="34"/>
      <c r="RMV679" s="40"/>
      <c r="RMW679" s="34"/>
      <c r="RMX679" s="34"/>
      <c r="RMY679" s="35"/>
      <c r="RMZ679" s="36"/>
      <c r="RNA679" s="37"/>
      <c r="RNB679" s="34"/>
      <c r="RNC679" s="34"/>
      <c r="RND679" s="41"/>
      <c r="RNE679" s="41"/>
      <c r="RNF679" s="41"/>
      <c r="RNG679" s="41"/>
      <c r="RNH679" s="36"/>
      <c r="RNI679" s="41"/>
      <c r="RNJ679" s="36"/>
      <c r="RNK679" s="34"/>
      <c r="RNL679" s="34"/>
      <c r="RNM679" s="37"/>
      <c r="RNN679" s="38"/>
      <c r="RNO679" s="34"/>
      <c r="RNP679" s="39"/>
      <c r="RNQ679" s="39"/>
      <c r="RNR679" s="39"/>
      <c r="RNS679" s="39"/>
      <c r="RNT679" s="39"/>
      <c r="RNU679" s="39"/>
      <c r="RNV679" s="39"/>
      <c r="RNW679" s="39"/>
      <c r="RNX679" s="39"/>
      <c r="RNY679" s="39"/>
      <c r="RNZ679" s="39"/>
      <c r="ROA679" s="37"/>
      <c r="ROB679" s="37"/>
      <c r="ROC679" s="37"/>
      <c r="ROD679" s="37"/>
      <c r="ROE679" s="34"/>
      <c r="ROF679" s="40"/>
      <c r="ROG679" s="34"/>
      <c r="ROH679" s="34"/>
      <c r="ROI679" s="35"/>
      <c r="ROJ679" s="36"/>
      <c r="ROK679" s="37"/>
      <c r="ROL679" s="34"/>
      <c r="ROM679" s="34"/>
      <c r="RON679" s="41"/>
      <c r="ROO679" s="41"/>
      <c r="ROP679" s="41"/>
      <c r="ROQ679" s="41"/>
      <c r="ROR679" s="36"/>
      <c r="ROS679" s="41"/>
      <c r="ROT679" s="36"/>
      <c r="ROU679" s="34"/>
      <c r="ROV679" s="34"/>
      <c r="ROW679" s="37"/>
      <c r="ROX679" s="38"/>
      <c r="ROY679" s="34"/>
      <c r="ROZ679" s="39"/>
      <c r="RPA679" s="39"/>
      <c r="RPB679" s="39"/>
      <c r="RPC679" s="39"/>
      <c r="RPD679" s="39"/>
      <c r="RPE679" s="39"/>
      <c r="RPF679" s="39"/>
      <c r="RPG679" s="39"/>
      <c r="RPH679" s="39"/>
      <c r="RPI679" s="39"/>
      <c r="RPJ679" s="39"/>
      <c r="RPK679" s="37"/>
      <c r="RPL679" s="37"/>
      <c r="RPM679" s="37"/>
      <c r="RPN679" s="37"/>
      <c r="RPO679" s="34"/>
      <c r="RPP679" s="40"/>
      <c r="RPQ679" s="34"/>
      <c r="RPR679" s="34"/>
      <c r="RPS679" s="35"/>
      <c r="RPT679" s="36"/>
      <c r="RPU679" s="37"/>
      <c r="RPV679" s="34"/>
      <c r="RPW679" s="34"/>
      <c r="RPX679" s="41"/>
      <c r="RPY679" s="41"/>
      <c r="RPZ679" s="41"/>
      <c r="RQA679" s="41"/>
      <c r="RQB679" s="36"/>
      <c r="RQC679" s="41"/>
      <c r="RQD679" s="36"/>
      <c r="RQE679" s="34"/>
      <c r="RQF679" s="34"/>
      <c r="RQG679" s="37"/>
      <c r="RQH679" s="38"/>
      <c r="RQI679" s="34"/>
      <c r="RQJ679" s="39"/>
      <c r="RQK679" s="39"/>
      <c r="RQL679" s="39"/>
      <c r="RQM679" s="39"/>
      <c r="RQN679" s="39"/>
      <c r="RQO679" s="39"/>
      <c r="RQP679" s="39"/>
      <c r="RQQ679" s="39"/>
      <c r="RQR679" s="39"/>
      <c r="RQS679" s="39"/>
      <c r="RQT679" s="39"/>
      <c r="RQU679" s="37"/>
      <c r="RQV679" s="37"/>
      <c r="RQW679" s="37"/>
      <c r="RQX679" s="37"/>
      <c r="RQY679" s="34"/>
      <c r="RQZ679" s="40"/>
      <c r="RRA679" s="34"/>
      <c r="RRB679" s="34"/>
      <c r="RRC679" s="35"/>
      <c r="RRD679" s="36"/>
      <c r="RRE679" s="37"/>
      <c r="RRF679" s="34"/>
      <c r="RRG679" s="34"/>
      <c r="RRH679" s="41"/>
      <c r="RRI679" s="41"/>
      <c r="RRJ679" s="41"/>
      <c r="RRK679" s="41"/>
      <c r="RRL679" s="36"/>
      <c r="RRM679" s="41"/>
      <c r="RRN679" s="36"/>
      <c r="RRO679" s="34"/>
      <c r="RRP679" s="34"/>
      <c r="RRQ679" s="37"/>
      <c r="RRR679" s="38"/>
      <c r="RRS679" s="34"/>
      <c r="RRT679" s="39"/>
      <c r="RRU679" s="39"/>
      <c r="RRV679" s="39"/>
      <c r="RRW679" s="39"/>
      <c r="RRX679" s="39"/>
      <c r="RRY679" s="39"/>
      <c r="RRZ679" s="39"/>
      <c r="RSA679" s="39"/>
      <c r="RSB679" s="39"/>
      <c r="RSC679" s="39"/>
      <c r="RSD679" s="39"/>
      <c r="RSE679" s="37"/>
      <c r="RSF679" s="37"/>
      <c r="RSG679" s="37"/>
      <c r="RSH679" s="37"/>
      <c r="RSI679" s="34"/>
      <c r="RSJ679" s="40"/>
      <c r="RSK679" s="34"/>
      <c r="RSL679" s="34"/>
      <c r="RSM679" s="35"/>
      <c r="RSN679" s="36"/>
      <c r="RSO679" s="37"/>
      <c r="RSP679" s="34"/>
      <c r="RSQ679" s="34"/>
      <c r="RSR679" s="41"/>
      <c r="RSS679" s="41"/>
      <c r="RST679" s="41"/>
      <c r="RSU679" s="41"/>
      <c r="RSV679" s="36"/>
      <c r="RSW679" s="41"/>
      <c r="RSX679" s="36"/>
      <c r="RSY679" s="34"/>
      <c r="RSZ679" s="34"/>
      <c r="RTA679" s="37"/>
      <c r="RTB679" s="38"/>
      <c r="RTC679" s="34"/>
      <c r="RTD679" s="39"/>
      <c r="RTE679" s="39"/>
      <c r="RTF679" s="39"/>
      <c r="RTG679" s="39"/>
      <c r="RTH679" s="39"/>
      <c r="RTI679" s="39"/>
      <c r="RTJ679" s="39"/>
      <c r="RTK679" s="39"/>
      <c r="RTL679" s="39"/>
      <c r="RTM679" s="39"/>
      <c r="RTN679" s="39"/>
      <c r="RTO679" s="37"/>
      <c r="RTP679" s="37"/>
      <c r="RTQ679" s="37"/>
      <c r="RTR679" s="37"/>
      <c r="RTS679" s="34"/>
      <c r="RTT679" s="40"/>
      <c r="RTU679" s="34"/>
      <c r="RTV679" s="34"/>
      <c r="RTW679" s="35"/>
      <c r="RTX679" s="36"/>
      <c r="RTY679" s="37"/>
      <c r="RTZ679" s="34"/>
      <c r="RUA679" s="34"/>
      <c r="RUB679" s="41"/>
      <c r="RUC679" s="41"/>
      <c r="RUD679" s="41"/>
      <c r="RUE679" s="41"/>
      <c r="RUF679" s="36"/>
      <c r="RUG679" s="41"/>
      <c r="RUH679" s="36"/>
      <c r="RUI679" s="34"/>
      <c r="RUJ679" s="34"/>
      <c r="RUK679" s="37"/>
      <c r="RUL679" s="38"/>
      <c r="RUM679" s="34"/>
      <c r="RUN679" s="39"/>
      <c r="RUO679" s="39"/>
      <c r="RUP679" s="39"/>
      <c r="RUQ679" s="39"/>
      <c r="RUR679" s="39"/>
      <c r="RUS679" s="39"/>
      <c r="RUT679" s="39"/>
      <c r="RUU679" s="39"/>
      <c r="RUV679" s="39"/>
      <c r="RUW679" s="39"/>
      <c r="RUX679" s="39"/>
      <c r="RUY679" s="37"/>
      <c r="RUZ679" s="37"/>
      <c r="RVA679" s="37"/>
      <c r="RVB679" s="37"/>
      <c r="RVC679" s="34"/>
      <c r="RVD679" s="40"/>
      <c r="RVE679" s="34"/>
      <c r="RVF679" s="34"/>
      <c r="RVG679" s="35"/>
      <c r="RVH679" s="36"/>
      <c r="RVI679" s="37"/>
      <c r="RVJ679" s="34"/>
      <c r="RVK679" s="34"/>
      <c r="RVL679" s="41"/>
      <c r="RVM679" s="41"/>
      <c r="RVN679" s="41"/>
      <c r="RVO679" s="41"/>
      <c r="RVP679" s="36"/>
      <c r="RVQ679" s="41"/>
      <c r="RVR679" s="36"/>
      <c r="RVS679" s="34"/>
      <c r="RVT679" s="34"/>
      <c r="RVU679" s="37"/>
      <c r="RVV679" s="38"/>
      <c r="RVW679" s="34"/>
      <c r="RVX679" s="39"/>
      <c r="RVY679" s="39"/>
      <c r="RVZ679" s="39"/>
      <c r="RWA679" s="39"/>
      <c r="RWB679" s="39"/>
      <c r="RWC679" s="39"/>
      <c r="RWD679" s="39"/>
      <c r="RWE679" s="39"/>
      <c r="RWF679" s="39"/>
      <c r="RWG679" s="39"/>
      <c r="RWH679" s="39"/>
      <c r="RWI679" s="37"/>
      <c r="RWJ679" s="37"/>
      <c r="RWK679" s="37"/>
      <c r="RWL679" s="37"/>
      <c r="RWM679" s="34"/>
      <c r="RWN679" s="40"/>
      <c r="RWO679" s="34"/>
      <c r="RWP679" s="34"/>
      <c r="RWQ679" s="35"/>
      <c r="RWR679" s="36"/>
      <c r="RWS679" s="37"/>
      <c r="RWT679" s="34"/>
      <c r="RWU679" s="34"/>
      <c r="RWV679" s="41"/>
      <c r="RWW679" s="41"/>
      <c r="RWX679" s="41"/>
      <c r="RWY679" s="41"/>
      <c r="RWZ679" s="36"/>
      <c r="RXA679" s="41"/>
      <c r="RXB679" s="36"/>
      <c r="RXC679" s="34"/>
      <c r="RXD679" s="34"/>
      <c r="RXE679" s="37"/>
      <c r="RXF679" s="38"/>
      <c r="RXG679" s="34"/>
      <c r="RXH679" s="39"/>
      <c r="RXI679" s="39"/>
      <c r="RXJ679" s="39"/>
      <c r="RXK679" s="39"/>
      <c r="RXL679" s="39"/>
      <c r="RXM679" s="39"/>
      <c r="RXN679" s="39"/>
      <c r="RXO679" s="39"/>
      <c r="RXP679" s="39"/>
      <c r="RXQ679" s="39"/>
      <c r="RXR679" s="39"/>
      <c r="RXS679" s="37"/>
      <c r="RXT679" s="37"/>
      <c r="RXU679" s="37"/>
      <c r="RXV679" s="37"/>
      <c r="RXW679" s="34"/>
      <c r="RXX679" s="40"/>
      <c r="RXY679" s="34"/>
      <c r="RXZ679" s="34"/>
      <c r="RYA679" s="35"/>
      <c r="RYB679" s="36"/>
      <c r="RYC679" s="37"/>
      <c r="RYD679" s="34"/>
      <c r="RYE679" s="34"/>
      <c r="RYF679" s="41"/>
      <c r="RYG679" s="41"/>
      <c r="RYH679" s="41"/>
      <c r="RYI679" s="41"/>
      <c r="RYJ679" s="36"/>
      <c r="RYK679" s="41"/>
      <c r="RYL679" s="36"/>
      <c r="RYM679" s="34"/>
      <c r="RYN679" s="34"/>
      <c r="RYO679" s="37"/>
      <c r="RYP679" s="38"/>
      <c r="RYQ679" s="34"/>
      <c r="RYR679" s="39"/>
      <c r="RYS679" s="39"/>
      <c r="RYT679" s="39"/>
      <c r="RYU679" s="39"/>
      <c r="RYV679" s="39"/>
      <c r="RYW679" s="39"/>
      <c r="RYX679" s="39"/>
      <c r="RYY679" s="39"/>
      <c r="RYZ679" s="39"/>
      <c r="RZA679" s="39"/>
      <c r="RZB679" s="39"/>
      <c r="RZC679" s="37"/>
      <c r="RZD679" s="37"/>
      <c r="RZE679" s="37"/>
      <c r="RZF679" s="37"/>
      <c r="RZG679" s="34"/>
      <c r="RZH679" s="40"/>
      <c r="RZI679" s="34"/>
      <c r="RZJ679" s="34"/>
      <c r="RZK679" s="35"/>
      <c r="RZL679" s="36"/>
      <c r="RZM679" s="37"/>
      <c r="RZN679" s="34"/>
      <c r="RZO679" s="34"/>
      <c r="RZP679" s="41"/>
      <c r="RZQ679" s="41"/>
      <c r="RZR679" s="41"/>
      <c r="RZS679" s="41"/>
      <c r="RZT679" s="36"/>
      <c r="RZU679" s="41"/>
      <c r="RZV679" s="36"/>
      <c r="RZW679" s="34"/>
      <c r="RZX679" s="34"/>
      <c r="RZY679" s="37"/>
      <c r="RZZ679" s="38"/>
      <c r="SAA679" s="34"/>
      <c r="SAB679" s="39"/>
      <c r="SAC679" s="39"/>
      <c r="SAD679" s="39"/>
      <c r="SAE679" s="39"/>
      <c r="SAF679" s="39"/>
      <c r="SAG679" s="39"/>
      <c r="SAH679" s="39"/>
      <c r="SAI679" s="39"/>
      <c r="SAJ679" s="39"/>
      <c r="SAK679" s="39"/>
      <c r="SAL679" s="39"/>
      <c r="SAM679" s="37"/>
      <c r="SAN679" s="37"/>
      <c r="SAO679" s="37"/>
      <c r="SAP679" s="37"/>
      <c r="SAQ679" s="34"/>
      <c r="SAR679" s="40"/>
      <c r="SAS679" s="34"/>
      <c r="SAT679" s="34"/>
      <c r="SAU679" s="35"/>
      <c r="SAV679" s="36"/>
      <c r="SAW679" s="37"/>
      <c r="SAX679" s="34"/>
      <c r="SAY679" s="34"/>
      <c r="SAZ679" s="41"/>
      <c r="SBA679" s="41"/>
      <c r="SBB679" s="41"/>
      <c r="SBC679" s="41"/>
      <c r="SBD679" s="36"/>
      <c r="SBE679" s="41"/>
      <c r="SBF679" s="36"/>
      <c r="SBG679" s="34"/>
      <c r="SBH679" s="34"/>
      <c r="SBI679" s="37"/>
      <c r="SBJ679" s="38"/>
      <c r="SBK679" s="34"/>
      <c r="SBL679" s="39"/>
      <c r="SBM679" s="39"/>
      <c r="SBN679" s="39"/>
      <c r="SBO679" s="39"/>
      <c r="SBP679" s="39"/>
      <c r="SBQ679" s="39"/>
      <c r="SBR679" s="39"/>
      <c r="SBS679" s="39"/>
      <c r="SBT679" s="39"/>
      <c r="SBU679" s="39"/>
      <c r="SBV679" s="39"/>
      <c r="SBW679" s="37"/>
      <c r="SBX679" s="37"/>
      <c r="SBY679" s="37"/>
      <c r="SBZ679" s="37"/>
      <c r="SCA679" s="34"/>
      <c r="SCB679" s="40"/>
      <c r="SCC679" s="34"/>
      <c r="SCD679" s="34"/>
      <c r="SCE679" s="35"/>
      <c r="SCF679" s="36"/>
      <c r="SCG679" s="37"/>
      <c r="SCH679" s="34"/>
      <c r="SCI679" s="34"/>
      <c r="SCJ679" s="41"/>
      <c r="SCK679" s="41"/>
      <c r="SCL679" s="41"/>
      <c r="SCM679" s="41"/>
      <c r="SCN679" s="36"/>
      <c r="SCO679" s="41"/>
      <c r="SCP679" s="36"/>
      <c r="SCQ679" s="34"/>
      <c r="SCR679" s="34"/>
      <c r="SCS679" s="37"/>
      <c r="SCT679" s="38"/>
      <c r="SCU679" s="34"/>
      <c r="SCV679" s="39"/>
      <c r="SCW679" s="39"/>
      <c r="SCX679" s="39"/>
      <c r="SCY679" s="39"/>
      <c r="SCZ679" s="39"/>
      <c r="SDA679" s="39"/>
      <c r="SDB679" s="39"/>
      <c r="SDC679" s="39"/>
      <c r="SDD679" s="39"/>
      <c r="SDE679" s="39"/>
      <c r="SDF679" s="39"/>
      <c r="SDG679" s="37"/>
      <c r="SDH679" s="37"/>
      <c r="SDI679" s="37"/>
      <c r="SDJ679" s="37"/>
      <c r="SDK679" s="34"/>
      <c r="SDL679" s="40"/>
      <c r="SDM679" s="34"/>
      <c r="SDN679" s="34"/>
      <c r="SDO679" s="35"/>
      <c r="SDP679" s="36"/>
      <c r="SDQ679" s="37"/>
      <c r="SDR679" s="34"/>
      <c r="SDS679" s="34"/>
      <c r="SDT679" s="41"/>
      <c r="SDU679" s="41"/>
      <c r="SDV679" s="41"/>
      <c r="SDW679" s="41"/>
      <c r="SDX679" s="36"/>
      <c r="SDY679" s="41"/>
      <c r="SDZ679" s="36"/>
      <c r="SEA679" s="34"/>
      <c r="SEB679" s="34"/>
      <c r="SEC679" s="37"/>
      <c r="SED679" s="38"/>
      <c r="SEE679" s="34"/>
      <c r="SEF679" s="39"/>
      <c r="SEG679" s="39"/>
      <c r="SEH679" s="39"/>
      <c r="SEI679" s="39"/>
      <c r="SEJ679" s="39"/>
      <c r="SEK679" s="39"/>
      <c r="SEL679" s="39"/>
      <c r="SEM679" s="39"/>
      <c r="SEN679" s="39"/>
      <c r="SEO679" s="39"/>
      <c r="SEP679" s="39"/>
      <c r="SEQ679" s="37"/>
      <c r="SER679" s="37"/>
      <c r="SES679" s="37"/>
      <c r="SET679" s="37"/>
      <c r="SEU679" s="34"/>
      <c r="SEV679" s="40"/>
      <c r="SEW679" s="34"/>
      <c r="SEX679" s="34"/>
      <c r="SEY679" s="35"/>
      <c r="SEZ679" s="36"/>
      <c r="SFA679" s="37"/>
      <c r="SFB679" s="34"/>
      <c r="SFC679" s="34"/>
      <c r="SFD679" s="41"/>
      <c r="SFE679" s="41"/>
      <c r="SFF679" s="41"/>
      <c r="SFG679" s="41"/>
      <c r="SFH679" s="36"/>
      <c r="SFI679" s="41"/>
      <c r="SFJ679" s="36"/>
      <c r="SFK679" s="34"/>
      <c r="SFL679" s="34"/>
      <c r="SFM679" s="37"/>
      <c r="SFN679" s="38"/>
      <c r="SFO679" s="34"/>
      <c r="SFP679" s="39"/>
      <c r="SFQ679" s="39"/>
      <c r="SFR679" s="39"/>
      <c r="SFS679" s="39"/>
      <c r="SFT679" s="39"/>
      <c r="SFU679" s="39"/>
      <c r="SFV679" s="39"/>
      <c r="SFW679" s="39"/>
      <c r="SFX679" s="39"/>
      <c r="SFY679" s="39"/>
      <c r="SFZ679" s="39"/>
      <c r="SGA679" s="37"/>
      <c r="SGB679" s="37"/>
      <c r="SGC679" s="37"/>
      <c r="SGD679" s="37"/>
      <c r="SGE679" s="34"/>
      <c r="SGF679" s="40"/>
      <c r="SGG679" s="34"/>
      <c r="SGH679" s="34"/>
      <c r="SGI679" s="35"/>
      <c r="SGJ679" s="36"/>
      <c r="SGK679" s="37"/>
      <c r="SGL679" s="34"/>
      <c r="SGM679" s="34"/>
      <c r="SGN679" s="41"/>
      <c r="SGO679" s="41"/>
      <c r="SGP679" s="41"/>
      <c r="SGQ679" s="41"/>
      <c r="SGR679" s="36"/>
      <c r="SGS679" s="41"/>
      <c r="SGT679" s="36"/>
      <c r="SGU679" s="34"/>
      <c r="SGV679" s="34"/>
      <c r="SGW679" s="37"/>
      <c r="SGX679" s="38"/>
      <c r="SGY679" s="34"/>
      <c r="SGZ679" s="39"/>
      <c r="SHA679" s="39"/>
      <c r="SHB679" s="39"/>
      <c r="SHC679" s="39"/>
      <c r="SHD679" s="39"/>
      <c r="SHE679" s="39"/>
      <c r="SHF679" s="39"/>
      <c r="SHG679" s="39"/>
      <c r="SHH679" s="39"/>
      <c r="SHI679" s="39"/>
      <c r="SHJ679" s="39"/>
      <c r="SHK679" s="37"/>
      <c r="SHL679" s="37"/>
      <c r="SHM679" s="37"/>
      <c r="SHN679" s="37"/>
      <c r="SHO679" s="34"/>
      <c r="SHP679" s="40"/>
      <c r="SHQ679" s="34"/>
      <c r="SHR679" s="34"/>
      <c r="SHS679" s="35"/>
      <c r="SHT679" s="36"/>
      <c r="SHU679" s="37"/>
      <c r="SHV679" s="34"/>
      <c r="SHW679" s="34"/>
      <c r="SHX679" s="41"/>
      <c r="SHY679" s="41"/>
      <c r="SHZ679" s="41"/>
      <c r="SIA679" s="41"/>
      <c r="SIB679" s="36"/>
      <c r="SIC679" s="41"/>
      <c r="SID679" s="36"/>
      <c r="SIE679" s="34"/>
      <c r="SIF679" s="34"/>
      <c r="SIG679" s="37"/>
      <c r="SIH679" s="38"/>
      <c r="SII679" s="34"/>
      <c r="SIJ679" s="39"/>
      <c r="SIK679" s="39"/>
      <c r="SIL679" s="39"/>
      <c r="SIM679" s="39"/>
      <c r="SIN679" s="39"/>
      <c r="SIO679" s="39"/>
      <c r="SIP679" s="39"/>
      <c r="SIQ679" s="39"/>
      <c r="SIR679" s="39"/>
      <c r="SIS679" s="39"/>
      <c r="SIT679" s="39"/>
      <c r="SIU679" s="37"/>
      <c r="SIV679" s="37"/>
      <c r="SIW679" s="37"/>
      <c r="SIX679" s="37"/>
      <c r="SIY679" s="34"/>
      <c r="SIZ679" s="40"/>
      <c r="SJA679" s="34"/>
      <c r="SJB679" s="34"/>
      <c r="SJC679" s="35"/>
      <c r="SJD679" s="36"/>
      <c r="SJE679" s="37"/>
      <c r="SJF679" s="34"/>
      <c r="SJG679" s="34"/>
      <c r="SJH679" s="41"/>
      <c r="SJI679" s="41"/>
      <c r="SJJ679" s="41"/>
      <c r="SJK679" s="41"/>
      <c r="SJL679" s="36"/>
      <c r="SJM679" s="41"/>
      <c r="SJN679" s="36"/>
      <c r="SJO679" s="34"/>
      <c r="SJP679" s="34"/>
      <c r="SJQ679" s="37"/>
      <c r="SJR679" s="38"/>
      <c r="SJS679" s="34"/>
      <c r="SJT679" s="39"/>
      <c r="SJU679" s="39"/>
      <c r="SJV679" s="39"/>
      <c r="SJW679" s="39"/>
      <c r="SJX679" s="39"/>
      <c r="SJY679" s="39"/>
      <c r="SJZ679" s="39"/>
      <c r="SKA679" s="39"/>
      <c r="SKB679" s="39"/>
      <c r="SKC679" s="39"/>
      <c r="SKD679" s="39"/>
      <c r="SKE679" s="37"/>
      <c r="SKF679" s="37"/>
      <c r="SKG679" s="37"/>
      <c r="SKH679" s="37"/>
      <c r="SKI679" s="34"/>
      <c r="SKJ679" s="40"/>
      <c r="SKK679" s="34"/>
      <c r="SKL679" s="34"/>
      <c r="SKM679" s="35"/>
      <c r="SKN679" s="36"/>
      <c r="SKO679" s="37"/>
      <c r="SKP679" s="34"/>
      <c r="SKQ679" s="34"/>
      <c r="SKR679" s="41"/>
      <c r="SKS679" s="41"/>
      <c r="SKT679" s="41"/>
      <c r="SKU679" s="41"/>
      <c r="SKV679" s="36"/>
      <c r="SKW679" s="41"/>
      <c r="SKX679" s="36"/>
      <c r="SKY679" s="34"/>
      <c r="SKZ679" s="34"/>
      <c r="SLA679" s="37"/>
      <c r="SLB679" s="38"/>
      <c r="SLC679" s="34"/>
      <c r="SLD679" s="39"/>
      <c r="SLE679" s="39"/>
      <c r="SLF679" s="39"/>
      <c r="SLG679" s="39"/>
      <c r="SLH679" s="39"/>
      <c r="SLI679" s="39"/>
      <c r="SLJ679" s="39"/>
      <c r="SLK679" s="39"/>
      <c r="SLL679" s="39"/>
      <c r="SLM679" s="39"/>
      <c r="SLN679" s="39"/>
      <c r="SLO679" s="37"/>
      <c r="SLP679" s="37"/>
      <c r="SLQ679" s="37"/>
      <c r="SLR679" s="37"/>
      <c r="SLS679" s="34"/>
      <c r="SLT679" s="40"/>
      <c r="SLU679" s="34"/>
      <c r="SLV679" s="34"/>
      <c r="SLW679" s="35"/>
      <c r="SLX679" s="36"/>
      <c r="SLY679" s="37"/>
      <c r="SLZ679" s="34"/>
      <c r="SMA679" s="34"/>
      <c r="SMB679" s="41"/>
      <c r="SMC679" s="41"/>
      <c r="SMD679" s="41"/>
      <c r="SME679" s="41"/>
      <c r="SMF679" s="36"/>
      <c r="SMG679" s="41"/>
      <c r="SMH679" s="36"/>
      <c r="SMI679" s="34"/>
      <c r="SMJ679" s="34"/>
      <c r="SMK679" s="37"/>
      <c r="SML679" s="38"/>
      <c r="SMM679" s="34"/>
      <c r="SMN679" s="39"/>
      <c r="SMO679" s="39"/>
      <c r="SMP679" s="39"/>
      <c r="SMQ679" s="39"/>
      <c r="SMR679" s="39"/>
      <c r="SMS679" s="39"/>
      <c r="SMT679" s="39"/>
      <c r="SMU679" s="39"/>
      <c r="SMV679" s="39"/>
      <c r="SMW679" s="39"/>
      <c r="SMX679" s="39"/>
      <c r="SMY679" s="37"/>
      <c r="SMZ679" s="37"/>
      <c r="SNA679" s="37"/>
      <c r="SNB679" s="37"/>
      <c r="SNC679" s="34"/>
      <c r="SND679" s="40"/>
      <c r="SNE679" s="34"/>
      <c r="SNF679" s="34"/>
      <c r="SNG679" s="35"/>
      <c r="SNH679" s="36"/>
      <c r="SNI679" s="37"/>
      <c r="SNJ679" s="34"/>
      <c r="SNK679" s="34"/>
      <c r="SNL679" s="41"/>
      <c r="SNM679" s="41"/>
      <c r="SNN679" s="41"/>
      <c r="SNO679" s="41"/>
      <c r="SNP679" s="36"/>
      <c r="SNQ679" s="41"/>
      <c r="SNR679" s="36"/>
      <c r="SNS679" s="34"/>
      <c r="SNT679" s="34"/>
      <c r="SNU679" s="37"/>
      <c r="SNV679" s="38"/>
      <c r="SNW679" s="34"/>
      <c r="SNX679" s="39"/>
      <c r="SNY679" s="39"/>
      <c r="SNZ679" s="39"/>
      <c r="SOA679" s="39"/>
      <c r="SOB679" s="39"/>
      <c r="SOC679" s="39"/>
      <c r="SOD679" s="39"/>
      <c r="SOE679" s="39"/>
      <c r="SOF679" s="39"/>
      <c r="SOG679" s="39"/>
      <c r="SOH679" s="39"/>
      <c r="SOI679" s="37"/>
      <c r="SOJ679" s="37"/>
      <c r="SOK679" s="37"/>
      <c r="SOL679" s="37"/>
      <c r="SOM679" s="34"/>
      <c r="SON679" s="40"/>
      <c r="SOO679" s="34"/>
      <c r="SOP679" s="34"/>
      <c r="SOQ679" s="35"/>
      <c r="SOR679" s="36"/>
      <c r="SOS679" s="37"/>
      <c r="SOT679" s="34"/>
      <c r="SOU679" s="34"/>
      <c r="SOV679" s="41"/>
      <c r="SOW679" s="41"/>
      <c r="SOX679" s="41"/>
      <c r="SOY679" s="41"/>
      <c r="SOZ679" s="36"/>
      <c r="SPA679" s="41"/>
      <c r="SPB679" s="36"/>
      <c r="SPC679" s="34"/>
      <c r="SPD679" s="34"/>
      <c r="SPE679" s="37"/>
      <c r="SPF679" s="38"/>
      <c r="SPG679" s="34"/>
      <c r="SPH679" s="39"/>
      <c r="SPI679" s="39"/>
      <c r="SPJ679" s="39"/>
      <c r="SPK679" s="39"/>
      <c r="SPL679" s="39"/>
      <c r="SPM679" s="39"/>
      <c r="SPN679" s="39"/>
      <c r="SPO679" s="39"/>
      <c r="SPP679" s="39"/>
      <c r="SPQ679" s="39"/>
      <c r="SPR679" s="39"/>
      <c r="SPS679" s="37"/>
      <c r="SPT679" s="37"/>
      <c r="SPU679" s="37"/>
      <c r="SPV679" s="37"/>
      <c r="SPW679" s="34"/>
      <c r="SPX679" s="40"/>
      <c r="SPY679" s="34"/>
      <c r="SPZ679" s="34"/>
      <c r="SQA679" s="35"/>
      <c r="SQB679" s="36"/>
      <c r="SQC679" s="37"/>
      <c r="SQD679" s="34"/>
      <c r="SQE679" s="34"/>
      <c r="SQF679" s="41"/>
      <c r="SQG679" s="41"/>
      <c r="SQH679" s="41"/>
      <c r="SQI679" s="41"/>
      <c r="SQJ679" s="36"/>
      <c r="SQK679" s="41"/>
      <c r="SQL679" s="36"/>
      <c r="SQM679" s="34"/>
      <c r="SQN679" s="34"/>
      <c r="SQO679" s="37"/>
      <c r="SQP679" s="38"/>
      <c r="SQQ679" s="34"/>
      <c r="SQR679" s="39"/>
      <c r="SQS679" s="39"/>
      <c r="SQT679" s="39"/>
      <c r="SQU679" s="39"/>
      <c r="SQV679" s="39"/>
      <c r="SQW679" s="39"/>
      <c r="SQX679" s="39"/>
      <c r="SQY679" s="39"/>
      <c r="SQZ679" s="39"/>
      <c r="SRA679" s="39"/>
      <c r="SRB679" s="39"/>
      <c r="SRC679" s="37"/>
      <c r="SRD679" s="37"/>
      <c r="SRE679" s="37"/>
      <c r="SRF679" s="37"/>
      <c r="SRG679" s="34"/>
      <c r="SRH679" s="40"/>
      <c r="SRI679" s="34"/>
      <c r="SRJ679" s="34"/>
      <c r="SRK679" s="35"/>
      <c r="SRL679" s="36"/>
      <c r="SRM679" s="37"/>
      <c r="SRN679" s="34"/>
      <c r="SRO679" s="34"/>
      <c r="SRP679" s="41"/>
      <c r="SRQ679" s="41"/>
      <c r="SRR679" s="41"/>
      <c r="SRS679" s="41"/>
      <c r="SRT679" s="36"/>
      <c r="SRU679" s="41"/>
      <c r="SRV679" s="36"/>
      <c r="SRW679" s="34"/>
      <c r="SRX679" s="34"/>
      <c r="SRY679" s="37"/>
      <c r="SRZ679" s="38"/>
      <c r="SSA679" s="34"/>
      <c r="SSB679" s="39"/>
      <c r="SSC679" s="39"/>
      <c r="SSD679" s="39"/>
      <c r="SSE679" s="39"/>
      <c r="SSF679" s="39"/>
      <c r="SSG679" s="39"/>
      <c r="SSH679" s="39"/>
      <c r="SSI679" s="39"/>
      <c r="SSJ679" s="39"/>
      <c r="SSK679" s="39"/>
      <c r="SSL679" s="39"/>
      <c r="SSM679" s="37"/>
      <c r="SSN679" s="37"/>
      <c r="SSO679" s="37"/>
      <c r="SSP679" s="37"/>
      <c r="SSQ679" s="34"/>
      <c r="SSR679" s="40"/>
      <c r="SSS679" s="34"/>
      <c r="SST679" s="34"/>
      <c r="SSU679" s="35"/>
      <c r="SSV679" s="36"/>
      <c r="SSW679" s="37"/>
      <c r="SSX679" s="34"/>
      <c r="SSY679" s="34"/>
      <c r="SSZ679" s="41"/>
      <c r="STA679" s="41"/>
      <c r="STB679" s="41"/>
      <c r="STC679" s="41"/>
      <c r="STD679" s="36"/>
      <c r="STE679" s="41"/>
      <c r="STF679" s="36"/>
      <c r="STG679" s="34"/>
      <c r="STH679" s="34"/>
      <c r="STI679" s="37"/>
      <c r="STJ679" s="38"/>
      <c r="STK679" s="34"/>
      <c r="STL679" s="39"/>
      <c r="STM679" s="39"/>
      <c r="STN679" s="39"/>
      <c r="STO679" s="39"/>
      <c r="STP679" s="39"/>
      <c r="STQ679" s="39"/>
      <c r="STR679" s="39"/>
      <c r="STS679" s="39"/>
      <c r="STT679" s="39"/>
      <c r="STU679" s="39"/>
      <c r="STV679" s="39"/>
      <c r="STW679" s="37"/>
      <c r="STX679" s="37"/>
      <c r="STY679" s="37"/>
      <c r="STZ679" s="37"/>
      <c r="SUA679" s="34"/>
      <c r="SUB679" s="40"/>
      <c r="SUC679" s="34"/>
      <c r="SUD679" s="34"/>
      <c r="SUE679" s="35"/>
      <c r="SUF679" s="36"/>
      <c r="SUG679" s="37"/>
      <c r="SUH679" s="34"/>
      <c r="SUI679" s="34"/>
      <c r="SUJ679" s="41"/>
      <c r="SUK679" s="41"/>
      <c r="SUL679" s="41"/>
      <c r="SUM679" s="41"/>
      <c r="SUN679" s="36"/>
      <c r="SUO679" s="41"/>
      <c r="SUP679" s="36"/>
      <c r="SUQ679" s="34"/>
      <c r="SUR679" s="34"/>
      <c r="SUS679" s="37"/>
      <c r="SUT679" s="38"/>
      <c r="SUU679" s="34"/>
      <c r="SUV679" s="39"/>
      <c r="SUW679" s="39"/>
      <c r="SUX679" s="39"/>
      <c r="SUY679" s="39"/>
      <c r="SUZ679" s="39"/>
      <c r="SVA679" s="39"/>
      <c r="SVB679" s="39"/>
      <c r="SVC679" s="39"/>
      <c r="SVD679" s="39"/>
      <c r="SVE679" s="39"/>
      <c r="SVF679" s="39"/>
      <c r="SVG679" s="37"/>
      <c r="SVH679" s="37"/>
      <c r="SVI679" s="37"/>
      <c r="SVJ679" s="37"/>
      <c r="SVK679" s="34"/>
      <c r="SVL679" s="40"/>
      <c r="SVM679" s="34"/>
      <c r="SVN679" s="34"/>
      <c r="SVO679" s="35"/>
      <c r="SVP679" s="36"/>
      <c r="SVQ679" s="37"/>
      <c r="SVR679" s="34"/>
      <c r="SVS679" s="34"/>
      <c r="SVT679" s="41"/>
      <c r="SVU679" s="41"/>
      <c r="SVV679" s="41"/>
      <c r="SVW679" s="41"/>
      <c r="SVX679" s="36"/>
      <c r="SVY679" s="41"/>
      <c r="SVZ679" s="36"/>
      <c r="SWA679" s="34"/>
      <c r="SWB679" s="34"/>
      <c r="SWC679" s="37"/>
      <c r="SWD679" s="38"/>
      <c r="SWE679" s="34"/>
      <c r="SWF679" s="39"/>
      <c r="SWG679" s="39"/>
      <c r="SWH679" s="39"/>
      <c r="SWI679" s="39"/>
      <c r="SWJ679" s="39"/>
      <c r="SWK679" s="39"/>
      <c r="SWL679" s="39"/>
      <c r="SWM679" s="39"/>
      <c r="SWN679" s="39"/>
      <c r="SWO679" s="39"/>
      <c r="SWP679" s="39"/>
      <c r="SWQ679" s="37"/>
      <c r="SWR679" s="37"/>
      <c r="SWS679" s="37"/>
      <c r="SWT679" s="37"/>
      <c r="SWU679" s="34"/>
      <c r="SWV679" s="40"/>
      <c r="SWW679" s="34"/>
      <c r="SWX679" s="34"/>
      <c r="SWY679" s="35"/>
      <c r="SWZ679" s="36"/>
      <c r="SXA679" s="37"/>
      <c r="SXB679" s="34"/>
      <c r="SXC679" s="34"/>
      <c r="SXD679" s="41"/>
      <c r="SXE679" s="41"/>
      <c r="SXF679" s="41"/>
      <c r="SXG679" s="41"/>
      <c r="SXH679" s="36"/>
      <c r="SXI679" s="41"/>
      <c r="SXJ679" s="36"/>
      <c r="SXK679" s="34"/>
      <c r="SXL679" s="34"/>
      <c r="SXM679" s="37"/>
      <c r="SXN679" s="38"/>
      <c r="SXO679" s="34"/>
      <c r="SXP679" s="39"/>
      <c r="SXQ679" s="39"/>
      <c r="SXR679" s="39"/>
      <c r="SXS679" s="39"/>
      <c r="SXT679" s="39"/>
      <c r="SXU679" s="39"/>
      <c r="SXV679" s="39"/>
      <c r="SXW679" s="39"/>
      <c r="SXX679" s="39"/>
      <c r="SXY679" s="39"/>
      <c r="SXZ679" s="39"/>
      <c r="SYA679" s="37"/>
      <c r="SYB679" s="37"/>
      <c r="SYC679" s="37"/>
      <c r="SYD679" s="37"/>
      <c r="SYE679" s="34"/>
      <c r="SYF679" s="40"/>
      <c r="SYG679" s="34"/>
      <c r="SYH679" s="34"/>
      <c r="SYI679" s="35"/>
      <c r="SYJ679" s="36"/>
      <c r="SYK679" s="37"/>
      <c r="SYL679" s="34"/>
      <c r="SYM679" s="34"/>
      <c r="SYN679" s="41"/>
      <c r="SYO679" s="41"/>
      <c r="SYP679" s="41"/>
      <c r="SYQ679" s="41"/>
      <c r="SYR679" s="36"/>
      <c r="SYS679" s="41"/>
      <c r="SYT679" s="36"/>
      <c r="SYU679" s="34"/>
      <c r="SYV679" s="34"/>
      <c r="SYW679" s="37"/>
      <c r="SYX679" s="38"/>
      <c r="SYY679" s="34"/>
      <c r="SYZ679" s="39"/>
      <c r="SZA679" s="39"/>
      <c r="SZB679" s="39"/>
      <c r="SZC679" s="39"/>
      <c r="SZD679" s="39"/>
      <c r="SZE679" s="39"/>
      <c r="SZF679" s="39"/>
      <c r="SZG679" s="39"/>
      <c r="SZH679" s="39"/>
      <c r="SZI679" s="39"/>
      <c r="SZJ679" s="39"/>
      <c r="SZK679" s="37"/>
      <c r="SZL679" s="37"/>
      <c r="SZM679" s="37"/>
      <c r="SZN679" s="37"/>
      <c r="SZO679" s="34"/>
      <c r="SZP679" s="40"/>
      <c r="SZQ679" s="34"/>
      <c r="SZR679" s="34"/>
      <c r="SZS679" s="35"/>
      <c r="SZT679" s="36"/>
      <c r="SZU679" s="37"/>
      <c r="SZV679" s="34"/>
      <c r="SZW679" s="34"/>
      <c r="SZX679" s="41"/>
      <c r="SZY679" s="41"/>
      <c r="SZZ679" s="41"/>
      <c r="TAA679" s="41"/>
      <c r="TAB679" s="36"/>
      <c r="TAC679" s="41"/>
      <c r="TAD679" s="36"/>
      <c r="TAE679" s="34"/>
      <c r="TAF679" s="34"/>
      <c r="TAG679" s="37"/>
      <c r="TAH679" s="38"/>
      <c r="TAI679" s="34"/>
      <c r="TAJ679" s="39"/>
      <c r="TAK679" s="39"/>
      <c r="TAL679" s="39"/>
      <c r="TAM679" s="39"/>
      <c r="TAN679" s="39"/>
      <c r="TAO679" s="39"/>
      <c r="TAP679" s="39"/>
      <c r="TAQ679" s="39"/>
      <c r="TAR679" s="39"/>
      <c r="TAS679" s="39"/>
      <c r="TAT679" s="39"/>
      <c r="TAU679" s="37"/>
      <c r="TAV679" s="37"/>
      <c r="TAW679" s="37"/>
      <c r="TAX679" s="37"/>
      <c r="TAY679" s="34"/>
      <c r="TAZ679" s="40"/>
      <c r="TBA679" s="34"/>
      <c r="TBB679" s="34"/>
      <c r="TBC679" s="35"/>
      <c r="TBD679" s="36"/>
      <c r="TBE679" s="37"/>
      <c r="TBF679" s="34"/>
      <c r="TBG679" s="34"/>
      <c r="TBH679" s="41"/>
      <c r="TBI679" s="41"/>
      <c r="TBJ679" s="41"/>
      <c r="TBK679" s="41"/>
      <c r="TBL679" s="36"/>
      <c r="TBM679" s="41"/>
      <c r="TBN679" s="36"/>
      <c r="TBO679" s="34"/>
      <c r="TBP679" s="34"/>
      <c r="TBQ679" s="37"/>
      <c r="TBR679" s="38"/>
      <c r="TBS679" s="34"/>
      <c r="TBT679" s="39"/>
      <c r="TBU679" s="39"/>
      <c r="TBV679" s="39"/>
      <c r="TBW679" s="39"/>
      <c r="TBX679" s="39"/>
      <c r="TBY679" s="39"/>
      <c r="TBZ679" s="39"/>
      <c r="TCA679" s="39"/>
      <c r="TCB679" s="39"/>
      <c r="TCC679" s="39"/>
      <c r="TCD679" s="39"/>
      <c r="TCE679" s="37"/>
      <c r="TCF679" s="37"/>
      <c r="TCG679" s="37"/>
      <c r="TCH679" s="37"/>
      <c r="TCI679" s="34"/>
      <c r="TCJ679" s="40"/>
      <c r="TCK679" s="34"/>
      <c r="TCL679" s="34"/>
      <c r="TCM679" s="35"/>
      <c r="TCN679" s="36"/>
      <c r="TCO679" s="37"/>
      <c r="TCP679" s="34"/>
      <c r="TCQ679" s="34"/>
      <c r="TCR679" s="41"/>
      <c r="TCS679" s="41"/>
      <c r="TCT679" s="41"/>
      <c r="TCU679" s="41"/>
      <c r="TCV679" s="36"/>
      <c r="TCW679" s="41"/>
      <c r="TCX679" s="36"/>
      <c r="TCY679" s="34"/>
      <c r="TCZ679" s="34"/>
      <c r="TDA679" s="37"/>
      <c r="TDB679" s="38"/>
      <c r="TDC679" s="34"/>
      <c r="TDD679" s="39"/>
      <c r="TDE679" s="39"/>
      <c r="TDF679" s="39"/>
      <c r="TDG679" s="39"/>
      <c r="TDH679" s="39"/>
      <c r="TDI679" s="39"/>
      <c r="TDJ679" s="39"/>
      <c r="TDK679" s="39"/>
      <c r="TDL679" s="39"/>
      <c r="TDM679" s="39"/>
      <c r="TDN679" s="39"/>
      <c r="TDO679" s="37"/>
      <c r="TDP679" s="37"/>
      <c r="TDQ679" s="37"/>
      <c r="TDR679" s="37"/>
      <c r="TDS679" s="34"/>
      <c r="TDT679" s="40"/>
      <c r="TDU679" s="34"/>
      <c r="TDV679" s="34"/>
      <c r="TDW679" s="35"/>
      <c r="TDX679" s="36"/>
      <c r="TDY679" s="37"/>
      <c r="TDZ679" s="34"/>
      <c r="TEA679" s="34"/>
      <c r="TEB679" s="41"/>
      <c r="TEC679" s="41"/>
      <c r="TED679" s="41"/>
      <c r="TEE679" s="41"/>
      <c r="TEF679" s="36"/>
      <c r="TEG679" s="41"/>
      <c r="TEH679" s="36"/>
      <c r="TEI679" s="34"/>
      <c r="TEJ679" s="34"/>
      <c r="TEK679" s="37"/>
      <c r="TEL679" s="38"/>
      <c r="TEM679" s="34"/>
      <c r="TEN679" s="39"/>
      <c r="TEO679" s="39"/>
      <c r="TEP679" s="39"/>
      <c r="TEQ679" s="39"/>
      <c r="TER679" s="39"/>
      <c r="TES679" s="39"/>
      <c r="TET679" s="39"/>
      <c r="TEU679" s="39"/>
      <c r="TEV679" s="39"/>
      <c r="TEW679" s="39"/>
      <c r="TEX679" s="39"/>
      <c r="TEY679" s="37"/>
      <c r="TEZ679" s="37"/>
      <c r="TFA679" s="37"/>
      <c r="TFB679" s="37"/>
      <c r="TFC679" s="34"/>
      <c r="TFD679" s="40"/>
      <c r="TFE679" s="34"/>
      <c r="TFF679" s="34"/>
      <c r="TFG679" s="35"/>
      <c r="TFH679" s="36"/>
      <c r="TFI679" s="37"/>
      <c r="TFJ679" s="34"/>
      <c r="TFK679" s="34"/>
      <c r="TFL679" s="41"/>
      <c r="TFM679" s="41"/>
      <c r="TFN679" s="41"/>
      <c r="TFO679" s="41"/>
      <c r="TFP679" s="36"/>
      <c r="TFQ679" s="41"/>
      <c r="TFR679" s="36"/>
      <c r="TFS679" s="34"/>
      <c r="TFT679" s="34"/>
      <c r="TFU679" s="37"/>
      <c r="TFV679" s="38"/>
      <c r="TFW679" s="34"/>
      <c r="TFX679" s="39"/>
      <c r="TFY679" s="39"/>
      <c r="TFZ679" s="39"/>
      <c r="TGA679" s="39"/>
      <c r="TGB679" s="39"/>
      <c r="TGC679" s="39"/>
      <c r="TGD679" s="39"/>
      <c r="TGE679" s="39"/>
      <c r="TGF679" s="39"/>
      <c r="TGG679" s="39"/>
      <c r="TGH679" s="39"/>
      <c r="TGI679" s="37"/>
      <c r="TGJ679" s="37"/>
      <c r="TGK679" s="37"/>
      <c r="TGL679" s="37"/>
      <c r="TGM679" s="34"/>
      <c r="TGN679" s="40"/>
      <c r="TGO679" s="34"/>
      <c r="TGP679" s="34"/>
      <c r="TGQ679" s="35"/>
      <c r="TGR679" s="36"/>
      <c r="TGS679" s="37"/>
      <c r="TGT679" s="34"/>
      <c r="TGU679" s="34"/>
      <c r="TGV679" s="41"/>
      <c r="TGW679" s="41"/>
      <c r="TGX679" s="41"/>
      <c r="TGY679" s="41"/>
      <c r="TGZ679" s="36"/>
      <c r="THA679" s="41"/>
      <c r="THB679" s="36"/>
      <c r="THC679" s="34"/>
      <c r="THD679" s="34"/>
      <c r="THE679" s="37"/>
      <c r="THF679" s="38"/>
      <c r="THG679" s="34"/>
      <c r="THH679" s="39"/>
      <c r="THI679" s="39"/>
      <c r="THJ679" s="39"/>
      <c r="THK679" s="39"/>
      <c r="THL679" s="39"/>
      <c r="THM679" s="39"/>
      <c r="THN679" s="39"/>
      <c r="THO679" s="39"/>
      <c r="THP679" s="39"/>
      <c r="THQ679" s="39"/>
      <c r="THR679" s="39"/>
      <c r="THS679" s="37"/>
      <c r="THT679" s="37"/>
      <c r="THU679" s="37"/>
      <c r="THV679" s="37"/>
      <c r="THW679" s="34"/>
      <c r="THX679" s="40"/>
      <c r="THY679" s="34"/>
      <c r="THZ679" s="34"/>
      <c r="TIA679" s="35"/>
      <c r="TIB679" s="36"/>
      <c r="TIC679" s="37"/>
      <c r="TID679" s="34"/>
      <c r="TIE679" s="34"/>
      <c r="TIF679" s="41"/>
      <c r="TIG679" s="41"/>
      <c r="TIH679" s="41"/>
      <c r="TII679" s="41"/>
      <c r="TIJ679" s="36"/>
      <c r="TIK679" s="41"/>
      <c r="TIL679" s="36"/>
      <c r="TIM679" s="34"/>
      <c r="TIN679" s="34"/>
      <c r="TIO679" s="37"/>
      <c r="TIP679" s="38"/>
      <c r="TIQ679" s="34"/>
      <c r="TIR679" s="39"/>
      <c r="TIS679" s="39"/>
      <c r="TIT679" s="39"/>
      <c r="TIU679" s="39"/>
      <c r="TIV679" s="39"/>
      <c r="TIW679" s="39"/>
      <c r="TIX679" s="39"/>
      <c r="TIY679" s="39"/>
      <c r="TIZ679" s="39"/>
      <c r="TJA679" s="39"/>
      <c r="TJB679" s="39"/>
      <c r="TJC679" s="37"/>
      <c r="TJD679" s="37"/>
      <c r="TJE679" s="37"/>
      <c r="TJF679" s="37"/>
      <c r="TJG679" s="34"/>
      <c r="TJH679" s="40"/>
      <c r="TJI679" s="34"/>
      <c r="TJJ679" s="34"/>
      <c r="TJK679" s="35"/>
      <c r="TJL679" s="36"/>
      <c r="TJM679" s="37"/>
      <c r="TJN679" s="34"/>
      <c r="TJO679" s="34"/>
      <c r="TJP679" s="41"/>
      <c r="TJQ679" s="41"/>
      <c r="TJR679" s="41"/>
      <c r="TJS679" s="41"/>
      <c r="TJT679" s="36"/>
      <c r="TJU679" s="41"/>
      <c r="TJV679" s="36"/>
      <c r="TJW679" s="34"/>
      <c r="TJX679" s="34"/>
      <c r="TJY679" s="37"/>
      <c r="TJZ679" s="38"/>
      <c r="TKA679" s="34"/>
      <c r="TKB679" s="39"/>
      <c r="TKC679" s="39"/>
      <c r="TKD679" s="39"/>
      <c r="TKE679" s="39"/>
      <c r="TKF679" s="39"/>
      <c r="TKG679" s="39"/>
      <c r="TKH679" s="39"/>
      <c r="TKI679" s="39"/>
      <c r="TKJ679" s="39"/>
      <c r="TKK679" s="39"/>
      <c r="TKL679" s="39"/>
      <c r="TKM679" s="37"/>
      <c r="TKN679" s="37"/>
      <c r="TKO679" s="37"/>
      <c r="TKP679" s="37"/>
      <c r="TKQ679" s="34"/>
      <c r="TKR679" s="40"/>
      <c r="TKS679" s="34"/>
      <c r="TKT679" s="34"/>
      <c r="TKU679" s="35"/>
      <c r="TKV679" s="36"/>
      <c r="TKW679" s="37"/>
      <c r="TKX679" s="34"/>
      <c r="TKY679" s="34"/>
      <c r="TKZ679" s="41"/>
      <c r="TLA679" s="41"/>
      <c r="TLB679" s="41"/>
      <c r="TLC679" s="41"/>
      <c r="TLD679" s="36"/>
      <c r="TLE679" s="41"/>
      <c r="TLF679" s="36"/>
      <c r="TLG679" s="34"/>
      <c r="TLH679" s="34"/>
      <c r="TLI679" s="37"/>
      <c r="TLJ679" s="38"/>
      <c r="TLK679" s="34"/>
      <c r="TLL679" s="39"/>
      <c r="TLM679" s="39"/>
      <c r="TLN679" s="39"/>
      <c r="TLO679" s="39"/>
      <c r="TLP679" s="39"/>
      <c r="TLQ679" s="39"/>
      <c r="TLR679" s="39"/>
      <c r="TLS679" s="39"/>
      <c r="TLT679" s="39"/>
      <c r="TLU679" s="39"/>
      <c r="TLV679" s="39"/>
      <c r="TLW679" s="37"/>
      <c r="TLX679" s="37"/>
      <c r="TLY679" s="37"/>
      <c r="TLZ679" s="37"/>
      <c r="TMA679" s="34"/>
      <c r="TMB679" s="40"/>
      <c r="TMC679" s="34"/>
      <c r="TMD679" s="34"/>
      <c r="TME679" s="35"/>
      <c r="TMF679" s="36"/>
      <c r="TMG679" s="37"/>
      <c r="TMH679" s="34"/>
      <c r="TMI679" s="34"/>
      <c r="TMJ679" s="41"/>
      <c r="TMK679" s="41"/>
      <c r="TML679" s="41"/>
      <c r="TMM679" s="41"/>
      <c r="TMN679" s="36"/>
      <c r="TMO679" s="41"/>
      <c r="TMP679" s="36"/>
      <c r="TMQ679" s="34"/>
      <c r="TMR679" s="34"/>
      <c r="TMS679" s="37"/>
      <c r="TMT679" s="38"/>
      <c r="TMU679" s="34"/>
      <c r="TMV679" s="39"/>
      <c r="TMW679" s="39"/>
      <c r="TMX679" s="39"/>
      <c r="TMY679" s="39"/>
      <c r="TMZ679" s="39"/>
      <c r="TNA679" s="39"/>
      <c r="TNB679" s="39"/>
      <c r="TNC679" s="39"/>
      <c r="TND679" s="39"/>
      <c r="TNE679" s="39"/>
      <c r="TNF679" s="39"/>
      <c r="TNG679" s="37"/>
      <c r="TNH679" s="37"/>
      <c r="TNI679" s="37"/>
      <c r="TNJ679" s="37"/>
      <c r="TNK679" s="34"/>
      <c r="TNL679" s="40"/>
      <c r="TNM679" s="34"/>
      <c r="TNN679" s="34"/>
      <c r="TNO679" s="35"/>
      <c r="TNP679" s="36"/>
      <c r="TNQ679" s="37"/>
      <c r="TNR679" s="34"/>
      <c r="TNS679" s="34"/>
      <c r="TNT679" s="41"/>
      <c r="TNU679" s="41"/>
      <c r="TNV679" s="41"/>
      <c r="TNW679" s="41"/>
      <c r="TNX679" s="36"/>
      <c r="TNY679" s="41"/>
      <c r="TNZ679" s="36"/>
      <c r="TOA679" s="34"/>
      <c r="TOB679" s="34"/>
      <c r="TOC679" s="37"/>
      <c r="TOD679" s="38"/>
      <c r="TOE679" s="34"/>
      <c r="TOF679" s="39"/>
      <c r="TOG679" s="39"/>
      <c r="TOH679" s="39"/>
      <c r="TOI679" s="39"/>
      <c r="TOJ679" s="39"/>
      <c r="TOK679" s="39"/>
      <c r="TOL679" s="39"/>
      <c r="TOM679" s="39"/>
      <c r="TON679" s="39"/>
      <c r="TOO679" s="39"/>
      <c r="TOP679" s="39"/>
      <c r="TOQ679" s="37"/>
      <c r="TOR679" s="37"/>
      <c r="TOS679" s="37"/>
      <c r="TOT679" s="37"/>
      <c r="TOU679" s="34"/>
      <c r="TOV679" s="40"/>
      <c r="TOW679" s="34"/>
      <c r="TOX679" s="34"/>
      <c r="TOY679" s="35"/>
      <c r="TOZ679" s="36"/>
      <c r="TPA679" s="37"/>
      <c r="TPB679" s="34"/>
      <c r="TPC679" s="34"/>
      <c r="TPD679" s="41"/>
      <c r="TPE679" s="41"/>
      <c r="TPF679" s="41"/>
      <c r="TPG679" s="41"/>
      <c r="TPH679" s="36"/>
      <c r="TPI679" s="41"/>
      <c r="TPJ679" s="36"/>
      <c r="TPK679" s="34"/>
      <c r="TPL679" s="34"/>
      <c r="TPM679" s="37"/>
      <c r="TPN679" s="38"/>
      <c r="TPO679" s="34"/>
      <c r="TPP679" s="39"/>
      <c r="TPQ679" s="39"/>
      <c r="TPR679" s="39"/>
      <c r="TPS679" s="39"/>
      <c r="TPT679" s="39"/>
      <c r="TPU679" s="39"/>
      <c r="TPV679" s="39"/>
      <c r="TPW679" s="39"/>
      <c r="TPX679" s="39"/>
      <c r="TPY679" s="39"/>
      <c r="TPZ679" s="39"/>
      <c r="TQA679" s="37"/>
      <c r="TQB679" s="37"/>
      <c r="TQC679" s="37"/>
      <c r="TQD679" s="37"/>
      <c r="TQE679" s="34"/>
      <c r="TQF679" s="40"/>
      <c r="TQG679" s="34"/>
      <c r="TQH679" s="34"/>
      <c r="TQI679" s="35"/>
      <c r="TQJ679" s="36"/>
      <c r="TQK679" s="37"/>
      <c r="TQL679" s="34"/>
      <c r="TQM679" s="34"/>
      <c r="TQN679" s="41"/>
      <c r="TQO679" s="41"/>
      <c r="TQP679" s="41"/>
      <c r="TQQ679" s="41"/>
      <c r="TQR679" s="36"/>
      <c r="TQS679" s="41"/>
      <c r="TQT679" s="36"/>
      <c r="TQU679" s="34"/>
      <c r="TQV679" s="34"/>
      <c r="TQW679" s="37"/>
      <c r="TQX679" s="38"/>
      <c r="TQY679" s="34"/>
      <c r="TQZ679" s="39"/>
      <c r="TRA679" s="39"/>
      <c r="TRB679" s="39"/>
      <c r="TRC679" s="39"/>
      <c r="TRD679" s="39"/>
      <c r="TRE679" s="39"/>
      <c r="TRF679" s="39"/>
      <c r="TRG679" s="39"/>
      <c r="TRH679" s="39"/>
      <c r="TRI679" s="39"/>
      <c r="TRJ679" s="39"/>
      <c r="TRK679" s="37"/>
      <c r="TRL679" s="37"/>
      <c r="TRM679" s="37"/>
      <c r="TRN679" s="37"/>
      <c r="TRO679" s="34"/>
      <c r="TRP679" s="40"/>
      <c r="TRQ679" s="34"/>
      <c r="TRR679" s="34"/>
      <c r="TRS679" s="35"/>
      <c r="TRT679" s="36"/>
      <c r="TRU679" s="37"/>
      <c r="TRV679" s="34"/>
      <c r="TRW679" s="34"/>
      <c r="TRX679" s="41"/>
      <c r="TRY679" s="41"/>
      <c r="TRZ679" s="41"/>
      <c r="TSA679" s="41"/>
      <c r="TSB679" s="36"/>
      <c r="TSC679" s="41"/>
      <c r="TSD679" s="36"/>
      <c r="TSE679" s="34"/>
      <c r="TSF679" s="34"/>
      <c r="TSG679" s="37"/>
      <c r="TSH679" s="38"/>
      <c r="TSI679" s="34"/>
      <c r="TSJ679" s="39"/>
      <c r="TSK679" s="39"/>
      <c r="TSL679" s="39"/>
      <c r="TSM679" s="39"/>
      <c r="TSN679" s="39"/>
      <c r="TSO679" s="39"/>
      <c r="TSP679" s="39"/>
      <c r="TSQ679" s="39"/>
      <c r="TSR679" s="39"/>
      <c r="TSS679" s="39"/>
      <c r="TST679" s="39"/>
      <c r="TSU679" s="37"/>
      <c r="TSV679" s="37"/>
      <c r="TSW679" s="37"/>
      <c r="TSX679" s="37"/>
      <c r="TSY679" s="34"/>
      <c r="TSZ679" s="40"/>
      <c r="TTA679" s="34"/>
      <c r="TTB679" s="34"/>
      <c r="TTC679" s="35"/>
      <c r="TTD679" s="36"/>
      <c r="TTE679" s="37"/>
      <c r="TTF679" s="34"/>
      <c r="TTG679" s="34"/>
      <c r="TTH679" s="41"/>
      <c r="TTI679" s="41"/>
      <c r="TTJ679" s="41"/>
      <c r="TTK679" s="41"/>
      <c r="TTL679" s="36"/>
      <c r="TTM679" s="41"/>
      <c r="TTN679" s="36"/>
      <c r="TTO679" s="34"/>
      <c r="TTP679" s="34"/>
      <c r="TTQ679" s="37"/>
      <c r="TTR679" s="38"/>
      <c r="TTS679" s="34"/>
      <c r="TTT679" s="39"/>
      <c r="TTU679" s="39"/>
      <c r="TTV679" s="39"/>
      <c r="TTW679" s="39"/>
      <c r="TTX679" s="39"/>
      <c r="TTY679" s="39"/>
      <c r="TTZ679" s="39"/>
      <c r="TUA679" s="39"/>
      <c r="TUB679" s="39"/>
      <c r="TUC679" s="39"/>
      <c r="TUD679" s="39"/>
      <c r="TUE679" s="37"/>
      <c r="TUF679" s="37"/>
      <c r="TUG679" s="37"/>
      <c r="TUH679" s="37"/>
      <c r="TUI679" s="34"/>
      <c r="TUJ679" s="40"/>
      <c r="TUK679" s="34"/>
      <c r="TUL679" s="34"/>
      <c r="TUM679" s="35"/>
      <c r="TUN679" s="36"/>
      <c r="TUO679" s="37"/>
      <c r="TUP679" s="34"/>
      <c r="TUQ679" s="34"/>
      <c r="TUR679" s="41"/>
      <c r="TUS679" s="41"/>
      <c r="TUT679" s="41"/>
      <c r="TUU679" s="41"/>
      <c r="TUV679" s="36"/>
      <c r="TUW679" s="41"/>
      <c r="TUX679" s="36"/>
      <c r="TUY679" s="34"/>
      <c r="TUZ679" s="34"/>
      <c r="TVA679" s="37"/>
      <c r="TVB679" s="38"/>
      <c r="TVC679" s="34"/>
      <c r="TVD679" s="39"/>
      <c r="TVE679" s="39"/>
      <c r="TVF679" s="39"/>
      <c r="TVG679" s="39"/>
      <c r="TVH679" s="39"/>
      <c r="TVI679" s="39"/>
      <c r="TVJ679" s="39"/>
      <c r="TVK679" s="39"/>
      <c r="TVL679" s="39"/>
      <c r="TVM679" s="39"/>
      <c r="TVN679" s="39"/>
      <c r="TVO679" s="37"/>
      <c r="TVP679" s="37"/>
      <c r="TVQ679" s="37"/>
      <c r="TVR679" s="37"/>
      <c r="TVS679" s="34"/>
      <c r="TVT679" s="40"/>
      <c r="TVU679" s="34"/>
      <c r="TVV679" s="34"/>
      <c r="TVW679" s="35"/>
      <c r="TVX679" s="36"/>
      <c r="TVY679" s="37"/>
      <c r="TVZ679" s="34"/>
      <c r="TWA679" s="34"/>
      <c r="TWB679" s="41"/>
      <c r="TWC679" s="41"/>
      <c r="TWD679" s="41"/>
      <c r="TWE679" s="41"/>
      <c r="TWF679" s="36"/>
      <c r="TWG679" s="41"/>
      <c r="TWH679" s="36"/>
      <c r="TWI679" s="34"/>
      <c r="TWJ679" s="34"/>
      <c r="TWK679" s="37"/>
      <c r="TWL679" s="38"/>
      <c r="TWM679" s="34"/>
      <c r="TWN679" s="39"/>
      <c r="TWO679" s="39"/>
      <c r="TWP679" s="39"/>
      <c r="TWQ679" s="39"/>
      <c r="TWR679" s="39"/>
      <c r="TWS679" s="39"/>
      <c r="TWT679" s="39"/>
      <c r="TWU679" s="39"/>
      <c r="TWV679" s="39"/>
      <c r="TWW679" s="39"/>
      <c r="TWX679" s="39"/>
      <c r="TWY679" s="37"/>
      <c r="TWZ679" s="37"/>
      <c r="TXA679" s="37"/>
      <c r="TXB679" s="37"/>
      <c r="TXC679" s="34"/>
      <c r="TXD679" s="40"/>
      <c r="TXE679" s="34"/>
      <c r="TXF679" s="34"/>
      <c r="TXG679" s="35"/>
      <c r="TXH679" s="36"/>
      <c r="TXI679" s="37"/>
      <c r="TXJ679" s="34"/>
      <c r="TXK679" s="34"/>
      <c r="TXL679" s="41"/>
      <c r="TXM679" s="41"/>
      <c r="TXN679" s="41"/>
      <c r="TXO679" s="41"/>
      <c r="TXP679" s="36"/>
      <c r="TXQ679" s="41"/>
      <c r="TXR679" s="36"/>
      <c r="TXS679" s="34"/>
      <c r="TXT679" s="34"/>
      <c r="TXU679" s="37"/>
      <c r="TXV679" s="38"/>
      <c r="TXW679" s="34"/>
      <c r="TXX679" s="39"/>
      <c r="TXY679" s="39"/>
      <c r="TXZ679" s="39"/>
      <c r="TYA679" s="39"/>
      <c r="TYB679" s="39"/>
      <c r="TYC679" s="39"/>
      <c r="TYD679" s="39"/>
      <c r="TYE679" s="39"/>
      <c r="TYF679" s="39"/>
      <c r="TYG679" s="39"/>
      <c r="TYH679" s="39"/>
      <c r="TYI679" s="37"/>
      <c r="TYJ679" s="37"/>
      <c r="TYK679" s="37"/>
      <c r="TYL679" s="37"/>
      <c r="TYM679" s="34"/>
      <c r="TYN679" s="40"/>
      <c r="TYO679" s="34"/>
      <c r="TYP679" s="34"/>
      <c r="TYQ679" s="35"/>
      <c r="TYR679" s="36"/>
      <c r="TYS679" s="37"/>
      <c r="TYT679" s="34"/>
      <c r="TYU679" s="34"/>
      <c r="TYV679" s="41"/>
      <c r="TYW679" s="41"/>
      <c r="TYX679" s="41"/>
      <c r="TYY679" s="41"/>
      <c r="TYZ679" s="36"/>
      <c r="TZA679" s="41"/>
      <c r="TZB679" s="36"/>
      <c r="TZC679" s="34"/>
      <c r="TZD679" s="34"/>
      <c r="TZE679" s="37"/>
      <c r="TZF679" s="38"/>
      <c r="TZG679" s="34"/>
      <c r="TZH679" s="39"/>
      <c r="TZI679" s="39"/>
      <c r="TZJ679" s="39"/>
      <c r="TZK679" s="39"/>
      <c r="TZL679" s="39"/>
      <c r="TZM679" s="39"/>
      <c r="TZN679" s="39"/>
      <c r="TZO679" s="39"/>
      <c r="TZP679" s="39"/>
      <c r="TZQ679" s="39"/>
      <c r="TZR679" s="39"/>
      <c r="TZS679" s="37"/>
      <c r="TZT679" s="37"/>
      <c r="TZU679" s="37"/>
      <c r="TZV679" s="37"/>
      <c r="TZW679" s="34"/>
      <c r="TZX679" s="40"/>
      <c r="TZY679" s="34"/>
      <c r="TZZ679" s="34"/>
      <c r="UAA679" s="35"/>
      <c r="UAB679" s="36"/>
      <c r="UAC679" s="37"/>
      <c r="UAD679" s="34"/>
      <c r="UAE679" s="34"/>
      <c r="UAF679" s="41"/>
      <c r="UAG679" s="41"/>
      <c r="UAH679" s="41"/>
      <c r="UAI679" s="41"/>
      <c r="UAJ679" s="36"/>
      <c r="UAK679" s="41"/>
      <c r="UAL679" s="36"/>
      <c r="UAM679" s="34"/>
      <c r="UAN679" s="34"/>
      <c r="UAO679" s="37"/>
      <c r="UAP679" s="38"/>
      <c r="UAQ679" s="34"/>
      <c r="UAR679" s="39"/>
      <c r="UAS679" s="39"/>
      <c r="UAT679" s="39"/>
      <c r="UAU679" s="39"/>
      <c r="UAV679" s="39"/>
      <c r="UAW679" s="39"/>
      <c r="UAX679" s="39"/>
      <c r="UAY679" s="39"/>
      <c r="UAZ679" s="39"/>
      <c r="UBA679" s="39"/>
      <c r="UBB679" s="39"/>
      <c r="UBC679" s="37"/>
      <c r="UBD679" s="37"/>
      <c r="UBE679" s="37"/>
      <c r="UBF679" s="37"/>
      <c r="UBG679" s="34"/>
      <c r="UBH679" s="40"/>
      <c r="UBI679" s="34"/>
      <c r="UBJ679" s="34"/>
      <c r="UBK679" s="35"/>
      <c r="UBL679" s="36"/>
      <c r="UBM679" s="37"/>
      <c r="UBN679" s="34"/>
      <c r="UBO679" s="34"/>
      <c r="UBP679" s="41"/>
      <c r="UBQ679" s="41"/>
      <c r="UBR679" s="41"/>
      <c r="UBS679" s="41"/>
      <c r="UBT679" s="36"/>
      <c r="UBU679" s="41"/>
      <c r="UBV679" s="36"/>
      <c r="UBW679" s="34"/>
      <c r="UBX679" s="34"/>
      <c r="UBY679" s="37"/>
      <c r="UBZ679" s="38"/>
      <c r="UCA679" s="34"/>
      <c r="UCB679" s="39"/>
      <c r="UCC679" s="39"/>
      <c r="UCD679" s="39"/>
      <c r="UCE679" s="39"/>
      <c r="UCF679" s="39"/>
      <c r="UCG679" s="39"/>
      <c r="UCH679" s="39"/>
      <c r="UCI679" s="39"/>
      <c r="UCJ679" s="39"/>
      <c r="UCK679" s="39"/>
      <c r="UCL679" s="39"/>
      <c r="UCM679" s="37"/>
      <c r="UCN679" s="37"/>
      <c r="UCO679" s="37"/>
      <c r="UCP679" s="37"/>
      <c r="UCQ679" s="34"/>
      <c r="UCR679" s="40"/>
      <c r="UCS679" s="34"/>
      <c r="UCT679" s="34"/>
      <c r="UCU679" s="35"/>
      <c r="UCV679" s="36"/>
      <c r="UCW679" s="37"/>
      <c r="UCX679" s="34"/>
      <c r="UCY679" s="34"/>
      <c r="UCZ679" s="41"/>
      <c r="UDA679" s="41"/>
      <c r="UDB679" s="41"/>
      <c r="UDC679" s="41"/>
      <c r="UDD679" s="36"/>
      <c r="UDE679" s="41"/>
      <c r="UDF679" s="36"/>
      <c r="UDG679" s="34"/>
      <c r="UDH679" s="34"/>
      <c r="UDI679" s="37"/>
      <c r="UDJ679" s="38"/>
      <c r="UDK679" s="34"/>
      <c r="UDL679" s="39"/>
      <c r="UDM679" s="39"/>
      <c r="UDN679" s="39"/>
      <c r="UDO679" s="39"/>
      <c r="UDP679" s="39"/>
      <c r="UDQ679" s="39"/>
      <c r="UDR679" s="39"/>
      <c r="UDS679" s="39"/>
      <c r="UDT679" s="39"/>
      <c r="UDU679" s="39"/>
      <c r="UDV679" s="39"/>
      <c r="UDW679" s="37"/>
      <c r="UDX679" s="37"/>
      <c r="UDY679" s="37"/>
      <c r="UDZ679" s="37"/>
      <c r="UEA679" s="34"/>
      <c r="UEB679" s="40"/>
      <c r="UEC679" s="34"/>
      <c r="UED679" s="34"/>
      <c r="UEE679" s="35"/>
      <c r="UEF679" s="36"/>
      <c r="UEG679" s="37"/>
      <c r="UEH679" s="34"/>
      <c r="UEI679" s="34"/>
      <c r="UEJ679" s="41"/>
      <c r="UEK679" s="41"/>
      <c r="UEL679" s="41"/>
      <c r="UEM679" s="41"/>
      <c r="UEN679" s="36"/>
      <c r="UEO679" s="41"/>
      <c r="UEP679" s="36"/>
      <c r="UEQ679" s="34"/>
      <c r="UER679" s="34"/>
      <c r="UES679" s="37"/>
      <c r="UET679" s="38"/>
      <c r="UEU679" s="34"/>
      <c r="UEV679" s="39"/>
      <c r="UEW679" s="39"/>
      <c r="UEX679" s="39"/>
      <c r="UEY679" s="39"/>
      <c r="UEZ679" s="39"/>
      <c r="UFA679" s="39"/>
      <c r="UFB679" s="39"/>
      <c r="UFC679" s="39"/>
      <c r="UFD679" s="39"/>
      <c r="UFE679" s="39"/>
      <c r="UFF679" s="39"/>
      <c r="UFG679" s="37"/>
      <c r="UFH679" s="37"/>
      <c r="UFI679" s="37"/>
      <c r="UFJ679" s="37"/>
      <c r="UFK679" s="34"/>
      <c r="UFL679" s="40"/>
      <c r="UFM679" s="34"/>
      <c r="UFN679" s="34"/>
      <c r="UFO679" s="35"/>
      <c r="UFP679" s="36"/>
      <c r="UFQ679" s="37"/>
      <c r="UFR679" s="34"/>
      <c r="UFS679" s="34"/>
      <c r="UFT679" s="41"/>
      <c r="UFU679" s="41"/>
      <c r="UFV679" s="41"/>
      <c r="UFW679" s="41"/>
      <c r="UFX679" s="36"/>
      <c r="UFY679" s="41"/>
      <c r="UFZ679" s="36"/>
      <c r="UGA679" s="34"/>
      <c r="UGB679" s="34"/>
      <c r="UGC679" s="37"/>
      <c r="UGD679" s="38"/>
      <c r="UGE679" s="34"/>
      <c r="UGF679" s="39"/>
      <c r="UGG679" s="39"/>
      <c r="UGH679" s="39"/>
      <c r="UGI679" s="39"/>
      <c r="UGJ679" s="39"/>
      <c r="UGK679" s="39"/>
      <c r="UGL679" s="39"/>
      <c r="UGM679" s="39"/>
      <c r="UGN679" s="39"/>
      <c r="UGO679" s="39"/>
      <c r="UGP679" s="39"/>
      <c r="UGQ679" s="37"/>
      <c r="UGR679" s="37"/>
      <c r="UGS679" s="37"/>
      <c r="UGT679" s="37"/>
      <c r="UGU679" s="34"/>
      <c r="UGV679" s="40"/>
      <c r="UGW679" s="34"/>
      <c r="UGX679" s="34"/>
      <c r="UGY679" s="35"/>
      <c r="UGZ679" s="36"/>
      <c r="UHA679" s="37"/>
      <c r="UHB679" s="34"/>
      <c r="UHC679" s="34"/>
      <c r="UHD679" s="41"/>
      <c r="UHE679" s="41"/>
      <c r="UHF679" s="41"/>
      <c r="UHG679" s="41"/>
      <c r="UHH679" s="36"/>
      <c r="UHI679" s="41"/>
      <c r="UHJ679" s="36"/>
      <c r="UHK679" s="34"/>
      <c r="UHL679" s="34"/>
      <c r="UHM679" s="37"/>
      <c r="UHN679" s="38"/>
      <c r="UHO679" s="34"/>
      <c r="UHP679" s="39"/>
      <c r="UHQ679" s="39"/>
      <c r="UHR679" s="39"/>
      <c r="UHS679" s="39"/>
      <c r="UHT679" s="39"/>
      <c r="UHU679" s="39"/>
      <c r="UHV679" s="39"/>
      <c r="UHW679" s="39"/>
      <c r="UHX679" s="39"/>
      <c r="UHY679" s="39"/>
      <c r="UHZ679" s="39"/>
      <c r="UIA679" s="37"/>
      <c r="UIB679" s="37"/>
      <c r="UIC679" s="37"/>
      <c r="UID679" s="37"/>
      <c r="UIE679" s="34"/>
      <c r="UIF679" s="40"/>
      <c r="UIG679" s="34"/>
      <c r="UIH679" s="34"/>
      <c r="UII679" s="35"/>
      <c r="UIJ679" s="36"/>
      <c r="UIK679" s="37"/>
      <c r="UIL679" s="34"/>
      <c r="UIM679" s="34"/>
      <c r="UIN679" s="41"/>
      <c r="UIO679" s="41"/>
      <c r="UIP679" s="41"/>
      <c r="UIQ679" s="41"/>
      <c r="UIR679" s="36"/>
      <c r="UIS679" s="41"/>
      <c r="UIT679" s="36"/>
      <c r="UIU679" s="34"/>
      <c r="UIV679" s="34"/>
      <c r="UIW679" s="37"/>
      <c r="UIX679" s="38"/>
      <c r="UIY679" s="34"/>
      <c r="UIZ679" s="39"/>
      <c r="UJA679" s="39"/>
      <c r="UJB679" s="39"/>
      <c r="UJC679" s="39"/>
      <c r="UJD679" s="39"/>
      <c r="UJE679" s="39"/>
      <c r="UJF679" s="39"/>
      <c r="UJG679" s="39"/>
      <c r="UJH679" s="39"/>
      <c r="UJI679" s="39"/>
      <c r="UJJ679" s="39"/>
      <c r="UJK679" s="37"/>
      <c r="UJL679" s="37"/>
      <c r="UJM679" s="37"/>
      <c r="UJN679" s="37"/>
      <c r="UJO679" s="34"/>
      <c r="UJP679" s="40"/>
      <c r="UJQ679" s="34"/>
      <c r="UJR679" s="34"/>
      <c r="UJS679" s="35"/>
      <c r="UJT679" s="36"/>
      <c r="UJU679" s="37"/>
      <c r="UJV679" s="34"/>
      <c r="UJW679" s="34"/>
      <c r="UJX679" s="41"/>
      <c r="UJY679" s="41"/>
      <c r="UJZ679" s="41"/>
      <c r="UKA679" s="41"/>
      <c r="UKB679" s="36"/>
      <c r="UKC679" s="41"/>
      <c r="UKD679" s="36"/>
      <c r="UKE679" s="34"/>
      <c r="UKF679" s="34"/>
      <c r="UKG679" s="37"/>
      <c r="UKH679" s="38"/>
      <c r="UKI679" s="34"/>
      <c r="UKJ679" s="39"/>
      <c r="UKK679" s="39"/>
      <c r="UKL679" s="39"/>
      <c r="UKM679" s="39"/>
      <c r="UKN679" s="39"/>
      <c r="UKO679" s="39"/>
      <c r="UKP679" s="39"/>
      <c r="UKQ679" s="39"/>
      <c r="UKR679" s="39"/>
      <c r="UKS679" s="39"/>
      <c r="UKT679" s="39"/>
      <c r="UKU679" s="37"/>
      <c r="UKV679" s="37"/>
      <c r="UKW679" s="37"/>
      <c r="UKX679" s="37"/>
      <c r="UKY679" s="34"/>
      <c r="UKZ679" s="40"/>
      <c r="ULA679" s="34"/>
      <c r="ULB679" s="34"/>
      <c r="ULC679" s="35"/>
      <c r="ULD679" s="36"/>
      <c r="ULE679" s="37"/>
      <c r="ULF679" s="34"/>
      <c r="ULG679" s="34"/>
      <c r="ULH679" s="41"/>
      <c r="ULI679" s="41"/>
      <c r="ULJ679" s="41"/>
      <c r="ULK679" s="41"/>
      <c r="ULL679" s="36"/>
      <c r="ULM679" s="41"/>
      <c r="ULN679" s="36"/>
      <c r="ULO679" s="34"/>
      <c r="ULP679" s="34"/>
      <c r="ULQ679" s="37"/>
      <c r="ULR679" s="38"/>
      <c r="ULS679" s="34"/>
      <c r="ULT679" s="39"/>
      <c r="ULU679" s="39"/>
      <c r="ULV679" s="39"/>
      <c r="ULW679" s="39"/>
      <c r="ULX679" s="39"/>
      <c r="ULY679" s="39"/>
      <c r="ULZ679" s="39"/>
      <c r="UMA679" s="39"/>
      <c r="UMB679" s="39"/>
      <c r="UMC679" s="39"/>
      <c r="UMD679" s="39"/>
      <c r="UME679" s="37"/>
      <c r="UMF679" s="37"/>
      <c r="UMG679" s="37"/>
      <c r="UMH679" s="37"/>
      <c r="UMI679" s="34"/>
      <c r="UMJ679" s="40"/>
      <c r="UMK679" s="34"/>
      <c r="UML679" s="34"/>
      <c r="UMM679" s="35"/>
      <c r="UMN679" s="36"/>
      <c r="UMO679" s="37"/>
      <c r="UMP679" s="34"/>
      <c r="UMQ679" s="34"/>
      <c r="UMR679" s="41"/>
      <c r="UMS679" s="41"/>
      <c r="UMT679" s="41"/>
      <c r="UMU679" s="41"/>
      <c r="UMV679" s="36"/>
      <c r="UMW679" s="41"/>
      <c r="UMX679" s="36"/>
      <c r="UMY679" s="34"/>
      <c r="UMZ679" s="34"/>
      <c r="UNA679" s="37"/>
      <c r="UNB679" s="38"/>
      <c r="UNC679" s="34"/>
      <c r="UND679" s="39"/>
      <c r="UNE679" s="39"/>
      <c r="UNF679" s="39"/>
      <c r="UNG679" s="39"/>
      <c r="UNH679" s="39"/>
      <c r="UNI679" s="39"/>
      <c r="UNJ679" s="39"/>
      <c r="UNK679" s="39"/>
      <c r="UNL679" s="39"/>
      <c r="UNM679" s="39"/>
      <c r="UNN679" s="39"/>
      <c r="UNO679" s="37"/>
      <c r="UNP679" s="37"/>
      <c r="UNQ679" s="37"/>
      <c r="UNR679" s="37"/>
      <c r="UNS679" s="34"/>
      <c r="UNT679" s="40"/>
      <c r="UNU679" s="34"/>
      <c r="UNV679" s="34"/>
      <c r="UNW679" s="35"/>
      <c r="UNX679" s="36"/>
      <c r="UNY679" s="37"/>
      <c r="UNZ679" s="34"/>
      <c r="UOA679" s="34"/>
      <c r="UOB679" s="41"/>
      <c r="UOC679" s="41"/>
      <c r="UOD679" s="41"/>
      <c r="UOE679" s="41"/>
      <c r="UOF679" s="36"/>
      <c r="UOG679" s="41"/>
      <c r="UOH679" s="36"/>
      <c r="UOI679" s="34"/>
      <c r="UOJ679" s="34"/>
      <c r="UOK679" s="37"/>
      <c r="UOL679" s="38"/>
      <c r="UOM679" s="34"/>
      <c r="UON679" s="39"/>
      <c r="UOO679" s="39"/>
      <c r="UOP679" s="39"/>
      <c r="UOQ679" s="39"/>
      <c r="UOR679" s="39"/>
      <c r="UOS679" s="39"/>
      <c r="UOT679" s="39"/>
      <c r="UOU679" s="39"/>
      <c r="UOV679" s="39"/>
      <c r="UOW679" s="39"/>
      <c r="UOX679" s="39"/>
      <c r="UOY679" s="37"/>
      <c r="UOZ679" s="37"/>
      <c r="UPA679" s="37"/>
      <c r="UPB679" s="37"/>
      <c r="UPC679" s="34"/>
      <c r="UPD679" s="40"/>
      <c r="UPE679" s="34"/>
      <c r="UPF679" s="34"/>
      <c r="UPG679" s="35"/>
      <c r="UPH679" s="36"/>
      <c r="UPI679" s="37"/>
      <c r="UPJ679" s="34"/>
      <c r="UPK679" s="34"/>
      <c r="UPL679" s="41"/>
      <c r="UPM679" s="41"/>
      <c r="UPN679" s="41"/>
      <c r="UPO679" s="41"/>
      <c r="UPP679" s="36"/>
      <c r="UPQ679" s="41"/>
      <c r="UPR679" s="36"/>
      <c r="UPS679" s="34"/>
      <c r="UPT679" s="34"/>
      <c r="UPU679" s="37"/>
      <c r="UPV679" s="38"/>
      <c r="UPW679" s="34"/>
      <c r="UPX679" s="39"/>
      <c r="UPY679" s="39"/>
      <c r="UPZ679" s="39"/>
      <c r="UQA679" s="39"/>
      <c r="UQB679" s="39"/>
      <c r="UQC679" s="39"/>
      <c r="UQD679" s="39"/>
      <c r="UQE679" s="39"/>
      <c r="UQF679" s="39"/>
      <c r="UQG679" s="39"/>
      <c r="UQH679" s="39"/>
      <c r="UQI679" s="37"/>
      <c r="UQJ679" s="37"/>
      <c r="UQK679" s="37"/>
      <c r="UQL679" s="37"/>
      <c r="UQM679" s="34"/>
      <c r="UQN679" s="40"/>
      <c r="UQO679" s="34"/>
      <c r="UQP679" s="34"/>
      <c r="UQQ679" s="35"/>
      <c r="UQR679" s="36"/>
      <c r="UQS679" s="37"/>
      <c r="UQT679" s="34"/>
      <c r="UQU679" s="34"/>
      <c r="UQV679" s="41"/>
      <c r="UQW679" s="41"/>
      <c r="UQX679" s="41"/>
      <c r="UQY679" s="41"/>
      <c r="UQZ679" s="36"/>
      <c r="URA679" s="41"/>
      <c r="URB679" s="36"/>
      <c r="URC679" s="34"/>
      <c r="URD679" s="34"/>
      <c r="URE679" s="37"/>
      <c r="URF679" s="38"/>
      <c r="URG679" s="34"/>
      <c r="URH679" s="39"/>
      <c r="URI679" s="39"/>
      <c r="URJ679" s="39"/>
      <c r="URK679" s="39"/>
      <c r="URL679" s="39"/>
      <c r="URM679" s="39"/>
      <c r="URN679" s="39"/>
      <c r="URO679" s="39"/>
      <c r="URP679" s="39"/>
      <c r="URQ679" s="39"/>
      <c r="URR679" s="39"/>
      <c r="URS679" s="37"/>
      <c r="URT679" s="37"/>
      <c r="URU679" s="37"/>
      <c r="URV679" s="37"/>
      <c r="URW679" s="34"/>
      <c r="URX679" s="40"/>
      <c r="URY679" s="34"/>
      <c r="URZ679" s="34"/>
      <c r="USA679" s="35"/>
      <c r="USB679" s="36"/>
      <c r="USC679" s="37"/>
      <c r="USD679" s="34"/>
      <c r="USE679" s="34"/>
      <c r="USF679" s="41"/>
      <c r="USG679" s="41"/>
      <c r="USH679" s="41"/>
      <c r="USI679" s="41"/>
      <c r="USJ679" s="36"/>
      <c r="USK679" s="41"/>
      <c r="USL679" s="36"/>
      <c r="USM679" s="34"/>
      <c r="USN679" s="34"/>
      <c r="USO679" s="37"/>
      <c r="USP679" s="38"/>
      <c r="USQ679" s="34"/>
      <c r="USR679" s="39"/>
      <c r="USS679" s="39"/>
      <c r="UST679" s="39"/>
      <c r="USU679" s="39"/>
      <c r="USV679" s="39"/>
      <c r="USW679" s="39"/>
      <c r="USX679" s="39"/>
      <c r="USY679" s="39"/>
      <c r="USZ679" s="39"/>
      <c r="UTA679" s="39"/>
      <c r="UTB679" s="39"/>
      <c r="UTC679" s="37"/>
      <c r="UTD679" s="37"/>
      <c r="UTE679" s="37"/>
      <c r="UTF679" s="37"/>
      <c r="UTG679" s="34"/>
      <c r="UTH679" s="40"/>
      <c r="UTI679" s="34"/>
      <c r="UTJ679" s="34"/>
      <c r="UTK679" s="35"/>
      <c r="UTL679" s="36"/>
      <c r="UTM679" s="37"/>
      <c r="UTN679" s="34"/>
      <c r="UTO679" s="34"/>
      <c r="UTP679" s="41"/>
      <c r="UTQ679" s="41"/>
      <c r="UTR679" s="41"/>
      <c r="UTS679" s="41"/>
      <c r="UTT679" s="36"/>
      <c r="UTU679" s="41"/>
      <c r="UTV679" s="36"/>
      <c r="UTW679" s="34"/>
      <c r="UTX679" s="34"/>
      <c r="UTY679" s="37"/>
      <c r="UTZ679" s="38"/>
      <c r="UUA679" s="34"/>
      <c r="UUB679" s="39"/>
      <c r="UUC679" s="39"/>
      <c r="UUD679" s="39"/>
      <c r="UUE679" s="39"/>
      <c r="UUF679" s="39"/>
      <c r="UUG679" s="39"/>
      <c r="UUH679" s="39"/>
      <c r="UUI679" s="39"/>
      <c r="UUJ679" s="39"/>
      <c r="UUK679" s="39"/>
      <c r="UUL679" s="39"/>
      <c r="UUM679" s="37"/>
      <c r="UUN679" s="37"/>
      <c r="UUO679" s="37"/>
      <c r="UUP679" s="37"/>
      <c r="UUQ679" s="34"/>
      <c r="UUR679" s="40"/>
      <c r="UUS679" s="34"/>
      <c r="UUT679" s="34"/>
      <c r="UUU679" s="35"/>
      <c r="UUV679" s="36"/>
      <c r="UUW679" s="37"/>
      <c r="UUX679" s="34"/>
      <c r="UUY679" s="34"/>
      <c r="UUZ679" s="41"/>
      <c r="UVA679" s="41"/>
      <c r="UVB679" s="41"/>
      <c r="UVC679" s="41"/>
      <c r="UVD679" s="36"/>
      <c r="UVE679" s="41"/>
      <c r="UVF679" s="36"/>
      <c r="UVG679" s="34"/>
      <c r="UVH679" s="34"/>
      <c r="UVI679" s="37"/>
      <c r="UVJ679" s="38"/>
      <c r="UVK679" s="34"/>
      <c r="UVL679" s="39"/>
      <c r="UVM679" s="39"/>
      <c r="UVN679" s="39"/>
      <c r="UVO679" s="39"/>
      <c r="UVP679" s="39"/>
      <c r="UVQ679" s="39"/>
      <c r="UVR679" s="39"/>
      <c r="UVS679" s="39"/>
      <c r="UVT679" s="39"/>
      <c r="UVU679" s="39"/>
      <c r="UVV679" s="39"/>
      <c r="UVW679" s="37"/>
      <c r="UVX679" s="37"/>
      <c r="UVY679" s="37"/>
      <c r="UVZ679" s="37"/>
      <c r="UWA679" s="34"/>
      <c r="UWB679" s="40"/>
      <c r="UWC679" s="34"/>
      <c r="UWD679" s="34"/>
      <c r="UWE679" s="35"/>
      <c r="UWF679" s="36"/>
      <c r="UWG679" s="37"/>
      <c r="UWH679" s="34"/>
      <c r="UWI679" s="34"/>
      <c r="UWJ679" s="41"/>
      <c r="UWK679" s="41"/>
      <c r="UWL679" s="41"/>
      <c r="UWM679" s="41"/>
      <c r="UWN679" s="36"/>
      <c r="UWO679" s="41"/>
      <c r="UWP679" s="36"/>
      <c r="UWQ679" s="34"/>
      <c r="UWR679" s="34"/>
      <c r="UWS679" s="37"/>
      <c r="UWT679" s="38"/>
      <c r="UWU679" s="34"/>
      <c r="UWV679" s="39"/>
      <c r="UWW679" s="39"/>
      <c r="UWX679" s="39"/>
      <c r="UWY679" s="39"/>
      <c r="UWZ679" s="39"/>
      <c r="UXA679" s="39"/>
      <c r="UXB679" s="39"/>
      <c r="UXC679" s="39"/>
      <c r="UXD679" s="39"/>
      <c r="UXE679" s="39"/>
      <c r="UXF679" s="39"/>
      <c r="UXG679" s="37"/>
      <c r="UXH679" s="37"/>
      <c r="UXI679" s="37"/>
      <c r="UXJ679" s="37"/>
      <c r="UXK679" s="34"/>
      <c r="UXL679" s="40"/>
      <c r="UXM679" s="34"/>
      <c r="UXN679" s="34"/>
      <c r="UXO679" s="35"/>
      <c r="UXP679" s="36"/>
      <c r="UXQ679" s="37"/>
      <c r="UXR679" s="34"/>
      <c r="UXS679" s="34"/>
      <c r="UXT679" s="41"/>
      <c r="UXU679" s="41"/>
      <c r="UXV679" s="41"/>
      <c r="UXW679" s="41"/>
      <c r="UXX679" s="36"/>
      <c r="UXY679" s="41"/>
      <c r="UXZ679" s="36"/>
      <c r="UYA679" s="34"/>
      <c r="UYB679" s="34"/>
      <c r="UYC679" s="37"/>
      <c r="UYD679" s="38"/>
      <c r="UYE679" s="34"/>
      <c r="UYF679" s="39"/>
      <c r="UYG679" s="39"/>
      <c r="UYH679" s="39"/>
      <c r="UYI679" s="39"/>
      <c r="UYJ679" s="39"/>
      <c r="UYK679" s="39"/>
      <c r="UYL679" s="39"/>
      <c r="UYM679" s="39"/>
      <c r="UYN679" s="39"/>
      <c r="UYO679" s="39"/>
      <c r="UYP679" s="39"/>
      <c r="UYQ679" s="37"/>
      <c r="UYR679" s="37"/>
      <c r="UYS679" s="37"/>
      <c r="UYT679" s="37"/>
      <c r="UYU679" s="34"/>
      <c r="UYV679" s="40"/>
      <c r="UYW679" s="34"/>
      <c r="UYX679" s="34"/>
      <c r="UYY679" s="35"/>
      <c r="UYZ679" s="36"/>
      <c r="UZA679" s="37"/>
      <c r="UZB679" s="34"/>
      <c r="UZC679" s="34"/>
      <c r="UZD679" s="41"/>
      <c r="UZE679" s="41"/>
      <c r="UZF679" s="41"/>
      <c r="UZG679" s="41"/>
      <c r="UZH679" s="36"/>
      <c r="UZI679" s="41"/>
      <c r="UZJ679" s="36"/>
      <c r="UZK679" s="34"/>
      <c r="UZL679" s="34"/>
      <c r="UZM679" s="37"/>
      <c r="UZN679" s="38"/>
      <c r="UZO679" s="34"/>
      <c r="UZP679" s="39"/>
      <c r="UZQ679" s="39"/>
      <c r="UZR679" s="39"/>
      <c r="UZS679" s="39"/>
      <c r="UZT679" s="39"/>
      <c r="UZU679" s="39"/>
      <c r="UZV679" s="39"/>
      <c r="UZW679" s="39"/>
      <c r="UZX679" s="39"/>
      <c r="UZY679" s="39"/>
      <c r="UZZ679" s="39"/>
      <c r="VAA679" s="37"/>
      <c r="VAB679" s="37"/>
      <c r="VAC679" s="37"/>
      <c r="VAD679" s="37"/>
      <c r="VAE679" s="34"/>
      <c r="VAF679" s="40"/>
      <c r="VAG679" s="34"/>
      <c r="VAH679" s="34"/>
      <c r="VAI679" s="35"/>
      <c r="VAJ679" s="36"/>
      <c r="VAK679" s="37"/>
      <c r="VAL679" s="34"/>
      <c r="VAM679" s="34"/>
      <c r="VAN679" s="41"/>
      <c r="VAO679" s="41"/>
      <c r="VAP679" s="41"/>
      <c r="VAQ679" s="41"/>
      <c r="VAR679" s="36"/>
      <c r="VAS679" s="41"/>
      <c r="VAT679" s="36"/>
      <c r="VAU679" s="34"/>
      <c r="VAV679" s="34"/>
      <c r="VAW679" s="37"/>
      <c r="VAX679" s="38"/>
      <c r="VAY679" s="34"/>
      <c r="VAZ679" s="39"/>
      <c r="VBA679" s="39"/>
      <c r="VBB679" s="39"/>
      <c r="VBC679" s="39"/>
      <c r="VBD679" s="39"/>
      <c r="VBE679" s="39"/>
      <c r="VBF679" s="39"/>
      <c r="VBG679" s="39"/>
      <c r="VBH679" s="39"/>
      <c r="VBI679" s="39"/>
      <c r="VBJ679" s="39"/>
      <c r="VBK679" s="37"/>
      <c r="VBL679" s="37"/>
      <c r="VBM679" s="37"/>
      <c r="VBN679" s="37"/>
      <c r="VBO679" s="34"/>
      <c r="VBP679" s="40"/>
      <c r="VBQ679" s="34"/>
      <c r="VBR679" s="34"/>
      <c r="VBS679" s="35"/>
      <c r="VBT679" s="36"/>
      <c r="VBU679" s="37"/>
      <c r="VBV679" s="34"/>
      <c r="VBW679" s="34"/>
      <c r="VBX679" s="41"/>
      <c r="VBY679" s="41"/>
      <c r="VBZ679" s="41"/>
      <c r="VCA679" s="41"/>
      <c r="VCB679" s="36"/>
      <c r="VCC679" s="41"/>
      <c r="VCD679" s="36"/>
      <c r="VCE679" s="34"/>
      <c r="VCF679" s="34"/>
      <c r="VCG679" s="37"/>
      <c r="VCH679" s="38"/>
      <c r="VCI679" s="34"/>
      <c r="VCJ679" s="39"/>
      <c r="VCK679" s="39"/>
      <c r="VCL679" s="39"/>
      <c r="VCM679" s="39"/>
      <c r="VCN679" s="39"/>
      <c r="VCO679" s="39"/>
      <c r="VCP679" s="39"/>
      <c r="VCQ679" s="39"/>
      <c r="VCR679" s="39"/>
      <c r="VCS679" s="39"/>
      <c r="VCT679" s="39"/>
      <c r="VCU679" s="37"/>
      <c r="VCV679" s="37"/>
      <c r="VCW679" s="37"/>
      <c r="VCX679" s="37"/>
      <c r="VCY679" s="34"/>
      <c r="VCZ679" s="40"/>
      <c r="VDA679" s="34"/>
      <c r="VDB679" s="34"/>
      <c r="VDC679" s="35"/>
      <c r="VDD679" s="36"/>
      <c r="VDE679" s="37"/>
      <c r="VDF679" s="34"/>
      <c r="VDG679" s="34"/>
      <c r="VDH679" s="41"/>
      <c r="VDI679" s="41"/>
      <c r="VDJ679" s="41"/>
      <c r="VDK679" s="41"/>
      <c r="VDL679" s="36"/>
      <c r="VDM679" s="41"/>
      <c r="VDN679" s="36"/>
      <c r="VDO679" s="34"/>
      <c r="VDP679" s="34"/>
      <c r="VDQ679" s="37"/>
      <c r="VDR679" s="38"/>
      <c r="VDS679" s="34"/>
      <c r="VDT679" s="39"/>
      <c r="VDU679" s="39"/>
      <c r="VDV679" s="39"/>
      <c r="VDW679" s="39"/>
      <c r="VDX679" s="39"/>
      <c r="VDY679" s="39"/>
      <c r="VDZ679" s="39"/>
      <c r="VEA679" s="39"/>
      <c r="VEB679" s="39"/>
      <c r="VEC679" s="39"/>
      <c r="VED679" s="39"/>
      <c r="VEE679" s="37"/>
      <c r="VEF679" s="37"/>
      <c r="VEG679" s="37"/>
      <c r="VEH679" s="37"/>
      <c r="VEI679" s="34"/>
      <c r="VEJ679" s="40"/>
      <c r="VEK679" s="34"/>
      <c r="VEL679" s="34"/>
      <c r="VEM679" s="35"/>
      <c r="VEN679" s="36"/>
      <c r="VEO679" s="37"/>
      <c r="VEP679" s="34"/>
      <c r="VEQ679" s="34"/>
      <c r="VER679" s="41"/>
      <c r="VES679" s="41"/>
      <c r="VET679" s="41"/>
      <c r="VEU679" s="41"/>
      <c r="VEV679" s="36"/>
      <c r="VEW679" s="41"/>
      <c r="VEX679" s="36"/>
      <c r="VEY679" s="34"/>
      <c r="VEZ679" s="34"/>
      <c r="VFA679" s="37"/>
      <c r="VFB679" s="38"/>
      <c r="VFC679" s="34"/>
      <c r="VFD679" s="39"/>
      <c r="VFE679" s="39"/>
      <c r="VFF679" s="39"/>
      <c r="VFG679" s="39"/>
      <c r="VFH679" s="39"/>
      <c r="VFI679" s="39"/>
      <c r="VFJ679" s="39"/>
      <c r="VFK679" s="39"/>
      <c r="VFL679" s="39"/>
      <c r="VFM679" s="39"/>
      <c r="VFN679" s="39"/>
      <c r="VFO679" s="37"/>
      <c r="VFP679" s="37"/>
      <c r="VFQ679" s="37"/>
      <c r="VFR679" s="37"/>
      <c r="VFS679" s="34"/>
      <c r="VFT679" s="40"/>
      <c r="VFU679" s="34"/>
      <c r="VFV679" s="34"/>
      <c r="VFW679" s="35"/>
      <c r="VFX679" s="36"/>
      <c r="VFY679" s="37"/>
      <c r="VFZ679" s="34"/>
      <c r="VGA679" s="34"/>
      <c r="VGB679" s="41"/>
      <c r="VGC679" s="41"/>
      <c r="VGD679" s="41"/>
      <c r="VGE679" s="41"/>
      <c r="VGF679" s="36"/>
      <c r="VGG679" s="41"/>
      <c r="VGH679" s="36"/>
      <c r="VGI679" s="34"/>
      <c r="VGJ679" s="34"/>
      <c r="VGK679" s="37"/>
      <c r="VGL679" s="38"/>
      <c r="VGM679" s="34"/>
      <c r="VGN679" s="39"/>
      <c r="VGO679" s="39"/>
      <c r="VGP679" s="39"/>
      <c r="VGQ679" s="39"/>
      <c r="VGR679" s="39"/>
      <c r="VGS679" s="39"/>
      <c r="VGT679" s="39"/>
      <c r="VGU679" s="39"/>
      <c r="VGV679" s="39"/>
      <c r="VGW679" s="39"/>
      <c r="VGX679" s="39"/>
      <c r="VGY679" s="37"/>
      <c r="VGZ679" s="37"/>
      <c r="VHA679" s="37"/>
      <c r="VHB679" s="37"/>
      <c r="VHC679" s="34"/>
      <c r="VHD679" s="40"/>
      <c r="VHE679" s="34"/>
      <c r="VHF679" s="34"/>
      <c r="VHG679" s="35"/>
      <c r="VHH679" s="36"/>
      <c r="VHI679" s="37"/>
      <c r="VHJ679" s="34"/>
      <c r="VHK679" s="34"/>
      <c r="VHL679" s="41"/>
      <c r="VHM679" s="41"/>
      <c r="VHN679" s="41"/>
      <c r="VHO679" s="41"/>
      <c r="VHP679" s="36"/>
      <c r="VHQ679" s="41"/>
      <c r="VHR679" s="36"/>
      <c r="VHS679" s="34"/>
      <c r="VHT679" s="34"/>
      <c r="VHU679" s="37"/>
      <c r="VHV679" s="38"/>
      <c r="VHW679" s="34"/>
      <c r="VHX679" s="39"/>
      <c r="VHY679" s="39"/>
      <c r="VHZ679" s="39"/>
      <c r="VIA679" s="39"/>
      <c r="VIB679" s="39"/>
      <c r="VIC679" s="39"/>
      <c r="VID679" s="39"/>
      <c r="VIE679" s="39"/>
      <c r="VIF679" s="39"/>
      <c r="VIG679" s="39"/>
      <c r="VIH679" s="39"/>
      <c r="VII679" s="37"/>
      <c r="VIJ679" s="37"/>
      <c r="VIK679" s="37"/>
      <c r="VIL679" s="37"/>
      <c r="VIM679" s="34"/>
      <c r="VIN679" s="40"/>
      <c r="VIO679" s="34"/>
      <c r="VIP679" s="34"/>
      <c r="VIQ679" s="35"/>
      <c r="VIR679" s="36"/>
      <c r="VIS679" s="37"/>
      <c r="VIT679" s="34"/>
      <c r="VIU679" s="34"/>
      <c r="VIV679" s="41"/>
      <c r="VIW679" s="41"/>
      <c r="VIX679" s="41"/>
      <c r="VIY679" s="41"/>
      <c r="VIZ679" s="36"/>
      <c r="VJA679" s="41"/>
      <c r="VJB679" s="36"/>
      <c r="VJC679" s="34"/>
      <c r="VJD679" s="34"/>
      <c r="VJE679" s="37"/>
      <c r="VJF679" s="38"/>
      <c r="VJG679" s="34"/>
      <c r="VJH679" s="39"/>
      <c r="VJI679" s="39"/>
      <c r="VJJ679" s="39"/>
      <c r="VJK679" s="39"/>
      <c r="VJL679" s="39"/>
      <c r="VJM679" s="39"/>
      <c r="VJN679" s="39"/>
      <c r="VJO679" s="39"/>
      <c r="VJP679" s="39"/>
      <c r="VJQ679" s="39"/>
      <c r="VJR679" s="39"/>
      <c r="VJS679" s="37"/>
      <c r="VJT679" s="37"/>
      <c r="VJU679" s="37"/>
      <c r="VJV679" s="37"/>
      <c r="VJW679" s="34"/>
      <c r="VJX679" s="40"/>
      <c r="VJY679" s="34"/>
      <c r="VJZ679" s="34"/>
      <c r="VKA679" s="35"/>
      <c r="VKB679" s="36"/>
      <c r="VKC679" s="37"/>
      <c r="VKD679" s="34"/>
      <c r="VKE679" s="34"/>
      <c r="VKF679" s="41"/>
      <c r="VKG679" s="41"/>
      <c r="VKH679" s="41"/>
      <c r="VKI679" s="41"/>
      <c r="VKJ679" s="36"/>
      <c r="VKK679" s="41"/>
      <c r="VKL679" s="36"/>
      <c r="VKM679" s="34"/>
      <c r="VKN679" s="34"/>
      <c r="VKO679" s="37"/>
      <c r="VKP679" s="38"/>
      <c r="VKQ679" s="34"/>
      <c r="VKR679" s="39"/>
      <c r="VKS679" s="39"/>
      <c r="VKT679" s="39"/>
      <c r="VKU679" s="39"/>
      <c r="VKV679" s="39"/>
      <c r="VKW679" s="39"/>
      <c r="VKX679" s="39"/>
      <c r="VKY679" s="39"/>
      <c r="VKZ679" s="39"/>
      <c r="VLA679" s="39"/>
      <c r="VLB679" s="39"/>
      <c r="VLC679" s="37"/>
      <c r="VLD679" s="37"/>
      <c r="VLE679" s="37"/>
      <c r="VLF679" s="37"/>
      <c r="VLG679" s="34"/>
      <c r="VLH679" s="40"/>
      <c r="VLI679" s="34"/>
      <c r="VLJ679" s="34"/>
      <c r="VLK679" s="35"/>
      <c r="VLL679" s="36"/>
      <c r="VLM679" s="37"/>
      <c r="VLN679" s="34"/>
      <c r="VLO679" s="34"/>
      <c r="VLP679" s="41"/>
      <c r="VLQ679" s="41"/>
      <c r="VLR679" s="41"/>
      <c r="VLS679" s="41"/>
      <c r="VLT679" s="36"/>
      <c r="VLU679" s="41"/>
      <c r="VLV679" s="36"/>
      <c r="VLW679" s="34"/>
      <c r="VLX679" s="34"/>
      <c r="VLY679" s="37"/>
      <c r="VLZ679" s="38"/>
      <c r="VMA679" s="34"/>
      <c r="VMB679" s="39"/>
      <c r="VMC679" s="39"/>
      <c r="VMD679" s="39"/>
      <c r="VME679" s="39"/>
      <c r="VMF679" s="39"/>
      <c r="VMG679" s="39"/>
      <c r="VMH679" s="39"/>
      <c r="VMI679" s="39"/>
      <c r="VMJ679" s="39"/>
      <c r="VMK679" s="39"/>
      <c r="VML679" s="39"/>
      <c r="VMM679" s="37"/>
      <c r="VMN679" s="37"/>
      <c r="VMO679" s="37"/>
      <c r="VMP679" s="37"/>
      <c r="VMQ679" s="34"/>
      <c r="VMR679" s="40"/>
      <c r="VMS679" s="34"/>
      <c r="VMT679" s="34"/>
      <c r="VMU679" s="35"/>
      <c r="VMV679" s="36"/>
      <c r="VMW679" s="37"/>
      <c r="VMX679" s="34"/>
      <c r="VMY679" s="34"/>
      <c r="VMZ679" s="41"/>
      <c r="VNA679" s="41"/>
      <c r="VNB679" s="41"/>
      <c r="VNC679" s="41"/>
      <c r="VND679" s="36"/>
      <c r="VNE679" s="41"/>
      <c r="VNF679" s="36"/>
      <c r="VNG679" s="34"/>
      <c r="VNH679" s="34"/>
      <c r="VNI679" s="37"/>
      <c r="VNJ679" s="38"/>
      <c r="VNK679" s="34"/>
      <c r="VNL679" s="39"/>
      <c r="VNM679" s="39"/>
      <c r="VNN679" s="39"/>
      <c r="VNO679" s="39"/>
      <c r="VNP679" s="39"/>
      <c r="VNQ679" s="39"/>
      <c r="VNR679" s="39"/>
      <c r="VNS679" s="39"/>
      <c r="VNT679" s="39"/>
      <c r="VNU679" s="39"/>
      <c r="VNV679" s="39"/>
      <c r="VNW679" s="37"/>
      <c r="VNX679" s="37"/>
      <c r="VNY679" s="37"/>
      <c r="VNZ679" s="37"/>
      <c r="VOA679" s="34"/>
      <c r="VOB679" s="40"/>
      <c r="VOC679" s="34"/>
      <c r="VOD679" s="34"/>
      <c r="VOE679" s="35"/>
      <c r="VOF679" s="36"/>
      <c r="VOG679" s="37"/>
      <c r="VOH679" s="34"/>
      <c r="VOI679" s="34"/>
      <c r="VOJ679" s="41"/>
      <c r="VOK679" s="41"/>
      <c r="VOL679" s="41"/>
      <c r="VOM679" s="41"/>
      <c r="VON679" s="36"/>
      <c r="VOO679" s="41"/>
      <c r="VOP679" s="36"/>
      <c r="VOQ679" s="34"/>
      <c r="VOR679" s="34"/>
      <c r="VOS679" s="37"/>
      <c r="VOT679" s="38"/>
      <c r="VOU679" s="34"/>
      <c r="VOV679" s="39"/>
      <c r="VOW679" s="39"/>
      <c r="VOX679" s="39"/>
      <c r="VOY679" s="39"/>
      <c r="VOZ679" s="39"/>
      <c r="VPA679" s="39"/>
      <c r="VPB679" s="39"/>
      <c r="VPC679" s="39"/>
      <c r="VPD679" s="39"/>
      <c r="VPE679" s="39"/>
      <c r="VPF679" s="39"/>
      <c r="VPG679" s="37"/>
      <c r="VPH679" s="37"/>
      <c r="VPI679" s="37"/>
      <c r="VPJ679" s="37"/>
      <c r="VPK679" s="34"/>
      <c r="VPL679" s="40"/>
      <c r="VPM679" s="34"/>
      <c r="VPN679" s="34"/>
      <c r="VPO679" s="35"/>
      <c r="VPP679" s="36"/>
      <c r="VPQ679" s="37"/>
      <c r="VPR679" s="34"/>
      <c r="VPS679" s="34"/>
      <c r="VPT679" s="41"/>
      <c r="VPU679" s="41"/>
      <c r="VPV679" s="41"/>
      <c r="VPW679" s="41"/>
      <c r="VPX679" s="36"/>
      <c r="VPY679" s="41"/>
      <c r="VPZ679" s="36"/>
      <c r="VQA679" s="34"/>
      <c r="VQB679" s="34"/>
      <c r="VQC679" s="37"/>
      <c r="VQD679" s="38"/>
      <c r="VQE679" s="34"/>
      <c r="VQF679" s="39"/>
      <c r="VQG679" s="39"/>
      <c r="VQH679" s="39"/>
      <c r="VQI679" s="39"/>
      <c r="VQJ679" s="39"/>
      <c r="VQK679" s="39"/>
      <c r="VQL679" s="39"/>
      <c r="VQM679" s="39"/>
      <c r="VQN679" s="39"/>
      <c r="VQO679" s="39"/>
      <c r="VQP679" s="39"/>
      <c r="VQQ679" s="37"/>
      <c r="VQR679" s="37"/>
      <c r="VQS679" s="37"/>
      <c r="VQT679" s="37"/>
      <c r="VQU679" s="34"/>
      <c r="VQV679" s="40"/>
      <c r="VQW679" s="34"/>
      <c r="VQX679" s="34"/>
      <c r="VQY679" s="35"/>
      <c r="VQZ679" s="36"/>
      <c r="VRA679" s="37"/>
      <c r="VRB679" s="34"/>
      <c r="VRC679" s="34"/>
      <c r="VRD679" s="41"/>
      <c r="VRE679" s="41"/>
      <c r="VRF679" s="41"/>
      <c r="VRG679" s="41"/>
      <c r="VRH679" s="36"/>
      <c r="VRI679" s="41"/>
      <c r="VRJ679" s="36"/>
      <c r="VRK679" s="34"/>
      <c r="VRL679" s="34"/>
      <c r="VRM679" s="37"/>
      <c r="VRN679" s="38"/>
      <c r="VRO679" s="34"/>
      <c r="VRP679" s="39"/>
      <c r="VRQ679" s="39"/>
      <c r="VRR679" s="39"/>
      <c r="VRS679" s="39"/>
      <c r="VRT679" s="39"/>
      <c r="VRU679" s="39"/>
      <c r="VRV679" s="39"/>
      <c r="VRW679" s="39"/>
      <c r="VRX679" s="39"/>
      <c r="VRY679" s="39"/>
      <c r="VRZ679" s="39"/>
      <c r="VSA679" s="37"/>
      <c r="VSB679" s="37"/>
      <c r="VSC679" s="37"/>
      <c r="VSD679" s="37"/>
      <c r="VSE679" s="34"/>
      <c r="VSF679" s="40"/>
      <c r="VSG679" s="34"/>
      <c r="VSH679" s="34"/>
      <c r="VSI679" s="35"/>
      <c r="VSJ679" s="36"/>
      <c r="VSK679" s="37"/>
      <c r="VSL679" s="34"/>
      <c r="VSM679" s="34"/>
      <c r="VSN679" s="41"/>
      <c r="VSO679" s="41"/>
      <c r="VSP679" s="41"/>
      <c r="VSQ679" s="41"/>
      <c r="VSR679" s="36"/>
      <c r="VSS679" s="41"/>
      <c r="VST679" s="36"/>
      <c r="VSU679" s="34"/>
      <c r="VSV679" s="34"/>
      <c r="VSW679" s="37"/>
      <c r="VSX679" s="38"/>
      <c r="VSY679" s="34"/>
      <c r="VSZ679" s="39"/>
      <c r="VTA679" s="39"/>
      <c r="VTB679" s="39"/>
      <c r="VTC679" s="39"/>
      <c r="VTD679" s="39"/>
      <c r="VTE679" s="39"/>
      <c r="VTF679" s="39"/>
      <c r="VTG679" s="39"/>
      <c r="VTH679" s="39"/>
      <c r="VTI679" s="39"/>
      <c r="VTJ679" s="39"/>
      <c r="VTK679" s="37"/>
      <c r="VTL679" s="37"/>
      <c r="VTM679" s="37"/>
      <c r="VTN679" s="37"/>
      <c r="VTO679" s="34"/>
      <c r="VTP679" s="40"/>
      <c r="VTQ679" s="34"/>
      <c r="VTR679" s="34"/>
      <c r="VTS679" s="35"/>
      <c r="VTT679" s="36"/>
      <c r="VTU679" s="37"/>
      <c r="VTV679" s="34"/>
      <c r="VTW679" s="34"/>
      <c r="VTX679" s="41"/>
      <c r="VTY679" s="41"/>
      <c r="VTZ679" s="41"/>
      <c r="VUA679" s="41"/>
      <c r="VUB679" s="36"/>
      <c r="VUC679" s="41"/>
      <c r="VUD679" s="36"/>
      <c r="VUE679" s="34"/>
      <c r="VUF679" s="34"/>
      <c r="VUG679" s="37"/>
      <c r="VUH679" s="38"/>
      <c r="VUI679" s="34"/>
      <c r="VUJ679" s="39"/>
      <c r="VUK679" s="39"/>
      <c r="VUL679" s="39"/>
      <c r="VUM679" s="39"/>
      <c r="VUN679" s="39"/>
      <c r="VUO679" s="39"/>
      <c r="VUP679" s="39"/>
      <c r="VUQ679" s="39"/>
      <c r="VUR679" s="39"/>
      <c r="VUS679" s="39"/>
      <c r="VUT679" s="39"/>
      <c r="VUU679" s="37"/>
      <c r="VUV679" s="37"/>
      <c r="VUW679" s="37"/>
      <c r="VUX679" s="37"/>
      <c r="VUY679" s="34"/>
      <c r="VUZ679" s="40"/>
      <c r="VVA679" s="34"/>
      <c r="VVB679" s="34"/>
      <c r="VVC679" s="35"/>
      <c r="VVD679" s="36"/>
      <c r="VVE679" s="37"/>
      <c r="VVF679" s="34"/>
      <c r="VVG679" s="34"/>
      <c r="VVH679" s="41"/>
      <c r="VVI679" s="41"/>
      <c r="VVJ679" s="41"/>
      <c r="VVK679" s="41"/>
      <c r="VVL679" s="36"/>
      <c r="VVM679" s="41"/>
      <c r="VVN679" s="36"/>
      <c r="VVO679" s="34"/>
      <c r="VVP679" s="34"/>
      <c r="VVQ679" s="37"/>
      <c r="VVR679" s="38"/>
      <c r="VVS679" s="34"/>
      <c r="VVT679" s="39"/>
      <c r="VVU679" s="39"/>
      <c r="VVV679" s="39"/>
      <c r="VVW679" s="39"/>
      <c r="VVX679" s="39"/>
      <c r="VVY679" s="39"/>
      <c r="VVZ679" s="39"/>
      <c r="VWA679" s="39"/>
      <c r="VWB679" s="39"/>
      <c r="VWC679" s="39"/>
      <c r="VWD679" s="39"/>
      <c r="VWE679" s="37"/>
      <c r="VWF679" s="37"/>
      <c r="VWG679" s="37"/>
      <c r="VWH679" s="37"/>
      <c r="VWI679" s="34"/>
      <c r="VWJ679" s="40"/>
      <c r="VWK679" s="34"/>
      <c r="VWL679" s="34"/>
      <c r="VWM679" s="35"/>
      <c r="VWN679" s="36"/>
      <c r="VWO679" s="37"/>
      <c r="VWP679" s="34"/>
      <c r="VWQ679" s="34"/>
      <c r="VWR679" s="41"/>
      <c r="VWS679" s="41"/>
      <c r="VWT679" s="41"/>
      <c r="VWU679" s="41"/>
      <c r="VWV679" s="36"/>
      <c r="VWW679" s="41"/>
      <c r="VWX679" s="36"/>
      <c r="VWY679" s="34"/>
      <c r="VWZ679" s="34"/>
      <c r="VXA679" s="37"/>
      <c r="VXB679" s="38"/>
      <c r="VXC679" s="34"/>
      <c r="VXD679" s="39"/>
      <c r="VXE679" s="39"/>
      <c r="VXF679" s="39"/>
      <c r="VXG679" s="39"/>
      <c r="VXH679" s="39"/>
      <c r="VXI679" s="39"/>
      <c r="VXJ679" s="39"/>
      <c r="VXK679" s="39"/>
      <c r="VXL679" s="39"/>
      <c r="VXM679" s="39"/>
      <c r="VXN679" s="39"/>
      <c r="VXO679" s="37"/>
      <c r="VXP679" s="37"/>
      <c r="VXQ679" s="37"/>
      <c r="VXR679" s="37"/>
      <c r="VXS679" s="34"/>
      <c r="VXT679" s="40"/>
      <c r="VXU679" s="34"/>
      <c r="VXV679" s="34"/>
      <c r="VXW679" s="35"/>
      <c r="VXX679" s="36"/>
      <c r="VXY679" s="37"/>
      <c r="VXZ679" s="34"/>
      <c r="VYA679" s="34"/>
      <c r="VYB679" s="41"/>
      <c r="VYC679" s="41"/>
      <c r="VYD679" s="41"/>
      <c r="VYE679" s="41"/>
      <c r="VYF679" s="36"/>
      <c r="VYG679" s="41"/>
      <c r="VYH679" s="36"/>
      <c r="VYI679" s="34"/>
      <c r="VYJ679" s="34"/>
      <c r="VYK679" s="37"/>
      <c r="VYL679" s="38"/>
      <c r="VYM679" s="34"/>
      <c r="VYN679" s="39"/>
      <c r="VYO679" s="39"/>
      <c r="VYP679" s="39"/>
      <c r="VYQ679" s="39"/>
      <c r="VYR679" s="39"/>
      <c r="VYS679" s="39"/>
      <c r="VYT679" s="39"/>
      <c r="VYU679" s="39"/>
      <c r="VYV679" s="39"/>
      <c r="VYW679" s="39"/>
      <c r="VYX679" s="39"/>
      <c r="VYY679" s="37"/>
      <c r="VYZ679" s="37"/>
      <c r="VZA679" s="37"/>
      <c r="VZB679" s="37"/>
      <c r="VZC679" s="34"/>
      <c r="VZD679" s="40"/>
      <c r="VZE679" s="34"/>
      <c r="VZF679" s="34"/>
      <c r="VZG679" s="35"/>
      <c r="VZH679" s="36"/>
      <c r="VZI679" s="37"/>
      <c r="VZJ679" s="34"/>
      <c r="VZK679" s="34"/>
      <c r="VZL679" s="41"/>
      <c r="VZM679" s="41"/>
      <c r="VZN679" s="41"/>
      <c r="VZO679" s="41"/>
      <c r="VZP679" s="36"/>
      <c r="VZQ679" s="41"/>
      <c r="VZR679" s="36"/>
      <c r="VZS679" s="34"/>
      <c r="VZT679" s="34"/>
      <c r="VZU679" s="37"/>
      <c r="VZV679" s="38"/>
      <c r="VZW679" s="34"/>
      <c r="VZX679" s="39"/>
      <c r="VZY679" s="39"/>
      <c r="VZZ679" s="39"/>
      <c r="WAA679" s="39"/>
      <c r="WAB679" s="39"/>
      <c r="WAC679" s="39"/>
      <c r="WAD679" s="39"/>
      <c r="WAE679" s="39"/>
      <c r="WAF679" s="39"/>
      <c r="WAG679" s="39"/>
      <c r="WAH679" s="39"/>
      <c r="WAI679" s="37"/>
      <c r="WAJ679" s="37"/>
      <c r="WAK679" s="37"/>
      <c r="WAL679" s="37"/>
      <c r="WAM679" s="34"/>
      <c r="WAN679" s="40"/>
      <c r="WAO679" s="34"/>
      <c r="WAP679" s="34"/>
      <c r="WAQ679" s="35"/>
      <c r="WAR679" s="36"/>
      <c r="WAS679" s="37"/>
      <c r="WAT679" s="34"/>
      <c r="WAU679" s="34"/>
      <c r="WAV679" s="41"/>
      <c r="WAW679" s="41"/>
      <c r="WAX679" s="41"/>
      <c r="WAY679" s="41"/>
      <c r="WAZ679" s="36"/>
      <c r="WBA679" s="41"/>
      <c r="WBB679" s="36"/>
      <c r="WBC679" s="34"/>
      <c r="WBD679" s="34"/>
      <c r="WBE679" s="37"/>
      <c r="WBF679" s="38"/>
      <c r="WBG679" s="34"/>
      <c r="WBH679" s="39"/>
      <c r="WBI679" s="39"/>
      <c r="WBJ679" s="39"/>
      <c r="WBK679" s="39"/>
      <c r="WBL679" s="39"/>
      <c r="WBM679" s="39"/>
      <c r="WBN679" s="39"/>
      <c r="WBO679" s="39"/>
      <c r="WBP679" s="39"/>
      <c r="WBQ679" s="39"/>
      <c r="WBR679" s="39"/>
      <c r="WBS679" s="37"/>
      <c r="WBT679" s="37"/>
      <c r="WBU679" s="37"/>
      <c r="WBV679" s="37"/>
      <c r="WBW679" s="34"/>
      <c r="WBX679" s="40"/>
      <c r="WBY679" s="34"/>
      <c r="WBZ679" s="34"/>
      <c r="WCA679" s="35"/>
      <c r="WCB679" s="36"/>
      <c r="WCC679" s="37"/>
      <c r="WCD679" s="34"/>
      <c r="WCE679" s="34"/>
      <c r="WCF679" s="41"/>
      <c r="WCG679" s="41"/>
      <c r="WCH679" s="41"/>
      <c r="WCI679" s="41"/>
      <c r="WCJ679" s="36"/>
      <c r="WCK679" s="41"/>
      <c r="WCL679" s="36"/>
      <c r="WCM679" s="34"/>
      <c r="WCN679" s="34"/>
      <c r="WCO679" s="37"/>
      <c r="WCP679" s="38"/>
      <c r="WCQ679" s="34"/>
      <c r="WCR679" s="39"/>
      <c r="WCS679" s="39"/>
      <c r="WCT679" s="39"/>
      <c r="WCU679" s="39"/>
      <c r="WCV679" s="39"/>
      <c r="WCW679" s="39"/>
      <c r="WCX679" s="39"/>
      <c r="WCY679" s="39"/>
      <c r="WCZ679" s="39"/>
      <c r="WDA679" s="39"/>
      <c r="WDB679" s="39"/>
      <c r="WDC679" s="37"/>
      <c r="WDD679" s="37"/>
      <c r="WDE679" s="37"/>
      <c r="WDF679" s="37"/>
      <c r="WDG679" s="34"/>
      <c r="WDH679" s="40"/>
      <c r="WDI679" s="34"/>
      <c r="WDJ679" s="34"/>
      <c r="WDK679" s="35"/>
      <c r="WDL679" s="36"/>
      <c r="WDM679" s="37"/>
      <c r="WDN679" s="34"/>
      <c r="WDO679" s="34"/>
      <c r="WDP679" s="41"/>
      <c r="WDQ679" s="41"/>
      <c r="WDR679" s="41"/>
      <c r="WDS679" s="41"/>
      <c r="WDT679" s="36"/>
      <c r="WDU679" s="41"/>
      <c r="WDV679" s="36"/>
      <c r="WDW679" s="34"/>
      <c r="WDX679" s="34"/>
      <c r="WDY679" s="37"/>
      <c r="WDZ679" s="38"/>
      <c r="WEA679" s="34"/>
      <c r="WEB679" s="39"/>
      <c r="WEC679" s="39"/>
      <c r="WED679" s="39"/>
      <c r="WEE679" s="39"/>
      <c r="WEF679" s="39"/>
      <c r="WEG679" s="39"/>
      <c r="WEH679" s="39"/>
      <c r="WEI679" s="39"/>
      <c r="WEJ679" s="39"/>
      <c r="WEK679" s="39"/>
      <c r="WEL679" s="39"/>
      <c r="WEM679" s="37"/>
      <c r="WEN679" s="37"/>
      <c r="WEO679" s="37"/>
      <c r="WEP679" s="37"/>
      <c r="WEQ679" s="34"/>
      <c r="WER679" s="40"/>
      <c r="WES679" s="34"/>
      <c r="WET679" s="34"/>
      <c r="WEU679" s="35"/>
      <c r="WEV679" s="36"/>
      <c r="WEW679" s="37"/>
      <c r="WEX679" s="34"/>
      <c r="WEY679" s="34"/>
      <c r="WEZ679" s="41"/>
      <c r="WFA679" s="41"/>
      <c r="WFB679" s="41"/>
      <c r="WFC679" s="41"/>
      <c r="WFD679" s="36"/>
      <c r="WFE679" s="41"/>
      <c r="WFF679" s="36"/>
      <c r="WFG679" s="34"/>
      <c r="WFH679" s="34"/>
      <c r="WFI679" s="37"/>
      <c r="WFJ679" s="38"/>
      <c r="WFK679" s="34"/>
      <c r="WFL679" s="39"/>
      <c r="WFM679" s="39"/>
      <c r="WFN679" s="39"/>
      <c r="WFO679" s="39"/>
      <c r="WFP679" s="39"/>
      <c r="WFQ679" s="39"/>
      <c r="WFR679" s="39"/>
      <c r="WFS679" s="39"/>
      <c r="WFT679" s="39"/>
      <c r="WFU679" s="39"/>
      <c r="WFV679" s="39"/>
      <c r="WFW679" s="37"/>
      <c r="WFX679" s="37"/>
      <c r="WFY679" s="37"/>
      <c r="WFZ679" s="37"/>
      <c r="WGA679" s="34"/>
      <c r="WGB679" s="40"/>
      <c r="WGC679" s="34"/>
      <c r="WGD679" s="34"/>
      <c r="WGE679" s="35"/>
      <c r="WGF679" s="36"/>
      <c r="WGG679" s="37"/>
      <c r="WGH679" s="34"/>
      <c r="WGI679" s="34"/>
      <c r="WGJ679" s="41"/>
      <c r="WGK679" s="41"/>
      <c r="WGL679" s="41"/>
      <c r="WGM679" s="41"/>
      <c r="WGN679" s="36"/>
      <c r="WGO679" s="41"/>
      <c r="WGP679" s="36"/>
      <c r="WGQ679" s="34"/>
      <c r="WGR679" s="34"/>
      <c r="WGS679" s="37"/>
      <c r="WGT679" s="38"/>
      <c r="WGU679" s="34"/>
      <c r="WGV679" s="39"/>
      <c r="WGW679" s="39"/>
      <c r="WGX679" s="39"/>
      <c r="WGY679" s="39"/>
      <c r="WGZ679" s="39"/>
      <c r="WHA679" s="39"/>
      <c r="WHB679" s="39"/>
      <c r="WHC679" s="39"/>
      <c r="WHD679" s="39"/>
      <c r="WHE679" s="39"/>
      <c r="WHF679" s="39"/>
      <c r="WHG679" s="37"/>
      <c r="WHH679" s="37"/>
      <c r="WHI679" s="37"/>
      <c r="WHJ679" s="37"/>
      <c r="WHK679" s="34"/>
      <c r="WHL679" s="40"/>
      <c r="WHM679" s="34"/>
      <c r="WHN679" s="34"/>
      <c r="WHO679" s="35"/>
      <c r="WHP679" s="36"/>
      <c r="WHQ679" s="37"/>
      <c r="WHR679" s="34"/>
      <c r="WHS679" s="34"/>
      <c r="WHT679" s="41"/>
      <c r="WHU679" s="41"/>
      <c r="WHV679" s="41"/>
      <c r="WHW679" s="41"/>
      <c r="WHX679" s="36"/>
      <c r="WHY679" s="41"/>
      <c r="WHZ679" s="36"/>
      <c r="WIA679" s="34"/>
      <c r="WIB679" s="34"/>
      <c r="WIC679" s="37"/>
      <c r="WID679" s="38"/>
      <c r="WIE679" s="34"/>
      <c r="WIF679" s="39"/>
      <c r="WIG679" s="39"/>
      <c r="WIH679" s="39"/>
      <c r="WII679" s="39"/>
      <c r="WIJ679" s="39"/>
      <c r="WIK679" s="39"/>
      <c r="WIL679" s="39"/>
      <c r="WIM679" s="39"/>
      <c r="WIN679" s="39"/>
      <c r="WIO679" s="39"/>
      <c r="WIP679" s="39"/>
      <c r="WIQ679" s="37"/>
      <c r="WIR679" s="37"/>
      <c r="WIS679" s="37"/>
      <c r="WIT679" s="37"/>
      <c r="WIU679" s="34"/>
      <c r="WIV679" s="40"/>
      <c r="WIW679" s="34"/>
      <c r="WIX679" s="34"/>
      <c r="WIY679" s="35"/>
      <c r="WIZ679" s="36"/>
      <c r="WJA679" s="37"/>
      <c r="WJB679" s="34"/>
      <c r="WJC679" s="34"/>
      <c r="WJD679" s="41"/>
      <c r="WJE679" s="41"/>
      <c r="WJF679" s="41"/>
      <c r="WJG679" s="41"/>
      <c r="WJH679" s="36"/>
      <c r="WJI679" s="41"/>
      <c r="WJJ679" s="36"/>
      <c r="WJK679" s="34"/>
      <c r="WJL679" s="34"/>
      <c r="WJM679" s="37"/>
      <c r="WJN679" s="38"/>
      <c r="WJO679" s="34"/>
      <c r="WJP679" s="39"/>
      <c r="WJQ679" s="39"/>
      <c r="WJR679" s="39"/>
      <c r="WJS679" s="39"/>
      <c r="WJT679" s="39"/>
      <c r="WJU679" s="39"/>
      <c r="WJV679" s="39"/>
      <c r="WJW679" s="39"/>
      <c r="WJX679" s="39"/>
      <c r="WJY679" s="39"/>
      <c r="WJZ679" s="39"/>
      <c r="WKA679" s="37"/>
      <c r="WKB679" s="37"/>
      <c r="WKC679" s="37"/>
      <c r="WKD679" s="37"/>
      <c r="WKE679" s="34"/>
      <c r="WKF679" s="40"/>
      <c r="WKG679" s="34"/>
      <c r="WKH679" s="34"/>
      <c r="WKI679" s="35"/>
      <c r="WKJ679" s="36"/>
      <c r="WKK679" s="37"/>
      <c r="WKL679" s="34"/>
      <c r="WKM679" s="34"/>
      <c r="WKN679" s="41"/>
      <c r="WKO679" s="41"/>
      <c r="WKP679" s="41"/>
      <c r="WKQ679" s="41"/>
      <c r="WKR679" s="36"/>
      <c r="WKS679" s="41"/>
      <c r="WKT679" s="36"/>
      <c r="WKU679" s="34"/>
      <c r="WKV679" s="34"/>
      <c r="WKW679" s="37"/>
      <c r="WKX679" s="38"/>
      <c r="WKY679" s="34"/>
      <c r="WKZ679" s="39"/>
      <c r="WLA679" s="39"/>
      <c r="WLB679" s="39"/>
      <c r="WLC679" s="39"/>
      <c r="WLD679" s="39"/>
      <c r="WLE679" s="39"/>
      <c r="WLF679" s="39"/>
      <c r="WLG679" s="39"/>
      <c r="WLH679" s="39"/>
      <c r="WLI679" s="39"/>
      <c r="WLJ679" s="39"/>
      <c r="WLK679" s="37"/>
      <c r="WLL679" s="37"/>
      <c r="WLM679" s="37"/>
      <c r="WLN679" s="37"/>
      <c r="WLO679" s="34"/>
      <c r="WLP679" s="40"/>
      <c r="WLQ679" s="34"/>
      <c r="WLR679" s="34"/>
      <c r="WLS679" s="35"/>
      <c r="WLT679" s="36"/>
      <c r="WLU679" s="37"/>
      <c r="WLV679" s="34"/>
      <c r="WLW679" s="34"/>
      <c r="WLX679" s="41"/>
      <c r="WLY679" s="41"/>
      <c r="WLZ679" s="41"/>
      <c r="WMA679" s="41"/>
      <c r="WMB679" s="36"/>
      <c r="WMC679" s="41"/>
      <c r="WMD679" s="36"/>
      <c r="WME679" s="34"/>
      <c r="WMF679" s="34"/>
      <c r="WMG679" s="37"/>
      <c r="WMH679" s="38"/>
      <c r="WMI679" s="34"/>
      <c r="WMJ679" s="39"/>
      <c r="WMK679" s="39"/>
      <c r="WML679" s="39"/>
      <c r="WMM679" s="39"/>
      <c r="WMN679" s="39"/>
      <c r="WMO679" s="39"/>
      <c r="WMP679" s="39"/>
      <c r="WMQ679" s="39"/>
      <c r="WMR679" s="39"/>
      <c r="WMS679" s="39"/>
      <c r="WMT679" s="39"/>
      <c r="WMU679" s="37"/>
      <c r="WMV679" s="37"/>
      <c r="WMW679" s="37"/>
      <c r="WMX679" s="37"/>
      <c r="WMY679" s="34"/>
      <c r="WMZ679" s="40"/>
      <c r="WNA679" s="34"/>
      <c r="WNB679" s="34"/>
      <c r="WNC679" s="35"/>
      <c r="WND679" s="36"/>
      <c r="WNE679" s="37"/>
      <c r="WNF679" s="34"/>
      <c r="WNG679" s="34"/>
      <c r="WNH679" s="41"/>
      <c r="WNI679" s="41"/>
      <c r="WNJ679" s="41"/>
      <c r="WNK679" s="41"/>
      <c r="WNL679" s="36"/>
      <c r="WNM679" s="41"/>
      <c r="WNN679" s="36"/>
      <c r="WNO679" s="34"/>
      <c r="WNP679" s="34"/>
      <c r="WNQ679" s="37"/>
      <c r="WNR679" s="38"/>
      <c r="WNS679" s="34"/>
      <c r="WNT679" s="39"/>
      <c r="WNU679" s="39"/>
      <c r="WNV679" s="39"/>
      <c r="WNW679" s="39"/>
      <c r="WNX679" s="39"/>
      <c r="WNY679" s="39"/>
      <c r="WNZ679" s="39"/>
      <c r="WOA679" s="39"/>
      <c r="WOB679" s="39"/>
      <c r="WOC679" s="39"/>
      <c r="WOD679" s="39"/>
      <c r="WOE679" s="37"/>
      <c r="WOF679" s="37"/>
      <c r="WOG679" s="37"/>
      <c r="WOH679" s="37"/>
      <c r="WOI679" s="34"/>
      <c r="WOJ679" s="40"/>
      <c r="WOK679" s="34"/>
      <c r="WOL679" s="34"/>
      <c r="WOM679" s="35"/>
      <c r="WON679" s="36"/>
      <c r="WOO679" s="37"/>
      <c r="WOP679" s="34"/>
      <c r="WOQ679" s="34"/>
      <c r="WOR679" s="41"/>
      <c r="WOS679" s="41"/>
      <c r="WOT679" s="41"/>
      <c r="WOU679" s="41"/>
      <c r="WOV679" s="36"/>
      <c r="WOW679" s="41"/>
      <c r="WOX679" s="36"/>
      <c r="WOY679" s="34"/>
      <c r="WOZ679" s="34"/>
      <c r="WPA679" s="37"/>
      <c r="WPB679" s="38"/>
      <c r="WPC679" s="34"/>
      <c r="WPD679" s="39"/>
      <c r="WPE679" s="39"/>
      <c r="WPF679" s="39"/>
      <c r="WPG679" s="39"/>
      <c r="WPH679" s="39"/>
      <c r="WPI679" s="39"/>
      <c r="WPJ679" s="39"/>
      <c r="WPK679" s="39"/>
      <c r="WPL679" s="39"/>
      <c r="WPM679" s="39"/>
      <c r="WPN679" s="39"/>
      <c r="WPO679" s="37"/>
      <c r="WPP679" s="37"/>
      <c r="WPQ679" s="37"/>
      <c r="WPR679" s="37"/>
      <c r="WPS679" s="34"/>
      <c r="WPT679" s="40"/>
      <c r="WPU679" s="34"/>
      <c r="WPV679" s="34"/>
      <c r="WPW679" s="35"/>
      <c r="WPX679" s="36"/>
      <c r="WPY679" s="37"/>
      <c r="WPZ679" s="34"/>
      <c r="WQA679" s="34"/>
      <c r="WQB679" s="41"/>
      <c r="WQC679" s="41"/>
      <c r="WQD679" s="41"/>
      <c r="WQE679" s="41"/>
      <c r="WQF679" s="36"/>
      <c r="WQG679" s="41"/>
      <c r="WQH679" s="36"/>
      <c r="WQI679" s="34"/>
      <c r="WQJ679" s="34"/>
      <c r="WQK679" s="37"/>
      <c r="WQL679" s="38"/>
      <c r="WQM679" s="34"/>
      <c r="WQN679" s="39"/>
      <c r="WQO679" s="39"/>
      <c r="WQP679" s="39"/>
      <c r="WQQ679" s="39"/>
      <c r="WQR679" s="39"/>
      <c r="WQS679" s="39"/>
      <c r="WQT679" s="39"/>
      <c r="WQU679" s="39"/>
      <c r="WQV679" s="39"/>
      <c r="WQW679" s="39"/>
      <c r="WQX679" s="39"/>
      <c r="WQY679" s="37"/>
      <c r="WQZ679" s="37"/>
      <c r="WRA679" s="37"/>
      <c r="WRB679" s="37"/>
      <c r="WRC679" s="34"/>
      <c r="WRD679" s="40"/>
      <c r="WRE679" s="34"/>
      <c r="WRF679" s="34"/>
      <c r="WRG679" s="35"/>
      <c r="WRH679" s="36"/>
      <c r="WRI679" s="37"/>
      <c r="WRJ679" s="34"/>
      <c r="WRK679" s="34"/>
      <c r="WRL679" s="41"/>
      <c r="WRM679" s="41"/>
      <c r="WRN679" s="41"/>
      <c r="WRO679" s="41"/>
      <c r="WRP679" s="36"/>
      <c r="WRQ679" s="41"/>
      <c r="WRR679" s="36"/>
      <c r="WRS679" s="34"/>
      <c r="WRT679" s="34"/>
      <c r="WRU679" s="37"/>
      <c r="WRV679" s="38"/>
      <c r="WRW679" s="34"/>
      <c r="WRX679" s="39"/>
      <c r="WRY679" s="39"/>
      <c r="WRZ679" s="39"/>
      <c r="WSA679" s="39"/>
      <c r="WSB679" s="39"/>
      <c r="WSC679" s="39"/>
      <c r="WSD679" s="39"/>
      <c r="WSE679" s="39"/>
      <c r="WSF679" s="39"/>
      <c r="WSG679" s="39"/>
      <c r="WSH679" s="39"/>
      <c r="WSI679" s="37"/>
      <c r="WSJ679" s="37"/>
      <c r="WSK679" s="37"/>
      <c r="WSL679" s="37"/>
      <c r="WSM679" s="34"/>
      <c r="WSN679" s="40"/>
      <c r="WSO679" s="34"/>
      <c r="WSP679" s="34"/>
      <c r="WSQ679" s="35"/>
      <c r="WSR679" s="36"/>
      <c r="WSS679" s="37"/>
      <c r="WST679" s="34"/>
      <c r="WSU679" s="34"/>
      <c r="WSV679" s="41"/>
      <c r="WSW679" s="41"/>
      <c r="WSX679" s="41"/>
      <c r="WSY679" s="41"/>
      <c r="WSZ679" s="36"/>
      <c r="WTA679" s="41"/>
      <c r="WTB679" s="36"/>
      <c r="WTC679" s="34"/>
      <c r="WTD679" s="34"/>
      <c r="WTE679" s="37"/>
      <c r="WTF679" s="38"/>
      <c r="WTG679" s="34"/>
      <c r="WTH679" s="39"/>
      <c r="WTI679" s="39"/>
      <c r="WTJ679" s="39"/>
      <c r="WTK679" s="39"/>
      <c r="WTL679" s="39"/>
      <c r="WTM679" s="39"/>
      <c r="WTN679" s="39"/>
      <c r="WTO679" s="39"/>
      <c r="WTP679" s="39"/>
      <c r="WTQ679" s="39"/>
      <c r="WTR679" s="39"/>
      <c r="WTS679" s="37"/>
      <c r="WTT679" s="37"/>
      <c r="WTU679" s="37"/>
      <c r="WTV679" s="37"/>
      <c r="WTW679" s="34"/>
      <c r="WTX679" s="40"/>
      <c r="WTY679" s="34"/>
      <c r="WTZ679" s="34"/>
      <c r="WUA679" s="35"/>
      <c r="WUB679" s="36"/>
      <c r="WUC679" s="37"/>
      <c r="WUD679" s="34"/>
      <c r="WUE679" s="34"/>
      <c r="WUF679" s="41"/>
      <c r="WUG679" s="41"/>
      <c r="WUH679" s="41"/>
      <c r="WUI679" s="41"/>
      <c r="WUJ679" s="36"/>
      <c r="WUK679" s="41"/>
      <c r="WUL679" s="36"/>
      <c r="WUM679" s="34"/>
      <c r="WUN679" s="34"/>
      <c r="WUO679" s="37"/>
      <c r="WUP679" s="38"/>
      <c r="WUQ679" s="34"/>
      <c r="WUR679" s="39"/>
      <c r="WUS679" s="39"/>
      <c r="WUT679" s="39"/>
      <c r="WUU679" s="39"/>
      <c r="WUV679" s="39"/>
      <c r="WUW679" s="39"/>
      <c r="WUX679" s="39"/>
      <c r="WUY679" s="39"/>
      <c r="WUZ679" s="39"/>
      <c r="WVA679" s="39"/>
      <c r="WVB679" s="39"/>
      <c r="WVC679" s="37"/>
      <c r="WVD679" s="37"/>
      <c r="WVE679" s="37"/>
      <c r="WVF679" s="37"/>
      <c r="WVG679" s="34"/>
      <c r="WVH679" s="40"/>
      <c r="WVI679" s="34"/>
      <c r="WVJ679" s="34"/>
      <c r="WVK679" s="35"/>
      <c r="WVL679" s="36"/>
      <c r="WVM679" s="37"/>
      <c r="WVN679" s="34"/>
      <c r="WVO679" s="34"/>
      <c r="WVP679" s="41"/>
      <c r="WVQ679" s="41"/>
      <c r="WVR679" s="41"/>
      <c r="WVS679" s="41"/>
      <c r="WVT679" s="36"/>
      <c r="WVU679" s="41"/>
      <c r="WVV679" s="36"/>
      <c r="WVW679" s="34"/>
      <c r="WVX679" s="34"/>
      <c r="WVY679" s="37"/>
      <c r="WVZ679" s="38"/>
      <c r="WWA679" s="34"/>
      <c r="WWB679" s="39"/>
      <c r="WWC679" s="39"/>
      <c r="WWD679" s="39"/>
      <c r="WWE679" s="39"/>
      <c r="WWF679" s="39"/>
      <c r="WWG679" s="39"/>
      <c r="WWH679" s="39"/>
      <c r="WWI679" s="39"/>
      <c r="WWJ679" s="39"/>
      <c r="WWK679" s="39"/>
      <c r="WWL679" s="39"/>
      <c r="WWM679" s="37"/>
      <c r="WWN679" s="37"/>
      <c r="WWO679" s="37"/>
      <c r="WWP679" s="37"/>
      <c r="WWQ679" s="34"/>
      <c r="WWR679" s="40"/>
      <c r="WWS679" s="34"/>
      <c r="WWT679" s="34"/>
      <c r="WWU679" s="35"/>
      <c r="WWV679" s="36"/>
      <c r="WWW679" s="37"/>
      <c r="WWX679" s="34"/>
      <c r="WWY679" s="34"/>
      <c r="WWZ679" s="41"/>
      <c r="WXA679" s="41"/>
      <c r="WXB679" s="41"/>
      <c r="WXC679" s="41"/>
      <c r="WXD679" s="36"/>
      <c r="WXE679" s="41"/>
      <c r="WXF679" s="36"/>
      <c r="WXG679" s="34"/>
      <c r="WXH679" s="34"/>
      <c r="WXI679" s="37"/>
      <c r="WXJ679" s="38"/>
      <c r="WXK679" s="34"/>
      <c r="WXL679" s="39"/>
      <c r="WXM679" s="39"/>
      <c r="WXN679" s="39"/>
      <c r="WXO679" s="39"/>
      <c r="WXP679" s="39"/>
      <c r="WXQ679" s="39"/>
      <c r="WXR679" s="39"/>
      <c r="WXS679" s="39"/>
      <c r="WXT679" s="39"/>
      <c r="WXU679" s="39"/>
      <c r="WXV679" s="39"/>
      <c r="WXW679" s="37"/>
      <c r="WXX679" s="37"/>
      <c r="WXY679" s="37"/>
      <c r="WXZ679" s="37"/>
      <c r="WYA679" s="34"/>
      <c r="WYB679" s="40"/>
      <c r="WYC679" s="34"/>
      <c r="WYD679" s="34"/>
      <c r="WYE679" s="35"/>
      <c r="WYF679" s="36"/>
      <c r="WYG679" s="37"/>
      <c r="WYH679" s="34"/>
      <c r="WYI679" s="34"/>
      <c r="WYJ679" s="41"/>
      <c r="WYK679" s="41"/>
      <c r="WYL679" s="41"/>
      <c r="WYM679" s="41"/>
      <c r="WYN679" s="36"/>
      <c r="WYO679" s="41"/>
      <c r="WYP679" s="36"/>
      <c r="WYQ679" s="34"/>
      <c r="WYR679" s="34"/>
      <c r="WYS679" s="37"/>
      <c r="WYT679" s="38"/>
      <c r="WYU679" s="34"/>
      <c r="WYV679" s="39"/>
      <c r="WYW679" s="39"/>
      <c r="WYX679" s="39"/>
      <c r="WYY679" s="39"/>
      <c r="WYZ679" s="39"/>
      <c r="WZA679" s="39"/>
      <c r="WZB679" s="39"/>
      <c r="WZC679" s="39"/>
      <c r="WZD679" s="39"/>
      <c r="WZE679" s="39"/>
      <c r="WZF679" s="39"/>
      <c r="WZG679" s="37"/>
      <c r="WZH679" s="37"/>
      <c r="WZI679" s="37"/>
      <c r="WZJ679" s="37"/>
      <c r="WZK679" s="34"/>
      <c r="WZL679" s="40"/>
      <c r="WZM679" s="34"/>
      <c r="WZN679" s="34"/>
      <c r="WZO679" s="35"/>
      <c r="WZP679" s="36"/>
      <c r="WZQ679" s="37"/>
      <c r="WZR679" s="34"/>
      <c r="WZS679" s="34"/>
      <c r="WZT679" s="41"/>
      <c r="WZU679" s="41"/>
      <c r="WZV679" s="41"/>
      <c r="WZW679" s="41"/>
      <c r="WZX679" s="36"/>
      <c r="WZY679" s="41"/>
      <c r="WZZ679" s="36"/>
      <c r="XAA679" s="34"/>
      <c r="XAB679" s="34"/>
      <c r="XAC679" s="37"/>
      <c r="XAD679" s="38"/>
      <c r="XAE679" s="34"/>
      <c r="XAF679" s="39"/>
      <c r="XAG679" s="39"/>
      <c r="XAH679" s="39"/>
      <c r="XAI679" s="39"/>
      <c r="XAJ679" s="39"/>
      <c r="XAK679" s="39"/>
      <c r="XAL679" s="39"/>
      <c r="XAM679" s="39"/>
      <c r="XAN679" s="39"/>
      <c r="XAO679" s="39"/>
      <c r="XAP679" s="39"/>
      <c r="XAQ679" s="37"/>
      <c r="XAR679" s="37"/>
      <c r="XAS679" s="37"/>
      <c r="XAT679" s="37"/>
      <c r="XAU679" s="34"/>
      <c r="XAV679" s="40"/>
      <c r="XAW679" s="34"/>
      <c r="XAX679" s="34"/>
      <c r="XAY679" s="35"/>
      <c r="XAZ679" s="36"/>
      <c r="XBA679" s="37"/>
      <c r="XBB679" s="34"/>
      <c r="XBC679" s="34"/>
      <c r="XBD679" s="41"/>
      <c r="XBE679" s="41"/>
      <c r="XBF679" s="41"/>
      <c r="XBG679" s="41"/>
      <c r="XBH679" s="36"/>
      <c r="XBI679" s="41"/>
      <c r="XBJ679" s="36"/>
      <c r="XBK679" s="34"/>
      <c r="XBL679" s="34"/>
      <c r="XBM679" s="37"/>
      <c r="XBN679" s="38"/>
      <c r="XBO679" s="34"/>
      <c r="XBP679" s="39"/>
      <c r="XBQ679" s="39"/>
      <c r="XBR679" s="39"/>
      <c r="XBS679" s="39"/>
      <c r="XBT679" s="39"/>
      <c r="XBU679" s="39"/>
      <c r="XBV679" s="39"/>
      <c r="XBW679" s="39"/>
      <c r="XBX679" s="39"/>
      <c r="XBY679" s="39"/>
      <c r="XBZ679" s="39"/>
      <c r="XCA679" s="37"/>
      <c r="XCB679" s="37"/>
      <c r="XCC679" s="37"/>
      <c r="XCD679" s="37"/>
      <c r="XCE679" s="34"/>
      <c r="XCF679" s="40"/>
      <c r="XCG679" s="34"/>
      <c r="XCH679" s="34"/>
      <c r="XCI679" s="35"/>
      <c r="XCJ679" s="36"/>
      <c r="XCK679" s="37"/>
      <c r="XCL679" s="34"/>
      <c r="XCM679" s="34"/>
      <c r="XCN679" s="41"/>
      <c r="XCO679" s="41"/>
      <c r="XCP679" s="41"/>
      <c r="XCQ679" s="41"/>
      <c r="XCR679" s="36"/>
      <c r="XCS679" s="41"/>
      <c r="XCT679" s="36"/>
      <c r="XCU679" s="34"/>
      <c r="XCV679" s="34"/>
      <c r="XCW679" s="37"/>
      <c r="XCX679" s="38"/>
      <c r="XCY679" s="34"/>
      <c r="XCZ679" s="39"/>
      <c r="XDA679" s="39"/>
      <c r="XDB679" s="39"/>
      <c r="XDC679" s="39"/>
      <c r="XDD679" s="39"/>
      <c r="XDE679" s="39"/>
      <c r="XDF679" s="39"/>
      <c r="XDG679" s="39"/>
      <c r="XDH679" s="39"/>
      <c r="XDI679" s="39"/>
      <c r="XDJ679" s="39"/>
      <c r="XDK679" s="37"/>
      <c r="XDL679" s="37"/>
      <c r="XDM679" s="37"/>
      <c r="XDN679" s="37"/>
      <c r="XDO679" s="34"/>
      <c r="XDP679" s="40"/>
      <c r="XDQ679" s="34"/>
      <c r="XDR679" s="34"/>
      <c r="XDS679" s="35"/>
      <c r="XDT679" s="36"/>
      <c r="XDU679" s="37"/>
      <c r="XDV679" s="34"/>
      <c r="XDW679" s="34"/>
      <c r="XDX679" s="41"/>
      <c r="XDY679" s="41"/>
      <c r="XDZ679" s="41"/>
      <c r="XEA679" s="41"/>
      <c r="XEB679" s="36"/>
      <c r="XEC679" s="41"/>
      <c r="XED679" s="36"/>
      <c r="XEE679" s="34"/>
      <c r="XEF679" s="34"/>
      <c r="XEG679" s="37"/>
      <c r="XEH679" s="38"/>
      <c r="XEI679" s="34"/>
      <c r="XEJ679" s="39"/>
      <c r="XEK679" s="39"/>
      <c r="XEL679" s="39"/>
      <c r="XEM679" s="39"/>
      <c r="XEN679" s="39"/>
      <c r="XEO679" s="39"/>
      <c r="XEP679" s="39"/>
      <c r="XEQ679" s="39"/>
      <c r="XER679" s="39"/>
      <c r="XES679" s="39"/>
      <c r="XET679" s="39"/>
      <c r="XEU679" s="37"/>
      <c r="XEV679" s="37"/>
      <c r="XEW679" s="37"/>
      <c r="XEX679" s="37"/>
      <c r="XEY679" s="34"/>
      <c r="XEZ679" s="40"/>
      <c r="XFA679" s="34"/>
      <c r="XFB679" s="34"/>
      <c r="XFC679" s="35"/>
      <c r="XFD679" s="36"/>
    </row>
    <row r="680" spans="1:16384" ht="45" hidden="1" customHeight="1">
      <c r="A680" s="43">
        <v>1</v>
      </c>
      <c r="B680" s="43">
        <v>1766</v>
      </c>
      <c r="C680" s="43" t="s">
        <v>2</v>
      </c>
      <c r="D680" s="70" t="s">
        <v>2488</v>
      </c>
      <c r="E680" s="103">
        <v>44739</v>
      </c>
      <c r="F680" s="43" t="s">
        <v>56</v>
      </c>
      <c r="G680" s="43">
        <v>716</v>
      </c>
      <c r="H680" s="219">
        <v>1265</v>
      </c>
      <c r="I680" s="103">
        <v>44743</v>
      </c>
      <c r="J680" s="56" t="s">
        <v>3312</v>
      </c>
      <c r="K680" s="43" t="s">
        <v>2586</v>
      </c>
      <c r="L680" s="99" t="s">
        <v>2487</v>
      </c>
      <c r="M680" s="219"/>
      <c r="N680" s="70" t="s">
        <v>2486</v>
      </c>
      <c r="O680" s="43" t="s">
        <v>2296</v>
      </c>
      <c r="P680" s="202">
        <v>1</v>
      </c>
      <c r="Q680" s="209">
        <v>1265</v>
      </c>
      <c r="R680" s="42">
        <f>P680*Q680</f>
        <v>1265</v>
      </c>
      <c r="S680" s="43" t="s">
        <v>1916</v>
      </c>
      <c r="T680" s="133" t="str">
        <f t="shared" ref="T680:AH680" si="263">IF($S680=T$15,$R680,"  ")</f>
        <v xml:space="preserve">  </v>
      </c>
      <c r="U680" s="133" t="str">
        <f t="shared" si="263"/>
        <v xml:space="preserve">  </v>
      </c>
      <c r="V680" s="133">
        <f t="shared" si="263"/>
        <v>1265</v>
      </c>
      <c r="W680" s="133"/>
      <c r="X680" s="133"/>
      <c r="Y680" s="133"/>
      <c r="Z680" s="133" t="str">
        <f t="shared" si="263"/>
        <v xml:space="preserve">  </v>
      </c>
      <c r="AA680" s="133" t="str">
        <f t="shared" si="263"/>
        <v xml:space="preserve">  </v>
      </c>
      <c r="AB680" s="133" t="str">
        <f t="shared" si="263"/>
        <v xml:space="preserve">  </v>
      </c>
      <c r="AC680" s="133" t="str">
        <f t="shared" si="263"/>
        <v xml:space="preserve">  </v>
      </c>
      <c r="AD680" s="133" t="str">
        <f t="shared" si="263"/>
        <v xml:space="preserve">  </v>
      </c>
      <c r="AE680" s="133"/>
      <c r="AF680" s="133" t="str">
        <f t="shared" si="263"/>
        <v xml:space="preserve">  </v>
      </c>
      <c r="AG680" s="133" t="str">
        <f t="shared" si="263"/>
        <v xml:space="preserve">  </v>
      </c>
      <c r="AH680" s="133" t="str">
        <f t="shared" si="263"/>
        <v xml:space="preserve">  </v>
      </c>
      <c r="AI680" s="42">
        <f>R680</f>
        <v>1265</v>
      </c>
      <c r="AJ680" s="43"/>
      <c r="AK680" s="43"/>
      <c r="AL680" s="42">
        <f>R680</f>
        <v>1265</v>
      </c>
      <c r="AM680" s="43" t="s">
        <v>311</v>
      </c>
      <c r="AN680" s="95">
        <v>44743</v>
      </c>
      <c r="AO680" s="82"/>
    </row>
    <row r="681" spans="1:16384" ht="45" hidden="1" customHeight="1">
      <c r="A681" s="43"/>
      <c r="B681" s="43">
        <v>1766</v>
      </c>
      <c r="C681" s="43" t="s">
        <v>2</v>
      </c>
      <c r="D681" s="70" t="s">
        <v>2488</v>
      </c>
      <c r="E681" s="103">
        <v>44739</v>
      </c>
      <c r="F681" s="43" t="s">
        <v>56</v>
      </c>
      <c r="G681" s="43">
        <v>716</v>
      </c>
      <c r="H681" s="219">
        <v>11385</v>
      </c>
      <c r="I681" s="103">
        <v>44743</v>
      </c>
      <c r="J681" s="56" t="s">
        <v>3313</v>
      </c>
      <c r="K681" s="43" t="s">
        <v>2586</v>
      </c>
      <c r="L681" s="99" t="s">
        <v>2487</v>
      </c>
      <c r="M681" s="219"/>
      <c r="N681" s="70" t="s">
        <v>2486</v>
      </c>
      <c r="O681" s="43" t="s">
        <v>2296</v>
      </c>
      <c r="P681" s="202">
        <v>1</v>
      </c>
      <c r="Q681" s="209">
        <v>11385</v>
      </c>
      <c r="R681" s="42">
        <f>P681*Q681</f>
        <v>11385</v>
      </c>
      <c r="S681" s="43" t="s">
        <v>1916</v>
      </c>
      <c r="T681" s="133"/>
      <c r="U681" s="133"/>
      <c r="V681" s="133">
        <f>IF($S681=V$15,$R681,"  ")</f>
        <v>11385</v>
      </c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42">
        <f>R681</f>
        <v>11385</v>
      </c>
      <c r="AJ681" s="43"/>
      <c r="AK681" s="43"/>
      <c r="AL681" s="42">
        <f>R681</f>
        <v>11385</v>
      </c>
      <c r="AM681" s="43" t="s">
        <v>311</v>
      </c>
      <c r="AN681" s="95">
        <v>44743</v>
      </c>
      <c r="AO681" s="82"/>
    </row>
    <row r="682" spans="1:16384" ht="45" hidden="1" customHeight="1">
      <c r="A682" s="43">
        <v>2</v>
      </c>
      <c r="B682" s="43">
        <v>2435</v>
      </c>
      <c r="C682" s="43" t="s">
        <v>2</v>
      </c>
      <c r="D682" s="70" t="s">
        <v>2567</v>
      </c>
      <c r="E682" s="103">
        <v>44726</v>
      </c>
      <c r="F682" s="43" t="s">
        <v>56</v>
      </c>
      <c r="G682" s="43">
        <v>971</v>
      </c>
      <c r="H682" s="219">
        <v>440</v>
      </c>
      <c r="I682" s="103">
        <v>44788</v>
      </c>
      <c r="J682" s="56" t="s">
        <v>3314</v>
      </c>
      <c r="K682" s="43" t="s">
        <v>3315</v>
      </c>
      <c r="L682" s="99" t="s">
        <v>2566</v>
      </c>
      <c r="M682" s="219"/>
      <c r="N682" s="70" t="s">
        <v>2568</v>
      </c>
      <c r="O682" s="43" t="s">
        <v>2296</v>
      </c>
      <c r="P682" s="202">
        <v>1</v>
      </c>
      <c r="Q682" s="209">
        <v>440</v>
      </c>
      <c r="R682" s="42">
        <f>P682*Q682</f>
        <v>440</v>
      </c>
      <c r="S682" s="43" t="s">
        <v>1916</v>
      </c>
      <c r="T682" s="133" t="str">
        <f>IF($S682=T$15,$R682,"  ")</f>
        <v xml:space="preserve">  </v>
      </c>
      <c r="U682" s="133" t="str">
        <f>IF($S682=U$15,$R682,"  ")</f>
        <v xml:space="preserve">  </v>
      </c>
      <c r="V682" s="133">
        <f>IF($S682=V$15,$R682,"  ")</f>
        <v>440</v>
      </c>
      <c r="W682" s="133"/>
      <c r="X682" s="133"/>
      <c r="Y682" s="133"/>
      <c r="Z682" s="133" t="str">
        <f t="shared" ref="Z682:AH682" si="264">IF($S682=Z$15,$R682,"  ")</f>
        <v xml:space="preserve">  </v>
      </c>
      <c r="AA682" s="133" t="str">
        <f t="shared" si="264"/>
        <v xml:space="preserve">  </v>
      </c>
      <c r="AB682" s="133" t="str">
        <f t="shared" si="264"/>
        <v xml:space="preserve">  </v>
      </c>
      <c r="AC682" s="133" t="str">
        <f t="shared" si="264"/>
        <v xml:space="preserve">  </v>
      </c>
      <c r="AD682" s="133" t="str">
        <f t="shared" si="264"/>
        <v xml:space="preserve">  </v>
      </c>
      <c r="AE682" s="133"/>
      <c r="AF682" s="133" t="str">
        <f t="shared" si="264"/>
        <v xml:space="preserve">  </v>
      </c>
      <c r="AG682" s="133" t="str">
        <f t="shared" si="264"/>
        <v xml:space="preserve">  </v>
      </c>
      <c r="AH682" s="133" t="str">
        <f t="shared" si="264"/>
        <v xml:space="preserve">  </v>
      </c>
      <c r="AI682" s="42">
        <f>R682</f>
        <v>440</v>
      </c>
      <c r="AJ682" s="43"/>
      <c r="AK682" s="43"/>
      <c r="AL682" s="42">
        <f t="shared" ref="AL682" si="265">R682</f>
        <v>440</v>
      </c>
      <c r="AM682" s="43" t="s">
        <v>311</v>
      </c>
      <c r="AN682" s="95">
        <v>44743</v>
      </c>
      <c r="AO682" s="82"/>
    </row>
    <row r="683" spans="1:16384" ht="45" hidden="1" customHeight="1">
      <c r="A683" s="45"/>
      <c r="B683" s="45"/>
      <c r="C683" s="96" t="s">
        <v>2300</v>
      </c>
      <c r="D683" s="88"/>
      <c r="E683" s="45"/>
      <c r="F683" s="45"/>
      <c r="G683" s="45"/>
      <c r="H683" s="220"/>
      <c r="I683" s="45"/>
      <c r="J683" s="366"/>
      <c r="K683" s="221"/>
      <c r="L683" s="88"/>
      <c r="M683" s="222"/>
      <c r="N683" s="88"/>
      <c r="O683" s="45"/>
      <c r="P683" s="45"/>
      <c r="Q683" s="45"/>
      <c r="R683" s="44">
        <f>SUM(R680:R682)</f>
        <v>13090</v>
      </c>
      <c r="S683" s="45"/>
      <c r="T683" s="206">
        <f t="shared" ref="T683:AH683" si="266">SUBTOTAL(9,T680:T682)</f>
        <v>0</v>
      </c>
      <c r="U683" s="206">
        <f t="shared" si="266"/>
        <v>0</v>
      </c>
      <c r="V683" s="206">
        <f t="shared" si="266"/>
        <v>0</v>
      </c>
      <c r="W683" s="206"/>
      <c r="X683" s="206"/>
      <c r="Y683" s="206"/>
      <c r="Z683" s="206">
        <f t="shared" si="266"/>
        <v>0</v>
      </c>
      <c r="AA683" s="206">
        <f t="shared" si="266"/>
        <v>0</v>
      </c>
      <c r="AB683" s="206">
        <f t="shared" si="266"/>
        <v>0</v>
      </c>
      <c r="AC683" s="206">
        <f t="shared" si="266"/>
        <v>0</v>
      </c>
      <c r="AD683" s="206">
        <f t="shared" si="266"/>
        <v>0</v>
      </c>
      <c r="AE683" s="206"/>
      <c r="AF683" s="206">
        <f t="shared" si="266"/>
        <v>0</v>
      </c>
      <c r="AG683" s="206">
        <f t="shared" si="266"/>
        <v>0</v>
      </c>
      <c r="AH683" s="206">
        <f t="shared" si="266"/>
        <v>0</v>
      </c>
      <c r="AI683" s="45"/>
      <c r="AJ683" s="45"/>
      <c r="AK683" s="45"/>
      <c r="AL683" s="45"/>
      <c r="AM683" s="45" t="s">
        <v>311</v>
      </c>
      <c r="AN683" s="95">
        <v>44743</v>
      </c>
      <c r="AO683" s="98"/>
      <c r="AP683" s="34"/>
      <c r="AQ683" s="35"/>
      <c r="AR683" s="36"/>
      <c r="AS683" s="41"/>
      <c r="AT683" s="41"/>
      <c r="AU683" s="41"/>
      <c r="AV683" s="36"/>
      <c r="AW683" s="41"/>
      <c r="AX683" s="36"/>
      <c r="AY683" s="34"/>
      <c r="AZ683" s="34"/>
      <c r="BA683" s="37"/>
      <c r="BB683" s="38"/>
      <c r="BC683" s="34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7"/>
      <c r="BP683" s="37"/>
      <c r="BQ683" s="37"/>
      <c r="BR683" s="37"/>
      <c r="BS683" s="34"/>
      <c r="BT683" s="40"/>
      <c r="BU683" s="34"/>
      <c r="BV683" s="34"/>
      <c r="BW683" s="35"/>
      <c r="BX683" s="36"/>
      <c r="BY683" s="37"/>
      <c r="BZ683" s="34"/>
      <c r="CA683" s="34"/>
      <c r="CB683" s="41"/>
      <c r="CC683" s="41"/>
      <c r="CD683" s="41"/>
      <c r="CE683" s="41"/>
      <c r="CF683" s="36"/>
      <c r="CG683" s="41"/>
      <c r="CH683" s="36"/>
      <c r="CI683" s="34"/>
      <c r="CJ683" s="34"/>
      <c r="CK683" s="37"/>
      <c r="CL683" s="38"/>
      <c r="CM683" s="34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7"/>
      <c r="CZ683" s="37"/>
      <c r="DA683" s="37"/>
      <c r="DB683" s="37"/>
      <c r="DC683" s="34"/>
      <c r="DD683" s="40"/>
      <c r="DE683" s="34"/>
      <c r="DF683" s="34"/>
      <c r="DG683" s="35"/>
      <c r="DH683" s="36"/>
      <c r="DI683" s="37"/>
      <c r="DJ683" s="34"/>
      <c r="DK683" s="34"/>
      <c r="DL683" s="41"/>
      <c r="DM683" s="41"/>
      <c r="DN683" s="41"/>
      <c r="DO683" s="41"/>
      <c r="DP683" s="36"/>
      <c r="DQ683" s="41"/>
      <c r="DR683" s="36"/>
      <c r="DS683" s="34"/>
      <c r="DT683" s="34"/>
      <c r="DU683" s="37"/>
      <c r="DV683" s="38"/>
      <c r="DW683" s="34"/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7"/>
      <c r="EJ683" s="37"/>
      <c r="EK683" s="37"/>
      <c r="EL683" s="37"/>
      <c r="EM683" s="34"/>
      <c r="EN683" s="40"/>
      <c r="EO683" s="34"/>
      <c r="EP683" s="34"/>
      <c r="EQ683" s="35"/>
      <c r="ER683" s="36"/>
      <c r="ES683" s="37"/>
      <c r="ET683" s="34"/>
      <c r="EU683" s="34"/>
      <c r="EV683" s="41"/>
      <c r="EW683" s="41"/>
      <c r="EX683" s="41"/>
      <c r="EY683" s="41"/>
      <c r="EZ683" s="36"/>
      <c r="FA683" s="41"/>
      <c r="FB683" s="36"/>
      <c r="FC683" s="34"/>
      <c r="FD683" s="34"/>
      <c r="FE683" s="37"/>
      <c r="FF683" s="38"/>
      <c r="FG683" s="34"/>
      <c r="FH683" s="39"/>
      <c r="FI683" s="39"/>
      <c r="FJ683" s="39"/>
      <c r="FK683" s="39"/>
      <c r="FL683" s="39"/>
      <c r="FM683" s="39"/>
      <c r="FN683" s="39"/>
      <c r="FO683" s="39"/>
      <c r="FP683" s="39"/>
      <c r="FQ683" s="39"/>
      <c r="FR683" s="39"/>
      <c r="FS683" s="37"/>
      <c r="FT683" s="37"/>
      <c r="FU683" s="37"/>
      <c r="FV683" s="37"/>
      <c r="FW683" s="34"/>
      <c r="FX683" s="40"/>
      <c r="FY683" s="34"/>
      <c r="FZ683" s="34"/>
      <c r="GA683" s="35"/>
      <c r="GB683" s="36"/>
      <c r="GC683" s="37"/>
      <c r="GD683" s="34"/>
      <c r="GE683" s="34"/>
      <c r="GF683" s="41"/>
      <c r="GG683" s="41"/>
      <c r="GH683" s="41"/>
      <c r="GI683" s="41"/>
      <c r="GJ683" s="36"/>
      <c r="GK683" s="41"/>
      <c r="GL683" s="36"/>
      <c r="GM683" s="34"/>
      <c r="GN683" s="34"/>
      <c r="GO683" s="37"/>
      <c r="GP683" s="38"/>
      <c r="GQ683" s="34"/>
      <c r="GR683" s="39"/>
      <c r="GS683" s="39"/>
      <c r="GT683" s="39"/>
      <c r="GU683" s="39"/>
      <c r="GV683" s="39"/>
      <c r="GW683" s="39"/>
      <c r="GX683" s="39"/>
      <c r="GY683" s="39"/>
      <c r="GZ683" s="39"/>
      <c r="HA683" s="39"/>
      <c r="HB683" s="39"/>
      <c r="HC683" s="37"/>
      <c r="HD683" s="37"/>
      <c r="HE683" s="37"/>
      <c r="HF683" s="37"/>
      <c r="HG683" s="34"/>
      <c r="HH683" s="40"/>
      <c r="HI683" s="34"/>
      <c r="HJ683" s="34"/>
      <c r="HK683" s="35"/>
      <c r="HL683" s="36"/>
      <c r="HM683" s="37"/>
      <c r="HN683" s="34"/>
      <c r="HO683" s="34"/>
      <c r="HP683" s="41"/>
      <c r="HQ683" s="41"/>
      <c r="HR683" s="41"/>
      <c r="HS683" s="41"/>
      <c r="HT683" s="36"/>
      <c r="HU683" s="41"/>
      <c r="HV683" s="36"/>
      <c r="HW683" s="34"/>
      <c r="HX683" s="34"/>
      <c r="HY683" s="37"/>
      <c r="HZ683" s="38"/>
      <c r="IA683" s="34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7"/>
      <c r="IN683" s="37"/>
      <c r="IO683" s="37"/>
      <c r="IP683" s="37"/>
      <c r="IQ683" s="34"/>
      <c r="IR683" s="40"/>
      <c r="IS683" s="34"/>
      <c r="IT683" s="34"/>
      <c r="IU683" s="35"/>
      <c r="IV683" s="36"/>
      <c r="IW683" s="37"/>
      <c r="IX683" s="34"/>
      <c r="IY683" s="34"/>
      <c r="IZ683" s="41"/>
      <c r="JA683" s="41"/>
      <c r="JB683" s="41"/>
      <c r="JC683" s="41"/>
      <c r="JD683" s="36"/>
      <c r="JE683" s="41"/>
      <c r="JF683" s="36"/>
      <c r="JG683" s="34"/>
      <c r="JH683" s="34"/>
      <c r="JI683" s="37"/>
      <c r="JJ683" s="38"/>
      <c r="JK683" s="34"/>
      <c r="JL683" s="39"/>
      <c r="JM683" s="39"/>
      <c r="JN683" s="39"/>
      <c r="JO683" s="39"/>
      <c r="JP683" s="39"/>
      <c r="JQ683" s="39"/>
      <c r="JR683" s="39"/>
      <c r="JS683" s="39"/>
      <c r="JT683" s="39"/>
      <c r="JU683" s="39"/>
      <c r="JV683" s="39"/>
      <c r="JW683" s="37"/>
      <c r="JX683" s="37"/>
      <c r="JY683" s="37"/>
      <c r="JZ683" s="37"/>
      <c r="KA683" s="34"/>
      <c r="KB683" s="40"/>
      <c r="KC683" s="34"/>
      <c r="KD683" s="34"/>
      <c r="KE683" s="35"/>
      <c r="KF683" s="36"/>
      <c r="KG683" s="37"/>
      <c r="KH683" s="34"/>
      <c r="KI683" s="34"/>
      <c r="KJ683" s="41"/>
      <c r="KK683" s="41"/>
      <c r="KL683" s="41"/>
      <c r="KM683" s="41"/>
      <c r="KN683" s="36"/>
      <c r="KO683" s="41"/>
      <c r="KP683" s="36"/>
      <c r="KQ683" s="34"/>
      <c r="KR683" s="34"/>
      <c r="KS683" s="37"/>
      <c r="KT683" s="38"/>
      <c r="KU683" s="34"/>
      <c r="KV683" s="39"/>
      <c r="KW683" s="39"/>
      <c r="KX683" s="39"/>
      <c r="KY683" s="39"/>
      <c r="KZ683" s="39"/>
      <c r="LA683" s="39"/>
      <c r="LB683" s="39"/>
      <c r="LC683" s="39"/>
      <c r="LD683" s="39"/>
      <c r="LE683" s="39"/>
      <c r="LF683" s="39"/>
      <c r="LG683" s="37"/>
      <c r="LH683" s="37"/>
      <c r="LI683" s="37"/>
      <c r="LJ683" s="37"/>
      <c r="LK683" s="34"/>
      <c r="LL683" s="40"/>
      <c r="LM683" s="34"/>
      <c r="LN683" s="34"/>
      <c r="LO683" s="35"/>
      <c r="LP683" s="36"/>
      <c r="LQ683" s="37"/>
      <c r="LR683" s="34"/>
      <c r="LS683" s="34"/>
      <c r="LT683" s="41"/>
      <c r="LU683" s="41"/>
      <c r="LV683" s="41"/>
      <c r="LW683" s="41"/>
      <c r="LX683" s="36"/>
      <c r="LY683" s="41"/>
      <c r="LZ683" s="36"/>
      <c r="MA683" s="34"/>
      <c r="MB683" s="34"/>
      <c r="MC683" s="37"/>
      <c r="MD683" s="38"/>
      <c r="ME683" s="34"/>
      <c r="MF683" s="39"/>
      <c r="MG683" s="39"/>
      <c r="MH683" s="39"/>
      <c r="MI683" s="39"/>
      <c r="MJ683" s="39"/>
      <c r="MK683" s="39"/>
      <c r="ML683" s="39"/>
      <c r="MM683" s="39"/>
      <c r="MN683" s="39"/>
      <c r="MO683" s="39"/>
      <c r="MP683" s="39"/>
      <c r="MQ683" s="37"/>
      <c r="MR683" s="37"/>
      <c r="MS683" s="37"/>
      <c r="MT683" s="37"/>
      <c r="MU683" s="34"/>
      <c r="MV683" s="40"/>
      <c r="MW683" s="34"/>
      <c r="MX683" s="34"/>
      <c r="MY683" s="35"/>
      <c r="MZ683" s="36"/>
      <c r="NA683" s="37"/>
      <c r="NB683" s="34"/>
      <c r="NC683" s="34"/>
      <c r="ND683" s="41"/>
      <c r="NE683" s="41"/>
      <c r="NF683" s="41"/>
      <c r="NG683" s="41"/>
      <c r="NH683" s="36"/>
      <c r="NI683" s="41"/>
      <c r="NJ683" s="36"/>
      <c r="NK683" s="34"/>
      <c r="NL683" s="34"/>
      <c r="NM683" s="37"/>
      <c r="NN683" s="38"/>
      <c r="NO683" s="34"/>
      <c r="NP683" s="39"/>
      <c r="NQ683" s="39"/>
      <c r="NR683" s="39"/>
      <c r="NS683" s="39"/>
      <c r="NT683" s="39"/>
      <c r="NU683" s="39"/>
      <c r="NV683" s="39"/>
      <c r="NW683" s="39"/>
      <c r="NX683" s="39"/>
      <c r="NY683" s="39"/>
      <c r="NZ683" s="39"/>
      <c r="OA683" s="37"/>
      <c r="OB683" s="37"/>
      <c r="OC683" s="37"/>
      <c r="OD683" s="37"/>
      <c r="OE683" s="34"/>
      <c r="OF683" s="40"/>
      <c r="OG683" s="34"/>
      <c r="OH683" s="34"/>
      <c r="OI683" s="35"/>
      <c r="OJ683" s="36"/>
      <c r="OK683" s="37"/>
      <c r="OL683" s="34"/>
      <c r="OM683" s="34"/>
      <c r="ON683" s="41"/>
      <c r="OO683" s="41"/>
      <c r="OP683" s="41"/>
      <c r="OQ683" s="41"/>
      <c r="OR683" s="36"/>
      <c r="OS683" s="41"/>
      <c r="OT683" s="36"/>
      <c r="OU683" s="34"/>
      <c r="OV683" s="34"/>
      <c r="OW683" s="37"/>
      <c r="OX683" s="38"/>
      <c r="OY683" s="34"/>
      <c r="OZ683" s="39"/>
      <c r="PA683" s="39"/>
      <c r="PB683" s="39"/>
      <c r="PC683" s="39"/>
      <c r="PD683" s="39"/>
      <c r="PE683" s="39"/>
      <c r="PF683" s="39"/>
      <c r="PG683" s="39"/>
      <c r="PH683" s="39"/>
      <c r="PI683" s="39"/>
      <c r="PJ683" s="39"/>
      <c r="PK683" s="37"/>
      <c r="PL683" s="37"/>
      <c r="PM683" s="37"/>
      <c r="PN683" s="37"/>
      <c r="PO683" s="34"/>
      <c r="PP683" s="40"/>
      <c r="PQ683" s="34"/>
      <c r="PR683" s="34"/>
      <c r="PS683" s="35"/>
      <c r="PT683" s="36"/>
      <c r="PU683" s="37"/>
      <c r="PV683" s="34"/>
      <c r="PW683" s="34"/>
      <c r="PX683" s="41"/>
      <c r="PY683" s="41"/>
      <c r="PZ683" s="41"/>
      <c r="QA683" s="41"/>
      <c r="QB683" s="36"/>
      <c r="QC683" s="41"/>
      <c r="QD683" s="36"/>
      <c r="QE683" s="34"/>
      <c r="QF683" s="34"/>
      <c r="QG683" s="37"/>
      <c r="QH683" s="38"/>
      <c r="QI683" s="34"/>
      <c r="QJ683" s="39"/>
      <c r="QK683" s="39"/>
      <c r="QL683" s="39"/>
      <c r="QM683" s="39"/>
      <c r="QN683" s="39"/>
      <c r="QO683" s="39"/>
      <c r="QP683" s="39"/>
      <c r="QQ683" s="39"/>
      <c r="QR683" s="39"/>
      <c r="QS683" s="39"/>
      <c r="QT683" s="39"/>
      <c r="QU683" s="37"/>
      <c r="QV683" s="37"/>
      <c r="QW683" s="37"/>
      <c r="QX683" s="37"/>
      <c r="QY683" s="34"/>
      <c r="QZ683" s="40"/>
      <c r="RA683" s="34"/>
      <c r="RB683" s="34"/>
      <c r="RC683" s="35"/>
      <c r="RD683" s="36"/>
      <c r="RE683" s="37"/>
      <c r="RF683" s="34"/>
      <c r="RG683" s="34"/>
      <c r="RH683" s="41"/>
      <c r="RI683" s="41"/>
      <c r="RJ683" s="41"/>
      <c r="RK683" s="41"/>
      <c r="RL683" s="36"/>
      <c r="RM683" s="41"/>
      <c r="RN683" s="36"/>
      <c r="RO683" s="34"/>
      <c r="RP683" s="34"/>
      <c r="RQ683" s="37"/>
      <c r="RR683" s="38"/>
      <c r="RS683" s="34"/>
      <c r="RT683" s="39"/>
      <c r="RU683" s="39"/>
      <c r="RV683" s="39"/>
      <c r="RW683" s="39"/>
      <c r="RX683" s="39"/>
      <c r="RY683" s="39"/>
      <c r="RZ683" s="39"/>
      <c r="SA683" s="39"/>
      <c r="SB683" s="39"/>
      <c r="SC683" s="39"/>
      <c r="SD683" s="39"/>
      <c r="SE683" s="37"/>
      <c r="SF683" s="37"/>
      <c r="SG683" s="37"/>
      <c r="SH683" s="37"/>
      <c r="SI683" s="34"/>
      <c r="SJ683" s="40"/>
      <c r="SK683" s="34"/>
      <c r="SL683" s="34"/>
      <c r="SM683" s="35"/>
      <c r="SN683" s="36"/>
      <c r="SO683" s="37"/>
      <c r="SP683" s="34"/>
      <c r="SQ683" s="34"/>
      <c r="SR683" s="41"/>
      <c r="SS683" s="41"/>
      <c r="ST683" s="41"/>
      <c r="SU683" s="41"/>
      <c r="SV683" s="36"/>
      <c r="SW683" s="41"/>
      <c r="SX683" s="36"/>
      <c r="SY683" s="34"/>
      <c r="SZ683" s="34"/>
      <c r="TA683" s="37"/>
      <c r="TB683" s="38"/>
      <c r="TC683" s="34"/>
      <c r="TD683" s="39"/>
      <c r="TE683" s="39"/>
      <c r="TF683" s="39"/>
      <c r="TG683" s="39"/>
      <c r="TH683" s="39"/>
      <c r="TI683" s="39"/>
      <c r="TJ683" s="39"/>
      <c r="TK683" s="39"/>
      <c r="TL683" s="39"/>
      <c r="TM683" s="39"/>
      <c r="TN683" s="39"/>
      <c r="TO683" s="37"/>
      <c r="TP683" s="37"/>
      <c r="TQ683" s="37"/>
      <c r="TR683" s="37"/>
      <c r="TS683" s="34"/>
      <c r="TT683" s="40"/>
      <c r="TU683" s="34"/>
      <c r="TV683" s="34"/>
      <c r="TW683" s="35"/>
      <c r="TX683" s="36"/>
      <c r="TY683" s="37"/>
      <c r="TZ683" s="34"/>
      <c r="UA683" s="34"/>
      <c r="UB683" s="41"/>
      <c r="UC683" s="41"/>
      <c r="UD683" s="41"/>
      <c r="UE683" s="41"/>
      <c r="UF683" s="36"/>
      <c r="UG683" s="41"/>
      <c r="UH683" s="36"/>
      <c r="UI683" s="34"/>
      <c r="UJ683" s="34"/>
      <c r="UK683" s="37"/>
      <c r="UL683" s="38"/>
      <c r="UM683" s="34"/>
      <c r="UN683" s="39"/>
      <c r="UO683" s="39"/>
      <c r="UP683" s="39"/>
      <c r="UQ683" s="39"/>
      <c r="UR683" s="39"/>
      <c r="US683" s="39"/>
      <c r="UT683" s="39"/>
      <c r="UU683" s="39"/>
      <c r="UV683" s="39"/>
      <c r="UW683" s="39"/>
      <c r="UX683" s="39"/>
      <c r="UY683" s="37"/>
      <c r="UZ683" s="37"/>
      <c r="VA683" s="37"/>
      <c r="VB683" s="37"/>
      <c r="VC683" s="34"/>
      <c r="VD683" s="40"/>
      <c r="VE683" s="34"/>
      <c r="VF683" s="34"/>
      <c r="VG683" s="35"/>
      <c r="VH683" s="36"/>
      <c r="VI683" s="37"/>
      <c r="VJ683" s="34"/>
      <c r="VK683" s="34"/>
      <c r="VL683" s="41"/>
      <c r="VM683" s="41"/>
      <c r="VN683" s="41"/>
      <c r="VO683" s="41"/>
      <c r="VP683" s="36"/>
      <c r="VQ683" s="41"/>
      <c r="VR683" s="36"/>
      <c r="VS683" s="34"/>
      <c r="VT683" s="34"/>
      <c r="VU683" s="37"/>
      <c r="VV683" s="38"/>
      <c r="VW683" s="34"/>
      <c r="VX683" s="39"/>
      <c r="VY683" s="39"/>
      <c r="VZ683" s="39"/>
      <c r="WA683" s="39"/>
      <c r="WB683" s="39"/>
      <c r="WC683" s="39"/>
      <c r="WD683" s="39"/>
      <c r="WE683" s="39"/>
      <c r="WF683" s="39"/>
      <c r="WG683" s="39"/>
      <c r="WH683" s="39"/>
      <c r="WI683" s="37"/>
      <c r="WJ683" s="37"/>
      <c r="WK683" s="37"/>
      <c r="WL683" s="37"/>
      <c r="WM683" s="34"/>
      <c r="WN683" s="40"/>
      <c r="WO683" s="34"/>
      <c r="WP683" s="34"/>
      <c r="WQ683" s="35"/>
      <c r="WR683" s="36"/>
      <c r="WS683" s="37"/>
      <c r="WT683" s="34"/>
      <c r="WU683" s="34"/>
      <c r="WV683" s="41"/>
      <c r="WW683" s="41"/>
      <c r="WX683" s="41"/>
      <c r="WY683" s="41"/>
      <c r="WZ683" s="36"/>
      <c r="XA683" s="41"/>
      <c r="XB683" s="36"/>
      <c r="XC683" s="34"/>
      <c r="XD683" s="34"/>
      <c r="XE683" s="37"/>
      <c r="XF683" s="38"/>
      <c r="XG683" s="34"/>
      <c r="XH683" s="39"/>
      <c r="XI683" s="39"/>
      <c r="XJ683" s="39"/>
      <c r="XK683" s="39"/>
      <c r="XL683" s="39"/>
      <c r="XM683" s="39"/>
      <c r="XN683" s="39"/>
      <c r="XO683" s="39"/>
      <c r="XP683" s="39"/>
      <c r="XQ683" s="39"/>
      <c r="XR683" s="39"/>
      <c r="XS683" s="37"/>
      <c r="XT683" s="37"/>
      <c r="XU683" s="37"/>
      <c r="XV683" s="37"/>
      <c r="XW683" s="34"/>
      <c r="XX683" s="40"/>
      <c r="XY683" s="34"/>
      <c r="XZ683" s="34"/>
      <c r="YA683" s="35"/>
      <c r="YB683" s="36"/>
      <c r="YC683" s="37"/>
      <c r="YD683" s="34"/>
      <c r="YE683" s="34"/>
      <c r="YF683" s="41"/>
      <c r="YG683" s="41"/>
      <c r="YH683" s="41"/>
      <c r="YI683" s="41"/>
      <c r="YJ683" s="36"/>
      <c r="YK683" s="41"/>
      <c r="YL683" s="36"/>
      <c r="YM683" s="34"/>
      <c r="YN683" s="34"/>
      <c r="YO683" s="37"/>
      <c r="YP683" s="38"/>
      <c r="YQ683" s="34"/>
      <c r="YR683" s="39"/>
      <c r="YS683" s="39"/>
      <c r="YT683" s="39"/>
      <c r="YU683" s="39"/>
      <c r="YV683" s="39"/>
      <c r="YW683" s="39"/>
      <c r="YX683" s="39"/>
      <c r="YY683" s="39"/>
      <c r="YZ683" s="39"/>
      <c r="ZA683" s="39"/>
      <c r="ZB683" s="39"/>
      <c r="ZC683" s="37"/>
      <c r="ZD683" s="37"/>
      <c r="ZE683" s="37"/>
      <c r="ZF683" s="37"/>
      <c r="ZG683" s="34"/>
      <c r="ZH683" s="40"/>
      <c r="ZI683" s="34"/>
      <c r="ZJ683" s="34"/>
      <c r="ZK683" s="35"/>
      <c r="ZL683" s="36"/>
      <c r="ZM683" s="37"/>
      <c r="ZN683" s="34"/>
      <c r="ZO683" s="34"/>
      <c r="ZP683" s="41"/>
      <c r="ZQ683" s="41"/>
      <c r="ZR683" s="41"/>
      <c r="ZS683" s="41"/>
      <c r="ZT683" s="36"/>
      <c r="ZU683" s="41"/>
      <c r="ZV683" s="36"/>
      <c r="ZW683" s="34"/>
      <c r="ZX683" s="34"/>
      <c r="ZY683" s="37"/>
      <c r="ZZ683" s="38"/>
      <c r="AAA683" s="34"/>
      <c r="AAB683" s="39"/>
      <c r="AAC683" s="39"/>
      <c r="AAD683" s="39"/>
      <c r="AAE683" s="39"/>
      <c r="AAF683" s="39"/>
      <c r="AAG683" s="39"/>
      <c r="AAH683" s="39"/>
      <c r="AAI683" s="39"/>
      <c r="AAJ683" s="39"/>
      <c r="AAK683" s="39"/>
      <c r="AAL683" s="39"/>
      <c r="AAM683" s="37"/>
      <c r="AAN683" s="37"/>
      <c r="AAO683" s="37"/>
      <c r="AAP683" s="37"/>
      <c r="AAQ683" s="34"/>
      <c r="AAR683" s="40"/>
      <c r="AAS683" s="34"/>
      <c r="AAT683" s="34"/>
      <c r="AAU683" s="35"/>
      <c r="AAV683" s="36"/>
      <c r="AAW683" s="37"/>
      <c r="AAX683" s="34"/>
      <c r="AAY683" s="34"/>
      <c r="AAZ683" s="41"/>
      <c r="ABA683" s="41"/>
      <c r="ABB683" s="41"/>
      <c r="ABC683" s="41"/>
      <c r="ABD683" s="36"/>
      <c r="ABE683" s="41"/>
      <c r="ABF683" s="36"/>
      <c r="ABG683" s="34"/>
      <c r="ABH683" s="34"/>
      <c r="ABI683" s="37"/>
      <c r="ABJ683" s="38"/>
      <c r="ABK683" s="34"/>
      <c r="ABL683" s="39"/>
      <c r="ABM683" s="39"/>
      <c r="ABN683" s="39"/>
      <c r="ABO683" s="39"/>
      <c r="ABP683" s="39"/>
      <c r="ABQ683" s="39"/>
      <c r="ABR683" s="39"/>
      <c r="ABS683" s="39"/>
      <c r="ABT683" s="39"/>
      <c r="ABU683" s="39"/>
      <c r="ABV683" s="39"/>
      <c r="ABW683" s="37"/>
      <c r="ABX683" s="37"/>
      <c r="ABY683" s="37"/>
      <c r="ABZ683" s="37"/>
      <c r="ACA683" s="34"/>
      <c r="ACB683" s="40"/>
      <c r="ACC683" s="34"/>
      <c r="ACD683" s="34"/>
      <c r="ACE683" s="35"/>
      <c r="ACF683" s="36"/>
      <c r="ACG683" s="37"/>
      <c r="ACH683" s="34"/>
      <c r="ACI683" s="34"/>
      <c r="ACJ683" s="41"/>
      <c r="ACK683" s="41"/>
      <c r="ACL683" s="41"/>
      <c r="ACM683" s="41"/>
      <c r="ACN683" s="36"/>
      <c r="ACO683" s="41"/>
      <c r="ACP683" s="36"/>
      <c r="ACQ683" s="34"/>
      <c r="ACR683" s="34"/>
      <c r="ACS683" s="37"/>
      <c r="ACT683" s="38"/>
      <c r="ACU683" s="34"/>
      <c r="ACV683" s="39"/>
      <c r="ACW683" s="39"/>
      <c r="ACX683" s="39"/>
      <c r="ACY683" s="39"/>
      <c r="ACZ683" s="39"/>
      <c r="ADA683" s="39"/>
      <c r="ADB683" s="39"/>
      <c r="ADC683" s="39"/>
      <c r="ADD683" s="39"/>
      <c r="ADE683" s="39"/>
      <c r="ADF683" s="39"/>
      <c r="ADG683" s="37"/>
      <c r="ADH683" s="37"/>
      <c r="ADI683" s="37"/>
      <c r="ADJ683" s="37"/>
      <c r="ADK683" s="34"/>
      <c r="ADL683" s="40"/>
      <c r="ADM683" s="34"/>
      <c r="ADN683" s="34"/>
      <c r="ADO683" s="35"/>
      <c r="ADP683" s="36"/>
      <c r="ADQ683" s="37"/>
      <c r="ADR683" s="34"/>
      <c r="ADS683" s="34"/>
      <c r="ADT683" s="41"/>
      <c r="ADU683" s="41"/>
      <c r="ADV683" s="41"/>
      <c r="ADW683" s="41"/>
      <c r="ADX683" s="36"/>
      <c r="ADY683" s="41"/>
      <c r="ADZ683" s="36"/>
      <c r="AEA683" s="34"/>
      <c r="AEB683" s="34"/>
      <c r="AEC683" s="37"/>
      <c r="AED683" s="38"/>
      <c r="AEE683" s="34"/>
      <c r="AEF683" s="39"/>
      <c r="AEG683" s="39"/>
      <c r="AEH683" s="39"/>
      <c r="AEI683" s="39"/>
      <c r="AEJ683" s="39"/>
      <c r="AEK683" s="39"/>
      <c r="AEL683" s="39"/>
      <c r="AEM683" s="39"/>
      <c r="AEN683" s="39"/>
      <c r="AEO683" s="39"/>
      <c r="AEP683" s="39"/>
      <c r="AEQ683" s="37"/>
      <c r="AER683" s="37"/>
      <c r="AES683" s="37"/>
      <c r="AET683" s="37"/>
      <c r="AEU683" s="34"/>
      <c r="AEV683" s="40"/>
      <c r="AEW683" s="34"/>
      <c r="AEX683" s="34"/>
      <c r="AEY683" s="35"/>
      <c r="AEZ683" s="36"/>
      <c r="AFA683" s="37"/>
      <c r="AFB683" s="34"/>
      <c r="AFC683" s="34"/>
      <c r="AFD683" s="41"/>
      <c r="AFE683" s="41"/>
      <c r="AFF683" s="41"/>
      <c r="AFG683" s="41"/>
      <c r="AFH683" s="36"/>
      <c r="AFI683" s="41"/>
      <c r="AFJ683" s="36"/>
      <c r="AFK683" s="34"/>
      <c r="AFL683" s="34"/>
      <c r="AFM683" s="37"/>
      <c r="AFN683" s="38"/>
      <c r="AFO683" s="34"/>
      <c r="AFP683" s="39"/>
      <c r="AFQ683" s="39"/>
      <c r="AFR683" s="39"/>
      <c r="AFS683" s="39"/>
      <c r="AFT683" s="39"/>
      <c r="AFU683" s="39"/>
      <c r="AFV683" s="39"/>
      <c r="AFW683" s="39"/>
      <c r="AFX683" s="39"/>
      <c r="AFY683" s="39"/>
      <c r="AFZ683" s="39"/>
      <c r="AGA683" s="37"/>
      <c r="AGB683" s="37"/>
      <c r="AGC683" s="37"/>
      <c r="AGD683" s="37"/>
      <c r="AGE683" s="34"/>
      <c r="AGF683" s="40"/>
      <c r="AGG683" s="34"/>
      <c r="AGH683" s="34"/>
      <c r="AGI683" s="35"/>
      <c r="AGJ683" s="36"/>
      <c r="AGK683" s="37"/>
      <c r="AGL683" s="34"/>
      <c r="AGM683" s="34"/>
      <c r="AGN683" s="41"/>
      <c r="AGO683" s="41"/>
      <c r="AGP683" s="41"/>
      <c r="AGQ683" s="41"/>
      <c r="AGR683" s="36"/>
      <c r="AGS683" s="41"/>
      <c r="AGT683" s="36"/>
      <c r="AGU683" s="34"/>
      <c r="AGV683" s="34"/>
      <c r="AGW683" s="37"/>
      <c r="AGX683" s="38"/>
      <c r="AGY683" s="34"/>
      <c r="AGZ683" s="39"/>
      <c r="AHA683" s="39"/>
      <c r="AHB683" s="39"/>
      <c r="AHC683" s="39"/>
      <c r="AHD683" s="39"/>
      <c r="AHE683" s="39"/>
      <c r="AHF683" s="39"/>
      <c r="AHG683" s="39"/>
      <c r="AHH683" s="39"/>
      <c r="AHI683" s="39"/>
      <c r="AHJ683" s="39"/>
      <c r="AHK683" s="37"/>
      <c r="AHL683" s="37"/>
      <c r="AHM683" s="37"/>
      <c r="AHN683" s="37"/>
      <c r="AHO683" s="34"/>
      <c r="AHP683" s="40"/>
      <c r="AHQ683" s="34"/>
      <c r="AHR683" s="34"/>
      <c r="AHS683" s="35"/>
      <c r="AHT683" s="36"/>
      <c r="AHU683" s="37"/>
      <c r="AHV683" s="34"/>
      <c r="AHW683" s="34"/>
      <c r="AHX683" s="41"/>
      <c r="AHY683" s="41"/>
      <c r="AHZ683" s="41"/>
      <c r="AIA683" s="41"/>
      <c r="AIB683" s="36"/>
      <c r="AIC683" s="41"/>
      <c r="AID683" s="36"/>
      <c r="AIE683" s="34"/>
      <c r="AIF683" s="34"/>
      <c r="AIG683" s="37"/>
      <c r="AIH683" s="38"/>
      <c r="AII683" s="34"/>
      <c r="AIJ683" s="39"/>
      <c r="AIK683" s="39"/>
      <c r="AIL683" s="39"/>
      <c r="AIM683" s="39"/>
      <c r="AIN683" s="39"/>
      <c r="AIO683" s="39"/>
      <c r="AIP683" s="39"/>
      <c r="AIQ683" s="39"/>
      <c r="AIR683" s="39"/>
      <c r="AIS683" s="39"/>
      <c r="AIT683" s="39"/>
      <c r="AIU683" s="37"/>
      <c r="AIV683" s="37"/>
      <c r="AIW683" s="37"/>
      <c r="AIX683" s="37"/>
      <c r="AIY683" s="34"/>
      <c r="AIZ683" s="40"/>
      <c r="AJA683" s="34"/>
      <c r="AJB683" s="34"/>
      <c r="AJC683" s="35"/>
      <c r="AJD683" s="36"/>
      <c r="AJE683" s="37"/>
      <c r="AJF683" s="34"/>
      <c r="AJG683" s="34"/>
      <c r="AJH683" s="41"/>
      <c r="AJI683" s="41"/>
      <c r="AJJ683" s="41"/>
      <c r="AJK683" s="41"/>
      <c r="AJL683" s="36"/>
      <c r="AJM683" s="41"/>
      <c r="AJN683" s="36"/>
      <c r="AJO683" s="34"/>
      <c r="AJP683" s="34"/>
      <c r="AJQ683" s="37"/>
      <c r="AJR683" s="38"/>
      <c r="AJS683" s="34"/>
      <c r="AJT683" s="39"/>
      <c r="AJU683" s="39"/>
      <c r="AJV683" s="39"/>
      <c r="AJW683" s="39"/>
      <c r="AJX683" s="39"/>
      <c r="AJY683" s="39"/>
      <c r="AJZ683" s="39"/>
      <c r="AKA683" s="39"/>
      <c r="AKB683" s="39"/>
      <c r="AKC683" s="39"/>
      <c r="AKD683" s="39"/>
      <c r="AKE683" s="37"/>
      <c r="AKF683" s="37"/>
      <c r="AKG683" s="37"/>
      <c r="AKH683" s="37"/>
      <c r="AKI683" s="34"/>
      <c r="AKJ683" s="40"/>
      <c r="AKK683" s="34"/>
      <c r="AKL683" s="34"/>
      <c r="AKM683" s="35"/>
      <c r="AKN683" s="36"/>
      <c r="AKO683" s="37"/>
      <c r="AKP683" s="34"/>
      <c r="AKQ683" s="34"/>
      <c r="AKR683" s="41"/>
      <c r="AKS683" s="41"/>
      <c r="AKT683" s="41"/>
      <c r="AKU683" s="41"/>
      <c r="AKV683" s="36"/>
      <c r="AKW683" s="41"/>
      <c r="AKX683" s="36"/>
      <c r="AKY683" s="34"/>
      <c r="AKZ683" s="34"/>
      <c r="ALA683" s="37"/>
      <c r="ALB683" s="38"/>
      <c r="ALC683" s="34"/>
      <c r="ALD683" s="39"/>
      <c r="ALE683" s="39"/>
      <c r="ALF683" s="39"/>
      <c r="ALG683" s="39"/>
      <c r="ALH683" s="39"/>
      <c r="ALI683" s="39"/>
      <c r="ALJ683" s="39"/>
      <c r="ALK683" s="39"/>
      <c r="ALL683" s="39"/>
      <c r="ALM683" s="39"/>
      <c r="ALN683" s="39"/>
      <c r="ALO683" s="37"/>
      <c r="ALP683" s="37"/>
      <c r="ALQ683" s="37"/>
      <c r="ALR683" s="37"/>
      <c r="ALS683" s="34"/>
      <c r="ALT683" s="40"/>
      <c r="ALU683" s="34"/>
      <c r="ALV683" s="34"/>
      <c r="ALW683" s="35"/>
      <c r="ALX683" s="36"/>
      <c r="ALY683" s="37"/>
      <c r="ALZ683" s="34"/>
      <c r="AMA683" s="34"/>
      <c r="AMB683" s="41"/>
      <c r="AMC683" s="41"/>
      <c r="AMD683" s="41"/>
      <c r="AME683" s="41"/>
      <c r="AMF683" s="36"/>
      <c r="AMG683" s="41"/>
      <c r="AMH683" s="36"/>
      <c r="AMI683" s="34"/>
      <c r="AMJ683" s="34"/>
      <c r="AMK683" s="37"/>
      <c r="AML683" s="38"/>
      <c r="AMM683" s="34"/>
      <c r="AMN683" s="39"/>
      <c r="AMO683" s="39"/>
      <c r="AMP683" s="39"/>
      <c r="AMQ683" s="39"/>
      <c r="AMR683" s="39"/>
      <c r="AMS683" s="39"/>
      <c r="AMT683" s="39"/>
      <c r="AMU683" s="39"/>
      <c r="AMV683" s="39"/>
      <c r="AMW683" s="39"/>
      <c r="AMX683" s="39"/>
      <c r="AMY683" s="37"/>
      <c r="AMZ683" s="37"/>
      <c r="ANA683" s="37"/>
      <c r="ANB683" s="37"/>
      <c r="ANC683" s="34"/>
      <c r="AND683" s="40"/>
      <c r="ANE683" s="34"/>
      <c r="ANF683" s="34"/>
      <c r="ANG683" s="35"/>
      <c r="ANH683" s="36"/>
      <c r="ANI683" s="37"/>
      <c r="ANJ683" s="34"/>
      <c r="ANK683" s="34"/>
      <c r="ANL683" s="41"/>
      <c r="ANM683" s="41"/>
      <c r="ANN683" s="41"/>
      <c r="ANO683" s="41"/>
      <c r="ANP683" s="36"/>
      <c r="ANQ683" s="41"/>
      <c r="ANR683" s="36"/>
      <c r="ANS683" s="34"/>
      <c r="ANT683" s="34"/>
      <c r="ANU683" s="37"/>
      <c r="ANV683" s="38"/>
      <c r="ANW683" s="34"/>
      <c r="ANX683" s="39"/>
      <c r="ANY683" s="39"/>
      <c r="ANZ683" s="39"/>
      <c r="AOA683" s="39"/>
      <c r="AOB683" s="39"/>
      <c r="AOC683" s="39"/>
      <c r="AOD683" s="39"/>
      <c r="AOE683" s="39"/>
      <c r="AOF683" s="39"/>
      <c r="AOG683" s="39"/>
      <c r="AOH683" s="39"/>
      <c r="AOI683" s="37"/>
      <c r="AOJ683" s="37"/>
      <c r="AOK683" s="37"/>
      <c r="AOL683" s="37"/>
      <c r="AOM683" s="34"/>
      <c r="AON683" s="40"/>
      <c r="AOO683" s="34"/>
      <c r="AOP683" s="34"/>
      <c r="AOQ683" s="35"/>
      <c r="AOR683" s="36"/>
      <c r="AOS683" s="37"/>
      <c r="AOT683" s="34"/>
      <c r="AOU683" s="34"/>
      <c r="AOV683" s="41"/>
      <c r="AOW683" s="41"/>
      <c r="AOX683" s="41"/>
      <c r="AOY683" s="41"/>
      <c r="AOZ683" s="36"/>
      <c r="APA683" s="41"/>
      <c r="APB683" s="36"/>
      <c r="APC683" s="34"/>
      <c r="APD683" s="34"/>
      <c r="APE683" s="37"/>
      <c r="APF683" s="38"/>
      <c r="APG683" s="34"/>
      <c r="APH683" s="39"/>
      <c r="API683" s="39"/>
      <c r="APJ683" s="39"/>
      <c r="APK683" s="39"/>
      <c r="APL683" s="39"/>
      <c r="APM683" s="39"/>
      <c r="APN683" s="39"/>
      <c r="APO683" s="39"/>
      <c r="APP683" s="39"/>
      <c r="APQ683" s="39"/>
      <c r="APR683" s="39"/>
      <c r="APS683" s="37"/>
      <c r="APT683" s="37"/>
      <c r="APU683" s="37"/>
      <c r="APV683" s="37"/>
      <c r="APW683" s="34"/>
      <c r="APX683" s="40"/>
      <c r="APY683" s="34"/>
      <c r="APZ683" s="34"/>
      <c r="AQA683" s="35"/>
      <c r="AQB683" s="36"/>
      <c r="AQC683" s="37"/>
      <c r="AQD683" s="34"/>
      <c r="AQE683" s="34"/>
      <c r="AQF683" s="41"/>
      <c r="AQG683" s="41"/>
      <c r="AQH683" s="41"/>
      <c r="AQI683" s="41"/>
      <c r="AQJ683" s="36"/>
      <c r="AQK683" s="41"/>
      <c r="AQL683" s="36"/>
      <c r="AQM683" s="34"/>
      <c r="AQN683" s="34"/>
      <c r="AQO683" s="37"/>
      <c r="AQP683" s="38"/>
      <c r="AQQ683" s="34"/>
      <c r="AQR683" s="39"/>
      <c r="AQS683" s="39"/>
      <c r="AQT683" s="39"/>
      <c r="AQU683" s="39"/>
      <c r="AQV683" s="39"/>
      <c r="AQW683" s="39"/>
      <c r="AQX683" s="39"/>
      <c r="AQY683" s="39"/>
      <c r="AQZ683" s="39"/>
      <c r="ARA683" s="39"/>
      <c r="ARB683" s="39"/>
      <c r="ARC683" s="37"/>
      <c r="ARD683" s="37"/>
      <c r="ARE683" s="37"/>
      <c r="ARF683" s="37"/>
      <c r="ARG683" s="34"/>
      <c r="ARH683" s="40"/>
      <c r="ARI683" s="34"/>
      <c r="ARJ683" s="34"/>
      <c r="ARK683" s="35"/>
      <c r="ARL683" s="36"/>
      <c r="ARM683" s="37"/>
      <c r="ARN683" s="34"/>
      <c r="ARO683" s="34"/>
      <c r="ARP683" s="41"/>
      <c r="ARQ683" s="41"/>
      <c r="ARR683" s="41"/>
      <c r="ARS683" s="41"/>
      <c r="ART683" s="36"/>
      <c r="ARU683" s="41"/>
      <c r="ARV683" s="36"/>
      <c r="ARW683" s="34"/>
      <c r="ARX683" s="34"/>
      <c r="ARY683" s="37"/>
      <c r="ARZ683" s="38"/>
      <c r="ASA683" s="34"/>
      <c r="ASB683" s="39"/>
      <c r="ASC683" s="39"/>
      <c r="ASD683" s="39"/>
      <c r="ASE683" s="39"/>
      <c r="ASF683" s="39"/>
      <c r="ASG683" s="39"/>
      <c r="ASH683" s="39"/>
      <c r="ASI683" s="39"/>
      <c r="ASJ683" s="39"/>
      <c r="ASK683" s="39"/>
      <c r="ASL683" s="39"/>
      <c r="ASM683" s="37"/>
      <c r="ASN683" s="37"/>
      <c r="ASO683" s="37"/>
      <c r="ASP683" s="37"/>
      <c r="ASQ683" s="34"/>
      <c r="ASR683" s="40"/>
      <c r="ASS683" s="34"/>
      <c r="AST683" s="34"/>
      <c r="ASU683" s="35"/>
      <c r="ASV683" s="36"/>
      <c r="ASW683" s="37"/>
      <c r="ASX683" s="34"/>
      <c r="ASY683" s="34"/>
      <c r="ASZ683" s="41"/>
      <c r="ATA683" s="41"/>
      <c r="ATB683" s="41"/>
      <c r="ATC683" s="41"/>
      <c r="ATD683" s="36"/>
      <c r="ATE683" s="41"/>
      <c r="ATF683" s="36"/>
      <c r="ATG683" s="34"/>
      <c r="ATH683" s="34"/>
      <c r="ATI683" s="37"/>
      <c r="ATJ683" s="38"/>
      <c r="ATK683" s="34"/>
      <c r="ATL683" s="39"/>
      <c r="ATM683" s="39"/>
      <c r="ATN683" s="39"/>
      <c r="ATO683" s="39"/>
      <c r="ATP683" s="39"/>
      <c r="ATQ683" s="39"/>
      <c r="ATR683" s="39"/>
      <c r="ATS683" s="39"/>
      <c r="ATT683" s="39"/>
      <c r="ATU683" s="39"/>
      <c r="ATV683" s="39"/>
      <c r="ATW683" s="37"/>
      <c r="ATX683" s="37"/>
      <c r="ATY683" s="37"/>
      <c r="ATZ683" s="37"/>
      <c r="AUA683" s="34"/>
      <c r="AUB683" s="40"/>
      <c r="AUC683" s="34"/>
      <c r="AUD683" s="34"/>
      <c r="AUE683" s="35"/>
      <c r="AUF683" s="36"/>
      <c r="AUG683" s="37"/>
      <c r="AUH683" s="34"/>
      <c r="AUI683" s="34"/>
      <c r="AUJ683" s="41"/>
      <c r="AUK683" s="41"/>
      <c r="AUL683" s="41"/>
      <c r="AUM683" s="41"/>
      <c r="AUN683" s="36"/>
      <c r="AUO683" s="41"/>
      <c r="AUP683" s="36"/>
      <c r="AUQ683" s="34"/>
      <c r="AUR683" s="34"/>
      <c r="AUS683" s="37"/>
      <c r="AUT683" s="38"/>
      <c r="AUU683" s="34"/>
      <c r="AUV683" s="39"/>
      <c r="AUW683" s="39"/>
      <c r="AUX683" s="39"/>
      <c r="AUY683" s="39"/>
      <c r="AUZ683" s="39"/>
      <c r="AVA683" s="39"/>
      <c r="AVB683" s="39"/>
      <c r="AVC683" s="39"/>
      <c r="AVD683" s="39"/>
      <c r="AVE683" s="39"/>
      <c r="AVF683" s="39"/>
      <c r="AVG683" s="37"/>
      <c r="AVH683" s="37"/>
      <c r="AVI683" s="37"/>
      <c r="AVJ683" s="37"/>
      <c r="AVK683" s="34"/>
      <c r="AVL683" s="40"/>
      <c r="AVM683" s="34"/>
      <c r="AVN683" s="34"/>
      <c r="AVO683" s="35"/>
      <c r="AVP683" s="36"/>
      <c r="AVQ683" s="37"/>
      <c r="AVR683" s="34"/>
      <c r="AVS683" s="34"/>
      <c r="AVT683" s="41"/>
      <c r="AVU683" s="41"/>
      <c r="AVV683" s="41"/>
      <c r="AVW683" s="41"/>
      <c r="AVX683" s="36"/>
      <c r="AVY683" s="41"/>
      <c r="AVZ683" s="36"/>
      <c r="AWA683" s="34"/>
      <c r="AWB683" s="34"/>
      <c r="AWC683" s="37"/>
      <c r="AWD683" s="38"/>
      <c r="AWE683" s="34"/>
      <c r="AWF683" s="39"/>
      <c r="AWG683" s="39"/>
      <c r="AWH683" s="39"/>
      <c r="AWI683" s="39"/>
      <c r="AWJ683" s="39"/>
      <c r="AWK683" s="39"/>
      <c r="AWL683" s="39"/>
      <c r="AWM683" s="39"/>
      <c r="AWN683" s="39"/>
      <c r="AWO683" s="39"/>
      <c r="AWP683" s="39"/>
      <c r="AWQ683" s="37"/>
      <c r="AWR683" s="37"/>
      <c r="AWS683" s="37"/>
      <c r="AWT683" s="37"/>
      <c r="AWU683" s="34"/>
      <c r="AWV683" s="40"/>
      <c r="AWW683" s="34"/>
      <c r="AWX683" s="34"/>
      <c r="AWY683" s="35"/>
      <c r="AWZ683" s="36"/>
      <c r="AXA683" s="37"/>
      <c r="AXB683" s="34"/>
      <c r="AXC683" s="34"/>
      <c r="AXD683" s="41"/>
      <c r="AXE683" s="41"/>
      <c r="AXF683" s="41"/>
      <c r="AXG683" s="41"/>
      <c r="AXH683" s="36"/>
      <c r="AXI683" s="41"/>
      <c r="AXJ683" s="36"/>
      <c r="AXK683" s="34"/>
      <c r="AXL683" s="34"/>
      <c r="AXM683" s="37"/>
      <c r="AXN683" s="38"/>
      <c r="AXO683" s="34"/>
      <c r="AXP683" s="39"/>
      <c r="AXQ683" s="39"/>
      <c r="AXR683" s="39"/>
      <c r="AXS683" s="39"/>
      <c r="AXT683" s="39"/>
      <c r="AXU683" s="39"/>
      <c r="AXV683" s="39"/>
      <c r="AXW683" s="39"/>
      <c r="AXX683" s="39"/>
      <c r="AXY683" s="39"/>
      <c r="AXZ683" s="39"/>
      <c r="AYA683" s="37"/>
      <c r="AYB683" s="37"/>
      <c r="AYC683" s="37"/>
      <c r="AYD683" s="37"/>
      <c r="AYE683" s="34"/>
      <c r="AYF683" s="40"/>
      <c r="AYG683" s="34"/>
      <c r="AYH683" s="34"/>
      <c r="AYI683" s="35"/>
      <c r="AYJ683" s="36"/>
      <c r="AYK683" s="37"/>
      <c r="AYL683" s="34"/>
      <c r="AYM683" s="34"/>
      <c r="AYN683" s="41"/>
      <c r="AYO683" s="41"/>
      <c r="AYP683" s="41"/>
      <c r="AYQ683" s="41"/>
      <c r="AYR683" s="36"/>
      <c r="AYS683" s="41"/>
      <c r="AYT683" s="36"/>
      <c r="AYU683" s="34"/>
      <c r="AYV683" s="34"/>
      <c r="AYW683" s="37"/>
      <c r="AYX683" s="38"/>
      <c r="AYY683" s="34"/>
      <c r="AYZ683" s="39"/>
      <c r="AZA683" s="39"/>
      <c r="AZB683" s="39"/>
      <c r="AZC683" s="39"/>
      <c r="AZD683" s="39"/>
      <c r="AZE683" s="39"/>
      <c r="AZF683" s="39"/>
      <c r="AZG683" s="39"/>
      <c r="AZH683" s="39"/>
      <c r="AZI683" s="39"/>
      <c r="AZJ683" s="39"/>
      <c r="AZK683" s="37"/>
      <c r="AZL683" s="37"/>
      <c r="AZM683" s="37"/>
      <c r="AZN683" s="37"/>
      <c r="AZO683" s="34"/>
      <c r="AZP683" s="40"/>
      <c r="AZQ683" s="34"/>
      <c r="AZR683" s="34"/>
      <c r="AZS683" s="35"/>
      <c r="AZT683" s="36"/>
      <c r="AZU683" s="37"/>
      <c r="AZV683" s="34"/>
      <c r="AZW683" s="34"/>
      <c r="AZX683" s="41"/>
      <c r="AZY683" s="41"/>
      <c r="AZZ683" s="41"/>
      <c r="BAA683" s="41"/>
      <c r="BAB683" s="36"/>
      <c r="BAC683" s="41"/>
      <c r="BAD683" s="36"/>
      <c r="BAE683" s="34"/>
      <c r="BAF683" s="34"/>
      <c r="BAG683" s="37"/>
      <c r="BAH683" s="38"/>
      <c r="BAI683" s="34"/>
      <c r="BAJ683" s="39"/>
      <c r="BAK683" s="39"/>
      <c r="BAL683" s="39"/>
      <c r="BAM683" s="39"/>
      <c r="BAN683" s="39"/>
      <c r="BAO683" s="39"/>
      <c r="BAP683" s="39"/>
      <c r="BAQ683" s="39"/>
      <c r="BAR683" s="39"/>
      <c r="BAS683" s="39"/>
      <c r="BAT683" s="39"/>
      <c r="BAU683" s="37"/>
      <c r="BAV683" s="37"/>
      <c r="BAW683" s="37"/>
      <c r="BAX683" s="37"/>
      <c r="BAY683" s="34"/>
      <c r="BAZ683" s="40"/>
      <c r="BBA683" s="34"/>
      <c r="BBB683" s="34"/>
      <c r="BBC683" s="35"/>
      <c r="BBD683" s="36"/>
      <c r="BBE683" s="37"/>
      <c r="BBF683" s="34"/>
      <c r="BBG683" s="34"/>
      <c r="BBH683" s="41"/>
      <c r="BBI683" s="41"/>
      <c r="BBJ683" s="41"/>
      <c r="BBK683" s="41"/>
      <c r="BBL683" s="36"/>
      <c r="BBM683" s="41"/>
      <c r="BBN683" s="36"/>
      <c r="BBO683" s="34"/>
      <c r="BBP683" s="34"/>
      <c r="BBQ683" s="37"/>
      <c r="BBR683" s="38"/>
      <c r="BBS683" s="34"/>
      <c r="BBT683" s="39"/>
      <c r="BBU683" s="39"/>
      <c r="BBV683" s="39"/>
      <c r="BBW683" s="39"/>
      <c r="BBX683" s="39"/>
      <c r="BBY683" s="39"/>
      <c r="BBZ683" s="39"/>
      <c r="BCA683" s="39"/>
      <c r="BCB683" s="39"/>
      <c r="BCC683" s="39"/>
      <c r="BCD683" s="39"/>
      <c r="BCE683" s="37"/>
      <c r="BCF683" s="37"/>
      <c r="BCG683" s="37"/>
      <c r="BCH683" s="37"/>
      <c r="BCI683" s="34"/>
      <c r="BCJ683" s="40"/>
      <c r="BCK683" s="34"/>
      <c r="BCL683" s="34"/>
      <c r="BCM683" s="35"/>
      <c r="BCN683" s="36"/>
      <c r="BCO683" s="37"/>
      <c r="BCP683" s="34"/>
      <c r="BCQ683" s="34"/>
      <c r="BCR683" s="41"/>
      <c r="BCS683" s="41"/>
      <c r="BCT683" s="41"/>
      <c r="BCU683" s="41"/>
      <c r="BCV683" s="36"/>
      <c r="BCW683" s="41"/>
      <c r="BCX683" s="36"/>
      <c r="BCY683" s="34"/>
      <c r="BCZ683" s="34"/>
      <c r="BDA683" s="37"/>
      <c r="BDB683" s="38"/>
      <c r="BDC683" s="34"/>
      <c r="BDD683" s="39"/>
      <c r="BDE683" s="39"/>
      <c r="BDF683" s="39"/>
      <c r="BDG683" s="39"/>
      <c r="BDH683" s="39"/>
      <c r="BDI683" s="39"/>
      <c r="BDJ683" s="39"/>
      <c r="BDK683" s="39"/>
      <c r="BDL683" s="39"/>
      <c r="BDM683" s="39"/>
      <c r="BDN683" s="39"/>
      <c r="BDO683" s="37"/>
      <c r="BDP683" s="37"/>
      <c r="BDQ683" s="37"/>
      <c r="BDR683" s="37"/>
      <c r="BDS683" s="34"/>
      <c r="BDT683" s="40"/>
      <c r="BDU683" s="34"/>
      <c r="BDV683" s="34"/>
      <c r="BDW683" s="35"/>
      <c r="BDX683" s="36"/>
      <c r="BDY683" s="37"/>
      <c r="BDZ683" s="34"/>
      <c r="BEA683" s="34"/>
      <c r="BEB683" s="41"/>
      <c r="BEC683" s="41"/>
      <c r="BED683" s="41"/>
      <c r="BEE683" s="41"/>
      <c r="BEF683" s="36"/>
      <c r="BEG683" s="41"/>
      <c r="BEH683" s="36"/>
      <c r="BEI683" s="34"/>
      <c r="BEJ683" s="34"/>
      <c r="BEK683" s="37"/>
      <c r="BEL683" s="38"/>
      <c r="BEM683" s="34"/>
      <c r="BEN683" s="39"/>
      <c r="BEO683" s="39"/>
      <c r="BEP683" s="39"/>
      <c r="BEQ683" s="39"/>
      <c r="BER683" s="39"/>
      <c r="BES683" s="39"/>
      <c r="BET683" s="39"/>
      <c r="BEU683" s="39"/>
      <c r="BEV683" s="39"/>
      <c r="BEW683" s="39"/>
      <c r="BEX683" s="39"/>
      <c r="BEY683" s="37"/>
      <c r="BEZ683" s="37"/>
      <c r="BFA683" s="37"/>
      <c r="BFB683" s="37"/>
      <c r="BFC683" s="34"/>
      <c r="BFD683" s="40"/>
      <c r="BFE683" s="34"/>
      <c r="BFF683" s="34"/>
      <c r="BFG683" s="35"/>
      <c r="BFH683" s="36"/>
      <c r="BFI683" s="37"/>
      <c r="BFJ683" s="34"/>
      <c r="BFK683" s="34"/>
      <c r="BFL683" s="41"/>
      <c r="BFM683" s="41"/>
      <c r="BFN683" s="41"/>
      <c r="BFO683" s="41"/>
      <c r="BFP683" s="36"/>
      <c r="BFQ683" s="41"/>
      <c r="BFR683" s="36"/>
      <c r="BFS683" s="34"/>
      <c r="BFT683" s="34"/>
      <c r="BFU683" s="37"/>
      <c r="BFV683" s="38"/>
      <c r="BFW683" s="34"/>
      <c r="BFX683" s="39"/>
      <c r="BFY683" s="39"/>
      <c r="BFZ683" s="39"/>
      <c r="BGA683" s="39"/>
      <c r="BGB683" s="39"/>
      <c r="BGC683" s="39"/>
      <c r="BGD683" s="39"/>
      <c r="BGE683" s="39"/>
      <c r="BGF683" s="39"/>
      <c r="BGG683" s="39"/>
      <c r="BGH683" s="39"/>
      <c r="BGI683" s="37"/>
      <c r="BGJ683" s="37"/>
      <c r="BGK683" s="37"/>
      <c r="BGL683" s="37"/>
      <c r="BGM683" s="34"/>
      <c r="BGN683" s="40"/>
      <c r="BGO683" s="34"/>
      <c r="BGP683" s="34"/>
      <c r="BGQ683" s="35"/>
      <c r="BGR683" s="36"/>
      <c r="BGS683" s="37"/>
      <c r="BGT683" s="34"/>
      <c r="BGU683" s="34"/>
      <c r="BGV683" s="41"/>
      <c r="BGW683" s="41"/>
      <c r="BGX683" s="41"/>
      <c r="BGY683" s="41"/>
      <c r="BGZ683" s="36"/>
      <c r="BHA683" s="41"/>
      <c r="BHB683" s="36"/>
      <c r="BHC683" s="34"/>
      <c r="BHD683" s="34"/>
      <c r="BHE683" s="37"/>
      <c r="BHF683" s="38"/>
      <c r="BHG683" s="34"/>
      <c r="BHH683" s="39"/>
      <c r="BHI683" s="39"/>
      <c r="BHJ683" s="39"/>
      <c r="BHK683" s="39"/>
      <c r="BHL683" s="39"/>
      <c r="BHM683" s="39"/>
      <c r="BHN683" s="39"/>
      <c r="BHO683" s="39"/>
      <c r="BHP683" s="39"/>
      <c r="BHQ683" s="39"/>
      <c r="BHR683" s="39"/>
      <c r="BHS683" s="37"/>
      <c r="BHT683" s="37"/>
      <c r="BHU683" s="37"/>
      <c r="BHV683" s="37"/>
      <c r="BHW683" s="34"/>
      <c r="BHX683" s="40"/>
      <c r="BHY683" s="34"/>
      <c r="BHZ683" s="34"/>
      <c r="BIA683" s="35"/>
      <c r="BIB683" s="36"/>
      <c r="BIC683" s="37"/>
      <c r="BID683" s="34"/>
      <c r="BIE683" s="34"/>
      <c r="BIF683" s="41"/>
      <c r="BIG683" s="41"/>
      <c r="BIH683" s="41"/>
      <c r="BII683" s="41"/>
      <c r="BIJ683" s="36"/>
      <c r="BIK683" s="41"/>
      <c r="BIL683" s="36"/>
      <c r="BIM683" s="34"/>
      <c r="BIN683" s="34"/>
      <c r="BIO683" s="37"/>
      <c r="BIP683" s="38"/>
      <c r="BIQ683" s="34"/>
      <c r="BIR683" s="39"/>
      <c r="BIS683" s="39"/>
      <c r="BIT683" s="39"/>
      <c r="BIU683" s="39"/>
      <c r="BIV683" s="39"/>
      <c r="BIW683" s="39"/>
      <c r="BIX683" s="39"/>
      <c r="BIY683" s="39"/>
      <c r="BIZ683" s="39"/>
      <c r="BJA683" s="39"/>
      <c r="BJB683" s="39"/>
      <c r="BJC683" s="37"/>
      <c r="BJD683" s="37"/>
      <c r="BJE683" s="37"/>
      <c r="BJF683" s="37"/>
      <c r="BJG683" s="34"/>
      <c r="BJH683" s="40"/>
      <c r="BJI683" s="34"/>
      <c r="BJJ683" s="34"/>
      <c r="BJK683" s="35"/>
      <c r="BJL683" s="36"/>
      <c r="BJM683" s="37"/>
      <c r="BJN683" s="34"/>
      <c r="BJO683" s="34"/>
      <c r="BJP683" s="41"/>
      <c r="BJQ683" s="41"/>
      <c r="BJR683" s="41"/>
      <c r="BJS683" s="41"/>
      <c r="BJT683" s="36"/>
      <c r="BJU683" s="41"/>
      <c r="BJV683" s="36"/>
      <c r="BJW683" s="34"/>
      <c r="BJX683" s="34"/>
      <c r="BJY683" s="37"/>
      <c r="BJZ683" s="38"/>
      <c r="BKA683" s="34"/>
      <c r="BKB683" s="39"/>
      <c r="BKC683" s="39"/>
      <c r="BKD683" s="39"/>
      <c r="BKE683" s="39"/>
      <c r="BKF683" s="39"/>
      <c r="BKG683" s="39"/>
      <c r="BKH683" s="39"/>
      <c r="BKI683" s="39"/>
      <c r="BKJ683" s="39"/>
      <c r="BKK683" s="39"/>
      <c r="BKL683" s="39"/>
      <c r="BKM683" s="37"/>
      <c r="BKN683" s="37"/>
      <c r="BKO683" s="37"/>
      <c r="BKP683" s="37"/>
      <c r="BKQ683" s="34"/>
      <c r="BKR683" s="40"/>
      <c r="BKS683" s="34"/>
      <c r="BKT683" s="34"/>
      <c r="BKU683" s="35"/>
      <c r="BKV683" s="36"/>
      <c r="BKW683" s="37"/>
      <c r="BKX683" s="34"/>
      <c r="BKY683" s="34"/>
      <c r="BKZ683" s="41"/>
      <c r="BLA683" s="41"/>
      <c r="BLB683" s="41"/>
      <c r="BLC683" s="41"/>
      <c r="BLD683" s="36"/>
      <c r="BLE683" s="41"/>
      <c r="BLF683" s="36"/>
      <c r="BLG683" s="34"/>
      <c r="BLH683" s="34"/>
      <c r="BLI683" s="37"/>
      <c r="BLJ683" s="38"/>
      <c r="BLK683" s="34"/>
      <c r="BLL683" s="39"/>
      <c r="BLM683" s="39"/>
      <c r="BLN683" s="39"/>
      <c r="BLO683" s="39"/>
      <c r="BLP683" s="39"/>
      <c r="BLQ683" s="39"/>
      <c r="BLR683" s="39"/>
      <c r="BLS683" s="39"/>
      <c r="BLT683" s="39"/>
      <c r="BLU683" s="39"/>
      <c r="BLV683" s="39"/>
      <c r="BLW683" s="37"/>
      <c r="BLX683" s="37"/>
      <c r="BLY683" s="37"/>
      <c r="BLZ683" s="37"/>
      <c r="BMA683" s="34"/>
      <c r="BMB683" s="40"/>
      <c r="BMC683" s="34"/>
      <c r="BMD683" s="34"/>
      <c r="BME683" s="35"/>
      <c r="BMF683" s="36"/>
      <c r="BMG683" s="37"/>
      <c r="BMH683" s="34"/>
      <c r="BMI683" s="34"/>
      <c r="BMJ683" s="41"/>
      <c r="BMK683" s="41"/>
      <c r="BML683" s="41"/>
      <c r="BMM683" s="41"/>
      <c r="BMN683" s="36"/>
      <c r="BMO683" s="41"/>
      <c r="BMP683" s="36"/>
      <c r="BMQ683" s="34"/>
      <c r="BMR683" s="34"/>
      <c r="BMS683" s="37"/>
      <c r="BMT683" s="38"/>
      <c r="BMU683" s="34"/>
      <c r="BMV683" s="39"/>
      <c r="BMW683" s="39"/>
      <c r="BMX683" s="39"/>
      <c r="BMY683" s="39"/>
      <c r="BMZ683" s="39"/>
      <c r="BNA683" s="39"/>
      <c r="BNB683" s="39"/>
      <c r="BNC683" s="39"/>
      <c r="BND683" s="39"/>
      <c r="BNE683" s="39"/>
      <c r="BNF683" s="39"/>
      <c r="BNG683" s="37"/>
      <c r="BNH683" s="37"/>
      <c r="BNI683" s="37"/>
      <c r="BNJ683" s="37"/>
      <c r="BNK683" s="34"/>
      <c r="BNL683" s="40"/>
      <c r="BNM683" s="34"/>
      <c r="BNN683" s="34"/>
      <c r="BNO683" s="35"/>
      <c r="BNP683" s="36"/>
      <c r="BNQ683" s="37"/>
      <c r="BNR683" s="34"/>
      <c r="BNS683" s="34"/>
      <c r="BNT683" s="41"/>
      <c r="BNU683" s="41"/>
      <c r="BNV683" s="41"/>
      <c r="BNW683" s="41"/>
      <c r="BNX683" s="36"/>
      <c r="BNY683" s="41"/>
      <c r="BNZ683" s="36"/>
      <c r="BOA683" s="34"/>
      <c r="BOB683" s="34"/>
      <c r="BOC683" s="37"/>
      <c r="BOD683" s="38"/>
      <c r="BOE683" s="34"/>
      <c r="BOF683" s="39"/>
      <c r="BOG683" s="39"/>
      <c r="BOH683" s="39"/>
      <c r="BOI683" s="39"/>
      <c r="BOJ683" s="39"/>
      <c r="BOK683" s="39"/>
      <c r="BOL683" s="39"/>
      <c r="BOM683" s="39"/>
      <c r="BON683" s="39"/>
      <c r="BOO683" s="39"/>
      <c r="BOP683" s="39"/>
      <c r="BOQ683" s="37"/>
      <c r="BOR683" s="37"/>
      <c r="BOS683" s="37"/>
      <c r="BOT683" s="37"/>
      <c r="BOU683" s="34"/>
      <c r="BOV683" s="40"/>
      <c r="BOW683" s="34"/>
      <c r="BOX683" s="34"/>
      <c r="BOY683" s="35"/>
      <c r="BOZ683" s="36"/>
      <c r="BPA683" s="37"/>
      <c r="BPB683" s="34"/>
      <c r="BPC683" s="34"/>
      <c r="BPD683" s="41"/>
      <c r="BPE683" s="41"/>
      <c r="BPF683" s="41"/>
      <c r="BPG683" s="41"/>
      <c r="BPH683" s="36"/>
      <c r="BPI683" s="41"/>
      <c r="BPJ683" s="36"/>
      <c r="BPK683" s="34"/>
      <c r="BPL683" s="34"/>
      <c r="BPM683" s="37"/>
      <c r="BPN683" s="38"/>
      <c r="BPO683" s="34"/>
      <c r="BPP683" s="39"/>
      <c r="BPQ683" s="39"/>
      <c r="BPR683" s="39"/>
      <c r="BPS683" s="39"/>
      <c r="BPT683" s="39"/>
      <c r="BPU683" s="39"/>
      <c r="BPV683" s="39"/>
      <c r="BPW683" s="39"/>
      <c r="BPX683" s="39"/>
      <c r="BPY683" s="39"/>
      <c r="BPZ683" s="39"/>
      <c r="BQA683" s="37"/>
      <c r="BQB683" s="37"/>
      <c r="BQC683" s="37"/>
      <c r="BQD683" s="37"/>
      <c r="BQE683" s="34"/>
      <c r="BQF683" s="40"/>
      <c r="BQG683" s="34"/>
      <c r="BQH683" s="34"/>
      <c r="BQI683" s="35"/>
      <c r="BQJ683" s="36"/>
      <c r="BQK683" s="37"/>
      <c r="BQL683" s="34"/>
      <c r="BQM683" s="34"/>
      <c r="BQN683" s="41"/>
      <c r="BQO683" s="41"/>
      <c r="BQP683" s="41"/>
      <c r="BQQ683" s="41"/>
      <c r="BQR683" s="36"/>
      <c r="BQS683" s="41"/>
      <c r="BQT683" s="36"/>
      <c r="BQU683" s="34"/>
      <c r="BQV683" s="34"/>
      <c r="BQW683" s="37"/>
      <c r="BQX683" s="38"/>
      <c r="BQY683" s="34"/>
      <c r="BQZ683" s="39"/>
      <c r="BRA683" s="39"/>
      <c r="BRB683" s="39"/>
      <c r="BRC683" s="39"/>
      <c r="BRD683" s="39"/>
      <c r="BRE683" s="39"/>
      <c r="BRF683" s="39"/>
      <c r="BRG683" s="39"/>
      <c r="BRH683" s="39"/>
      <c r="BRI683" s="39"/>
      <c r="BRJ683" s="39"/>
      <c r="BRK683" s="37"/>
      <c r="BRL683" s="37"/>
      <c r="BRM683" s="37"/>
      <c r="BRN683" s="37"/>
      <c r="BRO683" s="34"/>
      <c r="BRP683" s="40"/>
      <c r="BRQ683" s="34"/>
      <c r="BRR683" s="34"/>
      <c r="BRS683" s="35"/>
      <c r="BRT683" s="36"/>
      <c r="BRU683" s="37"/>
      <c r="BRV683" s="34"/>
      <c r="BRW683" s="34"/>
      <c r="BRX683" s="41"/>
      <c r="BRY683" s="41"/>
      <c r="BRZ683" s="41"/>
      <c r="BSA683" s="41"/>
      <c r="BSB683" s="36"/>
      <c r="BSC683" s="41"/>
      <c r="BSD683" s="36"/>
      <c r="BSE683" s="34"/>
      <c r="BSF683" s="34"/>
      <c r="BSG683" s="37"/>
      <c r="BSH683" s="38"/>
      <c r="BSI683" s="34"/>
      <c r="BSJ683" s="39"/>
      <c r="BSK683" s="39"/>
      <c r="BSL683" s="39"/>
      <c r="BSM683" s="39"/>
      <c r="BSN683" s="39"/>
      <c r="BSO683" s="39"/>
      <c r="BSP683" s="39"/>
      <c r="BSQ683" s="39"/>
      <c r="BSR683" s="39"/>
      <c r="BSS683" s="39"/>
      <c r="BST683" s="39"/>
      <c r="BSU683" s="37"/>
      <c r="BSV683" s="37"/>
      <c r="BSW683" s="37"/>
      <c r="BSX683" s="37"/>
      <c r="BSY683" s="34"/>
      <c r="BSZ683" s="40"/>
      <c r="BTA683" s="34"/>
      <c r="BTB683" s="34"/>
      <c r="BTC683" s="35"/>
      <c r="BTD683" s="36"/>
      <c r="BTE683" s="37"/>
      <c r="BTF683" s="34"/>
      <c r="BTG683" s="34"/>
      <c r="BTH683" s="41"/>
      <c r="BTI683" s="41"/>
      <c r="BTJ683" s="41"/>
      <c r="BTK683" s="41"/>
      <c r="BTL683" s="36"/>
      <c r="BTM683" s="41"/>
      <c r="BTN683" s="36"/>
      <c r="BTO683" s="34"/>
      <c r="BTP683" s="34"/>
      <c r="BTQ683" s="37"/>
      <c r="BTR683" s="38"/>
      <c r="BTS683" s="34"/>
      <c r="BTT683" s="39"/>
      <c r="BTU683" s="39"/>
      <c r="BTV683" s="39"/>
      <c r="BTW683" s="39"/>
      <c r="BTX683" s="39"/>
      <c r="BTY683" s="39"/>
      <c r="BTZ683" s="39"/>
      <c r="BUA683" s="39"/>
      <c r="BUB683" s="39"/>
      <c r="BUC683" s="39"/>
      <c r="BUD683" s="39"/>
      <c r="BUE683" s="37"/>
      <c r="BUF683" s="37"/>
      <c r="BUG683" s="37"/>
      <c r="BUH683" s="37"/>
      <c r="BUI683" s="34"/>
      <c r="BUJ683" s="40"/>
      <c r="BUK683" s="34"/>
      <c r="BUL683" s="34"/>
      <c r="BUM683" s="35"/>
      <c r="BUN683" s="36"/>
      <c r="BUO683" s="37"/>
      <c r="BUP683" s="34"/>
      <c r="BUQ683" s="34"/>
      <c r="BUR683" s="41"/>
      <c r="BUS683" s="41"/>
      <c r="BUT683" s="41"/>
      <c r="BUU683" s="41"/>
      <c r="BUV683" s="36"/>
      <c r="BUW683" s="41"/>
      <c r="BUX683" s="36"/>
      <c r="BUY683" s="34"/>
      <c r="BUZ683" s="34"/>
      <c r="BVA683" s="37"/>
      <c r="BVB683" s="38"/>
      <c r="BVC683" s="34"/>
      <c r="BVD683" s="39"/>
      <c r="BVE683" s="39"/>
      <c r="BVF683" s="39"/>
      <c r="BVG683" s="39"/>
      <c r="BVH683" s="39"/>
      <c r="BVI683" s="39"/>
      <c r="BVJ683" s="39"/>
      <c r="BVK683" s="39"/>
      <c r="BVL683" s="39"/>
      <c r="BVM683" s="39"/>
      <c r="BVN683" s="39"/>
      <c r="BVO683" s="37"/>
      <c r="BVP683" s="37"/>
      <c r="BVQ683" s="37"/>
      <c r="BVR683" s="37"/>
      <c r="BVS683" s="34"/>
      <c r="BVT683" s="40"/>
      <c r="BVU683" s="34"/>
      <c r="BVV683" s="34"/>
      <c r="BVW683" s="35"/>
      <c r="BVX683" s="36"/>
      <c r="BVY683" s="37"/>
      <c r="BVZ683" s="34"/>
      <c r="BWA683" s="34"/>
      <c r="BWB683" s="41"/>
      <c r="BWC683" s="41"/>
      <c r="BWD683" s="41"/>
      <c r="BWE683" s="41"/>
      <c r="BWF683" s="36"/>
      <c r="BWG683" s="41"/>
      <c r="BWH683" s="36"/>
      <c r="BWI683" s="34"/>
      <c r="BWJ683" s="34"/>
      <c r="BWK683" s="37"/>
      <c r="BWL683" s="38"/>
      <c r="BWM683" s="34"/>
      <c r="BWN683" s="39"/>
      <c r="BWO683" s="39"/>
      <c r="BWP683" s="39"/>
      <c r="BWQ683" s="39"/>
      <c r="BWR683" s="39"/>
      <c r="BWS683" s="39"/>
      <c r="BWT683" s="39"/>
      <c r="BWU683" s="39"/>
      <c r="BWV683" s="39"/>
      <c r="BWW683" s="39"/>
      <c r="BWX683" s="39"/>
      <c r="BWY683" s="37"/>
      <c r="BWZ683" s="37"/>
      <c r="BXA683" s="37"/>
      <c r="BXB683" s="37"/>
      <c r="BXC683" s="34"/>
      <c r="BXD683" s="40"/>
      <c r="BXE683" s="34"/>
      <c r="BXF683" s="34"/>
      <c r="BXG683" s="35"/>
      <c r="BXH683" s="36"/>
      <c r="BXI683" s="37"/>
      <c r="BXJ683" s="34"/>
      <c r="BXK683" s="34"/>
      <c r="BXL683" s="41"/>
      <c r="BXM683" s="41"/>
      <c r="BXN683" s="41"/>
      <c r="BXO683" s="41"/>
      <c r="BXP683" s="36"/>
      <c r="BXQ683" s="41"/>
      <c r="BXR683" s="36"/>
      <c r="BXS683" s="34"/>
      <c r="BXT683" s="34"/>
      <c r="BXU683" s="37"/>
      <c r="BXV683" s="38"/>
      <c r="BXW683" s="34"/>
      <c r="BXX683" s="39"/>
      <c r="BXY683" s="39"/>
      <c r="BXZ683" s="39"/>
      <c r="BYA683" s="39"/>
      <c r="BYB683" s="39"/>
      <c r="BYC683" s="39"/>
      <c r="BYD683" s="39"/>
      <c r="BYE683" s="39"/>
      <c r="BYF683" s="39"/>
      <c r="BYG683" s="39"/>
      <c r="BYH683" s="39"/>
      <c r="BYI683" s="37"/>
      <c r="BYJ683" s="37"/>
      <c r="BYK683" s="37"/>
      <c r="BYL683" s="37"/>
      <c r="BYM683" s="34"/>
      <c r="BYN683" s="40"/>
      <c r="BYO683" s="34"/>
      <c r="BYP683" s="34"/>
      <c r="BYQ683" s="35"/>
      <c r="BYR683" s="36"/>
      <c r="BYS683" s="37"/>
      <c r="BYT683" s="34"/>
      <c r="BYU683" s="34"/>
      <c r="BYV683" s="41"/>
      <c r="BYW683" s="41"/>
      <c r="BYX683" s="41"/>
      <c r="BYY683" s="41"/>
      <c r="BYZ683" s="36"/>
      <c r="BZA683" s="41"/>
      <c r="BZB683" s="36"/>
      <c r="BZC683" s="34"/>
      <c r="BZD683" s="34"/>
      <c r="BZE683" s="37"/>
      <c r="BZF683" s="38"/>
      <c r="BZG683" s="34"/>
      <c r="BZH683" s="39"/>
      <c r="BZI683" s="39"/>
      <c r="BZJ683" s="39"/>
      <c r="BZK683" s="39"/>
      <c r="BZL683" s="39"/>
      <c r="BZM683" s="39"/>
      <c r="BZN683" s="39"/>
      <c r="BZO683" s="39"/>
      <c r="BZP683" s="39"/>
      <c r="BZQ683" s="39"/>
      <c r="BZR683" s="39"/>
      <c r="BZS683" s="37"/>
      <c r="BZT683" s="37"/>
      <c r="BZU683" s="37"/>
      <c r="BZV683" s="37"/>
      <c r="BZW683" s="34"/>
      <c r="BZX683" s="40"/>
      <c r="BZY683" s="34"/>
      <c r="BZZ683" s="34"/>
      <c r="CAA683" s="35"/>
      <c r="CAB683" s="36"/>
      <c r="CAC683" s="37"/>
      <c r="CAD683" s="34"/>
      <c r="CAE683" s="34"/>
      <c r="CAF683" s="41"/>
      <c r="CAG683" s="41"/>
      <c r="CAH683" s="41"/>
      <c r="CAI683" s="41"/>
      <c r="CAJ683" s="36"/>
      <c r="CAK683" s="41"/>
      <c r="CAL683" s="36"/>
      <c r="CAM683" s="34"/>
      <c r="CAN683" s="34"/>
      <c r="CAO683" s="37"/>
      <c r="CAP683" s="38"/>
      <c r="CAQ683" s="34"/>
      <c r="CAR683" s="39"/>
      <c r="CAS683" s="39"/>
      <c r="CAT683" s="39"/>
      <c r="CAU683" s="39"/>
      <c r="CAV683" s="39"/>
      <c r="CAW683" s="39"/>
      <c r="CAX683" s="39"/>
      <c r="CAY683" s="39"/>
      <c r="CAZ683" s="39"/>
      <c r="CBA683" s="39"/>
      <c r="CBB683" s="39"/>
      <c r="CBC683" s="37"/>
      <c r="CBD683" s="37"/>
      <c r="CBE683" s="37"/>
      <c r="CBF683" s="37"/>
      <c r="CBG683" s="34"/>
      <c r="CBH683" s="40"/>
      <c r="CBI683" s="34"/>
      <c r="CBJ683" s="34"/>
      <c r="CBK683" s="35"/>
      <c r="CBL683" s="36"/>
      <c r="CBM683" s="37"/>
      <c r="CBN683" s="34"/>
      <c r="CBO683" s="34"/>
      <c r="CBP683" s="41"/>
      <c r="CBQ683" s="41"/>
      <c r="CBR683" s="41"/>
      <c r="CBS683" s="41"/>
      <c r="CBT683" s="36"/>
      <c r="CBU683" s="41"/>
      <c r="CBV683" s="36"/>
      <c r="CBW683" s="34"/>
      <c r="CBX683" s="34"/>
      <c r="CBY683" s="37"/>
      <c r="CBZ683" s="38"/>
      <c r="CCA683" s="34"/>
      <c r="CCB683" s="39"/>
      <c r="CCC683" s="39"/>
      <c r="CCD683" s="39"/>
      <c r="CCE683" s="39"/>
      <c r="CCF683" s="39"/>
      <c r="CCG683" s="39"/>
      <c r="CCH683" s="39"/>
      <c r="CCI683" s="39"/>
      <c r="CCJ683" s="39"/>
      <c r="CCK683" s="39"/>
      <c r="CCL683" s="39"/>
      <c r="CCM683" s="37"/>
      <c r="CCN683" s="37"/>
      <c r="CCO683" s="37"/>
      <c r="CCP683" s="37"/>
      <c r="CCQ683" s="34"/>
      <c r="CCR683" s="40"/>
      <c r="CCS683" s="34"/>
      <c r="CCT683" s="34"/>
      <c r="CCU683" s="35"/>
      <c r="CCV683" s="36"/>
      <c r="CCW683" s="37"/>
      <c r="CCX683" s="34"/>
      <c r="CCY683" s="34"/>
      <c r="CCZ683" s="41"/>
      <c r="CDA683" s="41"/>
      <c r="CDB683" s="41"/>
      <c r="CDC683" s="41"/>
      <c r="CDD683" s="36"/>
      <c r="CDE683" s="41"/>
      <c r="CDF683" s="36"/>
      <c r="CDG683" s="34"/>
      <c r="CDH683" s="34"/>
      <c r="CDI683" s="37"/>
      <c r="CDJ683" s="38"/>
      <c r="CDK683" s="34"/>
      <c r="CDL683" s="39"/>
      <c r="CDM683" s="39"/>
      <c r="CDN683" s="39"/>
      <c r="CDO683" s="39"/>
      <c r="CDP683" s="39"/>
      <c r="CDQ683" s="39"/>
      <c r="CDR683" s="39"/>
      <c r="CDS683" s="39"/>
      <c r="CDT683" s="39"/>
      <c r="CDU683" s="39"/>
      <c r="CDV683" s="39"/>
      <c r="CDW683" s="37"/>
      <c r="CDX683" s="37"/>
      <c r="CDY683" s="37"/>
      <c r="CDZ683" s="37"/>
      <c r="CEA683" s="34"/>
      <c r="CEB683" s="40"/>
      <c r="CEC683" s="34"/>
      <c r="CED683" s="34"/>
      <c r="CEE683" s="35"/>
      <c r="CEF683" s="36"/>
      <c r="CEG683" s="37"/>
      <c r="CEH683" s="34"/>
      <c r="CEI683" s="34"/>
      <c r="CEJ683" s="41"/>
      <c r="CEK683" s="41"/>
      <c r="CEL683" s="41"/>
      <c r="CEM683" s="41"/>
      <c r="CEN683" s="36"/>
      <c r="CEO683" s="41"/>
      <c r="CEP683" s="36"/>
      <c r="CEQ683" s="34"/>
      <c r="CER683" s="34"/>
      <c r="CES683" s="37"/>
      <c r="CET683" s="38"/>
      <c r="CEU683" s="34"/>
      <c r="CEV683" s="39"/>
      <c r="CEW683" s="39"/>
      <c r="CEX683" s="39"/>
      <c r="CEY683" s="39"/>
      <c r="CEZ683" s="39"/>
      <c r="CFA683" s="39"/>
      <c r="CFB683" s="39"/>
      <c r="CFC683" s="39"/>
      <c r="CFD683" s="39"/>
      <c r="CFE683" s="39"/>
      <c r="CFF683" s="39"/>
      <c r="CFG683" s="37"/>
      <c r="CFH683" s="37"/>
      <c r="CFI683" s="37"/>
      <c r="CFJ683" s="37"/>
      <c r="CFK683" s="34"/>
      <c r="CFL683" s="40"/>
      <c r="CFM683" s="34"/>
      <c r="CFN683" s="34"/>
      <c r="CFO683" s="35"/>
      <c r="CFP683" s="36"/>
      <c r="CFQ683" s="37"/>
      <c r="CFR683" s="34"/>
      <c r="CFS683" s="34"/>
      <c r="CFT683" s="41"/>
      <c r="CFU683" s="41"/>
      <c r="CFV683" s="41"/>
      <c r="CFW683" s="41"/>
      <c r="CFX683" s="36"/>
      <c r="CFY683" s="41"/>
      <c r="CFZ683" s="36"/>
      <c r="CGA683" s="34"/>
      <c r="CGB683" s="34"/>
      <c r="CGC683" s="37"/>
      <c r="CGD683" s="38"/>
      <c r="CGE683" s="34"/>
      <c r="CGF683" s="39"/>
      <c r="CGG683" s="39"/>
      <c r="CGH683" s="39"/>
      <c r="CGI683" s="39"/>
      <c r="CGJ683" s="39"/>
      <c r="CGK683" s="39"/>
      <c r="CGL683" s="39"/>
      <c r="CGM683" s="39"/>
      <c r="CGN683" s="39"/>
      <c r="CGO683" s="39"/>
      <c r="CGP683" s="39"/>
      <c r="CGQ683" s="37"/>
      <c r="CGR683" s="37"/>
      <c r="CGS683" s="37"/>
      <c r="CGT683" s="37"/>
      <c r="CGU683" s="34"/>
      <c r="CGV683" s="40"/>
      <c r="CGW683" s="34"/>
      <c r="CGX683" s="34"/>
      <c r="CGY683" s="35"/>
      <c r="CGZ683" s="36"/>
      <c r="CHA683" s="37"/>
      <c r="CHB683" s="34"/>
      <c r="CHC683" s="34"/>
      <c r="CHD683" s="41"/>
      <c r="CHE683" s="41"/>
      <c r="CHF683" s="41"/>
      <c r="CHG683" s="41"/>
      <c r="CHH683" s="36"/>
      <c r="CHI683" s="41"/>
      <c r="CHJ683" s="36"/>
      <c r="CHK683" s="34"/>
      <c r="CHL683" s="34"/>
      <c r="CHM683" s="37"/>
      <c r="CHN683" s="38"/>
      <c r="CHO683" s="34"/>
      <c r="CHP683" s="39"/>
      <c r="CHQ683" s="39"/>
      <c r="CHR683" s="39"/>
      <c r="CHS683" s="39"/>
      <c r="CHT683" s="39"/>
      <c r="CHU683" s="39"/>
      <c r="CHV683" s="39"/>
      <c r="CHW683" s="39"/>
      <c r="CHX683" s="39"/>
      <c r="CHY683" s="39"/>
      <c r="CHZ683" s="39"/>
      <c r="CIA683" s="37"/>
      <c r="CIB683" s="37"/>
      <c r="CIC683" s="37"/>
      <c r="CID683" s="37"/>
      <c r="CIE683" s="34"/>
      <c r="CIF683" s="40"/>
      <c r="CIG683" s="34"/>
      <c r="CIH683" s="34"/>
      <c r="CII683" s="35"/>
      <c r="CIJ683" s="36"/>
      <c r="CIK683" s="37"/>
      <c r="CIL683" s="34"/>
      <c r="CIM683" s="34"/>
      <c r="CIN683" s="41"/>
      <c r="CIO683" s="41"/>
      <c r="CIP683" s="41"/>
      <c r="CIQ683" s="41"/>
      <c r="CIR683" s="36"/>
      <c r="CIS683" s="41"/>
      <c r="CIT683" s="36"/>
      <c r="CIU683" s="34"/>
      <c r="CIV683" s="34"/>
      <c r="CIW683" s="37"/>
      <c r="CIX683" s="38"/>
      <c r="CIY683" s="34"/>
      <c r="CIZ683" s="39"/>
      <c r="CJA683" s="39"/>
      <c r="CJB683" s="39"/>
      <c r="CJC683" s="39"/>
      <c r="CJD683" s="39"/>
      <c r="CJE683" s="39"/>
      <c r="CJF683" s="39"/>
      <c r="CJG683" s="39"/>
      <c r="CJH683" s="39"/>
      <c r="CJI683" s="39"/>
      <c r="CJJ683" s="39"/>
      <c r="CJK683" s="37"/>
      <c r="CJL683" s="37"/>
      <c r="CJM683" s="37"/>
      <c r="CJN683" s="37"/>
      <c r="CJO683" s="34"/>
      <c r="CJP683" s="40"/>
      <c r="CJQ683" s="34"/>
      <c r="CJR683" s="34"/>
      <c r="CJS683" s="35"/>
      <c r="CJT683" s="36"/>
      <c r="CJU683" s="37"/>
      <c r="CJV683" s="34"/>
      <c r="CJW683" s="34"/>
      <c r="CJX683" s="41"/>
      <c r="CJY683" s="41"/>
      <c r="CJZ683" s="41"/>
      <c r="CKA683" s="41"/>
      <c r="CKB683" s="36"/>
      <c r="CKC683" s="41"/>
      <c r="CKD683" s="36"/>
      <c r="CKE683" s="34"/>
      <c r="CKF683" s="34"/>
      <c r="CKG683" s="37"/>
      <c r="CKH683" s="38"/>
      <c r="CKI683" s="34"/>
      <c r="CKJ683" s="39"/>
      <c r="CKK683" s="39"/>
      <c r="CKL683" s="39"/>
      <c r="CKM683" s="39"/>
      <c r="CKN683" s="39"/>
      <c r="CKO683" s="39"/>
      <c r="CKP683" s="39"/>
      <c r="CKQ683" s="39"/>
      <c r="CKR683" s="39"/>
      <c r="CKS683" s="39"/>
      <c r="CKT683" s="39"/>
      <c r="CKU683" s="37"/>
      <c r="CKV683" s="37"/>
      <c r="CKW683" s="37"/>
      <c r="CKX683" s="37"/>
      <c r="CKY683" s="34"/>
      <c r="CKZ683" s="40"/>
      <c r="CLA683" s="34"/>
      <c r="CLB683" s="34"/>
      <c r="CLC683" s="35"/>
      <c r="CLD683" s="36"/>
      <c r="CLE683" s="37"/>
      <c r="CLF683" s="34"/>
      <c r="CLG683" s="34"/>
      <c r="CLH683" s="41"/>
      <c r="CLI683" s="41"/>
      <c r="CLJ683" s="41"/>
      <c r="CLK683" s="41"/>
      <c r="CLL683" s="36"/>
      <c r="CLM683" s="41"/>
      <c r="CLN683" s="36"/>
      <c r="CLO683" s="34"/>
      <c r="CLP683" s="34"/>
      <c r="CLQ683" s="37"/>
      <c r="CLR683" s="38"/>
      <c r="CLS683" s="34"/>
      <c r="CLT683" s="39"/>
      <c r="CLU683" s="39"/>
      <c r="CLV683" s="39"/>
      <c r="CLW683" s="39"/>
      <c r="CLX683" s="39"/>
      <c r="CLY683" s="39"/>
      <c r="CLZ683" s="39"/>
      <c r="CMA683" s="39"/>
      <c r="CMB683" s="39"/>
      <c r="CMC683" s="39"/>
      <c r="CMD683" s="39"/>
      <c r="CME683" s="37"/>
      <c r="CMF683" s="37"/>
      <c r="CMG683" s="37"/>
      <c r="CMH683" s="37"/>
      <c r="CMI683" s="34"/>
      <c r="CMJ683" s="40"/>
      <c r="CMK683" s="34"/>
      <c r="CML683" s="34"/>
      <c r="CMM683" s="35"/>
      <c r="CMN683" s="36"/>
      <c r="CMO683" s="37"/>
      <c r="CMP683" s="34"/>
      <c r="CMQ683" s="34"/>
      <c r="CMR683" s="41"/>
      <c r="CMS683" s="41"/>
      <c r="CMT683" s="41"/>
      <c r="CMU683" s="41"/>
      <c r="CMV683" s="36"/>
      <c r="CMW683" s="41"/>
      <c r="CMX683" s="36"/>
      <c r="CMY683" s="34"/>
      <c r="CMZ683" s="34"/>
      <c r="CNA683" s="37"/>
      <c r="CNB683" s="38"/>
      <c r="CNC683" s="34"/>
      <c r="CND683" s="39"/>
      <c r="CNE683" s="39"/>
      <c r="CNF683" s="39"/>
      <c r="CNG683" s="39"/>
      <c r="CNH683" s="39"/>
      <c r="CNI683" s="39"/>
      <c r="CNJ683" s="39"/>
      <c r="CNK683" s="39"/>
      <c r="CNL683" s="39"/>
      <c r="CNM683" s="39"/>
      <c r="CNN683" s="39"/>
      <c r="CNO683" s="37"/>
      <c r="CNP683" s="37"/>
      <c r="CNQ683" s="37"/>
      <c r="CNR683" s="37"/>
      <c r="CNS683" s="34"/>
      <c r="CNT683" s="40"/>
      <c r="CNU683" s="34"/>
      <c r="CNV683" s="34"/>
      <c r="CNW683" s="35"/>
      <c r="CNX683" s="36"/>
      <c r="CNY683" s="37"/>
      <c r="CNZ683" s="34"/>
      <c r="COA683" s="34"/>
      <c r="COB683" s="41"/>
      <c r="COC683" s="41"/>
      <c r="COD683" s="41"/>
      <c r="COE683" s="41"/>
      <c r="COF683" s="36"/>
      <c r="COG683" s="41"/>
      <c r="COH683" s="36"/>
      <c r="COI683" s="34"/>
      <c r="COJ683" s="34"/>
      <c r="COK683" s="37"/>
      <c r="COL683" s="38"/>
      <c r="COM683" s="34"/>
      <c r="CON683" s="39"/>
      <c r="COO683" s="39"/>
      <c r="COP683" s="39"/>
      <c r="COQ683" s="39"/>
      <c r="COR683" s="39"/>
      <c r="COS683" s="39"/>
      <c r="COT683" s="39"/>
      <c r="COU683" s="39"/>
      <c r="COV683" s="39"/>
      <c r="COW683" s="39"/>
      <c r="COX683" s="39"/>
      <c r="COY683" s="37"/>
      <c r="COZ683" s="37"/>
      <c r="CPA683" s="37"/>
      <c r="CPB683" s="37"/>
      <c r="CPC683" s="34"/>
      <c r="CPD683" s="40"/>
      <c r="CPE683" s="34"/>
      <c r="CPF683" s="34"/>
      <c r="CPG683" s="35"/>
      <c r="CPH683" s="36"/>
      <c r="CPI683" s="37"/>
      <c r="CPJ683" s="34"/>
      <c r="CPK683" s="34"/>
      <c r="CPL683" s="41"/>
      <c r="CPM683" s="41"/>
      <c r="CPN683" s="41"/>
      <c r="CPO683" s="41"/>
      <c r="CPP683" s="36"/>
      <c r="CPQ683" s="41"/>
      <c r="CPR683" s="36"/>
      <c r="CPS683" s="34"/>
      <c r="CPT683" s="34"/>
      <c r="CPU683" s="37"/>
      <c r="CPV683" s="38"/>
      <c r="CPW683" s="34"/>
      <c r="CPX683" s="39"/>
      <c r="CPY683" s="39"/>
      <c r="CPZ683" s="39"/>
      <c r="CQA683" s="39"/>
      <c r="CQB683" s="39"/>
      <c r="CQC683" s="39"/>
      <c r="CQD683" s="39"/>
      <c r="CQE683" s="39"/>
      <c r="CQF683" s="39"/>
      <c r="CQG683" s="39"/>
      <c r="CQH683" s="39"/>
      <c r="CQI683" s="37"/>
      <c r="CQJ683" s="37"/>
      <c r="CQK683" s="37"/>
      <c r="CQL683" s="37"/>
      <c r="CQM683" s="34"/>
      <c r="CQN683" s="40"/>
      <c r="CQO683" s="34"/>
      <c r="CQP683" s="34"/>
      <c r="CQQ683" s="35"/>
      <c r="CQR683" s="36"/>
      <c r="CQS683" s="37"/>
      <c r="CQT683" s="34"/>
      <c r="CQU683" s="34"/>
      <c r="CQV683" s="41"/>
      <c r="CQW683" s="41"/>
      <c r="CQX683" s="41"/>
      <c r="CQY683" s="41"/>
      <c r="CQZ683" s="36"/>
      <c r="CRA683" s="41"/>
      <c r="CRB683" s="36"/>
      <c r="CRC683" s="34"/>
      <c r="CRD683" s="34"/>
      <c r="CRE683" s="37"/>
      <c r="CRF683" s="38"/>
      <c r="CRG683" s="34"/>
      <c r="CRH683" s="39"/>
      <c r="CRI683" s="39"/>
      <c r="CRJ683" s="39"/>
      <c r="CRK683" s="39"/>
      <c r="CRL683" s="39"/>
      <c r="CRM683" s="39"/>
      <c r="CRN683" s="39"/>
      <c r="CRO683" s="39"/>
      <c r="CRP683" s="39"/>
      <c r="CRQ683" s="39"/>
      <c r="CRR683" s="39"/>
      <c r="CRS683" s="37"/>
      <c r="CRT683" s="37"/>
      <c r="CRU683" s="37"/>
      <c r="CRV683" s="37"/>
      <c r="CRW683" s="34"/>
      <c r="CRX683" s="40"/>
      <c r="CRY683" s="34"/>
      <c r="CRZ683" s="34"/>
      <c r="CSA683" s="35"/>
      <c r="CSB683" s="36"/>
      <c r="CSC683" s="37"/>
      <c r="CSD683" s="34"/>
      <c r="CSE683" s="34"/>
      <c r="CSF683" s="41"/>
      <c r="CSG683" s="41"/>
      <c r="CSH683" s="41"/>
      <c r="CSI683" s="41"/>
      <c r="CSJ683" s="36"/>
      <c r="CSK683" s="41"/>
      <c r="CSL683" s="36"/>
      <c r="CSM683" s="34"/>
      <c r="CSN683" s="34"/>
      <c r="CSO683" s="37"/>
      <c r="CSP683" s="38"/>
      <c r="CSQ683" s="34"/>
      <c r="CSR683" s="39"/>
      <c r="CSS683" s="39"/>
      <c r="CST683" s="39"/>
      <c r="CSU683" s="39"/>
      <c r="CSV683" s="39"/>
      <c r="CSW683" s="39"/>
      <c r="CSX683" s="39"/>
      <c r="CSY683" s="39"/>
      <c r="CSZ683" s="39"/>
      <c r="CTA683" s="39"/>
      <c r="CTB683" s="39"/>
      <c r="CTC683" s="37"/>
      <c r="CTD683" s="37"/>
      <c r="CTE683" s="37"/>
      <c r="CTF683" s="37"/>
      <c r="CTG683" s="34"/>
      <c r="CTH683" s="40"/>
      <c r="CTI683" s="34"/>
      <c r="CTJ683" s="34"/>
      <c r="CTK683" s="35"/>
      <c r="CTL683" s="36"/>
      <c r="CTM683" s="37"/>
      <c r="CTN683" s="34"/>
      <c r="CTO683" s="34"/>
      <c r="CTP683" s="41"/>
      <c r="CTQ683" s="41"/>
      <c r="CTR683" s="41"/>
      <c r="CTS683" s="41"/>
      <c r="CTT683" s="36"/>
      <c r="CTU683" s="41"/>
      <c r="CTV683" s="36"/>
      <c r="CTW683" s="34"/>
      <c r="CTX683" s="34"/>
      <c r="CTY683" s="37"/>
      <c r="CTZ683" s="38"/>
      <c r="CUA683" s="34"/>
      <c r="CUB683" s="39"/>
      <c r="CUC683" s="39"/>
      <c r="CUD683" s="39"/>
      <c r="CUE683" s="39"/>
      <c r="CUF683" s="39"/>
      <c r="CUG683" s="39"/>
      <c r="CUH683" s="39"/>
      <c r="CUI683" s="39"/>
      <c r="CUJ683" s="39"/>
      <c r="CUK683" s="39"/>
      <c r="CUL683" s="39"/>
      <c r="CUM683" s="37"/>
      <c r="CUN683" s="37"/>
      <c r="CUO683" s="37"/>
      <c r="CUP683" s="37"/>
      <c r="CUQ683" s="34"/>
      <c r="CUR683" s="40"/>
      <c r="CUS683" s="34"/>
      <c r="CUT683" s="34"/>
      <c r="CUU683" s="35"/>
      <c r="CUV683" s="36"/>
      <c r="CUW683" s="37"/>
      <c r="CUX683" s="34"/>
      <c r="CUY683" s="34"/>
      <c r="CUZ683" s="41"/>
      <c r="CVA683" s="41"/>
      <c r="CVB683" s="41"/>
      <c r="CVC683" s="41"/>
      <c r="CVD683" s="36"/>
      <c r="CVE683" s="41"/>
      <c r="CVF683" s="36"/>
      <c r="CVG683" s="34"/>
      <c r="CVH683" s="34"/>
      <c r="CVI683" s="37"/>
      <c r="CVJ683" s="38"/>
      <c r="CVK683" s="34"/>
      <c r="CVL683" s="39"/>
      <c r="CVM683" s="39"/>
      <c r="CVN683" s="39"/>
      <c r="CVO683" s="39"/>
      <c r="CVP683" s="39"/>
      <c r="CVQ683" s="39"/>
      <c r="CVR683" s="39"/>
      <c r="CVS683" s="39"/>
      <c r="CVT683" s="39"/>
      <c r="CVU683" s="39"/>
      <c r="CVV683" s="39"/>
      <c r="CVW683" s="37"/>
      <c r="CVX683" s="37"/>
      <c r="CVY683" s="37"/>
      <c r="CVZ683" s="37"/>
      <c r="CWA683" s="34"/>
      <c r="CWB683" s="40"/>
      <c r="CWC683" s="34"/>
      <c r="CWD683" s="34"/>
      <c r="CWE683" s="35"/>
      <c r="CWF683" s="36"/>
      <c r="CWG683" s="37"/>
      <c r="CWH683" s="34"/>
      <c r="CWI683" s="34"/>
      <c r="CWJ683" s="41"/>
      <c r="CWK683" s="41"/>
      <c r="CWL683" s="41"/>
      <c r="CWM683" s="41"/>
      <c r="CWN683" s="36"/>
      <c r="CWO683" s="41"/>
      <c r="CWP683" s="36"/>
      <c r="CWQ683" s="34"/>
      <c r="CWR683" s="34"/>
      <c r="CWS683" s="37"/>
      <c r="CWT683" s="38"/>
      <c r="CWU683" s="34"/>
      <c r="CWV683" s="39"/>
      <c r="CWW683" s="39"/>
      <c r="CWX683" s="39"/>
      <c r="CWY683" s="39"/>
      <c r="CWZ683" s="39"/>
      <c r="CXA683" s="39"/>
      <c r="CXB683" s="39"/>
      <c r="CXC683" s="39"/>
      <c r="CXD683" s="39"/>
      <c r="CXE683" s="39"/>
      <c r="CXF683" s="39"/>
      <c r="CXG683" s="37"/>
      <c r="CXH683" s="37"/>
      <c r="CXI683" s="37"/>
      <c r="CXJ683" s="37"/>
      <c r="CXK683" s="34"/>
      <c r="CXL683" s="40"/>
      <c r="CXM683" s="34"/>
      <c r="CXN683" s="34"/>
      <c r="CXO683" s="35"/>
      <c r="CXP683" s="36"/>
      <c r="CXQ683" s="37"/>
      <c r="CXR683" s="34"/>
      <c r="CXS683" s="34"/>
      <c r="CXT683" s="41"/>
      <c r="CXU683" s="41"/>
      <c r="CXV683" s="41"/>
      <c r="CXW683" s="41"/>
      <c r="CXX683" s="36"/>
      <c r="CXY683" s="41"/>
      <c r="CXZ683" s="36"/>
      <c r="CYA683" s="34"/>
      <c r="CYB683" s="34"/>
      <c r="CYC683" s="37"/>
      <c r="CYD683" s="38"/>
      <c r="CYE683" s="34"/>
      <c r="CYF683" s="39"/>
      <c r="CYG683" s="39"/>
      <c r="CYH683" s="39"/>
      <c r="CYI683" s="39"/>
      <c r="CYJ683" s="39"/>
      <c r="CYK683" s="39"/>
      <c r="CYL683" s="39"/>
      <c r="CYM683" s="39"/>
      <c r="CYN683" s="39"/>
      <c r="CYO683" s="39"/>
      <c r="CYP683" s="39"/>
      <c r="CYQ683" s="37"/>
      <c r="CYR683" s="37"/>
      <c r="CYS683" s="37"/>
      <c r="CYT683" s="37"/>
      <c r="CYU683" s="34"/>
      <c r="CYV683" s="40"/>
      <c r="CYW683" s="34"/>
      <c r="CYX683" s="34"/>
      <c r="CYY683" s="35"/>
      <c r="CYZ683" s="36"/>
      <c r="CZA683" s="37"/>
      <c r="CZB683" s="34"/>
      <c r="CZC683" s="34"/>
      <c r="CZD683" s="41"/>
      <c r="CZE683" s="41"/>
      <c r="CZF683" s="41"/>
      <c r="CZG683" s="41"/>
      <c r="CZH683" s="36"/>
      <c r="CZI683" s="41"/>
      <c r="CZJ683" s="36"/>
      <c r="CZK683" s="34"/>
      <c r="CZL683" s="34"/>
      <c r="CZM683" s="37"/>
      <c r="CZN683" s="38"/>
      <c r="CZO683" s="34"/>
      <c r="CZP683" s="39"/>
      <c r="CZQ683" s="39"/>
      <c r="CZR683" s="39"/>
      <c r="CZS683" s="39"/>
      <c r="CZT683" s="39"/>
      <c r="CZU683" s="39"/>
      <c r="CZV683" s="39"/>
      <c r="CZW683" s="39"/>
      <c r="CZX683" s="39"/>
      <c r="CZY683" s="39"/>
      <c r="CZZ683" s="39"/>
      <c r="DAA683" s="37"/>
      <c r="DAB683" s="37"/>
      <c r="DAC683" s="37"/>
      <c r="DAD683" s="37"/>
      <c r="DAE683" s="34"/>
      <c r="DAF683" s="40"/>
      <c r="DAG683" s="34"/>
      <c r="DAH683" s="34"/>
      <c r="DAI683" s="35"/>
      <c r="DAJ683" s="36"/>
      <c r="DAK683" s="37"/>
      <c r="DAL683" s="34"/>
      <c r="DAM683" s="34"/>
      <c r="DAN683" s="41"/>
      <c r="DAO683" s="41"/>
      <c r="DAP683" s="41"/>
      <c r="DAQ683" s="41"/>
      <c r="DAR683" s="36"/>
      <c r="DAS683" s="41"/>
      <c r="DAT683" s="36"/>
      <c r="DAU683" s="34"/>
      <c r="DAV683" s="34"/>
      <c r="DAW683" s="37"/>
      <c r="DAX683" s="38"/>
      <c r="DAY683" s="34"/>
      <c r="DAZ683" s="39"/>
      <c r="DBA683" s="39"/>
      <c r="DBB683" s="39"/>
      <c r="DBC683" s="39"/>
      <c r="DBD683" s="39"/>
      <c r="DBE683" s="39"/>
      <c r="DBF683" s="39"/>
      <c r="DBG683" s="39"/>
      <c r="DBH683" s="39"/>
      <c r="DBI683" s="39"/>
      <c r="DBJ683" s="39"/>
      <c r="DBK683" s="37"/>
      <c r="DBL683" s="37"/>
      <c r="DBM683" s="37"/>
      <c r="DBN683" s="37"/>
      <c r="DBO683" s="34"/>
      <c r="DBP683" s="40"/>
      <c r="DBQ683" s="34"/>
      <c r="DBR683" s="34"/>
      <c r="DBS683" s="35"/>
      <c r="DBT683" s="36"/>
      <c r="DBU683" s="37"/>
      <c r="DBV683" s="34"/>
      <c r="DBW683" s="34"/>
      <c r="DBX683" s="41"/>
      <c r="DBY683" s="41"/>
      <c r="DBZ683" s="41"/>
      <c r="DCA683" s="41"/>
      <c r="DCB683" s="36"/>
      <c r="DCC683" s="41"/>
      <c r="DCD683" s="36"/>
      <c r="DCE683" s="34"/>
      <c r="DCF683" s="34"/>
      <c r="DCG683" s="37"/>
      <c r="DCH683" s="38"/>
      <c r="DCI683" s="34"/>
      <c r="DCJ683" s="39"/>
      <c r="DCK683" s="39"/>
      <c r="DCL683" s="39"/>
      <c r="DCM683" s="39"/>
      <c r="DCN683" s="39"/>
      <c r="DCO683" s="39"/>
      <c r="DCP683" s="39"/>
      <c r="DCQ683" s="39"/>
      <c r="DCR683" s="39"/>
      <c r="DCS683" s="39"/>
      <c r="DCT683" s="39"/>
      <c r="DCU683" s="37"/>
      <c r="DCV683" s="37"/>
      <c r="DCW683" s="37"/>
      <c r="DCX683" s="37"/>
      <c r="DCY683" s="34"/>
      <c r="DCZ683" s="40"/>
      <c r="DDA683" s="34"/>
      <c r="DDB683" s="34"/>
      <c r="DDC683" s="35"/>
      <c r="DDD683" s="36"/>
      <c r="DDE683" s="37"/>
      <c r="DDF683" s="34"/>
      <c r="DDG683" s="34"/>
      <c r="DDH683" s="41"/>
      <c r="DDI683" s="41"/>
      <c r="DDJ683" s="41"/>
      <c r="DDK683" s="41"/>
      <c r="DDL683" s="36"/>
      <c r="DDM683" s="41"/>
      <c r="DDN683" s="36"/>
      <c r="DDO683" s="34"/>
      <c r="DDP683" s="34"/>
      <c r="DDQ683" s="37"/>
      <c r="DDR683" s="38"/>
      <c r="DDS683" s="34"/>
      <c r="DDT683" s="39"/>
      <c r="DDU683" s="39"/>
      <c r="DDV683" s="39"/>
      <c r="DDW683" s="39"/>
      <c r="DDX683" s="39"/>
      <c r="DDY683" s="39"/>
      <c r="DDZ683" s="39"/>
      <c r="DEA683" s="39"/>
      <c r="DEB683" s="39"/>
      <c r="DEC683" s="39"/>
      <c r="DED683" s="39"/>
      <c r="DEE683" s="37"/>
      <c r="DEF683" s="37"/>
      <c r="DEG683" s="37"/>
      <c r="DEH683" s="37"/>
      <c r="DEI683" s="34"/>
      <c r="DEJ683" s="40"/>
      <c r="DEK683" s="34"/>
      <c r="DEL683" s="34"/>
      <c r="DEM683" s="35"/>
      <c r="DEN683" s="36"/>
      <c r="DEO683" s="37"/>
      <c r="DEP683" s="34"/>
      <c r="DEQ683" s="34"/>
      <c r="DER683" s="41"/>
      <c r="DES683" s="41"/>
      <c r="DET683" s="41"/>
      <c r="DEU683" s="41"/>
      <c r="DEV683" s="36"/>
      <c r="DEW683" s="41"/>
      <c r="DEX683" s="36"/>
      <c r="DEY683" s="34"/>
      <c r="DEZ683" s="34"/>
      <c r="DFA683" s="37"/>
      <c r="DFB683" s="38"/>
      <c r="DFC683" s="34"/>
      <c r="DFD683" s="39"/>
      <c r="DFE683" s="39"/>
      <c r="DFF683" s="39"/>
      <c r="DFG683" s="39"/>
      <c r="DFH683" s="39"/>
      <c r="DFI683" s="39"/>
      <c r="DFJ683" s="39"/>
      <c r="DFK683" s="39"/>
      <c r="DFL683" s="39"/>
      <c r="DFM683" s="39"/>
      <c r="DFN683" s="39"/>
      <c r="DFO683" s="37"/>
      <c r="DFP683" s="37"/>
      <c r="DFQ683" s="37"/>
      <c r="DFR683" s="37"/>
      <c r="DFS683" s="34"/>
      <c r="DFT683" s="40"/>
      <c r="DFU683" s="34"/>
      <c r="DFV683" s="34"/>
      <c r="DFW683" s="35"/>
      <c r="DFX683" s="36"/>
      <c r="DFY683" s="37"/>
      <c r="DFZ683" s="34"/>
      <c r="DGA683" s="34"/>
      <c r="DGB683" s="41"/>
      <c r="DGC683" s="41"/>
      <c r="DGD683" s="41"/>
      <c r="DGE683" s="41"/>
      <c r="DGF683" s="36"/>
      <c r="DGG683" s="41"/>
      <c r="DGH683" s="36"/>
      <c r="DGI683" s="34"/>
      <c r="DGJ683" s="34"/>
      <c r="DGK683" s="37"/>
      <c r="DGL683" s="38"/>
      <c r="DGM683" s="34"/>
      <c r="DGN683" s="39"/>
      <c r="DGO683" s="39"/>
      <c r="DGP683" s="39"/>
      <c r="DGQ683" s="39"/>
      <c r="DGR683" s="39"/>
      <c r="DGS683" s="39"/>
      <c r="DGT683" s="39"/>
      <c r="DGU683" s="39"/>
      <c r="DGV683" s="39"/>
      <c r="DGW683" s="39"/>
      <c r="DGX683" s="39"/>
      <c r="DGY683" s="37"/>
      <c r="DGZ683" s="37"/>
      <c r="DHA683" s="37"/>
      <c r="DHB683" s="37"/>
      <c r="DHC683" s="34"/>
      <c r="DHD683" s="40"/>
      <c r="DHE683" s="34"/>
      <c r="DHF683" s="34"/>
      <c r="DHG683" s="35"/>
      <c r="DHH683" s="36"/>
      <c r="DHI683" s="37"/>
      <c r="DHJ683" s="34"/>
      <c r="DHK683" s="34"/>
      <c r="DHL683" s="41"/>
      <c r="DHM683" s="41"/>
      <c r="DHN683" s="41"/>
      <c r="DHO683" s="41"/>
      <c r="DHP683" s="36"/>
      <c r="DHQ683" s="41"/>
      <c r="DHR683" s="36"/>
      <c r="DHS683" s="34"/>
      <c r="DHT683" s="34"/>
      <c r="DHU683" s="37"/>
      <c r="DHV683" s="38"/>
      <c r="DHW683" s="34"/>
      <c r="DHX683" s="39"/>
      <c r="DHY683" s="39"/>
      <c r="DHZ683" s="39"/>
      <c r="DIA683" s="39"/>
      <c r="DIB683" s="39"/>
      <c r="DIC683" s="39"/>
      <c r="DID683" s="39"/>
      <c r="DIE683" s="39"/>
      <c r="DIF683" s="39"/>
      <c r="DIG683" s="39"/>
      <c r="DIH683" s="39"/>
      <c r="DII683" s="37"/>
      <c r="DIJ683" s="37"/>
      <c r="DIK683" s="37"/>
      <c r="DIL683" s="37"/>
      <c r="DIM683" s="34"/>
      <c r="DIN683" s="40"/>
      <c r="DIO683" s="34"/>
      <c r="DIP683" s="34"/>
      <c r="DIQ683" s="35"/>
      <c r="DIR683" s="36"/>
      <c r="DIS683" s="37"/>
      <c r="DIT683" s="34"/>
      <c r="DIU683" s="34"/>
      <c r="DIV683" s="41"/>
      <c r="DIW683" s="41"/>
      <c r="DIX683" s="41"/>
      <c r="DIY683" s="41"/>
      <c r="DIZ683" s="36"/>
      <c r="DJA683" s="41"/>
      <c r="DJB683" s="36"/>
      <c r="DJC683" s="34"/>
      <c r="DJD683" s="34"/>
      <c r="DJE683" s="37"/>
      <c r="DJF683" s="38"/>
      <c r="DJG683" s="34"/>
      <c r="DJH683" s="39"/>
      <c r="DJI683" s="39"/>
      <c r="DJJ683" s="39"/>
      <c r="DJK683" s="39"/>
      <c r="DJL683" s="39"/>
      <c r="DJM683" s="39"/>
      <c r="DJN683" s="39"/>
      <c r="DJO683" s="39"/>
      <c r="DJP683" s="39"/>
      <c r="DJQ683" s="39"/>
      <c r="DJR683" s="39"/>
      <c r="DJS683" s="37"/>
      <c r="DJT683" s="37"/>
      <c r="DJU683" s="37"/>
      <c r="DJV683" s="37"/>
      <c r="DJW683" s="34"/>
      <c r="DJX683" s="40"/>
      <c r="DJY683" s="34"/>
      <c r="DJZ683" s="34"/>
      <c r="DKA683" s="35"/>
      <c r="DKB683" s="36"/>
      <c r="DKC683" s="37"/>
      <c r="DKD683" s="34"/>
      <c r="DKE683" s="34"/>
      <c r="DKF683" s="41"/>
      <c r="DKG683" s="41"/>
      <c r="DKH683" s="41"/>
      <c r="DKI683" s="41"/>
      <c r="DKJ683" s="36"/>
      <c r="DKK683" s="41"/>
      <c r="DKL683" s="36"/>
      <c r="DKM683" s="34"/>
      <c r="DKN683" s="34"/>
      <c r="DKO683" s="37"/>
      <c r="DKP683" s="38"/>
      <c r="DKQ683" s="34"/>
      <c r="DKR683" s="39"/>
      <c r="DKS683" s="39"/>
      <c r="DKT683" s="39"/>
      <c r="DKU683" s="39"/>
      <c r="DKV683" s="39"/>
      <c r="DKW683" s="39"/>
      <c r="DKX683" s="39"/>
      <c r="DKY683" s="39"/>
      <c r="DKZ683" s="39"/>
      <c r="DLA683" s="39"/>
      <c r="DLB683" s="39"/>
      <c r="DLC683" s="37"/>
      <c r="DLD683" s="37"/>
      <c r="DLE683" s="37"/>
      <c r="DLF683" s="37"/>
      <c r="DLG683" s="34"/>
      <c r="DLH683" s="40"/>
      <c r="DLI683" s="34"/>
      <c r="DLJ683" s="34"/>
      <c r="DLK683" s="35"/>
      <c r="DLL683" s="36"/>
      <c r="DLM683" s="37"/>
      <c r="DLN683" s="34"/>
      <c r="DLO683" s="34"/>
      <c r="DLP683" s="41"/>
      <c r="DLQ683" s="41"/>
      <c r="DLR683" s="41"/>
      <c r="DLS683" s="41"/>
      <c r="DLT683" s="36"/>
      <c r="DLU683" s="41"/>
      <c r="DLV683" s="36"/>
      <c r="DLW683" s="34"/>
      <c r="DLX683" s="34"/>
      <c r="DLY683" s="37"/>
      <c r="DLZ683" s="38"/>
      <c r="DMA683" s="34"/>
      <c r="DMB683" s="39"/>
      <c r="DMC683" s="39"/>
      <c r="DMD683" s="39"/>
      <c r="DME683" s="39"/>
      <c r="DMF683" s="39"/>
      <c r="DMG683" s="39"/>
      <c r="DMH683" s="39"/>
      <c r="DMI683" s="39"/>
      <c r="DMJ683" s="39"/>
      <c r="DMK683" s="39"/>
      <c r="DML683" s="39"/>
      <c r="DMM683" s="37"/>
      <c r="DMN683" s="37"/>
      <c r="DMO683" s="37"/>
      <c r="DMP683" s="37"/>
      <c r="DMQ683" s="34"/>
      <c r="DMR683" s="40"/>
      <c r="DMS683" s="34"/>
      <c r="DMT683" s="34"/>
      <c r="DMU683" s="35"/>
      <c r="DMV683" s="36"/>
      <c r="DMW683" s="37"/>
      <c r="DMX683" s="34"/>
      <c r="DMY683" s="34"/>
      <c r="DMZ683" s="41"/>
      <c r="DNA683" s="41"/>
      <c r="DNB683" s="41"/>
      <c r="DNC683" s="41"/>
      <c r="DND683" s="36"/>
      <c r="DNE683" s="41"/>
      <c r="DNF683" s="36"/>
      <c r="DNG683" s="34"/>
      <c r="DNH683" s="34"/>
      <c r="DNI683" s="37"/>
      <c r="DNJ683" s="38"/>
      <c r="DNK683" s="34"/>
      <c r="DNL683" s="39"/>
      <c r="DNM683" s="39"/>
      <c r="DNN683" s="39"/>
      <c r="DNO683" s="39"/>
      <c r="DNP683" s="39"/>
      <c r="DNQ683" s="39"/>
      <c r="DNR683" s="39"/>
      <c r="DNS683" s="39"/>
      <c r="DNT683" s="39"/>
      <c r="DNU683" s="39"/>
      <c r="DNV683" s="39"/>
      <c r="DNW683" s="37"/>
      <c r="DNX683" s="37"/>
      <c r="DNY683" s="37"/>
      <c r="DNZ683" s="37"/>
      <c r="DOA683" s="34"/>
      <c r="DOB683" s="40"/>
      <c r="DOC683" s="34"/>
      <c r="DOD683" s="34"/>
      <c r="DOE683" s="35"/>
      <c r="DOF683" s="36"/>
      <c r="DOG683" s="37"/>
      <c r="DOH683" s="34"/>
      <c r="DOI683" s="34"/>
      <c r="DOJ683" s="41"/>
      <c r="DOK683" s="41"/>
      <c r="DOL683" s="41"/>
      <c r="DOM683" s="41"/>
      <c r="DON683" s="36"/>
      <c r="DOO683" s="41"/>
      <c r="DOP683" s="36"/>
      <c r="DOQ683" s="34"/>
      <c r="DOR683" s="34"/>
      <c r="DOS683" s="37"/>
      <c r="DOT683" s="38"/>
      <c r="DOU683" s="34"/>
      <c r="DOV683" s="39"/>
      <c r="DOW683" s="39"/>
      <c r="DOX683" s="39"/>
      <c r="DOY683" s="39"/>
      <c r="DOZ683" s="39"/>
      <c r="DPA683" s="39"/>
      <c r="DPB683" s="39"/>
      <c r="DPC683" s="39"/>
      <c r="DPD683" s="39"/>
      <c r="DPE683" s="39"/>
      <c r="DPF683" s="39"/>
      <c r="DPG683" s="37"/>
      <c r="DPH683" s="37"/>
      <c r="DPI683" s="37"/>
      <c r="DPJ683" s="37"/>
      <c r="DPK683" s="34"/>
      <c r="DPL683" s="40"/>
      <c r="DPM683" s="34"/>
      <c r="DPN683" s="34"/>
      <c r="DPO683" s="35"/>
      <c r="DPP683" s="36"/>
      <c r="DPQ683" s="37"/>
      <c r="DPR683" s="34"/>
      <c r="DPS683" s="34"/>
      <c r="DPT683" s="41"/>
      <c r="DPU683" s="41"/>
      <c r="DPV683" s="41"/>
      <c r="DPW683" s="41"/>
      <c r="DPX683" s="36"/>
      <c r="DPY683" s="41"/>
      <c r="DPZ683" s="36"/>
      <c r="DQA683" s="34"/>
      <c r="DQB683" s="34"/>
      <c r="DQC683" s="37"/>
      <c r="DQD683" s="38"/>
      <c r="DQE683" s="34"/>
      <c r="DQF683" s="39"/>
      <c r="DQG683" s="39"/>
      <c r="DQH683" s="39"/>
      <c r="DQI683" s="39"/>
      <c r="DQJ683" s="39"/>
      <c r="DQK683" s="39"/>
      <c r="DQL683" s="39"/>
      <c r="DQM683" s="39"/>
      <c r="DQN683" s="39"/>
      <c r="DQO683" s="39"/>
      <c r="DQP683" s="39"/>
      <c r="DQQ683" s="37"/>
      <c r="DQR683" s="37"/>
      <c r="DQS683" s="37"/>
      <c r="DQT683" s="37"/>
      <c r="DQU683" s="34"/>
      <c r="DQV683" s="40"/>
      <c r="DQW683" s="34"/>
      <c r="DQX683" s="34"/>
      <c r="DQY683" s="35"/>
      <c r="DQZ683" s="36"/>
      <c r="DRA683" s="37"/>
      <c r="DRB683" s="34"/>
      <c r="DRC683" s="34"/>
      <c r="DRD683" s="41"/>
      <c r="DRE683" s="41"/>
      <c r="DRF683" s="41"/>
      <c r="DRG683" s="41"/>
      <c r="DRH683" s="36"/>
      <c r="DRI683" s="41"/>
      <c r="DRJ683" s="36"/>
      <c r="DRK683" s="34"/>
      <c r="DRL683" s="34"/>
      <c r="DRM683" s="37"/>
      <c r="DRN683" s="38"/>
      <c r="DRO683" s="34"/>
      <c r="DRP683" s="39"/>
      <c r="DRQ683" s="39"/>
      <c r="DRR683" s="39"/>
      <c r="DRS683" s="39"/>
      <c r="DRT683" s="39"/>
      <c r="DRU683" s="39"/>
      <c r="DRV683" s="39"/>
      <c r="DRW683" s="39"/>
      <c r="DRX683" s="39"/>
      <c r="DRY683" s="39"/>
      <c r="DRZ683" s="39"/>
      <c r="DSA683" s="37"/>
      <c r="DSB683" s="37"/>
      <c r="DSC683" s="37"/>
      <c r="DSD683" s="37"/>
      <c r="DSE683" s="34"/>
      <c r="DSF683" s="40"/>
      <c r="DSG683" s="34"/>
      <c r="DSH683" s="34"/>
      <c r="DSI683" s="35"/>
      <c r="DSJ683" s="36"/>
      <c r="DSK683" s="37"/>
      <c r="DSL683" s="34"/>
      <c r="DSM683" s="34"/>
      <c r="DSN683" s="41"/>
      <c r="DSO683" s="41"/>
      <c r="DSP683" s="41"/>
      <c r="DSQ683" s="41"/>
      <c r="DSR683" s="36"/>
      <c r="DSS683" s="41"/>
      <c r="DST683" s="36"/>
      <c r="DSU683" s="34"/>
      <c r="DSV683" s="34"/>
      <c r="DSW683" s="37"/>
      <c r="DSX683" s="38"/>
      <c r="DSY683" s="34"/>
      <c r="DSZ683" s="39"/>
      <c r="DTA683" s="39"/>
      <c r="DTB683" s="39"/>
      <c r="DTC683" s="39"/>
      <c r="DTD683" s="39"/>
      <c r="DTE683" s="39"/>
      <c r="DTF683" s="39"/>
      <c r="DTG683" s="39"/>
      <c r="DTH683" s="39"/>
      <c r="DTI683" s="39"/>
      <c r="DTJ683" s="39"/>
      <c r="DTK683" s="37"/>
      <c r="DTL683" s="37"/>
      <c r="DTM683" s="37"/>
      <c r="DTN683" s="37"/>
      <c r="DTO683" s="34"/>
      <c r="DTP683" s="40"/>
      <c r="DTQ683" s="34"/>
      <c r="DTR683" s="34"/>
      <c r="DTS683" s="35"/>
      <c r="DTT683" s="36"/>
      <c r="DTU683" s="37"/>
      <c r="DTV683" s="34"/>
      <c r="DTW683" s="34"/>
      <c r="DTX683" s="41"/>
      <c r="DTY683" s="41"/>
      <c r="DTZ683" s="41"/>
      <c r="DUA683" s="41"/>
      <c r="DUB683" s="36"/>
      <c r="DUC683" s="41"/>
      <c r="DUD683" s="36"/>
      <c r="DUE683" s="34"/>
      <c r="DUF683" s="34"/>
      <c r="DUG683" s="37"/>
      <c r="DUH683" s="38"/>
      <c r="DUI683" s="34"/>
      <c r="DUJ683" s="39"/>
      <c r="DUK683" s="39"/>
      <c r="DUL683" s="39"/>
      <c r="DUM683" s="39"/>
      <c r="DUN683" s="39"/>
      <c r="DUO683" s="39"/>
      <c r="DUP683" s="39"/>
      <c r="DUQ683" s="39"/>
      <c r="DUR683" s="39"/>
      <c r="DUS683" s="39"/>
      <c r="DUT683" s="39"/>
      <c r="DUU683" s="37"/>
      <c r="DUV683" s="37"/>
      <c r="DUW683" s="37"/>
      <c r="DUX683" s="37"/>
      <c r="DUY683" s="34"/>
      <c r="DUZ683" s="40"/>
      <c r="DVA683" s="34"/>
      <c r="DVB683" s="34"/>
      <c r="DVC683" s="35"/>
      <c r="DVD683" s="36"/>
      <c r="DVE683" s="37"/>
      <c r="DVF683" s="34"/>
      <c r="DVG683" s="34"/>
      <c r="DVH683" s="41"/>
      <c r="DVI683" s="41"/>
      <c r="DVJ683" s="41"/>
      <c r="DVK683" s="41"/>
      <c r="DVL683" s="36"/>
      <c r="DVM683" s="41"/>
      <c r="DVN683" s="36"/>
      <c r="DVO683" s="34"/>
      <c r="DVP683" s="34"/>
      <c r="DVQ683" s="37"/>
      <c r="DVR683" s="38"/>
      <c r="DVS683" s="34"/>
      <c r="DVT683" s="39"/>
      <c r="DVU683" s="39"/>
      <c r="DVV683" s="39"/>
      <c r="DVW683" s="39"/>
      <c r="DVX683" s="39"/>
      <c r="DVY683" s="39"/>
      <c r="DVZ683" s="39"/>
      <c r="DWA683" s="39"/>
      <c r="DWB683" s="39"/>
      <c r="DWC683" s="39"/>
      <c r="DWD683" s="39"/>
      <c r="DWE683" s="37"/>
      <c r="DWF683" s="37"/>
      <c r="DWG683" s="37"/>
      <c r="DWH683" s="37"/>
      <c r="DWI683" s="34"/>
      <c r="DWJ683" s="40"/>
      <c r="DWK683" s="34"/>
      <c r="DWL683" s="34"/>
      <c r="DWM683" s="35"/>
      <c r="DWN683" s="36"/>
      <c r="DWO683" s="37"/>
      <c r="DWP683" s="34"/>
      <c r="DWQ683" s="34"/>
      <c r="DWR683" s="41"/>
      <c r="DWS683" s="41"/>
      <c r="DWT683" s="41"/>
      <c r="DWU683" s="41"/>
      <c r="DWV683" s="36"/>
      <c r="DWW683" s="41"/>
      <c r="DWX683" s="36"/>
      <c r="DWY683" s="34"/>
      <c r="DWZ683" s="34"/>
      <c r="DXA683" s="37"/>
      <c r="DXB683" s="38"/>
      <c r="DXC683" s="34"/>
      <c r="DXD683" s="39"/>
      <c r="DXE683" s="39"/>
      <c r="DXF683" s="39"/>
      <c r="DXG683" s="39"/>
      <c r="DXH683" s="39"/>
      <c r="DXI683" s="39"/>
      <c r="DXJ683" s="39"/>
      <c r="DXK683" s="39"/>
      <c r="DXL683" s="39"/>
      <c r="DXM683" s="39"/>
      <c r="DXN683" s="39"/>
      <c r="DXO683" s="37"/>
      <c r="DXP683" s="37"/>
      <c r="DXQ683" s="37"/>
      <c r="DXR683" s="37"/>
      <c r="DXS683" s="34"/>
      <c r="DXT683" s="40"/>
      <c r="DXU683" s="34"/>
      <c r="DXV683" s="34"/>
      <c r="DXW683" s="35"/>
      <c r="DXX683" s="36"/>
      <c r="DXY683" s="37"/>
      <c r="DXZ683" s="34"/>
      <c r="DYA683" s="34"/>
      <c r="DYB683" s="41"/>
      <c r="DYC683" s="41"/>
      <c r="DYD683" s="41"/>
      <c r="DYE683" s="41"/>
      <c r="DYF683" s="36"/>
      <c r="DYG683" s="41"/>
      <c r="DYH683" s="36"/>
      <c r="DYI683" s="34"/>
      <c r="DYJ683" s="34"/>
      <c r="DYK683" s="37"/>
      <c r="DYL683" s="38"/>
      <c r="DYM683" s="34"/>
      <c r="DYN683" s="39"/>
      <c r="DYO683" s="39"/>
      <c r="DYP683" s="39"/>
      <c r="DYQ683" s="39"/>
      <c r="DYR683" s="39"/>
      <c r="DYS683" s="39"/>
      <c r="DYT683" s="39"/>
      <c r="DYU683" s="39"/>
      <c r="DYV683" s="39"/>
      <c r="DYW683" s="39"/>
      <c r="DYX683" s="39"/>
      <c r="DYY683" s="37"/>
      <c r="DYZ683" s="37"/>
      <c r="DZA683" s="37"/>
      <c r="DZB683" s="37"/>
      <c r="DZC683" s="34"/>
      <c r="DZD683" s="40"/>
      <c r="DZE683" s="34"/>
      <c r="DZF683" s="34"/>
      <c r="DZG683" s="35"/>
      <c r="DZH683" s="36"/>
      <c r="DZI683" s="37"/>
      <c r="DZJ683" s="34"/>
      <c r="DZK683" s="34"/>
      <c r="DZL683" s="41"/>
      <c r="DZM683" s="41"/>
      <c r="DZN683" s="41"/>
      <c r="DZO683" s="41"/>
      <c r="DZP683" s="36"/>
      <c r="DZQ683" s="41"/>
      <c r="DZR683" s="36"/>
      <c r="DZS683" s="34"/>
      <c r="DZT683" s="34"/>
      <c r="DZU683" s="37"/>
      <c r="DZV683" s="38"/>
      <c r="DZW683" s="34"/>
      <c r="DZX683" s="39"/>
      <c r="DZY683" s="39"/>
      <c r="DZZ683" s="39"/>
      <c r="EAA683" s="39"/>
      <c r="EAB683" s="39"/>
      <c r="EAC683" s="39"/>
      <c r="EAD683" s="39"/>
      <c r="EAE683" s="39"/>
      <c r="EAF683" s="39"/>
      <c r="EAG683" s="39"/>
      <c r="EAH683" s="39"/>
      <c r="EAI683" s="37"/>
      <c r="EAJ683" s="37"/>
      <c r="EAK683" s="37"/>
      <c r="EAL683" s="37"/>
      <c r="EAM683" s="34"/>
      <c r="EAN683" s="40"/>
      <c r="EAO683" s="34"/>
      <c r="EAP683" s="34"/>
      <c r="EAQ683" s="35"/>
      <c r="EAR683" s="36"/>
      <c r="EAS683" s="37"/>
      <c r="EAT683" s="34"/>
      <c r="EAU683" s="34"/>
      <c r="EAV683" s="41"/>
      <c r="EAW683" s="41"/>
      <c r="EAX683" s="41"/>
      <c r="EAY683" s="41"/>
      <c r="EAZ683" s="36"/>
      <c r="EBA683" s="41"/>
      <c r="EBB683" s="36"/>
      <c r="EBC683" s="34"/>
      <c r="EBD683" s="34"/>
      <c r="EBE683" s="37"/>
      <c r="EBF683" s="38"/>
      <c r="EBG683" s="34"/>
      <c r="EBH683" s="39"/>
      <c r="EBI683" s="39"/>
      <c r="EBJ683" s="39"/>
      <c r="EBK683" s="39"/>
      <c r="EBL683" s="39"/>
      <c r="EBM683" s="39"/>
      <c r="EBN683" s="39"/>
      <c r="EBO683" s="39"/>
      <c r="EBP683" s="39"/>
      <c r="EBQ683" s="39"/>
      <c r="EBR683" s="39"/>
      <c r="EBS683" s="37"/>
      <c r="EBT683" s="37"/>
      <c r="EBU683" s="37"/>
      <c r="EBV683" s="37"/>
      <c r="EBW683" s="34"/>
      <c r="EBX683" s="40"/>
      <c r="EBY683" s="34"/>
      <c r="EBZ683" s="34"/>
      <c r="ECA683" s="35"/>
      <c r="ECB683" s="36"/>
      <c r="ECC683" s="37"/>
      <c r="ECD683" s="34"/>
      <c r="ECE683" s="34"/>
      <c r="ECF683" s="41"/>
      <c r="ECG683" s="41"/>
      <c r="ECH683" s="41"/>
      <c r="ECI683" s="41"/>
      <c r="ECJ683" s="36"/>
      <c r="ECK683" s="41"/>
      <c r="ECL683" s="36"/>
      <c r="ECM683" s="34"/>
      <c r="ECN683" s="34"/>
      <c r="ECO683" s="37"/>
      <c r="ECP683" s="38"/>
      <c r="ECQ683" s="34"/>
      <c r="ECR683" s="39"/>
      <c r="ECS683" s="39"/>
      <c r="ECT683" s="39"/>
      <c r="ECU683" s="39"/>
      <c r="ECV683" s="39"/>
      <c r="ECW683" s="39"/>
      <c r="ECX683" s="39"/>
      <c r="ECY683" s="39"/>
      <c r="ECZ683" s="39"/>
      <c r="EDA683" s="39"/>
      <c r="EDB683" s="39"/>
      <c r="EDC683" s="37"/>
      <c r="EDD683" s="37"/>
      <c r="EDE683" s="37"/>
      <c r="EDF683" s="37"/>
      <c r="EDG683" s="34"/>
      <c r="EDH683" s="40"/>
      <c r="EDI683" s="34"/>
      <c r="EDJ683" s="34"/>
      <c r="EDK683" s="35"/>
      <c r="EDL683" s="36"/>
      <c r="EDM683" s="37"/>
      <c r="EDN683" s="34"/>
      <c r="EDO683" s="34"/>
      <c r="EDP683" s="41"/>
      <c r="EDQ683" s="41"/>
      <c r="EDR683" s="41"/>
      <c r="EDS683" s="41"/>
      <c r="EDT683" s="36"/>
      <c r="EDU683" s="41"/>
      <c r="EDV683" s="36"/>
      <c r="EDW683" s="34"/>
      <c r="EDX683" s="34"/>
      <c r="EDY683" s="37"/>
      <c r="EDZ683" s="38"/>
      <c r="EEA683" s="34"/>
      <c r="EEB683" s="39"/>
      <c r="EEC683" s="39"/>
      <c r="EED683" s="39"/>
      <c r="EEE683" s="39"/>
      <c r="EEF683" s="39"/>
      <c r="EEG683" s="39"/>
      <c r="EEH683" s="39"/>
      <c r="EEI683" s="39"/>
      <c r="EEJ683" s="39"/>
      <c r="EEK683" s="39"/>
      <c r="EEL683" s="39"/>
      <c r="EEM683" s="37"/>
      <c r="EEN683" s="37"/>
      <c r="EEO683" s="37"/>
      <c r="EEP683" s="37"/>
      <c r="EEQ683" s="34"/>
      <c r="EER683" s="40"/>
      <c r="EES683" s="34"/>
      <c r="EET683" s="34"/>
      <c r="EEU683" s="35"/>
      <c r="EEV683" s="36"/>
      <c r="EEW683" s="37"/>
      <c r="EEX683" s="34"/>
      <c r="EEY683" s="34"/>
      <c r="EEZ683" s="41"/>
      <c r="EFA683" s="41"/>
      <c r="EFB683" s="41"/>
      <c r="EFC683" s="41"/>
      <c r="EFD683" s="36"/>
      <c r="EFE683" s="41"/>
      <c r="EFF683" s="36"/>
      <c r="EFG683" s="34"/>
      <c r="EFH683" s="34"/>
      <c r="EFI683" s="37"/>
      <c r="EFJ683" s="38"/>
      <c r="EFK683" s="34"/>
      <c r="EFL683" s="39"/>
      <c r="EFM683" s="39"/>
      <c r="EFN683" s="39"/>
      <c r="EFO683" s="39"/>
      <c r="EFP683" s="39"/>
      <c r="EFQ683" s="39"/>
      <c r="EFR683" s="39"/>
      <c r="EFS683" s="39"/>
      <c r="EFT683" s="39"/>
      <c r="EFU683" s="39"/>
      <c r="EFV683" s="39"/>
      <c r="EFW683" s="37"/>
      <c r="EFX683" s="37"/>
      <c r="EFY683" s="37"/>
      <c r="EFZ683" s="37"/>
      <c r="EGA683" s="34"/>
      <c r="EGB683" s="40"/>
      <c r="EGC683" s="34"/>
      <c r="EGD683" s="34"/>
      <c r="EGE683" s="35"/>
      <c r="EGF683" s="36"/>
      <c r="EGG683" s="37"/>
      <c r="EGH683" s="34"/>
      <c r="EGI683" s="34"/>
      <c r="EGJ683" s="41"/>
      <c r="EGK683" s="41"/>
      <c r="EGL683" s="41"/>
      <c r="EGM683" s="41"/>
      <c r="EGN683" s="36"/>
      <c r="EGO683" s="41"/>
      <c r="EGP683" s="36"/>
      <c r="EGQ683" s="34"/>
      <c r="EGR683" s="34"/>
      <c r="EGS683" s="37"/>
      <c r="EGT683" s="38"/>
      <c r="EGU683" s="34"/>
      <c r="EGV683" s="39"/>
      <c r="EGW683" s="39"/>
      <c r="EGX683" s="39"/>
      <c r="EGY683" s="39"/>
      <c r="EGZ683" s="39"/>
      <c r="EHA683" s="39"/>
      <c r="EHB683" s="39"/>
      <c r="EHC683" s="39"/>
      <c r="EHD683" s="39"/>
      <c r="EHE683" s="39"/>
      <c r="EHF683" s="39"/>
      <c r="EHG683" s="37"/>
      <c r="EHH683" s="37"/>
      <c r="EHI683" s="37"/>
      <c r="EHJ683" s="37"/>
      <c r="EHK683" s="34"/>
      <c r="EHL683" s="40"/>
      <c r="EHM683" s="34"/>
      <c r="EHN683" s="34"/>
      <c r="EHO683" s="35"/>
      <c r="EHP683" s="36"/>
      <c r="EHQ683" s="37"/>
      <c r="EHR683" s="34"/>
      <c r="EHS683" s="34"/>
      <c r="EHT683" s="41"/>
      <c r="EHU683" s="41"/>
      <c r="EHV683" s="41"/>
      <c r="EHW683" s="41"/>
      <c r="EHX683" s="36"/>
      <c r="EHY683" s="41"/>
      <c r="EHZ683" s="36"/>
      <c r="EIA683" s="34"/>
      <c r="EIB683" s="34"/>
      <c r="EIC683" s="37"/>
      <c r="EID683" s="38"/>
      <c r="EIE683" s="34"/>
      <c r="EIF683" s="39"/>
      <c r="EIG683" s="39"/>
      <c r="EIH683" s="39"/>
      <c r="EII683" s="39"/>
      <c r="EIJ683" s="39"/>
      <c r="EIK683" s="39"/>
      <c r="EIL683" s="39"/>
      <c r="EIM683" s="39"/>
      <c r="EIN683" s="39"/>
      <c r="EIO683" s="39"/>
      <c r="EIP683" s="39"/>
      <c r="EIQ683" s="37"/>
      <c r="EIR683" s="37"/>
      <c r="EIS683" s="37"/>
      <c r="EIT683" s="37"/>
      <c r="EIU683" s="34"/>
      <c r="EIV683" s="40"/>
      <c r="EIW683" s="34"/>
      <c r="EIX683" s="34"/>
      <c r="EIY683" s="35"/>
      <c r="EIZ683" s="36"/>
      <c r="EJA683" s="37"/>
      <c r="EJB683" s="34"/>
      <c r="EJC683" s="34"/>
      <c r="EJD683" s="41"/>
      <c r="EJE683" s="41"/>
      <c r="EJF683" s="41"/>
      <c r="EJG683" s="41"/>
      <c r="EJH683" s="36"/>
      <c r="EJI683" s="41"/>
      <c r="EJJ683" s="36"/>
      <c r="EJK683" s="34"/>
      <c r="EJL683" s="34"/>
      <c r="EJM683" s="37"/>
      <c r="EJN683" s="38"/>
      <c r="EJO683" s="34"/>
      <c r="EJP683" s="39"/>
      <c r="EJQ683" s="39"/>
      <c r="EJR683" s="39"/>
      <c r="EJS683" s="39"/>
      <c r="EJT683" s="39"/>
      <c r="EJU683" s="39"/>
      <c r="EJV683" s="39"/>
      <c r="EJW683" s="39"/>
      <c r="EJX683" s="39"/>
      <c r="EJY683" s="39"/>
      <c r="EJZ683" s="39"/>
      <c r="EKA683" s="37"/>
      <c r="EKB683" s="37"/>
      <c r="EKC683" s="37"/>
      <c r="EKD683" s="37"/>
      <c r="EKE683" s="34"/>
      <c r="EKF683" s="40"/>
      <c r="EKG683" s="34"/>
      <c r="EKH683" s="34"/>
      <c r="EKI683" s="35"/>
      <c r="EKJ683" s="36"/>
      <c r="EKK683" s="37"/>
      <c r="EKL683" s="34"/>
      <c r="EKM683" s="34"/>
      <c r="EKN683" s="41"/>
      <c r="EKO683" s="41"/>
      <c r="EKP683" s="41"/>
      <c r="EKQ683" s="41"/>
      <c r="EKR683" s="36"/>
      <c r="EKS683" s="41"/>
      <c r="EKT683" s="36"/>
      <c r="EKU683" s="34"/>
      <c r="EKV683" s="34"/>
      <c r="EKW683" s="37"/>
      <c r="EKX683" s="38"/>
      <c r="EKY683" s="34"/>
      <c r="EKZ683" s="39"/>
      <c r="ELA683" s="39"/>
      <c r="ELB683" s="39"/>
      <c r="ELC683" s="39"/>
      <c r="ELD683" s="39"/>
      <c r="ELE683" s="39"/>
      <c r="ELF683" s="39"/>
      <c r="ELG683" s="39"/>
      <c r="ELH683" s="39"/>
      <c r="ELI683" s="39"/>
      <c r="ELJ683" s="39"/>
      <c r="ELK683" s="37"/>
      <c r="ELL683" s="37"/>
      <c r="ELM683" s="37"/>
      <c r="ELN683" s="37"/>
      <c r="ELO683" s="34"/>
      <c r="ELP683" s="40"/>
      <c r="ELQ683" s="34"/>
      <c r="ELR683" s="34"/>
      <c r="ELS683" s="35"/>
      <c r="ELT683" s="36"/>
      <c r="ELU683" s="37"/>
      <c r="ELV683" s="34"/>
      <c r="ELW683" s="34"/>
      <c r="ELX683" s="41"/>
      <c r="ELY683" s="41"/>
      <c r="ELZ683" s="41"/>
      <c r="EMA683" s="41"/>
      <c r="EMB683" s="36"/>
      <c r="EMC683" s="41"/>
      <c r="EMD683" s="36"/>
      <c r="EME683" s="34"/>
      <c r="EMF683" s="34"/>
      <c r="EMG683" s="37"/>
      <c r="EMH683" s="38"/>
      <c r="EMI683" s="34"/>
      <c r="EMJ683" s="39"/>
      <c r="EMK683" s="39"/>
      <c r="EML683" s="39"/>
      <c r="EMM683" s="39"/>
      <c r="EMN683" s="39"/>
      <c r="EMO683" s="39"/>
      <c r="EMP683" s="39"/>
      <c r="EMQ683" s="39"/>
      <c r="EMR683" s="39"/>
      <c r="EMS683" s="39"/>
      <c r="EMT683" s="39"/>
      <c r="EMU683" s="37"/>
      <c r="EMV683" s="37"/>
      <c r="EMW683" s="37"/>
      <c r="EMX683" s="37"/>
      <c r="EMY683" s="34"/>
      <c r="EMZ683" s="40"/>
      <c r="ENA683" s="34"/>
      <c r="ENB683" s="34"/>
      <c r="ENC683" s="35"/>
      <c r="END683" s="36"/>
      <c r="ENE683" s="37"/>
      <c r="ENF683" s="34"/>
      <c r="ENG683" s="34"/>
      <c r="ENH683" s="41"/>
      <c r="ENI683" s="41"/>
      <c r="ENJ683" s="41"/>
      <c r="ENK683" s="41"/>
      <c r="ENL683" s="36"/>
      <c r="ENM683" s="41"/>
      <c r="ENN683" s="36"/>
      <c r="ENO683" s="34"/>
      <c r="ENP683" s="34"/>
      <c r="ENQ683" s="37"/>
      <c r="ENR683" s="38"/>
      <c r="ENS683" s="34"/>
      <c r="ENT683" s="39"/>
      <c r="ENU683" s="39"/>
      <c r="ENV683" s="39"/>
      <c r="ENW683" s="39"/>
      <c r="ENX683" s="39"/>
      <c r="ENY683" s="39"/>
      <c r="ENZ683" s="39"/>
      <c r="EOA683" s="39"/>
      <c r="EOB683" s="39"/>
      <c r="EOC683" s="39"/>
      <c r="EOD683" s="39"/>
      <c r="EOE683" s="37"/>
      <c r="EOF683" s="37"/>
      <c r="EOG683" s="37"/>
      <c r="EOH683" s="37"/>
      <c r="EOI683" s="34"/>
      <c r="EOJ683" s="40"/>
      <c r="EOK683" s="34"/>
      <c r="EOL683" s="34"/>
      <c r="EOM683" s="35"/>
      <c r="EON683" s="36"/>
      <c r="EOO683" s="37"/>
      <c r="EOP683" s="34"/>
      <c r="EOQ683" s="34"/>
      <c r="EOR683" s="41"/>
      <c r="EOS683" s="41"/>
      <c r="EOT683" s="41"/>
      <c r="EOU683" s="41"/>
      <c r="EOV683" s="36"/>
      <c r="EOW683" s="41"/>
      <c r="EOX683" s="36"/>
      <c r="EOY683" s="34"/>
      <c r="EOZ683" s="34"/>
      <c r="EPA683" s="37"/>
      <c r="EPB683" s="38"/>
      <c r="EPC683" s="34"/>
      <c r="EPD683" s="39"/>
      <c r="EPE683" s="39"/>
      <c r="EPF683" s="39"/>
      <c r="EPG683" s="39"/>
      <c r="EPH683" s="39"/>
      <c r="EPI683" s="39"/>
      <c r="EPJ683" s="39"/>
      <c r="EPK683" s="39"/>
      <c r="EPL683" s="39"/>
      <c r="EPM683" s="39"/>
      <c r="EPN683" s="39"/>
      <c r="EPO683" s="37"/>
      <c r="EPP683" s="37"/>
      <c r="EPQ683" s="37"/>
      <c r="EPR683" s="37"/>
      <c r="EPS683" s="34"/>
      <c r="EPT683" s="40"/>
      <c r="EPU683" s="34"/>
      <c r="EPV683" s="34"/>
      <c r="EPW683" s="35"/>
      <c r="EPX683" s="36"/>
      <c r="EPY683" s="37"/>
      <c r="EPZ683" s="34"/>
      <c r="EQA683" s="34"/>
      <c r="EQB683" s="41"/>
      <c r="EQC683" s="41"/>
      <c r="EQD683" s="41"/>
      <c r="EQE683" s="41"/>
      <c r="EQF683" s="36"/>
      <c r="EQG683" s="41"/>
      <c r="EQH683" s="36"/>
      <c r="EQI683" s="34"/>
      <c r="EQJ683" s="34"/>
      <c r="EQK683" s="37"/>
      <c r="EQL683" s="38"/>
      <c r="EQM683" s="34"/>
      <c r="EQN683" s="39"/>
      <c r="EQO683" s="39"/>
      <c r="EQP683" s="39"/>
      <c r="EQQ683" s="39"/>
      <c r="EQR683" s="39"/>
      <c r="EQS683" s="39"/>
      <c r="EQT683" s="39"/>
      <c r="EQU683" s="39"/>
      <c r="EQV683" s="39"/>
      <c r="EQW683" s="39"/>
      <c r="EQX683" s="39"/>
      <c r="EQY683" s="37"/>
      <c r="EQZ683" s="37"/>
      <c r="ERA683" s="37"/>
      <c r="ERB683" s="37"/>
      <c r="ERC683" s="34"/>
      <c r="ERD683" s="40"/>
      <c r="ERE683" s="34"/>
      <c r="ERF683" s="34"/>
      <c r="ERG683" s="35"/>
      <c r="ERH683" s="36"/>
      <c r="ERI683" s="37"/>
      <c r="ERJ683" s="34"/>
      <c r="ERK683" s="34"/>
      <c r="ERL683" s="41"/>
      <c r="ERM683" s="41"/>
      <c r="ERN683" s="41"/>
      <c r="ERO683" s="41"/>
      <c r="ERP683" s="36"/>
      <c r="ERQ683" s="41"/>
      <c r="ERR683" s="36"/>
      <c r="ERS683" s="34"/>
      <c r="ERT683" s="34"/>
      <c r="ERU683" s="37"/>
      <c r="ERV683" s="38"/>
      <c r="ERW683" s="34"/>
      <c r="ERX683" s="39"/>
      <c r="ERY683" s="39"/>
      <c r="ERZ683" s="39"/>
      <c r="ESA683" s="39"/>
      <c r="ESB683" s="39"/>
      <c r="ESC683" s="39"/>
      <c r="ESD683" s="39"/>
      <c r="ESE683" s="39"/>
      <c r="ESF683" s="39"/>
      <c r="ESG683" s="39"/>
      <c r="ESH683" s="39"/>
      <c r="ESI683" s="37"/>
      <c r="ESJ683" s="37"/>
      <c r="ESK683" s="37"/>
      <c r="ESL683" s="37"/>
      <c r="ESM683" s="34"/>
      <c r="ESN683" s="40"/>
      <c r="ESO683" s="34"/>
      <c r="ESP683" s="34"/>
      <c r="ESQ683" s="35"/>
      <c r="ESR683" s="36"/>
      <c r="ESS683" s="37"/>
      <c r="EST683" s="34"/>
      <c r="ESU683" s="34"/>
      <c r="ESV683" s="41"/>
      <c r="ESW683" s="41"/>
      <c r="ESX683" s="41"/>
      <c r="ESY683" s="41"/>
      <c r="ESZ683" s="36"/>
      <c r="ETA683" s="41"/>
      <c r="ETB683" s="36"/>
      <c r="ETC683" s="34"/>
      <c r="ETD683" s="34"/>
      <c r="ETE683" s="37"/>
      <c r="ETF683" s="38"/>
      <c r="ETG683" s="34"/>
      <c r="ETH683" s="39"/>
      <c r="ETI683" s="39"/>
      <c r="ETJ683" s="39"/>
      <c r="ETK683" s="39"/>
      <c r="ETL683" s="39"/>
      <c r="ETM683" s="39"/>
      <c r="ETN683" s="39"/>
      <c r="ETO683" s="39"/>
      <c r="ETP683" s="39"/>
      <c r="ETQ683" s="39"/>
      <c r="ETR683" s="39"/>
      <c r="ETS683" s="37"/>
      <c r="ETT683" s="37"/>
      <c r="ETU683" s="37"/>
      <c r="ETV683" s="37"/>
      <c r="ETW683" s="34"/>
      <c r="ETX683" s="40"/>
      <c r="ETY683" s="34"/>
      <c r="ETZ683" s="34"/>
      <c r="EUA683" s="35"/>
      <c r="EUB683" s="36"/>
      <c r="EUC683" s="37"/>
      <c r="EUD683" s="34"/>
      <c r="EUE683" s="34"/>
      <c r="EUF683" s="41"/>
      <c r="EUG683" s="41"/>
      <c r="EUH683" s="41"/>
      <c r="EUI683" s="41"/>
      <c r="EUJ683" s="36"/>
      <c r="EUK683" s="41"/>
      <c r="EUL683" s="36"/>
      <c r="EUM683" s="34"/>
      <c r="EUN683" s="34"/>
      <c r="EUO683" s="37"/>
      <c r="EUP683" s="38"/>
      <c r="EUQ683" s="34"/>
      <c r="EUR683" s="39"/>
      <c r="EUS683" s="39"/>
      <c r="EUT683" s="39"/>
      <c r="EUU683" s="39"/>
      <c r="EUV683" s="39"/>
      <c r="EUW683" s="39"/>
      <c r="EUX683" s="39"/>
      <c r="EUY683" s="39"/>
      <c r="EUZ683" s="39"/>
      <c r="EVA683" s="39"/>
      <c r="EVB683" s="39"/>
      <c r="EVC683" s="37"/>
      <c r="EVD683" s="37"/>
      <c r="EVE683" s="37"/>
      <c r="EVF683" s="37"/>
      <c r="EVG683" s="34"/>
      <c r="EVH683" s="40"/>
      <c r="EVI683" s="34"/>
      <c r="EVJ683" s="34"/>
      <c r="EVK683" s="35"/>
      <c r="EVL683" s="36"/>
      <c r="EVM683" s="37"/>
      <c r="EVN683" s="34"/>
      <c r="EVO683" s="34"/>
      <c r="EVP683" s="41"/>
      <c r="EVQ683" s="41"/>
      <c r="EVR683" s="41"/>
      <c r="EVS683" s="41"/>
      <c r="EVT683" s="36"/>
      <c r="EVU683" s="41"/>
      <c r="EVV683" s="36"/>
      <c r="EVW683" s="34"/>
      <c r="EVX683" s="34"/>
      <c r="EVY683" s="37"/>
      <c r="EVZ683" s="38"/>
      <c r="EWA683" s="34"/>
      <c r="EWB683" s="39"/>
      <c r="EWC683" s="39"/>
      <c r="EWD683" s="39"/>
      <c r="EWE683" s="39"/>
      <c r="EWF683" s="39"/>
      <c r="EWG683" s="39"/>
      <c r="EWH683" s="39"/>
      <c r="EWI683" s="39"/>
      <c r="EWJ683" s="39"/>
      <c r="EWK683" s="39"/>
      <c r="EWL683" s="39"/>
      <c r="EWM683" s="37"/>
      <c r="EWN683" s="37"/>
      <c r="EWO683" s="37"/>
      <c r="EWP683" s="37"/>
      <c r="EWQ683" s="34"/>
      <c r="EWR683" s="40"/>
      <c r="EWS683" s="34"/>
      <c r="EWT683" s="34"/>
      <c r="EWU683" s="35"/>
      <c r="EWV683" s="36"/>
      <c r="EWW683" s="37"/>
      <c r="EWX683" s="34"/>
      <c r="EWY683" s="34"/>
      <c r="EWZ683" s="41"/>
      <c r="EXA683" s="41"/>
      <c r="EXB683" s="41"/>
      <c r="EXC683" s="41"/>
      <c r="EXD683" s="36"/>
      <c r="EXE683" s="41"/>
      <c r="EXF683" s="36"/>
      <c r="EXG683" s="34"/>
      <c r="EXH683" s="34"/>
      <c r="EXI683" s="37"/>
      <c r="EXJ683" s="38"/>
      <c r="EXK683" s="34"/>
      <c r="EXL683" s="39"/>
      <c r="EXM683" s="39"/>
      <c r="EXN683" s="39"/>
      <c r="EXO683" s="39"/>
      <c r="EXP683" s="39"/>
      <c r="EXQ683" s="39"/>
      <c r="EXR683" s="39"/>
      <c r="EXS683" s="39"/>
      <c r="EXT683" s="39"/>
      <c r="EXU683" s="39"/>
      <c r="EXV683" s="39"/>
      <c r="EXW683" s="37"/>
      <c r="EXX683" s="37"/>
      <c r="EXY683" s="37"/>
      <c r="EXZ683" s="37"/>
      <c r="EYA683" s="34"/>
      <c r="EYB683" s="40"/>
      <c r="EYC683" s="34"/>
      <c r="EYD683" s="34"/>
      <c r="EYE683" s="35"/>
      <c r="EYF683" s="36"/>
      <c r="EYG683" s="37"/>
      <c r="EYH683" s="34"/>
      <c r="EYI683" s="34"/>
      <c r="EYJ683" s="41"/>
      <c r="EYK683" s="41"/>
      <c r="EYL683" s="41"/>
      <c r="EYM683" s="41"/>
      <c r="EYN683" s="36"/>
      <c r="EYO683" s="41"/>
      <c r="EYP683" s="36"/>
      <c r="EYQ683" s="34"/>
      <c r="EYR683" s="34"/>
      <c r="EYS683" s="37"/>
      <c r="EYT683" s="38"/>
      <c r="EYU683" s="34"/>
      <c r="EYV683" s="39"/>
      <c r="EYW683" s="39"/>
      <c r="EYX683" s="39"/>
      <c r="EYY683" s="39"/>
      <c r="EYZ683" s="39"/>
      <c r="EZA683" s="39"/>
      <c r="EZB683" s="39"/>
      <c r="EZC683" s="39"/>
      <c r="EZD683" s="39"/>
      <c r="EZE683" s="39"/>
      <c r="EZF683" s="39"/>
      <c r="EZG683" s="37"/>
      <c r="EZH683" s="37"/>
      <c r="EZI683" s="37"/>
      <c r="EZJ683" s="37"/>
      <c r="EZK683" s="34"/>
      <c r="EZL683" s="40"/>
      <c r="EZM683" s="34"/>
      <c r="EZN683" s="34"/>
      <c r="EZO683" s="35"/>
      <c r="EZP683" s="36"/>
      <c r="EZQ683" s="37"/>
      <c r="EZR683" s="34"/>
      <c r="EZS683" s="34"/>
      <c r="EZT683" s="41"/>
      <c r="EZU683" s="41"/>
      <c r="EZV683" s="41"/>
      <c r="EZW683" s="41"/>
      <c r="EZX683" s="36"/>
      <c r="EZY683" s="41"/>
      <c r="EZZ683" s="36"/>
      <c r="FAA683" s="34"/>
      <c r="FAB683" s="34"/>
      <c r="FAC683" s="37"/>
      <c r="FAD683" s="38"/>
      <c r="FAE683" s="34"/>
      <c r="FAF683" s="39"/>
      <c r="FAG683" s="39"/>
      <c r="FAH683" s="39"/>
      <c r="FAI683" s="39"/>
      <c r="FAJ683" s="39"/>
      <c r="FAK683" s="39"/>
      <c r="FAL683" s="39"/>
      <c r="FAM683" s="39"/>
      <c r="FAN683" s="39"/>
      <c r="FAO683" s="39"/>
      <c r="FAP683" s="39"/>
      <c r="FAQ683" s="37"/>
      <c r="FAR683" s="37"/>
      <c r="FAS683" s="37"/>
      <c r="FAT683" s="37"/>
      <c r="FAU683" s="34"/>
      <c r="FAV683" s="40"/>
      <c r="FAW683" s="34"/>
      <c r="FAX683" s="34"/>
      <c r="FAY683" s="35"/>
      <c r="FAZ683" s="36"/>
      <c r="FBA683" s="37"/>
      <c r="FBB683" s="34"/>
      <c r="FBC683" s="34"/>
      <c r="FBD683" s="41"/>
      <c r="FBE683" s="41"/>
      <c r="FBF683" s="41"/>
      <c r="FBG683" s="41"/>
      <c r="FBH683" s="36"/>
      <c r="FBI683" s="41"/>
      <c r="FBJ683" s="36"/>
      <c r="FBK683" s="34"/>
      <c r="FBL683" s="34"/>
      <c r="FBM683" s="37"/>
      <c r="FBN683" s="38"/>
      <c r="FBO683" s="34"/>
      <c r="FBP683" s="39"/>
      <c r="FBQ683" s="39"/>
      <c r="FBR683" s="39"/>
      <c r="FBS683" s="39"/>
      <c r="FBT683" s="39"/>
      <c r="FBU683" s="39"/>
      <c r="FBV683" s="39"/>
      <c r="FBW683" s="39"/>
      <c r="FBX683" s="39"/>
      <c r="FBY683" s="39"/>
      <c r="FBZ683" s="39"/>
      <c r="FCA683" s="37"/>
      <c r="FCB683" s="37"/>
      <c r="FCC683" s="37"/>
      <c r="FCD683" s="37"/>
      <c r="FCE683" s="34"/>
      <c r="FCF683" s="40"/>
      <c r="FCG683" s="34"/>
      <c r="FCH683" s="34"/>
      <c r="FCI683" s="35"/>
      <c r="FCJ683" s="36"/>
      <c r="FCK683" s="37"/>
      <c r="FCL683" s="34"/>
      <c r="FCM683" s="34"/>
      <c r="FCN683" s="41"/>
      <c r="FCO683" s="41"/>
      <c r="FCP683" s="41"/>
      <c r="FCQ683" s="41"/>
      <c r="FCR683" s="36"/>
      <c r="FCS683" s="41"/>
      <c r="FCT683" s="36"/>
      <c r="FCU683" s="34"/>
      <c r="FCV683" s="34"/>
      <c r="FCW683" s="37"/>
      <c r="FCX683" s="38"/>
      <c r="FCY683" s="34"/>
      <c r="FCZ683" s="39"/>
      <c r="FDA683" s="39"/>
      <c r="FDB683" s="39"/>
      <c r="FDC683" s="39"/>
      <c r="FDD683" s="39"/>
      <c r="FDE683" s="39"/>
      <c r="FDF683" s="39"/>
      <c r="FDG683" s="39"/>
      <c r="FDH683" s="39"/>
      <c r="FDI683" s="39"/>
      <c r="FDJ683" s="39"/>
      <c r="FDK683" s="37"/>
      <c r="FDL683" s="37"/>
      <c r="FDM683" s="37"/>
      <c r="FDN683" s="37"/>
      <c r="FDO683" s="34"/>
      <c r="FDP683" s="40"/>
      <c r="FDQ683" s="34"/>
      <c r="FDR683" s="34"/>
      <c r="FDS683" s="35"/>
      <c r="FDT683" s="36"/>
      <c r="FDU683" s="37"/>
      <c r="FDV683" s="34"/>
      <c r="FDW683" s="34"/>
      <c r="FDX683" s="41"/>
      <c r="FDY683" s="41"/>
      <c r="FDZ683" s="41"/>
      <c r="FEA683" s="41"/>
      <c r="FEB683" s="36"/>
      <c r="FEC683" s="41"/>
      <c r="FED683" s="36"/>
      <c r="FEE683" s="34"/>
      <c r="FEF683" s="34"/>
      <c r="FEG683" s="37"/>
      <c r="FEH683" s="38"/>
      <c r="FEI683" s="34"/>
      <c r="FEJ683" s="39"/>
      <c r="FEK683" s="39"/>
      <c r="FEL683" s="39"/>
      <c r="FEM683" s="39"/>
      <c r="FEN683" s="39"/>
      <c r="FEO683" s="39"/>
      <c r="FEP683" s="39"/>
      <c r="FEQ683" s="39"/>
      <c r="FER683" s="39"/>
      <c r="FES683" s="39"/>
      <c r="FET683" s="39"/>
      <c r="FEU683" s="37"/>
      <c r="FEV683" s="37"/>
      <c r="FEW683" s="37"/>
      <c r="FEX683" s="37"/>
      <c r="FEY683" s="34"/>
      <c r="FEZ683" s="40"/>
      <c r="FFA683" s="34"/>
      <c r="FFB683" s="34"/>
      <c r="FFC683" s="35"/>
      <c r="FFD683" s="36"/>
      <c r="FFE683" s="37"/>
      <c r="FFF683" s="34"/>
      <c r="FFG683" s="34"/>
      <c r="FFH683" s="41"/>
      <c r="FFI683" s="41"/>
      <c r="FFJ683" s="41"/>
      <c r="FFK683" s="41"/>
      <c r="FFL683" s="36"/>
      <c r="FFM683" s="41"/>
      <c r="FFN683" s="36"/>
      <c r="FFO683" s="34"/>
      <c r="FFP683" s="34"/>
      <c r="FFQ683" s="37"/>
      <c r="FFR683" s="38"/>
      <c r="FFS683" s="34"/>
      <c r="FFT683" s="39"/>
      <c r="FFU683" s="39"/>
      <c r="FFV683" s="39"/>
      <c r="FFW683" s="39"/>
      <c r="FFX683" s="39"/>
      <c r="FFY683" s="39"/>
      <c r="FFZ683" s="39"/>
      <c r="FGA683" s="39"/>
      <c r="FGB683" s="39"/>
      <c r="FGC683" s="39"/>
      <c r="FGD683" s="39"/>
      <c r="FGE683" s="37"/>
      <c r="FGF683" s="37"/>
      <c r="FGG683" s="37"/>
      <c r="FGH683" s="37"/>
      <c r="FGI683" s="34"/>
      <c r="FGJ683" s="40"/>
      <c r="FGK683" s="34"/>
      <c r="FGL683" s="34"/>
      <c r="FGM683" s="35"/>
      <c r="FGN683" s="36"/>
      <c r="FGO683" s="37"/>
      <c r="FGP683" s="34"/>
      <c r="FGQ683" s="34"/>
      <c r="FGR683" s="41"/>
      <c r="FGS683" s="41"/>
      <c r="FGT683" s="41"/>
      <c r="FGU683" s="41"/>
      <c r="FGV683" s="36"/>
      <c r="FGW683" s="41"/>
      <c r="FGX683" s="36"/>
      <c r="FGY683" s="34"/>
      <c r="FGZ683" s="34"/>
      <c r="FHA683" s="37"/>
      <c r="FHB683" s="38"/>
      <c r="FHC683" s="34"/>
      <c r="FHD683" s="39"/>
      <c r="FHE683" s="39"/>
      <c r="FHF683" s="39"/>
      <c r="FHG683" s="39"/>
      <c r="FHH683" s="39"/>
      <c r="FHI683" s="39"/>
      <c r="FHJ683" s="39"/>
      <c r="FHK683" s="39"/>
      <c r="FHL683" s="39"/>
      <c r="FHM683" s="39"/>
      <c r="FHN683" s="39"/>
      <c r="FHO683" s="37"/>
      <c r="FHP683" s="37"/>
      <c r="FHQ683" s="37"/>
      <c r="FHR683" s="37"/>
      <c r="FHS683" s="34"/>
      <c r="FHT683" s="40"/>
      <c r="FHU683" s="34"/>
      <c r="FHV683" s="34"/>
      <c r="FHW683" s="35"/>
      <c r="FHX683" s="36"/>
      <c r="FHY683" s="37"/>
      <c r="FHZ683" s="34"/>
      <c r="FIA683" s="34"/>
      <c r="FIB683" s="41"/>
      <c r="FIC683" s="41"/>
      <c r="FID683" s="41"/>
      <c r="FIE683" s="41"/>
      <c r="FIF683" s="36"/>
      <c r="FIG683" s="41"/>
      <c r="FIH683" s="36"/>
      <c r="FII683" s="34"/>
      <c r="FIJ683" s="34"/>
      <c r="FIK683" s="37"/>
      <c r="FIL683" s="38"/>
      <c r="FIM683" s="34"/>
      <c r="FIN683" s="39"/>
      <c r="FIO683" s="39"/>
      <c r="FIP683" s="39"/>
      <c r="FIQ683" s="39"/>
      <c r="FIR683" s="39"/>
      <c r="FIS683" s="39"/>
      <c r="FIT683" s="39"/>
      <c r="FIU683" s="39"/>
      <c r="FIV683" s="39"/>
      <c r="FIW683" s="39"/>
      <c r="FIX683" s="39"/>
      <c r="FIY683" s="37"/>
      <c r="FIZ683" s="37"/>
      <c r="FJA683" s="37"/>
      <c r="FJB683" s="37"/>
      <c r="FJC683" s="34"/>
      <c r="FJD683" s="40"/>
      <c r="FJE683" s="34"/>
      <c r="FJF683" s="34"/>
      <c r="FJG683" s="35"/>
      <c r="FJH683" s="36"/>
      <c r="FJI683" s="37"/>
      <c r="FJJ683" s="34"/>
      <c r="FJK683" s="34"/>
      <c r="FJL683" s="41"/>
      <c r="FJM683" s="41"/>
      <c r="FJN683" s="41"/>
      <c r="FJO683" s="41"/>
      <c r="FJP683" s="36"/>
      <c r="FJQ683" s="41"/>
      <c r="FJR683" s="36"/>
      <c r="FJS683" s="34"/>
      <c r="FJT683" s="34"/>
      <c r="FJU683" s="37"/>
      <c r="FJV683" s="38"/>
      <c r="FJW683" s="34"/>
      <c r="FJX683" s="39"/>
      <c r="FJY683" s="39"/>
      <c r="FJZ683" s="39"/>
      <c r="FKA683" s="39"/>
      <c r="FKB683" s="39"/>
      <c r="FKC683" s="39"/>
      <c r="FKD683" s="39"/>
      <c r="FKE683" s="39"/>
      <c r="FKF683" s="39"/>
      <c r="FKG683" s="39"/>
      <c r="FKH683" s="39"/>
      <c r="FKI683" s="37"/>
      <c r="FKJ683" s="37"/>
      <c r="FKK683" s="37"/>
      <c r="FKL683" s="37"/>
      <c r="FKM683" s="34"/>
      <c r="FKN683" s="40"/>
      <c r="FKO683" s="34"/>
      <c r="FKP683" s="34"/>
      <c r="FKQ683" s="35"/>
      <c r="FKR683" s="36"/>
      <c r="FKS683" s="37"/>
      <c r="FKT683" s="34"/>
      <c r="FKU683" s="34"/>
      <c r="FKV683" s="41"/>
      <c r="FKW683" s="41"/>
      <c r="FKX683" s="41"/>
      <c r="FKY683" s="41"/>
      <c r="FKZ683" s="36"/>
      <c r="FLA683" s="41"/>
      <c r="FLB683" s="36"/>
      <c r="FLC683" s="34"/>
      <c r="FLD683" s="34"/>
      <c r="FLE683" s="37"/>
      <c r="FLF683" s="38"/>
      <c r="FLG683" s="34"/>
      <c r="FLH683" s="39"/>
      <c r="FLI683" s="39"/>
      <c r="FLJ683" s="39"/>
      <c r="FLK683" s="39"/>
      <c r="FLL683" s="39"/>
      <c r="FLM683" s="39"/>
      <c r="FLN683" s="39"/>
      <c r="FLO683" s="39"/>
      <c r="FLP683" s="39"/>
      <c r="FLQ683" s="39"/>
      <c r="FLR683" s="39"/>
      <c r="FLS683" s="37"/>
      <c r="FLT683" s="37"/>
      <c r="FLU683" s="37"/>
      <c r="FLV683" s="37"/>
      <c r="FLW683" s="34"/>
      <c r="FLX683" s="40"/>
      <c r="FLY683" s="34"/>
      <c r="FLZ683" s="34"/>
      <c r="FMA683" s="35"/>
      <c r="FMB683" s="36"/>
      <c r="FMC683" s="37"/>
      <c r="FMD683" s="34"/>
      <c r="FME683" s="34"/>
      <c r="FMF683" s="41"/>
      <c r="FMG683" s="41"/>
      <c r="FMH683" s="41"/>
      <c r="FMI683" s="41"/>
      <c r="FMJ683" s="36"/>
      <c r="FMK683" s="41"/>
      <c r="FML683" s="36"/>
      <c r="FMM683" s="34"/>
      <c r="FMN683" s="34"/>
      <c r="FMO683" s="37"/>
      <c r="FMP683" s="38"/>
      <c r="FMQ683" s="34"/>
      <c r="FMR683" s="39"/>
      <c r="FMS683" s="39"/>
      <c r="FMT683" s="39"/>
      <c r="FMU683" s="39"/>
      <c r="FMV683" s="39"/>
      <c r="FMW683" s="39"/>
      <c r="FMX683" s="39"/>
      <c r="FMY683" s="39"/>
      <c r="FMZ683" s="39"/>
      <c r="FNA683" s="39"/>
      <c r="FNB683" s="39"/>
      <c r="FNC683" s="37"/>
      <c r="FND683" s="37"/>
      <c r="FNE683" s="37"/>
      <c r="FNF683" s="37"/>
      <c r="FNG683" s="34"/>
      <c r="FNH683" s="40"/>
      <c r="FNI683" s="34"/>
      <c r="FNJ683" s="34"/>
      <c r="FNK683" s="35"/>
      <c r="FNL683" s="36"/>
      <c r="FNM683" s="37"/>
      <c r="FNN683" s="34"/>
      <c r="FNO683" s="34"/>
      <c r="FNP683" s="41"/>
      <c r="FNQ683" s="41"/>
      <c r="FNR683" s="41"/>
      <c r="FNS683" s="41"/>
      <c r="FNT683" s="36"/>
      <c r="FNU683" s="41"/>
      <c r="FNV683" s="36"/>
      <c r="FNW683" s="34"/>
      <c r="FNX683" s="34"/>
      <c r="FNY683" s="37"/>
      <c r="FNZ683" s="38"/>
      <c r="FOA683" s="34"/>
      <c r="FOB683" s="39"/>
      <c r="FOC683" s="39"/>
      <c r="FOD683" s="39"/>
      <c r="FOE683" s="39"/>
      <c r="FOF683" s="39"/>
      <c r="FOG683" s="39"/>
      <c r="FOH683" s="39"/>
      <c r="FOI683" s="39"/>
      <c r="FOJ683" s="39"/>
      <c r="FOK683" s="39"/>
      <c r="FOL683" s="39"/>
      <c r="FOM683" s="37"/>
      <c r="FON683" s="37"/>
      <c r="FOO683" s="37"/>
      <c r="FOP683" s="37"/>
      <c r="FOQ683" s="34"/>
      <c r="FOR683" s="40"/>
      <c r="FOS683" s="34"/>
      <c r="FOT683" s="34"/>
      <c r="FOU683" s="35"/>
      <c r="FOV683" s="36"/>
      <c r="FOW683" s="37"/>
      <c r="FOX683" s="34"/>
      <c r="FOY683" s="34"/>
      <c r="FOZ683" s="41"/>
      <c r="FPA683" s="41"/>
      <c r="FPB683" s="41"/>
      <c r="FPC683" s="41"/>
      <c r="FPD683" s="36"/>
      <c r="FPE683" s="41"/>
      <c r="FPF683" s="36"/>
      <c r="FPG683" s="34"/>
      <c r="FPH683" s="34"/>
      <c r="FPI683" s="37"/>
      <c r="FPJ683" s="38"/>
      <c r="FPK683" s="34"/>
      <c r="FPL683" s="39"/>
      <c r="FPM683" s="39"/>
      <c r="FPN683" s="39"/>
      <c r="FPO683" s="39"/>
      <c r="FPP683" s="39"/>
      <c r="FPQ683" s="39"/>
      <c r="FPR683" s="39"/>
      <c r="FPS683" s="39"/>
      <c r="FPT683" s="39"/>
      <c r="FPU683" s="39"/>
      <c r="FPV683" s="39"/>
      <c r="FPW683" s="37"/>
      <c r="FPX683" s="37"/>
      <c r="FPY683" s="37"/>
      <c r="FPZ683" s="37"/>
      <c r="FQA683" s="34"/>
      <c r="FQB683" s="40"/>
      <c r="FQC683" s="34"/>
      <c r="FQD683" s="34"/>
      <c r="FQE683" s="35"/>
      <c r="FQF683" s="36"/>
      <c r="FQG683" s="37"/>
      <c r="FQH683" s="34"/>
      <c r="FQI683" s="34"/>
      <c r="FQJ683" s="41"/>
      <c r="FQK683" s="41"/>
      <c r="FQL683" s="41"/>
      <c r="FQM683" s="41"/>
      <c r="FQN683" s="36"/>
      <c r="FQO683" s="41"/>
      <c r="FQP683" s="36"/>
      <c r="FQQ683" s="34"/>
      <c r="FQR683" s="34"/>
      <c r="FQS683" s="37"/>
      <c r="FQT683" s="38"/>
      <c r="FQU683" s="34"/>
      <c r="FQV683" s="39"/>
      <c r="FQW683" s="39"/>
      <c r="FQX683" s="39"/>
      <c r="FQY683" s="39"/>
      <c r="FQZ683" s="39"/>
      <c r="FRA683" s="39"/>
      <c r="FRB683" s="39"/>
      <c r="FRC683" s="39"/>
      <c r="FRD683" s="39"/>
      <c r="FRE683" s="39"/>
      <c r="FRF683" s="39"/>
      <c r="FRG683" s="37"/>
      <c r="FRH683" s="37"/>
      <c r="FRI683" s="37"/>
      <c r="FRJ683" s="37"/>
      <c r="FRK683" s="34"/>
      <c r="FRL683" s="40"/>
      <c r="FRM683" s="34"/>
      <c r="FRN683" s="34"/>
      <c r="FRO683" s="35"/>
      <c r="FRP683" s="36"/>
      <c r="FRQ683" s="37"/>
      <c r="FRR683" s="34"/>
      <c r="FRS683" s="34"/>
      <c r="FRT683" s="41"/>
      <c r="FRU683" s="41"/>
      <c r="FRV683" s="41"/>
      <c r="FRW683" s="41"/>
      <c r="FRX683" s="36"/>
      <c r="FRY683" s="41"/>
      <c r="FRZ683" s="36"/>
      <c r="FSA683" s="34"/>
      <c r="FSB683" s="34"/>
      <c r="FSC683" s="37"/>
      <c r="FSD683" s="38"/>
      <c r="FSE683" s="34"/>
      <c r="FSF683" s="39"/>
      <c r="FSG683" s="39"/>
      <c r="FSH683" s="39"/>
      <c r="FSI683" s="39"/>
      <c r="FSJ683" s="39"/>
      <c r="FSK683" s="39"/>
      <c r="FSL683" s="39"/>
      <c r="FSM683" s="39"/>
      <c r="FSN683" s="39"/>
      <c r="FSO683" s="39"/>
      <c r="FSP683" s="39"/>
      <c r="FSQ683" s="37"/>
      <c r="FSR683" s="37"/>
      <c r="FSS683" s="37"/>
      <c r="FST683" s="37"/>
      <c r="FSU683" s="34"/>
      <c r="FSV683" s="40"/>
      <c r="FSW683" s="34"/>
      <c r="FSX683" s="34"/>
      <c r="FSY683" s="35"/>
      <c r="FSZ683" s="36"/>
      <c r="FTA683" s="37"/>
      <c r="FTB683" s="34"/>
      <c r="FTC683" s="34"/>
      <c r="FTD683" s="41"/>
      <c r="FTE683" s="41"/>
      <c r="FTF683" s="41"/>
      <c r="FTG683" s="41"/>
      <c r="FTH683" s="36"/>
      <c r="FTI683" s="41"/>
      <c r="FTJ683" s="36"/>
      <c r="FTK683" s="34"/>
      <c r="FTL683" s="34"/>
      <c r="FTM683" s="37"/>
      <c r="FTN683" s="38"/>
      <c r="FTO683" s="34"/>
      <c r="FTP683" s="39"/>
      <c r="FTQ683" s="39"/>
      <c r="FTR683" s="39"/>
      <c r="FTS683" s="39"/>
      <c r="FTT683" s="39"/>
      <c r="FTU683" s="39"/>
      <c r="FTV683" s="39"/>
      <c r="FTW683" s="39"/>
      <c r="FTX683" s="39"/>
      <c r="FTY683" s="39"/>
      <c r="FTZ683" s="39"/>
      <c r="FUA683" s="37"/>
      <c r="FUB683" s="37"/>
      <c r="FUC683" s="37"/>
      <c r="FUD683" s="37"/>
      <c r="FUE683" s="34"/>
      <c r="FUF683" s="40"/>
      <c r="FUG683" s="34"/>
      <c r="FUH683" s="34"/>
      <c r="FUI683" s="35"/>
      <c r="FUJ683" s="36"/>
      <c r="FUK683" s="37"/>
      <c r="FUL683" s="34"/>
      <c r="FUM683" s="34"/>
      <c r="FUN683" s="41"/>
      <c r="FUO683" s="41"/>
      <c r="FUP683" s="41"/>
      <c r="FUQ683" s="41"/>
      <c r="FUR683" s="36"/>
      <c r="FUS683" s="41"/>
      <c r="FUT683" s="36"/>
      <c r="FUU683" s="34"/>
      <c r="FUV683" s="34"/>
      <c r="FUW683" s="37"/>
      <c r="FUX683" s="38"/>
      <c r="FUY683" s="34"/>
      <c r="FUZ683" s="39"/>
      <c r="FVA683" s="39"/>
      <c r="FVB683" s="39"/>
      <c r="FVC683" s="39"/>
      <c r="FVD683" s="39"/>
      <c r="FVE683" s="39"/>
      <c r="FVF683" s="39"/>
      <c r="FVG683" s="39"/>
      <c r="FVH683" s="39"/>
      <c r="FVI683" s="39"/>
      <c r="FVJ683" s="39"/>
      <c r="FVK683" s="37"/>
      <c r="FVL683" s="37"/>
      <c r="FVM683" s="37"/>
      <c r="FVN683" s="37"/>
      <c r="FVO683" s="34"/>
      <c r="FVP683" s="40"/>
      <c r="FVQ683" s="34"/>
      <c r="FVR683" s="34"/>
      <c r="FVS683" s="35"/>
      <c r="FVT683" s="36"/>
      <c r="FVU683" s="37"/>
      <c r="FVV683" s="34"/>
      <c r="FVW683" s="34"/>
      <c r="FVX683" s="41"/>
      <c r="FVY683" s="41"/>
      <c r="FVZ683" s="41"/>
      <c r="FWA683" s="41"/>
      <c r="FWB683" s="36"/>
      <c r="FWC683" s="41"/>
      <c r="FWD683" s="36"/>
      <c r="FWE683" s="34"/>
      <c r="FWF683" s="34"/>
      <c r="FWG683" s="37"/>
      <c r="FWH683" s="38"/>
      <c r="FWI683" s="34"/>
      <c r="FWJ683" s="39"/>
      <c r="FWK683" s="39"/>
      <c r="FWL683" s="39"/>
      <c r="FWM683" s="39"/>
      <c r="FWN683" s="39"/>
      <c r="FWO683" s="39"/>
      <c r="FWP683" s="39"/>
      <c r="FWQ683" s="39"/>
      <c r="FWR683" s="39"/>
      <c r="FWS683" s="39"/>
      <c r="FWT683" s="39"/>
      <c r="FWU683" s="37"/>
      <c r="FWV683" s="37"/>
      <c r="FWW683" s="37"/>
      <c r="FWX683" s="37"/>
      <c r="FWY683" s="34"/>
      <c r="FWZ683" s="40"/>
      <c r="FXA683" s="34"/>
      <c r="FXB683" s="34"/>
      <c r="FXC683" s="35"/>
      <c r="FXD683" s="36"/>
      <c r="FXE683" s="37"/>
      <c r="FXF683" s="34"/>
      <c r="FXG683" s="34"/>
      <c r="FXH683" s="41"/>
      <c r="FXI683" s="41"/>
      <c r="FXJ683" s="41"/>
      <c r="FXK683" s="41"/>
      <c r="FXL683" s="36"/>
      <c r="FXM683" s="41"/>
      <c r="FXN683" s="36"/>
      <c r="FXO683" s="34"/>
      <c r="FXP683" s="34"/>
      <c r="FXQ683" s="37"/>
      <c r="FXR683" s="38"/>
      <c r="FXS683" s="34"/>
      <c r="FXT683" s="39"/>
      <c r="FXU683" s="39"/>
      <c r="FXV683" s="39"/>
      <c r="FXW683" s="39"/>
      <c r="FXX683" s="39"/>
      <c r="FXY683" s="39"/>
      <c r="FXZ683" s="39"/>
      <c r="FYA683" s="39"/>
      <c r="FYB683" s="39"/>
      <c r="FYC683" s="39"/>
      <c r="FYD683" s="39"/>
      <c r="FYE683" s="37"/>
      <c r="FYF683" s="37"/>
      <c r="FYG683" s="37"/>
      <c r="FYH683" s="37"/>
      <c r="FYI683" s="34"/>
      <c r="FYJ683" s="40"/>
      <c r="FYK683" s="34"/>
      <c r="FYL683" s="34"/>
      <c r="FYM683" s="35"/>
      <c r="FYN683" s="36"/>
      <c r="FYO683" s="37"/>
      <c r="FYP683" s="34"/>
      <c r="FYQ683" s="34"/>
      <c r="FYR683" s="41"/>
      <c r="FYS683" s="41"/>
      <c r="FYT683" s="41"/>
      <c r="FYU683" s="41"/>
      <c r="FYV683" s="36"/>
      <c r="FYW683" s="41"/>
      <c r="FYX683" s="36"/>
      <c r="FYY683" s="34"/>
      <c r="FYZ683" s="34"/>
      <c r="FZA683" s="37"/>
      <c r="FZB683" s="38"/>
      <c r="FZC683" s="34"/>
      <c r="FZD683" s="39"/>
      <c r="FZE683" s="39"/>
      <c r="FZF683" s="39"/>
      <c r="FZG683" s="39"/>
      <c r="FZH683" s="39"/>
      <c r="FZI683" s="39"/>
      <c r="FZJ683" s="39"/>
      <c r="FZK683" s="39"/>
      <c r="FZL683" s="39"/>
      <c r="FZM683" s="39"/>
      <c r="FZN683" s="39"/>
      <c r="FZO683" s="37"/>
      <c r="FZP683" s="37"/>
      <c r="FZQ683" s="37"/>
      <c r="FZR683" s="37"/>
      <c r="FZS683" s="34"/>
      <c r="FZT683" s="40"/>
      <c r="FZU683" s="34"/>
      <c r="FZV683" s="34"/>
      <c r="FZW683" s="35"/>
      <c r="FZX683" s="36"/>
      <c r="FZY683" s="37"/>
      <c r="FZZ683" s="34"/>
      <c r="GAA683" s="34"/>
      <c r="GAB683" s="41"/>
      <c r="GAC683" s="41"/>
      <c r="GAD683" s="41"/>
      <c r="GAE683" s="41"/>
      <c r="GAF683" s="36"/>
      <c r="GAG683" s="41"/>
      <c r="GAH683" s="36"/>
      <c r="GAI683" s="34"/>
      <c r="GAJ683" s="34"/>
      <c r="GAK683" s="37"/>
      <c r="GAL683" s="38"/>
      <c r="GAM683" s="34"/>
      <c r="GAN683" s="39"/>
      <c r="GAO683" s="39"/>
      <c r="GAP683" s="39"/>
      <c r="GAQ683" s="39"/>
      <c r="GAR683" s="39"/>
      <c r="GAS683" s="39"/>
      <c r="GAT683" s="39"/>
      <c r="GAU683" s="39"/>
      <c r="GAV683" s="39"/>
      <c r="GAW683" s="39"/>
      <c r="GAX683" s="39"/>
      <c r="GAY683" s="37"/>
      <c r="GAZ683" s="37"/>
      <c r="GBA683" s="37"/>
      <c r="GBB683" s="37"/>
      <c r="GBC683" s="34"/>
      <c r="GBD683" s="40"/>
      <c r="GBE683" s="34"/>
      <c r="GBF683" s="34"/>
      <c r="GBG683" s="35"/>
      <c r="GBH683" s="36"/>
      <c r="GBI683" s="37"/>
      <c r="GBJ683" s="34"/>
      <c r="GBK683" s="34"/>
      <c r="GBL683" s="41"/>
      <c r="GBM683" s="41"/>
      <c r="GBN683" s="41"/>
      <c r="GBO683" s="41"/>
      <c r="GBP683" s="36"/>
      <c r="GBQ683" s="41"/>
      <c r="GBR683" s="36"/>
      <c r="GBS683" s="34"/>
      <c r="GBT683" s="34"/>
      <c r="GBU683" s="37"/>
      <c r="GBV683" s="38"/>
      <c r="GBW683" s="34"/>
      <c r="GBX683" s="39"/>
      <c r="GBY683" s="39"/>
      <c r="GBZ683" s="39"/>
      <c r="GCA683" s="39"/>
      <c r="GCB683" s="39"/>
      <c r="GCC683" s="39"/>
      <c r="GCD683" s="39"/>
      <c r="GCE683" s="39"/>
      <c r="GCF683" s="39"/>
      <c r="GCG683" s="39"/>
      <c r="GCH683" s="39"/>
      <c r="GCI683" s="37"/>
      <c r="GCJ683" s="37"/>
      <c r="GCK683" s="37"/>
      <c r="GCL683" s="37"/>
      <c r="GCM683" s="34"/>
      <c r="GCN683" s="40"/>
      <c r="GCO683" s="34"/>
      <c r="GCP683" s="34"/>
      <c r="GCQ683" s="35"/>
      <c r="GCR683" s="36"/>
      <c r="GCS683" s="37"/>
      <c r="GCT683" s="34"/>
      <c r="GCU683" s="34"/>
      <c r="GCV683" s="41"/>
      <c r="GCW683" s="41"/>
      <c r="GCX683" s="41"/>
      <c r="GCY683" s="41"/>
      <c r="GCZ683" s="36"/>
      <c r="GDA683" s="41"/>
      <c r="GDB683" s="36"/>
      <c r="GDC683" s="34"/>
      <c r="GDD683" s="34"/>
      <c r="GDE683" s="37"/>
      <c r="GDF683" s="38"/>
      <c r="GDG683" s="34"/>
      <c r="GDH683" s="39"/>
      <c r="GDI683" s="39"/>
      <c r="GDJ683" s="39"/>
      <c r="GDK683" s="39"/>
      <c r="GDL683" s="39"/>
      <c r="GDM683" s="39"/>
      <c r="GDN683" s="39"/>
      <c r="GDO683" s="39"/>
      <c r="GDP683" s="39"/>
      <c r="GDQ683" s="39"/>
      <c r="GDR683" s="39"/>
      <c r="GDS683" s="37"/>
      <c r="GDT683" s="37"/>
      <c r="GDU683" s="37"/>
      <c r="GDV683" s="37"/>
      <c r="GDW683" s="34"/>
      <c r="GDX683" s="40"/>
      <c r="GDY683" s="34"/>
      <c r="GDZ683" s="34"/>
      <c r="GEA683" s="35"/>
      <c r="GEB683" s="36"/>
      <c r="GEC683" s="37"/>
      <c r="GED683" s="34"/>
      <c r="GEE683" s="34"/>
      <c r="GEF683" s="41"/>
      <c r="GEG683" s="41"/>
      <c r="GEH683" s="41"/>
      <c r="GEI683" s="41"/>
      <c r="GEJ683" s="36"/>
      <c r="GEK683" s="41"/>
      <c r="GEL683" s="36"/>
      <c r="GEM683" s="34"/>
      <c r="GEN683" s="34"/>
      <c r="GEO683" s="37"/>
      <c r="GEP683" s="38"/>
      <c r="GEQ683" s="34"/>
      <c r="GER683" s="39"/>
      <c r="GES683" s="39"/>
      <c r="GET683" s="39"/>
      <c r="GEU683" s="39"/>
      <c r="GEV683" s="39"/>
      <c r="GEW683" s="39"/>
      <c r="GEX683" s="39"/>
      <c r="GEY683" s="39"/>
      <c r="GEZ683" s="39"/>
      <c r="GFA683" s="39"/>
      <c r="GFB683" s="39"/>
      <c r="GFC683" s="37"/>
      <c r="GFD683" s="37"/>
      <c r="GFE683" s="37"/>
      <c r="GFF683" s="37"/>
      <c r="GFG683" s="34"/>
      <c r="GFH683" s="40"/>
      <c r="GFI683" s="34"/>
      <c r="GFJ683" s="34"/>
      <c r="GFK683" s="35"/>
      <c r="GFL683" s="36"/>
      <c r="GFM683" s="37"/>
      <c r="GFN683" s="34"/>
      <c r="GFO683" s="34"/>
      <c r="GFP683" s="41"/>
      <c r="GFQ683" s="41"/>
      <c r="GFR683" s="41"/>
      <c r="GFS683" s="41"/>
      <c r="GFT683" s="36"/>
      <c r="GFU683" s="41"/>
      <c r="GFV683" s="36"/>
      <c r="GFW683" s="34"/>
      <c r="GFX683" s="34"/>
      <c r="GFY683" s="37"/>
      <c r="GFZ683" s="38"/>
      <c r="GGA683" s="34"/>
      <c r="GGB683" s="39"/>
      <c r="GGC683" s="39"/>
      <c r="GGD683" s="39"/>
      <c r="GGE683" s="39"/>
      <c r="GGF683" s="39"/>
      <c r="GGG683" s="39"/>
      <c r="GGH683" s="39"/>
      <c r="GGI683" s="39"/>
      <c r="GGJ683" s="39"/>
      <c r="GGK683" s="39"/>
      <c r="GGL683" s="39"/>
      <c r="GGM683" s="37"/>
      <c r="GGN683" s="37"/>
      <c r="GGO683" s="37"/>
      <c r="GGP683" s="37"/>
      <c r="GGQ683" s="34"/>
      <c r="GGR683" s="40"/>
      <c r="GGS683" s="34"/>
      <c r="GGT683" s="34"/>
      <c r="GGU683" s="35"/>
      <c r="GGV683" s="36"/>
      <c r="GGW683" s="37"/>
      <c r="GGX683" s="34"/>
      <c r="GGY683" s="34"/>
      <c r="GGZ683" s="41"/>
      <c r="GHA683" s="41"/>
      <c r="GHB683" s="41"/>
      <c r="GHC683" s="41"/>
      <c r="GHD683" s="36"/>
      <c r="GHE683" s="41"/>
      <c r="GHF683" s="36"/>
      <c r="GHG683" s="34"/>
      <c r="GHH683" s="34"/>
      <c r="GHI683" s="37"/>
      <c r="GHJ683" s="38"/>
      <c r="GHK683" s="34"/>
      <c r="GHL683" s="39"/>
      <c r="GHM683" s="39"/>
      <c r="GHN683" s="39"/>
      <c r="GHO683" s="39"/>
      <c r="GHP683" s="39"/>
      <c r="GHQ683" s="39"/>
      <c r="GHR683" s="39"/>
      <c r="GHS683" s="39"/>
      <c r="GHT683" s="39"/>
      <c r="GHU683" s="39"/>
      <c r="GHV683" s="39"/>
      <c r="GHW683" s="37"/>
      <c r="GHX683" s="37"/>
      <c r="GHY683" s="37"/>
      <c r="GHZ683" s="37"/>
      <c r="GIA683" s="34"/>
      <c r="GIB683" s="40"/>
      <c r="GIC683" s="34"/>
      <c r="GID683" s="34"/>
      <c r="GIE683" s="35"/>
      <c r="GIF683" s="36"/>
      <c r="GIG683" s="37"/>
      <c r="GIH683" s="34"/>
      <c r="GII683" s="34"/>
      <c r="GIJ683" s="41"/>
      <c r="GIK683" s="41"/>
      <c r="GIL683" s="41"/>
      <c r="GIM683" s="41"/>
      <c r="GIN683" s="36"/>
      <c r="GIO683" s="41"/>
      <c r="GIP683" s="36"/>
      <c r="GIQ683" s="34"/>
      <c r="GIR683" s="34"/>
      <c r="GIS683" s="37"/>
      <c r="GIT683" s="38"/>
      <c r="GIU683" s="34"/>
      <c r="GIV683" s="39"/>
      <c r="GIW683" s="39"/>
      <c r="GIX683" s="39"/>
      <c r="GIY683" s="39"/>
      <c r="GIZ683" s="39"/>
      <c r="GJA683" s="39"/>
      <c r="GJB683" s="39"/>
      <c r="GJC683" s="39"/>
      <c r="GJD683" s="39"/>
      <c r="GJE683" s="39"/>
      <c r="GJF683" s="39"/>
      <c r="GJG683" s="37"/>
      <c r="GJH683" s="37"/>
      <c r="GJI683" s="37"/>
      <c r="GJJ683" s="37"/>
      <c r="GJK683" s="34"/>
      <c r="GJL683" s="40"/>
      <c r="GJM683" s="34"/>
      <c r="GJN683" s="34"/>
      <c r="GJO683" s="35"/>
      <c r="GJP683" s="36"/>
      <c r="GJQ683" s="37"/>
      <c r="GJR683" s="34"/>
      <c r="GJS683" s="34"/>
      <c r="GJT683" s="41"/>
      <c r="GJU683" s="41"/>
      <c r="GJV683" s="41"/>
      <c r="GJW683" s="41"/>
      <c r="GJX683" s="36"/>
      <c r="GJY683" s="41"/>
      <c r="GJZ683" s="36"/>
      <c r="GKA683" s="34"/>
      <c r="GKB683" s="34"/>
      <c r="GKC683" s="37"/>
      <c r="GKD683" s="38"/>
      <c r="GKE683" s="34"/>
      <c r="GKF683" s="39"/>
      <c r="GKG683" s="39"/>
      <c r="GKH683" s="39"/>
      <c r="GKI683" s="39"/>
      <c r="GKJ683" s="39"/>
      <c r="GKK683" s="39"/>
      <c r="GKL683" s="39"/>
      <c r="GKM683" s="39"/>
      <c r="GKN683" s="39"/>
      <c r="GKO683" s="39"/>
      <c r="GKP683" s="39"/>
      <c r="GKQ683" s="37"/>
      <c r="GKR683" s="37"/>
      <c r="GKS683" s="37"/>
      <c r="GKT683" s="37"/>
      <c r="GKU683" s="34"/>
      <c r="GKV683" s="40"/>
      <c r="GKW683" s="34"/>
      <c r="GKX683" s="34"/>
      <c r="GKY683" s="35"/>
      <c r="GKZ683" s="36"/>
      <c r="GLA683" s="37"/>
      <c r="GLB683" s="34"/>
      <c r="GLC683" s="34"/>
      <c r="GLD683" s="41"/>
      <c r="GLE683" s="41"/>
      <c r="GLF683" s="41"/>
      <c r="GLG683" s="41"/>
      <c r="GLH683" s="36"/>
      <c r="GLI683" s="41"/>
      <c r="GLJ683" s="36"/>
      <c r="GLK683" s="34"/>
      <c r="GLL683" s="34"/>
      <c r="GLM683" s="37"/>
      <c r="GLN683" s="38"/>
      <c r="GLO683" s="34"/>
      <c r="GLP683" s="39"/>
      <c r="GLQ683" s="39"/>
      <c r="GLR683" s="39"/>
      <c r="GLS683" s="39"/>
      <c r="GLT683" s="39"/>
      <c r="GLU683" s="39"/>
      <c r="GLV683" s="39"/>
      <c r="GLW683" s="39"/>
      <c r="GLX683" s="39"/>
      <c r="GLY683" s="39"/>
      <c r="GLZ683" s="39"/>
      <c r="GMA683" s="37"/>
      <c r="GMB683" s="37"/>
      <c r="GMC683" s="37"/>
      <c r="GMD683" s="37"/>
      <c r="GME683" s="34"/>
      <c r="GMF683" s="40"/>
      <c r="GMG683" s="34"/>
      <c r="GMH683" s="34"/>
      <c r="GMI683" s="35"/>
      <c r="GMJ683" s="36"/>
      <c r="GMK683" s="37"/>
      <c r="GML683" s="34"/>
      <c r="GMM683" s="34"/>
      <c r="GMN683" s="41"/>
      <c r="GMO683" s="41"/>
      <c r="GMP683" s="41"/>
      <c r="GMQ683" s="41"/>
      <c r="GMR683" s="36"/>
      <c r="GMS683" s="41"/>
      <c r="GMT683" s="36"/>
      <c r="GMU683" s="34"/>
      <c r="GMV683" s="34"/>
      <c r="GMW683" s="37"/>
      <c r="GMX683" s="38"/>
      <c r="GMY683" s="34"/>
      <c r="GMZ683" s="39"/>
      <c r="GNA683" s="39"/>
      <c r="GNB683" s="39"/>
      <c r="GNC683" s="39"/>
      <c r="GND683" s="39"/>
      <c r="GNE683" s="39"/>
      <c r="GNF683" s="39"/>
      <c r="GNG683" s="39"/>
      <c r="GNH683" s="39"/>
      <c r="GNI683" s="39"/>
      <c r="GNJ683" s="39"/>
      <c r="GNK683" s="37"/>
      <c r="GNL683" s="37"/>
      <c r="GNM683" s="37"/>
      <c r="GNN683" s="37"/>
      <c r="GNO683" s="34"/>
      <c r="GNP683" s="40"/>
      <c r="GNQ683" s="34"/>
      <c r="GNR683" s="34"/>
      <c r="GNS683" s="35"/>
      <c r="GNT683" s="36"/>
      <c r="GNU683" s="37"/>
      <c r="GNV683" s="34"/>
      <c r="GNW683" s="34"/>
      <c r="GNX683" s="41"/>
      <c r="GNY683" s="41"/>
      <c r="GNZ683" s="41"/>
      <c r="GOA683" s="41"/>
      <c r="GOB683" s="36"/>
      <c r="GOC683" s="41"/>
      <c r="GOD683" s="36"/>
      <c r="GOE683" s="34"/>
      <c r="GOF683" s="34"/>
      <c r="GOG683" s="37"/>
      <c r="GOH683" s="38"/>
      <c r="GOI683" s="34"/>
      <c r="GOJ683" s="39"/>
      <c r="GOK683" s="39"/>
      <c r="GOL683" s="39"/>
      <c r="GOM683" s="39"/>
      <c r="GON683" s="39"/>
      <c r="GOO683" s="39"/>
      <c r="GOP683" s="39"/>
      <c r="GOQ683" s="39"/>
      <c r="GOR683" s="39"/>
      <c r="GOS683" s="39"/>
      <c r="GOT683" s="39"/>
      <c r="GOU683" s="37"/>
      <c r="GOV683" s="37"/>
      <c r="GOW683" s="37"/>
      <c r="GOX683" s="37"/>
      <c r="GOY683" s="34"/>
      <c r="GOZ683" s="40"/>
      <c r="GPA683" s="34"/>
      <c r="GPB683" s="34"/>
      <c r="GPC683" s="35"/>
      <c r="GPD683" s="36"/>
      <c r="GPE683" s="37"/>
      <c r="GPF683" s="34"/>
      <c r="GPG683" s="34"/>
      <c r="GPH683" s="41"/>
      <c r="GPI683" s="41"/>
      <c r="GPJ683" s="41"/>
      <c r="GPK683" s="41"/>
      <c r="GPL683" s="36"/>
      <c r="GPM683" s="41"/>
      <c r="GPN683" s="36"/>
      <c r="GPO683" s="34"/>
      <c r="GPP683" s="34"/>
      <c r="GPQ683" s="37"/>
      <c r="GPR683" s="38"/>
      <c r="GPS683" s="34"/>
      <c r="GPT683" s="39"/>
      <c r="GPU683" s="39"/>
      <c r="GPV683" s="39"/>
      <c r="GPW683" s="39"/>
      <c r="GPX683" s="39"/>
      <c r="GPY683" s="39"/>
      <c r="GPZ683" s="39"/>
      <c r="GQA683" s="39"/>
      <c r="GQB683" s="39"/>
      <c r="GQC683" s="39"/>
      <c r="GQD683" s="39"/>
      <c r="GQE683" s="37"/>
      <c r="GQF683" s="37"/>
      <c r="GQG683" s="37"/>
      <c r="GQH683" s="37"/>
      <c r="GQI683" s="34"/>
      <c r="GQJ683" s="40"/>
      <c r="GQK683" s="34"/>
      <c r="GQL683" s="34"/>
      <c r="GQM683" s="35"/>
      <c r="GQN683" s="36"/>
      <c r="GQO683" s="37"/>
      <c r="GQP683" s="34"/>
      <c r="GQQ683" s="34"/>
      <c r="GQR683" s="41"/>
      <c r="GQS683" s="41"/>
      <c r="GQT683" s="41"/>
      <c r="GQU683" s="41"/>
      <c r="GQV683" s="36"/>
      <c r="GQW683" s="41"/>
      <c r="GQX683" s="36"/>
      <c r="GQY683" s="34"/>
      <c r="GQZ683" s="34"/>
      <c r="GRA683" s="37"/>
      <c r="GRB683" s="38"/>
      <c r="GRC683" s="34"/>
      <c r="GRD683" s="39"/>
      <c r="GRE683" s="39"/>
      <c r="GRF683" s="39"/>
      <c r="GRG683" s="39"/>
      <c r="GRH683" s="39"/>
      <c r="GRI683" s="39"/>
      <c r="GRJ683" s="39"/>
      <c r="GRK683" s="39"/>
      <c r="GRL683" s="39"/>
      <c r="GRM683" s="39"/>
      <c r="GRN683" s="39"/>
      <c r="GRO683" s="37"/>
      <c r="GRP683" s="37"/>
      <c r="GRQ683" s="37"/>
      <c r="GRR683" s="37"/>
      <c r="GRS683" s="34"/>
      <c r="GRT683" s="40"/>
      <c r="GRU683" s="34"/>
      <c r="GRV683" s="34"/>
      <c r="GRW683" s="35"/>
      <c r="GRX683" s="36"/>
      <c r="GRY683" s="37"/>
      <c r="GRZ683" s="34"/>
      <c r="GSA683" s="34"/>
      <c r="GSB683" s="41"/>
      <c r="GSC683" s="41"/>
      <c r="GSD683" s="41"/>
      <c r="GSE683" s="41"/>
      <c r="GSF683" s="36"/>
      <c r="GSG683" s="41"/>
      <c r="GSH683" s="36"/>
      <c r="GSI683" s="34"/>
      <c r="GSJ683" s="34"/>
      <c r="GSK683" s="37"/>
      <c r="GSL683" s="38"/>
      <c r="GSM683" s="34"/>
      <c r="GSN683" s="39"/>
      <c r="GSO683" s="39"/>
      <c r="GSP683" s="39"/>
      <c r="GSQ683" s="39"/>
      <c r="GSR683" s="39"/>
      <c r="GSS683" s="39"/>
      <c r="GST683" s="39"/>
      <c r="GSU683" s="39"/>
      <c r="GSV683" s="39"/>
      <c r="GSW683" s="39"/>
      <c r="GSX683" s="39"/>
      <c r="GSY683" s="37"/>
      <c r="GSZ683" s="37"/>
      <c r="GTA683" s="37"/>
      <c r="GTB683" s="37"/>
      <c r="GTC683" s="34"/>
      <c r="GTD683" s="40"/>
      <c r="GTE683" s="34"/>
      <c r="GTF683" s="34"/>
      <c r="GTG683" s="35"/>
      <c r="GTH683" s="36"/>
      <c r="GTI683" s="37"/>
      <c r="GTJ683" s="34"/>
      <c r="GTK683" s="34"/>
      <c r="GTL683" s="41"/>
      <c r="GTM683" s="41"/>
      <c r="GTN683" s="41"/>
      <c r="GTO683" s="41"/>
      <c r="GTP683" s="36"/>
      <c r="GTQ683" s="41"/>
      <c r="GTR683" s="36"/>
      <c r="GTS683" s="34"/>
      <c r="GTT683" s="34"/>
      <c r="GTU683" s="37"/>
      <c r="GTV683" s="38"/>
      <c r="GTW683" s="34"/>
      <c r="GTX683" s="39"/>
      <c r="GTY683" s="39"/>
      <c r="GTZ683" s="39"/>
      <c r="GUA683" s="39"/>
      <c r="GUB683" s="39"/>
      <c r="GUC683" s="39"/>
      <c r="GUD683" s="39"/>
      <c r="GUE683" s="39"/>
      <c r="GUF683" s="39"/>
      <c r="GUG683" s="39"/>
      <c r="GUH683" s="39"/>
      <c r="GUI683" s="37"/>
      <c r="GUJ683" s="37"/>
      <c r="GUK683" s="37"/>
      <c r="GUL683" s="37"/>
      <c r="GUM683" s="34"/>
      <c r="GUN683" s="40"/>
      <c r="GUO683" s="34"/>
      <c r="GUP683" s="34"/>
      <c r="GUQ683" s="35"/>
      <c r="GUR683" s="36"/>
      <c r="GUS683" s="37"/>
      <c r="GUT683" s="34"/>
      <c r="GUU683" s="34"/>
      <c r="GUV683" s="41"/>
      <c r="GUW683" s="41"/>
      <c r="GUX683" s="41"/>
      <c r="GUY683" s="41"/>
      <c r="GUZ683" s="36"/>
      <c r="GVA683" s="41"/>
      <c r="GVB683" s="36"/>
      <c r="GVC683" s="34"/>
      <c r="GVD683" s="34"/>
      <c r="GVE683" s="37"/>
      <c r="GVF683" s="38"/>
      <c r="GVG683" s="34"/>
      <c r="GVH683" s="39"/>
      <c r="GVI683" s="39"/>
      <c r="GVJ683" s="39"/>
      <c r="GVK683" s="39"/>
      <c r="GVL683" s="39"/>
      <c r="GVM683" s="39"/>
      <c r="GVN683" s="39"/>
      <c r="GVO683" s="39"/>
      <c r="GVP683" s="39"/>
      <c r="GVQ683" s="39"/>
      <c r="GVR683" s="39"/>
      <c r="GVS683" s="37"/>
      <c r="GVT683" s="37"/>
      <c r="GVU683" s="37"/>
      <c r="GVV683" s="37"/>
      <c r="GVW683" s="34"/>
      <c r="GVX683" s="40"/>
      <c r="GVY683" s="34"/>
      <c r="GVZ683" s="34"/>
      <c r="GWA683" s="35"/>
      <c r="GWB683" s="36"/>
      <c r="GWC683" s="37"/>
      <c r="GWD683" s="34"/>
      <c r="GWE683" s="34"/>
      <c r="GWF683" s="41"/>
      <c r="GWG683" s="41"/>
      <c r="GWH683" s="41"/>
      <c r="GWI683" s="41"/>
      <c r="GWJ683" s="36"/>
      <c r="GWK683" s="41"/>
      <c r="GWL683" s="36"/>
      <c r="GWM683" s="34"/>
      <c r="GWN683" s="34"/>
      <c r="GWO683" s="37"/>
      <c r="GWP683" s="38"/>
      <c r="GWQ683" s="34"/>
      <c r="GWR683" s="39"/>
      <c r="GWS683" s="39"/>
      <c r="GWT683" s="39"/>
      <c r="GWU683" s="39"/>
      <c r="GWV683" s="39"/>
      <c r="GWW683" s="39"/>
      <c r="GWX683" s="39"/>
      <c r="GWY683" s="39"/>
      <c r="GWZ683" s="39"/>
      <c r="GXA683" s="39"/>
      <c r="GXB683" s="39"/>
      <c r="GXC683" s="37"/>
      <c r="GXD683" s="37"/>
      <c r="GXE683" s="37"/>
      <c r="GXF683" s="37"/>
      <c r="GXG683" s="34"/>
      <c r="GXH683" s="40"/>
      <c r="GXI683" s="34"/>
      <c r="GXJ683" s="34"/>
      <c r="GXK683" s="35"/>
      <c r="GXL683" s="36"/>
      <c r="GXM683" s="37"/>
      <c r="GXN683" s="34"/>
      <c r="GXO683" s="34"/>
      <c r="GXP683" s="41"/>
      <c r="GXQ683" s="41"/>
      <c r="GXR683" s="41"/>
      <c r="GXS683" s="41"/>
      <c r="GXT683" s="36"/>
      <c r="GXU683" s="41"/>
      <c r="GXV683" s="36"/>
      <c r="GXW683" s="34"/>
      <c r="GXX683" s="34"/>
      <c r="GXY683" s="37"/>
      <c r="GXZ683" s="38"/>
      <c r="GYA683" s="34"/>
      <c r="GYB683" s="39"/>
      <c r="GYC683" s="39"/>
      <c r="GYD683" s="39"/>
      <c r="GYE683" s="39"/>
      <c r="GYF683" s="39"/>
      <c r="GYG683" s="39"/>
      <c r="GYH683" s="39"/>
      <c r="GYI683" s="39"/>
      <c r="GYJ683" s="39"/>
      <c r="GYK683" s="39"/>
      <c r="GYL683" s="39"/>
      <c r="GYM683" s="37"/>
      <c r="GYN683" s="37"/>
      <c r="GYO683" s="37"/>
      <c r="GYP683" s="37"/>
      <c r="GYQ683" s="34"/>
      <c r="GYR683" s="40"/>
      <c r="GYS683" s="34"/>
      <c r="GYT683" s="34"/>
      <c r="GYU683" s="35"/>
      <c r="GYV683" s="36"/>
      <c r="GYW683" s="37"/>
      <c r="GYX683" s="34"/>
      <c r="GYY683" s="34"/>
      <c r="GYZ683" s="41"/>
      <c r="GZA683" s="41"/>
      <c r="GZB683" s="41"/>
      <c r="GZC683" s="41"/>
      <c r="GZD683" s="36"/>
      <c r="GZE683" s="41"/>
      <c r="GZF683" s="36"/>
      <c r="GZG683" s="34"/>
      <c r="GZH683" s="34"/>
      <c r="GZI683" s="37"/>
      <c r="GZJ683" s="38"/>
      <c r="GZK683" s="34"/>
      <c r="GZL683" s="39"/>
      <c r="GZM683" s="39"/>
      <c r="GZN683" s="39"/>
      <c r="GZO683" s="39"/>
      <c r="GZP683" s="39"/>
      <c r="GZQ683" s="39"/>
      <c r="GZR683" s="39"/>
      <c r="GZS683" s="39"/>
      <c r="GZT683" s="39"/>
      <c r="GZU683" s="39"/>
      <c r="GZV683" s="39"/>
      <c r="GZW683" s="37"/>
      <c r="GZX683" s="37"/>
      <c r="GZY683" s="37"/>
      <c r="GZZ683" s="37"/>
      <c r="HAA683" s="34"/>
      <c r="HAB683" s="40"/>
      <c r="HAC683" s="34"/>
      <c r="HAD683" s="34"/>
      <c r="HAE683" s="35"/>
      <c r="HAF683" s="36"/>
      <c r="HAG683" s="37"/>
      <c r="HAH683" s="34"/>
      <c r="HAI683" s="34"/>
      <c r="HAJ683" s="41"/>
      <c r="HAK683" s="41"/>
      <c r="HAL683" s="41"/>
      <c r="HAM683" s="41"/>
      <c r="HAN683" s="36"/>
      <c r="HAO683" s="41"/>
      <c r="HAP683" s="36"/>
      <c r="HAQ683" s="34"/>
      <c r="HAR683" s="34"/>
      <c r="HAS683" s="37"/>
      <c r="HAT683" s="38"/>
      <c r="HAU683" s="34"/>
      <c r="HAV683" s="39"/>
      <c r="HAW683" s="39"/>
      <c r="HAX683" s="39"/>
      <c r="HAY683" s="39"/>
      <c r="HAZ683" s="39"/>
      <c r="HBA683" s="39"/>
      <c r="HBB683" s="39"/>
      <c r="HBC683" s="39"/>
      <c r="HBD683" s="39"/>
      <c r="HBE683" s="39"/>
      <c r="HBF683" s="39"/>
      <c r="HBG683" s="37"/>
      <c r="HBH683" s="37"/>
      <c r="HBI683" s="37"/>
      <c r="HBJ683" s="37"/>
      <c r="HBK683" s="34"/>
      <c r="HBL683" s="40"/>
      <c r="HBM683" s="34"/>
      <c r="HBN683" s="34"/>
      <c r="HBO683" s="35"/>
      <c r="HBP683" s="36"/>
      <c r="HBQ683" s="37"/>
      <c r="HBR683" s="34"/>
      <c r="HBS683" s="34"/>
      <c r="HBT683" s="41"/>
      <c r="HBU683" s="41"/>
      <c r="HBV683" s="41"/>
      <c r="HBW683" s="41"/>
      <c r="HBX683" s="36"/>
      <c r="HBY683" s="41"/>
      <c r="HBZ683" s="36"/>
      <c r="HCA683" s="34"/>
      <c r="HCB683" s="34"/>
      <c r="HCC683" s="37"/>
      <c r="HCD683" s="38"/>
      <c r="HCE683" s="34"/>
      <c r="HCF683" s="39"/>
      <c r="HCG683" s="39"/>
      <c r="HCH683" s="39"/>
      <c r="HCI683" s="39"/>
      <c r="HCJ683" s="39"/>
      <c r="HCK683" s="39"/>
      <c r="HCL683" s="39"/>
      <c r="HCM683" s="39"/>
      <c r="HCN683" s="39"/>
      <c r="HCO683" s="39"/>
      <c r="HCP683" s="39"/>
      <c r="HCQ683" s="37"/>
      <c r="HCR683" s="37"/>
      <c r="HCS683" s="37"/>
      <c r="HCT683" s="37"/>
      <c r="HCU683" s="34"/>
      <c r="HCV683" s="40"/>
      <c r="HCW683" s="34"/>
      <c r="HCX683" s="34"/>
      <c r="HCY683" s="35"/>
      <c r="HCZ683" s="36"/>
      <c r="HDA683" s="37"/>
      <c r="HDB683" s="34"/>
      <c r="HDC683" s="34"/>
      <c r="HDD683" s="41"/>
      <c r="HDE683" s="41"/>
      <c r="HDF683" s="41"/>
      <c r="HDG683" s="41"/>
      <c r="HDH683" s="36"/>
      <c r="HDI683" s="41"/>
      <c r="HDJ683" s="36"/>
      <c r="HDK683" s="34"/>
      <c r="HDL683" s="34"/>
      <c r="HDM683" s="37"/>
      <c r="HDN683" s="38"/>
      <c r="HDO683" s="34"/>
      <c r="HDP683" s="39"/>
      <c r="HDQ683" s="39"/>
      <c r="HDR683" s="39"/>
      <c r="HDS683" s="39"/>
      <c r="HDT683" s="39"/>
      <c r="HDU683" s="39"/>
      <c r="HDV683" s="39"/>
      <c r="HDW683" s="39"/>
      <c r="HDX683" s="39"/>
      <c r="HDY683" s="39"/>
      <c r="HDZ683" s="39"/>
      <c r="HEA683" s="37"/>
      <c r="HEB683" s="37"/>
      <c r="HEC683" s="37"/>
      <c r="HED683" s="37"/>
      <c r="HEE683" s="34"/>
      <c r="HEF683" s="40"/>
      <c r="HEG683" s="34"/>
      <c r="HEH683" s="34"/>
      <c r="HEI683" s="35"/>
      <c r="HEJ683" s="36"/>
      <c r="HEK683" s="37"/>
      <c r="HEL683" s="34"/>
      <c r="HEM683" s="34"/>
      <c r="HEN683" s="41"/>
      <c r="HEO683" s="41"/>
      <c r="HEP683" s="41"/>
      <c r="HEQ683" s="41"/>
      <c r="HER683" s="36"/>
      <c r="HES683" s="41"/>
      <c r="HET683" s="36"/>
      <c r="HEU683" s="34"/>
      <c r="HEV683" s="34"/>
      <c r="HEW683" s="37"/>
      <c r="HEX683" s="38"/>
      <c r="HEY683" s="34"/>
      <c r="HEZ683" s="39"/>
      <c r="HFA683" s="39"/>
      <c r="HFB683" s="39"/>
      <c r="HFC683" s="39"/>
      <c r="HFD683" s="39"/>
      <c r="HFE683" s="39"/>
      <c r="HFF683" s="39"/>
      <c r="HFG683" s="39"/>
      <c r="HFH683" s="39"/>
      <c r="HFI683" s="39"/>
      <c r="HFJ683" s="39"/>
      <c r="HFK683" s="37"/>
      <c r="HFL683" s="37"/>
      <c r="HFM683" s="37"/>
      <c r="HFN683" s="37"/>
      <c r="HFO683" s="34"/>
      <c r="HFP683" s="40"/>
      <c r="HFQ683" s="34"/>
      <c r="HFR683" s="34"/>
      <c r="HFS683" s="35"/>
      <c r="HFT683" s="36"/>
      <c r="HFU683" s="37"/>
      <c r="HFV683" s="34"/>
      <c r="HFW683" s="34"/>
      <c r="HFX683" s="41"/>
      <c r="HFY683" s="41"/>
      <c r="HFZ683" s="41"/>
      <c r="HGA683" s="41"/>
      <c r="HGB683" s="36"/>
      <c r="HGC683" s="41"/>
      <c r="HGD683" s="36"/>
      <c r="HGE683" s="34"/>
      <c r="HGF683" s="34"/>
      <c r="HGG683" s="37"/>
      <c r="HGH683" s="38"/>
      <c r="HGI683" s="34"/>
      <c r="HGJ683" s="39"/>
      <c r="HGK683" s="39"/>
      <c r="HGL683" s="39"/>
      <c r="HGM683" s="39"/>
      <c r="HGN683" s="39"/>
      <c r="HGO683" s="39"/>
      <c r="HGP683" s="39"/>
      <c r="HGQ683" s="39"/>
      <c r="HGR683" s="39"/>
      <c r="HGS683" s="39"/>
      <c r="HGT683" s="39"/>
      <c r="HGU683" s="37"/>
      <c r="HGV683" s="37"/>
      <c r="HGW683" s="37"/>
      <c r="HGX683" s="37"/>
      <c r="HGY683" s="34"/>
      <c r="HGZ683" s="40"/>
      <c r="HHA683" s="34"/>
      <c r="HHB683" s="34"/>
      <c r="HHC683" s="35"/>
      <c r="HHD683" s="36"/>
      <c r="HHE683" s="37"/>
      <c r="HHF683" s="34"/>
      <c r="HHG683" s="34"/>
      <c r="HHH683" s="41"/>
      <c r="HHI683" s="41"/>
      <c r="HHJ683" s="41"/>
      <c r="HHK683" s="41"/>
      <c r="HHL683" s="36"/>
      <c r="HHM683" s="41"/>
      <c r="HHN683" s="36"/>
      <c r="HHO683" s="34"/>
      <c r="HHP683" s="34"/>
      <c r="HHQ683" s="37"/>
      <c r="HHR683" s="38"/>
      <c r="HHS683" s="34"/>
      <c r="HHT683" s="39"/>
      <c r="HHU683" s="39"/>
      <c r="HHV683" s="39"/>
      <c r="HHW683" s="39"/>
      <c r="HHX683" s="39"/>
      <c r="HHY683" s="39"/>
      <c r="HHZ683" s="39"/>
      <c r="HIA683" s="39"/>
      <c r="HIB683" s="39"/>
      <c r="HIC683" s="39"/>
      <c r="HID683" s="39"/>
      <c r="HIE683" s="37"/>
      <c r="HIF683" s="37"/>
      <c r="HIG683" s="37"/>
      <c r="HIH683" s="37"/>
      <c r="HII683" s="34"/>
      <c r="HIJ683" s="40"/>
      <c r="HIK683" s="34"/>
      <c r="HIL683" s="34"/>
      <c r="HIM683" s="35"/>
      <c r="HIN683" s="36"/>
      <c r="HIO683" s="37"/>
      <c r="HIP683" s="34"/>
      <c r="HIQ683" s="34"/>
      <c r="HIR683" s="41"/>
      <c r="HIS683" s="41"/>
      <c r="HIT683" s="41"/>
      <c r="HIU683" s="41"/>
      <c r="HIV683" s="36"/>
      <c r="HIW683" s="41"/>
      <c r="HIX683" s="36"/>
      <c r="HIY683" s="34"/>
      <c r="HIZ683" s="34"/>
      <c r="HJA683" s="37"/>
      <c r="HJB683" s="38"/>
      <c r="HJC683" s="34"/>
      <c r="HJD683" s="39"/>
      <c r="HJE683" s="39"/>
      <c r="HJF683" s="39"/>
      <c r="HJG683" s="39"/>
      <c r="HJH683" s="39"/>
      <c r="HJI683" s="39"/>
      <c r="HJJ683" s="39"/>
      <c r="HJK683" s="39"/>
      <c r="HJL683" s="39"/>
      <c r="HJM683" s="39"/>
      <c r="HJN683" s="39"/>
      <c r="HJO683" s="37"/>
      <c r="HJP683" s="37"/>
      <c r="HJQ683" s="37"/>
      <c r="HJR683" s="37"/>
      <c r="HJS683" s="34"/>
      <c r="HJT683" s="40"/>
      <c r="HJU683" s="34"/>
      <c r="HJV683" s="34"/>
      <c r="HJW683" s="35"/>
      <c r="HJX683" s="36"/>
      <c r="HJY683" s="37"/>
      <c r="HJZ683" s="34"/>
      <c r="HKA683" s="34"/>
      <c r="HKB683" s="41"/>
      <c r="HKC683" s="41"/>
      <c r="HKD683" s="41"/>
      <c r="HKE683" s="41"/>
      <c r="HKF683" s="36"/>
      <c r="HKG683" s="41"/>
      <c r="HKH683" s="36"/>
      <c r="HKI683" s="34"/>
      <c r="HKJ683" s="34"/>
      <c r="HKK683" s="37"/>
      <c r="HKL683" s="38"/>
      <c r="HKM683" s="34"/>
      <c r="HKN683" s="39"/>
      <c r="HKO683" s="39"/>
      <c r="HKP683" s="39"/>
      <c r="HKQ683" s="39"/>
      <c r="HKR683" s="39"/>
      <c r="HKS683" s="39"/>
      <c r="HKT683" s="39"/>
      <c r="HKU683" s="39"/>
      <c r="HKV683" s="39"/>
      <c r="HKW683" s="39"/>
      <c r="HKX683" s="39"/>
      <c r="HKY683" s="37"/>
      <c r="HKZ683" s="37"/>
      <c r="HLA683" s="37"/>
      <c r="HLB683" s="37"/>
      <c r="HLC683" s="34"/>
      <c r="HLD683" s="40"/>
      <c r="HLE683" s="34"/>
      <c r="HLF683" s="34"/>
      <c r="HLG683" s="35"/>
      <c r="HLH683" s="36"/>
      <c r="HLI683" s="37"/>
      <c r="HLJ683" s="34"/>
      <c r="HLK683" s="34"/>
      <c r="HLL683" s="41"/>
      <c r="HLM683" s="41"/>
      <c r="HLN683" s="41"/>
      <c r="HLO683" s="41"/>
      <c r="HLP683" s="36"/>
      <c r="HLQ683" s="41"/>
      <c r="HLR683" s="36"/>
      <c r="HLS683" s="34"/>
      <c r="HLT683" s="34"/>
      <c r="HLU683" s="37"/>
      <c r="HLV683" s="38"/>
      <c r="HLW683" s="34"/>
      <c r="HLX683" s="39"/>
      <c r="HLY683" s="39"/>
      <c r="HLZ683" s="39"/>
      <c r="HMA683" s="39"/>
      <c r="HMB683" s="39"/>
      <c r="HMC683" s="39"/>
      <c r="HMD683" s="39"/>
      <c r="HME683" s="39"/>
      <c r="HMF683" s="39"/>
      <c r="HMG683" s="39"/>
      <c r="HMH683" s="39"/>
      <c r="HMI683" s="37"/>
      <c r="HMJ683" s="37"/>
      <c r="HMK683" s="37"/>
      <c r="HML683" s="37"/>
      <c r="HMM683" s="34"/>
      <c r="HMN683" s="40"/>
      <c r="HMO683" s="34"/>
      <c r="HMP683" s="34"/>
      <c r="HMQ683" s="35"/>
      <c r="HMR683" s="36"/>
      <c r="HMS683" s="37"/>
      <c r="HMT683" s="34"/>
      <c r="HMU683" s="34"/>
      <c r="HMV683" s="41"/>
      <c r="HMW683" s="41"/>
      <c r="HMX683" s="41"/>
      <c r="HMY683" s="41"/>
      <c r="HMZ683" s="36"/>
      <c r="HNA683" s="41"/>
      <c r="HNB683" s="36"/>
      <c r="HNC683" s="34"/>
      <c r="HND683" s="34"/>
      <c r="HNE683" s="37"/>
      <c r="HNF683" s="38"/>
      <c r="HNG683" s="34"/>
      <c r="HNH683" s="39"/>
      <c r="HNI683" s="39"/>
      <c r="HNJ683" s="39"/>
      <c r="HNK683" s="39"/>
      <c r="HNL683" s="39"/>
      <c r="HNM683" s="39"/>
      <c r="HNN683" s="39"/>
      <c r="HNO683" s="39"/>
      <c r="HNP683" s="39"/>
      <c r="HNQ683" s="39"/>
      <c r="HNR683" s="39"/>
      <c r="HNS683" s="37"/>
      <c r="HNT683" s="37"/>
      <c r="HNU683" s="37"/>
      <c r="HNV683" s="37"/>
      <c r="HNW683" s="34"/>
      <c r="HNX683" s="40"/>
      <c r="HNY683" s="34"/>
      <c r="HNZ683" s="34"/>
      <c r="HOA683" s="35"/>
      <c r="HOB683" s="36"/>
      <c r="HOC683" s="37"/>
      <c r="HOD683" s="34"/>
      <c r="HOE683" s="34"/>
      <c r="HOF683" s="41"/>
      <c r="HOG683" s="41"/>
      <c r="HOH683" s="41"/>
      <c r="HOI683" s="41"/>
      <c r="HOJ683" s="36"/>
      <c r="HOK683" s="41"/>
      <c r="HOL683" s="36"/>
      <c r="HOM683" s="34"/>
      <c r="HON683" s="34"/>
      <c r="HOO683" s="37"/>
      <c r="HOP683" s="38"/>
      <c r="HOQ683" s="34"/>
      <c r="HOR683" s="39"/>
      <c r="HOS683" s="39"/>
      <c r="HOT683" s="39"/>
      <c r="HOU683" s="39"/>
      <c r="HOV683" s="39"/>
      <c r="HOW683" s="39"/>
      <c r="HOX683" s="39"/>
      <c r="HOY683" s="39"/>
      <c r="HOZ683" s="39"/>
      <c r="HPA683" s="39"/>
      <c r="HPB683" s="39"/>
      <c r="HPC683" s="37"/>
      <c r="HPD683" s="37"/>
      <c r="HPE683" s="37"/>
      <c r="HPF683" s="37"/>
      <c r="HPG683" s="34"/>
      <c r="HPH683" s="40"/>
      <c r="HPI683" s="34"/>
      <c r="HPJ683" s="34"/>
      <c r="HPK683" s="35"/>
      <c r="HPL683" s="36"/>
      <c r="HPM683" s="37"/>
      <c r="HPN683" s="34"/>
      <c r="HPO683" s="34"/>
      <c r="HPP683" s="41"/>
      <c r="HPQ683" s="41"/>
      <c r="HPR683" s="41"/>
      <c r="HPS683" s="41"/>
      <c r="HPT683" s="36"/>
      <c r="HPU683" s="41"/>
      <c r="HPV683" s="36"/>
      <c r="HPW683" s="34"/>
      <c r="HPX683" s="34"/>
      <c r="HPY683" s="37"/>
      <c r="HPZ683" s="38"/>
      <c r="HQA683" s="34"/>
      <c r="HQB683" s="39"/>
      <c r="HQC683" s="39"/>
      <c r="HQD683" s="39"/>
      <c r="HQE683" s="39"/>
      <c r="HQF683" s="39"/>
      <c r="HQG683" s="39"/>
      <c r="HQH683" s="39"/>
      <c r="HQI683" s="39"/>
      <c r="HQJ683" s="39"/>
      <c r="HQK683" s="39"/>
      <c r="HQL683" s="39"/>
      <c r="HQM683" s="37"/>
      <c r="HQN683" s="37"/>
      <c r="HQO683" s="37"/>
      <c r="HQP683" s="37"/>
      <c r="HQQ683" s="34"/>
      <c r="HQR683" s="40"/>
      <c r="HQS683" s="34"/>
      <c r="HQT683" s="34"/>
      <c r="HQU683" s="35"/>
      <c r="HQV683" s="36"/>
      <c r="HQW683" s="37"/>
      <c r="HQX683" s="34"/>
      <c r="HQY683" s="34"/>
      <c r="HQZ683" s="41"/>
      <c r="HRA683" s="41"/>
      <c r="HRB683" s="41"/>
      <c r="HRC683" s="41"/>
      <c r="HRD683" s="36"/>
      <c r="HRE683" s="41"/>
      <c r="HRF683" s="36"/>
      <c r="HRG683" s="34"/>
      <c r="HRH683" s="34"/>
      <c r="HRI683" s="37"/>
      <c r="HRJ683" s="38"/>
      <c r="HRK683" s="34"/>
      <c r="HRL683" s="39"/>
      <c r="HRM683" s="39"/>
      <c r="HRN683" s="39"/>
      <c r="HRO683" s="39"/>
      <c r="HRP683" s="39"/>
      <c r="HRQ683" s="39"/>
      <c r="HRR683" s="39"/>
      <c r="HRS683" s="39"/>
      <c r="HRT683" s="39"/>
      <c r="HRU683" s="39"/>
      <c r="HRV683" s="39"/>
      <c r="HRW683" s="37"/>
      <c r="HRX683" s="37"/>
      <c r="HRY683" s="37"/>
      <c r="HRZ683" s="37"/>
      <c r="HSA683" s="34"/>
      <c r="HSB683" s="40"/>
      <c r="HSC683" s="34"/>
      <c r="HSD683" s="34"/>
      <c r="HSE683" s="35"/>
      <c r="HSF683" s="36"/>
      <c r="HSG683" s="37"/>
      <c r="HSH683" s="34"/>
      <c r="HSI683" s="34"/>
      <c r="HSJ683" s="41"/>
      <c r="HSK683" s="41"/>
      <c r="HSL683" s="41"/>
      <c r="HSM683" s="41"/>
      <c r="HSN683" s="36"/>
      <c r="HSO683" s="41"/>
      <c r="HSP683" s="36"/>
      <c r="HSQ683" s="34"/>
      <c r="HSR683" s="34"/>
      <c r="HSS683" s="37"/>
      <c r="HST683" s="38"/>
      <c r="HSU683" s="34"/>
      <c r="HSV683" s="39"/>
      <c r="HSW683" s="39"/>
      <c r="HSX683" s="39"/>
      <c r="HSY683" s="39"/>
      <c r="HSZ683" s="39"/>
      <c r="HTA683" s="39"/>
      <c r="HTB683" s="39"/>
      <c r="HTC683" s="39"/>
      <c r="HTD683" s="39"/>
      <c r="HTE683" s="39"/>
      <c r="HTF683" s="39"/>
      <c r="HTG683" s="37"/>
      <c r="HTH683" s="37"/>
      <c r="HTI683" s="37"/>
      <c r="HTJ683" s="37"/>
      <c r="HTK683" s="34"/>
      <c r="HTL683" s="40"/>
      <c r="HTM683" s="34"/>
      <c r="HTN683" s="34"/>
      <c r="HTO683" s="35"/>
      <c r="HTP683" s="36"/>
      <c r="HTQ683" s="37"/>
      <c r="HTR683" s="34"/>
      <c r="HTS683" s="34"/>
      <c r="HTT683" s="41"/>
      <c r="HTU683" s="41"/>
      <c r="HTV683" s="41"/>
      <c r="HTW683" s="41"/>
      <c r="HTX683" s="36"/>
      <c r="HTY683" s="41"/>
      <c r="HTZ683" s="36"/>
      <c r="HUA683" s="34"/>
      <c r="HUB683" s="34"/>
      <c r="HUC683" s="37"/>
      <c r="HUD683" s="38"/>
      <c r="HUE683" s="34"/>
      <c r="HUF683" s="39"/>
      <c r="HUG683" s="39"/>
      <c r="HUH683" s="39"/>
      <c r="HUI683" s="39"/>
      <c r="HUJ683" s="39"/>
      <c r="HUK683" s="39"/>
      <c r="HUL683" s="39"/>
      <c r="HUM683" s="39"/>
      <c r="HUN683" s="39"/>
      <c r="HUO683" s="39"/>
      <c r="HUP683" s="39"/>
      <c r="HUQ683" s="37"/>
      <c r="HUR683" s="37"/>
      <c r="HUS683" s="37"/>
      <c r="HUT683" s="37"/>
      <c r="HUU683" s="34"/>
      <c r="HUV683" s="40"/>
      <c r="HUW683" s="34"/>
      <c r="HUX683" s="34"/>
      <c r="HUY683" s="35"/>
      <c r="HUZ683" s="36"/>
      <c r="HVA683" s="37"/>
      <c r="HVB683" s="34"/>
      <c r="HVC683" s="34"/>
      <c r="HVD683" s="41"/>
      <c r="HVE683" s="41"/>
      <c r="HVF683" s="41"/>
      <c r="HVG683" s="41"/>
      <c r="HVH683" s="36"/>
      <c r="HVI683" s="41"/>
      <c r="HVJ683" s="36"/>
      <c r="HVK683" s="34"/>
      <c r="HVL683" s="34"/>
      <c r="HVM683" s="37"/>
      <c r="HVN683" s="38"/>
      <c r="HVO683" s="34"/>
      <c r="HVP683" s="39"/>
      <c r="HVQ683" s="39"/>
      <c r="HVR683" s="39"/>
      <c r="HVS683" s="39"/>
      <c r="HVT683" s="39"/>
      <c r="HVU683" s="39"/>
      <c r="HVV683" s="39"/>
      <c r="HVW683" s="39"/>
      <c r="HVX683" s="39"/>
      <c r="HVY683" s="39"/>
      <c r="HVZ683" s="39"/>
      <c r="HWA683" s="37"/>
      <c r="HWB683" s="37"/>
      <c r="HWC683" s="37"/>
      <c r="HWD683" s="37"/>
      <c r="HWE683" s="34"/>
      <c r="HWF683" s="40"/>
      <c r="HWG683" s="34"/>
      <c r="HWH683" s="34"/>
      <c r="HWI683" s="35"/>
      <c r="HWJ683" s="36"/>
      <c r="HWK683" s="37"/>
      <c r="HWL683" s="34"/>
      <c r="HWM683" s="34"/>
      <c r="HWN683" s="41"/>
      <c r="HWO683" s="41"/>
      <c r="HWP683" s="41"/>
      <c r="HWQ683" s="41"/>
      <c r="HWR683" s="36"/>
      <c r="HWS683" s="41"/>
      <c r="HWT683" s="36"/>
      <c r="HWU683" s="34"/>
      <c r="HWV683" s="34"/>
      <c r="HWW683" s="37"/>
      <c r="HWX683" s="38"/>
      <c r="HWY683" s="34"/>
      <c r="HWZ683" s="39"/>
      <c r="HXA683" s="39"/>
      <c r="HXB683" s="39"/>
      <c r="HXC683" s="39"/>
      <c r="HXD683" s="39"/>
      <c r="HXE683" s="39"/>
      <c r="HXF683" s="39"/>
      <c r="HXG683" s="39"/>
      <c r="HXH683" s="39"/>
      <c r="HXI683" s="39"/>
      <c r="HXJ683" s="39"/>
      <c r="HXK683" s="37"/>
      <c r="HXL683" s="37"/>
      <c r="HXM683" s="37"/>
      <c r="HXN683" s="37"/>
      <c r="HXO683" s="34"/>
      <c r="HXP683" s="40"/>
      <c r="HXQ683" s="34"/>
      <c r="HXR683" s="34"/>
      <c r="HXS683" s="35"/>
      <c r="HXT683" s="36"/>
      <c r="HXU683" s="37"/>
      <c r="HXV683" s="34"/>
      <c r="HXW683" s="34"/>
      <c r="HXX683" s="41"/>
      <c r="HXY683" s="41"/>
      <c r="HXZ683" s="41"/>
      <c r="HYA683" s="41"/>
      <c r="HYB683" s="36"/>
      <c r="HYC683" s="41"/>
      <c r="HYD683" s="36"/>
      <c r="HYE683" s="34"/>
      <c r="HYF683" s="34"/>
      <c r="HYG683" s="37"/>
      <c r="HYH683" s="38"/>
      <c r="HYI683" s="34"/>
      <c r="HYJ683" s="39"/>
      <c r="HYK683" s="39"/>
      <c r="HYL683" s="39"/>
      <c r="HYM683" s="39"/>
      <c r="HYN683" s="39"/>
      <c r="HYO683" s="39"/>
      <c r="HYP683" s="39"/>
      <c r="HYQ683" s="39"/>
      <c r="HYR683" s="39"/>
      <c r="HYS683" s="39"/>
      <c r="HYT683" s="39"/>
      <c r="HYU683" s="37"/>
      <c r="HYV683" s="37"/>
      <c r="HYW683" s="37"/>
      <c r="HYX683" s="37"/>
      <c r="HYY683" s="34"/>
      <c r="HYZ683" s="40"/>
      <c r="HZA683" s="34"/>
      <c r="HZB683" s="34"/>
      <c r="HZC683" s="35"/>
      <c r="HZD683" s="36"/>
      <c r="HZE683" s="37"/>
      <c r="HZF683" s="34"/>
      <c r="HZG683" s="34"/>
      <c r="HZH683" s="41"/>
      <c r="HZI683" s="41"/>
      <c r="HZJ683" s="41"/>
      <c r="HZK683" s="41"/>
      <c r="HZL683" s="36"/>
      <c r="HZM683" s="41"/>
      <c r="HZN683" s="36"/>
      <c r="HZO683" s="34"/>
      <c r="HZP683" s="34"/>
      <c r="HZQ683" s="37"/>
      <c r="HZR683" s="38"/>
      <c r="HZS683" s="34"/>
      <c r="HZT683" s="39"/>
      <c r="HZU683" s="39"/>
      <c r="HZV683" s="39"/>
      <c r="HZW683" s="39"/>
      <c r="HZX683" s="39"/>
      <c r="HZY683" s="39"/>
      <c r="HZZ683" s="39"/>
      <c r="IAA683" s="39"/>
      <c r="IAB683" s="39"/>
      <c r="IAC683" s="39"/>
      <c r="IAD683" s="39"/>
      <c r="IAE683" s="37"/>
      <c r="IAF683" s="37"/>
      <c r="IAG683" s="37"/>
      <c r="IAH683" s="37"/>
      <c r="IAI683" s="34"/>
      <c r="IAJ683" s="40"/>
      <c r="IAK683" s="34"/>
      <c r="IAL683" s="34"/>
      <c r="IAM683" s="35"/>
      <c r="IAN683" s="36"/>
      <c r="IAO683" s="37"/>
      <c r="IAP683" s="34"/>
      <c r="IAQ683" s="34"/>
      <c r="IAR683" s="41"/>
      <c r="IAS683" s="41"/>
      <c r="IAT683" s="41"/>
      <c r="IAU683" s="41"/>
      <c r="IAV683" s="36"/>
      <c r="IAW683" s="41"/>
      <c r="IAX683" s="36"/>
      <c r="IAY683" s="34"/>
      <c r="IAZ683" s="34"/>
      <c r="IBA683" s="37"/>
      <c r="IBB683" s="38"/>
      <c r="IBC683" s="34"/>
      <c r="IBD683" s="39"/>
      <c r="IBE683" s="39"/>
      <c r="IBF683" s="39"/>
      <c r="IBG683" s="39"/>
      <c r="IBH683" s="39"/>
      <c r="IBI683" s="39"/>
      <c r="IBJ683" s="39"/>
      <c r="IBK683" s="39"/>
      <c r="IBL683" s="39"/>
      <c r="IBM683" s="39"/>
      <c r="IBN683" s="39"/>
      <c r="IBO683" s="37"/>
      <c r="IBP683" s="37"/>
      <c r="IBQ683" s="37"/>
      <c r="IBR683" s="37"/>
      <c r="IBS683" s="34"/>
      <c r="IBT683" s="40"/>
      <c r="IBU683" s="34"/>
      <c r="IBV683" s="34"/>
      <c r="IBW683" s="35"/>
      <c r="IBX683" s="36"/>
      <c r="IBY683" s="37"/>
      <c r="IBZ683" s="34"/>
      <c r="ICA683" s="34"/>
      <c r="ICB683" s="41"/>
      <c r="ICC683" s="41"/>
      <c r="ICD683" s="41"/>
      <c r="ICE683" s="41"/>
      <c r="ICF683" s="36"/>
      <c r="ICG683" s="41"/>
      <c r="ICH683" s="36"/>
      <c r="ICI683" s="34"/>
      <c r="ICJ683" s="34"/>
      <c r="ICK683" s="37"/>
      <c r="ICL683" s="38"/>
      <c r="ICM683" s="34"/>
      <c r="ICN683" s="39"/>
      <c r="ICO683" s="39"/>
      <c r="ICP683" s="39"/>
      <c r="ICQ683" s="39"/>
      <c r="ICR683" s="39"/>
      <c r="ICS683" s="39"/>
      <c r="ICT683" s="39"/>
      <c r="ICU683" s="39"/>
      <c r="ICV683" s="39"/>
      <c r="ICW683" s="39"/>
      <c r="ICX683" s="39"/>
      <c r="ICY683" s="37"/>
      <c r="ICZ683" s="37"/>
      <c r="IDA683" s="37"/>
      <c r="IDB683" s="37"/>
      <c r="IDC683" s="34"/>
      <c r="IDD683" s="40"/>
      <c r="IDE683" s="34"/>
      <c r="IDF683" s="34"/>
      <c r="IDG683" s="35"/>
      <c r="IDH683" s="36"/>
      <c r="IDI683" s="37"/>
      <c r="IDJ683" s="34"/>
      <c r="IDK683" s="34"/>
      <c r="IDL683" s="41"/>
      <c r="IDM683" s="41"/>
      <c r="IDN683" s="41"/>
      <c r="IDO683" s="41"/>
      <c r="IDP683" s="36"/>
      <c r="IDQ683" s="41"/>
      <c r="IDR683" s="36"/>
      <c r="IDS683" s="34"/>
      <c r="IDT683" s="34"/>
      <c r="IDU683" s="37"/>
      <c r="IDV683" s="38"/>
      <c r="IDW683" s="34"/>
      <c r="IDX683" s="39"/>
      <c r="IDY683" s="39"/>
      <c r="IDZ683" s="39"/>
      <c r="IEA683" s="39"/>
      <c r="IEB683" s="39"/>
      <c r="IEC683" s="39"/>
      <c r="IED683" s="39"/>
      <c r="IEE683" s="39"/>
      <c r="IEF683" s="39"/>
      <c r="IEG683" s="39"/>
      <c r="IEH683" s="39"/>
      <c r="IEI683" s="37"/>
      <c r="IEJ683" s="37"/>
      <c r="IEK683" s="37"/>
      <c r="IEL683" s="37"/>
      <c r="IEM683" s="34"/>
      <c r="IEN683" s="40"/>
      <c r="IEO683" s="34"/>
      <c r="IEP683" s="34"/>
      <c r="IEQ683" s="35"/>
      <c r="IER683" s="36"/>
      <c r="IES683" s="37"/>
      <c r="IET683" s="34"/>
      <c r="IEU683" s="34"/>
      <c r="IEV683" s="41"/>
      <c r="IEW683" s="41"/>
      <c r="IEX683" s="41"/>
      <c r="IEY683" s="41"/>
      <c r="IEZ683" s="36"/>
      <c r="IFA683" s="41"/>
      <c r="IFB683" s="36"/>
      <c r="IFC683" s="34"/>
      <c r="IFD683" s="34"/>
      <c r="IFE683" s="37"/>
      <c r="IFF683" s="38"/>
      <c r="IFG683" s="34"/>
      <c r="IFH683" s="39"/>
      <c r="IFI683" s="39"/>
      <c r="IFJ683" s="39"/>
      <c r="IFK683" s="39"/>
      <c r="IFL683" s="39"/>
      <c r="IFM683" s="39"/>
      <c r="IFN683" s="39"/>
      <c r="IFO683" s="39"/>
      <c r="IFP683" s="39"/>
      <c r="IFQ683" s="39"/>
      <c r="IFR683" s="39"/>
      <c r="IFS683" s="37"/>
      <c r="IFT683" s="37"/>
      <c r="IFU683" s="37"/>
      <c r="IFV683" s="37"/>
      <c r="IFW683" s="34"/>
      <c r="IFX683" s="40"/>
      <c r="IFY683" s="34"/>
      <c r="IFZ683" s="34"/>
      <c r="IGA683" s="35"/>
      <c r="IGB683" s="36"/>
      <c r="IGC683" s="37"/>
      <c r="IGD683" s="34"/>
      <c r="IGE683" s="34"/>
      <c r="IGF683" s="41"/>
      <c r="IGG683" s="41"/>
      <c r="IGH683" s="41"/>
      <c r="IGI683" s="41"/>
      <c r="IGJ683" s="36"/>
      <c r="IGK683" s="41"/>
      <c r="IGL683" s="36"/>
      <c r="IGM683" s="34"/>
      <c r="IGN683" s="34"/>
      <c r="IGO683" s="37"/>
      <c r="IGP683" s="38"/>
      <c r="IGQ683" s="34"/>
      <c r="IGR683" s="39"/>
      <c r="IGS683" s="39"/>
      <c r="IGT683" s="39"/>
      <c r="IGU683" s="39"/>
      <c r="IGV683" s="39"/>
      <c r="IGW683" s="39"/>
      <c r="IGX683" s="39"/>
      <c r="IGY683" s="39"/>
      <c r="IGZ683" s="39"/>
      <c r="IHA683" s="39"/>
      <c r="IHB683" s="39"/>
      <c r="IHC683" s="37"/>
      <c r="IHD683" s="37"/>
      <c r="IHE683" s="37"/>
      <c r="IHF683" s="37"/>
      <c r="IHG683" s="34"/>
      <c r="IHH683" s="40"/>
      <c r="IHI683" s="34"/>
      <c r="IHJ683" s="34"/>
      <c r="IHK683" s="35"/>
      <c r="IHL683" s="36"/>
      <c r="IHM683" s="37"/>
      <c r="IHN683" s="34"/>
      <c r="IHO683" s="34"/>
      <c r="IHP683" s="41"/>
      <c r="IHQ683" s="41"/>
      <c r="IHR683" s="41"/>
      <c r="IHS683" s="41"/>
      <c r="IHT683" s="36"/>
      <c r="IHU683" s="41"/>
      <c r="IHV683" s="36"/>
      <c r="IHW683" s="34"/>
      <c r="IHX683" s="34"/>
      <c r="IHY683" s="37"/>
      <c r="IHZ683" s="38"/>
      <c r="IIA683" s="34"/>
      <c r="IIB683" s="39"/>
      <c r="IIC683" s="39"/>
      <c r="IID683" s="39"/>
      <c r="IIE683" s="39"/>
      <c r="IIF683" s="39"/>
      <c r="IIG683" s="39"/>
      <c r="IIH683" s="39"/>
      <c r="III683" s="39"/>
      <c r="IIJ683" s="39"/>
      <c r="IIK683" s="39"/>
      <c r="IIL683" s="39"/>
      <c r="IIM683" s="37"/>
      <c r="IIN683" s="37"/>
      <c r="IIO683" s="37"/>
      <c r="IIP683" s="37"/>
      <c r="IIQ683" s="34"/>
      <c r="IIR683" s="40"/>
      <c r="IIS683" s="34"/>
      <c r="IIT683" s="34"/>
      <c r="IIU683" s="35"/>
      <c r="IIV683" s="36"/>
      <c r="IIW683" s="37"/>
      <c r="IIX683" s="34"/>
      <c r="IIY683" s="34"/>
      <c r="IIZ683" s="41"/>
      <c r="IJA683" s="41"/>
      <c r="IJB683" s="41"/>
      <c r="IJC683" s="41"/>
      <c r="IJD683" s="36"/>
      <c r="IJE683" s="41"/>
      <c r="IJF683" s="36"/>
      <c r="IJG683" s="34"/>
      <c r="IJH683" s="34"/>
      <c r="IJI683" s="37"/>
      <c r="IJJ683" s="38"/>
      <c r="IJK683" s="34"/>
      <c r="IJL683" s="39"/>
      <c r="IJM683" s="39"/>
      <c r="IJN683" s="39"/>
      <c r="IJO683" s="39"/>
      <c r="IJP683" s="39"/>
      <c r="IJQ683" s="39"/>
      <c r="IJR683" s="39"/>
      <c r="IJS683" s="39"/>
      <c r="IJT683" s="39"/>
      <c r="IJU683" s="39"/>
      <c r="IJV683" s="39"/>
      <c r="IJW683" s="37"/>
      <c r="IJX683" s="37"/>
      <c r="IJY683" s="37"/>
      <c r="IJZ683" s="37"/>
      <c r="IKA683" s="34"/>
      <c r="IKB683" s="40"/>
      <c r="IKC683" s="34"/>
      <c r="IKD683" s="34"/>
      <c r="IKE683" s="35"/>
      <c r="IKF683" s="36"/>
      <c r="IKG683" s="37"/>
      <c r="IKH683" s="34"/>
      <c r="IKI683" s="34"/>
      <c r="IKJ683" s="41"/>
      <c r="IKK683" s="41"/>
      <c r="IKL683" s="41"/>
      <c r="IKM683" s="41"/>
      <c r="IKN683" s="36"/>
      <c r="IKO683" s="41"/>
      <c r="IKP683" s="36"/>
      <c r="IKQ683" s="34"/>
      <c r="IKR683" s="34"/>
      <c r="IKS683" s="37"/>
      <c r="IKT683" s="38"/>
      <c r="IKU683" s="34"/>
      <c r="IKV683" s="39"/>
      <c r="IKW683" s="39"/>
      <c r="IKX683" s="39"/>
      <c r="IKY683" s="39"/>
      <c r="IKZ683" s="39"/>
      <c r="ILA683" s="39"/>
      <c r="ILB683" s="39"/>
      <c r="ILC683" s="39"/>
      <c r="ILD683" s="39"/>
      <c r="ILE683" s="39"/>
      <c r="ILF683" s="39"/>
      <c r="ILG683" s="37"/>
      <c r="ILH683" s="37"/>
      <c r="ILI683" s="37"/>
      <c r="ILJ683" s="37"/>
      <c r="ILK683" s="34"/>
      <c r="ILL683" s="40"/>
      <c r="ILM683" s="34"/>
      <c r="ILN683" s="34"/>
      <c r="ILO683" s="35"/>
      <c r="ILP683" s="36"/>
      <c r="ILQ683" s="37"/>
      <c r="ILR683" s="34"/>
      <c r="ILS683" s="34"/>
      <c r="ILT683" s="41"/>
      <c r="ILU683" s="41"/>
      <c r="ILV683" s="41"/>
      <c r="ILW683" s="41"/>
      <c r="ILX683" s="36"/>
      <c r="ILY683" s="41"/>
      <c r="ILZ683" s="36"/>
      <c r="IMA683" s="34"/>
      <c r="IMB683" s="34"/>
      <c r="IMC683" s="37"/>
      <c r="IMD683" s="38"/>
      <c r="IME683" s="34"/>
      <c r="IMF683" s="39"/>
      <c r="IMG683" s="39"/>
      <c r="IMH683" s="39"/>
      <c r="IMI683" s="39"/>
      <c r="IMJ683" s="39"/>
      <c r="IMK683" s="39"/>
      <c r="IML683" s="39"/>
      <c r="IMM683" s="39"/>
      <c r="IMN683" s="39"/>
      <c r="IMO683" s="39"/>
      <c r="IMP683" s="39"/>
      <c r="IMQ683" s="37"/>
      <c r="IMR683" s="37"/>
      <c r="IMS683" s="37"/>
      <c r="IMT683" s="37"/>
      <c r="IMU683" s="34"/>
      <c r="IMV683" s="40"/>
      <c r="IMW683" s="34"/>
      <c r="IMX683" s="34"/>
      <c r="IMY683" s="35"/>
      <c r="IMZ683" s="36"/>
      <c r="INA683" s="37"/>
      <c r="INB683" s="34"/>
      <c r="INC683" s="34"/>
      <c r="IND683" s="41"/>
      <c r="INE683" s="41"/>
      <c r="INF683" s="41"/>
      <c r="ING683" s="41"/>
      <c r="INH683" s="36"/>
      <c r="INI683" s="41"/>
      <c r="INJ683" s="36"/>
      <c r="INK683" s="34"/>
      <c r="INL683" s="34"/>
      <c r="INM683" s="37"/>
      <c r="INN683" s="38"/>
      <c r="INO683" s="34"/>
      <c r="INP683" s="39"/>
      <c r="INQ683" s="39"/>
      <c r="INR683" s="39"/>
      <c r="INS683" s="39"/>
      <c r="INT683" s="39"/>
      <c r="INU683" s="39"/>
      <c r="INV683" s="39"/>
      <c r="INW683" s="39"/>
      <c r="INX683" s="39"/>
      <c r="INY683" s="39"/>
      <c r="INZ683" s="39"/>
      <c r="IOA683" s="37"/>
      <c r="IOB683" s="37"/>
      <c r="IOC683" s="37"/>
      <c r="IOD683" s="37"/>
      <c r="IOE683" s="34"/>
      <c r="IOF683" s="40"/>
      <c r="IOG683" s="34"/>
      <c r="IOH683" s="34"/>
      <c r="IOI683" s="35"/>
      <c r="IOJ683" s="36"/>
      <c r="IOK683" s="37"/>
      <c r="IOL683" s="34"/>
      <c r="IOM683" s="34"/>
      <c r="ION683" s="41"/>
      <c r="IOO683" s="41"/>
      <c r="IOP683" s="41"/>
      <c r="IOQ683" s="41"/>
      <c r="IOR683" s="36"/>
      <c r="IOS683" s="41"/>
      <c r="IOT683" s="36"/>
      <c r="IOU683" s="34"/>
      <c r="IOV683" s="34"/>
      <c r="IOW683" s="37"/>
      <c r="IOX683" s="38"/>
      <c r="IOY683" s="34"/>
      <c r="IOZ683" s="39"/>
      <c r="IPA683" s="39"/>
      <c r="IPB683" s="39"/>
      <c r="IPC683" s="39"/>
      <c r="IPD683" s="39"/>
      <c r="IPE683" s="39"/>
      <c r="IPF683" s="39"/>
      <c r="IPG683" s="39"/>
      <c r="IPH683" s="39"/>
      <c r="IPI683" s="39"/>
      <c r="IPJ683" s="39"/>
      <c r="IPK683" s="37"/>
      <c r="IPL683" s="37"/>
      <c r="IPM683" s="37"/>
      <c r="IPN683" s="37"/>
      <c r="IPO683" s="34"/>
      <c r="IPP683" s="40"/>
      <c r="IPQ683" s="34"/>
      <c r="IPR683" s="34"/>
      <c r="IPS683" s="35"/>
      <c r="IPT683" s="36"/>
      <c r="IPU683" s="37"/>
      <c r="IPV683" s="34"/>
      <c r="IPW683" s="34"/>
      <c r="IPX683" s="41"/>
      <c r="IPY683" s="41"/>
      <c r="IPZ683" s="41"/>
      <c r="IQA683" s="41"/>
      <c r="IQB683" s="36"/>
      <c r="IQC683" s="41"/>
      <c r="IQD683" s="36"/>
      <c r="IQE683" s="34"/>
      <c r="IQF683" s="34"/>
      <c r="IQG683" s="37"/>
      <c r="IQH683" s="38"/>
      <c r="IQI683" s="34"/>
      <c r="IQJ683" s="39"/>
      <c r="IQK683" s="39"/>
      <c r="IQL683" s="39"/>
      <c r="IQM683" s="39"/>
      <c r="IQN683" s="39"/>
      <c r="IQO683" s="39"/>
      <c r="IQP683" s="39"/>
      <c r="IQQ683" s="39"/>
      <c r="IQR683" s="39"/>
      <c r="IQS683" s="39"/>
      <c r="IQT683" s="39"/>
      <c r="IQU683" s="37"/>
      <c r="IQV683" s="37"/>
      <c r="IQW683" s="37"/>
      <c r="IQX683" s="37"/>
      <c r="IQY683" s="34"/>
      <c r="IQZ683" s="40"/>
      <c r="IRA683" s="34"/>
      <c r="IRB683" s="34"/>
      <c r="IRC683" s="35"/>
      <c r="IRD683" s="36"/>
      <c r="IRE683" s="37"/>
      <c r="IRF683" s="34"/>
      <c r="IRG683" s="34"/>
      <c r="IRH683" s="41"/>
      <c r="IRI683" s="41"/>
      <c r="IRJ683" s="41"/>
      <c r="IRK683" s="41"/>
      <c r="IRL683" s="36"/>
      <c r="IRM683" s="41"/>
      <c r="IRN683" s="36"/>
      <c r="IRO683" s="34"/>
      <c r="IRP683" s="34"/>
      <c r="IRQ683" s="37"/>
      <c r="IRR683" s="38"/>
      <c r="IRS683" s="34"/>
      <c r="IRT683" s="39"/>
      <c r="IRU683" s="39"/>
      <c r="IRV683" s="39"/>
      <c r="IRW683" s="39"/>
      <c r="IRX683" s="39"/>
      <c r="IRY683" s="39"/>
      <c r="IRZ683" s="39"/>
      <c r="ISA683" s="39"/>
      <c r="ISB683" s="39"/>
      <c r="ISC683" s="39"/>
      <c r="ISD683" s="39"/>
      <c r="ISE683" s="37"/>
      <c r="ISF683" s="37"/>
      <c r="ISG683" s="37"/>
      <c r="ISH683" s="37"/>
      <c r="ISI683" s="34"/>
      <c r="ISJ683" s="40"/>
      <c r="ISK683" s="34"/>
      <c r="ISL683" s="34"/>
      <c r="ISM683" s="35"/>
      <c r="ISN683" s="36"/>
      <c r="ISO683" s="37"/>
      <c r="ISP683" s="34"/>
      <c r="ISQ683" s="34"/>
      <c r="ISR683" s="41"/>
      <c r="ISS683" s="41"/>
      <c r="IST683" s="41"/>
      <c r="ISU683" s="41"/>
      <c r="ISV683" s="36"/>
      <c r="ISW683" s="41"/>
      <c r="ISX683" s="36"/>
      <c r="ISY683" s="34"/>
      <c r="ISZ683" s="34"/>
      <c r="ITA683" s="37"/>
      <c r="ITB683" s="38"/>
      <c r="ITC683" s="34"/>
      <c r="ITD683" s="39"/>
      <c r="ITE683" s="39"/>
      <c r="ITF683" s="39"/>
      <c r="ITG683" s="39"/>
      <c r="ITH683" s="39"/>
      <c r="ITI683" s="39"/>
      <c r="ITJ683" s="39"/>
      <c r="ITK683" s="39"/>
      <c r="ITL683" s="39"/>
      <c r="ITM683" s="39"/>
      <c r="ITN683" s="39"/>
      <c r="ITO683" s="37"/>
      <c r="ITP683" s="37"/>
      <c r="ITQ683" s="37"/>
      <c r="ITR683" s="37"/>
      <c r="ITS683" s="34"/>
      <c r="ITT683" s="40"/>
      <c r="ITU683" s="34"/>
      <c r="ITV683" s="34"/>
      <c r="ITW683" s="35"/>
      <c r="ITX683" s="36"/>
      <c r="ITY683" s="37"/>
      <c r="ITZ683" s="34"/>
      <c r="IUA683" s="34"/>
      <c r="IUB683" s="41"/>
      <c r="IUC683" s="41"/>
      <c r="IUD683" s="41"/>
      <c r="IUE683" s="41"/>
      <c r="IUF683" s="36"/>
      <c r="IUG683" s="41"/>
      <c r="IUH683" s="36"/>
      <c r="IUI683" s="34"/>
      <c r="IUJ683" s="34"/>
      <c r="IUK683" s="37"/>
      <c r="IUL683" s="38"/>
      <c r="IUM683" s="34"/>
      <c r="IUN683" s="39"/>
      <c r="IUO683" s="39"/>
      <c r="IUP683" s="39"/>
      <c r="IUQ683" s="39"/>
      <c r="IUR683" s="39"/>
      <c r="IUS683" s="39"/>
      <c r="IUT683" s="39"/>
      <c r="IUU683" s="39"/>
      <c r="IUV683" s="39"/>
      <c r="IUW683" s="39"/>
      <c r="IUX683" s="39"/>
      <c r="IUY683" s="37"/>
      <c r="IUZ683" s="37"/>
      <c r="IVA683" s="37"/>
      <c r="IVB683" s="37"/>
      <c r="IVC683" s="34"/>
      <c r="IVD683" s="40"/>
      <c r="IVE683" s="34"/>
      <c r="IVF683" s="34"/>
      <c r="IVG683" s="35"/>
      <c r="IVH683" s="36"/>
      <c r="IVI683" s="37"/>
      <c r="IVJ683" s="34"/>
      <c r="IVK683" s="34"/>
      <c r="IVL683" s="41"/>
      <c r="IVM683" s="41"/>
      <c r="IVN683" s="41"/>
      <c r="IVO683" s="41"/>
      <c r="IVP683" s="36"/>
      <c r="IVQ683" s="41"/>
      <c r="IVR683" s="36"/>
      <c r="IVS683" s="34"/>
      <c r="IVT683" s="34"/>
      <c r="IVU683" s="37"/>
      <c r="IVV683" s="38"/>
      <c r="IVW683" s="34"/>
      <c r="IVX683" s="39"/>
      <c r="IVY683" s="39"/>
      <c r="IVZ683" s="39"/>
      <c r="IWA683" s="39"/>
      <c r="IWB683" s="39"/>
      <c r="IWC683" s="39"/>
      <c r="IWD683" s="39"/>
      <c r="IWE683" s="39"/>
      <c r="IWF683" s="39"/>
      <c r="IWG683" s="39"/>
      <c r="IWH683" s="39"/>
      <c r="IWI683" s="37"/>
      <c r="IWJ683" s="37"/>
      <c r="IWK683" s="37"/>
      <c r="IWL683" s="37"/>
      <c r="IWM683" s="34"/>
      <c r="IWN683" s="40"/>
      <c r="IWO683" s="34"/>
      <c r="IWP683" s="34"/>
      <c r="IWQ683" s="35"/>
      <c r="IWR683" s="36"/>
      <c r="IWS683" s="37"/>
      <c r="IWT683" s="34"/>
      <c r="IWU683" s="34"/>
      <c r="IWV683" s="41"/>
      <c r="IWW683" s="41"/>
      <c r="IWX683" s="41"/>
      <c r="IWY683" s="41"/>
      <c r="IWZ683" s="36"/>
      <c r="IXA683" s="41"/>
      <c r="IXB683" s="36"/>
      <c r="IXC683" s="34"/>
      <c r="IXD683" s="34"/>
      <c r="IXE683" s="37"/>
      <c r="IXF683" s="38"/>
      <c r="IXG683" s="34"/>
      <c r="IXH683" s="39"/>
      <c r="IXI683" s="39"/>
      <c r="IXJ683" s="39"/>
      <c r="IXK683" s="39"/>
      <c r="IXL683" s="39"/>
      <c r="IXM683" s="39"/>
      <c r="IXN683" s="39"/>
      <c r="IXO683" s="39"/>
      <c r="IXP683" s="39"/>
      <c r="IXQ683" s="39"/>
      <c r="IXR683" s="39"/>
      <c r="IXS683" s="37"/>
      <c r="IXT683" s="37"/>
      <c r="IXU683" s="37"/>
      <c r="IXV683" s="37"/>
      <c r="IXW683" s="34"/>
      <c r="IXX683" s="40"/>
      <c r="IXY683" s="34"/>
      <c r="IXZ683" s="34"/>
      <c r="IYA683" s="35"/>
      <c r="IYB683" s="36"/>
      <c r="IYC683" s="37"/>
      <c r="IYD683" s="34"/>
      <c r="IYE683" s="34"/>
      <c r="IYF683" s="41"/>
      <c r="IYG683" s="41"/>
      <c r="IYH683" s="41"/>
      <c r="IYI683" s="41"/>
      <c r="IYJ683" s="36"/>
      <c r="IYK683" s="41"/>
      <c r="IYL683" s="36"/>
      <c r="IYM683" s="34"/>
      <c r="IYN683" s="34"/>
      <c r="IYO683" s="37"/>
      <c r="IYP683" s="38"/>
      <c r="IYQ683" s="34"/>
      <c r="IYR683" s="39"/>
      <c r="IYS683" s="39"/>
      <c r="IYT683" s="39"/>
      <c r="IYU683" s="39"/>
      <c r="IYV683" s="39"/>
      <c r="IYW683" s="39"/>
      <c r="IYX683" s="39"/>
      <c r="IYY683" s="39"/>
      <c r="IYZ683" s="39"/>
      <c r="IZA683" s="39"/>
      <c r="IZB683" s="39"/>
      <c r="IZC683" s="37"/>
      <c r="IZD683" s="37"/>
      <c r="IZE683" s="37"/>
      <c r="IZF683" s="37"/>
      <c r="IZG683" s="34"/>
      <c r="IZH683" s="40"/>
      <c r="IZI683" s="34"/>
      <c r="IZJ683" s="34"/>
      <c r="IZK683" s="35"/>
      <c r="IZL683" s="36"/>
      <c r="IZM683" s="37"/>
      <c r="IZN683" s="34"/>
      <c r="IZO683" s="34"/>
      <c r="IZP683" s="41"/>
      <c r="IZQ683" s="41"/>
      <c r="IZR683" s="41"/>
      <c r="IZS683" s="41"/>
      <c r="IZT683" s="36"/>
      <c r="IZU683" s="41"/>
      <c r="IZV683" s="36"/>
      <c r="IZW683" s="34"/>
      <c r="IZX683" s="34"/>
      <c r="IZY683" s="37"/>
      <c r="IZZ683" s="38"/>
      <c r="JAA683" s="34"/>
      <c r="JAB683" s="39"/>
      <c r="JAC683" s="39"/>
      <c r="JAD683" s="39"/>
      <c r="JAE683" s="39"/>
      <c r="JAF683" s="39"/>
      <c r="JAG683" s="39"/>
      <c r="JAH683" s="39"/>
      <c r="JAI683" s="39"/>
      <c r="JAJ683" s="39"/>
      <c r="JAK683" s="39"/>
      <c r="JAL683" s="39"/>
      <c r="JAM683" s="37"/>
      <c r="JAN683" s="37"/>
      <c r="JAO683" s="37"/>
      <c r="JAP683" s="37"/>
      <c r="JAQ683" s="34"/>
      <c r="JAR683" s="40"/>
      <c r="JAS683" s="34"/>
      <c r="JAT683" s="34"/>
      <c r="JAU683" s="35"/>
      <c r="JAV683" s="36"/>
      <c r="JAW683" s="37"/>
      <c r="JAX683" s="34"/>
      <c r="JAY683" s="34"/>
      <c r="JAZ683" s="41"/>
      <c r="JBA683" s="41"/>
      <c r="JBB683" s="41"/>
      <c r="JBC683" s="41"/>
      <c r="JBD683" s="36"/>
      <c r="JBE683" s="41"/>
      <c r="JBF683" s="36"/>
      <c r="JBG683" s="34"/>
      <c r="JBH683" s="34"/>
      <c r="JBI683" s="37"/>
      <c r="JBJ683" s="38"/>
      <c r="JBK683" s="34"/>
      <c r="JBL683" s="39"/>
      <c r="JBM683" s="39"/>
      <c r="JBN683" s="39"/>
      <c r="JBO683" s="39"/>
      <c r="JBP683" s="39"/>
      <c r="JBQ683" s="39"/>
      <c r="JBR683" s="39"/>
      <c r="JBS683" s="39"/>
      <c r="JBT683" s="39"/>
      <c r="JBU683" s="39"/>
      <c r="JBV683" s="39"/>
      <c r="JBW683" s="37"/>
      <c r="JBX683" s="37"/>
      <c r="JBY683" s="37"/>
      <c r="JBZ683" s="37"/>
      <c r="JCA683" s="34"/>
      <c r="JCB683" s="40"/>
      <c r="JCC683" s="34"/>
      <c r="JCD683" s="34"/>
      <c r="JCE683" s="35"/>
      <c r="JCF683" s="36"/>
      <c r="JCG683" s="37"/>
      <c r="JCH683" s="34"/>
      <c r="JCI683" s="34"/>
      <c r="JCJ683" s="41"/>
      <c r="JCK683" s="41"/>
      <c r="JCL683" s="41"/>
      <c r="JCM683" s="41"/>
      <c r="JCN683" s="36"/>
      <c r="JCO683" s="41"/>
      <c r="JCP683" s="36"/>
      <c r="JCQ683" s="34"/>
      <c r="JCR683" s="34"/>
      <c r="JCS683" s="37"/>
      <c r="JCT683" s="38"/>
      <c r="JCU683" s="34"/>
      <c r="JCV683" s="39"/>
      <c r="JCW683" s="39"/>
      <c r="JCX683" s="39"/>
      <c r="JCY683" s="39"/>
      <c r="JCZ683" s="39"/>
      <c r="JDA683" s="39"/>
      <c r="JDB683" s="39"/>
      <c r="JDC683" s="39"/>
      <c r="JDD683" s="39"/>
      <c r="JDE683" s="39"/>
      <c r="JDF683" s="39"/>
      <c r="JDG683" s="37"/>
      <c r="JDH683" s="37"/>
      <c r="JDI683" s="37"/>
      <c r="JDJ683" s="37"/>
      <c r="JDK683" s="34"/>
      <c r="JDL683" s="40"/>
      <c r="JDM683" s="34"/>
      <c r="JDN683" s="34"/>
      <c r="JDO683" s="35"/>
      <c r="JDP683" s="36"/>
      <c r="JDQ683" s="37"/>
      <c r="JDR683" s="34"/>
      <c r="JDS683" s="34"/>
      <c r="JDT683" s="41"/>
      <c r="JDU683" s="41"/>
      <c r="JDV683" s="41"/>
      <c r="JDW683" s="41"/>
      <c r="JDX683" s="36"/>
      <c r="JDY683" s="41"/>
      <c r="JDZ683" s="36"/>
      <c r="JEA683" s="34"/>
      <c r="JEB683" s="34"/>
      <c r="JEC683" s="37"/>
      <c r="JED683" s="38"/>
      <c r="JEE683" s="34"/>
      <c r="JEF683" s="39"/>
      <c r="JEG683" s="39"/>
      <c r="JEH683" s="39"/>
      <c r="JEI683" s="39"/>
      <c r="JEJ683" s="39"/>
      <c r="JEK683" s="39"/>
      <c r="JEL683" s="39"/>
      <c r="JEM683" s="39"/>
      <c r="JEN683" s="39"/>
      <c r="JEO683" s="39"/>
      <c r="JEP683" s="39"/>
      <c r="JEQ683" s="37"/>
      <c r="JER683" s="37"/>
      <c r="JES683" s="37"/>
      <c r="JET683" s="37"/>
      <c r="JEU683" s="34"/>
      <c r="JEV683" s="40"/>
      <c r="JEW683" s="34"/>
      <c r="JEX683" s="34"/>
      <c r="JEY683" s="35"/>
      <c r="JEZ683" s="36"/>
      <c r="JFA683" s="37"/>
      <c r="JFB683" s="34"/>
      <c r="JFC683" s="34"/>
      <c r="JFD683" s="41"/>
      <c r="JFE683" s="41"/>
      <c r="JFF683" s="41"/>
      <c r="JFG683" s="41"/>
      <c r="JFH683" s="36"/>
      <c r="JFI683" s="41"/>
      <c r="JFJ683" s="36"/>
      <c r="JFK683" s="34"/>
      <c r="JFL683" s="34"/>
      <c r="JFM683" s="37"/>
      <c r="JFN683" s="38"/>
      <c r="JFO683" s="34"/>
      <c r="JFP683" s="39"/>
      <c r="JFQ683" s="39"/>
      <c r="JFR683" s="39"/>
      <c r="JFS683" s="39"/>
      <c r="JFT683" s="39"/>
      <c r="JFU683" s="39"/>
      <c r="JFV683" s="39"/>
      <c r="JFW683" s="39"/>
      <c r="JFX683" s="39"/>
      <c r="JFY683" s="39"/>
      <c r="JFZ683" s="39"/>
      <c r="JGA683" s="37"/>
      <c r="JGB683" s="37"/>
      <c r="JGC683" s="37"/>
      <c r="JGD683" s="37"/>
      <c r="JGE683" s="34"/>
      <c r="JGF683" s="40"/>
      <c r="JGG683" s="34"/>
      <c r="JGH683" s="34"/>
      <c r="JGI683" s="35"/>
      <c r="JGJ683" s="36"/>
      <c r="JGK683" s="37"/>
      <c r="JGL683" s="34"/>
      <c r="JGM683" s="34"/>
      <c r="JGN683" s="41"/>
      <c r="JGO683" s="41"/>
      <c r="JGP683" s="41"/>
      <c r="JGQ683" s="41"/>
      <c r="JGR683" s="36"/>
      <c r="JGS683" s="41"/>
      <c r="JGT683" s="36"/>
      <c r="JGU683" s="34"/>
      <c r="JGV683" s="34"/>
      <c r="JGW683" s="37"/>
      <c r="JGX683" s="38"/>
      <c r="JGY683" s="34"/>
      <c r="JGZ683" s="39"/>
      <c r="JHA683" s="39"/>
      <c r="JHB683" s="39"/>
      <c r="JHC683" s="39"/>
      <c r="JHD683" s="39"/>
      <c r="JHE683" s="39"/>
      <c r="JHF683" s="39"/>
      <c r="JHG683" s="39"/>
      <c r="JHH683" s="39"/>
      <c r="JHI683" s="39"/>
      <c r="JHJ683" s="39"/>
      <c r="JHK683" s="37"/>
      <c r="JHL683" s="37"/>
      <c r="JHM683" s="37"/>
      <c r="JHN683" s="37"/>
      <c r="JHO683" s="34"/>
      <c r="JHP683" s="40"/>
      <c r="JHQ683" s="34"/>
      <c r="JHR683" s="34"/>
      <c r="JHS683" s="35"/>
      <c r="JHT683" s="36"/>
      <c r="JHU683" s="37"/>
      <c r="JHV683" s="34"/>
      <c r="JHW683" s="34"/>
      <c r="JHX683" s="41"/>
      <c r="JHY683" s="41"/>
      <c r="JHZ683" s="41"/>
      <c r="JIA683" s="41"/>
      <c r="JIB683" s="36"/>
      <c r="JIC683" s="41"/>
      <c r="JID683" s="36"/>
      <c r="JIE683" s="34"/>
      <c r="JIF683" s="34"/>
      <c r="JIG683" s="37"/>
      <c r="JIH683" s="38"/>
      <c r="JII683" s="34"/>
      <c r="JIJ683" s="39"/>
      <c r="JIK683" s="39"/>
      <c r="JIL683" s="39"/>
      <c r="JIM683" s="39"/>
      <c r="JIN683" s="39"/>
      <c r="JIO683" s="39"/>
      <c r="JIP683" s="39"/>
      <c r="JIQ683" s="39"/>
      <c r="JIR683" s="39"/>
      <c r="JIS683" s="39"/>
      <c r="JIT683" s="39"/>
      <c r="JIU683" s="37"/>
      <c r="JIV683" s="37"/>
      <c r="JIW683" s="37"/>
      <c r="JIX683" s="37"/>
      <c r="JIY683" s="34"/>
      <c r="JIZ683" s="40"/>
      <c r="JJA683" s="34"/>
      <c r="JJB683" s="34"/>
      <c r="JJC683" s="35"/>
      <c r="JJD683" s="36"/>
      <c r="JJE683" s="37"/>
      <c r="JJF683" s="34"/>
      <c r="JJG683" s="34"/>
      <c r="JJH683" s="41"/>
      <c r="JJI683" s="41"/>
      <c r="JJJ683" s="41"/>
      <c r="JJK683" s="41"/>
      <c r="JJL683" s="36"/>
      <c r="JJM683" s="41"/>
      <c r="JJN683" s="36"/>
      <c r="JJO683" s="34"/>
      <c r="JJP683" s="34"/>
      <c r="JJQ683" s="37"/>
      <c r="JJR683" s="38"/>
      <c r="JJS683" s="34"/>
      <c r="JJT683" s="39"/>
      <c r="JJU683" s="39"/>
      <c r="JJV683" s="39"/>
      <c r="JJW683" s="39"/>
      <c r="JJX683" s="39"/>
      <c r="JJY683" s="39"/>
      <c r="JJZ683" s="39"/>
      <c r="JKA683" s="39"/>
      <c r="JKB683" s="39"/>
      <c r="JKC683" s="39"/>
      <c r="JKD683" s="39"/>
      <c r="JKE683" s="37"/>
      <c r="JKF683" s="37"/>
      <c r="JKG683" s="37"/>
      <c r="JKH683" s="37"/>
      <c r="JKI683" s="34"/>
      <c r="JKJ683" s="40"/>
      <c r="JKK683" s="34"/>
      <c r="JKL683" s="34"/>
      <c r="JKM683" s="35"/>
      <c r="JKN683" s="36"/>
      <c r="JKO683" s="37"/>
      <c r="JKP683" s="34"/>
      <c r="JKQ683" s="34"/>
      <c r="JKR683" s="41"/>
      <c r="JKS683" s="41"/>
      <c r="JKT683" s="41"/>
      <c r="JKU683" s="41"/>
      <c r="JKV683" s="36"/>
      <c r="JKW683" s="41"/>
      <c r="JKX683" s="36"/>
      <c r="JKY683" s="34"/>
      <c r="JKZ683" s="34"/>
      <c r="JLA683" s="37"/>
      <c r="JLB683" s="38"/>
      <c r="JLC683" s="34"/>
      <c r="JLD683" s="39"/>
      <c r="JLE683" s="39"/>
      <c r="JLF683" s="39"/>
      <c r="JLG683" s="39"/>
      <c r="JLH683" s="39"/>
      <c r="JLI683" s="39"/>
      <c r="JLJ683" s="39"/>
      <c r="JLK683" s="39"/>
      <c r="JLL683" s="39"/>
      <c r="JLM683" s="39"/>
      <c r="JLN683" s="39"/>
      <c r="JLO683" s="37"/>
      <c r="JLP683" s="37"/>
      <c r="JLQ683" s="37"/>
      <c r="JLR683" s="37"/>
      <c r="JLS683" s="34"/>
      <c r="JLT683" s="40"/>
      <c r="JLU683" s="34"/>
      <c r="JLV683" s="34"/>
      <c r="JLW683" s="35"/>
      <c r="JLX683" s="36"/>
      <c r="JLY683" s="37"/>
      <c r="JLZ683" s="34"/>
      <c r="JMA683" s="34"/>
      <c r="JMB683" s="41"/>
      <c r="JMC683" s="41"/>
      <c r="JMD683" s="41"/>
      <c r="JME683" s="41"/>
      <c r="JMF683" s="36"/>
      <c r="JMG683" s="41"/>
      <c r="JMH683" s="36"/>
      <c r="JMI683" s="34"/>
      <c r="JMJ683" s="34"/>
      <c r="JMK683" s="37"/>
      <c r="JML683" s="38"/>
      <c r="JMM683" s="34"/>
      <c r="JMN683" s="39"/>
      <c r="JMO683" s="39"/>
      <c r="JMP683" s="39"/>
      <c r="JMQ683" s="39"/>
      <c r="JMR683" s="39"/>
      <c r="JMS683" s="39"/>
      <c r="JMT683" s="39"/>
      <c r="JMU683" s="39"/>
      <c r="JMV683" s="39"/>
      <c r="JMW683" s="39"/>
      <c r="JMX683" s="39"/>
      <c r="JMY683" s="37"/>
      <c r="JMZ683" s="37"/>
      <c r="JNA683" s="37"/>
      <c r="JNB683" s="37"/>
      <c r="JNC683" s="34"/>
      <c r="JND683" s="40"/>
      <c r="JNE683" s="34"/>
      <c r="JNF683" s="34"/>
      <c r="JNG683" s="35"/>
      <c r="JNH683" s="36"/>
      <c r="JNI683" s="37"/>
      <c r="JNJ683" s="34"/>
      <c r="JNK683" s="34"/>
      <c r="JNL683" s="41"/>
      <c r="JNM683" s="41"/>
      <c r="JNN683" s="41"/>
      <c r="JNO683" s="41"/>
      <c r="JNP683" s="36"/>
      <c r="JNQ683" s="41"/>
      <c r="JNR683" s="36"/>
      <c r="JNS683" s="34"/>
      <c r="JNT683" s="34"/>
      <c r="JNU683" s="37"/>
      <c r="JNV683" s="38"/>
      <c r="JNW683" s="34"/>
      <c r="JNX683" s="39"/>
      <c r="JNY683" s="39"/>
      <c r="JNZ683" s="39"/>
      <c r="JOA683" s="39"/>
      <c r="JOB683" s="39"/>
      <c r="JOC683" s="39"/>
      <c r="JOD683" s="39"/>
      <c r="JOE683" s="39"/>
      <c r="JOF683" s="39"/>
      <c r="JOG683" s="39"/>
      <c r="JOH683" s="39"/>
      <c r="JOI683" s="37"/>
      <c r="JOJ683" s="37"/>
      <c r="JOK683" s="37"/>
      <c r="JOL683" s="37"/>
      <c r="JOM683" s="34"/>
      <c r="JON683" s="40"/>
      <c r="JOO683" s="34"/>
      <c r="JOP683" s="34"/>
      <c r="JOQ683" s="35"/>
      <c r="JOR683" s="36"/>
      <c r="JOS683" s="37"/>
      <c r="JOT683" s="34"/>
      <c r="JOU683" s="34"/>
      <c r="JOV683" s="41"/>
      <c r="JOW683" s="41"/>
      <c r="JOX683" s="41"/>
      <c r="JOY683" s="41"/>
      <c r="JOZ683" s="36"/>
      <c r="JPA683" s="41"/>
      <c r="JPB683" s="36"/>
      <c r="JPC683" s="34"/>
      <c r="JPD683" s="34"/>
      <c r="JPE683" s="37"/>
      <c r="JPF683" s="38"/>
      <c r="JPG683" s="34"/>
      <c r="JPH683" s="39"/>
      <c r="JPI683" s="39"/>
      <c r="JPJ683" s="39"/>
      <c r="JPK683" s="39"/>
      <c r="JPL683" s="39"/>
      <c r="JPM683" s="39"/>
      <c r="JPN683" s="39"/>
      <c r="JPO683" s="39"/>
      <c r="JPP683" s="39"/>
      <c r="JPQ683" s="39"/>
      <c r="JPR683" s="39"/>
      <c r="JPS683" s="37"/>
      <c r="JPT683" s="37"/>
      <c r="JPU683" s="37"/>
      <c r="JPV683" s="37"/>
      <c r="JPW683" s="34"/>
      <c r="JPX683" s="40"/>
      <c r="JPY683" s="34"/>
      <c r="JPZ683" s="34"/>
      <c r="JQA683" s="35"/>
      <c r="JQB683" s="36"/>
      <c r="JQC683" s="37"/>
      <c r="JQD683" s="34"/>
      <c r="JQE683" s="34"/>
      <c r="JQF683" s="41"/>
      <c r="JQG683" s="41"/>
      <c r="JQH683" s="41"/>
      <c r="JQI683" s="41"/>
      <c r="JQJ683" s="36"/>
      <c r="JQK683" s="41"/>
      <c r="JQL683" s="36"/>
      <c r="JQM683" s="34"/>
      <c r="JQN683" s="34"/>
      <c r="JQO683" s="37"/>
      <c r="JQP683" s="38"/>
      <c r="JQQ683" s="34"/>
      <c r="JQR683" s="39"/>
      <c r="JQS683" s="39"/>
      <c r="JQT683" s="39"/>
      <c r="JQU683" s="39"/>
      <c r="JQV683" s="39"/>
      <c r="JQW683" s="39"/>
      <c r="JQX683" s="39"/>
      <c r="JQY683" s="39"/>
      <c r="JQZ683" s="39"/>
      <c r="JRA683" s="39"/>
      <c r="JRB683" s="39"/>
      <c r="JRC683" s="37"/>
      <c r="JRD683" s="37"/>
      <c r="JRE683" s="37"/>
      <c r="JRF683" s="37"/>
      <c r="JRG683" s="34"/>
      <c r="JRH683" s="40"/>
      <c r="JRI683" s="34"/>
      <c r="JRJ683" s="34"/>
      <c r="JRK683" s="35"/>
      <c r="JRL683" s="36"/>
      <c r="JRM683" s="37"/>
      <c r="JRN683" s="34"/>
      <c r="JRO683" s="34"/>
      <c r="JRP683" s="41"/>
      <c r="JRQ683" s="41"/>
      <c r="JRR683" s="41"/>
      <c r="JRS683" s="41"/>
      <c r="JRT683" s="36"/>
      <c r="JRU683" s="41"/>
      <c r="JRV683" s="36"/>
      <c r="JRW683" s="34"/>
      <c r="JRX683" s="34"/>
      <c r="JRY683" s="37"/>
      <c r="JRZ683" s="38"/>
      <c r="JSA683" s="34"/>
      <c r="JSB683" s="39"/>
      <c r="JSC683" s="39"/>
      <c r="JSD683" s="39"/>
      <c r="JSE683" s="39"/>
      <c r="JSF683" s="39"/>
      <c r="JSG683" s="39"/>
      <c r="JSH683" s="39"/>
      <c r="JSI683" s="39"/>
      <c r="JSJ683" s="39"/>
      <c r="JSK683" s="39"/>
      <c r="JSL683" s="39"/>
      <c r="JSM683" s="37"/>
      <c r="JSN683" s="37"/>
      <c r="JSO683" s="37"/>
      <c r="JSP683" s="37"/>
      <c r="JSQ683" s="34"/>
      <c r="JSR683" s="40"/>
      <c r="JSS683" s="34"/>
      <c r="JST683" s="34"/>
      <c r="JSU683" s="35"/>
      <c r="JSV683" s="36"/>
      <c r="JSW683" s="37"/>
      <c r="JSX683" s="34"/>
      <c r="JSY683" s="34"/>
      <c r="JSZ683" s="41"/>
      <c r="JTA683" s="41"/>
      <c r="JTB683" s="41"/>
      <c r="JTC683" s="41"/>
      <c r="JTD683" s="36"/>
      <c r="JTE683" s="41"/>
      <c r="JTF683" s="36"/>
      <c r="JTG683" s="34"/>
      <c r="JTH683" s="34"/>
      <c r="JTI683" s="37"/>
      <c r="JTJ683" s="38"/>
      <c r="JTK683" s="34"/>
      <c r="JTL683" s="39"/>
      <c r="JTM683" s="39"/>
      <c r="JTN683" s="39"/>
      <c r="JTO683" s="39"/>
      <c r="JTP683" s="39"/>
      <c r="JTQ683" s="39"/>
      <c r="JTR683" s="39"/>
      <c r="JTS683" s="39"/>
      <c r="JTT683" s="39"/>
      <c r="JTU683" s="39"/>
      <c r="JTV683" s="39"/>
      <c r="JTW683" s="37"/>
      <c r="JTX683" s="37"/>
      <c r="JTY683" s="37"/>
      <c r="JTZ683" s="37"/>
      <c r="JUA683" s="34"/>
      <c r="JUB683" s="40"/>
      <c r="JUC683" s="34"/>
      <c r="JUD683" s="34"/>
      <c r="JUE683" s="35"/>
      <c r="JUF683" s="36"/>
      <c r="JUG683" s="37"/>
      <c r="JUH683" s="34"/>
      <c r="JUI683" s="34"/>
      <c r="JUJ683" s="41"/>
      <c r="JUK683" s="41"/>
      <c r="JUL683" s="41"/>
      <c r="JUM683" s="41"/>
      <c r="JUN683" s="36"/>
      <c r="JUO683" s="41"/>
      <c r="JUP683" s="36"/>
      <c r="JUQ683" s="34"/>
      <c r="JUR683" s="34"/>
      <c r="JUS683" s="37"/>
      <c r="JUT683" s="38"/>
      <c r="JUU683" s="34"/>
      <c r="JUV683" s="39"/>
      <c r="JUW683" s="39"/>
      <c r="JUX683" s="39"/>
      <c r="JUY683" s="39"/>
      <c r="JUZ683" s="39"/>
      <c r="JVA683" s="39"/>
      <c r="JVB683" s="39"/>
      <c r="JVC683" s="39"/>
      <c r="JVD683" s="39"/>
      <c r="JVE683" s="39"/>
      <c r="JVF683" s="39"/>
      <c r="JVG683" s="37"/>
      <c r="JVH683" s="37"/>
      <c r="JVI683" s="37"/>
      <c r="JVJ683" s="37"/>
      <c r="JVK683" s="34"/>
      <c r="JVL683" s="40"/>
      <c r="JVM683" s="34"/>
      <c r="JVN683" s="34"/>
      <c r="JVO683" s="35"/>
      <c r="JVP683" s="36"/>
      <c r="JVQ683" s="37"/>
      <c r="JVR683" s="34"/>
      <c r="JVS683" s="34"/>
      <c r="JVT683" s="41"/>
      <c r="JVU683" s="41"/>
      <c r="JVV683" s="41"/>
      <c r="JVW683" s="41"/>
      <c r="JVX683" s="36"/>
      <c r="JVY683" s="41"/>
      <c r="JVZ683" s="36"/>
      <c r="JWA683" s="34"/>
      <c r="JWB683" s="34"/>
      <c r="JWC683" s="37"/>
      <c r="JWD683" s="38"/>
      <c r="JWE683" s="34"/>
      <c r="JWF683" s="39"/>
      <c r="JWG683" s="39"/>
      <c r="JWH683" s="39"/>
      <c r="JWI683" s="39"/>
      <c r="JWJ683" s="39"/>
      <c r="JWK683" s="39"/>
      <c r="JWL683" s="39"/>
      <c r="JWM683" s="39"/>
      <c r="JWN683" s="39"/>
      <c r="JWO683" s="39"/>
      <c r="JWP683" s="39"/>
      <c r="JWQ683" s="37"/>
      <c r="JWR683" s="37"/>
      <c r="JWS683" s="37"/>
      <c r="JWT683" s="37"/>
      <c r="JWU683" s="34"/>
      <c r="JWV683" s="40"/>
      <c r="JWW683" s="34"/>
      <c r="JWX683" s="34"/>
      <c r="JWY683" s="35"/>
      <c r="JWZ683" s="36"/>
      <c r="JXA683" s="37"/>
      <c r="JXB683" s="34"/>
      <c r="JXC683" s="34"/>
      <c r="JXD683" s="41"/>
      <c r="JXE683" s="41"/>
      <c r="JXF683" s="41"/>
      <c r="JXG683" s="41"/>
      <c r="JXH683" s="36"/>
      <c r="JXI683" s="41"/>
      <c r="JXJ683" s="36"/>
      <c r="JXK683" s="34"/>
      <c r="JXL683" s="34"/>
      <c r="JXM683" s="37"/>
      <c r="JXN683" s="38"/>
      <c r="JXO683" s="34"/>
      <c r="JXP683" s="39"/>
      <c r="JXQ683" s="39"/>
      <c r="JXR683" s="39"/>
      <c r="JXS683" s="39"/>
      <c r="JXT683" s="39"/>
      <c r="JXU683" s="39"/>
      <c r="JXV683" s="39"/>
      <c r="JXW683" s="39"/>
      <c r="JXX683" s="39"/>
      <c r="JXY683" s="39"/>
      <c r="JXZ683" s="39"/>
      <c r="JYA683" s="37"/>
      <c r="JYB683" s="37"/>
      <c r="JYC683" s="37"/>
      <c r="JYD683" s="37"/>
      <c r="JYE683" s="34"/>
      <c r="JYF683" s="40"/>
      <c r="JYG683" s="34"/>
      <c r="JYH683" s="34"/>
      <c r="JYI683" s="35"/>
      <c r="JYJ683" s="36"/>
      <c r="JYK683" s="37"/>
      <c r="JYL683" s="34"/>
      <c r="JYM683" s="34"/>
      <c r="JYN683" s="41"/>
      <c r="JYO683" s="41"/>
      <c r="JYP683" s="41"/>
      <c r="JYQ683" s="41"/>
      <c r="JYR683" s="36"/>
      <c r="JYS683" s="41"/>
      <c r="JYT683" s="36"/>
      <c r="JYU683" s="34"/>
      <c r="JYV683" s="34"/>
      <c r="JYW683" s="37"/>
      <c r="JYX683" s="38"/>
      <c r="JYY683" s="34"/>
      <c r="JYZ683" s="39"/>
      <c r="JZA683" s="39"/>
      <c r="JZB683" s="39"/>
      <c r="JZC683" s="39"/>
      <c r="JZD683" s="39"/>
      <c r="JZE683" s="39"/>
      <c r="JZF683" s="39"/>
      <c r="JZG683" s="39"/>
      <c r="JZH683" s="39"/>
      <c r="JZI683" s="39"/>
      <c r="JZJ683" s="39"/>
      <c r="JZK683" s="37"/>
      <c r="JZL683" s="37"/>
      <c r="JZM683" s="37"/>
      <c r="JZN683" s="37"/>
      <c r="JZO683" s="34"/>
      <c r="JZP683" s="40"/>
      <c r="JZQ683" s="34"/>
      <c r="JZR683" s="34"/>
      <c r="JZS683" s="35"/>
      <c r="JZT683" s="36"/>
      <c r="JZU683" s="37"/>
      <c r="JZV683" s="34"/>
      <c r="JZW683" s="34"/>
      <c r="JZX683" s="41"/>
      <c r="JZY683" s="41"/>
      <c r="JZZ683" s="41"/>
      <c r="KAA683" s="41"/>
      <c r="KAB683" s="36"/>
      <c r="KAC683" s="41"/>
      <c r="KAD683" s="36"/>
      <c r="KAE683" s="34"/>
      <c r="KAF683" s="34"/>
      <c r="KAG683" s="37"/>
      <c r="KAH683" s="38"/>
      <c r="KAI683" s="34"/>
      <c r="KAJ683" s="39"/>
      <c r="KAK683" s="39"/>
      <c r="KAL683" s="39"/>
      <c r="KAM683" s="39"/>
      <c r="KAN683" s="39"/>
      <c r="KAO683" s="39"/>
      <c r="KAP683" s="39"/>
      <c r="KAQ683" s="39"/>
      <c r="KAR683" s="39"/>
      <c r="KAS683" s="39"/>
      <c r="KAT683" s="39"/>
      <c r="KAU683" s="37"/>
      <c r="KAV683" s="37"/>
      <c r="KAW683" s="37"/>
      <c r="KAX683" s="37"/>
      <c r="KAY683" s="34"/>
      <c r="KAZ683" s="40"/>
      <c r="KBA683" s="34"/>
      <c r="KBB683" s="34"/>
      <c r="KBC683" s="35"/>
      <c r="KBD683" s="36"/>
      <c r="KBE683" s="37"/>
      <c r="KBF683" s="34"/>
      <c r="KBG683" s="34"/>
      <c r="KBH683" s="41"/>
      <c r="KBI683" s="41"/>
      <c r="KBJ683" s="41"/>
      <c r="KBK683" s="41"/>
      <c r="KBL683" s="36"/>
      <c r="KBM683" s="41"/>
      <c r="KBN683" s="36"/>
      <c r="KBO683" s="34"/>
      <c r="KBP683" s="34"/>
      <c r="KBQ683" s="37"/>
      <c r="KBR683" s="38"/>
      <c r="KBS683" s="34"/>
      <c r="KBT683" s="39"/>
      <c r="KBU683" s="39"/>
      <c r="KBV683" s="39"/>
      <c r="KBW683" s="39"/>
      <c r="KBX683" s="39"/>
      <c r="KBY683" s="39"/>
      <c r="KBZ683" s="39"/>
      <c r="KCA683" s="39"/>
      <c r="KCB683" s="39"/>
      <c r="KCC683" s="39"/>
      <c r="KCD683" s="39"/>
      <c r="KCE683" s="37"/>
      <c r="KCF683" s="37"/>
      <c r="KCG683" s="37"/>
      <c r="KCH683" s="37"/>
      <c r="KCI683" s="34"/>
      <c r="KCJ683" s="40"/>
      <c r="KCK683" s="34"/>
      <c r="KCL683" s="34"/>
      <c r="KCM683" s="35"/>
      <c r="KCN683" s="36"/>
      <c r="KCO683" s="37"/>
      <c r="KCP683" s="34"/>
      <c r="KCQ683" s="34"/>
      <c r="KCR683" s="41"/>
      <c r="KCS683" s="41"/>
      <c r="KCT683" s="41"/>
      <c r="KCU683" s="41"/>
      <c r="KCV683" s="36"/>
      <c r="KCW683" s="41"/>
      <c r="KCX683" s="36"/>
      <c r="KCY683" s="34"/>
      <c r="KCZ683" s="34"/>
      <c r="KDA683" s="37"/>
      <c r="KDB683" s="38"/>
      <c r="KDC683" s="34"/>
      <c r="KDD683" s="39"/>
      <c r="KDE683" s="39"/>
      <c r="KDF683" s="39"/>
      <c r="KDG683" s="39"/>
      <c r="KDH683" s="39"/>
      <c r="KDI683" s="39"/>
      <c r="KDJ683" s="39"/>
      <c r="KDK683" s="39"/>
      <c r="KDL683" s="39"/>
      <c r="KDM683" s="39"/>
      <c r="KDN683" s="39"/>
      <c r="KDO683" s="37"/>
      <c r="KDP683" s="37"/>
      <c r="KDQ683" s="37"/>
      <c r="KDR683" s="37"/>
      <c r="KDS683" s="34"/>
      <c r="KDT683" s="40"/>
      <c r="KDU683" s="34"/>
      <c r="KDV683" s="34"/>
      <c r="KDW683" s="35"/>
      <c r="KDX683" s="36"/>
      <c r="KDY683" s="37"/>
      <c r="KDZ683" s="34"/>
      <c r="KEA683" s="34"/>
      <c r="KEB683" s="41"/>
      <c r="KEC683" s="41"/>
      <c r="KED683" s="41"/>
      <c r="KEE683" s="41"/>
      <c r="KEF683" s="36"/>
      <c r="KEG683" s="41"/>
      <c r="KEH683" s="36"/>
      <c r="KEI683" s="34"/>
      <c r="KEJ683" s="34"/>
      <c r="KEK683" s="37"/>
      <c r="KEL683" s="38"/>
      <c r="KEM683" s="34"/>
      <c r="KEN683" s="39"/>
      <c r="KEO683" s="39"/>
      <c r="KEP683" s="39"/>
      <c r="KEQ683" s="39"/>
      <c r="KER683" s="39"/>
      <c r="KES683" s="39"/>
      <c r="KET683" s="39"/>
      <c r="KEU683" s="39"/>
      <c r="KEV683" s="39"/>
      <c r="KEW683" s="39"/>
      <c r="KEX683" s="39"/>
      <c r="KEY683" s="37"/>
      <c r="KEZ683" s="37"/>
      <c r="KFA683" s="37"/>
      <c r="KFB683" s="37"/>
      <c r="KFC683" s="34"/>
      <c r="KFD683" s="40"/>
      <c r="KFE683" s="34"/>
      <c r="KFF683" s="34"/>
      <c r="KFG683" s="35"/>
      <c r="KFH683" s="36"/>
      <c r="KFI683" s="37"/>
      <c r="KFJ683" s="34"/>
      <c r="KFK683" s="34"/>
      <c r="KFL683" s="41"/>
      <c r="KFM683" s="41"/>
      <c r="KFN683" s="41"/>
      <c r="KFO683" s="41"/>
      <c r="KFP683" s="36"/>
      <c r="KFQ683" s="41"/>
      <c r="KFR683" s="36"/>
      <c r="KFS683" s="34"/>
      <c r="KFT683" s="34"/>
      <c r="KFU683" s="37"/>
      <c r="KFV683" s="38"/>
      <c r="KFW683" s="34"/>
      <c r="KFX683" s="39"/>
      <c r="KFY683" s="39"/>
      <c r="KFZ683" s="39"/>
      <c r="KGA683" s="39"/>
      <c r="KGB683" s="39"/>
      <c r="KGC683" s="39"/>
      <c r="KGD683" s="39"/>
      <c r="KGE683" s="39"/>
      <c r="KGF683" s="39"/>
      <c r="KGG683" s="39"/>
      <c r="KGH683" s="39"/>
      <c r="KGI683" s="37"/>
      <c r="KGJ683" s="37"/>
      <c r="KGK683" s="37"/>
      <c r="KGL683" s="37"/>
      <c r="KGM683" s="34"/>
      <c r="KGN683" s="40"/>
      <c r="KGO683" s="34"/>
      <c r="KGP683" s="34"/>
      <c r="KGQ683" s="35"/>
      <c r="KGR683" s="36"/>
      <c r="KGS683" s="37"/>
      <c r="KGT683" s="34"/>
      <c r="KGU683" s="34"/>
      <c r="KGV683" s="41"/>
      <c r="KGW683" s="41"/>
      <c r="KGX683" s="41"/>
      <c r="KGY683" s="41"/>
      <c r="KGZ683" s="36"/>
      <c r="KHA683" s="41"/>
      <c r="KHB683" s="36"/>
      <c r="KHC683" s="34"/>
      <c r="KHD683" s="34"/>
      <c r="KHE683" s="37"/>
      <c r="KHF683" s="38"/>
      <c r="KHG683" s="34"/>
      <c r="KHH683" s="39"/>
      <c r="KHI683" s="39"/>
      <c r="KHJ683" s="39"/>
      <c r="KHK683" s="39"/>
      <c r="KHL683" s="39"/>
      <c r="KHM683" s="39"/>
      <c r="KHN683" s="39"/>
      <c r="KHO683" s="39"/>
      <c r="KHP683" s="39"/>
      <c r="KHQ683" s="39"/>
      <c r="KHR683" s="39"/>
      <c r="KHS683" s="37"/>
      <c r="KHT683" s="37"/>
      <c r="KHU683" s="37"/>
      <c r="KHV683" s="37"/>
      <c r="KHW683" s="34"/>
      <c r="KHX683" s="40"/>
      <c r="KHY683" s="34"/>
      <c r="KHZ683" s="34"/>
      <c r="KIA683" s="35"/>
      <c r="KIB683" s="36"/>
      <c r="KIC683" s="37"/>
      <c r="KID683" s="34"/>
      <c r="KIE683" s="34"/>
      <c r="KIF683" s="41"/>
      <c r="KIG683" s="41"/>
      <c r="KIH683" s="41"/>
      <c r="KII683" s="41"/>
      <c r="KIJ683" s="36"/>
      <c r="KIK683" s="41"/>
      <c r="KIL683" s="36"/>
      <c r="KIM683" s="34"/>
      <c r="KIN683" s="34"/>
      <c r="KIO683" s="37"/>
      <c r="KIP683" s="38"/>
      <c r="KIQ683" s="34"/>
      <c r="KIR683" s="39"/>
      <c r="KIS683" s="39"/>
      <c r="KIT683" s="39"/>
      <c r="KIU683" s="39"/>
      <c r="KIV683" s="39"/>
      <c r="KIW683" s="39"/>
      <c r="KIX683" s="39"/>
      <c r="KIY683" s="39"/>
      <c r="KIZ683" s="39"/>
      <c r="KJA683" s="39"/>
      <c r="KJB683" s="39"/>
      <c r="KJC683" s="37"/>
      <c r="KJD683" s="37"/>
      <c r="KJE683" s="37"/>
      <c r="KJF683" s="37"/>
      <c r="KJG683" s="34"/>
      <c r="KJH683" s="40"/>
      <c r="KJI683" s="34"/>
      <c r="KJJ683" s="34"/>
      <c r="KJK683" s="35"/>
      <c r="KJL683" s="36"/>
      <c r="KJM683" s="37"/>
      <c r="KJN683" s="34"/>
      <c r="KJO683" s="34"/>
      <c r="KJP683" s="41"/>
      <c r="KJQ683" s="41"/>
      <c r="KJR683" s="41"/>
      <c r="KJS683" s="41"/>
      <c r="KJT683" s="36"/>
      <c r="KJU683" s="41"/>
      <c r="KJV683" s="36"/>
      <c r="KJW683" s="34"/>
      <c r="KJX683" s="34"/>
      <c r="KJY683" s="37"/>
      <c r="KJZ683" s="38"/>
      <c r="KKA683" s="34"/>
      <c r="KKB683" s="39"/>
      <c r="KKC683" s="39"/>
      <c r="KKD683" s="39"/>
      <c r="KKE683" s="39"/>
      <c r="KKF683" s="39"/>
      <c r="KKG683" s="39"/>
      <c r="KKH683" s="39"/>
      <c r="KKI683" s="39"/>
      <c r="KKJ683" s="39"/>
      <c r="KKK683" s="39"/>
      <c r="KKL683" s="39"/>
      <c r="KKM683" s="37"/>
      <c r="KKN683" s="37"/>
      <c r="KKO683" s="37"/>
      <c r="KKP683" s="37"/>
      <c r="KKQ683" s="34"/>
      <c r="KKR683" s="40"/>
      <c r="KKS683" s="34"/>
      <c r="KKT683" s="34"/>
      <c r="KKU683" s="35"/>
      <c r="KKV683" s="36"/>
      <c r="KKW683" s="37"/>
      <c r="KKX683" s="34"/>
      <c r="KKY683" s="34"/>
      <c r="KKZ683" s="41"/>
      <c r="KLA683" s="41"/>
      <c r="KLB683" s="41"/>
      <c r="KLC683" s="41"/>
      <c r="KLD683" s="36"/>
      <c r="KLE683" s="41"/>
      <c r="KLF683" s="36"/>
      <c r="KLG683" s="34"/>
      <c r="KLH683" s="34"/>
      <c r="KLI683" s="37"/>
      <c r="KLJ683" s="38"/>
      <c r="KLK683" s="34"/>
      <c r="KLL683" s="39"/>
      <c r="KLM683" s="39"/>
      <c r="KLN683" s="39"/>
      <c r="KLO683" s="39"/>
      <c r="KLP683" s="39"/>
      <c r="KLQ683" s="39"/>
      <c r="KLR683" s="39"/>
      <c r="KLS683" s="39"/>
      <c r="KLT683" s="39"/>
      <c r="KLU683" s="39"/>
      <c r="KLV683" s="39"/>
      <c r="KLW683" s="37"/>
      <c r="KLX683" s="37"/>
      <c r="KLY683" s="37"/>
      <c r="KLZ683" s="37"/>
      <c r="KMA683" s="34"/>
      <c r="KMB683" s="40"/>
      <c r="KMC683" s="34"/>
      <c r="KMD683" s="34"/>
      <c r="KME683" s="35"/>
      <c r="KMF683" s="36"/>
      <c r="KMG683" s="37"/>
      <c r="KMH683" s="34"/>
      <c r="KMI683" s="34"/>
      <c r="KMJ683" s="41"/>
      <c r="KMK683" s="41"/>
      <c r="KML683" s="41"/>
      <c r="KMM683" s="41"/>
      <c r="KMN683" s="36"/>
      <c r="KMO683" s="41"/>
      <c r="KMP683" s="36"/>
      <c r="KMQ683" s="34"/>
      <c r="KMR683" s="34"/>
      <c r="KMS683" s="37"/>
      <c r="KMT683" s="38"/>
      <c r="KMU683" s="34"/>
      <c r="KMV683" s="39"/>
      <c r="KMW683" s="39"/>
      <c r="KMX683" s="39"/>
      <c r="KMY683" s="39"/>
      <c r="KMZ683" s="39"/>
      <c r="KNA683" s="39"/>
      <c r="KNB683" s="39"/>
      <c r="KNC683" s="39"/>
      <c r="KND683" s="39"/>
      <c r="KNE683" s="39"/>
      <c r="KNF683" s="39"/>
      <c r="KNG683" s="37"/>
      <c r="KNH683" s="37"/>
      <c r="KNI683" s="37"/>
      <c r="KNJ683" s="37"/>
      <c r="KNK683" s="34"/>
      <c r="KNL683" s="40"/>
      <c r="KNM683" s="34"/>
      <c r="KNN683" s="34"/>
      <c r="KNO683" s="35"/>
      <c r="KNP683" s="36"/>
      <c r="KNQ683" s="37"/>
      <c r="KNR683" s="34"/>
      <c r="KNS683" s="34"/>
      <c r="KNT683" s="41"/>
      <c r="KNU683" s="41"/>
      <c r="KNV683" s="41"/>
      <c r="KNW683" s="41"/>
      <c r="KNX683" s="36"/>
      <c r="KNY683" s="41"/>
      <c r="KNZ683" s="36"/>
      <c r="KOA683" s="34"/>
      <c r="KOB683" s="34"/>
      <c r="KOC683" s="37"/>
      <c r="KOD683" s="38"/>
      <c r="KOE683" s="34"/>
      <c r="KOF683" s="39"/>
      <c r="KOG683" s="39"/>
      <c r="KOH683" s="39"/>
      <c r="KOI683" s="39"/>
      <c r="KOJ683" s="39"/>
      <c r="KOK683" s="39"/>
      <c r="KOL683" s="39"/>
      <c r="KOM683" s="39"/>
      <c r="KON683" s="39"/>
      <c r="KOO683" s="39"/>
      <c r="KOP683" s="39"/>
      <c r="KOQ683" s="37"/>
      <c r="KOR683" s="37"/>
      <c r="KOS683" s="37"/>
      <c r="KOT683" s="37"/>
      <c r="KOU683" s="34"/>
      <c r="KOV683" s="40"/>
      <c r="KOW683" s="34"/>
      <c r="KOX683" s="34"/>
      <c r="KOY683" s="35"/>
      <c r="KOZ683" s="36"/>
      <c r="KPA683" s="37"/>
      <c r="KPB683" s="34"/>
      <c r="KPC683" s="34"/>
      <c r="KPD683" s="41"/>
      <c r="KPE683" s="41"/>
      <c r="KPF683" s="41"/>
      <c r="KPG683" s="41"/>
      <c r="KPH683" s="36"/>
      <c r="KPI683" s="41"/>
      <c r="KPJ683" s="36"/>
      <c r="KPK683" s="34"/>
      <c r="KPL683" s="34"/>
      <c r="KPM683" s="37"/>
      <c r="KPN683" s="38"/>
      <c r="KPO683" s="34"/>
      <c r="KPP683" s="39"/>
      <c r="KPQ683" s="39"/>
      <c r="KPR683" s="39"/>
      <c r="KPS683" s="39"/>
      <c r="KPT683" s="39"/>
      <c r="KPU683" s="39"/>
      <c r="KPV683" s="39"/>
      <c r="KPW683" s="39"/>
      <c r="KPX683" s="39"/>
      <c r="KPY683" s="39"/>
      <c r="KPZ683" s="39"/>
      <c r="KQA683" s="37"/>
      <c r="KQB683" s="37"/>
      <c r="KQC683" s="37"/>
      <c r="KQD683" s="37"/>
      <c r="KQE683" s="34"/>
      <c r="KQF683" s="40"/>
      <c r="KQG683" s="34"/>
      <c r="KQH683" s="34"/>
      <c r="KQI683" s="35"/>
      <c r="KQJ683" s="36"/>
      <c r="KQK683" s="37"/>
      <c r="KQL683" s="34"/>
      <c r="KQM683" s="34"/>
      <c r="KQN683" s="41"/>
      <c r="KQO683" s="41"/>
      <c r="KQP683" s="41"/>
      <c r="KQQ683" s="41"/>
      <c r="KQR683" s="36"/>
      <c r="KQS683" s="41"/>
      <c r="KQT683" s="36"/>
      <c r="KQU683" s="34"/>
      <c r="KQV683" s="34"/>
      <c r="KQW683" s="37"/>
      <c r="KQX683" s="38"/>
      <c r="KQY683" s="34"/>
      <c r="KQZ683" s="39"/>
      <c r="KRA683" s="39"/>
      <c r="KRB683" s="39"/>
      <c r="KRC683" s="39"/>
      <c r="KRD683" s="39"/>
      <c r="KRE683" s="39"/>
      <c r="KRF683" s="39"/>
      <c r="KRG683" s="39"/>
      <c r="KRH683" s="39"/>
      <c r="KRI683" s="39"/>
      <c r="KRJ683" s="39"/>
      <c r="KRK683" s="37"/>
      <c r="KRL683" s="37"/>
      <c r="KRM683" s="37"/>
      <c r="KRN683" s="37"/>
      <c r="KRO683" s="34"/>
      <c r="KRP683" s="40"/>
      <c r="KRQ683" s="34"/>
      <c r="KRR683" s="34"/>
      <c r="KRS683" s="35"/>
      <c r="KRT683" s="36"/>
      <c r="KRU683" s="37"/>
      <c r="KRV683" s="34"/>
      <c r="KRW683" s="34"/>
      <c r="KRX683" s="41"/>
      <c r="KRY683" s="41"/>
      <c r="KRZ683" s="41"/>
      <c r="KSA683" s="41"/>
      <c r="KSB683" s="36"/>
      <c r="KSC683" s="41"/>
      <c r="KSD683" s="36"/>
      <c r="KSE683" s="34"/>
      <c r="KSF683" s="34"/>
      <c r="KSG683" s="37"/>
      <c r="KSH683" s="38"/>
      <c r="KSI683" s="34"/>
      <c r="KSJ683" s="39"/>
      <c r="KSK683" s="39"/>
      <c r="KSL683" s="39"/>
      <c r="KSM683" s="39"/>
      <c r="KSN683" s="39"/>
      <c r="KSO683" s="39"/>
      <c r="KSP683" s="39"/>
      <c r="KSQ683" s="39"/>
      <c r="KSR683" s="39"/>
      <c r="KSS683" s="39"/>
      <c r="KST683" s="39"/>
      <c r="KSU683" s="37"/>
      <c r="KSV683" s="37"/>
      <c r="KSW683" s="37"/>
      <c r="KSX683" s="37"/>
      <c r="KSY683" s="34"/>
      <c r="KSZ683" s="40"/>
      <c r="KTA683" s="34"/>
      <c r="KTB683" s="34"/>
      <c r="KTC683" s="35"/>
      <c r="KTD683" s="36"/>
      <c r="KTE683" s="37"/>
      <c r="KTF683" s="34"/>
      <c r="KTG683" s="34"/>
      <c r="KTH683" s="41"/>
      <c r="KTI683" s="41"/>
      <c r="KTJ683" s="41"/>
      <c r="KTK683" s="41"/>
      <c r="KTL683" s="36"/>
      <c r="KTM683" s="41"/>
      <c r="KTN683" s="36"/>
      <c r="KTO683" s="34"/>
      <c r="KTP683" s="34"/>
      <c r="KTQ683" s="37"/>
      <c r="KTR683" s="38"/>
      <c r="KTS683" s="34"/>
      <c r="KTT683" s="39"/>
      <c r="KTU683" s="39"/>
      <c r="KTV683" s="39"/>
      <c r="KTW683" s="39"/>
      <c r="KTX683" s="39"/>
      <c r="KTY683" s="39"/>
      <c r="KTZ683" s="39"/>
      <c r="KUA683" s="39"/>
      <c r="KUB683" s="39"/>
      <c r="KUC683" s="39"/>
      <c r="KUD683" s="39"/>
      <c r="KUE683" s="37"/>
      <c r="KUF683" s="37"/>
      <c r="KUG683" s="37"/>
      <c r="KUH683" s="37"/>
      <c r="KUI683" s="34"/>
      <c r="KUJ683" s="40"/>
      <c r="KUK683" s="34"/>
      <c r="KUL683" s="34"/>
      <c r="KUM683" s="35"/>
      <c r="KUN683" s="36"/>
      <c r="KUO683" s="37"/>
      <c r="KUP683" s="34"/>
      <c r="KUQ683" s="34"/>
      <c r="KUR683" s="41"/>
      <c r="KUS683" s="41"/>
      <c r="KUT683" s="41"/>
      <c r="KUU683" s="41"/>
      <c r="KUV683" s="36"/>
      <c r="KUW683" s="41"/>
      <c r="KUX683" s="36"/>
      <c r="KUY683" s="34"/>
      <c r="KUZ683" s="34"/>
      <c r="KVA683" s="37"/>
      <c r="KVB683" s="38"/>
      <c r="KVC683" s="34"/>
      <c r="KVD683" s="39"/>
      <c r="KVE683" s="39"/>
      <c r="KVF683" s="39"/>
      <c r="KVG683" s="39"/>
      <c r="KVH683" s="39"/>
      <c r="KVI683" s="39"/>
      <c r="KVJ683" s="39"/>
      <c r="KVK683" s="39"/>
      <c r="KVL683" s="39"/>
      <c r="KVM683" s="39"/>
      <c r="KVN683" s="39"/>
      <c r="KVO683" s="37"/>
      <c r="KVP683" s="37"/>
      <c r="KVQ683" s="37"/>
      <c r="KVR683" s="37"/>
      <c r="KVS683" s="34"/>
      <c r="KVT683" s="40"/>
      <c r="KVU683" s="34"/>
      <c r="KVV683" s="34"/>
      <c r="KVW683" s="35"/>
      <c r="KVX683" s="36"/>
      <c r="KVY683" s="37"/>
      <c r="KVZ683" s="34"/>
      <c r="KWA683" s="34"/>
      <c r="KWB683" s="41"/>
      <c r="KWC683" s="41"/>
      <c r="KWD683" s="41"/>
      <c r="KWE683" s="41"/>
      <c r="KWF683" s="36"/>
      <c r="KWG683" s="41"/>
      <c r="KWH683" s="36"/>
      <c r="KWI683" s="34"/>
      <c r="KWJ683" s="34"/>
      <c r="KWK683" s="37"/>
      <c r="KWL683" s="38"/>
      <c r="KWM683" s="34"/>
      <c r="KWN683" s="39"/>
      <c r="KWO683" s="39"/>
      <c r="KWP683" s="39"/>
      <c r="KWQ683" s="39"/>
      <c r="KWR683" s="39"/>
      <c r="KWS683" s="39"/>
      <c r="KWT683" s="39"/>
      <c r="KWU683" s="39"/>
      <c r="KWV683" s="39"/>
      <c r="KWW683" s="39"/>
      <c r="KWX683" s="39"/>
      <c r="KWY683" s="37"/>
      <c r="KWZ683" s="37"/>
      <c r="KXA683" s="37"/>
      <c r="KXB683" s="37"/>
      <c r="KXC683" s="34"/>
      <c r="KXD683" s="40"/>
      <c r="KXE683" s="34"/>
      <c r="KXF683" s="34"/>
      <c r="KXG683" s="35"/>
      <c r="KXH683" s="36"/>
      <c r="KXI683" s="37"/>
      <c r="KXJ683" s="34"/>
      <c r="KXK683" s="34"/>
      <c r="KXL683" s="41"/>
      <c r="KXM683" s="41"/>
      <c r="KXN683" s="41"/>
      <c r="KXO683" s="41"/>
      <c r="KXP683" s="36"/>
      <c r="KXQ683" s="41"/>
      <c r="KXR683" s="36"/>
      <c r="KXS683" s="34"/>
      <c r="KXT683" s="34"/>
      <c r="KXU683" s="37"/>
      <c r="KXV683" s="38"/>
      <c r="KXW683" s="34"/>
      <c r="KXX683" s="39"/>
      <c r="KXY683" s="39"/>
      <c r="KXZ683" s="39"/>
      <c r="KYA683" s="39"/>
      <c r="KYB683" s="39"/>
      <c r="KYC683" s="39"/>
      <c r="KYD683" s="39"/>
      <c r="KYE683" s="39"/>
      <c r="KYF683" s="39"/>
      <c r="KYG683" s="39"/>
      <c r="KYH683" s="39"/>
      <c r="KYI683" s="37"/>
      <c r="KYJ683" s="37"/>
      <c r="KYK683" s="37"/>
      <c r="KYL683" s="37"/>
      <c r="KYM683" s="34"/>
      <c r="KYN683" s="40"/>
      <c r="KYO683" s="34"/>
      <c r="KYP683" s="34"/>
      <c r="KYQ683" s="35"/>
      <c r="KYR683" s="36"/>
      <c r="KYS683" s="37"/>
      <c r="KYT683" s="34"/>
      <c r="KYU683" s="34"/>
      <c r="KYV683" s="41"/>
      <c r="KYW683" s="41"/>
      <c r="KYX683" s="41"/>
      <c r="KYY683" s="41"/>
      <c r="KYZ683" s="36"/>
      <c r="KZA683" s="41"/>
      <c r="KZB683" s="36"/>
      <c r="KZC683" s="34"/>
      <c r="KZD683" s="34"/>
      <c r="KZE683" s="37"/>
      <c r="KZF683" s="38"/>
      <c r="KZG683" s="34"/>
      <c r="KZH683" s="39"/>
      <c r="KZI683" s="39"/>
      <c r="KZJ683" s="39"/>
      <c r="KZK683" s="39"/>
      <c r="KZL683" s="39"/>
      <c r="KZM683" s="39"/>
      <c r="KZN683" s="39"/>
      <c r="KZO683" s="39"/>
      <c r="KZP683" s="39"/>
      <c r="KZQ683" s="39"/>
      <c r="KZR683" s="39"/>
      <c r="KZS683" s="37"/>
      <c r="KZT683" s="37"/>
      <c r="KZU683" s="37"/>
      <c r="KZV683" s="37"/>
      <c r="KZW683" s="34"/>
      <c r="KZX683" s="40"/>
      <c r="KZY683" s="34"/>
      <c r="KZZ683" s="34"/>
      <c r="LAA683" s="35"/>
      <c r="LAB683" s="36"/>
      <c r="LAC683" s="37"/>
      <c r="LAD683" s="34"/>
      <c r="LAE683" s="34"/>
      <c r="LAF683" s="41"/>
      <c r="LAG683" s="41"/>
      <c r="LAH683" s="41"/>
      <c r="LAI683" s="41"/>
      <c r="LAJ683" s="36"/>
      <c r="LAK683" s="41"/>
      <c r="LAL683" s="36"/>
      <c r="LAM683" s="34"/>
      <c r="LAN683" s="34"/>
      <c r="LAO683" s="37"/>
      <c r="LAP683" s="38"/>
      <c r="LAQ683" s="34"/>
      <c r="LAR683" s="39"/>
      <c r="LAS683" s="39"/>
      <c r="LAT683" s="39"/>
      <c r="LAU683" s="39"/>
      <c r="LAV683" s="39"/>
      <c r="LAW683" s="39"/>
      <c r="LAX683" s="39"/>
      <c r="LAY683" s="39"/>
      <c r="LAZ683" s="39"/>
      <c r="LBA683" s="39"/>
      <c r="LBB683" s="39"/>
      <c r="LBC683" s="37"/>
      <c r="LBD683" s="37"/>
      <c r="LBE683" s="37"/>
      <c r="LBF683" s="37"/>
      <c r="LBG683" s="34"/>
      <c r="LBH683" s="40"/>
      <c r="LBI683" s="34"/>
      <c r="LBJ683" s="34"/>
      <c r="LBK683" s="35"/>
      <c r="LBL683" s="36"/>
      <c r="LBM683" s="37"/>
      <c r="LBN683" s="34"/>
      <c r="LBO683" s="34"/>
      <c r="LBP683" s="41"/>
      <c r="LBQ683" s="41"/>
      <c r="LBR683" s="41"/>
      <c r="LBS683" s="41"/>
      <c r="LBT683" s="36"/>
      <c r="LBU683" s="41"/>
      <c r="LBV683" s="36"/>
      <c r="LBW683" s="34"/>
      <c r="LBX683" s="34"/>
      <c r="LBY683" s="37"/>
      <c r="LBZ683" s="38"/>
      <c r="LCA683" s="34"/>
      <c r="LCB683" s="39"/>
      <c r="LCC683" s="39"/>
      <c r="LCD683" s="39"/>
      <c r="LCE683" s="39"/>
      <c r="LCF683" s="39"/>
      <c r="LCG683" s="39"/>
      <c r="LCH683" s="39"/>
      <c r="LCI683" s="39"/>
      <c r="LCJ683" s="39"/>
      <c r="LCK683" s="39"/>
      <c r="LCL683" s="39"/>
      <c r="LCM683" s="37"/>
      <c r="LCN683" s="37"/>
      <c r="LCO683" s="37"/>
      <c r="LCP683" s="37"/>
      <c r="LCQ683" s="34"/>
      <c r="LCR683" s="40"/>
      <c r="LCS683" s="34"/>
      <c r="LCT683" s="34"/>
      <c r="LCU683" s="35"/>
      <c r="LCV683" s="36"/>
      <c r="LCW683" s="37"/>
      <c r="LCX683" s="34"/>
      <c r="LCY683" s="34"/>
      <c r="LCZ683" s="41"/>
      <c r="LDA683" s="41"/>
      <c r="LDB683" s="41"/>
      <c r="LDC683" s="41"/>
      <c r="LDD683" s="36"/>
      <c r="LDE683" s="41"/>
      <c r="LDF683" s="36"/>
      <c r="LDG683" s="34"/>
      <c r="LDH683" s="34"/>
      <c r="LDI683" s="37"/>
      <c r="LDJ683" s="38"/>
      <c r="LDK683" s="34"/>
      <c r="LDL683" s="39"/>
      <c r="LDM683" s="39"/>
      <c r="LDN683" s="39"/>
      <c r="LDO683" s="39"/>
      <c r="LDP683" s="39"/>
      <c r="LDQ683" s="39"/>
      <c r="LDR683" s="39"/>
      <c r="LDS683" s="39"/>
      <c r="LDT683" s="39"/>
      <c r="LDU683" s="39"/>
      <c r="LDV683" s="39"/>
      <c r="LDW683" s="37"/>
      <c r="LDX683" s="37"/>
      <c r="LDY683" s="37"/>
      <c r="LDZ683" s="37"/>
      <c r="LEA683" s="34"/>
      <c r="LEB683" s="40"/>
      <c r="LEC683" s="34"/>
      <c r="LED683" s="34"/>
      <c r="LEE683" s="35"/>
      <c r="LEF683" s="36"/>
      <c r="LEG683" s="37"/>
      <c r="LEH683" s="34"/>
      <c r="LEI683" s="34"/>
      <c r="LEJ683" s="41"/>
      <c r="LEK683" s="41"/>
      <c r="LEL683" s="41"/>
      <c r="LEM683" s="41"/>
      <c r="LEN683" s="36"/>
      <c r="LEO683" s="41"/>
      <c r="LEP683" s="36"/>
      <c r="LEQ683" s="34"/>
      <c r="LER683" s="34"/>
      <c r="LES683" s="37"/>
      <c r="LET683" s="38"/>
      <c r="LEU683" s="34"/>
      <c r="LEV683" s="39"/>
      <c r="LEW683" s="39"/>
      <c r="LEX683" s="39"/>
      <c r="LEY683" s="39"/>
      <c r="LEZ683" s="39"/>
      <c r="LFA683" s="39"/>
      <c r="LFB683" s="39"/>
      <c r="LFC683" s="39"/>
      <c r="LFD683" s="39"/>
      <c r="LFE683" s="39"/>
      <c r="LFF683" s="39"/>
      <c r="LFG683" s="37"/>
      <c r="LFH683" s="37"/>
      <c r="LFI683" s="37"/>
      <c r="LFJ683" s="37"/>
      <c r="LFK683" s="34"/>
      <c r="LFL683" s="40"/>
      <c r="LFM683" s="34"/>
      <c r="LFN683" s="34"/>
      <c r="LFO683" s="35"/>
      <c r="LFP683" s="36"/>
      <c r="LFQ683" s="37"/>
      <c r="LFR683" s="34"/>
      <c r="LFS683" s="34"/>
      <c r="LFT683" s="41"/>
      <c r="LFU683" s="41"/>
      <c r="LFV683" s="41"/>
      <c r="LFW683" s="41"/>
      <c r="LFX683" s="36"/>
      <c r="LFY683" s="41"/>
      <c r="LFZ683" s="36"/>
      <c r="LGA683" s="34"/>
      <c r="LGB683" s="34"/>
      <c r="LGC683" s="37"/>
      <c r="LGD683" s="38"/>
      <c r="LGE683" s="34"/>
      <c r="LGF683" s="39"/>
      <c r="LGG683" s="39"/>
      <c r="LGH683" s="39"/>
      <c r="LGI683" s="39"/>
      <c r="LGJ683" s="39"/>
      <c r="LGK683" s="39"/>
      <c r="LGL683" s="39"/>
      <c r="LGM683" s="39"/>
      <c r="LGN683" s="39"/>
      <c r="LGO683" s="39"/>
      <c r="LGP683" s="39"/>
      <c r="LGQ683" s="37"/>
      <c r="LGR683" s="37"/>
      <c r="LGS683" s="37"/>
      <c r="LGT683" s="37"/>
      <c r="LGU683" s="34"/>
      <c r="LGV683" s="40"/>
      <c r="LGW683" s="34"/>
      <c r="LGX683" s="34"/>
      <c r="LGY683" s="35"/>
      <c r="LGZ683" s="36"/>
      <c r="LHA683" s="37"/>
      <c r="LHB683" s="34"/>
      <c r="LHC683" s="34"/>
      <c r="LHD683" s="41"/>
      <c r="LHE683" s="41"/>
      <c r="LHF683" s="41"/>
      <c r="LHG683" s="41"/>
      <c r="LHH683" s="36"/>
      <c r="LHI683" s="41"/>
      <c r="LHJ683" s="36"/>
      <c r="LHK683" s="34"/>
      <c r="LHL683" s="34"/>
      <c r="LHM683" s="37"/>
      <c r="LHN683" s="38"/>
      <c r="LHO683" s="34"/>
      <c r="LHP683" s="39"/>
      <c r="LHQ683" s="39"/>
      <c r="LHR683" s="39"/>
      <c r="LHS683" s="39"/>
      <c r="LHT683" s="39"/>
      <c r="LHU683" s="39"/>
      <c r="LHV683" s="39"/>
      <c r="LHW683" s="39"/>
      <c r="LHX683" s="39"/>
      <c r="LHY683" s="39"/>
      <c r="LHZ683" s="39"/>
      <c r="LIA683" s="37"/>
      <c r="LIB683" s="37"/>
      <c r="LIC683" s="37"/>
      <c r="LID683" s="37"/>
      <c r="LIE683" s="34"/>
      <c r="LIF683" s="40"/>
      <c r="LIG683" s="34"/>
      <c r="LIH683" s="34"/>
      <c r="LII683" s="35"/>
      <c r="LIJ683" s="36"/>
      <c r="LIK683" s="37"/>
      <c r="LIL683" s="34"/>
      <c r="LIM683" s="34"/>
      <c r="LIN683" s="41"/>
      <c r="LIO683" s="41"/>
      <c r="LIP683" s="41"/>
      <c r="LIQ683" s="41"/>
      <c r="LIR683" s="36"/>
      <c r="LIS683" s="41"/>
      <c r="LIT683" s="36"/>
      <c r="LIU683" s="34"/>
      <c r="LIV683" s="34"/>
      <c r="LIW683" s="37"/>
      <c r="LIX683" s="38"/>
      <c r="LIY683" s="34"/>
      <c r="LIZ683" s="39"/>
      <c r="LJA683" s="39"/>
      <c r="LJB683" s="39"/>
      <c r="LJC683" s="39"/>
      <c r="LJD683" s="39"/>
      <c r="LJE683" s="39"/>
      <c r="LJF683" s="39"/>
      <c r="LJG683" s="39"/>
      <c r="LJH683" s="39"/>
      <c r="LJI683" s="39"/>
      <c r="LJJ683" s="39"/>
      <c r="LJK683" s="37"/>
      <c r="LJL683" s="37"/>
      <c r="LJM683" s="37"/>
      <c r="LJN683" s="37"/>
      <c r="LJO683" s="34"/>
      <c r="LJP683" s="40"/>
      <c r="LJQ683" s="34"/>
      <c r="LJR683" s="34"/>
      <c r="LJS683" s="35"/>
      <c r="LJT683" s="36"/>
      <c r="LJU683" s="37"/>
      <c r="LJV683" s="34"/>
      <c r="LJW683" s="34"/>
      <c r="LJX683" s="41"/>
      <c r="LJY683" s="41"/>
      <c r="LJZ683" s="41"/>
      <c r="LKA683" s="41"/>
      <c r="LKB683" s="36"/>
      <c r="LKC683" s="41"/>
      <c r="LKD683" s="36"/>
      <c r="LKE683" s="34"/>
      <c r="LKF683" s="34"/>
      <c r="LKG683" s="37"/>
      <c r="LKH683" s="38"/>
      <c r="LKI683" s="34"/>
      <c r="LKJ683" s="39"/>
      <c r="LKK683" s="39"/>
      <c r="LKL683" s="39"/>
      <c r="LKM683" s="39"/>
      <c r="LKN683" s="39"/>
      <c r="LKO683" s="39"/>
      <c r="LKP683" s="39"/>
      <c r="LKQ683" s="39"/>
      <c r="LKR683" s="39"/>
      <c r="LKS683" s="39"/>
      <c r="LKT683" s="39"/>
      <c r="LKU683" s="37"/>
      <c r="LKV683" s="37"/>
      <c r="LKW683" s="37"/>
      <c r="LKX683" s="37"/>
      <c r="LKY683" s="34"/>
      <c r="LKZ683" s="40"/>
      <c r="LLA683" s="34"/>
      <c r="LLB683" s="34"/>
      <c r="LLC683" s="35"/>
      <c r="LLD683" s="36"/>
      <c r="LLE683" s="37"/>
      <c r="LLF683" s="34"/>
      <c r="LLG683" s="34"/>
      <c r="LLH683" s="41"/>
      <c r="LLI683" s="41"/>
      <c r="LLJ683" s="41"/>
      <c r="LLK683" s="41"/>
      <c r="LLL683" s="36"/>
      <c r="LLM683" s="41"/>
      <c r="LLN683" s="36"/>
      <c r="LLO683" s="34"/>
      <c r="LLP683" s="34"/>
      <c r="LLQ683" s="37"/>
      <c r="LLR683" s="38"/>
      <c r="LLS683" s="34"/>
      <c r="LLT683" s="39"/>
      <c r="LLU683" s="39"/>
      <c r="LLV683" s="39"/>
      <c r="LLW683" s="39"/>
      <c r="LLX683" s="39"/>
      <c r="LLY683" s="39"/>
      <c r="LLZ683" s="39"/>
      <c r="LMA683" s="39"/>
      <c r="LMB683" s="39"/>
      <c r="LMC683" s="39"/>
      <c r="LMD683" s="39"/>
      <c r="LME683" s="37"/>
      <c r="LMF683" s="37"/>
      <c r="LMG683" s="37"/>
      <c r="LMH683" s="37"/>
      <c r="LMI683" s="34"/>
      <c r="LMJ683" s="40"/>
      <c r="LMK683" s="34"/>
      <c r="LML683" s="34"/>
      <c r="LMM683" s="35"/>
      <c r="LMN683" s="36"/>
      <c r="LMO683" s="37"/>
      <c r="LMP683" s="34"/>
      <c r="LMQ683" s="34"/>
      <c r="LMR683" s="41"/>
      <c r="LMS683" s="41"/>
      <c r="LMT683" s="41"/>
      <c r="LMU683" s="41"/>
      <c r="LMV683" s="36"/>
      <c r="LMW683" s="41"/>
      <c r="LMX683" s="36"/>
      <c r="LMY683" s="34"/>
      <c r="LMZ683" s="34"/>
      <c r="LNA683" s="37"/>
      <c r="LNB683" s="38"/>
      <c r="LNC683" s="34"/>
      <c r="LND683" s="39"/>
      <c r="LNE683" s="39"/>
      <c r="LNF683" s="39"/>
      <c r="LNG683" s="39"/>
      <c r="LNH683" s="39"/>
      <c r="LNI683" s="39"/>
      <c r="LNJ683" s="39"/>
      <c r="LNK683" s="39"/>
      <c r="LNL683" s="39"/>
      <c r="LNM683" s="39"/>
      <c r="LNN683" s="39"/>
      <c r="LNO683" s="37"/>
      <c r="LNP683" s="37"/>
      <c r="LNQ683" s="37"/>
      <c r="LNR683" s="37"/>
      <c r="LNS683" s="34"/>
      <c r="LNT683" s="40"/>
      <c r="LNU683" s="34"/>
      <c r="LNV683" s="34"/>
      <c r="LNW683" s="35"/>
      <c r="LNX683" s="36"/>
      <c r="LNY683" s="37"/>
      <c r="LNZ683" s="34"/>
      <c r="LOA683" s="34"/>
      <c r="LOB683" s="41"/>
      <c r="LOC683" s="41"/>
      <c r="LOD683" s="41"/>
      <c r="LOE683" s="41"/>
      <c r="LOF683" s="36"/>
      <c r="LOG683" s="41"/>
      <c r="LOH683" s="36"/>
      <c r="LOI683" s="34"/>
      <c r="LOJ683" s="34"/>
      <c r="LOK683" s="37"/>
      <c r="LOL683" s="38"/>
      <c r="LOM683" s="34"/>
      <c r="LON683" s="39"/>
      <c r="LOO683" s="39"/>
      <c r="LOP683" s="39"/>
      <c r="LOQ683" s="39"/>
      <c r="LOR683" s="39"/>
      <c r="LOS683" s="39"/>
      <c r="LOT683" s="39"/>
      <c r="LOU683" s="39"/>
      <c r="LOV683" s="39"/>
      <c r="LOW683" s="39"/>
      <c r="LOX683" s="39"/>
      <c r="LOY683" s="37"/>
      <c r="LOZ683" s="37"/>
      <c r="LPA683" s="37"/>
      <c r="LPB683" s="37"/>
      <c r="LPC683" s="34"/>
      <c r="LPD683" s="40"/>
      <c r="LPE683" s="34"/>
      <c r="LPF683" s="34"/>
      <c r="LPG683" s="35"/>
      <c r="LPH683" s="36"/>
      <c r="LPI683" s="37"/>
      <c r="LPJ683" s="34"/>
      <c r="LPK683" s="34"/>
      <c r="LPL683" s="41"/>
      <c r="LPM683" s="41"/>
      <c r="LPN683" s="41"/>
      <c r="LPO683" s="41"/>
      <c r="LPP683" s="36"/>
      <c r="LPQ683" s="41"/>
      <c r="LPR683" s="36"/>
      <c r="LPS683" s="34"/>
      <c r="LPT683" s="34"/>
      <c r="LPU683" s="37"/>
      <c r="LPV683" s="38"/>
      <c r="LPW683" s="34"/>
      <c r="LPX683" s="39"/>
      <c r="LPY683" s="39"/>
      <c r="LPZ683" s="39"/>
      <c r="LQA683" s="39"/>
      <c r="LQB683" s="39"/>
      <c r="LQC683" s="39"/>
      <c r="LQD683" s="39"/>
      <c r="LQE683" s="39"/>
      <c r="LQF683" s="39"/>
      <c r="LQG683" s="39"/>
      <c r="LQH683" s="39"/>
      <c r="LQI683" s="37"/>
      <c r="LQJ683" s="37"/>
      <c r="LQK683" s="37"/>
      <c r="LQL683" s="37"/>
      <c r="LQM683" s="34"/>
      <c r="LQN683" s="40"/>
      <c r="LQO683" s="34"/>
      <c r="LQP683" s="34"/>
      <c r="LQQ683" s="35"/>
      <c r="LQR683" s="36"/>
      <c r="LQS683" s="37"/>
      <c r="LQT683" s="34"/>
      <c r="LQU683" s="34"/>
      <c r="LQV683" s="41"/>
      <c r="LQW683" s="41"/>
      <c r="LQX683" s="41"/>
      <c r="LQY683" s="41"/>
      <c r="LQZ683" s="36"/>
      <c r="LRA683" s="41"/>
      <c r="LRB683" s="36"/>
      <c r="LRC683" s="34"/>
      <c r="LRD683" s="34"/>
      <c r="LRE683" s="37"/>
      <c r="LRF683" s="38"/>
      <c r="LRG683" s="34"/>
      <c r="LRH683" s="39"/>
      <c r="LRI683" s="39"/>
      <c r="LRJ683" s="39"/>
      <c r="LRK683" s="39"/>
      <c r="LRL683" s="39"/>
      <c r="LRM683" s="39"/>
      <c r="LRN683" s="39"/>
      <c r="LRO683" s="39"/>
      <c r="LRP683" s="39"/>
      <c r="LRQ683" s="39"/>
      <c r="LRR683" s="39"/>
      <c r="LRS683" s="37"/>
      <c r="LRT683" s="37"/>
      <c r="LRU683" s="37"/>
      <c r="LRV683" s="37"/>
      <c r="LRW683" s="34"/>
      <c r="LRX683" s="40"/>
      <c r="LRY683" s="34"/>
      <c r="LRZ683" s="34"/>
      <c r="LSA683" s="35"/>
      <c r="LSB683" s="36"/>
      <c r="LSC683" s="37"/>
      <c r="LSD683" s="34"/>
      <c r="LSE683" s="34"/>
      <c r="LSF683" s="41"/>
      <c r="LSG683" s="41"/>
      <c r="LSH683" s="41"/>
      <c r="LSI683" s="41"/>
      <c r="LSJ683" s="36"/>
      <c r="LSK683" s="41"/>
      <c r="LSL683" s="36"/>
      <c r="LSM683" s="34"/>
      <c r="LSN683" s="34"/>
      <c r="LSO683" s="37"/>
      <c r="LSP683" s="38"/>
      <c r="LSQ683" s="34"/>
      <c r="LSR683" s="39"/>
      <c r="LSS683" s="39"/>
      <c r="LST683" s="39"/>
      <c r="LSU683" s="39"/>
      <c r="LSV683" s="39"/>
      <c r="LSW683" s="39"/>
      <c r="LSX683" s="39"/>
      <c r="LSY683" s="39"/>
      <c r="LSZ683" s="39"/>
      <c r="LTA683" s="39"/>
      <c r="LTB683" s="39"/>
      <c r="LTC683" s="37"/>
      <c r="LTD683" s="37"/>
      <c r="LTE683" s="37"/>
      <c r="LTF683" s="37"/>
      <c r="LTG683" s="34"/>
      <c r="LTH683" s="40"/>
      <c r="LTI683" s="34"/>
      <c r="LTJ683" s="34"/>
      <c r="LTK683" s="35"/>
      <c r="LTL683" s="36"/>
      <c r="LTM683" s="37"/>
      <c r="LTN683" s="34"/>
      <c r="LTO683" s="34"/>
      <c r="LTP683" s="41"/>
      <c r="LTQ683" s="41"/>
      <c r="LTR683" s="41"/>
      <c r="LTS683" s="41"/>
      <c r="LTT683" s="36"/>
      <c r="LTU683" s="41"/>
      <c r="LTV683" s="36"/>
      <c r="LTW683" s="34"/>
      <c r="LTX683" s="34"/>
      <c r="LTY683" s="37"/>
      <c r="LTZ683" s="38"/>
      <c r="LUA683" s="34"/>
      <c r="LUB683" s="39"/>
      <c r="LUC683" s="39"/>
      <c r="LUD683" s="39"/>
      <c r="LUE683" s="39"/>
      <c r="LUF683" s="39"/>
      <c r="LUG683" s="39"/>
      <c r="LUH683" s="39"/>
      <c r="LUI683" s="39"/>
      <c r="LUJ683" s="39"/>
      <c r="LUK683" s="39"/>
      <c r="LUL683" s="39"/>
      <c r="LUM683" s="37"/>
      <c r="LUN683" s="37"/>
      <c r="LUO683" s="37"/>
      <c r="LUP683" s="37"/>
      <c r="LUQ683" s="34"/>
      <c r="LUR683" s="40"/>
      <c r="LUS683" s="34"/>
      <c r="LUT683" s="34"/>
      <c r="LUU683" s="35"/>
      <c r="LUV683" s="36"/>
      <c r="LUW683" s="37"/>
      <c r="LUX683" s="34"/>
      <c r="LUY683" s="34"/>
      <c r="LUZ683" s="41"/>
      <c r="LVA683" s="41"/>
      <c r="LVB683" s="41"/>
      <c r="LVC683" s="41"/>
      <c r="LVD683" s="36"/>
      <c r="LVE683" s="41"/>
      <c r="LVF683" s="36"/>
      <c r="LVG683" s="34"/>
      <c r="LVH683" s="34"/>
      <c r="LVI683" s="37"/>
      <c r="LVJ683" s="38"/>
      <c r="LVK683" s="34"/>
      <c r="LVL683" s="39"/>
      <c r="LVM683" s="39"/>
      <c r="LVN683" s="39"/>
      <c r="LVO683" s="39"/>
      <c r="LVP683" s="39"/>
      <c r="LVQ683" s="39"/>
      <c r="LVR683" s="39"/>
      <c r="LVS683" s="39"/>
      <c r="LVT683" s="39"/>
      <c r="LVU683" s="39"/>
      <c r="LVV683" s="39"/>
      <c r="LVW683" s="37"/>
      <c r="LVX683" s="37"/>
      <c r="LVY683" s="37"/>
      <c r="LVZ683" s="37"/>
      <c r="LWA683" s="34"/>
      <c r="LWB683" s="40"/>
      <c r="LWC683" s="34"/>
      <c r="LWD683" s="34"/>
      <c r="LWE683" s="35"/>
      <c r="LWF683" s="36"/>
      <c r="LWG683" s="37"/>
      <c r="LWH683" s="34"/>
      <c r="LWI683" s="34"/>
      <c r="LWJ683" s="41"/>
      <c r="LWK683" s="41"/>
      <c r="LWL683" s="41"/>
      <c r="LWM683" s="41"/>
      <c r="LWN683" s="36"/>
      <c r="LWO683" s="41"/>
      <c r="LWP683" s="36"/>
      <c r="LWQ683" s="34"/>
      <c r="LWR683" s="34"/>
      <c r="LWS683" s="37"/>
      <c r="LWT683" s="38"/>
      <c r="LWU683" s="34"/>
      <c r="LWV683" s="39"/>
      <c r="LWW683" s="39"/>
      <c r="LWX683" s="39"/>
      <c r="LWY683" s="39"/>
      <c r="LWZ683" s="39"/>
      <c r="LXA683" s="39"/>
      <c r="LXB683" s="39"/>
      <c r="LXC683" s="39"/>
      <c r="LXD683" s="39"/>
      <c r="LXE683" s="39"/>
      <c r="LXF683" s="39"/>
      <c r="LXG683" s="37"/>
      <c r="LXH683" s="37"/>
      <c r="LXI683" s="37"/>
      <c r="LXJ683" s="37"/>
      <c r="LXK683" s="34"/>
      <c r="LXL683" s="40"/>
      <c r="LXM683" s="34"/>
      <c r="LXN683" s="34"/>
      <c r="LXO683" s="35"/>
      <c r="LXP683" s="36"/>
      <c r="LXQ683" s="37"/>
      <c r="LXR683" s="34"/>
      <c r="LXS683" s="34"/>
      <c r="LXT683" s="41"/>
      <c r="LXU683" s="41"/>
      <c r="LXV683" s="41"/>
      <c r="LXW683" s="41"/>
      <c r="LXX683" s="36"/>
      <c r="LXY683" s="41"/>
      <c r="LXZ683" s="36"/>
      <c r="LYA683" s="34"/>
      <c r="LYB683" s="34"/>
      <c r="LYC683" s="37"/>
      <c r="LYD683" s="38"/>
      <c r="LYE683" s="34"/>
      <c r="LYF683" s="39"/>
      <c r="LYG683" s="39"/>
      <c r="LYH683" s="39"/>
      <c r="LYI683" s="39"/>
      <c r="LYJ683" s="39"/>
      <c r="LYK683" s="39"/>
      <c r="LYL683" s="39"/>
      <c r="LYM683" s="39"/>
      <c r="LYN683" s="39"/>
      <c r="LYO683" s="39"/>
      <c r="LYP683" s="39"/>
      <c r="LYQ683" s="37"/>
      <c r="LYR683" s="37"/>
      <c r="LYS683" s="37"/>
      <c r="LYT683" s="37"/>
      <c r="LYU683" s="34"/>
      <c r="LYV683" s="40"/>
      <c r="LYW683" s="34"/>
      <c r="LYX683" s="34"/>
      <c r="LYY683" s="35"/>
      <c r="LYZ683" s="36"/>
      <c r="LZA683" s="37"/>
      <c r="LZB683" s="34"/>
      <c r="LZC683" s="34"/>
      <c r="LZD683" s="41"/>
      <c r="LZE683" s="41"/>
      <c r="LZF683" s="41"/>
      <c r="LZG683" s="41"/>
      <c r="LZH683" s="36"/>
      <c r="LZI683" s="41"/>
      <c r="LZJ683" s="36"/>
      <c r="LZK683" s="34"/>
      <c r="LZL683" s="34"/>
      <c r="LZM683" s="37"/>
      <c r="LZN683" s="38"/>
      <c r="LZO683" s="34"/>
      <c r="LZP683" s="39"/>
      <c r="LZQ683" s="39"/>
      <c r="LZR683" s="39"/>
      <c r="LZS683" s="39"/>
      <c r="LZT683" s="39"/>
      <c r="LZU683" s="39"/>
      <c r="LZV683" s="39"/>
      <c r="LZW683" s="39"/>
      <c r="LZX683" s="39"/>
      <c r="LZY683" s="39"/>
      <c r="LZZ683" s="39"/>
      <c r="MAA683" s="37"/>
      <c r="MAB683" s="37"/>
      <c r="MAC683" s="37"/>
      <c r="MAD683" s="37"/>
      <c r="MAE683" s="34"/>
      <c r="MAF683" s="40"/>
      <c r="MAG683" s="34"/>
      <c r="MAH683" s="34"/>
      <c r="MAI683" s="35"/>
      <c r="MAJ683" s="36"/>
      <c r="MAK683" s="37"/>
      <c r="MAL683" s="34"/>
      <c r="MAM683" s="34"/>
      <c r="MAN683" s="41"/>
      <c r="MAO683" s="41"/>
      <c r="MAP683" s="41"/>
      <c r="MAQ683" s="41"/>
      <c r="MAR683" s="36"/>
      <c r="MAS683" s="41"/>
      <c r="MAT683" s="36"/>
      <c r="MAU683" s="34"/>
      <c r="MAV683" s="34"/>
      <c r="MAW683" s="37"/>
      <c r="MAX683" s="38"/>
      <c r="MAY683" s="34"/>
      <c r="MAZ683" s="39"/>
      <c r="MBA683" s="39"/>
      <c r="MBB683" s="39"/>
      <c r="MBC683" s="39"/>
      <c r="MBD683" s="39"/>
      <c r="MBE683" s="39"/>
      <c r="MBF683" s="39"/>
      <c r="MBG683" s="39"/>
      <c r="MBH683" s="39"/>
      <c r="MBI683" s="39"/>
      <c r="MBJ683" s="39"/>
      <c r="MBK683" s="37"/>
      <c r="MBL683" s="37"/>
      <c r="MBM683" s="37"/>
      <c r="MBN683" s="37"/>
      <c r="MBO683" s="34"/>
      <c r="MBP683" s="40"/>
      <c r="MBQ683" s="34"/>
      <c r="MBR683" s="34"/>
      <c r="MBS683" s="35"/>
      <c r="MBT683" s="36"/>
      <c r="MBU683" s="37"/>
      <c r="MBV683" s="34"/>
      <c r="MBW683" s="34"/>
      <c r="MBX683" s="41"/>
      <c r="MBY683" s="41"/>
      <c r="MBZ683" s="41"/>
      <c r="MCA683" s="41"/>
      <c r="MCB683" s="36"/>
      <c r="MCC683" s="41"/>
      <c r="MCD683" s="36"/>
      <c r="MCE683" s="34"/>
      <c r="MCF683" s="34"/>
      <c r="MCG683" s="37"/>
      <c r="MCH683" s="38"/>
      <c r="MCI683" s="34"/>
      <c r="MCJ683" s="39"/>
      <c r="MCK683" s="39"/>
      <c r="MCL683" s="39"/>
      <c r="MCM683" s="39"/>
      <c r="MCN683" s="39"/>
      <c r="MCO683" s="39"/>
      <c r="MCP683" s="39"/>
      <c r="MCQ683" s="39"/>
      <c r="MCR683" s="39"/>
      <c r="MCS683" s="39"/>
      <c r="MCT683" s="39"/>
      <c r="MCU683" s="37"/>
      <c r="MCV683" s="37"/>
      <c r="MCW683" s="37"/>
      <c r="MCX683" s="37"/>
      <c r="MCY683" s="34"/>
      <c r="MCZ683" s="40"/>
      <c r="MDA683" s="34"/>
      <c r="MDB683" s="34"/>
      <c r="MDC683" s="35"/>
      <c r="MDD683" s="36"/>
      <c r="MDE683" s="37"/>
      <c r="MDF683" s="34"/>
      <c r="MDG683" s="34"/>
      <c r="MDH683" s="41"/>
      <c r="MDI683" s="41"/>
      <c r="MDJ683" s="41"/>
      <c r="MDK683" s="41"/>
      <c r="MDL683" s="36"/>
      <c r="MDM683" s="41"/>
      <c r="MDN683" s="36"/>
      <c r="MDO683" s="34"/>
      <c r="MDP683" s="34"/>
      <c r="MDQ683" s="37"/>
      <c r="MDR683" s="38"/>
      <c r="MDS683" s="34"/>
      <c r="MDT683" s="39"/>
      <c r="MDU683" s="39"/>
      <c r="MDV683" s="39"/>
      <c r="MDW683" s="39"/>
      <c r="MDX683" s="39"/>
      <c r="MDY683" s="39"/>
      <c r="MDZ683" s="39"/>
      <c r="MEA683" s="39"/>
      <c r="MEB683" s="39"/>
      <c r="MEC683" s="39"/>
      <c r="MED683" s="39"/>
      <c r="MEE683" s="37"/>
      <c r="MEF683" s="37"/>
      <c r="MEG683" s="37"/>
      <c r="MEH683" s="37"/>
      <c r="MEI683" s="34"/>
      <c r="MEJ683" s="40"/>
      <c r="MEK683" s="34"/>
      <c r="MEL683" s="34"/>
      <c r="MEM683" s="35"/>
      <c r="MEN683" s="36"/>
      <c r="MEO683" s="37"/>
      <c r="MEP683" s="34"/>
      <c r="MEQ683" s="34"/>
      <c r="MER683" s="41"/>
      <c r="MES683" s="41"/>
      <c r="MET683" s="41"/>
      <c r="MEU683" s="41"/>
      <c r="MEV683" s="36"/>
      <c r="MEW683" s="41"/>
      <c r="MEX683" s="36"/>
      <c r="MEY683" s="34"/>
      <c r="MEZ683" s="34"/>
      <c r="MFA683" s="37"/>
      <c r="MFB683" s="38"/>
      <c r="MFC683" s="34"/>
      <c r="MFD683" s="39"/>
      <c r="MFE683" s="39"/>
      <c r="MFF683" s="39"/>
      <c r="MFG683" s="39"/>
      <c r="MFH683" s="39"/>
      <c r="MFI683" s="39"/>
      <c r="MFJ683" s="39"/>
      <c r="MFK683" s="39"/>
      <c r="MFL683" s="39"/>
      <c r="MFM683" s="39"/>
      <c r="MFN683" s="39"/>
      <c r="MFO683" s="37"/>
      <c r="MFP683" s="37"/>
      <c r="MFQ683" s="37"/>
      <c r="MFR683" s="37"/>
      <c r="MFS683" s="34"/>
      <c r="MFT683" s="40"/>
      <c r="MFU683" s="34"/>
      <c r="MFV683" s="34"/>
      <c r="MFW683" s="35"/>
      <c r="MFX683" s="36"/>
      <c r="MFY683" s="37"/>
      <c r="MFZ683" s="34"/>
      <c r="MGA683" s="34"/>
      <c r="MGB683" s="41"/>
      <c r="MGC683" s="41"/>
      <c r="MGD683" s="41"/>
      <c r="MGE683" s="41"/>
      <c r="MGF683" s="36"/>
      <c r="MGG683" s="41"/>
      <c r="MGH683" s="36"/>
      <c r="MGI683" s="34"/>
      <c r="MGJ683" s="34"/>
      <c r="MGK683" s="37"/>
      <c r="MGL683" s="38"/>
      <c r="MGM683" s="34"/>
      <c r="MGN683" s="39"/>
      <c r="MGO683" s="39"/>
      <c r="MGP683" s="39"/>
      <c r="MGQ683" s="39"/>
      <c r="MGR683" s="39"/>
      <c r="MGS683" s="39"/>
      <c r="MGT683" s="39"/>
      <c r="MGU683" s="39"/>
      <c r="MGV683" s="39"/>
      <c r="MGW683" s="39"/>
      <c r="MGX683" s="39"/>
      <c r="MGY683" s="37"/>
      <c r="MGZ683" s="37"/>
      <c r="MHA683" s="37"/>
      <c r="MHB683" s="37"/>
      <c r="MHC683" s="34"/>
      <c r="MHD683" s="40"/>
      <c r="MHE683" s="34"/>
      <c r="MHF683" s="34"/>
      <c r="MHG683" s="35"/>
      <c r="MHH683" s="36"/>
      <c r="MHI683" s="37"/>
      <c r="MHJ683" s="34"/>
      <c r="MHK683" s="34"/>
      <c r="MHL683" s="41"/>
      <c r="MHM683" s="41"/>
      <c r="MHN683" s="41"/>
      <c r="MHO683" s="41"/>
      <c r="MHP683" s="36"/>
      <c r="MHQ683" s="41"/>
      <c r="MHR683" s="36"/>
      <c r="MHS683" s="34"/>
      <c r="MHT683" s="34"/>
      <c r="MHU683" s="37"/>
      <c r="MHV683" s="38"/>
      <c r="MHW683" s="34"/>
      <c r="MHX683" s="39"/>
      <c r="MHY683" s="39"/>
      <c r="MHZ683" s="39"/>
      <c r="MIA683" s="39"/>
      <c r="MIB683" s="39"/>
      <c r="MIC683" s="39"/>
      <c r="MID683" s="39"/>
      <c r="MIE683" s="39"/>
      <c r="MIF683" s="39"/>
      <c r="MIG683" s="39"/>
      <c r="MIH683" s="39"/>
      <c r="MII683" s="37"/>
      <c r="MIJ683" s="37"/>
      <c r="MIK683" s="37"/>
      <c r="MIL683" s="37"/>
      <c r="MIM683" s="34"/>
      <c r="MIN683" s="40"/>
      <c r="MIO683" s="34"/>
      <c r="MIP683" s="34"/>
      <c r="MIQ683" s="35"/>
      <c r="MIR683" s="36"/>
      <c r="MIS683" s="37"/>
      <c r="MIT683" s="34"/>
      <c r="MIU683" s="34"/>
      <c r="MIV683" s="41"/>
      <c r="MIW683" s="41"/>
      <c r="MIX683" s="41"/>
      <c r="MIY683" s="41"/>
      <c r="MIZ683" s="36"/>
      <c r="MJA683" s="41"/>
      <c r="MJB683" s="36"/>
      <c r="MJC683" s="34"/>
      <c r="MJD683" s="34"/>
      <c r="MJE683" s="37"/>
      <c r="MJF683" s="38"/>
      <c r="MJG683" s="34"/>
      <c r="MJH683" s="39"/>
      <c r="MJI683" s="39"/>
      <c r="MJJ683" s="39"/>
      <c r="MJK683" s="39"/>
      <c r="MJL683" s="39"/>
      <c r="MJM683" s="39"/>
      <c r="MJN683" s="39"/>
      <c r="MJO683" s="39"/>
      <c r="MJP683" s="39"/>
      <c r="MJQ683" s="39"/>
      <c r="MJR683" s="39"/>
      <c r="MJS683" s="37"/>
      <c r="MJT683" s="37"/>
      <c r="MJU683" s="37"/>
      <c r="MJV683" s="37"/>
      <c r="MJW683" s="34"/>
      <c r="MJX683" s="40"/>
      <c r="MJY683" s="34"/>
      <c r="MJZ683" s="34"/>
      <c r="MKA683" s="35"/>
      <c r="MKB683" s="36"/>
      <c r="MKC683" s="37"/>
      <c r="MKD683" s="34"/>
      <c r="MKE683" s="34"/>
      <c r="MKF683" s="41"/>
      <c r="MKG683" s="41"/>
      <c r="MKH683" s="41"/>
      <c r="MKI683" s="41"/>
      <c r="MKJ683" s="36"/>
      <c r="MKK683" s="41"/>
      <c r="MKL683" s="36"/>
      <c r="MKM683" s="34"/>
      <c r="MKN683" s="34"/>
      <c r="MKO683" s="37"/>
      <c r="MKP683" s="38"/>
      <c r="MKQ683" s="34"/>
      <c r="MKR683" s="39"/>
      <c r="MKS683" s="39"/>
      <c r="MKT683" s="39"/>
      <c r="MKU683" s="39"/>
      <c r="MKV683" s="39"/>
      <c r="MKW683" s="39"/>
      <c r="MKX683" s="39"/>
      <c r="MKY683" s="39"/>
      <c r="MKZ683" s="39"/>
      <c r="MLA683" s="39"/>
      <c r="MLB683" s="39"/>
      <c r="MLC683" s="37"/>
      <c r="MLD683" s="37"/>
      <c r="MLE683" s="37"/>
      <c r="MLF683" s="37"/>
      <c r="MLG683" s="34"/>
      <c r="MLH683" s="40"/>
      <c r="MLI683" s="34"/>
      <c r="MLJ683" s="34"/>
      <c r="MLK683" s="35"/>
      <c r="MLL683" s="36"/>
      <c r="MLM683" s="37"/>
      <c r="MLN683" s="34"/>
      <c r="MLO683" s="34"/>
      <c r="MLP683" s="41"/>
      <c r="MLQ683" s="41"/>
      <c r="MLR683" s="41"/>
      <c r="MLS683" s="41"/>
      <c r="MLT683" s="36"/>
      <c r="MLU683" s="41"/>
      <c r="MLV683" s="36"/>
      <c r="MLW683" s="34"/>
      <c r="MLX683" s="34"/>
      <c r="MLY683" s="37"/>
      <c r="MLZ683" s="38"/>
      <c r="MMA683" s="34"/>
      <c r="MMB683" s="39"/>
      <c r="MMC683" s="39"/>
      <c r="MMD683" s="39"/>
      <c r="MME683" s="39"/>
      <c r="MMF683" s="39"/>
      <c r="MMG683" s="39"/>
      <c r="MMH683" s="39"/>
      <c r="MMI683" s="39"/>
      <c r="MMJ683" s="39"/>
      <c r="MMK683" s="39"/>
      <c r="MML683" s="39"/>
      <c r="MMM683" s="37"/>
      <c r="MMN683" s="37"/>
      <c r="MMO683" s="37"/>
      <c r="MMP683" s="37"/>
      <c r="MMQ683" s="34"/>
      <c r="MMR683" s="40"/>
      <c r="MMS683" s="34"/>
      <c r="MMT683" s="34"/>
      <c r="MMU683" s="35"/>
      <c r="MMV683" s="36"/>
      <c r="MMW683" s="37"/>
      <c r="MMX683" s="34"/>
      <c r="MMY683" s="34"/>
      <c r="MMZ683" s="41"/>
      <c r="MNA683" s="41"/>
      <c r="MNB683" s="41"/>
      <c r="MNC683" s="41"/>
      <c r="MND683" s="36"/>
      <c r="MNE683" s="41"/>
      <c r="MNF683" s="36"/>
      <c r="MNG683" s="34"/>
      <c r="MNH683" s="34"/>
      <c r="MNI683" s="37"/>
      <c r="MNJ683" s="38"/>
      <c r="MNK683" s="34"/>
      <c r="MNL683" s="39"/>
      <c r="MNM683" s="39"/>
      <c r="MNN683" s="39"/>
      <c r="MNO683" s="39"/>
      <c r="MNP683" s="39"/>
      <c r="MNQ683" s="39"/>
      <c r="MNR683" s="39"/>
      <c r="MNS683" s="39"/>
      <c r="MNT683" s="39"/>
      <c r="MNU683" s="39"/>
      <c r="MNV683" s="39"/>
      <c r="MNW683" s="37"/>
      <c r="MNX683" s="37"/>
      <c r="MNY683" s="37"/>
      <c r="MNZ683" s="37"/>
      <c r="MOA683" s="34"/>
      <c r="MOB683" s="40"/>
      <c r="MOC683" s="34"/>
      <c r="MOD683" s="34"/>
      <c r="MOE683" s="35"/>
      <c r="MOF683" s="36"/>
      <c r="MOG683" s="37"/>
      <c r="MOH683" s="34"/>
      <c r="MOI683" s="34"/>
      <c r="MOJ683" s="41"/>
      <c r="MOK683" s="41"/>
      <c r="MOL683" s="41"/>
      <c r="MOM683" s="41"/>
      <c r="MON683" s="36"/>
      <c r="MOO683" s="41"/>
      <c r="MOP683" s="36"/>
      <c r="MOQ683" s="34"/>
      <c r="MOR683" s="34"/>
      <c r="MOS683" s="37"/>
      <c r="MOT683" s="38"/>
      <c r="MOU683" s="34"/>
      <c r="MOV683" s="39"/>
      <c r="MOW683" s="39"/>
      <c r="MOX683" s="39"/>
      <c r="MOY683" s="39"/>
      <c r="MOZ683" s="39"/>
      <c r="MPA683" s="39"/>
      <c r="MPB683" s="39"/>
      <c r="MPC683" s="39"/>
      <c r="MPD683" s="39"/>
      <c r="MPE683" s="39"/>
      <c r="MPF683" s="39"/>
      <c r="MPG683" s="37"/>
      <c r="MPH683" s="37"/>
      <c r="MPI683" s="37"/>
      <c r="MPJ683" s="37"/>
      <c r="MPK683" s="34"/>
      <c r="MPL683" s="40"/>
      <c r="MPM683" s="34"/>
      <c r="MPN683" s="34"/>
      <c r="MPO683" s="35"/>
      <c r="MPP683" s="36"/>
      <c r="MPQ683" s="37"/>
      <c r="MPR683" s="34"/>
      <c r="MPS683" s="34"/>
      <c r="MPT683" s="41"/>
      <c r="MPU683" s="41"/>
      <c r="MPV683" s="41"/>
      <c r="MPW683" s="41"/>
      <c r="MPX683" s="36"/>
      <c r="MPY683" s="41"/>
      <c r="MPZ683" s="36"/>
      <c r="MQA683" s="34"/>
      <c r="MQB683" s="34"/>
      <c r="MQC683" s="37"/>
      <c r="MQD683" s="38"/>
      <c r="MQE683" s="34"/>
      <c r="MQF683" s="39"/>
      <c r="MQG683" s="39"/>
      <c r="MQH683" s="39"/>
      <c r="MQI683" s="39"/>
      <c r="MQJ683" s="39"/>
      <c r="MQK683" s="39"/>
      <c r="MQL683" s="39"/>
      <c r="MQM683" s="39"/>
      <c r="MQN683" s="39"/>
      <c r="MQO683" s="39"/>
      <c r="MQP683" s="39"/>
      <c r="MQQ683" s="37"/>
      <c r="MQR683" s="37"/>
      <c r="MQS683" s="37"/>
      <c r="MQT683" s="37"/>
      <c r="MQU683" s="34"/>
      <c r="MQV683" s="40"/>
      <c r="MQW683" s="34"/>
      <c r="MQX683" s="34"/>
      <c r="MQY683" s="35"/>
      <c r="MQZ683" s="36"/>
      <c r="MRA683" s="37"/>
      <c r="MRB683" s="34"/>
      <c r="MRC683" s="34"/>
      <c r="MRD683" s="41"/>
      <c r="MRE683" s="41"/>
      <c r="MRF683" s="41"/>
      <c r="MRG683" s="41"/>
      <c r="MRH683" s="36"/>
      <c r="MRI683" s="41"/>
      <c r="MRJ683" s="36"/>
      <c r="MRK683" s="34"/>
      <c r="MRL683" s="34"/>
      <c r="MRM683" s="37"/>
      <c r="MRN683" s="38"/>
      <c r="MRO683" s="34"/>
      <c r="MRP683" s="39"/>
      <c r="MRQ683" s="39"/>
      <c r="MRR683" s="39"/>
      <c r="MRS683" s="39"/>
      <c r="MRT683" s="39"/>
      <c r="MRU683" s="39"/>
      <c r="MRV683" s="39"/>
      <c r="MRW683" s="39"/>
      <c r="MRX683" s="39"/>
      <c r="MRY683" s="39"/>
      <c r="MRZ683" s="39"/>
      <c r="MSA683" s="37"/>
      <c r="MSB683" s="37"/>
      <c r="MSC683" s="37"/>
      <c r="MSD683" s="37"/>
      <c r="MSE683" s="34"/>
      <c r="MSF683" s="40"/>
      <c r="MSG683" s="34"/>
      <c r="MSH683" s="34"/>
      <c r="MSI683" s="35"/>
      <c r="MSJ683" s="36"/>
      <c r="MSK683" s="37"/>
      <c r="MSL683" s="34"/>
      <c r="MSM683" s="34"/>
      <c r="MSN683" s="41"/>
      <c r="MSO683" s="41"/>
      <c r="MSP683" s="41"/>
      <c r="MSQ683" s="41"/>
      <c r="MSR683" s="36"/>
      <c r="MSS683" s="41"/>
      <c r="MST683" s="36"/>
      <c r="MSU683" s="34"/>
      <c r="MSV683" s="34"/>
      <c r="MSW683" s="37"/>
      <c r="MSX683" s="38"/>
      <c r="MSY683" s="34"/>
      <c r="MSZ683" s="39"/>
      <c r="MTA683" s="39"/>
      <c r="MTB683" s="39"/>
      <c r="MTC683" s="39"/>
      <c r="MTD683" s="39"/>
      <c r="MTE683" s="39"/>
      <c r="MTF683" s="39"/>
      <c r="MTG683" s="39"/>
      <c r="MTH683" s="39"/>
      <c r="MTI683" s="39"/>
      <c r="MTJ683" s="39"/>
      <c r="MTK683" s="37"/>
      <c r="MTL683" s="37"/>
      <c r="MTM683" s="37"/>
      <c r="MTN683" s="37"/>
      <c r="MTO683" s="34"/>
      <c r="MTP683" s="40"/>
      <c r="MTQ683" s="34"/>
      <c r="MTR683" s="34"/>
      <c r="MTS683" s="35"/>
      <c r="MTT683" s="36"/>
      <c r="MTU683" s="37"/>
      <c r="MTV683" s="34"/>
      <c r="MTW683" s="34"/>
      <c r="MTX683" s="41"/>
      <c r="MTY683" s="41"/>
      <c r="MTZ683" s="41"/>
      <c r="MUA683" s="41"/>
      <c r="MUB683" s="36"/>
      <c r="MUC683" s="41"/>
      <c r="MUD683" s="36"/>
      <c r="MUE683" s="34"/>
      <c r="MUF683" s="34"/>
      <c r="MUG683" s="37"/>
      <c r="MUH683" s="38"/>
      <c r="MUI683" s="34"/>
      <c r="MUJ683" s="39"/>
      <c r="MUK683" s="39"/>
      <c r="MUL683" s="39"/>
      <c r="MUM683" s="39"/>
      <c r="MUN683" s="39"/>
      <c r="MUO683" s="39"/>
      <c r="MUP683" s="39"/>
      <c r="MUQ683" s="39"/>
      <c r="MUR683" s="39"/>
      <c r="MUS683" s="39"/>
      <c r="MUT683" s="39"/>
      <c r="MUU683" s="37"/>
      <c r="MUV683" s="37"/>
      <c r="MUW683" s="37"/>
      <c r="MUX683" s="37"/>
      <c r="MUY683" s="34"/>
      <c r="MUZ683" s="40"/>
      <c r="MVA683" s="34"/>
      <c r="MVB683" s="34"/>
      <c r="MVC683" s="35"/>
      <c r="MVD683" s="36"/>
      <c r="MVE683" s="37"/>
      <c r="MVF683" s="34"/>
      <c r="MVG683" s="34"/>
      <c r="MVH683" s="41"/>
      <c r="MVI683" s="41"/>
      <c r="MVJ683" s="41"/>
      <c r="MVK683" s="41"/>
      <c r="MVL683" s="36"/>
      <c r="MVM683" s="41"/>
      <c r="MVN683" s="36"/>
      <c r="MVO683" s="34"/>
      <c r="MVP683" s="34"/>
      <c r="MVQ683" s="37"/>
      <c r="MVR683" s="38"/>
      <c r="MVS683" s="34"/>
      <c r="MVT683" s="39"/>
      <c r="MVU683" s="39"/>
      <c r="MVV683" s="39"/>
      <c r="MVW683" s="39"/>
      <c r="MVX683" s="39"/>
      <c r="MVY683" s="39"/>
      <c r="MVZ683" s="39"/>
      <c r="MWA683" s="39"/>
      <c r="MWB683" s="39"/>
      <c r="MWC683" s="39"/>
      <c r="MWD683" s="39"/>
      <c r="MWE683" s="37"/>
      <c r="MWF683" s="37"/>
      <c r="MWG683" s="37"/>
      <c r="MWH683" s="37"/>
      <c r="MWI683" s="34"/>
      <c r="MWJ683" s="40"/>
      <c r="MWK683" s="34"/>
      <c r="MWL683" s="34"/>
      <c r="MWM683" s="35"/>
      <c r="MWN683" s="36"/>
      <c r="MWO683" s="37"/>
      <c r="MWP683" s="34"/>
      <c r="MWQ683" s="34"/>
      <c r="MWR683" s="41"/>
      <c r="MWS683" s="41"/>
      <c r="MWT683" s="41"/>
      <c r="MWU683" s="41"/>
      <c r="MWV683" s="36"/>
      <c r="MWW683" s="41"/>
      <c r="MWX683" s="36"/>
      <c r="MWY683" s="34"/>
      <c r="MWZ683" s="34"/>
      <c r="MXA683" s="37"/>
      <c r="MXB683" s="38"/>
      <c r="MXC683" s="34"/>
      <c r="MXD683" s="39"/>
      <c r="MXE683" s="39"/>
      <c r="MXF683" s="39"/>
      <c r="MXG683" s="39"/>
      <c r="MXH683" s="39"/>
      <c r="MXI683" s="39"/>
      <c r="MXJ683" s="39"/>
      <c r="MXK683" s="39"/>
      <c r="MXL683" s="39"/>
      <c r="MXM683" s="39"/>
      <c r="MXN683" s="39"/>
      <c r="MXO683" s="37"/>
      <c r="MXP683" s="37"/>
      <c r="MXQ683" s="37"/>
      <c r="MXR683" s="37"/>
      <c r="MXS683" s="34"/>
      <c r="MXT683" s="40"/>
      <c r="MXU683" s="34"/>
      <c r="MXV683" s="34"/>
      <c r="MXW683" s="35"/>
      <c r="MXX683" s="36"/>
      <c r="MXY683" s="37"/>
      <c r="MXZ683" s="34"/>
      <c r="MYA683" s="34"/>
      <c r="MYB683" s="41"/>
      <c r="MYC683" s="41"/>
      <c r="MYD683" s="41"/>
      <c r="MYE683" s="41"/>
      <c r="MYF683" s="36"/>
      <c r="MYG683" s="41"/>
      <c r="MYH683" s="36"/>
      <c r="MYI683" s="34"/>
      <c r="MYJ683" s="34"/>
      <c r="MYK683" s="37"/>
      <c r="MYL683" s="38"/>
      <c r="MYM683" s="34"/>
      <c r="MYN683" s="39"/>
      <c r="MYO683" s="39"/>
      <c r="MYP683" s="39"/>
      <c r="MYQ683" s="39"/>
      <c r="MYR683" s="39"/>
      <c r="MYS683" s="39"/>
      <c r="MYT683" s="39"/>
      <c r="MYU683" s="39"/>
      <c r="MYV683" s="39"/>
      <c r="MYW683" s="39"/>
      <c r="MYX683" s="39"/>
      <c r="MYY683" s="37"/>
      <c r="MYZ683" s="37"/>
      <c r="MZA683" s="37"/>
      <c r="MZB683" s="37"/>
      <c r="MZC683" s="34"/>
      <c r="MZD683" s="40"/>
      <c r="MZE683" s="34"/>
      <c r="MZF683" s="34"/>
      <c r="MZG683" s="35"/>
      <c r="MZH683" s="36"/>
      <c r="MZI683" s="37"/>
      <c r="MZJ683" s="34"/>
      <c r="MZK683" s="34"/>
      <c r="MZL683" s="41"/>
      <c r="MZM683" s="41"/>
      <c r="MZN683" s="41"/>
      <c r="MZO683" s="41"/>
      <c r="MZP683" s="36"/>
      <c r="MZQ683" s="41"/>
      <c r="MZR683" s="36"/>
      <c r="MZS683" s="34"/>
      <c r="MZT683" s="34"/>
      <c r="MZU683" s="37"/>
      <c r="MZV683" s="38"/>
      <c r="MZW683" s="34"/>
      <c r="MZX683" s="39"/>
      <c r="MZY683" s="39"/>
      <c r="MZZ683" s="39"/>
      <c r="NAA683" s="39"/>
      <c r="NAB683" s="39"/>
      <c r="NAC683" s="39"/>
      <c r="NAD683" s="39"/>
      <c r="NAE683" s="39"/>
      <c r="NAF683" s="39"/>
      <c r="NAG683" s="39"/>
      <c r="NAH683" s="39"/>
      <c r="NAI683" s="37"/>
      <c r="NAJ683" s="37"/>
      <c r="NAK683" s="37"/>
      <c r="NAL683" s="37"/>
      <c r="NAM683" s="34"/>
      <c r="NAN683" s="40"/>
      <c r="NAO683" s="34"/>
      <c r="NAP683" s="34"/>
      <c r="NAQ683" s="35"/>
      <c r="NAR683" s="36"/>
      <c r="NAS683" s="37"/>
      <c r="NAT683" s="34"/>
      <c r="NAU683" s="34"/>
      <c r="NAV683" s="41"/>
      <c r="NAW683" s="41"/>
      <c r="NAX683" s="41"/>
      <c r="NAY683" s="41"/>
      <c r="NAZ683" s="36"/>
      <c r="NBA683" s="41"/>
      <c r="NBB683" s="36"/>
      <c r="NBC683" s="34"/>
      <c r="NBD683" s="34"/>
      <c r="NBE683" s="37"/>
      <c r="NBF683" s="38"/>
      <c r="NBG683" s="34"/>
      <c r="NBH683" s="39"/>
      <c r="NBI683" s="39"/>
      <c r="NBJ683" s="39"/>
      <c r="NBK683" s="39"/>
      <c r="NBL683" s="39"/>
      <c r="NBM683" s="39"/>
      <c r="NBN683" s="39"/>
      <c r="NBO683" s="39"/>
      <c r="NBP683" s="39"/>
      <c r="NBQ683" s="39"/>
      <c r="NBR683" s="39"/>
      <c r="NBS683" s="37"/>
      <c r="NBT683" s="37"/>
      <c r="NBU683" s="37"/>
      <c r="NBV683" s="37"/>
      <c r="NBW683" s="34"/>
      <c r="NBX683" s="40"/>
      <c r="NBY683" s="34"/>
      <c r="NBZ683" s="34"/>
      <c r="NCA683" s="35"/>
      <c r="NCB683" s="36"/>
      <c r="NCC683" s="37"/>
      <c r="NCD683" s="34"/>
      <c r="NCE683" s="34"/>
      <c r="NCF683" s="41"/>
      <c r="NCG683" s="41"/>
      <c r="NCH683" s="41"/>
      <c r="NCI683" s="41"/>
      <c r="NCJ683" s="36"/>
      <c r="NCK683" s="41"/>
      <c r="NCL683" s="36"/>
      <c r="NCM683" s="34"/>
      <c r="NCN683" s="34"/>
      <c r="NCO683" s="37"/>
      <c r="NCP683" s="38"/>
      <c r="NCQ683" s="34"/>
      <c r="NCR683" s="39"/>
      <c r="NCS683" s="39"/>
      <c r="NCT683" s="39"/>
      <c r="NCU683" s="39"/>
      <c r="NCV683" s="39"/>
      <c r="NCW683" s="39"/>
      <c r="NCX683" s="39"/>
      <c r="NCY683" s="39"/>
      <c r="NCZ683" s="39"/>
      <c r="NDA683" s="39"/>
      <c r="NDB683" s="39"/>
      <c r="NDC683" s="37"/>
      <c r="NDD683" s="37"/>
      <c r="NDE683" s="37"/>
      <c r="NDF683" s="37"/>
      <c r="NDG683" s="34"/>
      <c r="NDH683" s="40"/>
      <c r="NDI683" s="34"/>
      <c r="NDJ683" s="34"/>
      <c r="NDK683" s="35"/>
      <c r="NDL683" s="36"/>
      <c r="NDM683" s="37"/>
      <c r="NDN683" s="34"/>
      <c r="NDO683" s="34"/>
      <c r="NDP683" s="41"/>
      <c r="NDQ683" s="41"/>
      <c r="NDR683" s="41"/>
      <c r="NDS683" s="41"/>
      <c r="NDT683" s="36"/>
      <c r="NDU683" s="41"/>
      <c r="NDV683" s="36"/>
      <c r="NDW683" s="34"/>
      <c r="NDX683" s="34"/>
      <c r="NDY683" s="37"/>
      <c r="NDZ683" s="38"/>
      <c r="NEA683" s="34"/>
      <c r="NEB683" s="39"/>
      <c r="NEC683" s="39"/>
      <c r="NED683" s="39"/>
      <c r="NEE683" s="39"/>
      <c r="NEF683" s="39"/>
      <c r="NEG683" s="39"/>
      <c r="NEH683" s="39"/>
      <c r="NEI683" s="39"/>
      <c r="NEJ683" s="39"/>
      <c r="NEK683" s="39"/>
      <c r="NEL683" s="39"/>
      <c r="NEM683" s="37"/>
      <c r="NEN683" s="37"/>
      <c r="NEO683" s="37"/>
      <c r="NEP683" s="37"/>
      <c r="NEQ683" s="34"/>
      <c r="NER683" s="40"/>
      <c r="NES683" s="34"/>
      <c r="NET683" s="34"/>
      <c r="NEU683" s="35"/>
      <c r="NEV683" s="36"/>
      <c r="NEW683" s="37"/>
      <c r="NEX683" s="34"/>
      <c r="NEY683" s="34"/>
      <c r="NEZ683" s="41"/>
      <c r="NFA683" s="41"/>
      <c r="NFB683" s="41"/>
      <c r="NFC683" s="41"/>
      <c r="NFD683" s="36"/>
      <c r="NFE683" s="41"/>
      <c r="NFF683" s="36"/>
      <c r="NFG683" s="34"/>
      <c r="NFH683" s="34"/>
      <c r="NFI683" s="37"/>
      <c r="NFJ683" s="38"/>
      <c r="NFK683" s="34"/>
      <c r="NFL683" s="39"/>
      <c r="NFM683" s="39"/>
      <c r="NFN683" s="39"/>
      <c r="NFO683" s="39"/>
      <c r="NFP683" s="39"/>
      <c r="NFQ683" s="39"/>
      <c r="NFR683" s="39"/>
      <c r="NFS683" s="39"/>
      <c r="NFT683" s="39"/>
      <c r="NFU683" s="39"/>
      <c r="NFV683" s="39"/>
      <c r="NFW683" s="37"/>
      <c r="NFX683" s="37"/>
      <c r="NFY683" s="37"/>
      <c r="NFZ683" s="37"/>
      <c r="NGA683" s="34"/>
      <c r="NGB683" s="40"/>
      <c r="NGC683" s="34"/>
      <c r="NGD683" s="34"/>
      <c r="NGE683" s="35"/>
      <c r="NGF683" s="36"/>
      <c r="NGG683" s="37"/>
      <c r="NGH683" s="34"/>
      <c r="NGI683" s="34"/>
      <c r="NGJ683" s="41"/>
      <c r="NGK683" s="41"/>
      <c r="NGL683" s="41"/>
      <c r="NGM683" s="41"/>
      <c r="NGN683" s="36"/>
      <c r="NGO683" s="41"/>
      <c r="NGP683" s="36"/>
      <c r="NGQ683" s="34"/>
      <c r="NGR683" s="34"/>
      <c r="NGS683" s="37"/>
      <c r="NGT683" s="38"/>
      <c r="NGU683" s="34"/>
      <c r="NGV683" s="39"/>
      <c r="NGW683" s="39"/>
      <c r="NGX683" s="39"/>
      <c r="NGY683" s="39"/>
      <c r="NGZ683" s="39"/>
      <c r="NHA683" s="39"/>
      <c r="NHB683" s="39"/>
      <c r="NHC683" s="39"/>
      <c r="NHD683" s="39"/>
      <c r="NHE683" s="39"/>
      <c r="NHF683" s="39"/>
      <c r="NHG683" s="37"/>
      <c r="NHH683" s="37"/>
      <c r="NHI683" s="37"/>
      <c r="NHJ683" s="37"/>
      <c r="NHK683" s="34"/>
      <c r="NHL683" s="40"/>
      <c r="NHM683" s="34"/>
      <c r="NHN683" s="34"/>
      <c r="NHO683" s="35"/>
      <c r="NHP683" s="36"/>
      <c r="NHQ683" s="37"/>
      <c r="NHR683" s="34"/>
      <c r="NHS683" s="34"/>
      <c r="NHT683" s="41"/>
      <c r="NHU683" s="41"/>
      <c r="NHV683" s="41"/>
      <c r="NHW683" s="41"/>
      <c r="NHX683" s="36"/>
      <c r="NHY683" s="41"/>
      <c r="NHZ683" s="36"/>
      <c r="NIA683" s="34"/>
      <c r="NIB683" s="34"/>
      <c r="NIC683" s="37"/>
      <c r="NID683" s="38"/>
      <c r="NIE683" s="34"/>
      <c r="NIF683" s="39"/>
      <c r="NIG683" s="39"/>
      <c r="NIH683" s="39"/>
      <c r="NII683" s="39"/>
      <c r="NIJ683" s="39"/>
      <c r="NIK683" s="39"/>
      <c r="NIL683" s="39"/>
      <c r="NIM683" s="39"/>
      <c r="NIN683" s="39"/>
      <c r="NIO683" s="39"/>
      <c r="NIP683" s="39"/>
      <c r="NIQ683" s="37"/>
      <c r="NIR683" s="37"/>
      <c r="NIS683" s="37"/>
      <c r="NIT683" s="37"/>
      <c r="NIU683" s="34"/>
      <c r="NIV683" s="40"/>
      <c r="NIW683" s="34"/>
      <c r="NIX683" s="34"/>
      <c r="NIY683" s="35"/>
      <c r="NIZ683" s="36"/>
      <c r="NJA683" s="37"/>
      <c r="NJB683" s="34"/>
      <c r="NJC683" s="34"/>
      <c r="NJD683" s="41"/>
      <c r="NJE683" s="41"/>
      <c r="NJF683" s="41"/>
      <c r="NJG683" s="41"/>
      <c r="NJH683" s="36"/>
      <c r="NJI683" s="41"/>
      <c r="NJJ683" s="36"/>
      <c r="NJK683" s="34"/>
      <c r="NJL683" s="34"/>
      <c r="NJM683" s="37"/>
      <c r="NJN683" s="38"/>
      <c r="NJO683" s="34"/>
      <c r="NJP683" s="39"/>
      <c r="NJQ683" s="39"/>
      <c r="NJR683" s="39"/>
      <c r="NJS683" s="39"/>
      <c r="NJT683" s="39"/>
      <c r="NJU683" s="39"/>
      <c r="NJV683" s="39"/>
      <c r="NJW683" s="39"/>
      <c r="NJX683" s="39"/>
      <c r="NJY683" s="39"/>
      <c r="NJZ683" s="39"/>
      <c r="NKA683" s="37"/>
      <c r="NKB683" s="37"/>
      <c r="NKC683" s="37"/>
      <c r="NKD683" s="37"/>
      <c r="NKE683" s="34"/>
      <c r="NKF683" s="40"/>
      <c r="NKG683" s="34"/>
      <c r="NKH683" s="34"/>
      <c r="NKI683" s="35"/>
      <c r="NKJ683" s="36"/>
      <c r="NKK683" s="37"/>
      <c r="NKL683" s="34"/>
      <c r="NKM683" s="34"/>
      <c r="NKN683" s="41"/>
      <c r="NKO683" s="41"/>
      <c r="NKP683" s="41"/>
      <c r="NKQ683" s="41"/>
      <c r="NKR683" s="36"/>
      <c r="NKS683" s="41"/>
      <c r="NKT683" s="36"/>
      <c r="NKU683" s="34"/>
      <c r="NKV683" s="34"/>
      <c r="NKW683" s="37"/>
      <c r="NKX683" s="38"/>
      <c r="NKY683" s="34"/>
      <c r="NKZ683" s="39"/>
      <c r="NLA683" s="39"/>
      <c r="NLB683" s="39"/>
      <c r="NLC683" s="39"/>
      <c r="NLD683" s="39"/>
      <c r="NLE683" s="39"/>
      <c r="NLF683" s="39"/>
      <c r="NLG683" s="39"/>
      <c r="NLH683" s="39"/>
      <c r="NLI683" s="39"/>
      <c r="NLJ683" s="39"/>
      <c r="NLK683" s="37"/>
      <c r="NLL683" s="37"/>
      <c r="NLM683" s="37"/>
      <c r="NLN683" s="37"/>
      <c r="NLO683" s="34"/>
      <c r="NLP683" s="40"/>
      <c r="NLQ683" s="34"/>
      <c r="NLR683" s="34"/>
      <c r="NLS683" s="35"/>
      <c r="NLT683" s="36"/>
      <c r="NLU683" s="37"/>
      <c r="NLV683" s="34"/>
      <c r="NLW683" s="34"/>
      <c r="NLX683" s="41"/>
      <c r="NLY683" s="41"/>
      <c r="NLZ683" s="41"/>
      <c r="NMA683" s="41"/>
      <c r="NMB683" s="36"/>
      <c r="NMC683" s="41"/>
      <c r="NMD683" s="36"/>
      <c r="NME683" s="34"/>
      <c r="NMF683" s="34"/>
      <c r="NMG683" s="37"/>
      <c r="NMH683" s="38"/>
      <c r="NMI683" s="34"/>
      <c r="NMJ683" s="39"/>
      <c r="NMK683" s="39"/>
      <c r="NML683" s="39"/>
      <c r="NMM683" s="39"/>
      <c r="NMN683" s="39"/>
      <c r="NMO683" s="39"/>
      <c r="NMP683" s="39"/>
      <c r="NMQ683" s="39"/>
      <c r="NMR683" s="39"/>
      <c r="NMS683" s="39"/>
      <c r="NMT683" s="39"/>
      <c r="NMU683" s="37"/>
      <c r="NMV683" s="37"/>
      <c r="NMW683" s="37"/>
      <c r="NMX683" s="37"/>
      <c r="NMY683" s="34"/>
      <c r="NMZ683" s="40"/>
      <c r="NNA683" s="34"/>
      <c r="NNB683" s="34"/>
      <c r="NNC683" s="35"/>
      <c r="NND683" s="36"/>
      <c r="NNE683" s="37"/>
      <c r="NNF683" s="34"/>
      <c r="NNG683" s="34"/>
      <c r="NNH683" s="41"/>
      <c r="NNI683" s="41"/>
      <c r="NNJ683" s="41"/>
      <c r="NNK683" s="41"/>
      <c r="NNL683" s="36"/>
      <c r="NNM683" s="41"/>
      <c r="NNN683" s="36"/>
      <c r="NNO683" s="34"/>
      <c r="NNP683" s="34"/>
      <c r="NNQ683" s="37"/>
      <c r="NNR683" s="38"/>
      <c r="NNS683" s="34"/>
      <c r="NNT683" s="39"/>
      <c r="NNU683" s="39"/>
      <c r="NNV683" s="39"/>
      <c r="NNW683" s="39"/>
      <c r="NNX683" s="39"/>
      <c r="NNY683" s="39"/>
      <c r="NNZ683" s="39"/>
      <c r="NOA683" s="39"/>
      <c r="NOB683" s="39"/>
      <c r="NOC683" s="39"/>
      <c r="NOD683" s="39"/>
      <c r="NOE683" s="37"/>
      <c r="NOF683" s="37"/>
      <c r="NOG683" s="37"/>
      <c r="NOH683" s="37"/>
      <c r="NOI683" s="34"/>
      <c r="NOJ683" s="40"/>
      <c r="NOK683" s="34"/>
      <c r="NOL683" s="34"/>
      <c r="NOM683" s="35"/>
      <c r="NON683" s="36"/>
      <c r="NOO683" s="37"/>
      <c r="NOP683" s="34"/>
      <c r="NOQ683" s="34"/>
      <c r="NOR683" s="41"/>
      <c r="NOS683" s="41"/>
      <c r="NOT683" s="41"/>
      <c r="NOU683" s="41"/>
      <c r="NOV683" s="36"/>
      <c r="NOW683" s="41"/>
      <c r="NOX683" s="36"/>
      <c r="NOY683" s="34"/>
      <c r="NOZ683" s="34"/>
      <c r="NPA683" s="37"/>
      <c r="NPB683" s="38"/>
      <c r="NPC683" s="34"/>
      <c r="NPD683" s="39"/>
      <c r="NPE683" s="39"/>
      <c r="NPF683" s="39"/>
      <c r="NPG683" s="39"/>
      <c r="NPH683" s="39"/>
      <c r="NPI683" s="39"/>
      <c r="NPJ683" s="39"/>
      <c r="NPK683" s="39"/>
      <c r="NPL683" s="39"/>
      <c r="NPM683" s="39"/>
      <c r="NPN683" s="39"/>
      <c r="NPO683" s="37"/>
      <c r="NPP683" s="37"/>
      <c r="NPQ683" s="37"/>
      <c r="NPR683" s="37"/>
      <c r="NPS683" s="34"/>
      <c r="NPT683" s="40"/>
      <c r="NPU683" s="34"/>
      <c r="NPV683" s="34"/>
      <c r="NPW683" s="35"/>
      <c r="NPX683" s="36"/>
      <c r="NPY683" s="37"/>
      <c r="NPZ683" s="34"/>
      <c r="NQA683" s="34"/>
      <c r="NQB683" s="41"/>
      <c r="NQC683" s="41"/>
      <c r="NQD683" s="41"/>
      <c r="NQE683" s="41"/>
      <c r="NQF683" s="36"/>
      <c r="NQG683" s="41"/>
      <c r="NQH683" s="36"/>
      <c r="NQI683" s="34"/>
      <c r="NQJ683" s="34"/>
      <c r="NQK683" s="37"/>
      <c r="NQL683" s="38"/>
      <c r="NQM683" s="34"/>
      <c r="NQN683" s="39"/>
      <c r="NQO683" s="39"/>
      <c r="NQP683" s="39"/>
      <c r="NQQ683" s="39"/>
      <c r="NQR683" s="39"/>
      <c r="NQS683" s="39"/>
      <c r="NQT683" s="39"/>
      <c r="NQU683" s="39"/>
      <c r="NQV683" s="39"/>
      <c r="NQW683" s="39"/>
      <c r="NQX683" s="39"/>
      <c r="NQY683" s="37"/>
      <c r="NQZ683" s="37"/>
      <c r="NRA683" s="37"/>
      <c r="NRB683" s="37"/>
      <c r="NRC683" s="34"/>
      <c r="NRD683" s="40"/>
      <c r="NRE683" s="34"/>
      <c r="NRF683" s="34"/>
      <c r="NRG683" s="35"/>
      <c r="NRH683" s="36"/>
      <c r="NRI683" s="37"/>
      <c r="NRJ683" s="34"/>
      <c r="NRK683" s="34"/>
      <c r="NRL683" s="41"/>
      <c r="NRM683" s="41"/>
      <c r="NRN683" s="41"/>
      <c r="NRO683" s="41"/>
      <c r="NRP683" s="36"/>
      <c r="NRQ683" s="41"/>
      <c r="NRR683" s="36"/>
      <c r="NRS683" s="34"/>
      <c r="NRT683" s="34"/>
      <c r="NRU683" s="37"/>
      <c r="NRV683" s="38"/>
      <c r="NRW683" s="34"/>
      <c r="NRX683" s="39"/>
      <c r="NRY683" s="39"/>
      <c r="NRZ683" s="39"/>
      <c r="NSA683" s="39"/>
      <c r="NSB683" s="39"/>
      <c r="NSC683" s="39"/>
      <c r="NSD683" s="39"/>
      <c r="NSE683" s="39"/>
      <c r="NSF683" s="39"/>
      <c r="NSG683" s="39"/>
      <c r="NSH683" s="39"/>
      <c r="NSI683" s="37"/>
      <c r="NSJ683" s="37"/>
      <c r="NSK683" s="37"/>
      <c r="NSL683" s="37"/>
      <c r="NSM683" s="34"/>
      <c r="NSN683" s="40"/>
      <c r="NSO683" s="34"/>
      <c r="NSP683" s="34"/>
      <c r="NSQ683" s="35"/>
      <c r="NSR683" s="36"/>
      <c r="NSS683" s="37"/>
      <c r="NST683" s="34"/>
      <c r="NSU683" s="34"/>
      <c r="NSV683" s="41"/>
      <c r="NSW683" s="41"/>
      <c r="NSX683" s="41"/>
      <c r="NSY683" s="41"/>
      <c r="NSZ683" s="36"/>
      <c r="NTA683" s="41"/>
      <c r="NTB683" s="36"/>
      <c r="NTC683" s="34"/>
      <c r="NTD683" s="34"/>
      <c r="NTE683" s="37"/>
      <c r="NTF683" s="38"/>
      <c r="NTG683" s="34"/>
      <c r="NTH683" s="39"/>
      <c r="NTI683" s="39"/>
      <c r="NTJ683" s="39"/>
      <c r="NTK683" s="39"/>
      <c r="NTL683" s="39"/>
      <c r="NTM683" s="39"/>
      <c r="NTN683" s="39"/>
      <c r="NTO683" s="39"/>
      <c r="NTP683" s="39"/>
      <c r="NTQ683" s="39"/>
      <c r="NTR683" s="39"/>
      <c r="NTS683" s="37"/>
      <c r="NTT683" s="37"/>
      <c r="NTU683" s="37"/>
      <c r="NTV683" s="37"/>
      <c r="NTW683" s="34"/>
      <c r="NTX683" s="40"/>
      <c r="NTY683" s="34"/>
      <c r="NTZ683" s="34"/>
      <c r="NUA683" s="35"/>
      <c r="NUB683" s="36"/>
      <c r="NUC683" s="37"/>
      <c r="NUD683" s="34"/>
      <c r="NUE683" s="34"/>
      <c r="NUF683" s="41"/>
      <c r="NUG683" s="41"/>
      <c r="NUH683" s="41"/>
      <c r="NUI683" s="41"/>
      <c r="NUJ683" s="36"/>
      <c r="NUK683" s="41"/>
      <c r="NUL683" s="36"/>
      <c r="NUM683" s="34"/>
      <c r="NUN683" s="34"/>
      <c r="NUO683" s="37"/>
      <c r="NUP683" s="38"/>
      <c r="NUQ683" s="34"/>
      <c r="NUR683" s="39"/>
      <c r="NUS683" s="39"/>
      <c r="NUT683" s="39"/>
      <c r="NUU683" s="39"/>
      <c r="NUV683" s="39"/>
      <c r="NUW683" s="39"/>
      <c r="NUX683" s="39"/>
      <c r="NUY683" s="39"/>
      <c r="NUZ683" s="39"/>
      <c r="NVA683" s="39"/>
      <c r="NVB683" s="39"/>
      <c r="NVC683" s="37"/>
      <c r="NVD683" s="37"/>
      <c r="NVE683" s="37"/>
      <c r="NVF683" s="37"/>
      <c r="NVG683" s="34"/>
      <c r="NVH683" s="40"/>
      <c r="NVI683" s="34"/>
      <c r="NVJ683" s="34"/>
      <c r="NVK683" s="35"/>
      <c r="NVL683" s="36"/>
      <c r="NVM683" s="37"/>
      <c r="NVN683" s="34"/>
      <c r="NVO683" s="34"/>
      <c r="NVP683" s="41"/>
      <c r="NVQ683" s="41"/>
      <c r="NVR683" s="41"/>
      <c r="NVS683" s="41"/>
      <c r="NVT683" s="36"/>
      <c r="NVU683" s="41"/>
      <c r="NVV683" s="36"/>
      <c r="NVW683" s="34"/>
      <c r="NVX683" s="34"/>
      <c r="NVY683" s="37"/>
      <c r="NVZ683" s="38"/>
      <c r="NWA683" s="34"/>
      <c r="NWB683" s="39"/>
      <c r="NWC683" s="39"/>
      <c r="NWD683" s="39"/>
      <c r="NWE683" s="39"/>
      <c r="NWF683" s="39"/>
      <c r="NWG683" s="39"/>
      <c r="NWH683" s="39"/>
      <c r="NWI683" s="39"/>
      <c r="NWJ683" s="39"/>
      <c r="NWK683" s="39"/>
      <c r="NWL683" s="39"/>
      <c r="NWM683" s="37"/>
      <c r="NWN683" s="37"/>
      <c r="NWO683" s="37"/>
      <c r="NWP683" s="37"/>
      <c r="NWQ683" s="34"/>
      <c r="NWR683" s="40"/>
      <c r="NWS683" s="34"/>
      <c r="NWT683" s="34"/>
      <c r="NWU683" s="35"/>
      <c r="NWV683" s="36"/>
      <c r="NWW683" s="37"/>
      <c r="NWX683" s="34"/>
      <c r="NWY683" s="34"/>
      <c r="NWZ683" s="41"/>
      <c r="NXA683" s="41"/>
      <c r="NXB683" s="41"/>
      <c r="NXC683" s="41"/>
      <c r="NXD683" s="36"/>
      <c r="NXE683" s="41"/>
      <c r="NXF683" s="36"/>
      <c r="NXG683" s="34"/>
      <c r="NXH683" s="34"/>
      <c r="NXI683" s="37"/>
      <c r="NXJ683" s="38"/>
      <c r="NXK683" s="34"/>
      <c r="NXL683" s="39"/>
      <c r="NXM683" s="39"/>
      <c r="NXN683" s="39"/>
      <c r="NXO683" s="39"/>
      <c r="NXP683" s="39"/>
      <c r="NXQ683" s="39"/>
      <c r="NXR683" s="39"/>
      <c r="NXS683" s="39"/>
      <c r="NXT683" s="39"/>
      <c r="NXU683" s="39"/>
      <c r="NXV683" s="39"/>
      <c r="NXW683" s="37"/>
      <c r="NXX683" s="37"/>
      <c r="NXY683" s="37"/>
      <c r="NXZ683" s="37"/>
      <c r="NYA683" s="34"/>
      <c r="NYB683" s="40"/>
      <c r="NYC683" s="34"/>
      <c r="NYD683" s="34"/>
      <c r="NYE683" s="35"/>
      <c r="NYF683" s="36"/>
      <c r="NYG683" s="37"/>
      <c r="NYH683" s="34"/>
      <c r="NYI683" s="34"/>
      <c r="NYJ683" s="41"/>
      <c r="NYK683" s="41"/>
      <c r="NYL683" s="41"/>
      <c r="NYM683" s="41"/>
      <c r="NYN683" s="36"/>
      <c r="NYO683" s="41"/>
      <c r="NYP683" s="36"/>
      <c r="NYQ683" s="34"/>
      <c r="NYR683" s="34"/>
      <c r="NYS683" s="37"/>
      <c r="NYT683" s="38"/>
      <c r="NYU683" s="34"/>
      <c r="NYV683" s="39"/>
      <c r="NYW683" s="39"/>
      <c r="NYX683" s="39"/>
      <c r="NYY683" s="39"/>
      <c r="NYZ683" s="39"/>
      <c r="NZA683" s="39"/>
      <c r="NZB683" s="39"/>
      <c r="NZC683" s="39"/>
      <c r="NZD683" s="39"/>
      <c r="NZE683" s="39"/>
      <c r="NZF683" s="39"/>
      <c r="NZG683" s="37"/>
      <c r="NZH683" s="37"/>
      <c r="NZI683" s="37"/>
      <c r="NZJ683" s="37"/>
      <c r="NZK683" s="34"/>
      <c r="NZL683" s="40"/>
      <c r="NZM683" s="34"/>
      <c r="NZN683" s="34"/>
      <c r="NZO683" s="35"/>
      <c r="NZP683" s="36"/>
      <c r="NZQ683" s="37"/>
      <c r="NZR683" s="34"/>
      <c r="NZS683" s="34"/>
      <c r="NZT683" s="41"/>
      <c r="NZU683" s="41"/>
      <c r="NZV683" s="41"/>
      <c r="NZW683" s="41"/>
      <c r="NZX683" s="36"/>
      <c r="NZY683" s="41"/>
      <c r="NZZ683" s="36"/>
      <c r="OAA683" s="34"/>
      <c r="OAB683" s="34"/>
      <c r="OAC683" s="37"/>
      <c r="OAD683" s="38"/>
      <c r="OAE683" s="34"/>
      <c r="OAF683" s="39"/>
      <c r="OAG683" s="39"/>
      <c r="OAH683" s="39"/>
      <c r="OAI683" s="39"/>
      <c r="OAJ683" s="39"/>
      <c r="OAK683" s="39"/>
      <c r="OAL683" s="39"/>
      <c r="OAM683" s="39"/>
      <c r="OAN683" s="39"/>
      <c r="OAO683" s="39"/>
      <c r="OAP683" s="39"/>
      <c r="OAQ683" s="37"/>
      <c r="OAR683" s="37"/>
      <c r="OAS683" s="37"/>
      <c r="OAT683" s="37"/>
      <c r="OAU683" s="34"/>
      <c r="OAV683" s="40"/>
      <c r="OAW683" s="34"/>
      <c r="OAX683" s="34"/>
      <c r="OAY683" s="35"/>
      <c r="OAZ683" s="36"/>
      <c r="OBA683" s="37"/>
      <c r="OBB683" s="34"/>
      <c r="OBC683" s="34"/>
      <c r="OBD683" s="41"/>
      <c r="OBE683" s="41"/>
      <c r="OBF683" s="41"/>
      <c r="OBG683" s="41"/>
      <c r="OBH683" s="36"/>
      <c r="OBI683" s="41"/>
      <c r="OBJ683" s="36"/>
      <c r="OBK683" s="34"/>
      <c r="OBL683" s="34"/>
      <c r="OBM683" s="37"/>
      <c r="OBN683" s="38"/>
      <c r="OBO683" s="34"/>
      <c r="OBP683" s="39"/>
      <c r="OBQ683" s="39"/>
      <c r="OBR683" s="39"/>
      <c r="OBS683" s="39"/>
      <c r="OBT683" s="39"/>
      <c r="OBU683" s="39"/>
      <c r="OBV683" s="39"/>
      <c r="OBW683" s="39"/>
      <c r="OBX683" s="39"/>
      <c r="OBY683" s="39"/>
      <c r="OBZ683" s="39"/>
      <c r="OCA683" s="37"/>
      <c r="OCB683" s="37"/>
      <c r="OCC683" s="37"/>
      <c r="OCD683" s="37"/>
      <c r="OCE683" s="34"/>
      <c r="OCF683" s="40"/>
      <c r="OCG683" s="34"/>
      <c r="OCH683" s="34"/>
      <c r="OCI683" s="35"/>
      <c r="OCJ683" s="36"/>
      <c r="OCK683" s="37"/>
      <c r="OCL683" s="34"/>
      <c r="OCM683" s="34"/>
      <c r="OCN683" s="41"/>
      <c r="OCO683" s="41"/>
      <c r="OCP683" s="41"/>
      <c r="OCQ683" s="41"/>
      <c r="OCR683" s="36"/>
      <c r="OCS683" s="41"/>
      <c r="OCT683" s="36"/>
      <c r="OCU683" s="34"/>
      <c r="OCV683" s="34"/>
      <c r="OCW683" s="37"/>
      <c r="OCX683" s="38"/>
      <c r="OCY683" s="34"/>
      <c r="OCZ683" s="39"/>
      <c r="ODA683" s="39"/>
      <c r="ODB683" s="39"/>
      <c r="ODC683" s="39"/>
      <c r="ODD683" s="39"/>
      <c r="ODE683" s="39"/>
      <c r="ODF683" s="39"/>
      <c r="ODG683" s="39"/>
      <c r="ODH683" s="39"/>
      <c r="ODI683" s="39"/>
      <c r="ODJ683" s="39"/>
      <c r="ODK683" s="37"/>
      <c r="ODL683" s="37"/>
      <c r="ODM683" s="37"/>
      <c r="ODN683" s="37"/>
      <c r="ODO683" s="34"/>
      <c r="ODP683" s="40"/>
      <c r="ODQ683" s="34"/>
      <c r="ODR683" s="34"/>
      <c r="ODS683" s="35"/>
      <c r="ODT683" s="36"/>
      <c r="ODU683" s="37"/>
      <c r="ODV683" s="34"/>
      <c r="ODW683" s="34"/>
      <c r="ODX683" s="41"/>
      <c r="ODY683" s="41"/>
      <c r="ODZ683" s="41"/>
      <c r="OEA683" s="41"/>
      <c r="OEB683" s="36"/>
      <c r="OEC683" s="41"/>
      <c r="OED683" s="36"/>
      <c r="OEE683" s="34"/>
      <c r="OEF683" s="34"/>
      <c r="OEG683" s="37"/>
      <c r="OEH683" s="38"/>
      <c r="OEI683" s="34"/>
      <c r="OEJ683" s="39"/>
      <c r="OEK683" s="39"/>
      <c r="OEL683" s="39"/>
      <c r="OEM683" s="39"/>
      <c r="OEN683" s="39"/>
      <c r="OEO683" s="39"/>
      <c r="OEP683" s="39"/>
      <c r="OEQ683" s="39"/>
      <c r="OER683" s="39"/>
      <c r="OES683" s="39"/>
      <c r="OET683" s="39"/>
      <c r="OEU683" s="37"/>
      <c r="OEV683" s="37"/>
      <c r="OEW683" s="37"/>
      <c r="OEX683" s="37"/>
      <c r="OEY683" s="34"/>
      <c r="OEZ683" s="40"/>
      <c r="OFA683" s="34"/>
      <c r="OFB683" s="34"/>
      <c r="OFC683" s="35"/>
      <c r="OFD683" s="36"/>
      <c r="OFE683" s="37"/>
      <c r="OFF683" s="34"/>
      <c r="OFG683" s="34"/>
      <c r="OFH683" s="41"/>
      <c r="OFI683" s="41"/>
      <c r="OFJ683" s="41"/>
      <c r="OFK683" s="41"/>
      <c r="OFL683" s="36"/>
      <c r="OFM683" s="41"/>
      <c r="OFN683" s="36"/>
      <c r="OFO683" s="34"/>
      <c r="OFP683" s="34"/>
      <c r="OFQ683" s="37"/>
      <c r="OFR683" s="38"/>
      <c r="OFS683" s="34"/>
      <c r="OFT683" s="39"/>
      <c r="OFU683" s="39"/>
      <c r="OFV683" s="39"/>
      <c r="OFW683" s="39"/>
      <c r="OFX683" s="39"/>
      <c r="OFY683" s="39"/>
      <c r="OFZ683" s="39"/>
      <c r="OGA683" s="39"/>
      <c r="OGB683" s="39"/>
      <c r="OGC683" s="39"/>
      <c r="OGD683" s="39"/>
      <c r="OGE683" s="37"/>
      <c r="OGF683" s="37"/>
      <c r="OGG683" s="37"/>
      <c r="OGH683" s="37"/>
      <c r="OGI683" s="34"/>
      <c r="OGJ683" s="40"/>
      <c r="OGK683" s="34"/>
      <c r="OGL683" s="34"/>
      <c r="OGM683" s="35"/>
      <c r="OGN683" s="36"/>
      <c r="OGO683" s="37"/>
      <c r="OGP683" s="34"/>
      <c r="OGQ683" s="34"/>
      <c r="OGR683" s="41"/>
      <c r="OGS683" s="41"/>
      <c r="OGT683" s="41"/>
      <c r="OGU683" s="41"/>
      <c r="OGV683" s="36"/>
      <c r="OGW683" s="41"/>
      <c r="OGX683" s="36"/>
      <c r="OGY683" s="34"/>
      <c r="OGZ683" s="34"/>
      <c r="OHA683" s="37"/>
      <c r="OHB683" s="38"/>
      <c r="OHC683" s="34"/>
      <c r="OHD683" s="39"/>
      <c r="OHE683" s="39"/>
      <c r="OHF683" s="39"/>
      <c r="OHG683" s="39"/>
      <c r="OHH683" s="39"/>
      <c r="OHI683" s="39"/>
      <c r="OHJ683" s="39"/>
      <c r="OHK683" s="39"/>
      <c r="OHL683" s="39"/>
      <c r="OHM683" s="39"/>
      <c r="OHN683" s="39"/>
      <c r="OHO683" s="37"/>
      <c r="OHP683" s="37"/>
      <c r="OHQ683" s="37"/>
      <c r="OHR683" s="37"/>
      <c r="OHS683" s="34"/>
      <c r="OHT683" s="40"/>
      <c r="OHU683" s="34"/>
      <c r="OHV683" s="34"/>
      <c r="OHW683" s="35"/>
      <c r="OHX683" s="36"/>
      <c r="OHY683" s="37"/>
      <c r="OHZ683" s="34"/>
      <c r="OIA683" s="34"/>
      <c r="OIB683" s="41"/>
      <c r="OIC683" s="41"/>
      <c r="OID683" s="41"/>
      <c r="OIE683" s="41"/>
      <c r="OIF683" s="36"/>
      <c r="OIG683" s="41"/>
      <c r="OIH683" s="36"/>
      <c r="OII683" s="34"/>
      <c r="OIJ683" s="34"/>
      <c r="OIK683" s="37"/>
      <c r="OIL683" s="38"/>
      <c r="OIM683" s="34"/>
      <c r="OIN683" s="39"/>
      <c r="OIO683" s="39"/>
      <c r="OIP683" s="39"/>
      <c r="OIQ683" s="39"/>
      <c r="OIR683" s="39"/>
      <c r="OIS683" s="39"/>
      <c r="OIT683" s="39"/>
      <c r="OIU683" s="39"/>
      <c r="OIV683" s="39"/>
      <c r="OIW683" s="39"/>
      <c r="OIX683" s="39"/>
      <c r="OIY683" s="37"/>
      <c r="OIZ683" s="37"/>
      <c r="OJA683" s="37"/>
      <c r="OJB683" s="37"/>
      <c r="OJC683" s="34"/>
      <c r="OJD683" s="40"/>
      <c r="OJE683" s="34"/>
      <c r="OJF683" s="34"/>
      <c r="OJG683" s="35"/>
      <c r="OJH683" s="36"/>
      <c r="OJI683" s="37"/>
      <c r="OJJ683" s="34"/>
      <c r="OJK683" s="34"/>
      <c r="OJL683" s="41"/>
      <c r="OJM683" s="41"/>
      <c r="OJN683" s="41"/>
      <c r="OJO683" s="41"/>
      <c r="OJP683" s="36"/>
      <c r="OJQ683" s="41"/>
      <c r="OJR683" s="36"/>
      <c r="OJS683" s="34"/>
      <c r="OJT683" s="34"/>
      <c r="OJU683" s="37"/>
      <c r="OJV683" s="38"/>
      <c r="OJW683" s="34"/>
      <c r="OJX683" s="39"/>
      <c r="OJY683" s="39"/>
      <c r="OJZ683" s="39"/>
      <c r="OKA683" s="39"/>
      <c r="OKB683" s="39"/>
      <c r="OKC683" s="39"/>
      <c r="OKD683" s="39"/>
      <c r="OKE683" s="39"/>
      <c r="OKF683" s="39"/>
      <c r="OKG683" s="39"/>
      <c r="OKH683" s="39"/>
      <c r="OKI683" s="37"/>
      <c r="OKJ683" s="37"/>
      <c r="OKK683" s="37"/>
      <c r="OKL683" s="37"/>
      <c r="OKM683" s="34"/>
      <c r="OKN683" s="40"/>
      <c r="OKO683" s="34"/>
      <c r="OKP683" s="34"/>
      <c r="OKQ683" s="35"/>
      <c r="OKR683" s="36"/>
      <c r="OKS683" s="37"/>
      <c r="OKT683" s="34"/>
      <c r="OKU683" s="34"/>
      <c r="OKV683" s="41"/>
      <c r="OKW683" s="41"/>
      <c r="OKX683" s="41"/>
      <c r="OKY683" s="41"/>
      <c r="OKZ683" s="36"/>
      <c r="OLA683" s="41"/>
      <c r="OLB683" s="36"/>
      <c r="OLC683" s="34"/>
      <c r="OLD683" s="34"/>
      <c r="OLE683" s="37"/>
      <c r="OLF683" s="38"/>
      <c r="OLG683" s="34"/>
      <c r="OLH683" s="39"/>
      <c r="OLI683" s="39"/>
      <c r="OLJ683" s="39"/>
      <c r="OLK683" s="39"/>
      <c r="OLL683" s="39"/>
      <c r="OLM683" s="39"/>
      <c r="OLN683" s="39"/>
      <c r="OLO683" s="39"/>
      <c r="OLP683" s="39"/>
      <c r="OLQ683" s="39"/>
      <c r="OLR683" s="39"/>
      <c r="OLS683" s="37"/>
      <c r="OLT683" s="37"/>
      <c r="OLU683" s="37"/>
      <c r="OLV683" s="37"/>
      <c r="OLW683" s="34"/>
      <c r="OLX683" s="40"/>
      <c r="OLY683" s="34"/>
      <c r="OLZ683" s="34"/>
      <c r="OMA683" s="35"/>
      <c r="OMB683" s="36"/>
      <c r="OMC683" s="37"/>
      <c r="OMD683" s="34"/>
      <c r="OME683" s="34"/>
      <c r="OMF683" s="41"/>
      <c r="OMG683" s="41"/>
      <c r="OMH683" s="41"/>
      <c r="OMI683" s="41"/>
      <c r="OMJ683" s="36"/>
      <c r="OMK683" s="41"/>
      <c r="OML683" s="36"/>
      <c r="OMM683" s="34"/>
      <c r="OMN683" s="34"/>
      <c r="OMO683" s="37"/>
      <c r="OMP683" s="38"/>
      <c r="OMQ683" s="34"/>
      <c r="OMR683" s="39"/>
      <c r="OMS683" s="39"/>
      <c r="OMT683" s="39"/>
      <c r="OMU683" s="39"/>
      <c r="OMV683" s="39"/>
      <c r="OMW683" s="39"/>
      <c r="OMX683" s="39"/>
      <c r="OMY683" s="39"/>
      <c r="OMZ683" s="39"/>
      <c r="ONA683" s="39"/>
      <c r="ONB683" s="39"/>
      <c r="ONC683" s="37"/>
      <c r="OND683" s="37"/>
      <c r="ONE683" s="37"/>
      <c r="ONF683" s="37"/>
      <c r="ONG683" s="34"/>
      <c r="ONH683" s="40"/>
      <c r="ONI683" s="34"/>
      <c r="ONJ683" s="34"/>
      <c r="ONK683" s="35"/>
      <c r="ONL683" s="36"/>
      <c r="ONM683" s="37"/>
      <c r="ONN683" s="34"/>
      <c r="ONO683" s="34"/>
      <c r="ONP683" s="41"/>
      <c r="ONQ683" s="41"/>
      <c r="ONR683" s="41"/>
      <c r="ONS683" s="41"/>
      <c r="ONT683" s="36"/>
      <c r="ONU683" s="41"/>
      <c r="ONV683" s="36"/>
      <c r="ONW683" s="34"/>
      <c r="ONX683" s="34"/>
      <c r="ONY683" s="37"/>
      <c r="ONZ683" s="38"/>
      <c r="OOA683" s="34"/>
      <c r="OOB683" s="39"/>
      <c r="OOC683" s="39"/>
      <c r="OOD683" s="39"/>
      <c r="OOE683" s="39"/>
      <c r="OOF683" s="39"/>
      <c r="OOG683" s="39"/>
      <c r="OOH683" s="39"/>
      <c r="OOI683" s="39"/>
      <c r="OOJ683" s="39"/>
      <c r="OOK683" s="39"/>
      <c r="OOL683" s="39"/>
      <c r="OOM683" s="37"/>
      <c r="OON683" s="37"/>
      <c r="OOO683" s="37"/>
      <c r="OOP683" s="37"/>
      <c r="OOQ683" s="34"/>
      <c r="OOR683" s="40"/>
      <c r="OOS683" s="34"/>
      <c r="OOT683" s="34"/>
      <c r="OOU683" s="35"/>
      <c r="OOV683" s="36"/>
      <c r="OOW683" s="37"/>
      <c r="OOX683" s="34"/>
      <c r="OOY683" s="34"/>
      <c r="OOZ683" s="41"/>
      <c r="OPA683" s="41"/>
      <c r="OPB683" s="41"/>
      <c r="OPC683" s="41"/>
      <c r="OPD683" s="36"/>
      <c r="OPE683" s="41"/>
      <c r="OPF683" s="36"/>
      <c r="OPG683" s="34"/>
      <c r="OPH683" s="34"/>
      <c r="OPI683" s="37"/>
      <c r="OPJ683" s="38"/>
      <c r="OPK683" s="34"/>
      <c r="OPL683" s="39"/>
      <c r="OPM683" s="39"/>
      <c r="OPN683" s="39"/>
      <c r="OPO683" s="39"/>
      <c r="OPP683" s="39"/>
      <c r="OPQ683" s="39"/>
      <c r="OPR683" s="39"/>
      <c r="OPS683" s="39"/>
      <c r="OPT683" s="39"/>
      <c r="OPU683" s="39"/>
      <c r="OPV683" s="39"/>
      <c r="OPW683" s="37"/>
      <c r="OPX683" s="37"/>
      <c r="OPY683" s="37"/>
      <c r="OPZ683" s="37"/>
      <c r="OQA683" s="34"/>
      <c r="OQB683" s="40"/>
      <c r="OQC683" s="34"/>
      <c r="OQD683" s="34"/>
      <c r="OQE683" s="35"/>
      <c r="OQF683" s="36"/>
      <c r="OQG683" s="37"/>
      <c r="OQH683" s="34"/>
      <c r="OQI683" s="34"/>
      <c r="OQJ683" s="41"/>
      <c r="OQK683" s="41"/>
      <c r="OQL683" s="41"/>
      <c r="OQM683" s="41"/>
      <c r="OQN683" s="36"/>
      <c r="OQO683" s="41"/>
      <c r="OQP683" s="36"/>
      <c r="OQQ683" s="34"/>
      <c r="OQR683" s="34"/>
      <c r="OQS683" s="37"/>
      <c r="OQT683" s="38"/>
      <c r="OQU683" s="34"/>
      <c r="OQV683" s="39"/>
      <c r="OQW683" s="39"/>
      <c r="OQX683" s="39"/>
      <c r="OQY683" s="39"/>
      <c r="OQZ683" s="39"/>
      <c r="ORA683" s="39"/>
      <c r="ORB683" s="39"/>
      <c r="ORC683" s="39"/>
      <c r="ORD683" s="39"/>
      <c r="ORE683" s="39"/>
      <c r="ORF683" s="39"/>
      <c r="ORG683" s="37"/>
      <c r="ORH683" s="37"/>
      <c r="ORI683" s="37"/>
      <c r="ORJ683" s="37"/>
      <c r="ORK683" s="34"/>
      <c r="ORL683" s="40"/>
      <c r="ORM683" s="34"/>
      <c r="ORN683" s="34"/>
      <c r="ORO683" s="35"/>
      <c r="ORP683" s="36"/>
      <c r="ORQ683" s="37"/>
      <c r="ORR683" s="34"/>
      <c r="ORS683" s="34"/>
      <c r="ORT683" s="41"/>
      <c r="ORU683" s="41"/>
      <c r="ORV683" s="41"/>
      <c r="ORW683" s="41"/>
      <c r="ORX683" s="36"/>
      <c r="ORY683" s="41"/>
      <c r="ORZ683" s="36"/>
      <c r="OSA683" s="34"/>
      <c r="OSB683" s="34"/>
      <c r="OSC683" s="37"/>
      <c r="OSD683" s="38"/>
      <c r="OSE683" s="34"/>
      <c r="OSF683" s="39"/>
      <c r="OSG683" s="39"/>
      <c r="OSH683" s="39"/>
      <c r="OSI683" s="39"/>
      <c r="OSJ683" s="39"/>
      <c r="OSK683" s="39"/>
      <c r="OSL683" s="39"/>
      <c r="OSM683" s="39"/>
      <c r="OSN683" s="39"/>
      <c r="OSO683" s="39"/>
      <c r="OSP683" s="39"/>
      <c r="OSQ683" s="37"/>
      <c r="OSR683" s="37"/>
      <c r="OSS683" s="37"/>
      <c r="OST683" s="37"/>
      <c r="OSU683" s="34"/>
      <c r="OSV683" s="40"/>
      <c r="OSW683" s="34"/>
      <c r="OSX683" s="34"/>
      <c r="OSY683" s="35"/>
      <c r="OSZ683" s="36"/>
      <c r="OTA683" s="37"/>
      <c r="OTB683" s="34"/>
      <c r="OTC683" s="34"/>
      <c r="OTD683" s="41"/>
      <c r="OTE683" s="41"/>
      <c r="OTF683" s="41"/>
      <c r="OTG683" s="41"/>
      <c r="OTH683" s="36"/>
      <c r="OTI683" s="41"/>
      <c r="OTJ683" s="36"/>
      <c r="OTK683" s="34"/>
      <c r="OTL683" s="34"/>
      <c r="OTM683" s="37"/>
      <c r="OTN683" s="38"/>
      <c r="OTO683" s="34"/>
      <c r="OTP683" s="39"/>
      <c r="OTQ683" s="39"/>
      <c r="OTR683" s="39"/>
      <c r="OTS683" s="39"/>
      <c r="OTT683" s="39"/>
      <c r="OTU683" s="39"/>
      <c r="OTV683" s="39"/>
      <c r="OTW683" s="39"/>
      <c r="OTX683" s="39"/>
      <c r="OTY683" s="39"/>
      <c r="OTZ683" s="39"/>
      <c r="OUA683" s="37"/>
      <c r="OUB683" s="37"/>
      <c r="OUC683" s="37"/>
      <c r="OUD683" s="37"/>
      <c r="OUE683" s="34"/>
      <c r="OUF683" s="40"/>
      <c r="OUG683" s="34"/>
      <c r="OUH683" s="34"/>
      <c r="OUI683" s="35"/>
      <c r="OUJ683" s="36"/>
      <c r="OUK683" s="37"/>
      <c r="OUL683" s="34"/>
      <c r="OUM683" s="34"/>
      <c r="OUN683" s="41"/>
      <c r="OUO683" s="41"/>
      <c r="OUP683" s="41"/>
      <c r="OUQ683" s="41"/>
      <c r="OUR683" s="36"/>
      <c r="OUS683" s="41"/>
      <c r="OUT683" s="36"/>
      <c r="OUU683" s="34"/>
      <c r="OUV683" s="34"/>
      <c r="OUW683" s="37"/>
      <c r="OUX683" s="38"/>
      <c r="OUY683" s="34"/>
      <c r="OUZ683" s="39"/>
      <c r="OVA683" s="39"/>
      <c r="OVB683" s="39"/>
      <c r="OVC683" s="39"/>
      <c r="OVD683" s="39"/>
      <c r="OVE683" s="39"/>
      <c r="OVF683" s="39"/>
      <c r="OVG683" s="39"/>
      <c r="OVH683" s="39"/>
      <c r="OVI683" s="39"/>
      <c r="OVJ683" s="39"/>
      <c r="OVK683" s="37"/>
      <c r="OVL683" s="37"/>
      <c r="OVM683" s="37"/>
      <c r="OVN683" s="37"/>
      <c r="OVO683" s="34"/>
      <c r="OVP683" s="40"/>
      <c r="OVQ683" s="34"/>
      <c r="OVR683" s="34"/>
      <c r="OVS683" s="35"/>
      <c r="OVT683" s="36"/>
      <c r="OVU683" s="37"/>
      <c r="OVV683" s="34"/>
      <c r="OVW683" s="34"/>
      <c r="OVX683" s="41"/>
      <c r="OVY683" s="41"/>
      <c r="OVZ683" s="41"/>
      <c r="OWA683" s="41"/>
      <c r="OWB683" s="36"/>
      <c r="OWC683" s="41"/>
      <c r="OWD683" s="36"/>
      <c r="OWE683" s="34"/>
      <c r="OWF683" s="34"/>
      <c r="OWG683" s="37"/>
      <c r="OWH683" s="38"/>
      <c r="OWI683" s="34"/>
      <c r="OWJ683" s="39"/>
      <c r="OWK683" s="39"/>
      <c r="OWL683" s="39"/>
      <c r="OWM683" s="39"/>
      <c r="OWN683" s="39"/>
      <c r="OWO683" s="39"/>
      <c r="OWP683" s="39"/>
      <c r="OWQ683" s="39"/>
      <c r="OWR683" s="39"/>
      <c r="OWS683" s="39"/>
      <c r="OWT683" s="39"/>
      <c r="OWU683" s="37"/>
      <c r="OWV683" s="37"/>
      <c r="OWW683" s="37"/>
      <c r="OWX683" s="37"/>
      <c r="OWY683" s="34"/>
      <c r="OWZ683" s="40"/>
      <c r="OXA683" s="34"/>
      <c r="OXB683" s="34"/>
      <c r="OXC683" s="35"/>
      <c r="OXD683" s="36"/>
      <c r="OXE683" s="37"/>
      <c r="OXF683" s="34"/>
      <c r="OXG683" s="34"/>
      <c r="OXH683" s="41"/>
      <c r="OXI683" s="41"/>
      <c r="OXJ683" s="41"/>
      <c r="OXK683" s="41"/>
      <c r="OXL683" s="36"/>
      <c r="OXM683" s="41"/>
      <c r="OXN683" s="36"/>
      <c r="OXO683" s="34"/>
      <c r="OXP683" s="34"/>
      <c r="OXQ683" s="37"/>
      <c r="OXR683" s="38"/>
      <c r="OXS683" s="34"/>
      <c r="OXT683" s="39"/>
      <c r="OXU683" s="39"/>
      <c r="OXV683" s="39"/>
      <c r="OXW683" s="39"/>
      <c r="OXX683" s="39"/>
      <c r="OXY683" s="39"/>
      <c r="OXZ683" s="39"/>
      <c r="OYA683" s="39"/>
      <c r="OYB683" s="39"/>
      <c r="OYC683" s="39"/>
      <c r="OYD683" s="39"/>
      <c r="OYE683" s="37"/>
      <c r="OYF683" s="37"/>
      <c r="OYG683" s="37"/>
      <c r="OYH683" s="37"/>
      <c r="OYI683" s="34"/>
      <c r="OYJ683" s="40"/>
      <c r="OYK683" s="34"/>
      <c r="OYL683" s="34"/>
      <c r="OYM683" s="35"/>
      <c r="OYN683" s="36"/>
      <c r="OYO683" s="37"/>
      <c r="OYP683" s="34"/>
      <c r="OYQ683" s="34"/>
      <c r="OYR683" s="41"/>
      <c r="OYS683" s="41"/>
      <c r="OYT683" s="41"/>
      <c r="OYU683" s="41"/>
      <c r="OYV683" s="36"/>
      <c r="OYW683" s="41"/>
      <c r="OYX683" s="36"/>
      <c r="OYY683" s="34"/>
      <c r="OYZ683" s="34"/>
      <c r="OZA683" s="37"/>
      <c r="OZB683" s="38"/>
      <c r="OZC683" s="34"/>
      <c r="OZD683" s="39"/>
      <c r="OZE683" s="39"/>
      <c r="OZF683" s="39"/>
      <c r="OZG683" s="39"/>
      <c r="OZH683" s="39"/>
      <c r="OZI683" s="39"/>
      <c r="OZJ683" s="39"/>
      <c r="OZK683" s="39"/>
      <c r="OZL683" s="39"/>
      <c r="OZM683" s="39"/>
      <c r="OZN683" s="39"/>
      <c r="OZO683" s="37"/>
      <c r="OZP683" s="37"/>
      <c r="OZQ683" s="37"/>
      <c r="OZR683" s="37"/>
      <c r="OZS683" s="34"/>
      <c r="OZT683" s="40"/>
      <c r="OZU683" s="34"/>
      <c r="OZV683" s="34"/>
      <c r="OZW683" s="35"/>
      <c r="OZX683" s="36"/>
      <c r="OZY683" s="37"/>
      <c r="OZZ683" s="34"/>
      <c r="PAA683" s="34"/>
      <c r="PAB683" s="41"/>
      <c r="PAC683" s="41"/>
      <c r="PAD683" s="41"/>
      <c r="PAE683" s="41"/>
      <c r="PAF683" s="36"/>
      <c r="PAG683" s="41"/>
      <c r="PAH683" s="36"/>
      <c r="PAI683" s="34"/>
      <c r="PAJ683" s="34"/>
      <c r="PAK683" s="37"/>
      <c r="PAL683" s="38"/>
      <c r="PAM683" s="34"/>
      <c r="PAN683" s="39"/>
      <c r="PAO683" s="39"/>
      <c r="PAP683" s="39"/>
      <c r="PAQ683" s="39"/>
      <c r="PAR683" s="39"/>
      <c r="PAS683" s="39"/>
      <c r="PAT683" s="39"/>
      <c r="PAU683" s="39"/>
      <c r="PAV683" s="39"/>
      <c r="PAW683" s="39"/>
      <c r="PAX683" s="39"/>
      <c r="PAY683" s="37"/>
      <c r="PAZ683" s="37"/>
      <c r="PBA683" s="37"/>
      <c r="PBB683" s="37"/>
      <c r="PBC683" s="34"/>
      <c r="PBD683" s="40"/>
      <c r="PBE683" s="34"/>
      <c r="PBF683" s="34"/>
      <c r="PBG683" s="35"/>
      <c r="PBH683" s="36"/>
      <c r="PBI683" s="37"/>
      <c r="PBJ683" s="34"/>
      <c r="PBK683" s="34"/>
      <c r="PBL683" s="41"/>
      <c r="PBM683" s="41"/>
      <c r="PBN683" s="41"/>
      <c r="PBO683" s="41"/>
      <c r="PBP683" s="36"/>
      <c r="PBQ683" s="41"/>
      <c r="PBR683" s="36"/>
      <c r="PBS683" s="34"/>
      <c r="PBT683" s="34"/>
      <c r="PBU683" s="37"/>
      <c r="PBV683" s="38"/>
      <c r="PBW683" s="34"/>
      <c r="PBX683" s="39"/>
      <c r="PBY683" s="39"/>
      <c r="PBZ683" s="39"/>
      <c r="PCA683" s="39"/>
      <c r="PCB683" s="39"/>
      <c r="PCC683" s="39"/>
      <c r="PCD683" s="39"/>
      <c r="PCE683" s="39"/>
      <c r="PCF683" s="39"/>
      <c r="PCG683" s="39"/>
      <c r="PCH683" s="39"/>
      <c r="PCI683" s="37"/>
      <c r="PCJ683" s="37"/>
      <c r="PCK683" s="37"/>
      <c r="PCL683" s="37"/>
      <c r="PCM683" s="34"/>
      <c r="PCN683" s="40"/>
      <c r="PCO683" s="34"/>
      <c r="PCP683" s="34"/>
      <c r="PCQ683" s="35"/>
      <c r="PCR683" s="36"/>
      <c r="PCS683" s="37"/>
      <c r="PCT683" s="34"/>
      <c r="PCU683" s="34"/>
      <c r="PCV683" s="41"/>
      <c r="PCW683" s="41"/>
      <c r="PCX683" s="41"/>
      <c r="PCY683" s="41"/>
      <c r="PCZ683" s="36"/>
      <c r="PDA683" s="41"/>
      <c r="PDB683" s="36"/>
      <c r="PDC683" s="34"/>
      <c r="PDD683" s="34"/>
      <c r="PDE683" s="37"/>
      <c r="PDF683" s="38"/>
      <c r="PDG683" s="34"/>
      <c r="PDH683" s="39"/>
      <c r="PDI683" s="39"/>
      <c r="PDJ683" s="39"/>
      <c r="PDK683" s="39"/>
      <c r="PDL683" s="39"/>
      <c r="PDM683" s="39"/>
      <c r="PDN683" s="39"/>
      <c r="PDO683" s="39"/>
      <c r="PDP683" s="39"/>
      <c r="PDQ683" s="39"/>
      <c r="PDR683" s="39"/>
      <c r="PDS683" s="37"/>
      <c r="PDT683" s="37"/>
      <c r="PDU683" s="37"/>
      <c r="PDV683" s="37"/>
      <c r="PDW683" s="34"/>
      <c r="PDX683" s="40"/>
      <c r="PDY683" s="34"/>
      <c r="PDZ683" s="34"/>
      <c r="PEA683" s="35"/>
      <c r="PEB683" s="36"/>
      <c r="PEC683" s="37"/>
      <c r="PED683" s="34"/>
      <c r="PEE683" s="34"/>
      <c r="PEF683" s="41"/>
      <c r="PEG683" s="41"/>
      <c r="PEH683" s="41"/>
      <c r="PEI683" s="41"/>
      <c r="PEJ683" s="36"/>
      <c r="PEK683" s="41"/>
      <c r="PEL683" s="36"/>
      <c r="PEM683" s="34"/>
      <c r="PEN683" s="34"/>
      <c r="PEO683" s="37"/>
      <c r="PEP683" s="38"/>
      <c r="PEQ683" s="34"/>
      <c r="PER683" s="39"/>
      <c r="PES683" s="39"/>
      <c r="PET683" s="39"/>
      <c r="PEU683" s="39"/>
      <c r="PEV683" s="39"/>
      <c r="PEW683" s="39"/>
      <c r="PEX683" s="39"/>
      <c r="PEY683" s="39"/>
      <c r="PEZ683" s="39"/>
      <c r="PFA683" s="39"/>
      <c r="PFB683" s="39"/>
      <c r="PFC683" s="37"/>
      <c r="PFD683" s="37"/>
      <c r="PFE683" s="37"/>
      <c r="PFF683" s="37"/>
      <c r="PFG683" s="34"/>
      <c r="PFH683" s="40"/>
      <c r="PFI683" s="34"/>
      <c r="PFJ683" s="34"/>
      <c r="PFK683" s="35"/>
      <c r="PFL683" s="36"/>
      <c r="PFM683" s="37"/>
      <c r="PFN683" s="34"/>
      <c r="PFO683" s="34"/>
      <c r="PFP683" s="41"/>
      <c r="PFQ683" s="41"/>
      <c r="PFR683" s="41"/>
      <c r="PFS683" s="41"/>
      <c r="PFT683" s="36"/>
      <c r="PFU683" s="41"/>
      <c r="PFV683" s="36"/>
      <c r="PFW683" s="34"/>
      <c r="PFX683" s="34"/>
      <c r="PFY683" s="37"/>
      <c r="PFZ683" s="38"/>
      <c r="PGA683" s="34"/>
      <c r="PGB683" s="39"/>
      <c r="PGC683" s="39"/>
      <c r="PGD683" s="39"/>
      <c r="PGE683" s="39"/>
      <c r="PGF683" s="39"/>
      <c r="PGG683" s="39"/>
      <c r="PGH683" s="39"/>
      <c r="PGI683" s="39"/>
      <c r="PGJ683" s="39"/>
      <c r="PGK683" s="39"/>
      <c r="PGL683" s="39"/>
      <c r="PGM683" s="37"/>
      <c r="PGN683" s="37"/>
      <c r="PGO683" s="37"/>
      <c r="PGP683" s="37"/>
      <c r="PGQ683" s="34"/>
      <c r="PGR683" s="40"/>
      <c r="PGS683" s="34"/>
      <c r="PGT683" s="34"/>
      <c r="PGU683" s="35"/>
      <c r="PGV683" s="36"/>
      <c r="PGW683" s="37"/>
      <c r="PGX683" s="34"/>
      <c r="PGY683" s="34"/>
      <c r="PGZ683" s="41"/>
      <c r="PHA683" s="41"/>
      <c r="PHB683" s="41"/>
      <c r="PHC683" s="41"/>
      <c r="PHD683" s="36"/>
      <c r="PHE683" s="41"/>
      <c r="PHF683" s="36"/>
      <c r="PHG683" s="34"/>
      <c r="PHH683" s="34"/>
      <c r="PHI683" s="37"/>
      <c r="PHJ683" s="38"/>
      <c r="PHK683" s="34"/>
      <c r="PHL683" s="39"/>
      <c r="PHM683" s="39"/>
      <c r="PHN683" s="39"/>
      <c r="PHO683" s="39"/>
      <c r="PHP683" s="39"/>
      <c r="PHQ683" s="39"/>
      <c r="PHR683" s="39"/>
      <c r="PHS683" s="39"/>
      <c r="PHT683" s="39"/>
      <c r="PHU683" s="39"/>
      <c r="PHV683" s="39"/>
      <c r="PHW683" s="37"/>
      <c r="PHX683" s="37"/>
      <c r="PHY683" s="37"/>
      <c r="PHZ683" s="37"/>
      <c r="PIA683" s="34"/>
      <c r="PIB683" s="40"/>
      <c r="PIC683" s="34"/>
      <c r="PID683" s="34"/>
      <c r="PIE683" s="35"/>
      <c r="PIF683" s="36"/>
      <c r="PIG683" s="37"/>
      <c r="PIH683" s="34"/>
      <c r="PII683" s="34"/>
      <c r="PIJ683" s="41"/>
      <c r="PIK683" s="41"/>
      <c r="PIL683" s="41"/>
      <c r="PIM683" s="41"/>
      <c r="PIN683" s="36"/>
      <c r="PIO683" s="41"/>
      <c r="PIP683" s="36"/>
      <c r="PIQ683" s="34"/>
      <c r="PIR683" s="34"/>
      <c r="PIS683" s="37"/>
      <c r="PIT683" s="38"/>
      <c r="PIU683" s="34"/>
      <c r="PIV683" s="39"/>
      <c r="PIW683" s="39"/>
      <c r="PIX683" s="39"/>
      <c r="PIY683" s="39"/>
      <c r="PIZ683" s="39"/>
      <c r="PJA683" s="39"/>
      <c r="PJB683" s="39"/>
      <c r="PJC683" s="39"/>
      <c r="PJD683" s="39"/>
      <c r="PJE683" s="39"/>
      <c r="PJF683" s="39"/>
      <c r="PJG683" s="37"/>
      <c r="PJH683" s="37"/>
      <c r="PJI683" s="37"/>
      <c r="PJJ683" s="37"/>
      <c r="PJK683" s="34"/>
      <c r="PJL683" s="40"/>
      <c r="PJM683" s="34"/>
      <c r="PJN683" s="34"/>
      <c r="PJO683" s="35"/>
      <c r="PJP683" s="36"/>
      <c r="PJQ683" s="37"/>
      <c r="PJR683" s="34"/>
      <c r="PJS683" s="34"/>
      <c r="PJT683" s="41"/>
      <c r="PJU683" s="41"/>
      <c r="PJV683" s="41"/>
      <c r="PJW683" s="41"/>
      <c r="PJX683" s="36"/>
      <c r="PJY683" s="41"/>
      <c r="PJZ683" s="36"/>
      <c r="PKA683" s="34"/>
      <c r="PKB683" s="34"/>
      <c r="PKC683" s="37"/>
      <c r="PKD683" s="38"/>
      <c r="PKE683" s="34"/>
      <c r="PKF683" s="39"/>
      <c r="PKG683" s="39"/>
      <c r="PKH683" s="39"/>
      <c r="PKI683" s="39"/>
      <c r="PKJ683" s="39"/>
      <c r="PKK683" s="39"/>
      <c r="PKL683" s="39"/>
      <c r="PKM683" s="39"/>
      <c r="PKN683" s="39"/>
      <c r="PKO683" s="39"/>
      <c r="PKP683" s="39"/>
      <c r="PKQ683" s="37"/>
      <c r="PKR683" s="37"/>
      <c r="PKS683" s="37"/>
      <c r="PKT683" s="37"/>
      <c r="PKU683" s="34"/>
      <c r="PKV683" s="40"/>
      <c r="PKW683" s="34"/>
      <c r="PKX683" s="34"/>
      <c r="PKY683" s="35"/>
      <c r="PKZ683" s="36"/>
      <c r="PLA683" s="37"/>
      <c r="PLB683" s="34"/>
      <c r="PLC683" s="34"/>
      <c r="PLD683" s="41"/>
      <c r="PLE683" s="41"/>
      <c r="PLF683" s="41"/>
      <c r="PLG683" s="41"/>
      <c r="PLH683" s="36"/>
      <c r="PLI683" s="41"/>
      <c r="PLJ683" s="36"/>
      <c r="PLK683" s="34"/>
      <c r="PLL683" s="34"/>
      <c r="PLM683" s="37"/>
      <c r="PLN683" s="38"/>
      <c r="PLO683" s="34"/>
      <c r="PLP683" s="39"/>
      <c r="PLQ683" s="39"/>
      <c r="PLR683" s="39"/>
      <c r="PLS683" s="39"/>
      <c r="PLT683" s="39"/>
      <c r="PLU683" s="39"/>
      <c r="PLV683" s="39"/>
      <c r="PLW683" s="39"/>
      <c r="PLX683" s="39"/>
      <c r="PLY683" s="39"/>
      <c r="PLZ683" s="39"/>
      <c r="PMA683" s="37"/>
      <c r="PMB683" s="37"/>
      <c r="PMC683" s="37"/>
      <c r="PMD683" s="37"/>
      <c r="PME683" s="34"/>
      <c r="PMF683" s="40"/>
      <c r="PMG683" s="34"/>
      <c r="PMH683" s="34"/>
      <c r="PMI683" s="35"/>
      <c r="PMJ683" s="36"/>
      <c r="PMK683" s="37"/>
      <c r="PML683" s="34"/>
      <c r="PMM683" s="34"/>
      <c r="PMN683" s="41"/>
      <c r="PMO683" s="41"/>
      <c r="PMP683" s="41"/>
      <c r="PMQ683" s="41"/>
      <c r="PMR683" s="36"/>
      <c r="PMS683" s="41"/>
      <c r="PMT683" s="36"/>
      <c r="PMU683" s="34"/>
      <c r="PMV683" s="34"/>
      <c r="PMW683" s="37"/>
      <c r="PMX683" s="38"/>
      <c r="PMY683" s="34"/>
      <c r="PMZ683" s="39"/>
      <c r="PNA683" s="39"/>
      <c r="PNB683" s="39"/>
      <c r="PNC683" s="39"/>
      <c r="PND683" s="39"/>
      <c r="PNE683" s="39"/>
      <c r="PNF683" s="39"/>
      <c r="PNG683" s="39"/>
      <c r="PNH683" s="39"/>
      <c r="PNI683" s="39"/>
      <c r="PNJ683" s="39"/>
      <c r="PNK683" s="37"/>
      <c r="PNL683" s="37"/>
      <c r="PNM683" s="37"/>
      <c r="PNN683" s="37"/>
      <c r="PNO683" s="34"/>
      <c r="PNP683" s="40"/>
      <c r="PNQ683" s="34"/>
      <c r="PNR683" s="34"/>
      <c r="PNS683" s="35"/>
      <c r="PNT683" s="36"/>
      <c r="PNU683" s="37"/>
      <c r="PNV683" s="34"/>
      <c r="PNW683" s="34"/>
      <c r="PNX683" s="41"/>
      <c r="PNY683" s="41"/>
      <c r="PNZ683" s="41"/>
      <c r="POA683" s="41"/>
      <c r="POB683" s="36"/>
      <c r="POC683" s="41"/>
      <c r="POD683" s="36"/>
      <c r="POE683" s="34"/>
      <c r="POF683" s="34"/>
      <c r="POG683" s="37"/>
      <c r="POH683" s="38"/>
      <c r="POI683" s="34"/>
      <c r="POJ683" s="39"/>
      <c r="POK683" s="39"/>
      <c r="POL683" s="39"/>
      <c r="POM683" s="39"/>
      <c r="PON683" s="39"/>
      <c r="POO683" s="39"/>
      <c r="POP683" s="39"/>
      <c r="POQ683" s="39"/>
      <c r="POR683" s="39"/>
      <c r="POS683" s="39"/>
      <c r="POT683" s="39"/>
      <c r="POU683" s="37"/>
      <c r="POV683" s="37"/>
      <c r="POW683" s="37"/>
      <c r="POX683" s="37"/>
      <c r="POY683" s="34"/>
      <c r="POZ683" s="40"/>
      <c r="PPA683" s="34"/>
      <c r="PPB683" s="34"/>
      <c r="PPC683" s="35"/>
      <c r="PPD683" s="36"/>
      <c r="PPE683" s="37"/>
      <c r="PPF683" s="34"/>
      <c r="PPG683" s="34"/>
      <c r="PPH683" s="41"/>
      <c r="PPI683" s="41"/>
      <c r="PPJ683" s="41"/>
      <c r="PPK683" s="41"/>
      <c r="PPL683" s="36"/>
      <c r="PPM683" s="41"/>
      <c r="PPN683" s="36"/>
      <c r="PPO683" s="34"/>
      <c r="PPP683" s="34"/>
      <c r="PPQ683" s="37"/>
      <c r="PPR683" s="38"/>
      <c r="PPS683" s="34"/>
      <c r="PPT683" s="39"/>
      <c r="PPU683" s="39"/>
      <c r="PPV683" s="39"/>
      <c r="PPW683" s="39"/>
      <c r="PPX683" s="39"/>
      <c r="PPY683" s="39"/>
      <c r="PPZ683" s="39"/>
      <c r="PQA683" s="39"/>
      <c r="PQB683" s="39"/>
      <c r="PQC683" s="39"/>
      <c r="PQD683" s="39"/>
      <c r="PQE683" s="37"/>
      <c r="PQF683" s="37"/>
      <c r="PQG683" s="37"/>
      <c r="PQH683" s="37"/>
      <c r="PQI683" s="34"/>
      <c r="PQJ683" s="40"/>
      <c r="PQK683" s="34"/>
      <c r="PQL683" s="34"/>
      <c r="PQM683" s="35"/>
      <c r="PQN683" s="36"/>
      <c r="PQO683" s="37"/>
      <c r="PQP683" s="34"/>
      <c r="PQQ683" s="34"/>
      <c r="PQR683" s="41"/>
      <c r="PQS683" s="41"/>
      <c r="PQT683" s="41"/>
      <c r="PQU683" s="41"/>
      <c r="PQV683" s="36"/>
      <c r="PQW683" s="41"/>
      <c r="PQX683" s="36"/>
      <c r="PQY683" s="34"/>
      <c r="PQZ683" s="34"/>
      <c r="PRA683" s="37"/>
      <c r="PRB683" s="38"/>
      <c r="PRC683" s="34"/>
      <c r="PRD683" s="39"/>
      <c r="PRE683" s="39"/>
      <c r="PRF683" s="39"/>
      <c r="PRG683" s="39"/>
      <c r="PRH683" s="39"/>
      <c r="PRI683" s="39"/>
      <c r="PRJ683" s="39"/>
      <c r="PRK683" s="39"/>
      <c r="PRL683" s="39"/>
      <c r="PRM683" s="39"/>
      <c r="PRN683" s="39"/>
      <c r="PRO683" s="37"/>
      <c r="PRP683" s="37"/>
      <c r="PRQ683" s="37"/>
      <c r="PRR683" s="37"/>
      <c r="PRS683" s="34"/>
      <c r="PRT683" s="40"/>
      <c r="PRU683" s="34"/>
      <c r="PRV683" s="34"/>
      <c r="PRW683" s="35"/>
      <c r="PRX683" s="36"/>
      <c r="PRY683" s="37"/>
      <c r="PRZ683" s="34"/>
      <c r="PSA683" s="34"/>
      <c r="PSB683" s="41"/>
      <c r="PSC683" s="41"/>
      <c r="PSD683" s="41"/>
      <c r="PSE683" s="41"/>
      <c r="PSF683" s="36"/>
      <c r="PSG683" s="41"/>
      <c r="PSH683" s="36"/>
      <c r="PSI683" s="34"/>
      <c r="PSJ683" s="34"/>
      <c r="PSK683" s="37"/>
      <c r="PSL683" s="38"/>
      <c r="PSM683" s="34"/>
      <c r="PSN683" s="39"/>
      <c r="PSO683" s="39"/>
      <c r="PSP683" s="39"/>
      <c r="PSQ683" s="39"/>
      <c r="PSR683" s="39"/>
      <c r="PSS683" s="39"/>
      <c r="PST683" s="39"/>
      <c r="PSU683" s="39"/>
      <c r="PSV683" s="39"/>
      <c r="PSW683" s="39"/>
      <c r="PSX683" s="39"/>
      <c r="PSY683" s="37"/>
      <c r="PSZ683" s="37"/>
      <c r="PTA683" s="37"/>
      <c r="PTB683" s="37"/>
      <c r="PTC683" s="34"/>
      <c r="PTD683" s="40"/>
      <c r="PTE683" s="34"/>
      <c r="PTF683" s="34"/>
      <c r="PTG683" s="35"/>
      <c r="PTH683" s="36"/>
      <c r="PTI683" s="37"/>
      <c r="PTJ683" s="34"/>
      <c r="PTK683" s="34"/>
      <c r="PTL683" s="41"/>
      <c r="PTM683" s="41"/>
      <c r="PTN683" s="41"/>
      <c r="PTO683" s="41"/>
      <c r="PTP683" s="36"/>
      <c r="PTQ683" s="41"/>
      <c r="PTR683" s="36"/>
      <c r="PTS683" s="34"/>
      <c r="PTT683" s="34"/>
      <c r="PTU683" s="37"/>
      <c r="PTV683" s="38"/>
      <c r="PTW683" s="34"/>
      <c r="PTX683" s="39"/>
      <c r="PTY683" s="39"/>
      <c r="PTZ683" s="39"/>
      <c r="PUA683" s="39"/>
      <c r="PUB683" s="39"/>
      <c r="PUC683" s="39"/>
      <c r="PUD683" s="39"/>
      <c r="PUE683" s="39"/>
      <c r="PUF683" s="39"/>
      <c r="PUG683" s="39"/>
      <c r="PUH683" s="39"/>
      <c r="PUI683" s="37"/>
      <c r="PUJ683" s="37"/>
      <c r="PUK683" s="37"/>
      <c r="PUL683" s="37"/>
      <c r="PUM683" s="34"/>
      <c r="PUN683" s="40"/>
      <c r="PUO683" s="34"/>
      <c r="PUP683" s="34"/>
      <c r="PUQ683" s="35"/>
      <c r="PUR683" s="36"/>
      <c r="PUS683" s="37"/>
      <c r="PUT683" s="34"/>
      <c r="PUU683" s="34"/>
      <c r="PUV683" s="41"/>
      <c r="PUW683" s="41"/>
      <c r="PUX683" s="41"/>
      <c r="PUY683" s="41"/>
      <c r="PUZ683" s="36"/>
      <c r="PVA683" s="41"/>
      <c r="PVB683" s="36"/>
      <c r="PVC683" s="34"/>
      <c r="PVD683" s="34"/>
      <c r="PVE683" s="37"/>
      <c r="PVF683" s="38"/>
      <c r="PVG683" s="34"/>
      <c r="PVH683" s="39"/>
      <c r="PVI683" s="39"/>
      <c r="PVJ683" s="39"/>
      <c r="PVK683" s="39"/>
      <c r="PVL683" s="39"/>
      <c r="PVM683" s="39"/>
      <c r="PVN683" s="39"/>
      <c r="PVO683" s="39"/>
      <c r="PVP683" s="39"/>
      <c r="PVQ683" s="39"/>
      <c r="PVR683" s="39"/>
      <c r="PVS683" s="37"/>
      <c r="PVT683" s="37"/>
      <c r="PVU683" s="37"/>
      <c r="PVV683" s="37"/>
      <c r="PVW683" s="34"/>
      <c r="PVX683" s="40"/>
      <c r="PVY683" s="34"/>
      <c r="PVZ683" s="34"/>
      <c r="PWA683" s="35"/>
      <c r="PWB683" s="36"/>
      <c r="PWC683" s="37"/>
      <c r="PWD683" s="34"/>
      <c r="PWE683" s="34"/>
      <c r="PWF683" s="41"/>
      <c r="PWG683" s="41"/>
      <c r="PWH683" s="41"/>
      <c r="PWI683" s="41"/>
      <c r="PWJ683" s="36"/>
      <c r="PWK683" s="41"/>
      <c r="PWL683" s="36"/>
      <c r="PWM683" s="34"/>
      <c r="PWN683" s="34"/>
      <c r="PWO683" s="37"/>
      <c r="PWP683" s="38"/>
      <c r="PWQ683" s="34"/>
      <c r="PWR683" s="39"/>
      <c r="PWS683" s="39"/>
      <c r="PWT683" s="39"/>
      <c r="PWU683" s="39"/>
      <c r="PWV683" s="39"/>
      <c r="PWW683" s="39"/>
      <c r="PWX683" s="39"/>
      <c r="PWY683" s="39"/>
      <c r="PWZ683" s="39"/>
      <c r="PXA683" s="39"/>
      <c r="PXB683" s="39"/>
      <c r="PXC683" s="37"/>
      <c r="PXD683" s="37"/>
      <c r="PXE683" s="37"/>
      <c r="PXF683" s="37"/>
      <c r="PXG683" s="34"/>
      <c r="PXH683" s="40"/>
      <c r="PXI683" s="34"/>
      <c r="PXJ683" s="34"/>
      <c r="PXK683" s="35"/>
      <c r="PXL683" s="36"/>
      <c r="PXM683" s="37"/>
      <c r="PXN683" s="34"/>
      <c r="PXO683" s="34"/>
      <c r="PXP683" s="41"/>
      <c r="PXQ683" s="41"/>
      <c r="PXR683" s="41"/>
      <c r="PXS683" s="41"/>
      <c r="PXT683" s="36"/>
      <c r="PXU683" s="41"/>
      <c r="PXV683" s="36"/>
      <c r="PXW683" s="34"/>
      <c r="PXX683" s="34"/>
      <c r="PXY683" s="37"/>
      <c r="PXZ683" s="38"/>
      <c r="PYA683" s="34"/>
      <c r="PYB683" s="39"/>
      <c r="PYC683" s="39"/>
      <c r="PYD683" s="39"/>
      <c r="PYE683" s="39"/>
      <c r="PYF683" s="39"/>
      <c r="PYG683" s="39"/>
      <c r="PYH683" s="39"/>
      <c r="PYI683" s="39"/>
      <c r="PYJ683" s="39"/>
      <c r="PYK683" s="39"/>
      <c r="PYL683" s="39"/>
      <c r="PYM683" s="37"/>
      <c r="PYN683" s="37"/>
      <c r="PYO683" s="37"/>
      <c r="PYP683" s="37"/>
      <c r="PYQ683" s="34"/>
      <c r="PYR683" s="40"/>
      <c r="PYS683" s="34"/>
      <c r="PYT683" s="34"/>
      <c r="PYU683" s="35"/>
      <c r="PYV683" s="36"/>
      <c r="PYW683" s="37"/>
      <c r="PYX683" s="34"/>
      <c r="PYY683" s="34"/>
      <c r="PYZ683" s="41"/>
      <c r="PZA683" s="41"/>
      <c r="PZB683" s="41"/>
      <c r="PZC683" s="41"/>
      <c r="PZD683" s="36"/>
      <c r="PZE683" s="41"/>
      <c r="PZF683" s="36"/>
      <c r="PZG683" s="34"/>
      <c r="PZH683" s="34"/>
      <c r="PZI683" s="37"/>
      <c r="PZJ683" s="38"/>
      <c r="PZK683" s="34"/>
      <c r="PZL683" s="39"/>
      <c r="PZM683" s="39"/>
      <c r="PZN683" s="39"/>
      <c r="PZO683" s="39"/>
      <c r="PZP683" s="39"/>
      <c r="PZQ683" s="39"/>
      <c r="PZR683" s="39"/>
      <c r="PZS683" s="39"/>
      <c r="PZT683" s="39"/>
      <c r="PZU683" s="39"/>
      <c r="PZV683" s="39"/>
      <c r="PZW683" s="37"/>
      <c r="PZX683" s="37"/>
      <c r="PZY683" s="37"/>
      <c r="PZZ683" s="37"/>
      <c r="QAA683" s="34"/>
      <c r="QAB683" s="40"/>
      <c r="QAC683" s="34"/>
      <c r="QAD683" s="34"/>
      <c r="QAE683" s="35"/>
      <c r="QAF683" s="36"/>
      <c r="QAG683" s="37"/>
      <c r="QAH683" s="34"/>
      <c r="QAI683" s="34"/>
      <c r="QAJ683" s="41"/>
      <c r="QAK683" s="41"/>
      <c r="QAL683" s="41"/>
      <c r="QAM683" s="41"/>
      <c r="QAN683" s="36"/>
      <c r="QAO683" s="41"/>
      <c r="QAP683" s="36"/>
      <c r="QAQ683" s="34"/>
      <c r="QAR683" s="34"/>
      <c r="QAS683" s="37"/>
      <c r="QAT683" s="38"/>
      <c r="QAU683" s="34"/>
      <c r="QAV683" s="39"/>
      <c r="QAW683" s="39"/>
      <c r="QAX683" s="39"/>
      <c r="QAY683" s="39"/>
      <c r="QAZ683" s="39"/>
      <c r="QBA683" s="39"/>
      <c r="QBB683" s="39"/>
      <c r="QBC683" s="39"/>
      <c r="QBD683" s="39"/>
      <c r="QBE683" s="39"/>
      <c r="QBF683" s="39"/>
      <c r="QBG683" s="37"/>
      <c r="QBH683" s="37"/>
      <c r="QBI683" s="37"/>
      <c r="QBJ683" s="37"/>
      <c r="QBK683" s="34"/>
      <c r="QBL683" s="40"/>
      <c r="QBM683" s="34"/>
      <c r="QBN683" s="34"/>
      <c r="QBO683" s="35"/>
      <c r="QBP683" s="36"/>
      <c r="QBQ683" s="37"/>
      <c r="QBR683" s="34"/>
      <c r="QBS683" s="34"/>
      <c r="QBT683" s="41"/>
      <c r="QBU683" s="41"/>
      <c r="QBV683" s="41"/>
      <c r="QBW683" s="41"/>
      <c r="QBX683" s="36"/>
      <c r="QBY683" s="41"/>
      <c r="QBZ683" s="36"/>
      <c r="QCA683" s="34"/>
      <c r="QCB683" s="34"/>
      <c r="QCC683" s="37"/>
      <c r="QCD683" s="38"/>
      <c r="QCE683" s="34"/>
      <c r="QCF683" s="39"/>
      <c r="QCG683" s="39"/>
      <c r="QCH683" s="39"/>
      <c r="QCI683" s="39"/>
      <c r="QCJ683" s="39"/>
      <c r="QCK683" s="39"/>
      <c r="QCL683" s="39"/>
      <c r="QCM683" s="39"/>
      <c r="QCN683" s="39"/>
      <c r="QCO683" s="39"/>
      <c r="QCP683" s="39"/>
      <c r="QCQ683" s="37"/>
      <c r="QCR683" s="37"/>
      <c r="QCS683" s="37"/>
      <c r="QCT683" s="37"/>
      <c r="QCU683" s="34"/>
      <c r="QCV683" s="40"/>
      <c r="QCW683" s="34"/>
      <c r="QCX683" s="34"/>
      <c r="QCY683" s="35"/>
      <c r="QCZ683" s="36"/>
      <c r="QDA683" s="37"/>
      <c r="QDB683" s="34"/>
      <c r="QDC683" s="34"/>
      <c r="QDD683" s="41"/>
      <c r="QDE683" s="41"/>
      <c r="QDF683" s="41"/>
      <c r="QDG683" s="41"/>
      <c r="QDH683" s="36"/>
      <c r="QDI683" s="41"/>
      <c r="QDJ683" s="36"/>
      <c r="QDK683" s="34"/>
      <c r="QDL683" s="34"/>
      <c r="QDM683" s="37"/>
      <c r="QDN683" s="38"/>
      <c r="QDO683" s="34"/>
      <c r="QDP683" s="39"/>
      <c r="QDQ683" s="39"/>
      <c r="QDR683" s="39"/>
      <c r="QDS683" s="39"/>
      <c r="QDT683" s="39"/>
      <c r="QDU683" s="39"/>
      <c r="QDV683" s="39"/>
      <c r="QDW683" s="39"/>
      <c r="QDX683" s="39"/>
      <c r="QDY683" s="39"/>
      <c r="QDZ683" s="39"/>
      <c r="QEA683" s="37"/>
      <c r="QEB683" s="37"/>
      <c r="QEC683" s="37"/>
      <c r="QED683" s="37"/>
      <c r="QEE683" s="34"/>
      <c r="QEF683" s="40"/>
      <c r="QEG683" s="34"/>
      <c r="QEH683" s="34"/>
      <c r="QEI683" s="35"/>
      <c r="QEJ683" s="36"/>
      <c r="QEK683" s="37"/>
      <c r="QEL683" s="34"/>
      <c r="QEM683" s="34"/>
      <c r="QEN683" s="41"/>
      <c r="QEO683" s="41"/>
      <c r="QEP683" s="41"/>
      <c r="QEQ683" s="41"/>
      <c r="QER683" s="36"/>
      <c r="QES683" s="41"/>
      <c r="QET683" s="36"/>
      <c r="QEU683" s="34"/>
      <c r="QEV683" s="34"/>
      <c r="QEW683" s="37"/>
      <c r="QEX683" s="38"/>
      <c r="QEY683" s="34"/>
      <c r="QEZ683" s="39"/>
      <c r="QFA683" s="39"/>
      <c r="QFB683" s="39"/>
      <c r="QFC683" s="39"/>
      <c r="QFD683" s="39"/>
      <c r="QFE683" s="39"/>
      <c r="QFF683" s="39"/>
      <c r="QFG683" s="39"/>
      <c r="QFH683" s="39"/>
      <c r="QFI683" s="39"/>
      <c r="QFJ683" s="39"/>
      <c r="QFK683" s="37"/>
      <c r="QFL683" s="37"/>
      <c r="QFM683" s="37"/>
      <c r="QFN683" s="37"/>
      <c r="QFO683" s="34"/>
      <c r="QFP683" s="40"/>
      <c r="QFQ683" s="34"/>
      <c r="QFR683" s="34"/>
      <c r="QFS683" s="35"/>
      <c r="QFT683" s="36"/>
      <c r="QFU683" s="37"/>
      <c r="QFV683" s="34"/>
      <c r="QFW683" s="34"/>
      <c r="QFX683" s="41"/>
      <c r="QFY683" s="41"/>
      <c r="QFZ683" s="41"/>
      <c r="QGA683" s="41"/>
      <c r="QGB683" s="36"/>
      <c r="QGC683" s="41"/>
      <c r="QGD683" s="36"/>
      <c r="QGE683" s="34"/>
      <c r="QGF683" s="34"/>
      <c r="QGG683" s="37"/>
      <c r="QGH683" s="38"/>
      <c r="QGI683" s="34"/>
      <c r="QGJ683" s="39"/>
      <c r="QGK683" s="39"/>
      <c r="QGL683" s="39"/>
      <c r="QGM683" s="39"/>
      <c r="QGN683" s="39"/>
      <c r="QGO683" s="39"/>
      <c r="QGP683" s="39"/>
      <c r="QGQ683" s="39"/>
      <c r="QGR683" s="39"/>
      <c r="QGS683" s="39"/>
      <c r="QGT683" s="39"/>
      <c r="QGU683" s="37"/>
      <c r="QGV683" s="37"/>
      <c r="QGW683" s="37"/>
      <c r="QGX683" s="37"/>
      <c r="QGY683" s="34"/>
      <c r="QGZ683" s="40"/>
      <c r="QHA683" s="34"/>
      <c r="QHB683" s="34"/>
      <c r="QHC683" s="35"/>
      <c r="QHD683" s="36"/>
      <c r="QHE683" s="37"/>
      <c r="QHF683" s="34"/>
      <c r="QHG683" s="34"/>
      <c r="QHH683" s="41"/>
      <c r="QHI683" s="41"/>
      <c r="QHJ683" s="41"/>
      <c r="QHK683" s="41"/>
      <c r="QHL683" s="36"/>
      <c r="QHM683" s="41"/>
      <c r="QHN683" s="36"/>
      <c r="QHO683" s="34"/>
      <c r="QHP683" s="34"/>
      <c r="QHQ683" s="37"/>
      <c r="QHR683" s="38"/>
      <c r="QHS683" s="34"/>
      <c r="QHT683" s="39"/>
      <c r="QHU683" s="39"/>
      <c r="QHV683" s="39"/>
      <c r="QHW683" s="39"/>
      <c r="QHX683" s="39"/>
      <c r="QHY683" s="39"/>
      <c r="QHZ683" s="39"/>
      <c r="QIA683" s="39"/>
      <c r="QIB683" s="39"/>
      <c r="QIC683" s="39"/>
      <c r="QID683" s="39"/>
      <c r="QIE683" s="37"/>
      <c r="QIF683" s="37"/>
      <c r="QIG683" s="37"/>
      <c r="QIH683" s="37"/>
      <c r="QII683" s="34"/>
      <c r="QIJ683" s="40"/>
      <c r="QIK683" s="34"/>
      <c r="QIL683" s="34"/>
      <c r="QIM683" s="35"/>
      <c r="QIN683" s="36"/>
      <c r="QIO683" s="37"/>
      <c r="QIP683" s="34"/>
      <c r="QIQ683" s="34"/>
      <c r="QIR683" s="41"/>
      <c r="QIS683" s="41"/>
      <c r="QIT683" s="41"/>
      <c r="QIU683" s="41"/>
      <c r="QIV683" s="36"/>
      <c r="QIW683" s="41"/>
      <c r="QIX683" s="36"/>
      <c r="QIY683" s="34"/>
      <c r="QIZ683" s="34"/>
      <c r="QJA683" s="37"/>
      <c r="QJB683" s="38"/>
      <c r="QJC683" s="34"/>
      <c r="QJD683" s="39"/>
      <c r="QJE683" s="39"/>
      <c r="QJF683" s="39"/>
      <c r="QJG683" s="39"/>
      <c r="QJH683" s="39"/>
      <c r="QJI683" s="39"/>
      <c r="QJJ683" s="39"/>
      <c r="QJK683" s="39"/>
      <c r="QJL683" s="39"/>
      <c r="QJM683" s="39"/>
      <c r="QJN683" s="39"/>
      <c r="QJO683" s="37"/>
      <c r="QJP683" s="37"/>
      <c r="QJQ683" s="37"/>
      <c r="QJR683" s="37"/>
      <c r="QJS683" s="34"/>
      <c r="QJT683" s="40"/>
      <c r="QJU683" s="34"/>
      <c r="QJV683" s="34"/>
      <c r="QJW683" s="35"/>
      <c r="QJX683" s="36"/>
      <c r="QJY683" s="37"/>
      <c r="QJZ683" s="34"/>
      <c r="QKA683" s="34"/>
      <c r="QKB683" s="41"/>
      <c r="QKC683" s="41"/>
      <c r="QKD683" s="41"/>
      <c r="QKE683" s="41"/>
      <c r="QKF683" s="36"/>
      <c r="QKG683" s="41"/>
      <c r="QKH683" s="36"/>
      <c r="QKI683" s="34"/>
      <c r="QKJ683" s="34"/>
      <c r="QKK683" s="37"/>
      <c r="QKL683" s="38"/>
      <c r="QKM683" s="34"/>
      <c r="QKN683" s="39"/>
      <c r="QKO683" s="39"/>
      <c r="QKP683" s="39"/>
      <c r="QKQ683" s="39"/>
      <c r="QKR683" s="39"/>
      <c r="QKS683" s="39"/>
      <c r="QKT683" s="39"/>
      <c r="QKU683" s="39"/>
      <c r="QKV683" s="39"/>
      <c r="QKW683" s="39"/>
      <c r="QKX683" s="39"/>
      <c r="QKY683" s="37"/>
      <c r="QKZ683" s="37"/>
      <c r="QLA683" s="37"/>
      <c r="QLB683" s="37"/>
      <c r="QLC683" s="34"/>
      <c r="QLD683" s="40"/>
      <c r="QLE683" s="34"/>
      <c r="QLF683" s="34"/>
      <c r="QLG683" s="35"/>
      <c r="QLH683" s="36"/>
      <c r="QLI683" s="37"/>
      <c r="QLJ683" s="34"/>
      <c r="QLK683" s="34"/>
      <c r="QLL683" s="41"/>
      <c r="QLM683" s="41"/>
      <c r="QLN683" s="41"/>
      <c r="QLO683" s="41"/>
      <c r="QLP683" s="36"/>
      <c r="QLQ683" s="41"/>
      <c r="QLR683" s="36"/>
      <c r="QLS683" s="34"/>
      <c r="QLT683" s="34"/>
      <c r="QLU683" s="37"/>
      <c r="QLV683" s="38"/>
      <c r="QLW683" s="34"/>
      <c r="QLX683" s="39"/>
      <c r="QLY683" s="39"/>
      <c r="QLZ683" s="39"/>
      <c r="QMA683" s="39"/>
      <c r="QMB683" s="39"/>
      <c r="QMC683" s="39"/>
      <c r="QMD683" s="39"/>
      <c r="QME683" s="39"/>
      <c r="QMF683" s="39"/>
      <c r="QMG683" s="39"/>
      <c r="QMH683" s="39"/>
      <c r="QMI683" s="37"/>
      <c r="QMJ683" s="37"/>
      <c r="QMK683" s="37"/>
      <c r="QML683" s="37"/>
      <c r="QMM683" s="34"/>
      <c r="QMN683" s="40"/>
      <c r="QMO683" s="34"/>
      <c r="QMP683" s="34"/>
      <c r="QMQ683" s="35"/>
      <c r="QMR683" s="36"/>
      <c r="QMS683" s="37"/>
      <c r="QMT683" s="34"/>
      <c r="QMU683" s="34"/>
      <c r="QMV683" s="41"/>
      <c r="QMW683" s="41"/>
      <c r="QMX683" s="41"/>
      <c r="QMY683" s="41"/>
      <c r="QMZ683" s="36"/>
      <c r="QNA683" s="41"/>
      <c r="QNB683" s="36"/>
      <c r="QNC683" s="34"/>
      <c r="QND683" s="34"/>
      <c r="QNE683" s="37"/>
      <c r="QNF683" s="38"/>
      <c r="QNG683" s="34"/>
      <c r="QNH683" s="39"/>
      <c r="QNI683" s="39"/>
      <c r="QNJ683" s="39"/>
      <c r="QNK683" s="39"/>
      <c r="QNL683" s="39"/>
      <c r="QNM683" s="39"/>
      <c r="QNN683" s="39"/>
      <c r="QNO683" s="39"/>
      <c r="QNP683" s="39"/>
      <c r="QNQ683" s="39"/>
      <c r="QNR683" s="39"/>
      <c r="QNS683" s="37"/>
      <c r="QNT683" s="37"/>
      <c r="QNU683" s="37"/>
      <c r="QNV683" s="37"/>
      <c r="QNW683" s="34"/>
      <c r="QNX683" s="40"/>
      <c r="QNY683" s="34"/>
      <c r="QNZ683" s="34"/>
      <c r="QOA683" s="35"/>
      <c r="QOB683" s="36"/>
      <c r="QOC683" s="37"/>
      <c r="QOD683" s="34"/>
      <c r="QOE683" s="34"/>
      <c r="QOF683" s="41"/>
      <c r="QOG683" s="41"/>
      <c r="QOH683" s="41"/>
      <c r="QOI683" s="41"/>
      <c r="QOJ683" s="36"/>
      <c r="QOK683" s="41"/>
      <c r="QOL683" s="36"/>
      <c r="QOM683" s="34"/>
      <c r="QON683" s="34"/>
      <c r="QOO683" s="37"/>
      <c r="QOP683" s="38"/>
      <c r="QOQ683" s="34"/>
      <c r="QOR683" s="39"/>
      <c r="QOS683" s="39"/>
      <c r="QOT683" s="39"/>
      <c r="QOU683" s="39"/>
      <c r="QOV683" s="39"/>
      <c r="QOW683" s="39"/>
      <c r="QOX683" s="39"/>
      <c r="QOY683" s="39"/>
      <c r="QOZ683" s="39"/>
      <c r="QPA683" s="39"/>
      <c r="QPB683" s="39"/>
      <c r="QPC683" s="37"/>
      <c r="QPD683" s="37"/>
      <c r="QPE683" s="37"/>
      <c r="QPF683" s="37"/>
      <c r="QPG683" s="34"/>
      <c r="QPH683" s="40"/>
      <c r="QPI683" s="34"/>
      <c r="QPJ683" s="34"/>
      <c r="QPK683" s="35"/>
      <c r="QPL683" s="36"/>
      <c r="QPM683" s="37"/>
      <c r="QPN683" s="34"/>
      <c r="QPO683" s="34"/>
      <c r="QPP683" s="41"/>
      <c r="QPQ683" s="41"/>
      <c r="QPR683" s="41"/>
      <c r="QPS683" s="41"/>
      <c r="QPT683" s="36"/>
      <c r="QPU683" s="41"/>
      <c r="QPV683" s="36"/>
      <c r="QPW683" s="34"/>
      <c r="QPX683" s="34"/>
      <c r="QPY683" s="37"/>
      <c r="QPZ683" s="38"/>
      <c r="QQA683" s="34"/>
      <c r="QQB683" s="39"/>
      <c r="QQC683" s="39"/>
      <c r="QQD683" s="39"/>
      <c r="QQE683" s="39"/>
      <c r="QQF683" s="39"/>
      <c r="QQG683" s="39"/>
      <c r="QQH683" s="39"/>
      <c r="QQI683" s="39"/>
      <c r="QQJ683" s="39"/>
      <c r="QQK683" s="39"/>
      <c r="QQL683" s="39"/>
      <c r="QQM683" s="37"/>
      <c r="QQN683" s="37"/>
      <c r="QQO683" s="37"/>
      <c r="QQP683" s="37"/>
      <c r="QQQ683" s="34"/>
      <c r="QQR683" s="40"/>
      <c r="QQS683" s="34"/>
      <c r="QQT683" s="34"/>
      <c r="QQU683" s="35"/>
      <c r="QQV683" s="36"/>
      <c r="QQW683" s="37"/>
      <c r="QQX683" s="34"/>
      <c r="QQY683" s="34"/>
      <c r="QQZ683" s="41"/>
      <c r="QRA683" s="41"/>
      <c r="QRB683" s="41"/>
      <c r="QRC683" s="41"/>
      <c r="QRD683" s="36"/>
      <c r="QRE683" s="41"/>
      <c r="QRF683" s="36"/>
      <c r="QRG683" s="34"/>
      <c r="QRH683" s="34"/>
      <c r="QRI683" s="37"/>
      <c r="QRJ683" s="38"/>
      <c r="QRK683" s="34"/>
      <c r="QRL683" s="39"/>
      <c r="QRM683" s="39"/>
      <c r="QRN683" s="39"/>
      <c r="QRO683" s="39"/>
      <c r="QRP683" s="39"/>
      <c r="QRQ683" s="39"/>
      <c r="QRR683" s="39"/>
      <c r="QRS683" s="39"/>
      <c r="QRT683" s="39"/>
      <c r="QRU683" s="39"/>
      <c r="QRV683" s="39"/>
      <c r="QRW683" s="37"/>
      <c r="QRX683" s="37"/>
      <c r="QRY683" s="37"/>
      <c r="QRZ683" s="37"/>
      <c r="QSA683" s="34"/>
      <c r="QSB683" s="40"/>
      <c r="QSC683" s="34"/>
      <c r="QSD683" s="34"/>
      <c r="QSE683" s="35"/>
      <c r="QSF683" s="36"/>
      <c r="QSG683" s="37"/>
      <c r="QSH683" s="34"/>
      <c r="QSI683" s="34"/>
      <c r="QSJ683" s="41"/>
      <c r="QSK683" s="41"/>
      <c r="QSL683" s="41"/>
      <c r="QSM683" s="41"/>
      <c r="QSN683" s="36"/>
      <c r="QSO683" s="41"/>
      <c r="QSP683" s="36"/>
      <c r="QSQ683" s="34"/>
      <c r="QSR683" s="34"/>
      <c r="QSS683" s="37"/>
      <c r="QST683" s="38"/>
      <c r="QSU683" s="34"/>
      <c r="QSV683" s="39"/>
      <c r="QSW683" s="39"/>
      <c r="QSX683" s="39"/>
      <c r="QSY683" s="39"/>
      <c r="QSZ683" s="39"/>
      <c r="QTA683" s="39"/>
      <c r="QTB683" s="39"/>
      <c r="QTC683" s="39"/>
      <c r="QTD683" s="39"/>
      <c r="QTE683" s="39"/>
      <c r="QTF683" s="39"/>
      <c r="QTG683" s="37"/>
      <c r="QTH683" s="37"/>
      <c r="QTI683" s="37"/>
      <c r="QTJ683" s="37"/>
      <c r="QTK683" s="34"/>
      <c r="QTL683" s="40"/>
      <c r="QTM683" s="34"/>
      <c r="QTN683" s="34"/>
      <c r="QTO683" s="35"/>
      <c r="QTP683" s="36"/>
      <c r="QTQ683" s="37"/>
      <c r="QTR683" s="34"/>
      <c r="QTS683" s="34"/>
      <c r="QTT683" s="41"/>
      <c r="QTU683" s="41"/>
      <c r="QTV683" s="41"/>
      <c r="QTW683" s="41"/>
      <c r="QTX683" s="36"/>
      <c r="QTY683" s="41"/>
      <c r="QTZ683" s="36"/>
      <c r="QUA683" s="34"/>
      <c r="QUB683" s="34"/>
      <c r="QUC683" s="37"/>
      <c r="QUD683" s="38"/>
      <c r="QUE683" s="34"/>
      <c r="QUF683" s="39"/>
      <c r="QUG683" s="39"/>
      <c r="QUH683" s="39"/>
      <c r="QUI683" s="39"/>
      <c r="QUJ683" s="39"/>
      <c r="QUK683" s="39"/>
      <c r="QUL683" s="39"/>
      <c r="QUM683" s="39"/>
      <c r="QUN683" s="39"/>
      <c r="QUO683" s="39"/>
      <c r="QUP683" s="39"/>
      <c r="QUQ683" s="37"/>
      <c r="QUR683" s="37"/>
      <c r="QUS683" s="37"/>
      <c r="QUT683" s="37"/>
      <c r="QUU683" s="34"/>
      <c r="QUV683" s="40"/>
      <c r="QUW683" s="34"/>
      <c r="QUX683" s="34"/>
      <c r="QUY683" s="35"/>
      <c r="QUZ683" s="36"/>
      <c r="QVA683" s="37"/>
      <c r="QVB683" s="34"/>
      <c r="QVC683" s="34"/>
      <c r="QVD683" s="41"/>
      <c r="QVE683" s="41"/>
      <c r="QVF683" s="41"/>
      <c r="QVG683" s="41"/>
      <c r="QVH683" s="36"/>
      <c r="QVI683" s="41"/>
      <c r="QVJ683" s="36"/>
      <c r="QVK683" s="34"/>
      <c r="QVL683" s="34"/>
      <c r="QVM683" s="37"/>
      <c r="QVN683" s="38"/>
      <c r="QVO683" s="34"/>
      <c r="QVP683" s="39"/>
      <c r="QVQ683" s="39"/>
      <c r="QVR683" s="39"/>
      <c r="QVS683" s="39"/>
      <c r="QVT683" s="39"/>
      <c r="QVU683" s="39"/>
      <c r="QVV683" s="39"/>
      <c r="QVW683" s="39"/>
      <c r="QVX683" s="39"/>
      <c r="QVY683" s="39"/>
      <c r="QVZ683" s="39"/>
      <c r="QWA683" s="37"/>
      <c r="QWB683" s="37"/>
      <c r="QWC683" s="37"/>
      <c r="QWD683" s="37"/>
      <c r="QWE683" s="34"/>
      <c r="QWF683" s="40"/>
      <c r="QWG683" s="34"/>
      <c r="QWH683" s="34"/>
      <c r="QWI683" s="35"/>
      <c r="QWJ683" s="36"/>
      <c r="QWK683" s="37"/>
      <c r="QWL683" s="34"/>
      <c r="QWM683" s="34"/>
      <c r="QWN683" s="41"/>
      <c r="QWO683" s="41"/>
      <c r="QWP683" s="41"/>
      <c r="QWQ683" s="41"/>
      <c r="QWR683" s="36"/>
      <c r="QWS683" s="41"/>
      <c r="QWT683" s="36"/>
      <c r="QWU683" s="34"/>
      <c r="QWV683" s="34"/>
      <c r="QWW683" s="37"/>
      <c r="QWX683" s="38"/>
      <c r="QWY683" s="34"/>
      <c r="QWZ683" s="39"/>
      <c r="QXA683" s="39"/>
      <c r="QXB683" s="39"/>
      <c r="QXC683" s="39"/>
      <c r="QXD683" s="39"/>
      <c r="QXE683" s="39"/>
      <c r="QXF683" s="39"/>
      <c r="QXG683" s="39"/>
      <c r="QXH683" s="39"/>
      <c r="QXI683" s="39"/>
      <c r="QXJ683" s="39"/>
      <c r="QXK683" s="37"/>
      <c r="QXL683" s="37"/>
      <c r="QXM683" s="37"/>
      <c r="QXN683" s="37"/>
      <c r="QXO683" s="34"/>
      <c r="QXP683" s="40"/>
      <c r="QXQ683" s="34"/>
      <c r="QXR683" s="34"/>
      <c r="QXS683" s="35"/>
      <c r="QXT683" s="36"/>
      <c r="QXU683" s="37"/>
      <c r="QXV683" s="34"/>
      <c r="QXW683" s="34"/>
      <c r="QXX683" s="41"/>
      <c r="QXY683" s="41"/>
      <c r="QXZ683" s="41"/>
      <c r="QYA683" s="41"/>
      <c r="QYB683" s="36"/>
      <c r="QYC683" s="41"/>
      <c r="QYD683" s="36"/>
      <c r="QYE683" s="34"/>
      <c r="QYF683" s="34"/>
      <c r="QYG683" s="37"/>
      <c r="QYH683" s="38"/>
      <c r="QYI683" s="34"/>
      <c r="QYJ683" s="39"/>
      <c r="QYK683" s="39"/>
      <c r="QYL683" s="39"/>
      <c r="QYM683" s="39"/>
      <c r="QYN683" s="39"/>
      <c r="QYO683" s="39"/>
      <c r="QYP683" s="39"/>
      <c r="QYQ683" s="39"/>
      <c r="QYR683" s="39"/>
      <c r="QYS683" s="39"/>
      <c r="QYT683" s="39"/>
      <c r="QYU683" s="37"/>
      <c r="QYV683" s="37"/>
      <c r="QYW683" s="37"/>
      <c r="QYX683" s="37"/>
      <c r="QYY683" s="34"/>
      <c r="QYZ683" s="40"/>
      <c r="QZA683" s="34"/>
      <c r="QZB683" s="34"/>
      <c r="QZC683" s="35"/>
      <c r="QZD683" s="36"/>
      <c r="QZE683" s="37"/>
      <c r="QZF683" s="34"/>
      <c r="QZG683" s="34"/>
      <c r="QZH683" s="41"/>
      <c r="QZI683" s="41"/>
      <c r="QZJ683" s="41"/>
      <c r="QZK683" s="41"/>
      <c r="QZL683" s="36"/>
      <c r="QZM683" s="41"/>
      <c r="QZN683" s="36"/>
      <c r="QZO683" s="34"/>
      <c r="QZP683" s="34"/>
      <c r="QZQ683" s="37"/>
      <c r="QZR683" s="38"/>
      <c r="QZS683" s="34"/>
      <c r="QZT683" s="39"/>
      <c r="QZU683" s="39"/>
      <c r="QZV683" s="39"/>
      <c r="QZW683" s="39"/>
      <c r="QZX683" s="39"/>
      <c r="QZY683" s="39"/>
      <c r="QZZ683" s="39"/>
      <c r="RAA683" s="39"/>
      <c r="RAB683" s="39"/>
      <c r="RAC683" s="39"/>
      <c r="RAD683" s="39"/>
      <c r="RAE683" s="37"/>
      <c r="RAF683" s="37"/>
      <c r="RAG683" s="37"/>
      <c r="RAH683" s="37"/>
      <c r="RAI683" s="34"/>
      <c r="RAJ683" s="40"/>
      <c r="RAK683" s="34"/>
      <c r="RAL683" s="34"/>
      <c r="RAM683" s="35"/>
      <c r="RAN683" s="36"/>
      <c r="RAO683" s="37"/>
      <c r="RAP683" s="34"/>
      <c r="RAQ683" s="34"/>
      <c r="RAR683" s="41"/>
      <c r="RAS683" s="41"/>
      <c r="RAT683" s="41"/>
      <c r="RAU683" s="41"/>
      <c r="RAV683" s="36"/>
      <c r="RAW683" s="41"/>
      <c r="RAX683" s="36"/>
      <c r="RAY683" s="34"/>
      <c r="RAZ683" s="34"/>
      <c r="RBA683" s="37"/>
      <c r="RBB683" s="38"/>
      <c r="RBC683" s="34"/>
      <c r="RBD683" s="39"/>
      <c r="RBE683" s="39"/>
      <c r="RBF683" s="39"/>
      <c r="RBG683" s="39"/>
      <c r="RBH683" s="39"/>
      <c r="RBI683" s="39"/>
      <c r="RBJ683" s="39"/>
      <c r="RBK683" s="39"/>
      <c r="RBL683" s="39"/>
      <c r="RBM683" s="39"/>
      <c r="RBN683" s="39"/>
      <c r="RBO683" s="37"/>
      <c r="RBP683" s="37"/>
      <c r="RBQ683" s="37"/>
      <c r="RBR683" s="37"/>
      <c r="RBS683" s="34"/>
      <c r="RBT683" s="40"/>
      <c r="RBU683" s="34"/>
      <c r="RBV683" s="34"/>
      <c r="RBW683" s="35"/>
      <c r="RBX683" s="36"/>
      <c r="RBY683" s="37"/>
      <c r="RBZ683" s="34"/>
      <c r="RCA683" s="34"/>
      <c r="RCB683" s="41"/>
      <c r="RCC683" s="41"/>
      <c r="RCD683" s="41"/>
      <c r="RCE683" s="41"/>
      <c r="RCF683" s="36"/>
      <c r="RCG683" s="41"/>
      <c r="RCH683" s="36"/>
      <c r="RCI683" s="34"/>
      <c r="RCJ683" s="34"/>
      <c r="RCK683" s="37"/>
      <c r="RCL683" s="38"/>
      <c r="RCM683" s="34"/>
      <c r="RCN683" s="39"/>
      <c r="RCO683" s="39"/>
      <c r="RCP683" s="39"/>
      <c r="RCQ683" s="39"/>
      <c r="RCR683" s="39"/>
      <c r="RCS683" s="39"/>
      <c r="RCT683" s="39"/>
      <c r="RCU683" s="39"/>
      <c r="RCV683" s="39"/>
      <c r="RCW683" s="39"/>
      <c r="RCX683" s="39"/>
      <c r="RCY683" s="37"/>
      <c r="RCZ683" s="37"/>
      <c r="RDA683" s="37"/>
      <c r="RDB683" s="37"/>
      <c r="RDC683" s="34"/>
      <c r="RDD683" s="40"/>
      <c r="RDE683" s="34"/>
      <c r="RDF683" s="34"/>
      <c r="RDG683" s="35"/>
      <c r="RDH683" s="36"/>
      <c r="RDI683" s="37"/>
      <c r="RDJ683" s="34"/>
      <c r="RDK683" s="34"/>
      <c r="RDL683" s="41"/>
      <c r="RDM683" s="41"/>
      <c r="RDN683" s="41"/>
      <c r="RDO683" s="41"/>
      <c r="RDP683" s="36"/>
      <c r="RDQ683" s="41"/>
      <c r="RDR683" s="36"/>
      <c r="RDS683" s="34"/>
      <c r="RDT683" s="34"/>
      <c r="RDU683" s="37"/>
      <c r="RDV683" s="38"/>
      <c r="RDW683" s="34"/>
      <c r="RDX683" s="39"/>
      <c r="RDY683" s="39"/>
      <c r="RDZ683" s="39"/>
      <c r="REA683" s="39"/>
      <c r="REB683" s="39"/>
      <c r="REC683" s="39"/>
      <c r="RED683" s="39"/>
      <c r="REE683" s="39"/>
      <c r="REF683" s="39"/>
      <c r="REG683" s="39"/>
      <c r="REH683" s="39"/>
      <c r="REI683" s="37"/>
      <c r="REJ683" s="37"/>
      <c r="REK683" s="37"/>
      <c r="REL683" s="37"/>
      <c r="REM683" s="34"/>
      <c r="REN683" s="40"/>
      <c r="REO683" s="34"/>
      <c r="REP683" s="34"/>
      <c r="REQ683" s="35"/>
      <c r="RER683" s="36"/>
      <c r="RES683" s="37"/>
      <c r="RET683" s="34"/>
      <c r="REU683" s="34"/>
      <c r="REV683" s="41"/>
      <c r="REW683" s="41"/>
      <c r="REX683" s="41"/>
      <c r="REY683" s="41"/>
      <c r="REZ683" s="36"/>
      <c r="RFA683" s="41"/>
      <c r="RFB683" s="36"/>
      <c r="RFC683" s="34"/>
      <c r="RFD683" s="34"/>
      <c r="RFE683" s="37"/>
      <c r="RFF683" s="38"/>
      <c r="RFG683" s="34"/>
      <c r="RFH683" s="39"/>
      <c r="RFI683" s="39"/>
      <c r="RFJ683" s="39"/>
      <c r="RFK683" s="39"/>
      <c r="RFL683" s="39"/>
      <c r="RFM683" s="39"/>
      <c r="RFN683" s="39"/>
      <c r="RFO683" s="39"/>
      <c r="RFP683" s="39"/>
      <c r="RFQ683" s="39"/>
      <c r="RFR683" s="39"/>
      <c r="RFS683" s="37"/>
      <c r="RFT683" s="37"/>
      <c r="RFU683" s="37"/>
      <c r="RFV683" s="37"/>
      <c r="RFW683" s="34"/>
      <c r="RFX683" s="40"/>
      <c r="RFY683" s="34"/>
      <c r="RFZ683" s="34"/>
      <c r="RGA683" s="35"/>
      <c r="RGB683" s="36"/>
      <c r="RGC683" s="37"/>
      <c r="RGD683" s="34"/>
      <c r="RGE683" s="34"/>
      <c r="RGF683" s="41"/>
      <c r="RGG683" s="41"/>
      <c r="RGH683" s="41"/>
      <c r="RGI683" s="41"/>
      <c r="RGJ683" s="36"/>
      <c r="RGK683" s="41"/>
      <c r="RGL683" s="36"/>
      <c r="RGM683" s="34"/>
      <c r="RGN683" s="34"/>
      <c r="RGO683" s="37"/>
      <c r="RGP683" s="38"/>
      <c r="RGQ683" s="34"/>
      <c r="RGR683" s="39"/>
      <c r="RGS683" s="39"/>
      <c r="RGT683" s="39"/>
      <c r="RGU683" s="39"/>
      <c r="RGV683" s="39"/>
      <c r="RGW683" s="39"/>
      <c r="RGX683" s="39"/>
      <c r="RGY683" s="39"/>
      <c r="RGZ683" s="39"/>
      <c r="RHA683" s="39"/>
      <c r="RHB683" s="39"/>
      <c r="RHC683" s="37"/>
      <c r="RHD683" s="37"/>
      <c r="RHE683" s="37"/>
      <c r="RHF683" s="37"/>
      <c r="RHG683" s="34"/>
      <c r="RHH683" s="40"/>
      <c r="RHI683" s="34"/>
      <c r="RHJ683" s="34"/>
      <c r="RHK683" s="35"/>
      <c r="RHL683" s="36"/>
      <c r="RHM683" s="37"/>
      <c r="RHN683" s="34"/>
      <c r="RHO683" s="34"/>
      <c r="RHP683" s="41"/>
      <c r="RHQ683" s="41"/>
      <c r="RHR683" s="41"/>
      <c r="RHS683" s="41"/>
      <c r="RHT683" s="36"/>
      <c r="RHU683" s="41"/>
      <c r="RHV683" s="36"/>
      <c r="RHW683" s="34"/>
      <c r="RHX683" s="34"/>
      <c r="RHY683" s="37"/>
      <c r="RHZ683" s="38"/>
      <c r="RIA683" s="34"/>
      <c r="RIB683" s="39"/>
      <c r="RIC683" s="39"/>
      <c r="RID683" s="39"/>
      <c r="RIE683" s="39"/>
      <c r="RIF683" s="39"/>
      <c r="RIG683" s="39"/>
      <c r="RIH683" s="39"/>
      <c r="RII683" s="39"/>
      <c r="RIJ683" s="39"/>
      <c r="RIK683" s="39"/>
      <c r="RIL683" s="39"/>
      <c r="RIM683" s="37"/>
      <c r="RIN683" s="37"/>
      <c r="RIO683" s="37"/>
      <c r="RIP683" s="37"/>
      <c r="RIQ683" s="34"/>
      <c r="RIR683" s="40"/>
      <c r="RIS683" s="34"/>
      <c r="RIT683" s="34"/>
      <c r="RIU683" s="35"/>
      <c r="RIV683" s="36"/>
      <c r="RIW683" s="37"/>
      <c r="RIX683" s="34"/>
      <c r="RIY683" s="34"/>
      <c r="RIZ683" s="41"/>
      <c r="RJA683" s="41"/>
      <c r="RJB683" s="41"/>
      <c r="RJC683" s="41"/>
      <c r="RJD683" s="36"/>
      <c r="RJE683" s="41"/>
      <c r="RJF683" s="36"/>
      <c r="RJG683" s="34"/>
      <c r="RJH683" s="34"/>
      <c r="RJI683" s="37"/>
      <c r="RJJ683" s="38"/>
      <c r="RJK683" s="34"/>
      <c r="RJL683" s="39"/>
      <c r="RJM683" s="39"/>
      <c r="RJN683" s="39"/>
      <c r="RJO683" s="39"/>
      <c r="RJP683" s="39"/>
      <c r="RJQ683" s="39"/>
      <c r="RJR683" s="39"/>
      <c r="RJS683" s="39"/>
      <c r="RJT683" s="39"/>
      <c r="RJU683" s="39"/>
      <c r="RJV683" s="39"/>
      <c r="RJW683" s="37"/>
      <c r="RJX683" s="37"/>
      <c r="RJY683" s="37"/>
      <c r="RJZ683" s="37"/>
      <c r="RKA683" s="34"/>
      <c r="RKB683" s="40"/>
      <c r="RKC683" s="34"/>
      <c r="RKD683" s="34"/>
      <c r="RKE683" s="35"/>
      <c r="RKF683" s="36"/>
      <c r="RKG683" s="37"/>
      <c r="RKH683" s="34"/>
      <c r="RKI683" s="34"/>
      <c r="RKJ683" s="41"/>
      <c r="RKK683" s="41"/>
      <c r="RKL683" s="41"/>
      <c r="RKM683" s="41"/>
      <c r="RKN683" s="36"/>
      <c r="RKO683" s="41"/>
      <c r="RKP683" s="36"/>
      <c r="RKQ683" s="34"/>
      <c r="RKR683" s="34"/>
      <c r="RKS683" s="37"/>
      <c r="RKT683" s="38"/>
      <c r="RKU683" s="34"/>
      <c r="RKV683" s="39"/>
      <c r="RKW683" s="39"/>
      <c r="RKX683" s="39"/>
      <c r="RKY683" s="39"/>
      <c r="RKZ683" s="39"/>
      <c r="RLA683" s="39"/>
      <c r="RLB683" s="39"/>
      <c r="RLC683" s="39"/>
      <c r="RLD683" s="39"/>
      <c r="RLE683" s="39"/>
      <c r="RLF683" s="39"/>
      <c r="RLG683" s="37"/>
      <c r="RLH683" s="37"/>
      <c r="RLI683" s="37"/>
      <c r="RLJ683" s="37"/>
      <c r="RLK683" s="34"/>
      <c r="RLL683" s="40"/>
      <c r="RLM683" s="34"/>
      <c r="RLN683" s="34"/>
      <c r="RLO683" s="35"/>
      <c r="RLP683" s="36"/>
      <c r="RLQ683" s="37"/>
      <c r="RLR683" s="34"/>
      <c r="RLS683" s="34"/>
      <c r="RLT683" s="41"/>
      <c r="RLU683" s="41"/>
      <c r="RLV683" s="41"/>
      <c r="RLW683" s="41"/>
      <c r="RLX683" s="36"/>
      <c r="RLY683" s="41"/>
      <c r="RLZ683" s="36"/>
      <c r="RMA683" s="34"/>
      <c r="RMB683" s="34"/>
      <c r="RMC683" s="37"/>
      <c r="RMD683" s="38"/>
      <c r="RME683" s="34"/>
      <c r="RMF683" s="39"/>
      <c r="RMG683" s="39"/>
      <c r="RMH683" s="39"/>
      <c r="RMI683" s="39"/>
      <c r="RMJ683" s="39"/>
      <c r="RMK683" s="39"/>
      <c r="RML683" s="39"/>
      <c r="RMM683" s="39"/>
      <c r="RMN683" s="39"/>
      <c r="RMO683" s="39"/>
      <c r="RMP683" s="39"/>
      <c r="RMQ683" s="37"/>
      <c r="RMR683" s="37"/>
      <c r="RMS683" s="37"/>
      <c r="RMT683" s="37"/>
      <c r="RMU683" s="34"/>
      <c r="RMV683" s="40"/>
      <c r="RMW683" s="34"/>
      <c r="RMX683" s="34"/>
      <c r="RMY683" s="35"/>
      <c r="RMZ683" s="36"/>
      <c r="RNA683" s="37"/>
      <c r="RNB683" s="34"/>
      <c r="RNC683" s="34"/>
      <c r="RND683" s="41"/>
      <c r="RNE683" s="41"/>
      <c r="RNF683" s="41"/>
      <c r="RNG683" s="41"/>
      <c r="RNH683" s="36"/>
      <c r="RNI683" s="41"/>
      <c r="RNJ683" s="36"/>
      <c r="RNK683" s="34"/>
      <c r="RNL683" s="34"/>
      <c r="RNM683" s="37"/>
      <c r="RNN683" s="38"/>
      <c r="RNO683" s="34"/>
      <c r="RNP683" s="39"/>
      <c r="RNQ683" s="39"/>
      <c r="RNR683" s="39"/>
      <c r="RNS683" s="39"/>
      <c r="RNT683" s="39"/>
      <c r="RNU683" s="39"/>
      <c r="RNV683" s="39"/>
      <c r="RNW683" s="39"/>
      <c r="RNX683" s="39"/>
      <c r="RNY683" s="39"/>
      <c r="RNZ683" s="39"/>
      <c r="ROA683" s="37"/>
      <c r="ROB683" s="37"/>
      <c r="ROC683" s="37"/>
      <c r="ROD683" s="37"/>
      <c r="ROE683" s="34"/>
      <c r="ROF683" s="40"/>
      <c r="ROG683" s="34"/>
      <c r="ROH683" s="34"/>
      <c r="ROI683" s="35"/>
      <c r="ROJ683" s="36"/>
      <c r="ROK683" s="37"/>
      <c r="ROL683" s="34"/>
      <c r="ROM683" s="34"/>
      <c r="RON683" s="41"/>
      <c r="ROO683" s="41"/>
      <c r="ROP683" s="41"/>
      <c r="ROQ683" s="41"/>
      <c r="ROR683" s="36"/>
      <c r="ROS683" s="41"/>
      <c r="ROT683" s="36"/>
      <c r="ROU683" s="34"/>
      <c r="ROV683" s="34"/>
      <c r="ROW683" s="37"/>
      <c r="ROX683" s="38"/>
      <c r="ROY683" s="34"/>
      <c r="ROZ683" s="39"/>
      <c r="RPA683" s="39"/>
      <c r="RPB683" s="39"/>
      <c r="RPC683" s="39"/>
      <c r="RPD683" s="39"/>
      <c r="RPE683" s="39"/>
      <c r="RPF683" s="39"/>
      <c r="RPG683" s="39"/>
      <c r="RPH683" s="39"/>
      <c r="RPI683" s="39"/>
      <c r="RPJ683" s="39"/>
      <c r="RPK683" s="37"/>
      <c r="RPL683" s="37"/>
      <c r="RPM683" s="37"/>
      <c r="RPN683" s="37"/>
      <c r="RPO683" s="34"/>
      <c r="RPP683" s="40"/>
      <c r="RPQ683" s="34"/>
      <c r="RPR683" s="34"/>
      <c r="RPS683" s="35"/>
      <c r="RPT683" s="36"/>
      <c r="RPU683" s="37"/>
      <c r="RPV683" s="34"/>
      <c r="RPW683" s="34"/>
      <c r="RPX683" s="41"/>
      <c r="RPY683" s="41"/>
      <c r="RPZ683" s="41"/>
      <c r="RQA683" s="41"/>
      <c r="RQB683" s="36"/>
      <c r="RQC683" s="41"/>
      <c r="RQD683" s="36"/>
      <c r="RQE683" s="34"/>
      <c r="RQF683" s="34"/>
      <c r="RQG683" s="37"/>
      <c r="RQH683" s="38"/>
      <c r="RQI683" s="34"/>
      <c r="RQJ683" s="39"/>
      <c r="RQK683" s="39"/>
      <c r="RQL683" s="39"/>
      <c r="RQM683" s="39"/>
      <c r="RQN683" s="39"/>
      <c r="RQO683" s="39"/>
      <c r="RQP683" s="39"/>
      <c r="RQQ683" s="39"/>
      <c r="RQR683" s="39"/>
      <c r="RQS683" s="39"/>
      <c r="RQT683" s="39"/>
      <c r="RQU683" s="37"/>
      <c r="RQV683" s="37"/>
      <c r="RQW683" s="37"/>
      <c r="RQX683" s="37"/>
      <c r="RQY683" s="34"/>
      <c r="RQZ683" s="40"/>
      <c r="RRA683" s="34"/>
      <c r="RRB683" s="34"/>
      <c r="RRC683" s="35"/>
      <c r="RRD683" s="36"/>
      <c r="RRE683" s="37"/>
      <c r="RRF683" s="34"/>
      <c r="RRG683" s="34"/>
      <c r="RRH683" s="41"/>
      <c r="RRI683" s="41"/>
      <c r="RRJ683" s="41"/>
      <c r="RRK683" s="41"/>
      <c r="RRL683" s="36"/>
      <c r="RRM683" s="41"/>
      <c r="RRN683" s="36"/>
      <c r="RRO683" s="34"/>
      <c r="RRP683" s="34"/>
      <c r="RRQ683" s="37"/>
      <c r="RRR683" s="38"/>
      <c r="RRS683" s="34"/>
      <c r="RRT683" s="39"/>
      <c r="RRU683" s="39"/>
      <c r="RRV683" s="39"/>
      <c r="RRW683" s="39"/>
      <c r="RRX683" s="39"/>
      <c r="RRY683" s="39"/>
      <c r="RRZ683" s="39"/>
      <c r="RSA683" s="39"/>
      <c r="RSB683" s="39"/>
      <c r="RSC683" s="39"/>
      <c r="RSD683" s="39"/>
      <c r="RSE683" s="37"/>
      <c r="RSF683" s="37"/>
      <c r="RSG683" s="37"/>
      <c r="RSH683" s="37"/>
      <c r="RSI683" s="34"/>
      <c r="RSJ683" s="40"/>
      <c r="RSK683" s="34"/>
      <c r="RSL683" s="34"/>
      <c r="RSM683" s="35"/>
      <c r="RSN683" s="36"/>
      <c r="RSO683" s="37"/>
      <c r="RSP683" s="34"/>
      <c r="RSQ683" s="34"/>
      <c r="RSR683" s="41"/>
      <c r="RSS683" s="41"/>
      <c r="RST683" s="41"/>
      <c r="RSU683" s="41"/>
      <c r="RSV683" s="36"/>
      <c r="RSW683" s="41"/>
      <c r="RSX683" s="36"/>
      <c r="RSY683" s="34"/>
      <c r="RSZ683" s="34"/>
      <c r="RTA683" s="37"/>
      <c r="RTB683" s="38"/>
      <c r="RTC683" s="34"/>
      <c r="RTD683" s="39"/>
      <c r="RTE683" s="39"/>
      <c r="RTF683" s="39"/>
      <c r="RTG683" s="39"/>
      <c r="RTH683" s="39"/>
      <c r="RTI683" s="39"/>
      <c r="RTJ683" s="39"/>
      <c r="RTK683" s="39"/>
      <c r="RTL683" s="39"/>
      <c r="RTM683" s="39"/>
      <c r="RTN683" s="39"/>
      <c r="RTO683" s="37"/>
      <c r="RTP683" s="37"/>
      <c r="RTQ683" s="37"/>
      <c r="RTR683" s="37"/>
      <c r="RTS683" s="34"/>
      <c r="RTT683" s="40"/>
      <c r="RTU683" s="34"/>
      <c r="RTV683" s="34"/>
      <c r="RTW683" s="35"/>
      <c r="RTX683" s="36"/>
      <c r="RTY683" s="37"/>
      <c r="RTZ683" s="34"/>
      <c r="RUA683" s="34"/>
      <c r="RUB683" s="41"/>
      <c r="RUC683" s="41"/>
      <c r="RUD683" s="41"/>
      <c r="RUE683" s="41"/>
      <c r="RUF683" s="36"/>
      <c r="RUG683" s="41"/>
      <c r="RUH683" s="36"/>
      <c r="RUI683" s="34"/>
      <c r="RUJ683" s="34"/>
      <c r="RUK683" s="37"/>
      <c r="RUL683" s="38"/>
      <c r="RUM683" s="34"/>
      <c r="RUN683" s="39"/>
      <c r="RUO683" s="39"/>
      <c r="RUP683" s="39"/>
      <c r="RUQ683" s="39"/>
      <c r="RUR683" s="39"/>
      <c r="RUS683" s="39"/>
      <c r="RUT683" s="39"/>
      <c r="RUU683" s="39"/>
      <c r="RUV683" s="39"/>
      <c r="RUW683" s="39"/>
      <c r="RUX683" s="39"/>
      <c r="RUY683" s="37"/>
      <c r="RUZ683" s="37"/>
      <c r="RVA683" s="37"/>
      <c r="RVB683" s="37"/>
      <c r="RVC683" s="34"/>
      <c r="RVD683" s="40"/>
      <c r="RVE683" s="34"/>
      <c r="RVF683" s="34"/>
      <c r="RVG683" s="35"/>
      <c r="RVH683" s="36"/>
      <c r="RVI683" s="37"/>
      <c r="RVJ683" s="34"/>
      <c r="RVK683" s="34"/>
      <c r="RVL683" s="41"/>
      <c r="RVM683" s="41"/>
      <c r="RVN683" s="41"/>
      <c r="RVO683" s="41"/>
      <c r="RVP683" s="36"/>
      <c r="RVQ683" s="41"/>
      <c r="RVR683" s="36"/>
      <c r="RVS683" s="34"/>
      <c r="RVT683" s="34"/>
      <c r="RVU683" s="37"/>
      <c r="RVV683" s="38"/>
      <c r="RVW683" s="34"/>
      <c r="RVX683" s="39"/>
      <c r="RVY683" s="39"/>
      <c r="RVZ683" s="39"/>
      <c r="RWA683" s="39"/>
      <c r="RWB683" s="39"/>
      <c r="RWC683" s="39"/>
      <c r="RWD683" s="39"/>
      <c r="RWE683" s="39"/>
      <c r="RWF683" s="39"/>
      <c r="RWG683" s="39"/>
      <c r="RWH683" s="39"/>
      <c r="RWI683" s="37"/>
      <c r="RWJ683" s="37"/>
      <c r="RWK683" s="37"/>
      <c r="RWL683" s="37"/>
      <c r="RWM683" s="34"/>
      <c r="RWN683" s="40"/>
      <c r="RWO683" s="34"/>
      <c r="RWP683" s="34"/>
      <c r="RWQ683" s="35"/>
      <c r="RWR683" s="36"/>
      <c r="RWS683" s="37"/>
      <c r="RWT683" s="34"/>
      <c r="RWU683" s="34"/>
      <c r="RWV683" s="41"/>
      <c r="RWW683" s="41"/>
      <c r="RWX683" s="41"/>
      <c r="RWY683" s="41"/>
      <c r="RWZ683" s="36"/>
      <c r="RXA683" s="41"/>
      <c r="RXB683" s="36"/>
      <c r="RXC683" s="34"/>
      <c r="RXD683" s="34"/>
      <c r="RXE683" s="37"/>
      <c r="RXF683" s="38"/>
      <c r="RXG683" s="34"/>
      <c r="RXH683" s="39"/>
      <c r="RXI683" s="39"/>
      <c r="RXJ683" s="39"/>
      <c r="RXK683" s="39"/>
      <c r="RXL683" s="39"/>
      <c r="RXM683" s="39"/>
      <c r="RXN683" s="39"/>
      <c r="RXO683" s="39"/>
      <c r="RXP683" s="39"/>
      <c r="RXQ683" s="39"/>
      <c r="RXR683" s="39"/>
      <c r="RXS683" s="37"/>
      <c r="RXT683" s="37"/>
      <c r="RXU683" s="37"/>
      <c r="RXV683" s="37"/>
      <c r="RXW683" s="34"/>
      <c r="RXX683" s="40"/>
      <c r="RXY683" s="34"/>
      <c r="RXZ683" s="34"/>
      <c r="RYA683" s="35"/>
      <c r="RYB683" s="36"/>
      <c r="RYC683" s="37"/>
      <c r="RYD683" s="34"/>
      <c r="RYE683" s="34"/>
      <c r="RYF683" s="41"/>
      <c r="RYG683" s="41"/>
      <c r="RYH683" s="41"/>
      <c r="RYI683" s="41"/>
      <c r="RYJ683" s="36"/>
      <c r="RYK683" s="41"/>
      <c r="RYL683" s="36"/>
      <c r="RYM683" s="34"/>
      <c r="RYN683" s="34"/>
      <c r="RYO683" s="37"/>
      <c r="RYP683" s="38"/>
      <c r="RYQ683" s="34"/>
      <c r="RYR683" s="39"/>
      <c r="RYS683" s="39"/>
      <c r="RYT683" s="39"/>
      <c r="RYU683" s="39"/>
      <c r="RYV683" s="39"/>
      <c r="RYW683" s="39"/>
      <c r="RYX683" s="39"/>
      <c r="RYY683" s="39"/>
      <c r="RYZ683" s="39"/>
      <c r="RZA683" s="39"/>
      <c r="RZB683" s="39"/>
      <c r="RZC683" s="37"/>
      <c r="RZD683" s="37"/>
      <c r="RZE683" s="37"/>
      <c r="RZF683" s="37"/>
      <c r="RZG683" s="34"/>
      <c r="RZH683" s="40"/>
      <c r="RZI683" s="34"/>
      <c r="RZJ683" s="34"/>
      <c r="RZK683" s="35"/>
      <c r="RZL683" s="36"/>
      <c r="RZM683" s="37"/>
      <c r="RZN683" s="34"/>
      <c r="RZO683" s="34"/>
      <c r="RZP683" s="41"/>
      <c r="RZQ683" s="41"/>
      <c r="RZR683" s="41"/>
      <c r="RZS683" s="41"/>
      <c r="RZT683" s="36"/>
      <c r="RZU683" s="41"/>
      <c r="RZV683" s="36"/>
      <c r="RZW683" s="34"/>
      <c r="RZX683" s="34"/>
      <c r="RZY683" s="37"/>
      <c r="RZZ683" s="38"/>
      <c r="SAA683" s="34"/>
      <c r="SAB683" s="39"/>
      <c r="SAC683" s="39"/>
      <c r="SAD683" s="39"/>
      <c r="SAE683" s="39"/>
      <c r="SAF683" s="39"/>
      <c r="SAG683" s="39"/>
      <c r="SAH683" s="39"/>
      <c r="SAI683" s="39"/>
      <c r="SAJ683" s="39"/>
      <c r="SAK683" s="39"/>
      <c r="SAL683" s="39"/>
      <c r="SAM683" s="37"/>
      <c r="SAN683" s="37"/>
      <c r="SAO683" s="37"/>
      <c r="SAP683" s="37"/>
      <c r="SAQ683" s="34"/>
      <c r="SAR683" s="40"/>
      <c r="SAS683" s="34"/>
      <c r="SAT683" s="34"/>
      <c r="SAU683" s="35"/>
      <c r="SAV683" s="36"/>
      <c r="SAW683" s="37"/>
      <c r="SAX683" s="34"/>
      <c r="SAY683" s="34"/>
      <c r="SAZ683" s="41"/>
      <c r="SBA683" s="41"/>
      <c r="SBB683" s="41"/>
      <c r="SBC683" s="41"/>
      <c r="SBD683" s="36"/>
      <c r="SBE683" s="41"/>
      <c r="SBF683" s="36"/>
      <c r="SBG683" s="34"/>
      <c r="SBH683" s="34"/>
      <c r="SBI683" s="37"/>
      <c r="SBJ683" s="38"/>
      <c r="SBK683" s="34"/>
      <c r="SBL683" s="39"/>
      <c r="SBM683" s="39"/>
      <c r="SBN683" s="39"/>
      <c r="SBO683" s="39"/>
      <c r="SBP683" s="39"/>
      <c r="SBQ683" s="39"/>
      <c r="SBR683" s="39"/>
      <c r="SBS683" s="39"/>
      <c r="SBT683" s="39"/>
      <c r="SBU683" s="39"/>
      <c r="SBV683" s="39"/>
      <c r="SBW683" s="37"/>
      <c r="SBX683" s="37"/>
      <c r="SBY683" s="37"/>
      <c r="SBZ683" s="37"/>
      <c r="SCA683" s="34"/>
      <c r="SCB683" s="40"/>
      <c r="SCC683" s="34"/>
      <c r="SCD683" s="34"/>
      <c r="SCE683" s="35"/>
      <c r="SCF683" s="36"/>
      <c r="SCG683" s="37"/>
      <c r="SCH683" s="34"/>
      <c r="SCI683" s="34"/>
      <c r="SCJ683" s="41"/>
      <c r="SCK683" s="41"/>
      <c r="SCL683" s="41"/>
      <c r="SCM683" s="41"/>
      <c r="SCN683" s="36"/>
      <c r="SCO683" s="41"/>
      <c r="SCP683" s="36"/>
      <c r="SCQ683" s="34"/>
      <c r="SCR683" s="34"/>
      <c r="SCS683" s="37"/>
      <c r="SCT683" s="38"/>
      <c r="SCU683" s="34"/>
      <c r="SCV683" s="39"/>
      <c r="SCW683" s="39"/>
      <c r="SCX683" s="39"/>
      <c r="SCY683" s="39"/>
      <c r="SCZ683" s="39"/>
      <c r="SDA683" s="39"/>
      <c r="SDB683" s="39"/>
      <c r="SDC683" s="39"/>
      <c r="SDD683" s="39"/>
      <c r="SDE683" s="39"/>
      <c r="SDF683" s="39"/>
      <c r="SDG683" s="37"/>
      <c r="SDH683" s="37"/>
      <c r="SDI683" s="37"/>
      <c r="SDJ683" s="37"/>
      <c r="SDK683" s="34"/>
      <c r="SDL683" s="40"/>
      <c r="SDM683" s="34"/>
      <c r="SDN683" s="34"/>
      <c r="SDO683" s="35"/>
      <c r="SDP683" s="36"/>
      <c r="SDQ683" s="37"/>
      <c r="SDR683" s="34"/>
      <c r="SDS683" s="34"/>
      <c r="SDT683" s="41"/>
      <c r="SDU683" s="41"/>
      <c r="SDV683" s="41"/>
      <c r="SDW683" s="41"/>
      <c r="SDX683" s="36"/>
      <c r="SDY683" s="41"/>
      <c r="SDZ683" s="36"/>
      <c r="SEA683" s="34"/>
      <c r="SEB683" s="34"/>
      <c r="SEC683" s="37"/>
      <c r="SED683" s="38"/>
      <c r="SEE683" s="34"/>
      <c r="SEF683" s="39"/>
      <c r="SEG683" s="39"/>
      <c r="SEH683" s="39"/>
      <c r="SEI683" s="39"/>
      <c r="SEJ683" s="39"/>
      <c r="SEK683" s="39"/>
      <c r="SEL683" s="39"/>
      <c r="SEM683" s="39"/>
      <c r="SEN683" s="39"/>
      <c r="SEO683" s="39"/>
      <c r="SEP683" s="39"/>
      <c r="SEQ683" s="37"/>
      <c r="SER683" s="37"/>
      <c r="SES683" s="37"/>
      <c r="SET683" s="37"/>
      <c r="SEU683" s="34"/>
      <c r="SEV683" s="40"/>
      <c r="SEW683" s="34"/>
      <c r="SEX683" s="34"/>
      <c r="SEY683" s="35"/>
      <c r="SEZ683" s="36"/>
      <c r="SFA683" s="37"/>
      <c r="SFB683" s="34"/>
      <c r="SFC683" s="34"/>
      <c r="SFD683" s="41"/>
      <c r="SFE683" s="41"/>
      <c r="SFF683" s="41"/>
      <c r="SFG683" s="41"/>
      <c r="SFH683" s="36"/>
      <c r="SFI683" s="41"/>
      <c r="SFJ683" s="36"/>
      <c r="SFK683" s="34"/>
      <c r="SFL683" s="34"/>
      <c r="SFM683" s="37"/>
      <c r="SFN683" s="38"/>
      <c r="SFO683" s="34"/>
      <c r="SFP683" s="39"/>
      <c r="SFQ683" s="39"/>
      <c r="SFR683" s="39"/>
      <c r="SFS683" s="39"/>
      <c r="SFT683" s="39"/>
      <c r="SFU683" s="39"/>
      <c r="SFV683" s="39"/>
      <c r="SFW683" s="39"/>
      <c r="SFX683" s="39"/>
      <c r="SFY683" s="39"/>
      <c r="SFZ683" s="39"/>
      <c r="SGA683" s="37"/>
      <c r="SGB683" s="37"/>
      <c r="SGC683" s="37"/>
      <c r="SGD683" s="37"/>
      <c r="SGE683" s="34"/>
      <c r="SGF683" s="40"/>
      <c r="SGG683" s="34"/>
      <c r="SGH683" s="34"/>
      <c r="SGI683" s="35"/>
      <c r="SGJ683" s="36"/>
      <c r="SGK683" s="37"/>
      <c r="SGL683" s="34"/>
      <c r="SGM683" s="34"/>
      <c r="SGN683" s="41"/>
      <c r="SGO683" s="41"/>
      <c r="SGP683" s="41"/>
      <c r="SGQ683" s="41"/>
      <c r="SGR683" s="36"/>
      <c r="SGS683" s="41"/>
      <c r="SGT683" s="36"/>
      <c r="SGU683" s="34"/>
      <c r="SGV683" s="34"/>
      <c r="SGW683" s="37"/>
      <c r="SGX683" s="38"/>
      <c r="SGY683" s="34"/>
      <c r="SGZ683" s="39"/>
      <c r="SHA683" s="39"/>
      <c r="SHB683" s="39"/>
      <c r="SHC683" s="39"/>
      <c r="SHD683" s="39"/>
      <c r="SHE683" s="39"/>
      <c r="SHF683" s="39"/>
      <c r="SHG683" s="39"/>
      <c r="SHH683" s="39"/>
      <c r="SHI683" s="39"/>
      <c r="SHJ683" s="39"/>
      <c r="SHK683" s="37"/>
      <c r="SHL683" s="37"/>
      <c r="SHM683" s="37"/>
      <c r="SHN683" s="37"/>
      <c r="SHO683" s="34"/>
      <c r="SHP683" s="40"/>
      <c r="SHQ683" s="34"/>
      <c r="SHR683" s="34"/>
      <c r="SHS683" s="35"/>
      <c r="SHT683" s="36"/>
      <c r="SHU683" s="37"/>
      <c r="SHV683" s="34"/>
      <c r="SHW683" s="34"/>
      <c r="SHX683" s="41"/>
      <c r="SHY683" s="41"/>
      <c r="SHZ683" s="41"/>
      <c r="SIA683" s="41"/>
      <c r="SIB683" s="36"/>
      <c r="SIC683" s="41"/>
      <c r="SID683" s="36"/>
      <c r="SIE683" s="34"/>
      <c r="SIF683" s="34"/>
      <c r="SIG683" s="37"/>
      <c r="SIH683" s="38"/>
      <c r="SII683" s="34"/>
      <c r="SIJ683" s="39"/>
      <c r="SIK683" s="39"/>
      <c r="SIL683" s="39"/>
      <c r="SIM683" s="39"/>
      <c r="SIN683" s="39"/>
      <c r="SIO683" s="39"/>
      <c r="SIP683" s="39"/>
      <c r="SIQ683" s="39"/>
      <c r="SIR683" s="39"/>
      <c r="SIS683" s="39"/>
      <c r="SIT683" s="39"/>
      <c r="SIU683" s="37"/>
      <c r="SIV683" s="37"/>
      <c r="SIW683" s="37"/>
      <c r="SIX683" s="37"/>
      <c r="SIY683" s="34"/>
      <c r="SIZ683" s="40"/>
      <c r="SJA683" s="34"/>
      <c r="SJB683" s="34"/>
      <c r="SJC683" s="35"/>
      <c r="SJD683" s="36"/>
      <c r="SJE683" s="37"/>
      <c r="SJF683" s="34"/>
      <c r="SJG683" s="34"/>
      <c r="SJH683" s="41"/>
      <c r="SJI683" s="41"/>
      <c r="SJJ683" s="41"/>
      <c r="SJK683" s="41"/>
      <c r="SJL683" s="36"/>
      <c r="SJM683" s="41"/>
      <c r="SJN683" s="36"/>
      <c r="SJO683" s="34"/>
      <c r="SJP683" s="34"/>
      <c r="SJQ683" s="37"/>
      <c r="SJR683" s="38"/>
      <c r="SJS683" s="34"/>
      <c r="SJT683" s="39"/>
      <c r="SJU683" s="39"/>
      <c r="SJV683" s="39"/>
      <c r="SJW683" s="39"/>
      <c r="SJX683" s="39"/>
      <c r="SJY683" s="39"/>
      <c r="SJZ683" s="39"/>
      <c r="SKA683" s="39"/>
      <c r="SKB683" s="39"/>
      <c r="SKC683" s="39"/>
      <c r="SKD683" s="39"/>
      <c r="SKE683" s="37"/>
      <c r="SKF683" s="37"/>
      <c r="SKG683" s="37"/>
      <c r="SKH683" s="37"/>
      <c r="SKI683" s="34"/>
      <c r="SKJ683" s="40"/>
      <c r="SKK683" s="34"/>
      <c r="SKL683" s="34"/>
      <c r="SKM683" s="35"/>
      <c r="SKN683" s="36"/>
      <c r="SKO683" s="37"/>
      <c r="SKP683" s="34"/>
      <c r="SKQ683" s="34"/>
      <c r="SKR683" s="41"/>
      <c r="SKS683" s="41"/>
      <c r="SKT683" s="41"/>
      <c r="SKU683" s="41"/>
      <c r="SKV683" s="36"/>
      <c r="SKW683" s="41"/>
      <c r="SKX683" s="36"/>
      <c r="SKY683" s="34"/>
      <c r="SKZ683" s="34"/>
      <c r="SLA683" s="37"/>
      <c r="SLB683" s="38"/>
      <c r="SLC683" s="34"/>
      <c r="SLD683" s="39"/>
      <c r="SLE683" s="39"/>
      <c r="SLF683" s="39"/>
      <c r="SLG683" s="39"/>
      <c r="SLH683" s="39"/>
      <c r="SLI683" s="39"/>
      <c r="SLJ683" s="39"/>
      <c r="SLK683" s="39"/>
      <c r="SLL683" s="39"/>
      <c r="SLM683" s="39"/>
      <c r="SLN683" s="39"/>
      <c r="SLO683" s="37"/>
      <c r="SLP683" s="37"/>
      <c r="SLQ683" s="37"/>
      <c r="SLR683" s="37"/>
      <c r="SLS683" s="34"/>
      <c r="SLT683" s="40"/>
      <c r="SLU683" s="34"/>
      <c r="SLV683" s="34"/>
      <c r="SLW683" s="35"/>
      <c r="SLX683" s="36"/>
      <c r="SLY683" s="37"/>
      <c r="SLZ683" s="34"/>
      <c r="SMA683" s="34"/>
      <c r="SMB683" s="41"/>
      <c r="SMC683" s="41"/>
      <c r="SMD683" s="41"/>
      <c r="SME683" s="41"/>
      <c r="SMF683" s="36"/>
      <c r="SMG683" s="41"/>
      <c r="SMH683" s="36"/>
      <c r="SMI683" s="34"/>
      <c r="SMJ683" s="34"/>
      <c r="SMK683" s="37"/>
      <c r="SML683" s="38"/>
      <c r="SMM683" s="34"/>
      <c r="SMN683" s="39"/>
      <c r="SMO683" s="39"/>
      <c r="SMP683" s="39"/>
      <c r="SMQ683" s="39"/>
      <c r="SMR683" s="39"/>
      <c r="SMS683" s="39"/>
      <c r="SMT683" s="39"/>
      <c r="SMU683" s="39"/>
      <c r="SMV683" s="39"/>
      <c r="SMW683" s="39"/>
      <c r="SMX683" s="39"/>
      <c r="SMY683" s="37"/>
      <c r="SMZ683" s="37"/>
      <c r="SNA683" s="37"/>
      <c r="SNB683" s="37"/>
      <c r="SNC683" s="34"/>
      <c r="SND683" s="40"/>
      <c r="SNE683" s="34"/>
      <c r="SNF683" s="34"/>
      <c r="SNG683" s="35"/>
      <c r="SNH683" s="36"/>
      <c r="SNI683" s="37"/>
      <c r="SNJ683" s="34"/>
      <c r="SNK683" s="34"/>
      <c r="SNL683" s="41"/>
      <c r="SNM683" s="41"/>
      <c r="SNN683" s="41"/>
      <c r="SNO683" s="41"/>
      <c r="SNP683" s="36"/>
      <c r="SNQ683" s="41"/>
      <c r="SNR683" s="36"/>
      <c r="SNS683" s="34"/>
      <c r="SNT683" s="34"/>
      <c r="SNU683" s="37"/>
      <c r="SNV683" s="38"/>
      <c r="SNW683" s="34"/>
      <c r="SNX683" s="39"/>
      <c r="SNY683" s="39"/>
      <c r="SNZ683" s="39"/>
      <c r="SOA683" s="39"/>
      <c r="SOB683" s="39"/>
      <c r="SOC683" s="39"/>
      <c r="SOD683" s="39"/>
      <c r="SOE683" s="39"/>
      <c r="SOF683" s="39"/>
      <c r="SOG683" s="39"/>
      <c r="SOH683" s="39"/>
      <c r="SOI683" s="37"/>
      <c r="SOJ683" s="37"/>
      <c r="SOK683" s="37"/>
      <c r="SOL683" s="37"/>
      <c r="SOM683" s="34"/>
      <c r="SON683" s="40"/>
      <c r="SOO683" s="34"/>
      <c r="SOP683" s="34"/>
      <c r="SOQ683" s="35"/>
      <c r="SOR683" s="36"/>
      <c r="SOS683" s="37"/>
      <c r="SOT683" s="34"/>
      <c r="SOU683" s="34"/>
      <c r="SOV683" s="41"/>
      <c r="SOW683" s="41"/>
      <c r="SOX683" s="41"/>
      <c r="SOY683" s="41"/>
      <c r="SOZ683" s="36"/>
      <c r="SPA683" s="41"/>
      <c r="SPB683" s="36"/>
      <c r="SPC683" s="34"/>
      <c r="SPD683" s="34"/>
      <c r="SPE683" s="37"/>
      <c r="SPF683" s="38"/>
      <c r="SPG683" s="34"/>
      <c r="SPH683" s="39"/>
      <c r="SPI683" s="39"/>
      <c r="SPJ683" s="39"/>
      <c r="SPK683" s="39"/>
      <c r="SPL683" s="39"/>
      <c r="SPM683" s="39"/>
      <c r="SPN683" s="39"/>
      <c r="SPO683" s="39"/>
      <c r="SPP683" s="39"/>
      <c r="SPQ683" s="39"/>
      <c r="SPR683" s="39"/>
      <c r="SPS683" s="37"/>
      <c r="SPT683" s="37"/>
      <c r="SPU683" s="37"/>
      <c r="SPV683" s="37"/>
      <c r="SPW683" s="34"/>
      <c r="SPX683" s="40"/>
      <c r="SPY683" s="34"/>
      <c r="SPZ683" s="34"/>
      <c r="SQA683" s="35"/>
      <c r="SQB683" s="36"/>
      <c r="SQC683" s="37"/>
      <c r="SQD683" s="34"/>
      <c r="SQE683" s="34"/>
      <c r="SQF683" s="41"/>
      <c r="SQG683" s="41"/>
      <c r="SQH683" s="41"/>
      <c r="SQI683" s="41"/>
      <c r="SQJ683" s="36"/>
      <c r="SQK683" s="41"/>
      <c r="SQL683" s="36"/>
      <c r="SQM683" s="34"/>
      <c r="SQN683" s="34"/>
      <c r="SQO683" s="37"/>
      <c r="SQP683" s="38"/>
      <c r="SQQ683" s="34"/>
      <c r="SQR683" s="39"/>
      <c r="SQS683" s="39"/>
      <c r="SQT683" s="39"/>
      <c r="SQU683" s="39"/>
      <c r="SQV683" s="39"/>
      <c r="SQW683" s="39"/>
      <c r="SQX683" s="39"/>
      <c r="SQY683" s="39"/>
      <c r="SQZ683" s="39"/>
      <c r="SRA683" s="39"/>
      <c r="SRB683" s="39"/>
      <c r="SRC683" s="37"/>
      <c r="SRD683" s="37"/>
      <c r="SRE683" s="37"/>
      <c r="SRF683" s="37"/>
      <c r="SRG683" s="34"/>
      <c r="SRH683" s="40"/>
      <c r="SRI683" s="34"/>
      <c r="SRJ683" s="34"/>
      <c r="SRK683" s="35"/>
      <c r="SRL683" s="36"/>
      <c r="SRM683" s="37"/>
      <c r="SRN683" s="34"/>
      <c r="SRO683" s="34"/>
      <c r="SRP683" s="41"/>
      <c r="SRQ683" s="41"/>
      <c r="SRR683" s="41"/>
      <c r="SRS683" s="41"/>
      <c r="SRT683" s="36"/>
      <c r="SRU683" s="41"/>
      <c r="SRV683" s="36"/>
      <c r="SRW683" s="34"/>
      <c r="SRX683" s="34"/>
      <c r="SRY683" s="37"/>
      <c r="SRZ683" s="38"/>
      <c r="SSA683" s="34"/>
      <c r="SSB683" s="39"/>
      <c r="SSC683" s="39"/>
      <c r="SSD683" s="39"/>
      <c r="SSE683" s="39"/>
      <c r="SSF683" s="39"/>
      <c r="SSG683" s="39"/>
      <c r="SSH683" s="39"/>
      <c r="SSI683" s="39"/>
      <c r="SSJ683" s="39"/>
      <c r="SSK683" s="39"/>
      <c r="SSL683" s="39"/>
      <c r="SSM683" s="37"/>
      <c r="SSN683" s="37"/>
      <c r="SSO683" s="37"/>
      <c r="SSP683" s="37"/>
      <c r="SSQ683" s="34"/>
      <c r="SSR683" s="40"/>
      <c r="SSS683" s="34"/>
      <c r="SST683" s="34"/>
      <c r="SSU683" s="35"/>
      <c r="SSV683" s="36"/>
      <c r="SSW683" s="37"/>
      <c r="SSX683" s="34"/>
      <c r="SSY683" s="34"/>
      <c r="SSZ683" s="41"/>
      <c r="STA683" s="41"/>
      <c r="STB683" s="41"/>
      <c r="STC683" s="41"/>
      <c r="STD683" s="36"/>
      <c r="STE683" s="41"/>
      <c r="STF683" s="36"/>
      <c r="STG683" s="34"/>
      <c r="STH683" s="34"/>
      <c r="STI683" s="37"/>
      <c r="STJ683" s="38"/>
      <c r="STK683" s="34"/>
      <c r="STL683" s="39"/>
      <c r="STM683" s="39"/>
      <c r="STN683" s="39"/>
      <c r="STO683" s="39"/>
      <c r="STP683" s="39"/>
      <c r="STQ683" s="39"/>
      <c r="STR683" s="39"/>
      <c r="STS683" s="39"/>
      <c r="STT683" s="39"/>
      <c r="STU683" s="39"/>
      <c r="STV683" s="39"/>
      <c r="STW683" s="37"/>
      <c r="STX683" s="37"/>
      <c r="STY683" s="37"/>
      <c r="STZ683" s="37"/>
      <c r="SUA683" s="34"/>
      <c r="SUB683" s="40"/>
      <c r="SUC683" s="34"/>
      <c r="SUD683" s="34"/>
      <c r="SUE683" s="35"/>
      <c r="SUF683" s="36"/>
      <c r="SUG683" s="37"/>
      <c r="SUH683" s="34"/>
      <c r="SUI683" s="34"/>
      <c r="SUJ683" s="41"/>
      <c r="SUK683" s="41"/>
      <c r="SUL683" s="41"/>
      <c r="SUM683" s="41"/>
      <c r="SUN683" s="36"/>
      <c r="SUO683" s="41"/>
      <c r="SUP683" s="36"/>
      <c r="SUQ683" s="34"/>
      <c r="SUR683" s="34"/>
      <c r="SUS683" s="37"/>
      <c r="SUT683" s="38"/>
      <c r="SUU683" s="34"/>
      <c r="SUV683" s="39"/>
      <c r="SUW683" s="39"/>
      <c r="SUX683" s="39"/>
      <c r="SUY683" s="39"/>
      <c r="SUZ683" s="39"/>
      <c r="SVA683" s="39"/>
      <c r="SVB683" s="39"/>
      <c r="SVC683" s="39"/>
      <c r="SVD683" s="39"/>
      <c r="SVE683" s="39"/>
      <c r="SVF683" s="39"/>
      <c r="SVG683" s="37"/>
      <c r="SVH683" s="37"/>
      <c r="SVI683" s="37"/>
      <c r="SVJ683" s="37"/>
      <c r="SVK683" s="34"/>
      <c r="SVL683" s="40"/>
      <c r="SVM683" s="34"/>
      <c r="SVN683" s="34"/>
      <c r="SVO683" s="35"/>
      <c r="SVP683" s="36"/>
      <c r="SVQ683" s="37"/>
      <c r="SVR683" s="34"/>
      <c r="SVS683" s="34"/>
      <c r="SVT683" s="41"/>
      <c r="SVU683" s="41"/>
      <c r="SVV683" s="41"/>
      <c r="SVW683" s="41"/>
      <c r="SVX683" s="36"/>
      <c r="SVY683" s="41"/>
      <c r="SVZ683" s="36"/>
      <c r="SWA683" s="34"/>
      <c r="SWB683" s="34"/>
      <c r="SWC683" s="37"/>
      <c r="SWD683" s="38"/>
      <c r="SWE683" s="34"/>
      <c r="SWF683" s="39"/>
      <c r="SWG683" s="39"/>
      <c r="SWH683" s="39"/>
      <c r="SWI683" s="39"/>
      <c r="SWJ683" s="39"/>
      <c r="SWK683" s="39"/>
      <c r="SWL683" s="39"/>
      <c r="SWM683" s="39"/>
      <c r="SWN683" s="39"/>
      <c r="SWO683" s="39"/>
      <c r="SWP683" s="39"/>
      <c r="SWQ683" s="37"/>
      <c r="SWR683" s="37"/>
      <c r="SWS683" s="37"/>
      <c r="SWT683" s="37"/>
      <c r="SWU683" s="34"/>
      <c r="SWV683" s="40"/>
      <c r="SWW683" s="34"/>
      <c r="SWX683" s="34"/>
      <c r="SWY683" s="35"/>
      <c r="SWZ683" s="36"/>
      <c r="SXA683" s="37"/>
      <c r="SXB683" s="34"/>
      <c r="SXC683" s="34"/>
      <c r="SXD683" s="41"/>
      <c r="SXE683" s="41"/>
      <c r="SXF683" s="41"/>
      <c r="SXG683" s="41"/>
      <c r="SXH683" s="36"/>
      <c r="SXI683" s="41"/>
      <c r="SXJ683" s="36"/>
      <c r="SXK683" s="34"/>
      <c r="SXL683" s="34"/>
      <c r="SXM683" s="37"/>
      <c r="SXN683" s="38"/>
      <c r="SXO683" s="34"/>
      <c r="SXP683" s="39"/>
      <c r="SXQ683" s="39"/>
      <c r="SXR683" s="39"/>
      <c r="SXS683" s="39"/>
      <c r="SXT683" s="39"/>
      <c r="SXU683" s="39"/>
      <c r="SXV683" s="39"/>
      <c r="SXW683" s="39"/>
      <c r="SXX683" s="39"/>
      <c r="SXY683" s="39"/>
      <c r="SXZ683" s="39"/>
      <c r="SYA683" s="37"/>
      <c r="SYB683" s="37"/>
      <c r="SYC683" s="37"/>
      <c r="SYD683" s="37"/>
      <c r="SYE683" s="34"/>
      <c r="SYF683" s="40"/>
      <c r="SYG683" s="34"/>
      <c r="SYH683" s="34"/>
      <c r="SYI683" s="35"/>
      <c r="SYJ683" s="36"/>
      <c r="SYK683" s="37"/>
      <c r="SYL683" s="34"/>
      <c r="SYM683" s="34"/>
      <c r="SYN683" s="41"/>
      <c r="SYO683" s="41"/>
      <c r="SYP683" s="41"/>
      <c r="SYQ683" s="41"/>
      <c r="SYR683" s="36"/>
      <c r="SYS683" s="41"/>
      <c r="SYT683" s="36"/>
      <c r="SYU683" s="34"/>
      <c r="SYV683" s="34"/>
      <c r="SYW683" s="37"/>
      <c r="SYX683" s="38"/>
      <c r="SYY683" s="34"/>
      <c r="SYZ683" s="39"/>
      <c r="SZA683" s="39"/>
      <c r="SZB683" s="39"/>
      <c r="SZC683" s="39"/>
      <c r="SZD683" s="39"/>
      <c r="SZE683" s="39"/>
      <c r="SZF683" s="39"/>
      <c r="SZG683" s="39"/>
      <c r="SZH683" s="39"/>
      <c r="SZI683" s="39"/>
      <c r="SZJ683" s="39"/>
      <c r="SZK683" s="37"/>
      <c r="SZL683" s="37"/>
      <c r="SZM683" s="37"/>
      <c r="SZN683" s="37"/>
      <c r="SZO683" s="34"/>
      <c r="SZP683" s="40"/>
      <c r="SZQ683" s="34"/>
      <c r="SZR683" s="34"/>
      <c r="SZS683" s="35"/>
      <c r="SZT683" s="36"/>
      <c r="SZU683" s="37"/>
      <c r="SZV683" s="34"/>
      <c r="SZW683" s="34"/>
      <c r="SZX683" s="41"/>
      <c r="SZY683" s="41"/>
      <c r="SZZ683" s="41"/>
      <c r="TAA683" s="41"/>
      <c r="TAB683" s="36"/>
      <c r="TAC683" s="41"/>
      <c r="TAD683" s="36"/>
      <c r="TAE683" s="34"/>
      <c r="TAF683" s="34"/>
      <c r="TAG683" s="37"/>
      <c r="TAH683" s="38"/>
      <c r="TAI683" s="34"/>
      <c r="TAJ683" s="39"/>
      <c r="TAK683" s="39"/>
      <c r="TAL683" s="39"/>
      <c r="TAM683" s="39"/>
      <c r="TAN683" s="39"/>
      <c r="TAO683" s="39"/>
      <c r="TAP683" s="39"/>
      <c r="TAQ683" s="39"/>
      <c r="TAR683" s="39"/>
      <c r="TAS683" s="39"/>
      <c r="TAT683" s="39"/>
      <c r="TAU683" s="37"/>
      <c r="TAV683" s="37"/>
      <c r="TAW683" s="37"/>
      <c r="TAX683" s="37"/>
      <c r="TAY683" s="34"/>
      <c r="TAZ683" s="40"/>
      <c r="TBA683" s="34"/>
      <c r="TBB683" s="34"/>
      <c r="TBC683" s="35"/>
      <c r="TBD683" s="36"/>
      <c r="TBE683" s="37"/>
      <c r="TBF683" s="34"/>
      <c r="TBG683" s="34"/>
      <c r="TBH683" s="41"/>
      <c r="TBI683" s="41"/>
      <c r="TBJ683" s="41"/>
      <c r="TBK683" s="41"/>
      <c r="TBL683" s="36"/>
      <c r="TBM683" s="41"/>
      <c r="TBN683" s="36"/>
      <c r="TBO683" s="34"/>
      <c r="TBP683" s="34"/>
      <c r="TBQ683" s="37"/>
      <c r="TBR683" s="38"/>
      <c r="TBS683" s="34"/>
      <c r="TBT683" s="39"/>
      <c r="TBU683" s="39"/>
      <c r="TBV683" s="39"/>
      <c r="TBW683" s="39"/>
      <c r="TBX683" s="39"/>
      <c r="TBY683" s="39"/>
      <c r="TBZ683" s="39"/>
      <c r="TCA683" s="39"/>
      <c r="TCB683" s="39"/>
      <c r="TCC683" s="39"/>
      <c r="TCD683" s="39"/>
      <c r="TCE683" s="37"/>
      <c r="TCF683" s="37"/>
      <c r="TCG683" s="37"/>
      <c r="TCH683" s="37"/>
      <c r="TCI683" s="34"/>
      <c r="TCJ683" s="40"/>
      <c r="TCK683" s="34"/>
      <c r="TCL683" s="34"/>
      <c r="TCM683" s="35"/>
      <c r="TCN683" s="36"/>
      <c r="TCO683" s="37"/>
      <c r="TCP683" s="34"/>
      <c r="TCQ683" s="34"/>
      <c r="TCR683" s="41"/>
      <c r="TCS683" s="41"/>
      <c r="TCT683" s="41"/>
      <c r="TCU683" s="41"/>
      <c r="TCV683" s="36"/>
      <c r="TCW683" s="41"/>
      <c r="TCX683" s="36"/>
      <c r="TCY683" s="34"/>
      <c r="TCZ683" s="34"/>
      <c r="TDA683" s="37"/>
      <c r="TDB683" s="38"/>
      <c r="TDC683" s="34"/>
      <c r="TDD683" s="39"/>
      <c r="TDE683" s="39"/>
      <c r="TDF683" s="39"/>
      <c r="TDG683" s="39"/>
      <c r="TDH683" s="39"/>
      <c r="TDI683" s="39"/>
      <c r="TDJ683" s="39"/>
      <c r="TDK683" s="39"/>
      <c r="TDL683" s="39"/>
      <c r="TDM683" s="39"/>
      <c r="TDN683" s="39"/>
      <c r="TDO683" s="37"/>
      <c r="TDP683" s="37"/>
      <c r="TDQ683" s="37"/>
      <c r="TDR683" s="37"/>
      <c r="TDS683" s="34"/>
      <c r="TDT683" s="40"/>
      <c r="TDU683" s="34"/>
      <c r="TDV683" s="34"/>
      <c r="TDW683" s="35"/>
      <c r="TDX683" s="36"/>
      <c r="TDY683" s="37"/>
      <c r="TDZ683" s="34"/>
      <c r="TEA683" s="34"/>
      <c r="TEB683" s="41"/>
      <c r="TEC683" s="41"/>
      <c r="TED683" s="41"/>
      <c r="TEE683" s="41"/>
      <c r="TEF683" s="36"/>
      <c r="TEG683" s="41"/>
      <c r="TEH683" s="36"/>
      <c r="TEI683" s="34"/>
      <c r="TEJ683" s="34"/>
      <c r="TEK683" s="37"/>
      <c r="TEL683" s="38"/>
      <c r="TEM683" s="34"/>
      <c r="TEN683" s="39"/>
      <c r="TEO683" s="39"/>
      <c r="TEP683" s="39"/>
      <c r="TEQ683" s="39"/>
      <c r="TER683" s="39"/>
      <c r="TES683" s="39"/>
      <c r="TET683" s="39"/>
      <c r="TEU683" s="39"/>
      <c r="TEV683" s="39"/>
      <c r="TEW683" s="39"/>
      <c r="TEX683" s="39"/>
      <c r="TEY683" s="37"/>
      <c r="TEZ683" s="37"/>
      <c r="TFA683" s="37"/>
      <c r="TFB683" s="37"/>
      <c r="TFC683" s="34"/>
      <c r="TFD683" s="40"/>
      <c r="TFE683" s="34"/>
      <c r="TFF683" s="34"/>
      <c r="TFG683" s="35"/>
      <c r="TFH683" s="36"/>
      <c r="TFI683" s="37"/>
      <c r="TFJ683" s="34"/>
      <c r="TFK683" s="34"/>
      <c r="TFL683" s="41"/>
      <c r="TFM683" s="41"/>
      <c r="TFN683" s="41"/>
      <c r="TFO683" s="41"/>
      <c r="TFP683" s="36"/>
      <c r="TFQ683" s="41"/>
      <c r="TFR683" s="36"/>
      <c r="TFS683" s="34"/>
      <c r="TFT683" s="34"/>
      <c r="TFU683" s="37"/>
      <c r="TFV683" s="38"/>
      <c r="TFW683" s="34"/>
      <c r="TFX683" s="39"/>
      <c r="TFY683" s="39"/>
      <c r="TFZ683" s="39"/>
      <c r="TGA683" s="39"/>
      <c r="TGB683" s="39"/>
      <c r="TGC683" s="39"/>
      <c r="TGD683" s="39"/>
      <c r="TGE683" s="39"/>
      <c r="TGF683" s="39"/>
      <c r="TGG683" s="39"/>
      <c r="TGH683" s="39"/>
      <c r="TGI683" s="37"/>
      <c r="TGJ683" s="37"/>
      <c r="TGK683" s="37"/>
      <c r="TGL683" s="37"/>
      <c r="TGM683" s="34"/>
      <c r="TGN683" s="40"/>
      <c r="TGO683" s="34"/>
      <c r="TGP683" s="34"/>
      <c r="TGQ683" s="35"/>
      <c r="TGR683" s="36"/>
      <c r="TGS683" s="37"/>
      <c r="TGT683" s="34"/>
      <c r="TGU683" s="34"/>
      <c r="TGV683" s="41"/>
      <c r="TGW683" s="41"/>
      <c r="TGX683" s="41"/>
      <c r="TGY683" s="41"/>
      <c r="TGZ683" s="36"/>
      <c r="THA683" s="41"/>
      <c r="THB683" s="36"/>
      <c r="THC683" s="34"/>
      <c r="THD683" s="34"/>
      <c r="THE683" s="37"/>
      <c r="THF683" s="38"/>
      <c r="THG683" s="34"/>
      <c r="THH683" s="39"/>
      <c r="THI683" s="39"/>
      <c r="THJ683" s="39"/>
      <c r="THK683" s="39"/>
      <c r="THL683" s="39"/>
      <c r="THM683" s="39"/>
      <c r="THN683" s="39"/>
      <c r="THO683" s="39"/>
      <c r="THP683" s="39"/>
      <c r="THQ683" s="39"/>
      <c r="THR683" s="39"/>
      <c r="THS683" s="37"/>
      <c r="THT683" s="37"/>
      <c r="THU683" s="37"/>
      <c r="THV683" s="37"/>
      <c r="THW683" s="34"/>
      <c r="THX683" s="40"/>
      <c r="THY683" s="34"/>
      <c r="THZ683" s="34"/>
      <c r="TIA683" s="35"/>
      <c r="TIB683" s="36"/>
      <c r="TIC683" s="37"/>
      <c r="TID683" s="34"/>
      <c r="TIE683" s="34"/>
      <c r="TIF683" s="41"/>
      <c r="TIG683" s="41"/>
      <c r="TIH683" s="41"/>
      <c r="TII683" s="41"/>
      <c r="TIJ683" s="36"/>
      <c r="TIK683" s="41"/>
      <c r="TIL683" s="36"/>
      <c r="TIM683" s="34"/>
      <c r="TIN683" s="34"/>
      <c r="TIO683" s="37"/>
      <c r="TIP683" s="38"/>
      <c r="TIQ683" s="34"/>
      <c r="TIR683" s="39"/>
      <c r="TIS683" s="39"/>
      <c r="TIT683" s="39"/>
      <c r="TIU683" s="39"/>
      <c r="TIV683" s="39"/>
      <c r="TIW683" s="39"/>
      <c r="TIX683" s="39"/>
      <c r="TIY683" s="39"/>
      <c r="TIZ683" s="39"/>
      <c r="TJA683" s="39"/>
      <c r="TJB683" s="39"/>
      <c r="TJC683" s="37"/>
      <c r="TJD683" s="37"/>
      <c r="TJE683" s="37"/>
      <c r="TJF683" s="37"/>
      <c r="TJG683" s="34"/>
      <c r="TJH683" s="40"/>
      <c r="TJI683" s="34"/>
      <c r="TJJ683" s="34"/>
      <c r="TJK683" s="35"/>
      <c r="TJL683" s="36"/>
      <c r="TJM683" s="37"/>
      <c r="TJN683" s="34"/>
      <c r="TJO683" s="34"/>
      <c r="TJP683" s="41"/>
      <c r="TJQ683" s="41"/>
      <c r="TJR683" s="41"/>
      <c r="TJS683" s="41"/>
      <c r="TJT683" s="36"/>
      <c r="TJU683" s="41"/>
      <c r="TJV683" s="36"/>
      <c r="TJW683" s="34"/>
      <c r="TJX683" s="34"/>
      <c r="TJY683" s="37"/>
      <c r="TJZ683" s="38"/>
      <c r="TKA683" s="34"/>
      <c r="TKB683" s="39"/>
      <c r="TKC683" s="39"/>
      <c r="TKD683" s="39"/>
      <c r="TKE683" s="39"/>
      <c r="TKF683" s="39"/>
      <c r="TKG683" s="39"/>
      <c r="TKH683" s="39"/>
      <c r="TKI683" s="39"/>
      <c r="TKJ683" s="39"/>
      <c r="TKK683" s="39"/>
      <c r="TKL683" s="39"/>
      <c r="TKM683" s="37"/>
      <c r="TKN683" s="37"/>
      <c r="TKO683" s="37"/>
      <c r="TKP683" s="37"/>
      <c r="TKQ683" s="34"/>
      <c r="TKR683" s="40"/>
      <c r="TKS683" s="34"/>
      <c r="TKT683" s="34"/>
      <c r="TKU683" s="35"/>
      <c r="TKV683" s="36"/>
      <c r="TKW683" s="37"/>
      <c r="TKX683" s="34"/>
      <c r="TKY683" s="34"/>
      <c r="TKZ683" s="41"/>
      <c r="TLA683" s="41"/>
      <c r="TLB683" s="41"/>
      <c r="TLC683" s="41"/>
      <c r="TLD683" s="36"/>
      <c r="TLE683" s="41"/>
      <c r="TLF683" s="36"/>
      <c r="TLG683" s="34"/>
      <c r="TLH683" s="34"/>
      <c r="TLI683" s="37"/>
      <c r="TLJ683" s="38"/>
      <c r="TLK683" s="34"/>
      <c r="TLL683" s="39"/>
      <c r="TLM683" s="39"/>
      <c r="TLN683" s="39"/>
      <c r="TLO683" s="39"/>
      <c r="TLP683" s="39"/>
      <c r="TLQ683" s="39"/>
      <c r="TLR683" s="39"/>
      <c r="TLS683" s="39"/>
      <c r="TLT683" s="39"/>
      <c r="TLU683" s="39"/>
      <c r="TLV683" s="39"/>
      <c r="TLW683" s="37"/>
      <c r="TLX683" s="37"/>
      <c r="TLY683" s="37"/>
      <c r="TLZ683" s="37"/>
      <c r="TMA683" s="34"/>
      <c r="TMB683" s="40"/>
      <c r="TMC683" s="34"/>
      <c r="TMD683" s="34"/>
      <c r="TME683" s="35"/>
      <c r="TMF683" s="36"/>
      <c r="TMG683" s="37"/>
      <c r="TMH683" s="34"/>
      <c r="TMI683" s="34"/>
      <c r="TMJ683" s="41"/>
      <c r="TMK683" s="41"/>
      <c r="TML683" s="41"/>
      <c r="TMM683" s="41"/>
      <c r="TMN683" s="36"/>
      <c r="TMO683" s="41"/>
      <c r="TMP683" s="36"/>
      <c r="TMQ683" s="34"/>
      <c r="TMR683" s="34"/>
      <c r="TMS683" s="37"/>
      <c r="TMT683" s="38"/>
      <c r="TMU683" s="34"/>
      <c r="TMV683" s="39"/>
      <c r="TMW683" s="39"/>
      <c r="TMX683" s="39"/>
      <c r="TMY683" s="39"/>
      <c r="TMZ683" s="39"/>
      <c r="TNA683" s="39"/>
      <c r="TNB683" s="39"/>
      <c r="TNC683" s="39"/>
      <c r="TND683" s="39"/>
      <c r="TNE683" s="39"/>
      <c r="TNF683" s="39"/>
      <c r="TNG683" s="37"/>
      <c r="TNH683" s="37"/>
      <c r="TNI683" s="37"/>
      <c r="TNJ683" s="37"/>
      <c r="TNK683" s="34"/>
      <c r="TNL683" s="40"/>
      <c r="TNM683" s="34"/>
      <c r="TNN683" s="34"/>
      <c r="TNO683" s="35"/>
      <c r="TNP683" s="36"/>
      <c r="TNQ683" s="37"/>
      <c r="TNR683" s="34"/>
      <c r="TNS683" s="34"/>
      <c r="TNT683" s="41"/>
      <c r="TNU683" s="41"/>
      <c r="TNV683" s="41"/>
      <c r="TNW683" s="41"/>
      <c r="TNX683" s="36"/>
      <c r="TNY683" s="41"/>
      <c r="TNZ683" s="36"/>
      <c r="TOA683" s="34"/>
      <c r="TOB683" s="34"/>
      <c r="TOC683" s="37"/>
      <c r="TOD683" s="38"/>
      <c r="TOE683" s="34"/>
      <c r="TOF683" s="39"/>
      <c r="TOG683" s="39"/>
      <c r="TOH683" s="39"/>
      <c r="TOI683" s="39"/>
      <c r="TOJ683" s="39"/>
      <c r="TOK683" s="39"/>
      <c r="TOL683" s="39"/>
      <c r="TOM683" s="39"/>
      <c r="TON683" s="39"/>
      <c r="TOO683" s="39"/>
      <c r="TOP683" s="39"/>
      <c r="TOQ683" s="37"/>
      <c r="TOR683" s="37"/>
      <c r="TOS683" s="37"/>
      <c r="TOT683" s="37"/>
      <c r="TOU683" s="34"/>
      <c r="TOV683" s="40"/>
      <c r="TOW683" s="34"/>
      <c r="TOX683" s="34"/>
      <c r="TOY683" s="35"/>
      <c r="TOZ683" s="36"/>
      <c r="TPA683" s="37"/>
      <c r="TPB683" s="34"/>
      <c r="TPC683" s="34"/>
      <c r="TPD683" s="41"/>
      <c r="TPE683" s="41"/>
      <c r="TPF683" s="41"/>
      <c r="TPG683" s="41"/>
      <c r="TPH683" s="36"/>
      <c r="TPI683" s="41"/>
      <c r="TPJ683" s="36"/>
      <c r="TPK683" s="34"/>
      <c r="TPL683" s="34"/>
      <c r="TPM683" s="37"/>
      <c r="TPN683" s="38"/>
      <c r="TPO683" s="34"/>
      <c r="TPP683" s="39"/>
      <c r="TPQ683" s="39"/>
      <c r="TPR683" s="39"/>
      <c r="TPS683" s="39"/>
      <c r="TPT683" s="39"/>
      <c r="TPU683" s="39"/>
      <c r="TPV683" s="39"/>
      <c r="TPW683" s="39"/>
      <c r="TPX683" s="39"/>
      <c r="TPY683" s="39"/>
      <c r="TPZ683" s="39"/>
      <c r="TQA683" s="37"/>
      <c r="TQB683" s="37"/>
      <c r="TQC683" s="37"/>
      <c r="TQD683" s="37"/>
      <c r="TQE683" s="34"/>
      <c r="TQF683" s="40"/>
      <c r="TQG683" s="34"/>
      <c r="TQH683" s="34"/>
      <c r="TQI683" s="35"/>
      <c r="TQJ683" s="36"/>
      <c r="TQK683" s="37"/>
      <c r="TQL683" s="34"/>
      <c r="TQM683" s="34"/>
      <c r="TQN683" s="41"/>
      <c r="TQO683" s="41"/>
      <c r="TQP683" s="41"/>
      <c r="TQQ683" s="41"/>
      <c r="TQR683" s="36"/>
      <c r="TQS683" s="41"/>
      <c r="TQT683" s="36"/>
      <c r="TQU683" s="34"/>
      <c r="TQV683" s="34"/>
      <c r="TQW683" s="37"/>
      <c r="TQX683" s="38"/>
      <c r="TQY683" s="34"/>
      <c r="TQZ683" s="39"/>
      <c r="TRA683" s="39"/>
      <c r="TRB683" s="39"/>
      <c r="TRC683" s="39"/>
      <c r="TRD683" s="39"/>
      <c r="TRE683" s="39"/>
      <c r="TRF683" s="39"/>
      <c r="TRG683" s="39"/>
      <c r="TRH683" s="39"/>
      <c r="TRI683" s="39"/>
      <c r="TRJ683" s="39"/>
      <c r="TRK683" s="37"/>
      <c r="TRL683" s="37"/>
      <c r="TRM683" s="37"/>
      <c r="TRN683" s="37"/>
      <c r="TRO683" s="34"/>
      <c r="TRP683" s="40"/>
      <c r="TRQ683" s="34"/>
      <c r="TRR683" s="34"/>
      <c r="TRS683" s="35"/>
      <c r="TRT683" s="36"/>
      <c r="TRU683" s="37"/>
      <c r="TRV683" s="34"/>
      <c r="TRW683" s="34"/>
      <c r="TRX683" s="41"/>
      <c r="TRY683" s="41"/>
      <c r="TRZ683" s="41"/>
      <c r="TSA683" s="41"/>
      <c r="TSB683" s="36"/>
      <c r="TSC683" s="41"/>
      <c r="TSD683" s="36"/>
      <c r="TSE683" s="34"/>
      <c r="TSF683" s="34"/>
      <c r="TSG683" s="37"/>
      <c r="TSH683" s="38"/>
      <c r="TSI683" s="34"/>
      <c r="TSJ683" s="39"/>
      <c r="TSK683" s="39"/>
      <c r="TSL683" s="39"/>
      <c r="TSM683" s="39"/>
      <c r="TSN683" s="39"/>
      <c r="TSO683" s="39"/>
      <c r="TSP683" s="39"/>
      <c r="TSQ683" s="39"/>
      <c r="TSR683" s="39"/>
      <c r="TSS683" s="39"/>
      <c r="TST683" s="39"/>
      <c r="TSU683" s="37"/>
      <c r="TSV683" s="37"/>
      <c r="TSW683" s="37"/>
      <c r="TSX683" s="37"/>
      <c r="TSY683" s="34"/>
      <c r="TSZ683" s="40"/>
      <c r="TTA683" s="34"/>
      <c r="TTB683" s="34"/>
      <c r="TTC683" s="35"/>
      <c r="TTD683" s="36"/>
      <c r="TTE683" s="37"/>
      <c r="TTF683" s="34"/>
      <c r="TTG683" s="34"/>
      <c r="TTH683" s="41"/>
      <c r="TTI683" s="41"/>
      <c r="TTJ683" s="41"/>
      <c r="TTK683" s="41"/>
      <c r="TTL683" s="36"/>
      <c r="TTM683" s="41"/>
      <c r="TTN683" s="36"/>
      <c r="TTO683" s="34"/>
      <c r="TTP683" s="34"/>
      <c r="TTQ683" s="37"/>
      <c r="TTR683" s="38"/>
      <c r="TTS683" s="34"/>
      <c r="TTT683" s="39"/>
      <c r="TTU683" s="39"/>
      <c r="TTV683" s="39"/>
      <c r="TTW683" s="39"/>
      <c r="TTX683" s="39"/>
      <c r="TTY683" s="39"/>
      <c r="TTZ683" s="39"/>
      <c r="TUA683" s="39"/>
      <c r="TUB683" s="39"/>
      <c r="TUC683" s="39"/>
      <c r="TUD683" s="39"/>
      <c r="TUE683" s="37"/>
      <c r="TUF683" s="37"/>
      <c r="TUG683" s="37"/>
      <c r="TUH683" s="37"/>
      <c r="TUI683" s="34"/>
      <c r="TUJ683" s="40"/>
      <c r="TUK683" s="34"/>
      <c r="TUL683" s="34"/>
      <c r="TUM683" s="35"/>
      <c r="TUN683" s="36"/>
      <c r="TUO683" s="37"/>
      <c r="TUP683" s="34"/>
      <c r="TUQ683" s="34"/>
      <c r="TUR683" s="41"/>
      <c r="TUS683" s="41"/>
      <c r="TUT683" s="41"/>
      <c r="TUU683" s="41"/>
      <c r="TUV683" s="36"/>
      <c r="TUW683" s="41"/>
      <c r="TUX683" s="36"/>
      <c r="TUY683" s="34"/>
      <c r="TUZ683" s="34"/>
      <c r="TVA683" s="37"/>
      <c r="TVB683" s="38"/>
      <c r="TVC683" s="34"/>
      <c r="TVD683" s="39"/>
      <c r="TVE683" s="39"/>
      <c r="TVF683" s="39"/>
      <c r="TVG683" s="39"/>
      <c r="TVH683" s="39"/>
      <c r="TVI683" s="39"/>
      <c r="TVJ683" s="39"/>
      <c r="TVK683" s="39"/>
      <c r="TVL683" s="39"/>
      <c r="TVM683" s="39"/>
      <c r="TVN683" s="39"/>
      <c r="TVO683" s="37"/>
      <c r="TVP683" s="37"/>
      <c r="TVQ683" s="37"/>
      <c r="TVR683" s="37"/>
      <c r="TVS683" s="34"/>
      <c r="TVT683" s="40"/>
      <c r="TVU683" s="34"/>
      <c r="TVV683" s="34"/>
      <c r="TVW683" s="35"/>
      <c r="TVX683" s="36"/>
      <c r="TVY683" s="37"/>
      <c r="TVZ683" s="34"/>
      <c r="TWA683" s="34"/>
      <c r="TWB683" s="41"/>
      <c r="TWC683" s="41"/>
      <c r="TWD683" s="41"/>
      <c r="TWE683" s="41"/>
      <c r="TWF683" s="36"/>
      <c r="TWG683" s="41"/>
      <c r="TWH683" s="36"/>
      <c r="TWI683" s="34"/>
      <c r="TWJ683" s="34"/>
      <c r="TWK683" s="37"/>
      <c r="TWL683" s="38"/>
      <c r="TWM683" s="34"/>
      <c r="TWN683" s="39"/>
      <c r="TWO683" s="39"/>
      <c r="TWP683" s="39"/>
      <c r="TWQ683" s="39"/>
      <c r="TWR683" s="39"/>
      <c r="TWS683" s="39"/>
      <c r="TWT683" s="39"/>
      <c r="TWU683" s="39"/>
      <c r="TWV683" s="39"/>
      <c r="TWW683" s="39"/>
      <c r="TWX683" s="39"/>
      <c r="TWY683" s="37"/>
      <c r="TWZ683" s="37"/>
      <c r="TXA683" s="37"/>
      <c r="TXB683" s="37"/>
      <c r="TXC683" s="34"/>
      <c r="TXD683" s="40"/>
      <c r="TXE683" s="34"/>
      <c r="TXF683" s="34"/>
      <c r="TXG683" s="35"/>
      <c r="TXH683" s="36"/>
      <c r="TXI683" s="37"/>
      <c r="TXJ683" s="34"/>
      <c r="TXK683" s="34"/>
      <c r="TXL683" s="41"/>
      <c r="TXM683" s="41"/>
      <c r="TXN683" s="41"/>
      <c r="TXO683" s="41"/>
      <c r="TXP683" s="36"/>
      <c r="TXQ683" s="41"/>
      <c r="TXR683" s="36"/>
      <c r="TXS683" s="34"/>
      <c r="TXT683" s="34"/>
      <c r="TXU683" s="37"/>
      <c r="TXV683" s="38"/>
      <c r="TXW683" s="34"/>
      <c r="TXX683" s="39"/>
      <c r="TXY683" s="39"/>
      <c r="TXZ683" s="39"/>
      <c r="TYA683" s="39"/>
      <c r="TYB683" s="39"/>
      <c r="TYC683" s="39"/>
      <c r="TYD683" s="39"/>
      <c r="TYE683" s="39"/>
      <c r="TYF683" s="39"/>
      <c r="TYG683" s="39"/>
      <c r="TYH683" s="39"/>
      <c r="TYI683" s="37"/>
      <c r="TYJ683" s="37"/>
      <c r="TYK683" s="37"/>
      <c r="TYL683" s="37"/>
      <c r="TYM683" s="34"/>
      <c r="TYN683" s="40"/>
      <c r="TYO683" s="34"/>
      <c r="TYP683" s="34"/>
      <c r="TYQ683" s="35"/>
      <c r="TYR683" s="36"/>
      <c r="TYS683" s="37"/>
      <c r="TYT683" s="34"/>
      <c r="TYU683" s="34"/>
      <c r="TYV683" s="41"/>
      <c r="TYW683" s="41"/>
      <c r="TYX683" s="41"/>
      <c r="TYY683" s="41"/>
      <c r="TYZ683" s="36"/>
      <c r="TZA683" s="41"/>
      <c r="TZB683" s="36"/>
      <c r="TZC683" s="34"/>
      <c r="TZD683" s="34"/>
      <c r="TZE683" s="37"/>
      <c r="TZF683" s="38"/>
      <c r="TZG683" s="34"/>
      <c r="TZH683" s="39"/>
      <c r="TZI683" s="39"/>
      <c r="TZJ683" s="39"/>
      <c r="TZK683" s="39"/>
      <c r="TZL683" s="39"/>
      <c r="TZM683" s="39"/>
      <c r="TZN683" s="39"/>
      <c r="TZO683" s="39"/>
      <c r="TZP683" s="39"/>
      <c r="TZQ683" s="39"/>
      <c r="TZR683" s="39"/>
      <c r="TZS683" s="37"/>
      <c r="TZT683" s="37"/>
      <c r="TZU683" s="37"/>
      <c r="TZV683" s="37"/>
      <c r="TZW683" s="34"/>
      <c r="TZX683" s="40"/>
      <c r="TZY683" s="34"/>
      <c r="TZZ683" s="34"/>
      <c r="UAA683" s="35"/>
      <c r="UAB683" s="36"/>
      <c r="UAC683" s="37"/>
      <c r="UAD683" s="34"/>
      <c r="UAE683" s="34"/>
      <c r="UAF683" s="41"/>
      <c r="UAG683" s="41"/>
      <c r="UAH683" s="41"/>
      <c r="UAI683" s="41"/>
      <c r="UAJ683" s="36"/>
      <c r="UAK683" s="41"/>
      <c r="UAL683" s="36"/>
      <c r="UAM683" s="34"/>
      <c r="UAN683" s="34"/>
      <c r="UAO683" s="37"/>
      <c r="UAP683" s="38"/>
      <c r="UAQ683" s="34"/>
      <c r="UAR683" s="39"/>
      <c r="UAS683" s="39"/>
      <c r="UAT683" s="39"/>
      <c r="UAU683" s="39"/>
      <c r="UAV683" s="39"/>
      <c r="UAW683" s="39"/>
      <c r="UAX683" s="39"/>
      <c r="UAY683" s="39"/>
      <c r="UAZ683" s="39"/>
      <c r="UBA683" s="39"/>
      <c r="UBB683" s="39"/>
      <c r="UBC683" s="37"/>
      <c r="UBD683" s="37"/>
      <c r="UBE683" s="37"/>
      <c r="UBF683" s="37"/>
      <c r="UBG683" s="34"/>
      <c r="UBH683" s="40"/>
      <c r="UBI683" s="34"/>
      <c r="UBJ683" s="34"/>
      <c r="UBK683" s="35"/>
      <c r="UBL683" s="36"/>
      <c r="UBM683" s="37"/>
      <c r="UBN683" s="34"/>
      <c r="UBO683" s="34"/>
      <c r="UBP683" s="41"/>
      <c r="UBQ683" s="41"/>
      <c r="UBR683" s="41"/>
      <c r="UBS683" s="41"/>
      <c r="UBT683" s="36"/>
      <c r="UBU683" s="41"/>
      <c r="UBV683" s="36"/>
      <c r="UBW683" s="34"/>
      <c r="UBX683" s="34"/>
      <c r="UBY683" s="37"/>
      <c r="UBZ683" s="38"/>
      <c r="UCA683" s="34"/>
      <c r="UCB683" s="39"/>
      <c r="UCC683" s="39"/>
      <c r="UCD683" s="39"/>
      <c r="UCE683" s="39"/>
      <c r="UCF683" s="39"/>
      <c r="UCG683" s="39"/>
      <c r="UCH683" s="39"/>
      <c r="UCI683" s="39"/>
      <c r="UCJ683" s="39"/>
      <c r="UCK683" s="39"/>
      <c r="UCL683" s="39"/>
      <c r="UCM683" s="37"/>
      <c r="UCN683" s="37"/>
      <c r="UCO683" s="37"/>
      <c r="UCP683" s="37"/>
      <c r="UCQ683" s="34"/>
      <c r="UCR683" s="40"/>
      <c r="UCS683" s="34"/>
      <c r="UCT683" s="34"/>
      <c r="UCU683" s="35"/>
      <c r="UCV683" s="36"/>
      <c r="UCW683" s="37"/>
      <c r="UCX683" s="34"/>
      <c r="UCY683" s="34"/>
      <c r="UCZ683" s="41"/>
      <c r="UDA683" s="41"/>
      <c r="UDB683" s="41"/>
      <c r="UDC683" s="41"/>
      <c r="UDD683" s="36"/>
      <c r="UDE683" s="41"/>
      <c r="UDF683" s="36"/>
      <c r="UDG683" s="34"/>
      <c r="UDH683" s="34"/>
      <c r="UDI683" s="37"/>
      <c r="UDJ683" s="38"/>
      <c r="UDK683" s="34"/>
      <c r="UDL683" s="39"/>
      <c r="UDM683" s="39"/>
      <c r="UDN683" s="39"/>
      <c r="UDO683" s="39"/>
      <c r="UDP683" s="39"/>
      <c r="UDQ683" s="39"/>
      <c r="UDR683" s="39"/>
      <c r="UDS683" s="39"/>
      <c r="UDT683" s="39"/>
      <c r="UDU683" s="39"/>
      <c r="UDV683" s="39"/>
      <c r="UDW683" s="37"/>
      <c r="UDX683" s="37"/>
      <c r="UDY683" s="37"/>
      <c r="UDZ683" s="37"/>
      <c r="UEA683" s="34"/>
      <c r="UEB683" s="40"/>
      <c r="UEC683" s="34"/>
      <c r="UED683" s="34"/>
      <c r="UEE683" s="35"/>
      <c r="UEF683" s="36"/>
      <c r="UEG683" s="37"/>
      <c r="UEH683" s="34"/>
      <c r="UEI683" s="34"/>
      <c r="UEJ683" s="41"/>
      <c r="UEK683" s="41"/>
      <c r="UEL683" s="41"/>
      <c r="UEM683" s="41"/>
      <c r="UEN683" s="36"/>
      <c r="UEO683" s="41"/>
      <c r="UEP683" s="36"/>
      <c r="UEQ683" s="34"/>
      <c r="UER683" s="34"/>
      <c r="UES683" s="37"/>
      <c r="UET683" s="38"/>
      <c r="UEU683" s="34"/>
      <c r="UEV683" s="39"/>
      <c r="UEW683" s="39"/>
      <c r="UEX683" s="39"/>
      <c r="UEY683" s="39"/>
      <c r="UEZ683" s="39"/>
      <c r="UFA683" s="39"/>
      <c r="UFB683" s="39"/>
      <c r="UFC683" s="39"/>
      <c r="UFD683" s="39"/>
      <c r="UFE683" s="39"/>
      <c r="UFF683" s="39"/>
      <c r="UFG683" s="37"/>
      <c r="UFH683" s="37"/>
      <c r="UFI683" s="37"/>
      <c r="UFJ683" s="37"/>
      <c r="UFK683" s="34"/>
      <c r="UFL683" s="40"/>
      <c r="UFM683" s="34"/>
      <c r="UFN683" s="34"/>
      <c r="UFO683" s="35"/>
      <c r="UFP683" s="36"/>
      <c r="UFQ683" s="37"/>
      <c r="UFR683" s="34"/>
      <c r="UFS683" s="34"/>
      <c r="UFT683" s="41"/>
      <c r="UFU683" s="41"/>
      <c r="UFV683" s="41"/>
      <c r="UFW683" s="41"/>
      <c r="UFX683" s="36"/>
      <c r="UFY683" s="41"/>
      <c r="UFZ683" s="36"/>
      <c r="UGA683" s="34"/>
      <c r="UGB683" s="34"/>
      <c r="UGC683" s="37"/>
      <c r="UGD683" s="38"/>
      <c r="UGE683" s="34"/>
      <c r="UGF683" s="39"/>
      <c r="UGG683" s="39"/>
      <c r="UGH683" s="39"/>
      <c r="UGI683" s="39"/>
      <c r="UGJ683" s="39"/>
      <c r="UGK683" s="39"/>
      <c r="UGL683" s="39"/>
      <c r="UGM683" s="39"/>
      <c r="UGN683" s="39"/>
      <c r="UGO683" s="39"/>
      <c r="UGP683" s="39"/>
      <c r="UGQ683" s="37"/>
      <c r="UGR683" s="37"/>
      <c r="UGS683" s="37"/>
      <c r="UGT683" s="37"/>
      <c r="UGU683" s="34"/>
      <c r="UGV683" s="40"/>
      <c r="UGW683" s="34"/>
      <c r="UGX683" s="34"/>
      <c r="UGY683" s="35"/>
      <c r="UGZ683" s="36"/>
      <c r="UHA683" s="37"/>
      <c r="UHB683" s="34"/>
      <c r="UHC683" s="34"/>
      <c r="UHD683" s="41"/>
      <c r="UHE683" s="41"/>
      <c r="UHF683" s="41"/>
      <c r="UHG683" s="41"/>
      <c r="UHH683" s="36"/>
      <c r="UHI683" s="41"/>
      <c r="UHJ683" s="36"/>
      <c r="UHK683" s="34"/>
      <c r="UHL683" s="34"/>
      <c r="UHM683" s="37"/>
      <c r="UHN683" s="38"/>
      <c r="UHO683" s="34"/>
      <c r="UHP683" s="39"/>
      <c r="UHQ683" s="39"/>
      <c r="UHR683" s="39"/>
      <c r="UHS683" s="39"/>
      <c r="UHT683" s="39"/>
      <c r="UHU683" s="39"/>
      <c r="UHV683" s="39"/>
      <c r="UHW683" s="39"/>
      <c r="UHX683" s="39"/>
      <c r="UHY683" s="39"/>
      <c r="UHZ683" s="39"/>
      <c r="UIA683" s="37"/>
      <c r="UIB683" s="37"/>
      <c r="UIC683" s="37"/>
      <c r="UID683" s="37"/>
      <c r="UIE683" s="34"/>
      <c r="UIF683" s="40"/>
      <c r="UIG683" s="34"/>
      <c r="UIH683" s="34"/>
      <c r="UII683" s="35"/>
      <c r="UIJ683" s="36"/>
      <c r="UIK683" s="37"/>
      <c r="UIL683" s="34"/>
      <c r="UIM683" s="34"/>
      <c r="UIN683" s="41"/>
      <c r="UIO683" s="41"/>
      <c r="UIP683" s="41"/>
      <c r="UIQ683" s="41"/>
      <c r="UIR683" s="36"/>
      <c r="UIS683" s="41"/>
      <c r="UIT683" s="36"/>
      <c r="UIU683" s="34"/>
      <c r="UIV683" s="34"/>
      <c r="UIW683" s="37"/>
      <c r="UIX683" s="38"/>
      <c r="UIY683" s="34"/>
      <c r="UIZ683" s="39"/>
      <c r="UJA683" s="39"/>
      <c r="UJB683" s="39"/>
      <c r="UJC683" s="39"/>
      <c r="UJD683" s="39"/>
      <c r="UJE683" s="39"/>
      <c r="UJF683" s="39"/>
      <c r="UJG683" s="39"/>
      <c r="UJH683" s="39"/>
      <c r="UJI683" s="39"/>
      <c r="UJJ683" s="39"/>
      <c r="UJK683" s="37"/>
      <c r="UJL683" s="37"/>
      <c r="UJM683" s="37"/>
      <c r="UJN683" s="37"/>
      <c r="UJO683" s="34"/>
      <c r="UJP683" s="40"/>
      <c r="UJQ683" s="34"/>
      <c r="UJR683" s="34"/>
      <c r="UJS683" s="35"/>
      <c r="UJT683" s="36"/>
      <c r="UJU683" s="37"/>
      <c r="UJV683" s="34"/>
      <c r="UJW683" s="34"/>
      <c r="UJX683" s="41"/>
      <c r="UJY683" s="41"/>
      <c r="UJZ683" s="41"/>
      <c r="UKA683" s="41"/>
      <c r="UKB683" s="36"/>
      <c r="UKC683" s="41"/>
      <c r="UKD683" s="36"/>
      <c r="UKE683" s="34"/>
      <c r="UKF683" s="34"/>
      <c r="UKG683" s="37"/>
      <c r="UKH683" s="38"/>
      <c r="UKI683" s="34"/>
      <c r="UKJ683" s="39"/>
      <c r="UKK683" s="39"/>
      <c r="UKL683" s="39"/>
      <c r="UKM683" s="39"/>
      <c r="UKN683" s="39"/>
      <c r="UKO683" s="39"/>
      <c r="UKP683" s="39"/>
      <c r="UKQ683" s="39"/>
      <c r="UKR683" s="39"/>
      <c r="UKS683" s="39"/>
      <c r="UKT683" s="39"/>
      <c r="UKU683" s="37"/>
      <c r="UKV683" s="37"/>
      <c r="UKW683" s="37"/>
      <c r="UKX683" s="37"/>
      <c r="UKY683" s="34"/>
      <c r="UKZ683" s="40"/>
      <c r="ULA683" s="34"/>
      <c r="ULB683" s="34"/>
      <c r="ULC683" s="35"/>
      <c r="ULD683" s="36"/>
      <c r="ULE683" s="37"/>
      <c r="ULF683" s="34"/>
      <c r="ULG683" s="34"/>
      <c r="ULH683" s="41"/>
      <c r="ULI683" s="41"/>
      <c r="ULJ683" s="41"/>
      <c r="ULK683" s="41"/>
      <c r="ULL683" s="36"/>
      <c r="ULM683" s="41"/>
      <c r="ULN683" s="36"/>
      <c r="ULO683" s="34"/>
      <c r="ULP683" s="34"/>
      <c r="ULQ683" s="37"/>
      <c r="ULR683" s="38"/>
      <c r="ULS683" s="34"/>
      <c r="ULT683" s="39"/>
      <c r="ULU683" s="39"/>
      <c r="ULV683" s="39"/>
      <c r="ULW683" s="39"/>
      <c r="ULX683" s="39"/>
      <c r="ULY683" s="39"/>
      <c r="ULZ683" s="39"/>
      <c r="UMA683" s="39"/>
      <c r="UMB683" s="39"/>
      <c r="UMC683" s="39"/>
      <c r="UMD683" s="39"/>
      <c r="UME683" s="37"/>
      <c r="UMF683" s="37"/>
      <c r="UMG683" s="37"/>
      <c r="UMH683" s="37"/>
      <c r="UMI683" s="34"/>
      <c r="UMJ683" s="40"/>
      <c r="UMK683" s="34"/>
      <c r="UML683" s="34"/>
      <c r="UMM683" s="35"/>
      <c r="UMN683" s="36"/>
      <c r="UMO683" s="37"/>
      <c r="UMP683" s="34"/>
      <c r="UMQ683" s="34"/>
      <c r="UMR683" s="41"/>
      <c r="UMS683" s="41"/>
      <c r="UMT683" s="41"/>
      <c r="UMU683" s="41"/>
      <c r="UMV683" s="36"/>
      <c r="UMW683" s="41"/>
      <c r="UMX683" s="36"/>
      <c r="UMY683" s="34"/>
      <c r="UMZ683" s="34"/>
      <c r="UNA683" s="37"/>
      <c r="UNB683" s="38"/>
      <c r="UNC683" s="34"/>
      <c r="UND683" s="39"/>
      <c r="UNE683" s="39"/>
      <c r="UNF683" s="39"/>
      <c r="UNG683" s="39"/>
      <c r="UNH683" s="39"/>
      <c r="UNI683" s="39"/>
      <c r="UNJ683" s="39"/>
      <c r="UNK683" s="39"/>
      <c r="UNL683" s="39"/>
      <c r="UNM683" s="39"/>
      <c r="UNN683" s="39"/>
      <c r="UNO683" s="37"/>
      <c r="UNP683" s="37"/>
      <c r="UNQ683" s="37"/>
      <c r="UNR683" s="37"/>
      <c r="UNS683" s="34"/>
      <c r="UNT683" s="40"/>
      <c r="UNU683" s="34"/>
      <c r="UNV683" s="34"/>
      <c r="UNW683" s="35"/>
      <c r="UNX683" s="36"/>
      <c r="UNY683" s="37"/>
      <c r="UNZ683" s="34"/>
      <c r="UOA683" s="34"/>
      <c r="UOB683" s="41"/>
      <c r="UOC683" s="41"/>
      <c r="UOD683" s="41"/>
      <c r="UOE683" s="41"/>
      <c r="UOF683" s="36"/>
      <c r="UOG683" s="41"/>
      <c r="UOH683" s="36"/>
      <c r="UOI683" s="34"/>
      <c r="UOJ683" s="34"/>
      <c r="UOK683" s="37"/>
      <c r="UOL683" s="38"/>
      <c r="UOM683" s="34"/>
      <c r="UON683" s="39"/>
      <c r="UOO683" s="39"/>
      <c r="UOP683" s="39"/>
      <c r="UOQ683" s="39"/>
      <c r="UOR683" s="39"/>
      <c r="UOS683" s="39"/>
      <c r="UOT683" s="39"/>
      <c r="UOU683" s="39"/>
      <c r="UOV683" s="39"/>
      <c r="UOW683" s="39"/>
      <c r="UOX683" s="39"/>
      <c r="UOY683" s="37"/>
      <c r="UOZ683" s="37"/>
      <c r="UPA683" s="37"/>
      <c r="UPB683" s="37"/>
      <c r="UPC683" s="34"/>
      <c r="UPD683" s="40"/>
      <c r="UPE683" s="34"/>
      <c r="UPF683" s="34"/>
      <c r="UPG683" s="35"/>
      <c r="UPH683" s="36"/>
      <c r="UPI683" s="37"/>
      <c r="UPJ683" s="34"/>
      <c r="UPK683" s="34"/>
      <c r="UPL683" s="41"/>
      <c r="UPM683" s="41"/>
      <c r="UPN683" s="41"/>
      <c r="UPO683" s="41"/>
      <c r="UPP683" s="36"/>
      <c r="UPQ683" s="41"/>
      <c r="UPR683" s="36"/>
      <c r="UPS683" s="34"/>
      <c r="UPT683" s="34"/>
      <c r="UPU683" s="37"/>
      <c r="UPV683" s="38"/>
      <c r="UPW683" s="34"/>
      <c r="UPX683" s="39"/>
      <c r="UPY683" s="39"/>
      <c r="UPZ683" s="39"/>
      <c r="UQA683" s="39"/>
      <c r="UQB683" s="39"/>
      <c r="UQC683" s="39"/>
      <c r="UQD683" s="39"/>
      <c r="UQE683" s="39"/>
      <c r="UQF683" s="39"/>
      <c r="UQG683" s="39"/>
      <c r="UQH683" s="39"/>
      <c r="UQI683" s="37"/>
      <c r="UQJ683" s="37"/>
      <c r="UQK683" s="37"/>
      <c r="UQL683" s="37"/>
      <c r="UQM683" s="34"/>
      <c r="UQN683" s="40"/>
      <c r="UQO683" s="34"/>
      <c r="UQP683" s="34"/>
      <c r="UQQ683" s="35"/>
      <c r="UQR683" s="36"/>
      <c r="UQS683" s="37"/>
      <c r="UQT683" s="34"/>
      <c r="UQU683" s="34"/>
      <c r="UQV683" s="41"/>
      <c r="UQW683" s="41"/>
      <c r="UQX683" s="41"/>
      <c r="UQY683" s="41"/>
      <c r="UQZ683" s="36"/>
      <c r="URA683" s="41"/>
      <c r="URB683" s="36"/>
      <c r="URC683" s="34"/>
      <c r="URD683" s="34"/>
      <c r="URE683" s="37"/>
      <c r="URF683" s="38"/>
      <c r="URG683" s="34"/>
      <c r="URH683" s="39"/>
      <c r="URI683" s="39"/>
      <c r="URJ683" s="39"/>
      <c r="URK683" s="39"/>
      <c r="URL683" s="39"/>
      <c r="URM683" s="39"/>
      <c r="URN683" s="39"/>
      <c r="URO683" s="39"/>
      <c r="URP683" s="39"/>
      <c r="URQ683" s="39"/>
      <c r="URR683" s="39"/>
      <c r="URS683" s="37"/>
      <c r="URT683" s="37"/>
      <c r="URU683" s="37"/>
      <c r="URV683" s="37"/>
      <c r="URW683" s="34"/>
      <c r="URX683" s="40"/>
      <c r="URY683" s="34"/>
      <c r="URZ683" s="34"/>
      <c r="USA683" s="35"/>
      <c r="USB683" s="36"/>
      <c r="USC683" s="37"/>
      <c r="USD683" s="34"/>
      <c r="USE683" s="34"/>
      <c r="USF683" s="41"/>
      <c r="USG683" s="41"/>
      <c r="USH683" s="41"/>
      <c r="USI683" s="41"/>
      <c r="USJ683" s="36"/>
      <c r="USK683" s="41"/>
      <c r="USL683" s="36"/>
      <c r="USM683" s="34"/>
      <c r="USN683" s="34"/>
      <c r="USO683" s="37"/>
      <c r="USP683" s="38"/>
      <c r="USQ683" s="34"/>
      <c r="USR683" s="39"/>
      <c r="USS683" s="39"/>
      <c r="UST683" s="39"/>
      <c r="USU683" s="39"/>
      <c r="USV683" s="39"/>
      <c r="USW683" s="39"/>
      <c r="USX683" s="39"/>
      <c r="USY683" s="39"/>
      <c r="USZ683" s="39"/>
      <c r="UTA683" s="39"/>
      <c r="UTB683" s="39"/>
      <c r="UTC683" s="37"/>
      <c r="UTD683" s="37"/>
      <c r="UTE683" s="37"/>
      <c r="UTF683" s="37"/>
      <c r="UTG683" s="34"/>
      <c r="UTH683" s="40"/>
      <c r="UTI683" s="34"/>
      <c r="UTJ683" s="34"/>
      <c r="UTK683" s="35"/>
      <c r="UTL683" s="36"/>
      <c r="UTM683" s="37"/>
      <c r="UTN683" s="34"/>
      <c r="UTO683" s="34"/>
      <c r="UTP683" s="41"/>
      <c r="UTQ683" s="41"/>
      <c r="UTR683" s="41"/>
      <c r="UTS683" s="41"/>
      <c r="UTT683" s="36"/>
      <c r="UTU683" s="41"/>
      <c r="UTV683" s="36"/>
      <c r="UTW683" s="34"/>
      <c r="UTX683" s="34"/>
      <c r="UTY683" s="37"/>
      <c r="UTZ683" s="38"/>
      <c r="UUA683" s="34"/>
      <c r="UUB683" s="39"/>
      <c r="UUC683" s="39"/>
      <c r="UUD683" s="39"/>
      <c r="UUE683" s="39"/>
      <c r="UUF683" s="39"/>
      <c r="UUG683" s="39"/>
      <c r="UUH683" s="39"/>
      <c r="UUI683" s="39"/>
      <c r="UUJ683" s="39"/>
      <c r="UUK683" s="39"/>
      <c r="UUL683" s="39"/>
      <c r="UUM683" s="37"/>
      <c r="UUN683" s="37"/>
      <c r="UUO683" s="37"/>
      <c r="UUP683" s="37"/>
      <c r="UUQ683" s="34"/>
      <c r="UUR683" s="40"/>
      <c r="UUS683" s="34"/>
      <c r="UUT683" s="34"/>
      <c r="UUU683" s="35"/>
      <c r="UUV683" s="36"/>
      <c r="UUW683" s="37"/>
      <c r="UUX683" s="34"/>
      <c r="UUY683" s="34"/>
      <c r="UUZ683" s="41"/>
      <c r="UVA683" s="41"/>
      <c r="UVB683" s="41"/>
      <c r="UVC683" s="41"/>
      <c r="UVD683" s="36"/>
      <c r="UVE683" s="41"/>
      <c r="UVF683" s="36"/>
      <c r="UVG683" s="34"/>
      <c r="UVH683" s="34"/>
      <c r="UVI683" s="37"/>
      <c r="UVJ683" s="38"/>
      <c r="UVK683" s="34"/>
      <c r="UVL683" s="39"/>
      <c r="UVM683" s="39"/>
      <c r="UVN683" s="39"/>
      <c r="UVO683" s="39"/>
      <c r="UVP683" s="39"/>
      <c r="UVQ683" s="39"/>
      <c r="UVR683" s="39"/>
      <c r="UVS683" s="39"/>
      <c r="UVT683" s="39"/>
      <c r="UVU683" s="39"/>
      <c r="UVV683" s="39"/>
      <c r="UVW683" s="37"/>
      <c r="UVX683" s="37"/>
      <c r="UVY683" s="37"/>
      <c r="UVZ683" s="37"/>
      <c r="UWA683" s="34"/>
      <c r="UWB683" s="40"/>
      <c r="UWC683" s="34"/>
      <c r="UWD683" s="34"/>
      <c r="UWE683" s="35"/>
      <c r="UWF683" s="36"/>
      <c r="UWG683" s="37"/>
      <c r="UWH683" s="34"/>
      <c r="UWI683" s="34"/>
      <c r="UWJ683" s="41"/>
      <c r="UWK683" s="41"/>
      <c r="UWL683" s="41"/>
      <c r="UWM683" s="41"/>
      <c r="UWN683" s="36"/>
      <c r="UWO683" s="41"/>
      <c r="UWP683" s="36"/>
      <c r="UWQ683" s="34"/>
      <c r="UWR683" s="34"/>
      <c r="UWS683" s="37"/>
      <c r="UWT683" s="38"/>
      <c r="UWU683" s="34"/>
      <c r="UWV683" s="39"/>
      <c r="UWW683" s="39"/>
      <c r="UWX683" s="39"/>
      <c r="UWY683" s="39"/>
      <c r="UWZ683" s="39"/>
      <c r="UXA683" s="39"/>
      <c r="UXB683" s="39"/>
      <c r="UXC683" s="39"/>
      <c r="UXD683" s="39"/>
      <c r="UXE683" s="39"/>
      <c r="UXF683" s="39"/>
      <c r="UXG683" s="37"/>
      <c r="UXH683" s="37"/>
      <c r="UXI683" s="37"/>
      <c r="UXJ683" s="37"/>
      <c r="UXK683" s="34"/>
      <c r="UXL683" s="40"/>
      <c r="UXM683" s="34"/>
      <c r="UXN683" s="34"/>
      <c r="UXO683" s="35"/>
      <c r="UXP683" s="36"/>
      <c r="UXQ683" s="37"/>
      <c r="UXR683" s="34"/>
      <c r="UXS683" s="34"/>
      <c r="UXT683" s="41"/>
      <c r="UXU683" s="41"/>
      <c r="UXV683" s="41"/>
      <c r="UXW683" s="41"/>
      <c r="UXX683" s="36"/>
      <c r="UXY683" s="41"/>
      <c r="UXZ683" s="36"/>
      <c r="UYA683" s="34"/>
      <c r="UYB683" s="34"/>
      <c r="UYC683" s="37"/>
      <c r="UYD683" s="38"/>
      <c r="UYE683" s="34"/>
      <c r="UYF683" s="39"/>
      <c r="UYG683" s="39"/>
      <c r="UYH683" s="39"/>
      <c r="UYI683" s="39"/>
      <c r="UYJ683" s="39"/>
      <c r="UYK683" s="39"/>
      <c r="UYL683" s="39"/>
      <c r="UYM683" s="39"/>
      <c r="UYN683" s="39"/>
      <c r="UYO683" s="39"/>
      <c r="UYP683" s="39"/>
      <c r="UYQ683" s="37"/>
      <c r="UYR683" s="37"/>
      <c r="UYS683" s="37"/>
      <c r="UYT683" s="37"/>
      <c r="UYU683" s="34"/>
      <c r="UYV683" s="40"/>
      <c r="UYW683" s="34"/>
      <c r="UYX683" s="34"/>
      <c r="UYY683" s="35"/>
      <c r="UYZ683" s="36"/>
      <c r="UZA683" s="37"/>
      <c r="UZB683" s="34"/>
      <c r="UZC683" s="34"/>
      <c r="UZD683" s="41"/>
      <c r="UZE683" s="41"/>
      <c r="UZF683" s="41"/>
      <c r="UZG683" s="41"/>
      <c r="UZH683" s="36"/>
      <c r="UZI683" s="41"/>
      <c r="UZJ683" s="36"/>
      <c r="UZK683" s="34"/>
      <c r="UZL683" s="34"/>
      <c r="UZM683" s="37"/>
      <c r="UZN683" s="38"/>
      <c r="UZO683" s="34"/>
      <c r="UZP683" s="39"/>
      <c r="UZQ683" s="39"/>
      <c r="UZR683" s="39"/>
      <c r="UZS683" s="39"/>
      <c r="UZT683" s="39"/>
      <c r="UZU683" s="39"/>
      <c r="UZV683" s="39"/>
      <c r="UZW683" s="39"/>
      <c r="UZX683" s="39"/>
      <c r="UZY683" s="39"/>
      <c r="UZZ683" s="39"/>
      <c r="VAA683" s="37"/>
      <c r="VAB683" s="37"/>
      <c r="VAC683" s="37"/>
      <c r="VAD683" s="37"/>
      <c r="VAE683" s="34"/>
      <c r="VAF683" s="40"/>
      <c r="VAG683" s="34"/>
      <c r="VAH683" s="34"/>
      <c r="VAI683" s="35"/>
      <c r="VAJ683" s="36"/>
      <c r="VAK683" s="37"/>
      <c r="VAL683" s="34"/>
      <c r="VAM683" s="34"/>
      <c r="VAN683" s="41"/>
      <c r="VAO683" s="41"/>
      <c r="VAP683" s="41"/>
      <c r="VAQ683" s="41"/>
      <c r="VAR683" s="36"/>
      <c r="VAS683" s="41"/>
      <c r="VAT683" s="36"/>
      <c r="VAU683" s="34"/>
      <c r="VAV683" s="34"/>
      <c r="VAW683" s="37"/>
      <c r="VAX683" s="38"/>
      <c r="VAY683" s="34"/>
      <c r="VAZ683" s="39"/>
      <c r="VBA683" s="39"/>
      <c r="VBB683" s="39"/>
      <c r="VBC683" s="39"/>
      <c r="VBD683" s="39"/>
      <c r="VBE683" s="39"/>
      <c r="VBF683" s="39"/>
      <c r="VBG683" s="39"/>
      <c r="VBH683" s="39"/>
      <c r="VBI683" s="39"/>
      <c r="VBJ683" s="39"/>
      <c r="VBK683" s="37"/>
      <c r="VBL683" s="37"/>
      <c r="VBM683" s="37"/>
      <c r="VBN683" s="37"/>
      <c r="VBO683" s="34"/>
      <c r="VBP683" s="40"/>
      <c r="VBQ683" s="34"/>
      <c r="VBR683" s="34"/>
      <c r="VBS683" s="35"/>
      <c r="VBT683" s="36"/>
      <c r="VBU683" s="37"/>
      <c r="VBV683" s="34"/>
      <c r="VBW683" s="34"/>
      <c r="VBX683" s="41"/>
      <c r="VBY683" s="41"/>
      <c r="VBZ683" s="41"/>
      <c r="VCA683" s="41"/>
      <c r="VCB683" s="36"/>
      <c r="VCC683" s="41"/>
      <c r="VCD683" s="36"/>
      <c r="VCE683" s="34"/>
      <c r="VCF683" s="34"/>
      <c r="VCG683" s="37"/>
      <c r="VCH683" s="38"/>
      <c r="VCI683" s="34"/>
      <c r="VCJ683" s="39"/>
      <c r="VCK683" s="39"/>
      <c r="VCL683" s="39"/>
      <c r="VCM683" s="39"/>
      <c r="VCN683" s="39"/>
      <c r="VCO683" s="39"/>
      <c r="VCP683" s="39"/>
      <c r="VCQ683" s="39"/>
      <c r="VCR683" s="39"/>
      <c r="VCS683" s="39"/>
      <c r="VCT683" s="39"/>
      <c r="VCU683" s="37"/>
      <c r="VCV683" s="37"/>
      <c r="VCW683" s="37"/>
      <c r="VCX683" s="37"/>
      <c r="VCY683" s="34"/>
      <c r="VCZ683" s="40"/>
      <c r="VDA683" s="34"/>
      <c r="VDB683" s="34"/>
      <c r="VDC683" s="35"/>
      <c r="VDD683" s="36"/>
      <c r="VDE683" s="37"/>
      <c r="VDF683" s="34"/>
      <c r="VDG683" s="34"/>
      <c r="VDH683" s="41"/>
      <c r="VDI683" s="41"/>
      <c r="VDJ683" s="41"/>
      <c r="VDK683" s="41"/>
      <c r="VDL683" s="36"/>
      <c r="VDM683" s="41"/>
      <c r="VDN683" s="36"/>
      <c r="VDO683" s="34"/>
      <c r="VDP683" s="34"/>
      <c r="VDQ683" s="37"/>
      <c r="VDR683" s="38"/>
      <c r="VDS683" s="34"/>
      <c r="VDT683" s="39"/>
      <c r="VDU683" s="39"/>
      <c r="VDV683" s="39"/>
      <c r="VDW683" s="39"/>
      <c r="VDX683" s="39"/>
      <c r="VDY683" s="39"/>
      <c r="VDZ683" s="39"/>
      <c r="VEA683" s="39"/>
      <c r="VEB683" s="39"/>
      <c r="VEC683" s="39"/>
      <c r="VED683" s="39"/>
      <c r="VEE683" s="37"/>
      <c r="VEF683" s="37"/>
      <c r="VEG683" s="37"/>
      <c r="VEH683" s="37"/>
      <c r="VEI683" s="34"/>
      <c r="VEJ683" s="40"/>
      <c r="VEK683" s="34"/>
      <c r="VEL683" s="34"/>
      <c r="VEM683" s="35"/>
      <c r="VEN683" s="36"/>
      <c r="VEO683" s="37"/>
      <c r="VEP683" s="34"/>
      <c r="VEQ683" s="34"/>
      <c r="VER683" s="41"/>
      <c r="VES683" s="41"/>
      <c r="VET683" s="41"/>
      <c r="VEU683" s="41"/>
      <c r="VEV683" s="36"/>
      <c r="VEW683" s="41"/>
      <c r="VEX683" s="36"/>
      <c r="VEY683" s="34"/>
      <c r="VEZ683" s="34"/>
      <c r="VFA683" s="37"/>
      <c r="VFB683" s="38"/>
      <c r="VFC683" s="34"/>
      <c r="VFD683" s="39"/>
      <c r="VFE683" s="39"/>
      <c r="VFF683" s="39"/>
      <c r="VFG683" s="39"/>
      <c r="VFH683" s="39"/>
      <c r="VFI683" s="39"/>
      <c r="VFJ683" s="39"/>
      <c r="VFK683" s="39"/>
      <c r="VFL683" s="39"/>
      <c r="VFM683" s="39"/>
      <c r="VFN683" s="39"/>
      <c r="VFO683" s="37"/>
      <c r="VFP683" s="37"/>
      <c r="VFQ683" s="37"/>
      <c r="VFR683" s="37"/>
      <c r="VFS683" s="34"/>
      <c r="VFT683" s="40"/>
      <c r="VFU683" s="34"/>
      <c r="VFV683" s="34"/>
      <c r="VFW683" s="35"/>
      <c r="VFX683" s="36"/>
      <c r="VFY683" s="37"/>
      <c r="VFZ683" s="34"/>
      <c r="VGA683" s="34"/>
      <c r="VGB683" s="41"/>
      <c r="VGC683" s="41"/>
      <c r="VGD683" s="41"/>
      <c r="VGE683" s="41"/>
      <c r="VGF683" s="36"/>
      <c r="VGG683" s="41"/>
      <c r="VGH683" s="36"/>
      <c r="VGI683" s="34"/>
      <c r="VGJ683" s="34"/>
      <c r="VGK683" s="37"/>
      <c r="VGL683" s="38"/>
      <c r="VGM683" s="34"/>
      <c r="VGN683" s="39"/>
      <c r="VGO683" s="39"/>
      <c r="VGP683" s="39"/>
      <c r="VGQ683" s="39"/>
      <c r="VGR683" s="39"/>
      <c r="VGS683" s="39"/>
      <c r="VGT683" s="39"/>
      <c r="VGU683" s="39"/>
      <c r="VGV683" s="39"/>
      <c r="VGW683" s="39"/>
      <c r="VGX683" s="39"/>
      <c r="VGY683" s="37"/>
      <c r="VGZ683" s="37"/>
      <c r="VHA683" s="37"/>
      <c r="VHB683" s="37"/>
      <c r="VHC683" s="34"/>
      <c r="VHD683" s="40"/>
      <c r="VHE683" s="34"/>
      <c r="VHF683" s="34"/>
      <c r="VHG683" s="35"/>
      <c r="VHH683" s="36"/>
      <c r="VHI683" s="37"/>
      <c r="VHJ683" s="34"/>
      <c r="VHK683" s="34"/>
      <c r="VHL683" s="41"/>
      <c r="VHM683" s="41"/>
      <c r="VHN683" s="41"/>
      <c r="VHO683" s="41"/>
      <c r="VHP683" s="36"/>
      <c r="VHQ683" s="41"/>
      <c r="VHR683" s="36"/>
      <c r="VHS683" s="34"/>
      <c r="VHT683" s="34"/>
      <c r="VHU683" s="37"/>
      <c r="VHV683" s="38"/>
      <c r="VHW683" s="34"/>
      <c r="VHX683" s="39"/>
      <c r="VHY683" s="39"/>
      <c r="VHZ683" s="39"/>
      <c r="VIA683" s="39"/>
      <c r="VIB683" s="39"/>
      <c r="VIC683" s="39"/>
      <c r="VID683" s="39"/>
      <c r="VIE683" s="39"/>
      <c r="VIF683" s="39"/>
      <c r="VIG683" s="39"/>
      <c r="VIH683" s="39"/>
      <c r="VII683" s="37"/>
      <c r="VIJ683" s="37"/>
      <c r="VIK683" s="37"/>
      <c r="VIL683" s="37"/>
      <c r="VIM683" s="34"/>
      <c r="VIN683" s="40"/>
      <c r="VIO683" s="34"/>
      <c r="VIP683" s="34"/>
      <c r="VIQ683" s="35"/>
      <c r="VIR683" s="36"/>
      <c r="VIS683" s="37"/>
      <c r="VIT683" s="34"/>
      <c r="VIU683" s="34"/>
      <c r="VIV683" s="41"/>
      <c r="VIW683" s="41"/>
      <c r="VIX683" s="41"/>
      <c r="VIY683" s="41"/>
      <c r="VIZ683" s="36"/>
      <c r="VJA683" s="41"/>
      <c r="VJB683" s="36"/>
      <c r="VJC683" s="34"/>
      <c r="VJD683" s="34"/>
      <c r="VJE683" s="37"/>
      <c r="VJF683" s="38"/>
      <c r="VJG683" s="34"/>
      <c r="VJH683" s="39"/>
      <c r="VJI683" s="39"/>
      <c r="VJJ683" s="39"/>
      <c r="VJK683" s="39"/>
      <c r="VJL683" s="39"/>
      <c r="VJM683" s="39"/>
      <c r="VJN683" s="39"/>
      <c r="VJO683" s="39"/>
      <c r="VJP683" s="39"/>
      <c r="VJQ683" s="39"/>
      <c r="VJR683" s="39"/>
      <c r="VJS683" s="37"/>
      <c r="VJT683" s="37"/>
      <c r="VJU683" s="37"/>
      <c r="VJV683" s="37"/>
      <c r="VJW683" s="34"/>
      <c r="VJX683" s="40"/>
      <c r="VJY683" s="34"/>
      <c r="VJZ683" s="34"/>
      <c r="VKA683" s="35"/>
      <c r="VKB683" s="36"/>
      <c r="VKC683" s="37"/>
      <c r="VKD683" s="34"/>
      <c r="VKE683" s="34"/>
      <c r="VKF683" s="41"/>
      <c r="VKG683" s="41"/>
      <c r="VKH683" s="41"/>
      <c r="VKI683" s="41"/>
      <c r="VKJ683" s="36"/>
      <c r="VKK683" s="41"/>
      <c r="VKL683" s="36"/>
      <c r="VKM683" s="34"/>
      <c r="VKN683" s="34"/>
      <c r="VKO683" s="37"/>
      <c r="VKP683" s="38"/>
      <c r="VKQ683" s="34"/>
      <c r="VKR683" s="39"/>
      <c r="VKS683" s="39"/>
      <c r="VKT683" s="39"/>
      <c r="VKU683" s="39"/>
      <c r="VKV683" s="39"/>
      <c r="VKW683" s="39"/>
      <c r="VKX683" s="39"/>
      <c r="VKY683" s="39"/>
      <c r="VKZ683" s="39"/>
      <c r="VLA683" s="39"/>
      <c r="VLB683" s="39"/>
      <c r="VLC683" s="37"/>
      <c r="VLD683" s="37"/>
      <c r="VLE683" s="37"/>
      <c r="VLF683" s="37"/>
      <c r="VLG683" s="34"/>
      <c r="VLH683" s="40"/>
      <c r="VLI683" s="34"/>
      <c r="VLJ683" s="34"/>
      <c r="VLK683" s="35"/>
      <c r="VLL683" s="36"/>
      <c r="VLM683" s="37"/>
      <c r="VLN683" s="34"/>
      <c r="VLO683" s="34"/>
      <c r="VLP683" s="41"/>
      <c r="VLQ683" s="41"/>
      <c r="VLR683" s="41"/>
      <c r="VLS683" s="41"/>
      <c r="VLT683" s="36"/>
      <c r="VLU683" s="41"/>
      <c r="VLV683" s="36"/>
      <c r="VLW683" s="34"/>
      <c r="VLX683" s="34"/>
      <c r="VLY683" s="37"/>
      <c r="VLZ683" s="38"/>
      <c r="VMA683" s="34"/>
      <c r="VMB683" s="39"/>
      <c r="VMC683" s="39"/>
      <c r="VMD683" s="39"/>
      <c r="VME683" s="39"/>
      <c r="VMF683" s="39"/>
      <c r="VMG683" s="39"/>
      <c r="VMH683" s="39"/>
      <c r="VMI683" s="39"/>
      <c r="VMJ683" s="39"/>
      <c r="VMK683" s="39"/>
      <c r="VML683" s="39"/>
      <c r="VMM683" s="37"/>
      <c r="VMN683" s="37"/>
      <c r="VMO683" s="37"/>
      <c r="VMP683" s="37"/>
      <c r="VMQ683" s="34"/>
      <c r="VMR683" s="40"/>
      <c r="VMS683" s="34"/>
      <c r="VMT683" s="34"/>
      <c r="VMU683" s="35"/>
      <c r="VMV683" s="36"/>
      <c r="VMW683" s="37"/>
      <c r="VMX683" s="34"/>
      <c r="VMY683" s="34"/>
      <c r="VMZ683" s="41"/>
      <c r="VNA683" s="41"/>
      <c r="VNB683" s="41"/>
      <c r="VNC683" s="41"/>
      <c r="VND683" s="36"/>
      <c r="VNE683" s="41"/>
      <c r="VNF683" s="36"/>
      <c r="VNG683" s="34"/>
      <c r="VNH683" s="34"/>
      <c r="VNI683" s="37"/>
      <c r="VNJ683" s="38"/>
      <c r="VNK683" s="34"/>
      <c r="VNL683" s="39"/>
      <c r="VNM683" s="39"/>
      <c r="VNN683" s="39"/>
      <c r="VNO683" s="39"/>
      <c r="VNP683" s="39"/>
      <c r="VNQ683" s="39"/>
      <c r="VNR683" s="39"/>
      <c r="VNS683" s="39"/>
      <c r="VNT683" s="39"/>
      <c r="VNU683" s="39"/>
      <c r="VNV683" s="39"/>
      <c r="VNW683" s="37"/>
      <c r="VNX683" s="37"/>
      <c r="VNY683" s="37"/>
      <c r="VNZ683" s="37"/>
      <c r="VOA683" s="34"/>
      <c r="VOB683" s="40"/>
      <c r="VOC683" s="34"/>
      <c r="VOD683" s="34"/>
      <c r="VOE683" s="35"/>
      <c r="VOF683" s="36"/>
      <c r="VOG683" s="37"/>
      <c r="VOH683" s="34"/>
      <c r="VOI683" s="34"/>
      <c r="VOJ683" s="41"/>
      <c r="VOK683" s="41"/>
      <c r="VOL683" s="41"/>
      <c r="VOM683" s="41"/>
      <c r="VON683" s="36"/>
      <c r="VOO683" s="41"/>
      <c r="VOP683" s="36"/>
      <c r="VOQ683" s="34"/>
      <c r="VOR683" s="34"/>
      <c r="VOS683" s="37"/>
      <c r="VOT683" s="38"/>
      <c r="VOU683" s="34"/>
      <c r="VOV683" s="39"/>
      <c r="VOW683" s="39"/>
      <c r="VOX683" s="39"/>
      <c r="VOY683" s="39"/>
      <c r="VOZ683" s="39"/>
      <c r="VPA683" s="39"/>
      <c r="VPB683" s="39"/>
      <c r="VPC683" s="39"/>
      <c r="VPD683" s="39"/>
      <c r="VPE683" s="39"/>
      <c r="VPF683" s="39"/>
      <c r="VPG683" s="37"/>
      <c r="VPH683" s="37"/>
      <c r="VPI683" s="37"/>
      <c r="VPJ683" s="37"/>
      <c r="VPK683" s="34"/>
      <c r="VPL683" s="40"/>
      <c r="VPM683" s="34"/>
      <c r="VPN683" s="34"/>
      <c r="VPO683" s="35"/>
      <c r="VPP683" s="36"/>
      <c r="VPQ683" s="37"/>
      <c r="VPR683" s="34"/>
      <c r="VPS683" s="34"/>
      <c r="VPT683" s="41"/>
      <c r="VPU683" s="41"/>
      <c r="VPV683" s="41"/>
      <c r="VPW683" s="41"/>
      <c r="VPX683" s="36"/>
      <c r="VPY683" s="41"/>
      <c r="VPZ683" s="36"/>
      <c r="VQA683" s="34"/>
      <c r="VQB683" s="34"/>
      <c r="VQC683" s="37"/>
      <c r="VQD683" s="38"/>
      <c r="VQE683" s="34"/>
      <c r="VQF683" s="39"/>
      <c r="VQG683" s="39"/>
      <c r="VQH683" s="39"/>
      <c r="VQI683" s="39"/>
      <c r="VQJ683" s="39"/>
      <c r="VQK683" s="39"/>
      <c r="VQL683" s="39"/>
      <c r="VQM683" s="39"/>
      <c r="VQN683" s="39"/>
      <c r="VQO683" s="39"/>
      <c r="VQP683" s="39"/>
      <c r="VQQ683" s="37"/>
      <c r="VQR683" s="37"/>
      <c r="VQS683" s="37"/>
      <c r="VQT683" s="37"/>
      <c r="VQU683" s="34"/>
      <c r="VQV683" s="40"/>
      <c r="VQW683" s="34"/>
      <c r="VQX683" s="34"/>
      <c r="VQY683" s="35"/>
      <c r="VQZ683" s="36"/>
      <c r="VRA683" s="37"/>
      <c r="VRB683" s="34"/>
      <c r="VRC683" s="34"/>
      <c r="VRD683" s="41"/>
      <c r="VRE683" s="41"/>
      <c r="VRF683" s="41"/>
      <c r="VRG683" s="41"/>
      <c r="VRH683" s="36"/>
      <c r="VRI683" s="41"/>
      <c r="VRJ683" s="36"/>
      <c r="VRK683" s="34"/>
      <c r="VRL683" s="34"/>
      <c r="VRM683" s="37"/>
      <c r="VRN683" s="38"/>
      <c r="VRO683" s="34"/>
      <c r="VRP683" s="39"/>
      <c r="VRQ683" s="39"/>
      <c r="VRR683" s="39"/>
      <c r="VRS683" s="39"/>
      <c r="VRT683" s="39"/>
      <c r="VRU683" s="39"/>
      <c r="VRV683" s="39"/>
      <c r="VRW683" s="39"/>
      <c r="VRX683" s="39"/>
      <c r="VRY683" s="39"/>
      <c r="VRZ683" s="39"/>
      <c r="VSA683" s="37"/>
      <c r="VSB683" s="37"/>
      <c r="VSC683" s="37"/>
      <c r="VSD683" s="37"/>
      <c r="VSE683" s="34"/>
      <c r="VSF683" s="40"/>
      <c r="VSG683" s="34"/>
      <c r="VSH683" s="34"/>
      <c r="VSI683" s="35"/>
      <c r="VSJ683" s="36"/>
      <c r="VSK683" s="37"/>
      <c r="VSL683" s="34"/>
      <c r="VSM683" s="34"/>
      <c r="VSN683" s="41"/>
      <c r="VSO683" s="41"/>
      <c r="VSP683" s="41"/>
      <c r="VSQ683" s="41"/>
      <c r="VSR683" s="36"/>
      <c r="VSS683" s="41"/>
      <c r="VST683" s="36"/>
      <c r="VSU683" s="34"/>
      <c r="VSV683" s="34"/>
      <c r="VSW683" s="37"/>
      <c r="VSX683" s="38"/>
      <c r="VSY683" s="34"/>
      <c r="VSZ683" s="39"/>
      <c r="VTA683" s="39"/>
      <c r="VTB683" s="39"/>
      <c r="VTC683" s="39"/>
      <c r="VTD683" s="39"/>
      <c r="VTE683" s="39"/>
      <c r="VTF683" s="39"/>
      <c r="VTG683" s="39"/>
      <c r="VTH683" s="39"/>
      <c r="VTI683" s="39"/>
      <c r="VTJ683" s="39"/>
      <c r="VTK683" s="37"/>
      <c r="VTL683" s="37"/>
      <c r="VTM683" s="37"/>
      <c r="VTN683" s="37"/>
      <c r="VTO683" s="34"/>
      <c r="VTP683" s="40"/>
      <c r="VTQ683" s="34"/>
      <c r="VTR683" s="34"/>
      <c r="VTS683" s="35"/>
      <c r="VTT683" s="36"/>
      <c r="VTU683" s="37"/>
      <c r="VTV683" s="34"/>
      <c r="VTW683" s="34"/>
      <c r="VTX683" s="41"/>
      <c r="VTY683" s="41"/>
      <c r="VTZ683" s="41"/>
      <c r="VUA683" s="41"/>
      <c r="VUB683" s="36"/>
      <c r="VUC683" s="41"/>
      <c r="VUD683" s="36"/>
      <c r="VUE683" s="34"/>
      <c r="VUF683" s="34"/>
      <c r="VUG683" s="37"/>
      <c r="VUH683" s="38"/>
      <c r="VUI683" s="34"/>
      <c r="VUJ683" s="39"/>
      <c r="VUK683" s="39"/>
      <c r="VUL683" s="39"/>
      <c r="VUM683" s="39"/>
      <c r="VUN683" s="39"/>
      <c r="VUO683" s="39"/>
      <c r="VUP683" s="39"/>
      <c r="VUQ683" s="39"/>
      <c r="VUR683" s="39"/>
      <c r="VUS683" s="39"/>
      <c r="VUT683" s="39"/>
      <c r="VUU683" s="37"/>
      <c r="VUV683" s="37"/>
      <c r="VUW683" s="37"/>
      <c r="VUX683" s="37"/>
      <c r="VUY683" s="34"/>
      <c r="VUZ683" s="40"/>
      <c r="VVA683" s="34"/>
      <c r="VVB683" s="34"/>
      <c r="VVC683" s="35"/>
      <c r="VVD683" s="36"/>
      <c r="VVE683" s="37"/>
      <c r="VVF683" s="34"/>
      <c r="VVG683" s="34"/>
      <c r="VVH683" s="41"/>
      <c r="VVI683" s="41"/>
      <c r="VVJ683" s="41"/>
      <c r="VVK683" s="41"/>
      <c r="VVL683" s="36"/>
      <c r="VVM683" s="41"/>
      <c r="VVN683" s="36"/>
      <c r="VVO683" s="34"/>
      <c r="VVP683" s="34"/>
      <c r="VVQ683" s="37"/>
      <c r="VVR683" s="38"/>
      <c r="VVS683" s="34"/>
      <c r="VVT683" s="39"/>
      <c r="VVU683" s="39"/>
      <c r="VVV683" s="39"/>
      <c r="VVW683" s="39"/>
      <c r="VVX683" s="39"/>
      <c r="VVY683" s="39"/>
      <c r="VVZ683" s="39"/>
      <c r="VWA683" s="39"/>
      <c r="VWB683" s="39"/>
      <c r="VWC683" s="39"/>
      <c r="VWD683" s="39"/>
      <c r="VWE683" s="37"/>
      <c r="VWF683" s="37"/>
      <c r="VWG683" s="37"/>
      <c r="VWH683" s="37"/>
      <c r="VWI683" s="34"/>
      <c r="VWJ683" s="40"/>
      <c r="VWK683" s="34"/>
      <c r="VWL683" s="34"/>
      <c r="VWM683" s="35"/>
      <c r="VWN683" s="36"/>
      <c r="VWO683" s="37"/>
      <c r="VWP683" s="34"/>
      <c r="VWQ683" s="34"/>
      <c r="VWR683" s="41"/>
      <c r="VWS683" s="41"/>
      <c r="VWT683" s="41"/>
      <c r="VWU683" s="41"/>
      <c r="VWV683" s="36"/>
      <c r="VWW683" s="41"/>
      <c r="VWX683" s="36"/>
      <c r="VWY683" s="34"/>
      <c r="VWZ683" s="34"/>
      <c r="VXA683" s="37"/>
      <c r="VXB683" s="38"/>
      <c r="VXC683" s="34"/>
      <c r="VXD683" s="39"/>
      <c r="VXE683" s="39"/>
      <c r="VXF683" s="39"/>
      <c r="VXG683" s="39"/>
      <c r="VXH683" s="39"/>
      <c r="VXI683" s="39"/>
      <c r="VXJ683" s="39"/>
      <c r="VXK683" s="39"/>
      <c r="VXL683" s="39"/>
      <c r="VXM683" s="39"/>
      <c r="VXN683" s="39"/>
      <c r="VXO683" s="37"/>
      <c r="VXP683" s="37"/>
      <c r="VXQ683" s="37"/>
      <c r="VXR683" s="37"/>
      <c r="VXS683" s="34"/>
      <c r="VXT683" s="40"/>
      <c r="VXU683" s="34"/>
      <c r="VXV683" s="34"/>
      <c r="VXW683" s="35"/>
      <c r="VXX683" s="36"/>
      <c r="VXY683" s="37"/>
      <c r="VXZ683" s="34"/>
      <c r="VYA683" s="34"/>
      <c r="VYB683" s="41"/>
      <c r="VYC683" s="41"/>
      <c r="VYD683" s="41"/>
      <c r="VYE683" s="41"/>
      <c r="VYF683" s="36"/>
      <c r="VYG683" s="41"/>
      <c r="VYH683" s="36"/>
      <c r="VYI683" s="34"/>
      <c r="VYJ683" s="34"/>
      <c r="VYK683" s="37"/>
      <c r="VYL683" s="38"/>
      <c r="VYM683" s="34"/>
      <c r="VYN683" s="39"/>
      <c r="VYO683" s="39"/>
      <c r="VYP683" s="39"/>
      <c r="VYQ683" s="39"/>
      <c r="VYR683" s="39"/>
      <c r="VYS683" s="39"/>
      <c r="VYT683" s="39"/>
      <c r="VYU683" s="39"/>
      <c r="VYV683" s="39"/>
      <c r="VYW683" s="39"/>
      <c r="VYX683" s="39"/>
      <c r="VYY683" s="37"/>
      <c r="VYZ683" s="37"/>
      <c r="VZA683" s="37"/>
      <c r="VZB683" s="37"/>
      <c r="VZC683" s="34"/>
      <c r="VZD683" s="40"/>
      <c r="VZE683" s="34"/>
      <c r="VZF683" s="34"/>
      <c r="VZG683" s="35"/>
      <c r="VZH683" s="36"/>
      <c r="VZI683" s="37"/>
      <c r="VZJ683" s="34"/>
      <c r="VZK683" s="34"/>
      <c r="VZL683" s="41"/>
      <c r="VZM683" s="41"/>
      <c r="VZN683" s="41"/>
      <c r="VZO683" s="41"/>
      <c r="VZP683" s="36"/>
      <c r="VZQ683" s="41"/>
      <c r="VZR683" s="36"/>
      <c r="VZS683" s="34"/>
      <c r="VZT683" s="34"/>
      <c r="VZU683" s="37"/>
      <c r="VZV683" s="38"/>
      <c r="VZW683" s="34"/>
      <c r="VZX683" s="39"/>
      <c r="VZY683" s="39"/>
      <c r="VZZ683" s="39"/>
      <c r="WAA683" s="39"/>
      <c r="WAB683" s="39"/>
      <c r="WAC683" s="39"/>
      <c r="WAD683" s="39"/>
      <c r="WAE683" s="39"/>
      <c r="WAF683" s="39"/>
      <c r="WAG683" s="39"/>
      <c r="WAH683" s="39"/>
      <c r="WAI683" s="37"/>
      <c r="WAJ683" s="37"/>
      <c r="WAK683" s="37"/>
      <c r="WAL683" s="37"/>
      <c r="WAM683" s="34"/>
      <c r="WAN683" s="40"/>
      <c r="WAO683" s="34"/>
      <c r="WAP683" s="34"/>
      <c r="WAQ683" s="35"/>
      <c r="WAR683" s="36"/>
      <c r="WAS683" s="37"/>
      <c r="WAT683" s="34"/>
      <c r="WAU683" s="34"/>
      <c r="WAV683" s="41"/>
      <c r="WAW683" s="41"/>
      <c r="WAX683" s="41"/>
      <c r="WAY683" s="41"/>
      <c r="WAZ683" s="36"/>
      <c r="WBA683" s="41"/>
      <c r="WBB683" s="36"/>
      <c r="WBC683" s="34"/>
      <c r="WBD683" s="34"/>
      <c r="WBE683" s="37"/>
      <c r="WBF683" s="38"/>
      <c r="WBG683" s="34"/>
      <c r="WBH683" s="39"/>
      <c r="WBI683" s="39"/>
      <c r="WBJ683" s="39"/>
      <c r="WBK683" s="39"/>
      <c r="WBL683" s="39"/>
      <c r="WBM683" s="39"/>
      <c r="WBN683" s="39"/>
      <c r="WBO683" s="39"/>
      <c r="WBP683" s="39"/>
      <c r="WBQ683" s="39"/>
      <c r="WBR683" s="39"/>
      <c r="WBS683" s="37"/>
      <c r="WBT683" s="37"/>
      <c r="WBU683" s="37"/>
      <c r="WBV683" s="37"/>
      <c r="WBW683" s="34"/>
      <c r="WBX683" s="40"/>
      <c r="WBY683" s="34"/>
      <c r="WBZ683" s="34"/>
      <c r="WCA683" s="35"/>
      <c r="WCB683" s="36"/>
      <c r="WCC683" s="37"/>
      <c r="WCD683" s="34"/>
      <c r="WCE683" s="34"/>
      <c r="WCF683" s="41"/>
      <c r="WCG683" s="41"/>
      <c r="WCH683" s="41"/>
      <c r="WCI683" s="41"/>
      <c r="WCJ683" s="36"/>
      <c r="WCK683" s="41"/>
      <c r="WCL683" s="36"/>
      <c r="WCM683" s="34"/>
      <c r="WCN683" s="34"/>
      <c r="WCO683" s="37"/>
      <c r="WCP683" s="38"/>
      <c r="WCQ683" s="34"/>
      <c r="WCR683" s="39"/>
      <c r="WCS683" s="39"/>
      <c r="WCT683" s="39"/>
      <c r="WCU683" s="39"/>
      <c r="WCV683" s="39"/>
      <c r="WCW683" s="39"/>
      <c r="WCX683" s="39"/>
      <c r="WCY683" s="39"/>
      <c r="WCZ683" s="39"/>
      <c r="WDA683" s="39"/>
      <c r="WDB683" s="39"/>
      <c r="WDC683" s="37"/>
      <c r="WDD683" s="37"/>
      <c r="WDE683" s="37"/>
      <c r="WDF683" s="37"/>
      <c r="WDG683" s="34"/>
      <c r="WDH683" s="40"/>
      <c r="WDI683" s="34"/>
      <c r="WDJ683" s="34"/>
      <c r="WDK683" s="35"/>
      <c r="WDL683" s="36"/>
      <c r="WDM683" s="37"/>
      <c r="WDN683" s="34"/>
      <c r="WDO683" s="34"/>
      <c r="WDP683" s="41"/>
      <c r="WDQ683" s="41"/>
      <c r="WDR683" s="41"/>
      <c r="WDS683" s="41"/>
      <c r="WDT683" s="36"/>
      <c r="WDU683" s="41"/>
      <c r="WDV683" s="36"/>
      <c r="WDW683" s="34"/>
      <c r="WDX683" s="34"/>
      <c r="WDY683" s="37"/>
      <c r="WDZ683" s="38"/>
      <c r="WEA683" s="34"/>
      <c r="WEB683" s="39"/>
      <c r="WEC683" s="39"/>
      <c r="WED683" s="39"/>
      <c r="WEE683" s="39"/>
      <c r="WEF683" s="39"/>
      <c r="WEG683" s="39"/>
      <c r="WEH683" s="39"/>
      <c r="WEI683" s="39"/>
      <c r="WEJ683" s="39"/>
      <c r="WEK683" s="39"/>
      <c r="WEL683" s="39"/>
      <c r="WEM683" s="37"/>
      <c r="WEN683" s="37"/>
      <c r="WEO683" s="37"/>
      <c r="WEP683" s="37"/>
      <c r="WEQ683" s="34"/>
      <c r="WER683" s="40"/>
      <c r="WES683" s="34"/>
      <c r="WET683" s="34"/>
      <c r="WEU683" s="35"/>
      <c r="WEV683" s="36"/>
      <c r="WEW683" s="37"/>
      <c r="WEX683" s="34"/>
      <c r="WEY683" s="34"/>
      <c r="WEZ683" s="41"/>
      <c r="WFA683" s="41"/>
      <c r="WFB683" s="41"/>
      <c r="WFC683" s="41"/>
      <c r="WFD683" s="36"/>
      <c r="WFE683" s="41"/>
      <c r="WFF683" s="36"/>
      <c r="WFG683" s="34"/>
      <c r="WFH683" s="34"/>
      <c r="WFI683" s="37"/>
      <c r="WFJ683" s="38"/>
      <c r="WFK683" s="34"/>
      <c r="WFL683" s="39"/>
      <c r="WFM683" s="39"/>
      <c r="WFN683" s="39"/>
      <c r="WFO683" s="39"/>
      <c r="WFP683" s="39"/>
      <c r="WFQ683" s="39"/>
      <c r="WFR683" s="39"/>
      <c r="WFS683" s="39"/>
      <c r="WFT683" s="39"/>
      <c r="WFU683" s="39"/>
      <c r="WFV683" s="39"/>
      <c r="WFW683" s="37"/>
      <c r="WFX683" s="37"/>
      <c r="WFY683" s="37"/>
      <c r="WFZ683" s="37"/>
      <c r="WGA683" s="34"/>
      <c r="WGB683" s="40"/>
      <c r="WGC683" s="34"/>
      <c r="WGD683" s="34"/>
      <c r="WGE683" s="35"/>
      <c r="WGF683" s="36"/>
      <c r="WGG683" s="37"/>
      <c r="WGH683" s="34"/>
      <c r="WGI683" s="34"/>
      <c r="WGJ683" s="41"/>
      <c r="WGK683" s="41"/>
      <c r="WGL683" s="41"/>
      <c r="WGM683" s="41"/>
      <c r="WGN683" s="36"/>
      <c r="WGO683" s="41"/>
      <c r="WGP683" s="36"/>
      <c r="WGQ683" s="34"/>
      <c r="WGR683" s="34"/>
      <c r="WGS683" s="37"/>
      <c r="WGT683" s="38"/>
      <c r="WGU683" s="34"/>
      <c r="WGV683" s="39"/>
      <c r="WGW683" s="39"/>
      <c r="WGX683" s="39"/>
      <c r="WGY683" s="39"/>
      <c r="WGZ683" s="39"/>
      <c r="WHA683" s="39"/>
      <c r="WHB683" s="39"/>
      <c r="WHC683" s="39"/>
      <c r="WHD683" s="39"/>
      <c r="WHE683" s="39"/>
      <c r="WHF683" s="39"/>
      <c r="WHG683" s="37"/>
      <c r="WHH683" s="37"/>
      <c r="WHI683" s="37"/>
      <c r="WHJ683" s="37"/>
      <c r="WHK683" s="34"/>
      <c r="WHL683" s="40"/>
      <c r="WHM683" s="34"/>
      <c r="WHN683" s="34"/>
      <c r="WHO683" s="35"/>
      <c r="WHP683" s="36"/>
      <c r="WHQ683" s="37"/>
      <c r="WHR683" s="34"/>
      <c r="WHS683" s="34"/>
      <c r="WHT683" s="41"/>
      <c r="WHU683" s="41"/>
      <c r="WHV683" s="41"/>
      <c r="WHW683" s="41"/>
      <c r="WHX683" s="36"/>
      <c r="WHY683" s="41"/>
      <c r="WHZ683" s="36"/>
      <c r="WIA683" s="34"/>
      <c r="WIB683" s="34"/>
      <c r="WIC683" s="37"/>
      <c r="WID683" s="38"/>
      <c r="WIE683" s="34"/>
      <c r="WIF683" s="39"/>
      <c r="WIG683" s="39"/>
      <c r="WIH683" s="39"/>
      <c r="WII683" s="39"/>
      <c r="WIJ683" s="39"/>
      <c r="WIK683" s="39"/>
      <c r="WIL683" s="39"/>
      <c r="WIM683" s="39"/>
      <c r="WIN683" s="39"/>
      <c r="WIO683" s="39"/>
      <c r="WIP683" s="39"/>
      <c r="WIQ683" s="37"/>
      <c r="WIR683" s="37"/>
      <c r="WIS683" s="37"/>
      <c r="WIT683" s="37"/>
      <c r="WIU683" s="34"/>
      <c r="WIV683" s="40"/>
      <c r="WIW683" s="34"/>
      <c r="WIX683" s="34"/>
      <c r="WIY683" s="35"/>
      <c r="WIZ683" s="36"/>
      <c r="WJA683" s="37"/>
      <c r="WJB683" s="34"/>
      <c r="WJC683" s="34"/>
      <c r="WJD683" s="41"/>
      <c r="WJE683" s="41"/>
      <c r="WJF683" s="41"/>
      <c r="WJG683" s="41"/>
      <c r="WJH683" s="36"/>
      <c r="WJI683" s="41"/>
      <c r="WJJ683" s="36"/>
      <c r="WJK683" s="34"/>
      <c r="WJL683" s="34"/>
      <c r="WJM683" s="37"/>
      <c r="WJN683" s="38"/>
      <c r="WJO683" s="34"/>
      <c r="WJP683" s="39"/>
      <c r="WJQ683" s="39"/>
      <c r="WJR683" s="39"/>
      <c r="WJS683" s="39"/>
      <c r="WJT683" s="39"/>
      <c r="WJU683" s="39"/>
      <c r="WJV683" s="39"/>
      <c r="WJW683" s="39"/>
      <c r="WJX683" s="39"/>
      <c r="WJY683" s="39"/>
      <c r="WJZ683" s="39"/>
      <c r="WKA683" s="37"/>
      <c r="WKB683" s="37"/>
      <c r="WKC683" s="37"/>
      <c r="WKD683" s="37"/>
      <c r="WKE683" s="34"/>
      <c r="WKF683" s="40"/>
      <c r="WKG683" s="34"/>
      <c r="WKH683" s="34"/>
      <c r="WKI683" s="35"/>
      <c r="WKJ683" s="36"/>
      <c r="WKK683" s="37"/>
      <c r="WKL683" s="34"/>
      <c r="WKM683" s="34"/>
      <c r="WKN683" s="41"/>
      <c r="WKO683" s="41"/>
      <c r="WKP683" s="41"/>
      <c r="WKQ683" s="41"/>
      <c r="WKR683" s="36"/>
      <c r="WKS683" s="41"/>
      <c r="WKT683" s="36"/>
      <c r="WKU683" s="34"/>
      <c r="WKV683" s="34"/>
      <c r="WKW683" s="37"/>
      <c r="WKX683" s="38"/>
      <c r="WKY683" s="34"/>
      <c r="WKZ683" s="39"/>
      <c r="WLA683" s="39"/>
      <c r="WLB683" s="39"/>
      <c r="WLC683" s="39"/>
      <c r="WLD683" s="39"/>
      <c r="WLE683" s="39"/>
      <c r="WLF683" s="39"/>
      <c r="WLG683" s="39"/>
      <c r="WLH683" s="39"/>
      <c r="WLI683" s="39"/>
      <c r="WLJ683" s="39"/>
      <c r="WLK683" s="37"/>
      <c r="WLL683" s="37"/>
      <c r="WLM683" s="37"/>
      <c r="WLN683" s="37"/>
      <c r="WLO683" s="34"/>
      <c r="WLP683" s="40"/>
      <c r="WLQ683" s="34"/>
      <c r="WLR683" s="34"/>
      <c r="WLS683" s="35"/>
      <c r="WLT683" s="36"/>
      <c r="WLU683" s="37"/>
      <c r="WLV683" s="34"/>
      <c r="WLW683" s="34"/>
      <c r="WLX683" s="41"/>
      <c r="WLY683" s="41"/>
      <c r="WLZ683" s="41"/>
      <c r="WMA683" s="41"/>
      <c r="WMB683" s="36"/>
      <c r="WMC683" s="41"/>
      <c r="WMD683" s="36"/>
      <c r="WME683" s="34"/>
      <c r="WMF683" s="34"/>
      <c r="WMG683" s="37"/>
      <c r="WMH683" s="38"/>
      <c r="WMI683" s="34"/>
      <c r="WMJ683" s="39"/>
      <c r="WMK683" s="39"/>
      <c r="WML683" s="39"/>
      <c r="WMM683" s="39"/>
      <c r="WMN683" s="39"/>
      <c r="WMO683" s="39"/>
      <c r="WMP683" s="39"/>
      <c r="WMQ683" s="39"/>
      <c r="WMR683" s="39"/>
      <c r="WMS683" s="39"/>
      <c r="WMT683" s="39"/>
      <c r="WMU683" s="37"/>
      <c r="WMV683" s="37"/>
      <c r="WMW683" s="37"/>
      <c r="WMX683" s="37"/>
      <c r="WMY683" s="34"/>
      <c r="WMZ683" s="40"/>
      <c r="WNA683" s="34"/>
      <c r="WNB683" s="34"/>
      <c r="WNC683" s="35"/>
      <c r="WND683" s="36"/>
      <c r="WNE683" s="37"/>
      <c r="WNF683" s="34"/>
      <c r="WNG683" s="34"/>
      <c r="WNH683" s="41"/>
      <c r="WNI683" s="41"/>
      <c r="WNJ683" s="41"/>
      <c r="WNK683" s="41"/>
      <c r="WNL683" s="36"/>
      <c r="WNM683" s="41"/>
      <c r="WNN683" s="36"/>
      <c r="WNO683" s="34"/>
      <c r="WNP683" s="34"/>
      <c r="WNQ683" s="37"/>
      <c r="WNR683" s="38"/>
      <c r="WNS683" s="34"/>
      <c r="WNT683" s="39"/>
      <c r="WNU683" s="39"/>
      <c r="WNV683" s="39"/>
      <c r="WNW683" s="39"/>
      <c r="WNX683" s="39"/>
      <c r="WNY683" s="39"/>
      <c r="WNZ683" s="39"/>
      <c r="WOA683" s="39"/>
      <c r="WOB683" s="39"/>
      <c r="WOC683" s="39"/>
      <c r="WOD683" s="39"/>
      <c r="WOE683" s="37"/>
      <c r="WOF683" s="37"/>
      <c r="WOG683" s="37"/>
      <c r="WOH683" s="37"/>
      <c r="WOI683" s="34"/>
      <c r="WOJ683" s="40"/>
      <c r="WOK683" s="34"/>
      <c r="WOL683" s="34"/>
      <c r="WOM683" s="35"/>
      <c r="WON683" s="36"/>
      <c r="WOO683" s="37"/>
      <c r="WOP683" s="34"/>
      <c r="WOQ683" s="34"/>
      <c r="WOR683" s="41"/>
      <c r="WOS683" s="41"/>
      <c r="WOT683" s="41"/>
      <c r="WOU683" s="41"/>
      <c r="WOV683" s="36"/>
      <c r="WOW683" s="41"/>
      <c r="WOX683" s="36"/>
      <c r="WOY683" s="34"/>
      <c r="WOZ683" s="34"/>
      <c r="WPA683" s="37"/>
      <c r="WPB683" s="38"/>
      <c r="WPC683" s="34"/>
      <c r="WPD683" s="39"/>
      <c r="WPE683" s="39"/>
      <c r="WPF683" s="39"/>
      <c r="WPG683" s="39"/>
      <c r="WPH683" s="39"/>
      <c r="WPI683" s="39"/>
      <c r="WPJ683" s="39"/>
      <c r="WPK683" s="39"/>
      <c r="WPL683" s="39"/>
      <c r="WPM683" s="39"/>
      <c r="WPN683" s="39"/>
      <c r="WPO683" s="37"/>
      <c r="WPP683" s="37"/>
      <c r="WPQ683" s="37"/>
      <c r="WPR683" s="37"/>
      <c r="WPS683" s="34"/>
      <c r="WPT683" s="40"/>
      <c r="WPU683" s="34"/>
      <c r="WPV683" s="34"/>
      <c r="WPW683" s="35"/>
      <c r="WPX683" s="36"/>
      <c r="WPY683" s="37"/>
      <c r="WPZ683" s="34"/>
      <c r="WQA683" s="34"/>
      <c r="WQB683" s="41"/>
      <c r="WQC683" s="41"/>
      <c r="WQD683" s="41"/>
      <c r="WQE683" s="41"/>
      <c r="WQF683" s="36"/>
      <c r="WQG683" s="41"/>
      <c r="WQH683" s="36"/>
      <c r="WQI683" s="34"/>
      <c r="WQJ683" s="34"/>
      <c r="WQK683" s="37"/>
      <c r="WQL683" s="38"/>
      <c r="WQM683" s="34"/>
      <c r="WQN683" s="39"/>
      <c r="WQO683" s="39"/>
      <c r="WQP683" s="39"/>
      <c r="WQQ683" s="39"/>
      <c r="WQR683" s="39"/>
      <c r="WQS683" s="39"/>
      <c r="WQT683" s="39"/>
      <c r="WQU683" s="39"/>
      <c r="WQV683" s="39"/>
      <c r="WQW683" s="39"/>
      <c r="WQX683" s="39"/>
      <c r="WQY683" s="37"/>
      <c r="WQZ683" s="37"/>
      <c r="WRA683" s="37"/>
      <c r="WRB683" s="37"/>
      <c r="WRC683" s="34"/>
      <c r="WRD683" s="40"/>
      <c r="WRE683" s="34"/>
      <c r="WRF683" s="34"/>
      <c r="WRG683" s="35"/>
      <c r="WRH683" s="36"/>
      <c r="WRI683" s="37"/>
      <c r="WRJ683" s="34"/>
      <c r="WRK683" s="34"/>
      <c r="WRL683" s="41"/>
      <c r="WRM683" s="41"/>
      <c r="WRN683" s="41"/>
      <c r="WRO683" s="41"/>
      <c r="WRP683" s="36"/>
      <c r="WRQ683" s="41"/>
      <c r="WRR683" s="36"/>
      <c r="WRS683" s="34"/>
      <c r="WRT683" s="34"/>
      <c r="WRU683" s="37"/>
      <c r="WRV683" s="38"/>
      <c r="WRW683" s="34"/>
      <c r="WRX683" s="39"/>
      <c r="WRY683" s="39"/>
      <c r="WRZ683" s="39"/>
      <c r="WSA683" s="39"/>
      <c r="WSB683" s="39"/>
      <c r="WSC683" s="39"/>
      <c r="WSD683" s="39"/>
      <c r="WSE683" s="39"/>
      <c r="WSF683" s="39"/>
      <c r="WSG683" s="39"/>
      <c r="WSH683" s="39"/>
      <c r="WSI683" s="37"/>
      <c r="WSJ683" s="37"/>
      <c r="WSK683" s="37"/>
      <c r="WSL683" s="37"/>
      <c r="WSM683" s="34"/>
      <c r="WSN683" s="40"/>
      <c r="WSO683" s="34"/>
      <c r="WSP683" s="34"/>
      <c r="WSQ683" s="35"/>
      <c r="WSR683" s="36"/>
      <c r="WSS683" s="37"/>
      <c r="WST683" s="34"/>
      <c r="WSU683" s="34"/>
      <c r="WSV683" s="41"/>
      <c r="WSW683" s="41"/>
      <c r="WSX683" s="41"/>
      <c r="WSY683" s="41"/>
      <c r="WSZ683" s="36"/>
      <c r="WTA683" s="41"/>
      <c r="WTB683" s="36"/>
      <c r="WTC683" s="34"/>
      <c r="WTD683" s="34"/>
      <c r="WTE683" s="37"/>
      <c r="WTF683" s="38"/>
      <c r="WTG683" s="34"/>
      <c r="WTH683" s="39"/>
      <c r="WTI683" s="39"/>
      <c r="WTJ683" s="39"/>
      <c r="WTK683" s="39"/>
      <c r="WTL683" s="39"/>
      <c r="WTM683" s="39"/>
      <c r="WTN683" s="39"/>
      <c r="WTO683" s="39"/>
      <c r="WTP683" s="39"/>
      <c r="WTQ683" s="39"/>
      <c r="WTR683" s="39"/>
      <c r="WTS683" s="37"/>
      <c r="WTT683" s="37"/>
      <c r="WTU683" s="37"/>
      <c r="WTV683" s="37"/>
      <c r="WTW683" s="34"/>
      <c r="WTX683" s="40"/>
      <c r="WTY683" s="34"/>
      <c r="WTZ683" s="34"/>
      <c r="WUA683" s="35"/>
      <c r="WUB683" s="36"/>
      <c r="WUC683" s="37"/>
      <c r="WUD683" s="34"/>
      <c r="WUE683" s="34"/>
      <c r="WUF683" s="41"/>
      <c r="WUG683" s="41"/>
      <c r="WUH683" s="41"/>
      <c r="WUI683" s="41"/>
      <c r="WUJ683" s="36"/>
      <c r="WUK683" s="41"/>
      <c r="WUL683" s="36"/>
      <c r="WUM683" s="34"/>
      <c r="WUN683" s="34"/>
      <c r="WUO683" s="37"/>
      <c r="WUP683" s="38"/>
      <c r="WUQ683" s="34"/>
      <c r="WUR683" s="39"/>
      <c r="WUS683" s="39"/>
      <c r="WUT683" s="39"/>
      <c r="WUU683" s="39"/>
      <c r="WUV683" s="39"/>
      <c r="WUW683" s="39"/>
      <c r="WUX683" s="39"/>
      <c r="WUY683" s="39"/>
      <c r="WUZ683" s="39"/>
      <c r="WVA683" s="39"/>
      <c r="WVB683" s="39"/>
      <c r="WVC683" s="37"/>
      <c r="WVD683" s="37"/>
      <c r="WVE683" s="37"/>
      <c r="WVF683" s="37"/>
      <c r="WVG683" s="34"/>
      <c r="WVH683" s="40"/>
      <c r="WVI683" s="34"/>
      <c r="WVJ683" s="34"/>
      <c r="WVK683" s="35"/>
      <c r="WVL683" s="36"/>
      <c r="WVM683" s="37"/>
      <c r="WVN683" s="34"/>
      <c r="WVO683" s="34"/>
      <c r="WVP683" s="41"/>
      <c r="WVQ683" s="41"/>
      <c r="WVR683" s="41"/>
      <c r="WVS683" s="41"/>
      <c r="WVT683" s="36"/>
      <c r="WVU683" s="41"/>
      <c r="WVV683" s="36"/>
      <c r="WVW683" s="34"/>
      <c r="WVX683" s="34"/>
      <c r="WVY683" s="37"/>
      <c r="WVZ683" s="38"/>
      <c r="WWA683" s="34"/>
      <c r="WWB683" s="39"/>
      <c r="WWC683" s="39"/>
      <c r="WWD683" s="39"/>
      <c r="WWE683" s="39"/>
      <c r="WWF683" s="39"/>
      <c r="WWG683" s="39"/>
      <c r="WWH683" s="39"/>
      <c r="WWI683" s="39"/>
      <c r="WWJ683" s="39"/>
      <c r="WWK683" s="39"/>
      <c r="WWL683" s="39"/>
      <c r="WWM683" s="37"/>
      <c r="WWN683" s="37"/>
      <c r="WWO683" s="37"/>
      <c r="WWP683" s="37"/>
      <c r="WWQ683" s="34"/>
      <c r="WWR683" s="40"/>
      <c r="WWS683" s="34"/>
      <c r="WWT683" s="34"/>
      <c r="WWU683" s="35"/>
      <c r="WWV683" s="36"/>
      <c r="WWW683" s="37"/>
      <c r="WWX683" s="34"/>
      <c r="WWY683" s="34"/>
      <c r="WWZ683" s="41"/>
      <c r="WXA683" s="41"/>
      <c r="WXB683" s="41"/>
      <c r="WXC683" s="41"/>
      <c r="WXD683" s="36"/>
      <c r="WXE683" s="41"/>
      <c r="WXF683" s="36"/>
      <c r="WXG683" s="34"/>
      <c r="WXH683" s="34"/>
      <c r="WXI683" s="37"/>
      <c r="WXJ683" s="38"/>
      <c r="WXK683" s="34"/>
      <c r="WXL683" s="39"/>
      <c r="WXM683" s="39"/>
      <c r="WXN683" s="39"/>
      <c r="WXO683" s="39"/>
      <c r="WXP683" s="39"/>
      <c r="WXQ683" s="39"/>
      <c r="WXR683" s="39"/>
      <c r="WXS683" s="39"/>
      <c r="WXT683" s="39"/>
      <c r="WXU683" s="39"/>
      <c r="WXV683" s="39"/>
      <c r="WXW683" s="37"/>
      <c r="WXX683" s="37"/>
      <c r="WXY683" s="37"/>
      <c r="WXZ683" s="37"/>
      <c r="WYA683" s="34"/>
      <c r="WYB683" s="40"/>
      <c r="WYC683" s="34"/>
      <c r="WYD683" s="34"/>
      <c r="WYE683" s="35"/>
      <c r="WYF683" s="36"/>
      <c r="WYG683" s="37"/>
      <c r="WYH683" s="34"/>
      <c r="WYI683" s="34"/>
      <c r="WYJ683" s="41"/>
      <c r="WYK683" s="41"/>
      <c r="WYL683" s="41"/>
      <c r="WYM683" s="41"/>
      <c r="WYN683" s="36"/>
      <c r="WYO683" s="41"/>
      <c r="WYP683" s="36"/>
      <c r="WYQ683" s="34"/>
      <c r="WYR683" s="34"/>
      <c r="WYS683" s="37"/>
      <c r="WYT683" s="38"/>
      <c r="WYU683" s="34"/>
      <c r="WYV683" s="39"/>
      <c r="WYW683" s="39"/>
      <c r="WYX683" s="39"/>
      <c r="WYY683" s="39"/>
      <c r="WYZ683" s="39"/>
      <c r="WZA683" s="39"/>
      <c r="WZB683" s="39"/>
      <c r="WZC683" s="39"/>
      <c r="WZD683" s="39"/>
      <c r="WZE683" s="39"/>
      <c r="WZF683" s="39"/>
      <c r="WZG683" s="37"/>
      <c r="WZH683" s="37"/>
      <c r="WZI683" s="37"/>
      <c r="WZJ683" s="37"/>
      <c r="WZK683" s="34"/>
      <c r="WZL683" s="40"/>
      <c r="WZM683" s="34"/>
      <c r="WZN683" s="34"/>
      <c r="WZO683" s="35"/>
      <c r="WZP683" s="36"/>
      <c r="WZQ683" s="37"/>
      <c r="WZR683" s="34"/>
      <c r="WZS683" s="34"/>
      <c r="WZT683" s="41"/>
      <c r="WZU683" s="41"/>
      <c r="WZV683" s="41"/>
      <c r="WZW683" s="41"/>
      <c r="WZX683" s="36"/>
      <c r="WZY683" s="41"/>
      <c r="WZZ683" s="36"/>
      <c r="XAA683" s="34"/>
      <c r="XAB683" s="34"/>
      <c r="XAC683" s="37"/>
      <c r="XAD683" s="38"/>
      <c r="XAE683" s="34"/>
      <c r="XAF683" s="39"/>
      <c r="XAG683" s="39"/>
      <c r="XAH683" s="39"/>
      <c r="XAI683" s="39"/>
      <c r="XAJ683" s="39"/>
      <c r="XAK683" s="39"/>
      <c r="XAL683" s="39"/>
      <c r="XAM683" s="39"/>
      <c r="XAN683" s="39"/>
      <c r="XAO683" s="39"/>
      <c r="XAP683" s="39"/>
      <c r="XAQ683" s="37"/>
      <c r="XAR683" s="37"/>
      <c r="XAS683" s="37"/>
      <c r="XAT683" s="37"/>
      <c r="XAU683" s="34"/>
      <c r="XAV683" s="40"/>
      <c r="XAW683" s="34"/>
      <c r="XAX683" s="34"/>
      <c r="XAY683" s="35"/>
      <c r="XAZ683" s="36"/>
      <c r="XBA683" s="37"/>
      <c r="XBB683" s="34"/>
      <c r="XBC683" s="34"/>
      <c r="XBD683" s="41"/>
      <c r="XBE683" s="41"/>
      <c r="XBF683" s="41"/>
      <c r="XBG683" s="41"/>
      <c r="XBH683" s="36"/>
      <c r="XBI683" s="41"/>
      <c r="XBJ683" s="36"/>
      <c r="XBK683" s="34"/>
      <c r="XBL683" s="34"/>
      <c r="XBM683" s="37"/>
      <c r="XBN683" s="38"/>
      <c r="XBO683" s="34"/>
      <c r="XBP683" s="39"/>
      <c r="XBQ683" s="39"/>
      <c r="XBR683" s="39"/>
      <c r="XBS683" s="39"/>
      <c r="XBT683" s="39"/>
      <c r="XBU683" s="39"/>
      <c r="XBV683" s="39"/>
      <c r="XBW683" s="39"/>
      <c r="XBX683" s="39"/>
      <c r="XBY683" s="39"/>
      <c r="XBZ683" s="39"/>
      <c r="XCA683" s="37"/>
      <c r="XCB683" s="37"/>
      <c r="XCC683" s="37"/>
      <c r="XCD683" s="37"/>
      <c r="XCE683" s="34"/>
      <c r="XCF683" s="40"/>
      <c r="XCG683" s="34"/>
      <c r="XCH683" s="34"/>
      <c r="XCI683" s="35"/>
      <c r="XCJ683" s="36"/>
      <c r="XCK683" s="37"/>
      <c r="XCL683" s="34"/>
      <c r="XCM683" s="34"/>
      <c r="XCN683" s="41"/>
      <c r="XCO683" s="41"/>
      <c r="XCP683" s="41"/>
      <c r="XCQ683" s="41"/>
      <c r="XCR683" s="36"/>
      <c r="XCS683" s="41"/>
      <c r="XCT683" s="36"/>
      <c r="XCU683" s="34"/>
      <c r="XCV683" s="34"/>
      <c r="XCW683" s="37"/>
      <c r="XCX683" s="38"/>
      <c r="XCY683" s="34"/>
      <c r="XCZ683" s="39"/>
      <c r="XDA683" s="39"/>
      <c r="XDB683" s="39"/>
      <c r="XDC683" s="39"/>
      <c r="XDD683" s="39"/>
      <c r="XDE683" s="39"/>
      <c r="XDF683" s="39"/>
      <c r="XDG683" s="39"/>
      <c r="XDH683" s="39"/>
      <c r="XDI683" s="39"/>
      <c r="XDJ683" s="39"/>
      <c r="XDK683" s="37"/>
      <c r="XDL683" s="37"/>
      <c r="XDM683" s="37"/>
      <c r="XDN683" s="37"/>
      <c r="XDO683" s="34"/>
      <c r="XDP683" s="40"/>
      <c r="XDQ683" s="34"/>
      <c r="XDR683" s="34"/>
      <c r="XDS683" s="35"/>
      <c r="XDT683" s="36"/>
      <c r="XDU683" s="37"/>
      <c r="XDV683" s="34"/>
      <c r="XDW683" s="34"/>
      <c r="XDX683" s="41"/>
      <c r="XDY683" s="41"/>
      <c r="XDZ683" s="41"/>
      <c r="XEA683" s="41"/>
      <c r="XEB683" s="36"/>
      <c r="XEC683" s="41"/>
      <c r="XED683" s="36"/>
      <c r="XEE683" s="34"/>
      <c r="XEF683" s="34"/>
      <c r="XEG683" s="37"/>
      <c r="XEH683" s="38"/>
      <c r="XEI683" s="34"/>
      <c r="XEJ683" s="39"/>
      <c r="XEK683" s="39"/>
      <c r="XEL683" s="39"/>
      <c r="XEM683" s="39"/>
      <c r="XEN683" s="39"/>
      <c r="XEO683" s="39"/>
      <c r="XEP683" s="39"/>
      <c r="XEQ683" s="39"/>
      <c r="XER683" s="39"/>
      <c r="XES683" s="39"/>
      <c r="XET683" s="39"/>
      <c r="XEU683" s="37"/>
      <c r="XEV683" s="37"/>
      <c r="XEW683" s="37"/>
      <c r="XEX683" s="37"/>
      <c r="XEY683" s="34"/>
      <c r="XEZ683" s="40"/>
      <c r="XFA683" s="34"/>
      <c r="XFB683" s="34"/>
      <c r="XFC683" s="35"/>
      <c r="XFD683" s="36"/>
    </row>
    <row r="684" spans="1:16384" ht="45" hidden="1" customHeight="1">
      <c r="A684" s="43">
        <v>1</v>
      </c>
      <c r="B684" s="43">
        <v>4741</v>
      </c>
      <c r="C684" s="43" t="s">
        <v>2497</v>
      </c>
      <c r="D684" s="70" t="s">
        <v>2498</v>
      </c>
      <c r="E684" s="103">
        <v>44754</v>
      </c>
      <c r="F684" s="43" t="s">
        <v>1924</v>
      </c>
      <c r="G684" s="43">
        <v>372</v>
      </c>
      <c r="H684" s="167">
        <v>4369.8599999999997</v>
      </c>
      <c r="I684" s="152">
        <v>44754</v>
      </c>
      <c r="J684" s="358" t="s">
        <v>3317</v>
      </c>
      <c r="K684" s="223"/>
      <c r="L684" s="132" t="s">
        <v>93</v>
      </c>
      <c r="M684" s="224"/>
      <c r="N684" s="99" t="s">
        <v>3316</v>
      </c>
      <c r="O684" s="192" t="s">
        <v>59</v>
      </c>
      <c r="P684" s="200">
        <v>1</v>
      </c>
      <c r="Q684" s="42">
        <v>4369.8599999999997</v>
      </c>
      <c r="R684" s="42">
        <f>P684*Q684</f>
        <v>4369.8599999999997</v>
      </c>
      <c r="S684" s="43" t="s">
        <v>1914</v>
      </c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42"/>
      <c r="AJ684" s="42" t="str">
        <f>S684</f>
        <v>2.6.22.13</v>
      </c>
      <c r="AK684" s="43"/>
      <c r="AL684" s="42"/>
      <c r="AM684" s="45" t="s">
        <v>311</v>
      </c>
      <c r="AN684" s="95">
        <v>44743</v>
      </c>
      <c r="AO684" s="82"/>
    </row>
    <row r="685" spans="1:16384" ht="45" hidden="1" customHeight="1">
      <c r="A685" s="43">
        <v>1</v>
      </c>
      <c r="B685" s="43">
        <v>4741</v>
      </c>
      <c r="C685" s="43" t="s">
        <v>2497</v>
      </c>
      <c r="D685" s="70" t="s">
        <v>2498</v>
      </c>
      <c r="E685" s="103">
        <v>44754</v>
      </c>
      <c r="F685" s="43" t="s">
        <v>1924</v>
      </c>
      <c r="G685" s="43">
        <v>372</v>
      </c>
      <c r="H685" s="167">
        <v>845</v>
      </c>
      <c r="I685" s="152">
        <v>44754</v>
      </c>
      <c r="J685" s="358" t="s">
        <v>3318</v>
      </c>
      <c r="K685" s="223"/>
      <c r="L685" s="132" t="s">
        <v>93</v>
      </c>
      <c r="M685" s="224"/>
      <c r="N685" s="99" t="s">
        <v>3316</v>
      </c>
      <c r="O685" s="192" t="s">
        <v>59</v>
      </c>
      <c r="P685" s="200">
        <v>1</v>
      </c>
      <c r="Q685" s="42">
        <v>845</v>
      </c>
      <c r="R685" s="42">
        <f t="shared" ref="R685:R692" si="267">P685*Q685</f>
        <v>845</v>
      </c>
      <c r="S685" s="43" t="s">
        <v>1914</v>
      </c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42"/>
      <c r="AJ685" s="43"/>
      <c r="AK685" s="43"/>
      <c r="AL685" s="42"/>
      <c r="AM685" s="45" t="s">
        <v>311</v>
      </c>
      <c r="AN685" s="95">
        <v>44743</v>
      </c>
      <c r="AO685" s="82"/>
    </row>
    <row r="686" spans="1:16384" ht="45" hidden="1" customHeight="1">
      <c r="A686" s="43">
        <v>1</v>
      </c>
      <c r="B686" s="43">
        <v>4741</v>
      </c>
      <c r="C686" s="43" t="s">
        <v>2497</v>
      </c>
      <c r="D686" s="70" t="s">
        <v>2498</v>
      </c>
      <c r="E686" s="103">
        <v>44754</v>
      </c>
      <c r="F686" s="43" t="s">
        <v>1924</v>
      </c>
      <c r="G686" s="43">
        <v>372</v>
      </c>
      <c r="H686" s="167">
        <v>481</v>
      </c>
      <c r="I686" s="152">
        <v>44754</v>
      </c>
      <c r="J686" s="358" t="s">
        <v>3319</v>
      </c>
      <c r="K686" s="223"/>
      <c r="L686" s="132" t="s">
        <v>93</v>
      </c>
      <c r="M686" s="224"/>
      <c r="N686" s="99" t="s">
        <v>3316</v>
      </c>
      <c r="O686" s="192" t="s">
        <v>59</v>
      </c>
      <c r="P686" s="200">
        <v>1</v>
      </c>
      <c r="Q686" s="42">
        <v>481</v>
      </c>
      <c r="R686" s="42">
        <f t="shared" si="267"/>
        <v>481</v>
      </c>
      <c r="S686" s="43" t="s">
        <v>1914</v>
      </c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42"/>
      <c r="AJ686" s="43"/>
      <c r="AK686" s="43"/>
      <c r="AL686" s="42"/>
      <c r="AM686" s="45" t="s">
        <v>311</v>
      </c>
      <c r="AN686" s="95">
        <v>44743</v>
      </c>
      <c r="AO686" s="82"/>
    </row>
    <row r="687" spans="1:16384" ht="45" hidden="1" customHeight="1">
      <c r="A687" s="43">
        <v>1</v>
      </c>
      <c r="B687" s="43">
        <v>4741</v>
      </c>
      <c r="C687" s="43" t="s">
        <v>2497</v>
      </c>
      <c r="D687" s="70" t="s">
        <v>2498</v>
      </c>
      <c r="E687" s="103">
        <v>44754</v>
      </c>
      <c r="F687" s="43" t="s">
        <v>1924</v>
      </c>
      <c r="G687" s="43">
        <v>372</v>
      </c>
      <c r="H687" s="167">
        <v>4991.8500000000004</v>
      </c>
      <c r="I687" s="152">
        <v>44754</v>
      </c>
      <c r="J687" s="358" t="s">
        <v>3320</v>
      </c>
      <c r="K687" s="223"/>
      <c r="L687" s="132" t="s">
        <v>34</v>
      </c>
      <c r="M687" s="224"/>
      <c r="N687" s="99" t="s">
        <v>3316</v>
      </c>
      <c r="O687" s="192" t="s">
        <v>59</v>
      </c>
      <c r="P687" s="200">
        <v>1</v>
      </c>
      <c r="Q687" s="42">
        <v>4991.8500000000004</v>
      </c>
      <c r="R687" s="42">
        <f t="shared" si="267"/>
        <v>4991.8500000000004</v>
      </c>
      <c r="S687" s="43" t="s">
        <v>1914</v>
      </c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42"/>
      <c r="AJ687" s="43"/>
      <c r="AK687" s="43"/>
      <c r="AL687" s="42"/>
      <c r="AM687" s="45" t="s">
        <v>311</v>
      </c>
      <c r="AN687" s="95">
        <v>44743</v>
      </c>
      <c r="AO687" s="82"/>
    </row>
    <row r="688" spans="1:16384" ht="45" hidden="1" customHeight="1">
      <c r="A688" s="43">
        <v>1</v>
      </c>
      <c r="B688" s="43">
        <v>4741</v>
      </c>
      <c r="C688" s="43" t="s">
        <v>2497</v>
      </c>
      <c r="D688" s="70" t="s">
        <v>2498</v>
      </c>
      <c r="E688" s="103">
        <v>44754</v>
      </c>
      <c r="F688" s="43" t="s">
        <v>1924</v>
      </c>
      <c r="G688" s="43">
        <v>372</v>
      </c>
      <c r="H688" s="167">
        <v>20439.55</v>
      </c>
      <c r="I688" s="152">
        <v>44755</v>
      </c>
      <c r="J688" s="358" t="s">
        <v>3321</v>
      </c>
      <c r="K688" s="223"/>
      <c r="L688" s="132" t="s">
        <v>32</v>
      </c>
      <c r="M688" s="224"/>
      <c r="N688" s="99" t="s">
        <v>3316</v>
      </c>
      <c r="O688" s="192" t="s">
        <v>59</v>
      </c>
      <c r="P688" s="200">
        <v>1</v>
      </c>
      <c r="Q688" s="42">
        <v>20439.55</v>
      </c>
      <c r="R688" s="42">
        <f t="shared" si="267"/>
        <v>20439.55</v>
      </c>
      <c r="S688" s="43" t="s">
        <v>1914</v>
      </c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42"/>
      <c r="AJ688" s="43"/>
      <c r="AK688" s="43"/>
      <c r="AL688" s="42"/>
      <c r="AM688" s="45" t="s">
        <v>311</v>
      </c>
      <c r="AN688" s="95">
        <v>44743</v>
      </c>
      <c r="AO688" s="82"/>
    </row>
    <row r="689" spans="1:16384" ht="45" hidden="1" customHeight="1">
      <c r="A689" s="43">
        <v>1</v>
      </c>
      <c r="B689" s="43">
        <v>4741</v>
      </c>
      <c r="C689" s="43" t="s">
        <v>2497</v>
      </c>
      <c r="D689" s="70" t="s">
        <v>2498</v>
      </c>
      <c r="E689" s="103">
        <v>44754</v>
      </c>
      <c r="F689" s="43" t="s">
        <v>1924</v>
      </c>
      <c r="G689" s="43">
        <v>372</v>
      </c>
      <c r="H689" s="167">
        <v>2642.4</v>
      </c>
      <c r="I689" s="152">
        <v>44755</v>
      </c>
      <c r="J689" s="358" t="s">
        <v>3322</v>
      </c>
      <c r="K689" s="223"/>
      <c r="L689" s="132" t="s">
        <v>2306</v>
      </c>
      <c r="M689" s="224"/>
      <c r="N689" s="99" t="s">
        <v>3316</v>
      </c>
      <c r="O689" s="192" t="s">
        <v>59</v>
      </c>
      <c r="P689" s="200">
        <v>1</v>
      </c>
      <c r="Q689" s="42">
        <v>2642.4</v>
      </c>
      <c r="R689" s="42">
        <f t="shared" si="267"/>
        <v>2642.4</v>
      </c>
      <c r="S689" s="43" t="s">
        <v>1914</v>
      </c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42"/>
      <c r="AJ689" s="43"/>
      <c r="AK689" s="43"/>
      <c r="AL689" s="42"/>
      <c r="AM689" s="45" t="s">
        <v>311</v>
      </c>
      <c r="AN689" s="95">
        <v>44743</v>
      </c>
      <c r="AO689" s="82"/>
    </row>
    <row r="690" spans="1:16384" ht="45" hidden="1" customHeight="1">
      <c r="A690" s="43">
        <v>1</v>
      </c>
      <c r="B690" s="43">
        <v>4741</v>
      </c>
      <c r="C690" s="43" t="s">
        <v>2497</v>
      </c>
      <c r="D690" s="70" t="s">
        <v>2498</v>
      </c>
      <c r="E690" s="103">
        <v>44754</v>
      </c>
      <c r="F690" s="43" t="s">
        <v>1924</v>
      </c>
      <c r="G690" s="43">
        <v>372</v>
      </c>
      <c r="H690" s="167">
        <v>3089.1</v>
      </c>
      <c r="I690" s="152">
        <v>44755</v>
      </c>
      <c r="J690" s="358" t="s">
        <v>3323</v>
      </c>
      <c r="K690" s="223"/>
      <c r="L690" s="132" t="s">
        <v>95</v>
      </c>
      <c r="M690" s="224"/>
      <c r="N690" s="99" t="s">
        <v>3316</v>
      </c>
      <c r="O690" s="192" t="s">
        <v>59</v>
      </c>
      <c r="P690" s="200">
        <v>1</v>
      </c>
      <c r="Q690" s="42">
        <v>3089.1</v>
      </c>
      <c r="R690" s="42">
        <f t="shared" si="267"/>
        <v>3089.1</v>
      </c>
      <c r="S690" s="43" t="s">
        <v>1914</v>
      </c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42"/>
      <c r="AJ690" s="43"/>
      <c r="AK690" s="43"/>
      <c r="AL690" s="42"/>
      <c r="AM690" s="45" t="s">
        <v>311</v>
      </c>
      <c r="AN690" s="95">
        <v>44743</v>
      </c>
      <c r="AO690" s="82"/>
    </row>
    <row r="691" spans="1:16384" ht="45" hidden="1" customHeight="1">
      <c r="A691" s="43">
        <v>1</v>
      </c>
      <c r="B691" s="43">
        <v>4741</v>
      </c>
      <c r="C691" s="43" t="s">
        <v>2497</v>
      </c>
      <c r="D691" s="70" t="s">
        <v>2498</v>
      </c>
      <c r="E691" s="103">
        <v>44754</v>
      </c>
      <c r="F691" s="43" t="s">
        <v>1924</v>
      </c>
      <c r="G691" s="43">
        <v>372</v>
      </c>
      <c r="H691" s="167">
        <v>3527.4</v>
      </c>
      <c r="I691" s="152">
        <v>44755</v>
      </c>
      <c r="J691" s="358" t="s">
        <v>3324</v>
      </c>
      <c r="K691" s="223"/>
      <c r="L691" s="132" t="s">
        <v>3326</v>
      </c>
      <c r="M691" s="224"/>
      <c r="N691" s="99" t="s">
        <v>3316</v>
      </c>
      <c r="O691" s="192" t="s">
        <v>59</v>
      </c>
      <c r="P691" s="200">
        <v>1</v>
      </c>
      <c r="Q691" s="42">
        <v>3527.4</v>
      </c>
      <c r="R691" s="42">
        <f t="shared" si="267"/>
        <v>3527.4</v>
      </c>
      <c r="S691" s="43" t="s">
        <v>1914</v>
      </c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42"/>
      <c r="AJ691" s="43"/>
      <c r="AK691" s="43"/>
      <c r="AL691" s="42"/>
      <c r="AM691" s="45" t="s">
        <v>311</v>
      </c>
      <c r="AN691" s="95">
        <v>44743</v>
      </c>
      <c r="AO691" s="82"/>
    </row>
    <row r="692" spans="1:16384" ht="45" hidden="1" customHeight="1">
      <c r="A692" s="43">
        <v>1</v>
      </c>
      <c r="B692" s="43">
        <v>4741</v>
      </c>
      <c r="C692" s="43" t="s">
        <v>2497</v>
      </c>
      <c r="D692" s="70" t="s">
        <v>2498</v>
      </c>
      <c r="E692" s="103">
        <v>44754</v>
      </c>
      <c r="F692" s="43" t="s">
        <v>1924</v>
      </c>
      <c r="G692" s="43">
        <v>372</v>
      </c>
      <c r="H692" s="167">
        <v>12537.7</v>
      </c>
      <c r="I692" s="152">
        <v>44756</v>
      </c>
      <c r="J692" s="358" t="s">
        <v>3325</v>
      </c>
      <c r="K692" s="223"/>
      <c r="L692" s="132" t="s">
        <v>32</v>
      </c>
      <c r="M692" s="224"/>
      <c r="N692" s="99" t="s">
        <v>3316</v>
      </c>
      <c r="O692" s="192" t="s">
        <v>59</v>
      </c>
      <c r="P692" s="200">
        <v>1</v>
      </c>
      <c r="Q692" s="42">
        <v>12537.7</v>
      </c>
      <c r="R692" s="42">
        <f t="shared" si="267"/>
        <v>12537.7</v>
      </c>
      <c r="S692" s="43" t="s">
        <v>1914</v>
      </c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42"/>
      <c r="AJ692" s="43"/>
      <c r="AK692" s="43"/>
      <c r="AL692" s="42"/>
      <c r="AM692" s="45" t="s">
        <v>311</v>
      </c>
      <c r="AN692" s="95">
        <v>44743</v>
      </c>
      <c r="AO692" s="82"/>
    </row>
    <row r="693" spans="1:16384" ht="45" hidden="1" customHeight="1">
      <c r="A693" s="45"/>
      <c r="B693" s="45"/>
      <c r="C693" s="96" t="s">
        <v>2497</v>
      </c>
      <c r="D693" s="88"/>
      <c r="E693" s="45"/>
      <c r="F693" s="45"/>
      <c r="G693" s="45"/>
      <c r="H693" s="220"/>
      <c r="I693" s="45"/>
      <c r="J693" s="366"/>
      <c r="K693" s="221"/>
      <c r="L693" s="88"/>
      <c r="M693" s="222"/>
      <c r="N693" s="88"/>
      <c r="O693" s="45"/>
      <c r="P693" s="45"/>
      <c r="Q693" s="45"/>
      <c r="R693" s="44">
        <f>SUM(R684:R692)</f>
        <v>52923.86</v>
      </c>
      <c r="S693" s="45"/>
      <c r="T693" s="206"/>
      <c r="U693" s="206"/>
      <c r="V693" s="206"/>
      <c r="W693" s="206"/>
      <c r="X693" s="206"/>
      <c r="Y693" s="206"/>
      <c r="Z693" s="206"/>
      <c r="AA693" s="206"/>
      <c r="AB693" s="206" t="e">
        <f>SUBTOTAL(9,#REF!)</f>
        <v>#REF!</v>
      </c>
      <c r="AC693" s="206" t="e">
        <f>SUBTOTAL(9,#REF!)</f>
        <v>#REF!</v>
      </c>
      <c r="AD693" s="206" t="e">
        <f>SUBTOTAL(9,#REF!)</f>
        <v>#REF!</v>
      </c>
      <c r="AE693" s="206"/>
      <c r="AF693" s="206" t="e">
        <f>SUBTOTAL(9,#REF!)</f>
        <v>#REF!</v>
      </c>
      <c r="AG693" s="206" t="e">
        <f>SUBTOTAL(9,#REF!)</f>
        <v>#REF!</v>
      </c>
      <c r="AH693" s="206" t="e">
        <f>SUBTOTAL(9,#REF!)</f>
        <v>#REF!</v>
      </c>
      <c r="AI693" s="45"/>
      <c r="AJ693" s="45"/>
      <c r="AK693" s="45"/>
      <c r="AL693" s="45"/>
      <c r="AM693" s="45" t="s">
        <v>311</v>
      </c>
      <c r="AN693" s="100">
        <v>44743</v>
      </c>
      <c r="AO693" s="98"/>
      <c r="AP693" s="34"/>
      <c r="AQ693" s="35"/>
      <c r="AR693" s="36"/>
      <c r="AS693" s="41"/>
      <c r="AT693" s="41"/>
      <c r="AU693" s="41"/>
      <c r="AV693" s="36"/>
      <c r="AW693" s="41"/>
      <c r="AX693" s="36"/>
      <c r="AY693" s="34"/>
      <c r="AZ693" s="34"/>
      <c r="BA693" s="37"/>
      <c r="BB693" s="38"/>
      <c r="BC693" s="34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7"/>
      <c r="BP693" s="37"/>
      <c r="BQ693" s="37"/>
      <c r="BR693" s="37"/>
      <c r="BS693" s="34"/>
      <c r="BT693" s="40"/>
      <c r="BU693" s="34"/>
      <c r="BV693" s="34"/>
      <c r="BW693" s="35"/>
      <c r="BX693" s="36"/>
      <c r="BY693" s="37"/>
      <c r="BZ693" s="34"/>
      <c r="CA693" s="34"/>
      <c r="CB693" s="41"/>
      <c r="CC693" s="41"/>
      <c r="CD693" s="41"/>
      <c r="CE693" s="41"/>
      <c r="CF693" s="36"/>
      <c r="CG693" s="41"/>
      <c r="CH693" s="36"/>
      <c r="CI693" s="34"/>
      <c r="CJ693" s="34"/>
      <c r="CK693" s="37"/>
      <c r="CL693" s="38"/>
      <c r="CM693" s="34"/>
      <c r="CN693" s="39"/>
      <c r="CO693" s="39"/>
      <c r="CP693" s="39"/>
      <c r="CQ693" s="39"/>
      <c r="CR693" s="39"/>
      <c r="CS693" s="39"/>
      <c r="CT693" s="39"/>
      <c r="CU693" s="39"/>
      <c r="CV693" s="39"/>
      <c r="CW693" s="39"/>
      <c r="CX693" s="39"/>
      <c r="CY693" s="37"/>
      <c r="CZ693" s="37"/>
      <c r="DA693" s="37"/>
      <c r="DB693" s="37"/>
      <c r="DC693" s="34"/>
      <c r="DD693" s="40"/>
      <c r="DE693" s="34"/>
      <c r="DF693" s="34"/>
      <c r="DG693" s="35"/>
      <c r="DH693" s="36"/>
      <c r="DI693" s="37"/>
      <c r="DJ693" s="34"/>
      <c r="DK693" s="34"/>
      <c r="DL693" s="41"/>
      <c r="DM693" s="41"/>
      <c r="DN693" s="41"/>
      <c r="DO693" s="41"/>
      <c r="DP693" s="36"/>
      <c r="DQ693" s="41"/>
      <c r="DR693" s="36"/>
      <c r="DS693" s="34"/>
      <c r="DT693" s="34"/>
      <c r="DU693" s="37"/>
      <c r="DV693" s="38"/>
      <c r="DW693" s="34"/>
      <c r="DX693" s="39"/>
      <c r="DY693" s="39"/>
      <c r="DZ693" s="39"/>
      <c r="EA693" s="39"/>
      <c r="EB693" s="39"/>
      <c r="EC693" s="39"/>
      <c r="ED693" s="39"/>
      <c r="EE693" s="39"/>
      <c r="EF693" s="39"/>
      <c r="EG693" s="39"/>
      <c r="EH693" s="39"/>
      <c r="EI693" s="37"/>
      <c r="EJ693" s="37"/>
      <c r="EK693" s="37"/>
      <c r="EL693" s="37"/>
      <c r="EM693" s="34"/>
      <c r="EN693" s="40"/>
      <c r="EO693" s="34"/>
      <c r="EP693" s="34"/>
      <c r="EQ693" s="35"/>
      <c r="ER693" s="36"/>
      <c r="ES693" s="37"/>
      <c r="ET693" s="34"/>
      <c r="EU693" s="34"/>
      <c r="EV693" s="41"/>
      <c r="EW693" s="41"/>
      <c r="EX693" s="41"/>
      <c r="EY693" s="41"/>
      <c r="EZ693" s="36"/>
      <c r="FA693" s="41"/>
      <c r="FB693" s="36"/>
      <c r="FC693" s="34"/>
      <c r="FD693" s="34"/>
      <c r="FE693" s="37"/>
      <c r="FF693" s="38"/>
      <c r="FG693" s="34"/>
      <c r="FH693" s="39"/>
      <c r="FI693" s="39"/>
      <c r="FJ693" s="39"/>
      <c r="FK693" s="39"/>
      <c r="FL693" s="39"/>
      <c r="FM693" s="39"/>
      <c r="FN693" s="39"/>
      <c r="FO693" s="39"/>
      <c r="FP693" s="39"/>
      <c r="FQ693" s="39"/>
      <c r="FR693" s="39"/>
      <c r="FS693" s="37"/>
      <c r="FT693" s="37"/>
      <c r="FU693" s="37"/>
      <c r="FV693" s="37"/>
      <c r="FW693" s="34"/>
      <c r="FX693" s="40"/>
      <c r="FY693" s="34"/>
      <c r="FZ693" s="34"/>
      <c r="GA693" s="35"/>
      <c r="GB693" s="36"/>
      <c r="GC693" s="37"/>
      <c r="GD693" s="34"/>
      <c r="GE693" s="34"/>
      <c r="GF693" s="41"/>
      <c r="GG693" s="41"/>
      <c r="GH693" s="41"/>
      <c r="GI693" s="41"/>
      <c r="GJ693" s="36"/>
      <c r="GK693" s="41"/>
      <c r="GL693" s="36"/>
      <c r="GM693" s="34"/>
      <c r="GN693" s="34"/>
      <c r="GO693" s="37"/>
      <c r="GP693" s="38"/>
      <c r="GQ693" s="34"/>
      <c r="GR693" s="39"/>
      <c r="GS693" s="39"/>
      <c r="GT693" s="39"/>
      <c r="GU693" s="39"/>
      <c r="GV693" s="39"/>
      <c r="GW693" s="39"/>
      <c r="GX693" s="39"/>
      <c r="GY693" s="39"/>
      <c r="GZ693" s="39"/>
      <c r="HA693" s="39"/>
      <c r="HB693" s="39"/>
      <c r="HC693" s="37"/>
      <c r="HD693" s="37"/>
      <c r="HE693" s="37"/>
      <c r="HF693" s="37"/>
      <c r="HG693" s="34"/>
      <c r="HH693" s="40"/>
      <c r="HI693" s="34"/>
      <c r="HJ693" s="34"/>
      <c r="HK693" s="35"/>
      <c r="HL693" s="36"/>
      <c r="HM693" s="37"/>
      <c r="HN693" s="34"/>
      <c r="HO693" s="34"/>
      <c r="HP693" s="41"/>
      <c r="HQ693" s="41"/>
      <c r="HR693" s="41"/>
      <c r="HS693" s="41"/>
      <c r="HT693" s="36"/>
      <c r="HU693" s="41"/>
      <c r="HV693" s="36"/>
      <c r="HW693" s="34"/>
      <c r="HX693" s="34"/>
      <c r="HY693" s="37"/>
      <c r="HZ693" s="38"/>
      <c r="IA693" s="34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7"/>
      <c r="IN693" s="37"/>
      <c r="IO693" s="37"/>
      <c r="IP693" s="37"/>
      <c r="IQ693" s="34"/>
      <c r="IR693" s="40"/>
      <c r="IS693" s="34"/>
      <c r="IT693" s="34"/>
      <c r="IU693" s="35"/>
      <c r="IV693" s="36"/>
      <c r="IW693" s="37"/>
      <c r="IX693" s="34"/>
      <c r="IY693" s="34"/>
      <c r="IZ693" s="41"/>
      <c r="JA693" s="41"/>
      <c r="JB693" s="41"/>
      <c r="JC693" s="41"/>
      <c r="JD693" s="36"/>
      <c r="JE693" s="41"/>
      <c r="JF693" s="36"/>
      <c r="JG693" s="34"/>
      <c r="JH693" s="34"/>
      <c r="JI693" s="37"/>
      <c r="JJ693" s="38"/>
      <c r="JK693" s="34"/>
      <c r="JL693" s="39"/>
      <c r="JM693" s="39"/>
      <c r="JN693" s="39"/>
      <c r="JO693" s="39"/>
      <c r="JP693" s="39"/>
      <c r="JQ693" s="39"/>
      <c r="JR693" s="39"/>
      <c r="JS693" s="39"/>
      <c r="JT693" s="39"/>
      <c r="JU693" s="39"/>
      <c r="JV693" s="39"/>
      <c r="JW693" s="37"/>
      <c r="JX693" s="37"/>
      <c r="JY693" s="37"/>
      <c r="JZ693" s="37"/>
      <c r="KA693" s="34"/>
      <c r="KB693" s="40"/>
      <c r="KC693" s="34"/>
      <c r="KD693" s="34"/>
      <c r="KE693" s="35"/>
      <c r="KF693" s="36"/>
      <c r="KG693" s="37"/>
      <c r="KH693" s="34"/>
      <c r="KI693" s="34"/>
      <c r="KJ693" s="41"/>
      <c r="KK693" s="41"/>
      <c r="KL693" s="41"/>
      <c r="KM693" s="41"/>
      <c r="KN693" s="36"/>
      <c r="KO693" s="41"/>
      <c r="KP693" s="36"/>
      <c r="KQ693" s="34"/>
      <c r="KR693" s="34"/>
      <c r="KS693" s="37"/>
      <c r="KT693" s="38"/>
      <c r="KU693" s="34"/>
      <c r="KV693" s="39"/>
      <c r="KW693" s="39"/>
      <c r="KX693" s="39"/>
      <c r="KY693" s="39"/>
      <c r="KZ693" s="39"/>
      <c r="LA693" s="39"/>
      <c r="LB693" s="39"/>
      <c r="LC693" s="39"/>
      <c r="LD693" s="39"/>
      <c r="LE693" s="39"/>
      <c r="LF693" s="39"/>
      <c r="LG693" s="37"/>
      <c r="LH693" s="37"/>
      <c r="LI693" s="37"/>
      <c r="LJ693" s="37"/>
      <c r="LK693" s="34"/>
      <c r="LL693" s="40"/>
      <c r="LM693" s="34"/>
      <c r="LN693" s="34"/>
      <c r="LO693" s="35"/>
      <c r="LP693" s="36"/>
      <c r="LQ693" s="37"/>
      <c r="LR693" s="34"/>
      <c r="LS693" s="34"/>
      <c r="LT693" s="41"/>
      <c r="LU693" s="41"/>
      <c r="LV693" s="41"/>
      <c r="LW693" s="41"/>
      <c r="LX693" s="36"/>
      <c r="LY693" s="41"/>
      <c r="LZ693" s="36"/>
      <c r="MA693" s="34"/>
      <c r="MB693" s="34"/>
      <c r="MC693" s="37"/>
      <c r="MD693" s="38"/>
      <c r="ME693" s="34"/>
      <c r="MF693" s="39"/>
      <c r="MG693" s="39"/>
      <c r="MH693" s="39"/>
      <c r="MI693" s="39"/>
      <c r="MJ693" s="39"/>
      <c r="MK693" s="39"/>
      <c r="ML693" s="39"/>
      <c r="MM693" s="39"/>
      <c r="MN693" s="39"/>
      <c r="MO693" s="39"/>
      <c r="MP693" s="39"/>
      <c r="MQ693" s="37"/>
      <c r="MR693" s="37"/>
      <c r="MS693" s="37"/>
      <c r="MT693" s="37"/>
      <c r="MU693" s="34"/>
      <c r="MV693" s="40"/>
      <c r="MW693" s="34"/>
      <c r="MX693" s="34"/>
      <c r="MY693" s="35"/>
      <c r="MZ693" s="36"/>
      <c r="NA693" s="37"/>
      <c r="NB693" s="34"/>
      <c r="NC693" s="34"/>
      <c r="ND693" s="41"/>
      <c r="NE693" s="41"/>
      <c r="NF693" s="41"/>
      <c r="NG693" s="41"/>
      <c r="NH693" s="36"/>
      <c r="NI693" s="41"/>
      <c r="NJ693" s="36"/>
      <c r="NK693" s="34"/>
      <c r="NL693" s="34"/>
      <c r="NM693" s="37"/>
      <c r="NN693" s="38"/>
      <c r="NO693" s="34"/>
      <c r="NP693" s="39"/>
      <c r="NQ693" s="39"/>
      <c r="NR693" s="39"/>
      <c r="NS693" s="39"/>
      <c r="NT693" s="39"/>
      <c r="NU693" s="39"/>
      <c r="NV693" s="39"/>
      <c r="NW693" s="39"/>
      <c r="NX693" s="39"/>
      <c r="NY693" s="39"/>
      <c r="NZ693" s="39"/>
      <c r="OA693" s="37"/>
      <c r="OB693" s="37"/>
      <c r="OC693" s="37"/>
      <c r="OD693" s="37"/>
      <c r="OE693" s="34"/>
      <c r="OF693" s="40"/>
      <c r="OG693" s="34"/>
      <c r="OH693" s="34"/>
      <c r="OI693" s="35"/>
      <c r="OJ693" s="36"/>
      <c r="OK693" s="37"/>
      <c r="OL693" s="34"/>
      <c r="OM693" s="34"/>
      <c r="ON693" s="41"/>
      <c r="OO693" s="41"/>
      <c r="OP693" s="41"/>
      <c r="OQ693" s="41"/>
      <c r="OR693" s="36"/>
      <c r="OS693" s="41"/>
      <c r="OT693" s="36"/>
      <c r="OU693" s="34"/>
      <c r="OV693" s="34"/>
      <c r="OW693" s="37"/>
      <c r="OX693" s="38"/>
      <c r="OY693" s="34"/>
      <c r="OZ693" s="39"/>
      <c r="PA693" s="39"/>
      <c r="PB693" s="39"/>
      <c r="PC693" s="39"/>
      <c r="PD693" s="39"/>
      <c r="PE693" s="39"/>
      <c r="PF693" s="39"/>
      <c r="PG693" s="39"/>
      <c r="PH693" s="39"/>
      <c r="PI693" s="39"/>
      <c r="PJ693" s="39"/>
      <c r="PK693" s="37"/>
      <c r="PL693" s="37"/>
      <c r="PM693" s="37"/>
      <c r="PN693" s="37"/>
      <c r="PO693" s="34"/>
      <c r="PP693" s="40"/>
      <c r="PQ693" s="34"/>
      <c r="PR693" s="34"/>
      <c r="PS693" s="35"/>
      <c r="PT693" s="36"/>
      <c r="PU693" s="37"/>
      <c r="PV693" s="34"/>
      <c r="PW693" s="34"/>
      <c r="PX693" s="41"/>
      <c r="PY693" s="41"/>
      <c r="PZ693" s="41"/>
      <c r="QA693" s="41"/>
      <c r="QB693" s="36"/>
      <c r="QC693" s="41"/>
      <c r="QD693" s="36"/>
      <c r="QE693" s="34"/>
      <c r="QF693" s="34"/>
      <c r="QG693" s="37"/>
      <c r="QH693" s="38"/>
      <c r="QI693" s="34"/>
      <c r="QJ693" s="39"/>
      <c r="QK693" s="39"/>
      <c r="QL693" s="39"/>
      <c r="QM693" s="39"/>
      <c r="QN693" s="39"/>
      <c r="QO693" s="39"/>
      <c r="QP693" s="39"/>
      <c r="QQ693" s="39"/>
      <c r="QR693" s="39"/>
      <c r="QS693" s="39"/>
      <c r="QT693" s="39"/>
      <c r="QU693" s="37"/>
      <c r="QV693" s="37"/>
      <c r="QW693" s="37"/>
      <c r="QX693" s="37"/>
      <c r="QY693" s="34"/>
      <c r="QZ693" s="40"/>
      <c r="RA693" s="34"/>
      <c r="RB693" s="34"/>
      <c r="RC693" s="35"/>
      <c r="RD693" s="36"/>
      <c r="RE693" s="37"/>
      <c r="RF693" s="34"/>
      <c r="RG693" s="34"/>
      <c r="RH693" s="41"/>
      <c r="RI693" s="41"/>
      <c r="RJ693" s="41"/>
      <c r="RK693" s="41"/>
      <c r="RL693" s="36"/>
      <c r="RM693" s="41"/>
      <c r="RN693" s="36"/>
      <c r="RO693" s="34"/>
      <c r="RP693" s="34"/>
      <c r="RQ693" s="37"/>
      <c r="RR693" s="38"/>
      <c r="RS693" s="34"/>
      <c r="RT693" s="39"/>
      <c r="RU693" s="39"/>
      <c r="RV693" s="39"/>
      <c r="RW693" s="39"/>
      <c r="RX693" s="39"/>
      <c r="RY693" s="39"/>
      <c r="RZ693" s="39"/>
      <c r="SA693" s="39"/>
      <c r="SB693" s="39"/>
      <c r="SC693" s="39"/>
      <c r="SD693" s="39"/>
      <c r="SE693" s="37"/>
      <c r="SF693" s="37"/>
      <c r="SG693" s="37"/>
      <c r="SH693" s="37"/>
      <c r="SI693" s="34"/>
      <c r="SJ693" s="40"/>
      <c r="SK693" s="34"/>
      <c r="SL693" s="34"/>
      <c r="SM693" s="35"/>
      <c r="SN693" s="36"/>
      <c r="SO693" s="37"/>
      <c r="SP693" s="34"/>
      <c r="SQ693" s="34"/>
      <c r="SR693" s="41"/>
      <c r="SS693" s="41"/>
      <c r="ST693" s="41"/>
      <c r="SU693" s="41"/>
      <c r="SV693" s="36"/>
      <c r="SW693" s="41"/>
      <c r="SX693" s="36"/>
      <c r="SY693" s="34"/>
      <c r="SZ693" s="34"/>
      <c r="TA693" s="37"/>
      <c r="TB693" s="38"/>
      <c r="TC693" s="34"/>
      <c r="TD693" s="39"/>
      <c r="TE693" s="39"/>
      <c r="TF693" s="39"/>
      <c r="TG693" s="39"/>
      <c r="TH693" s="39"/>
      <c r="TI693" s="39"/>
      <c r="TJ693" s="39"/>
      <c r="TK693" s="39"/>
      <c r="TL693" s="39"/>
      <c r="TM693" s="39"/>
      <c r="TN693" s="39"/>
      <c r="TO693" s="37"/>
      <c r="TP693" s="37"/>
      <c r="TQ693" s="37"/>
      <c r="TR693" s="37"/>
      <c r="TS693" s="34"/>
      <c r="TT693" s="40"/>
      <c r="TU693" s="34"/>
      <c r="TV693" s="34"/>
      <c r="TW693" s="35"/>
      <c r="TX693" s="36"/>
      <c r="TY693" s="37"/>
      <c r="TZ693" s="34"/>
      <c r="UA693" s="34"/>
      <c r="UB693" s="41"/>
      <c r="UC693" s="41"/>
      <c r="UD693" s="41"/>
      <c r="UE693" s="41"/>
      <c r="UF693" s="36"/>
      <c r="UG693" s="41"/>
      <c r="UH693" s="36"/>
      <c r="UI693" s="34"/>
      <c r="UJ693" s="34"/>
      <c r="UK693" s="37"/>
      <c r="UL693" s="38"/>
      <c r="UM693" s="34"/>
      <c r="UN693" s="39"/>
      <c r="UO693" s="39"/>
      <c r="UP693" s="39"/>
      <c r="UQ693" s="39"/>
      <c r="UR693" s="39"/>
      <c r="US693" s="39"/>
      <c r="UT693" s="39"/>
      <c r="UU693" s="39"/>
      <c r="UV693" s="39"/>
      <c r="UW693" s="39"/>
      <c r="UX693" s="39"/>
      <c r="UY693" s="37"/>
      <c r="UZ693" s="37"/>
      <c r="VA693" s="37"/>
      <c r="VB693" s="37"/>
      <c r="VC693" s="34"/>
      <c r="VD693" s="40"/>
      <c r="VE693" s="34"/>
      <c r="VF693" s="34"/>
      <c r="VG693" s="35"/>
      <c r="VH693" s="36"/>
      <c r="VI693" s="37"/>
      <c r="VJ693" s="34"/>
      <c r="VK693" s="34"/>
      <c r="VL693" s="41"/>
      <c r="VM693" s="41"/>
      <c r="VN693" s="41"/>
      <c r="VO693" s="41"/>
      <c r="VP693" s="36"/>
      <c r="VQ693" s="41"/>
      <c r="VR693" s="36"/>
      <c r="VS693" s="34"/>
      <c r="VT693" s="34"/>
      <c r="VU693" s="37"/>
      <c r="VV693" s="38"/>
      <c r="VW693" s="34"/>
      <c r="VX693" s="39"/>
      <c r="VY693" s="39"/>
      <c r="VZ693" s="39"/>
      <c r="WA693" s="39"/>
      <c r="WB693" s="39"/>
      <c r="WC693" s="39"/>
      <c r="WD693" s="39"/>
      <c r="WE693" s="39"/>
      <c r="WF693" s="39"/>
      <c r="WG693" s="39"/>
      <c r="WH693" s="39"/>
      <c r="WI693" s="37"/>
      <c r="WJ693" s="37"/>
      <c r="WK693" s="37"/>
      <c r="WL693" s="37"/>
      <c r="WM693" s="34"/>
      <c r="WN693" s="40"/>
      <c r="WO693" s="34"/>
      <c r="WP693" s="34"/>
      <c r="WQ693" s="35"/>
      <c r="WR693" s="36"/>
      <c r="WS693" s="37"/>
      <c r="WT693" s="34"/>
      <c r="WU693" s="34"/>
      <c r="WV693" s="41"/>
      <c r="WW693" s="41"/>
      <c r="WX693" s="41"/>
      <c r="WY693" s="41"/>
      <c r="WZ693" s="36"/>
      <c r="XA693" s="41"/>
      <c r="XB693" s="36"/>
      <c r="XC693" s="34"/>
      <c r="XD693" s="34"/>
      <c r="XE693" s="37"/>
      <c r="XF693" s="38"/>
      <c r="XG693" s="34"/>
      <c r="XH693" s="39"/>
      <c r="XI693" s="39"/>
      <c r="XJ693" s="39"/>
      <c r="XK693" s="39"/>
      <c r="XL693" s="39"/>
      <c r="XM693" s="39"/>
      <c r="XN693" s="39"/>
      <c r="XO693" s="39"/>
      <c r="XP693" s="39"/>
      <c r="XQ693" s="39"/>
      <c r="XR693" s="39"/>
      <c r="XS693" s="37"/>
      <c r="XT693" s="37"/>
      <c r="XU693" s="37"/>
      <c r="XV693" s="37"/>
      <c r="XW693" s="34"/>
      <c r="XX693" s="40"/>
      <c r="XY693" s="34"/>
      <c r="XZ693" s="34"/>
      <c r="YA693" s="35"/>
      <c r="YB693" s="36"/>
      <c r="YC693" s="37"/>
      <c r="YD693" s="34"/>
      <c r="YE693" s="34"/>
      <c r="YF693" s="41"/>
      <c r="YG693" s="41"/>
      <c r="YH693" s="41"/>
      <c r="YI693" s="41"/>
      <c r="YJ693" s="36"/>
      <c r="YK693" s="41"/>
      <c r="YL693" s="36"/>
      <c r="YM693" s="34"/>
      <c r="YN693" s="34"/>
      <c r="YO693" s="37"/>
      <c r="YP693" s="38"/>
      <c r="YQ693" s="34"/>
      <c r="YR693" s="39"/>
      <c r="YS693" s="39"/>
      <c r="YT693" s="39"/>
      <c r="YU693" s="39"/>
      <c r="YV693" s="39"/>
      <c r="YW693" s="39"/>
      <c r="YX693" s="39"/>
      <c r="YY693" s="39"/>
      <c r="YZ693" s="39"/>
      <c r="ZA693" s="39"/>
      <c r="ZB693" s="39"/>
      <c r="ZC693" s="37"/>
      <c r="ZD693" s="37"/>
      <c r="ZE693" s="37"/>
      <c r="ZF693" s="37"/>
      <c r="ZG693" s="34"/>
      <c r="ZH693" s="40"/>
      <c r="ZI693" s="34"/>
      <c r="ZJ693" s="34"/>
      <c r="ZK693" s="35"/>
      <c r="ZL693" s="36"/>
      <c r="ZM693" s="37"/>
      <c r="ZN693" s="34"/>
      <c r="ZO693" s="34"/>
      <c r="ZP693" s="41"/>
      <c r="ZQ693" s="41"/>
      <c r="ZR693" s="41"/>
      <c r="ZS693" s="41"/>
      <c r="ZT693" s="36"/>
      <c r="ZU693" s="41"/>
      <c r="ZV693" s="36"/>
      <c r="ZW693" s="34"/>
      <c r="ZX693" s="34"/>
      <c r="ZY693" s="37"/>
      <c r="ZZ693" s="38"/>
      <c r="AAA693" s="34"/>
      <c r="AAB693" s="39"/>
      <c r="AAC693" s="39"/>
      <c r="AAD693" s="39"/>
      <c r="AAE693" s="39"/>
      <c r="AAF693" s="39"/>
      <c r="AAG693" s="39"/>
      <c r="AAH693" s="39"/>
      <c r="AAI693" s="39"/>
      <c r="AAJ693" s="39"/>
      <c r="AAK693" s="39"/>
      <c r="AAL693" s="39"/>
      <c r="AAM693" s="37"/>
      <c r="AAN693" s="37"/>
      <c r="AAO693" s="37"/>
      <c r="AAP693" s="37"/>
      <c r="AAQ693" s="34"/>
      <c r="AAR693" s="40"/>
      <c r="AAS693" s="34"/>
      <c r="AAT693" s="34"/>
      <c r="AAU693" s="35"/>
      <c r="AAV693" s="36"/>
      <c r="AAW693" s="37"/>
      <c r="AAX693" s="34"/>
      <c r="AAY693" s="34"/>
      <c r="AAZ693" s="41"/>
      <c r="ABA693" s="41"/>
      <c r="ABB693" s="41"/>
      <c r="ABC693" s="41"/>
      <c r="ABD693" s="36"/>
      <c r="ABE693" s="41"/>
      <c r="ABF693" s="36"/>
      <c r="ABG693" s="34"/>
      <c r="ABH693" s="34"/>
      <c r="ABI693" s="37"/>
      <c r="ABJ693" s="38"/>
      <c r="ABK693" s="34"/>
      <c r="ABL693" s="39"/>
      <c r="ABM693" s="39"/>
      <c r="ABN693" s="39"/>
      <c r="ABO693" s="39"/>
      <c r="ABP693" s="39"/>
      <c r="ABQ693" s="39"/>
      <c r="ABR693" s="39"/>
      <c r="ABS693" s="39"/>
      <c r="ABT693" s="39"/>
      <c r="ABU693" s="39"/>
      <c r="ABV693" s="39"/>
      <c r="ABW693" s="37"/>
      <c r="ABX693" s="37"/>
      <c r="ABY693" s="37"/>
      <c r="ABZ693" s="37"/>
      <c r="ACA693" s="34"/>
      <c r="ACB693" s="40"/>
      <c r="ACC693" s="34"/>
      <c r="ACD693" s="34"/>
      <c r="ACE693" s="35"/>
      <c r="ACF693" s="36"/>
      <c r="ACG693" s="37"/>
      <c r="ACH693" s="34"/>
      <c r="ACI693" s="34"/>
      <c r="ACJ693" s="41"/>
      <c r="ACK693" s="41"/>
      <c r="ACL693" s="41"/>
      <c r="ACM693" s="41"/>
      <c r="ACN693" s="36"/>
      <c r="ACO693" s="41"/>
      <c r="ACP693" s="36"/>
      <c r="ACQ693" s="34"/>
      <c r="ACR693" s="34"/>
      <c r="ACS693" s="37"/>
      <c r="ACT693" s="38"/>
      <c r="ACU693" s="34"/>
      <c r="ACV693" s="39"/>
      <c r="ACW693" s="39"/>
      <c r="ACX693" s="39"/>
      <c r="ACY693" s="39"/>
      <c r="ACZ693" s="39"/>
      <c r="ADA693" s="39"/>
      <c r="ADB693" s="39"/>
      <c r="ADC693" s="39"/>
      <c r="ADD693" s="39"/>
      <c r="ADE693" s="39"/>
      <c r="ADF693" s="39"/>
      <c r="ADG693" s="37"/>
      <c r="ADH693" s="37"/>
      <c r="ADI693" s="37"/>
      <c r="ADJ693" s="37"/>
      <c r="ADK693" s="34"/>
      <c r="ADL693" s="40"/>
      <c r="ADM693" s="34"/>
      <c r="ADN693" s="34"/>
      <c r="ADO693" s="35"/>
      <c r="ADP693" s="36"/>
      <c r="ADQ693" s="37"/>
      <c r="ADR693" s="34"/>
      <c r="ADS693" s="34"/>
      <c r="ADT693" s="41"/>
      <c r="ADU693" s="41"/>
      <c r="ADV693" s="41"/>
      <c r="ADW693" s="41"/>
      <c r="ADX693" s="36"/>
      <c r="ADY693" s="41"/>
      <c r="ADZ693" s="36"/>
      <c r="AEA693" s="34"/>
      <c r="AEB693" s="34"/>
      <c r="AEC693" s="37"/>
      <c r="AED693" s="38"/>
      <c r="AEE693" s="34"/>
      <c r="AEF693" s="39"/>
      <c r="AEG693" s="39"/>
      <c r="AEH693" s="39"/>
      <c r="AEI693" s="39"/>
      <c r="AEJ693" s="39"/>
      <c r="AEK693" s="39"/>
      <c r="AEL693" s="39"/>
      <c r="AEM693" s="39"/>
      <c r="AEN693" s="39"/>
      <c r="AEO693" s="39"/>
      <c r="AEP693" s="39"/>
      <c r="AEQ693" s="37"/>
      <c r="AER693" s="37"/>
      <c r="AES693" s="37"/>
      <c r="AET693" s="37"/>
      <c r="AEU693" s="34"/>
      <c r="AEV693" s="40"/>
      <c r="AEW693" s="34"/>
      <c r="AEX693" s="34"/>
      <c r="AEY693" s="35"/>
      <c r="AEZ693" s="36"/>
      <c r="AFA693" s="37"/>
      <c r="AFB693" s="34"/>
      <c r="AFC693" s="34"/>
      <c r="AFD693" s="41"/>
      <c r="AFE693" s="41"/>
      <c r="AFF693" s="41"/>
      <c r="AFG693" s="41"/>
      <c r="AFH693" s="36"/>
      <c r="AFI693" s="41"/>
      <c r="AFJ693" s="36"/>
      <c r="AFK693" s="34"/>
      <c r="AFL693" s="34"/>
      <c r="AFM693" s="37"/>
      <c r="AFN693" s="38"/>
      <c r="AFO693" s="34"/>
      <c r="AFP693" s="39"/>
      <c r="AFQ693" s="39"/>
      <c r="AFR693" s="39"/>
      <c r="AFS693" s="39"/>
      <c r="AFT693" s="39"/>
      <c r="AFU693" s="39"/>
      <c r="AFV693" s="39"/>
      <c r="AFW693" s="39"/>
      <c r="AFX693" s="39"/>
      <c r="AFY693" s="39"/>
      <c r="AFZ693" s="39"/>
      <c r="AGA693" s="37"/>
      <c r="AGB693" s="37"/>
      <c r="AGC693" s="37"/>
      <c r="AGD693" s="37"/>
      <c r="AGE693" s="34"/>
      <c r="AGF693" s="40"/>
      <c r="AGG693" s="34"/>
      <c r="AGH693" s="34"/>
      <c r="AGI693" s="35"/>
      <c r="AGJ693" s="36"/>
      <c r="AGK693" s="37"/>
      <c r="AGL693" s="34"/>
      <c r="AGM693" s="34"/>
      <c r="AGN693" s="41"/>
      <c r="AGO693" s="41"/>
      <c r="AGP693" s="41"/>
      <c r="AGQ693" s="41"/>
      <c r="AGR693" s="36"/>
      <c r="AGS693" s="41"/>
      <c r="AGT693" s="36"/>
      <c r="AGU693" s="34"/>
      <c r="AGV693" s="34"/>
      <c r="AGW693" s="37"/>
      <c r="AGX693" s="38"/>
      <c r="AGY693" s="34"/>
      <c r="AGZ693" s="39"/>
      <c r="AHA693" s="39"/>
      <c r="AHB693" s="39"/>
      <c r="AHC693" s="39"/>
      <c r="AHD693" s="39"/>
      <c r="AHE693" s="39"/>
      <c r="AHF693" s="39"/>
      <c r="AHG693" s="39"/>
      <c r="AHH693" s="39"/>
      <c r="AHI693" s="39"/>
      <c r="AHJ693" s="39"/>
      <c r="AHK693" s="37"/>
      <c r="AHL693" s="37"/>
      <c r="AHM693" s="37"/>
      <c r="AHN693" s="37"/>
      <c r="AHO693" s="34"/>
      <c r="AHP693" s="40"/>
      <c r="AHQ693" s="34"/>
      <c r="AHR693" s="34"/>
      <c r="AHS693" s="35"/>
      <c r="AHT693" s="36"/>
      <c r="AHU693" s="37"/>
      <c r="AHV693" s="34"/>
      <c r="AHW693" s="34"/>
      <c r="AHX693" s="41"/>
      <c r="AHY693" s="41"/>
      <c r="AHZ693" s="41"/>
      <c r="AIA693" s="41"/>
      <c r="AIB693" s="36"/>
      <c r="AIC693" s="41"/>
      <c r="AID693" s="36"/>
      <c r="AIE693" s="34"/>
      <c r="AIF693" s="34"/>
      <c r="AIG693" s="37"/>
      <c r="AIH693" s="38"/>
      <c r="AII693" s="34"/>
      <c r="AIJ693" s="39"/>
      <c r="AIK693" s="39"/>
      <c r="AIL693" s="39"/>
      <c r="AIM693" s="39"/>
      <c r="AIN693" s="39"/>
      <c r="AIO693" s="39"/>
      <c r="AIP693" s="39"/>
      <c r="AIQ693" s="39"/>
      <c r="AIR693" s="39"/>
      <c r="AIS693" s="39"/>
      <c r="AIT693" s="39"/>
      <c r="AIU693" s="37"/>
      <c r="AIV693" s="37"/>
      <c r="AIW693" s="37"/>
      <c r="AIX693" s="37"/>
      <c r="AIY693" s="34"/>
      <c r="AIZ693" s="40"/>
      <c r="AJA693" s="34"/>
      <c r="AJB693" s="34"/>
      <c r="AJC693" s="35"/>
      <c r="AJD693" s="36"/>
      <c r="AJE693" s="37"/>
      <c r="AJF693" s="34"/>
      <c r="AJG693" s="34"/>
      <c r="AJH693" s="41"/>
      <c r="AJI693" s="41"/>
      <c r="AJJ693" s="41"/>
      <c r="AJK693" s="41"/>
      <c r="AJL693" s="36"/>
      <c r="AJM693" s="41"/>
      <c r="AJN693" s="36"/>
      <c r="AJO693" s="34"/>
      <c r="AJP693" s="34"/>
      <c r="AJQ693" s="37"/>
      <c r="AJR693" s="38"/>
      <c r="AJS693" s="34"/>
      <c r="AJT693" s="39"/>
      <c r="AJU693" s="39"/>
      <c r="AJV693" s="39"/>
      <c r="AJW693" s="39"/>
      <c r="AJX693" s="39"/>
      <c r="AJY693" s="39"/>
      <c r="AJZ693" s="39"/>
      <c r="AKA693" s="39"/>
      <c r="AKB693" s="39"/>
      <c r="AKC693" s="39"/>
      <c r="AKD693" s="39"/>
      <c r="AKE693" s="37"/>
      <c r="AKF693" s="37"/>
      <c r="AKG693" s="37"/>
      <c r="AKH693" s="37"/>
      <c r="AKI693" s="34"/>
      <c r="AKJ693" s="40"/>
      <c r="AKK693" s="34"/>
      <c r="AKL693" s="34"/>
      <c r="AKM693" s="35"/>
      <c r="AKN693" s="36"/>
      <c r="AKO693" s="37"/>
      <c r="AKP693" s="34"/>
      <c r="AKQ693" s="34"/>
      <c r="AKR693" s="41"/>
      <c r="AKS693" s="41"/>
      <c r="AKT693" s="41"/>
      <c r="AKU693" s="41"/>
      <c r="AKV693" s="36"/>
      <c r="AKW693" s="41"/>
      <c r="AKX693" s="36"/>
      <c r="AKY693" s="34"/>
      <c r="AKZ693" s="34"/>
      <c r="ALA693" s="37"/>
      <c r="ALB693" s="38"/>
      <c r="ALC693" s="34"/>
      <c r="ALD693" s="39"/>
      <c r="ALE693" s="39"/>
      <c r="ALF693" s="39"/>
      <c r="ALG693" s="39"/>
      <c r="ALH693" s="39"/>
      <c r="ALI693" s="39"/>
      <c r="ALJ693" s="39"/>
      <c r="ALK693" s="39"/>
      <c r="ALL693" s="39"/>
      <c r="ALM693" s="39"/>
      <c r="ALN693" s="39"/>
      <c r="ALO693" s="37"/>
      <c r="ALP693" s="37"/>
      <c r="ALQ693" s="37"/>
      <c r="ALR693" s="37"/>
      <c r="ALS693" s="34"/>
      <c r="ALT693" s="40"/>
      <c r="ALU693" s="34"/>
      <c r="ALV693" s="34"/>
      <c r="ALW693" s="35"/>
      <c r="ALX693" s="36"/>
      <c r="ALY693" s="37"/>
      <c r="ALZ693" s="34"/>
      <c r="AMA693" s="34"/>
      <c r="AMB693" s="41"/>
      <c r="AMC693" s="41"/>
      <c r="AMD693" s="41"/>
      <c r="AME693" s="41"/>
      <c r="AMF693" s="36"/>
      <c r="AMG693" s="41"/>
      <c r="AMH693" s="36"/>
      <c r="AMI693" s="34"/>
      <c r="AMJ693" s="34"/>
      <c r="AMK693" s="37"/>
      <c r="AML693" s="38"/>
      <c r="AMM693" s="34"/>
      <c r="AMN693" s="39"/>
      <c r="AMO693" s="39"/>
      <c r="AMP693" s="39"/>
      <c r="AMQ693" s="39"/>
      <c r="AMR693" s="39"/>
      <c r="AMS693" s="39"/>
      <c r="AMT693" s="39"/>
      <c r="AMU693" s="39"/>
      <c r="AMV693" s="39"/>
      <c r="AMW693" s="39"/>
      <c r="AMX693" s="39"/>
      <c r="AMY693" s="37"/>
      <c r="AMZ693" s="37"/>
      <c r="ANA693" s="37"/>
      <c r="ANB693" s="37"/>
      <c r="ANC693" s="34"/>
      <c r="AND693" s="40"/>
      <c r="ANE693" s="34"/>
      <c r="ANF693" s="34"/>
      <c r="ANG693" s="35"/>
      <c r="ANH693" s="36"/>
      <c r="ANI693" s="37"/>
      <c r="ANJ693" s="34"/>
      <c r="ANK693" s="34"/>
      <c r="ANL693" s="41"/>
      <c r="ANM693" s="41"/>
      <c r="ANN693" s="41"/>
      <c r="ANO693" s="41"/>
      <c r="ANP693" s="36"/>
      <c r="ANQ693" s="41"/>
      <c r="ANR693" s="36"/>
      <c r="ANS693" s="34"/>
      <c r="ANT693" s="34"/>
      <c r="ANU693" s="37"/>
      <c r="ANV693" s="38"/>
      <c r="ANW693" s="34"/>
      <c r="ANX693" s="39"/>
      <c r="ANY693" s="39"/>
      <c r="ANZ693" s="39"/>
      <c r="AOA693" s="39"/>
      <c r="AOB693" s="39"/>
      <c r="AOC693" s="39"/>
      <c r="AOD693" s="39"/>
      <c r="AOE693" s="39"/>
      <c r="AOF693" s="39"/>
      <c r="AOG693" s="39"/>
      <c r="AOH693" s="39"/>
      <c r="AOI693" s="37"/>
      <c r="AOJ693" s="37"/>
      <c r="AOK693" s="37"/>
      <c r="AOL693" s="37"/>
      <c r="AOM693" s="34"/>
      <c r="AON693" s="40"/>
      <c r="AOO693" s="34"/>
      <c r="AOP693" s="34"/>
      <c r="AOQ693" s="35"/>
      <c r="AOR693" s="36"/>
      <c r="AOS693" s="37"/>
      <c r="AOT693" s="34"/>
      <c r="AOU693" s="34"/>
      <c r="AOV693" s="41"/>
      <c r="AOW693" s="41"/>
      <c r="AOX693" s="41"/>
      <c r="AOY693" s="41"/>
      <c r="AOZ693" s="36"/>
      <c r="APA693" s="41"/>
      <c r="APB693" s="36"/>
      <c r="APC693" s="34"/>
      <c r="APD693" s="34"/>
      <c r="APE693" s="37"/>
      <c r="APF693" s="38"/>
      <c r="APG693" s="34"/>
      <c r="APH693" s="39"/>
      <c r="API693" s="39"/>
      <c r="APJ693" s="39"/>
      <c r="APK693" s="39"/>
      <c r="APL693" s="39"/>
      <c r="APM693" s="39"/>
      <c r="APN693" s="39"/>
      <c r="APO693" s="39"/>
      <c r="APP693" s="39"/>
      <c r="APQ693" s="39"/>
      <c r="APR693" s="39"/>
      <c r="APS693" s="37"/>
      <c r="APT693" s="37"/>
      <c r="APU693" s="37"/>
      <c r="APV693" s="37"/>
      <c r="APW693" s="34"/>
      <c r="APX693" s="40"/>
      <c r="APY693" s="34"/>
      <c r="APZ693" s="34"/>
      <c r="AQA693" s="35"/>
      <c r="AQB693" s="36"/>
      <c r="AQC693" s="37"/>
      <c r="AQD693" s="34"/>
      <c r="AQE693" s="34"/>
      <c r="AQF693" s="41"/>
      <c r="AQG693" s="41"/>
      <c r="AQH693" s="41"/>
      <c r="AQI693" s="41"/>
      <c r="AQJ693" s="36"/>
      <c r="AQK693" s="41"/>
      <c r="AQL693" s="36"/>
      <c r="AQM693" s="34"/>
      <c r="AQN693" s="34"/>
      <c r="AQO693" s="37"/>
      <c r="AQP693" s="38"/>
      <c r="AQQ693" s="34"/>
      <c r="AQR693" s="39"/>
      <c r="AQS693" s="39"/>
      <c r="AQT693" s="39"/>
      <c r="AQU693" s="39"/>
      <c r="AQV693" s="39"/>
      <c r="AQW693" s="39"/>
      <c r="AQX693" s="39"/>
      <c r="AQY693" s="39"/>
      <c r="AQZ693" s="39"/>
      <c r="ARA693" s="39"/>
      <c r="ARB693" s="39"/>
      <c r="ARC693" s="37"/>
      <c r="ARD693" s="37"/>
      <c r="ARE693" s="37"/>
      <c r="ARF693" s="37"/>
      <c r="ARG693" s="34"/>
      <c r="ARH693" s="40"/>
      <c r="ARI693" s="34"/>
      <c r="ARJ693" s="34"/>
      <c r="ARK693" s="35"/>
      <c r="ARL693" s="36"/>
      <c r="ARM693" s="37"/>
      <c r="ARN693" s="34"/>
      <c r="ARO693" s="34"/>
      <c r="ARP693" s="41"/>
      <c r="ARQ693" s="41"/>
      <c r="ARR693" s="41"/>
      <c r="ARS693" s="41"/>
      <c r="ART693" s="36"/>
      <c r="ARU693" s="41"/>
      <c r="ARV693" s="36"/>
      <c r="ARW693" s="34"/>
      <c r="ARX693" s="34"/>
      <c r="ARY693" s="37"/>
      <c r="ARZ693" s="38"/>
      <c r="ASA693" s="34"/>
      <c r="ASB693" s="39"/>
      <c r="ASC693" s="39"/>
      <c r="ASD693" s="39"/>
      <c r="ASE693" s="39"/>
      <c r="ASF693" s="39"/>
      <c r="ASG693" s="39"/>
      <c r="ASH693" s="39"/>
      <c r="ASI693" s="39"/>
      <c r="ASJ693" s="39"/>
      <c r="ASK693" s="39"/>
      <c r="ASL693" s="39"/>
      <c r="ASM693" s="37"/>
      <c r="ASN693" s="37"/>
      <c r="ASO693" s="37"/>
      <c r="ASP693" s="37"/>
      <c r="ASQ693" s="34"/>
      <c r="ASR693" s="40"/>
      <c r="ASS693" s="34"/>
      <c r="AST693" s="34"/>
      <c r="ASU693" s="35"/>
      <c r="ASV693" s="36"/>
      <c r="ASW693" s="37"/>
      <c r="ASX693" s="34"/>
      <c r="ASY693" s="34"/>
      <c r="ASZ693" s="41"/>
      <c r="ATA693" s="41"/>
      <c r="ATB693" s="41"/>
      <c r="ATC693" s="41"/>
      <c r="ATD693" s="36"/>
      <c r="ATE693" s="41"/>
      <c r="ATF693" s="36"/>
      <c r="ATG693" s="34"/>
      <c r="ATH693" s="34"/>
      <c r="ATI693" s="37"/>
      <c r="ATJ693" s="38"/>
      <c r="ATK693" s="34"/>
      <c r="ATL693" s="39"/>
      <c r="ATM693" s="39"/>
      <c r="ATN693" s="39"/>
      <c r="ATO693" s="39"/>
      <c r="ATP693" s="39"/>
      <c r="ATQ693" s="39"/>
      <c r="ATR693" s="39"/>
      <c r="ATS693" s="39"/>
      <c r="ATT693" s="39"/>
      <c r="ATU693" s="39"/>
      <c r="ATV693" s="39"/>
      <c r="ATW693" s="37"/>
      <c r="ATX693" s="37"/>
      <c r="ATY693" s="37"/>
      <c r="ATZ693" s="37"/>
      <c r="AUA693" s="34"/>
      <c r="AUB693" s="40"/>
      <c r="AUC693" s="34"/>
      <c r="AUD693" s="34"/>
      <c r="AUE693" s="35"/>
      <c r="AUF693" s="36"/>
      <c r="AUG693" s="37"/>
      <c r="AUH693" s="34"/>
      <c r="AUI693" s="34"/>
      <c r="AUJ693" s="41"/>
      <c r="AUK693" s="41"/>
      <c r="AUL693" s="41"/>
      <c r="AUM693" s="41"/>
      <c r="AUN693" s="36"/>
      <c r="AUO693" s="41"/>
      <c r="AUP693" s="36"/>
      <c r="AUQ693" s="34"/>
      <c r="AUR693" s="34"/>
      <c r="AUS693" s="37"/>
      <c r="AUT693" s="38"/>
      <c r="AUU693" s="34"/>
      <c r="AUV693" s="39"/>
      <c r="AUW693" s="39"/>
      <c r="AUX693" s="39"/>
      <c r="AUY693" s="39"/>
      <c r="AUZ693" s="39"/>
      <c r="AVA693" s="39"/>
      <c r="AVB693" s="39"/>
      <c r="AVC693" s="39"/>
      <c r="AVD693" s="39"/>
      <c r="AVE693" s="39"/>
      <c r="AVF693" s="39"/>
      <c r="AVG693" s="37"/>
      <c r="AVH693" s="37"/>
      <c r="AVI693" s="37"/>
      <c r="AVJ693" s="37"/>
      <c r="AVK693" s="34"/>
      <c r="AVL693" s="40"/>
      <c r="AVM693" s="34"/>
      <c r="AVN693" s="34"/>
      <c r="AVO693" s="35"/>
      <c r="AVP693" s="36"/>
      <c r="AVQ693" s="37"/>
      <c r="AVR693" s="34"/>
      <c r="AVS693" s="34"/>
      <c r="AVT693" s="41"/>
      <c r="AVU693" s="41"/>
      <c r="AVV693" s="41"/>
      <c r="AVW693" s="41"/>
      <c r="AVX693" s="36"/>
      <c r="AVY693" s="41"/>
      <c r="AVZ693" s="36"/>
      <c r="AWA693" s="34"/>
      <c r="AWB693" s="34"/>
      <c r="AWC693" s="37"/>
      <c r="AWD693" s="38"/>
      <c r="AWE693" s="34"/>
      <c r="AWF693" s="39"/>
      <c r="AWG693" s="39"/>
      <c r="AWH693" s="39"/>
      <c r="AWI693" s="39"/>
      <c r="AWJ693" s="39"/>
      <c r="AWK693" s="39"/>
      <c r="AWL693" s="39"/>
      <c r="AWM693" s="39"/>
      <c r="AWN693" s="39"/>
      <c r="AWO693" s="39"/>
      <c r="AWP693" s="39"/>
      <c r="AWQ693" s="37"/>
      <c r="AWR693" s="37"/>
      <c r="AWS693" s="37"/>
      <c r="AWT693" s="37"/>
      <c r="AWU693" s="34"/>
      <c r="AWV693" s="40"/>
      <c r="AWW693" s="34"/>
      <c r="AWX693" s="34"/>
      <c r="AWY693" s="35"/>
      <c r="AWZ693" s="36"/>
      <c r="AXA693" s="37"/>
      <c r="AXB693" s="34"/>
      <c r="AXC693" s="34"/>
      <c r="AXD693" s="41"/>
      <c r="AXE693" s="41"/>
      <c r="AXF693" s="41"/>
      <c r="AXG693" s="41"/>
      <c r="AXH693" s="36"/>
      <c r="AXI693" s="41"/>
      <c r="AXJ693" s="36"/>
      <c r="AXK693" s="34"/>
      <c r="AXL693" s="34"/>
      <c r="AXM693" s="37"/>
      <c r="AXN693" s="38"/>
      <c r="AXO693" s="34"/>
      <c r="AXP693" s="39"/>
      <c r="AXQ693" s="39"/>
      <c r="AXR693" s="39"/>
      <c r="AXS693" s="39"/>
      <c r="AXT693" s="39"/>
      <c r="AXU693" s="39"/>
      <c r="AXV693" s="39"/>
      <c r="AXW693" s="39"/>
      <c r="AXX693" s="39"/>
      <c r="AXY693" s="39"/>
      <c r="AXZ693" s="39"/>
      <c r="AYA693" s="37"/>
      <c r="AYB693" s="37"/>
      <c r="AYC693" s="37"/>
      <c r="AYD693" s="37"/>
      <c r="AYE693" s="34"/>
      <c r="AYF693" s="40"/>
      <c r="AYG693" s="34"/>
      <c r="AYH693" s="34"/>
      <c r="AYI693" s="35"/>
      <c r="AYJ693" s="36"/>
      <c r="AYK693" s="37"/>
      <c r="AYL693" s="34"/>
      <c r="AYM693" s="34"/>
      <c r="AYN693" s="41"/>
      <c r="AYO693" s="41"/>
      <c r="AYP693" s="41"/>
      <c r="AYQ693" s="41"/>
      <c r="AYR693" s="36"/>
      <c r="AYS693" s="41"/>
      <c r="AYT693" s="36"/>
      <c r="AYU693" s="34"/>
      <c r="AYV693" s="34"/>
      <c r="AYW693" s="37"/>
      <c r="AYX693" s="38"/>
      <c r="AYY693" s="34"/>
      <c r="AYZ693" s="39"/>
      <c r="AZA693" s="39"/>
      <c r="AZB693" s="39"/>
      <c r="AZC693" s="39"/>
      <c r="AZD693" s="39"/>
      <c r="AZE693" s="39"/>
      <c r="AZF693" s="39"/>
      <c r="AZG693" s="39"/>
      <c r="AZH693" s="39"/>
      <c r="AZI693" s="39"/>
      <c r="AZJ693" s="39"/>
      <c r="AZK693" s="37"/>
      <c r="AZL693" s="37"/>
      <c r="AZM693" s="37"/>
      <c r="AZN693" s="37"/>
      <c r="AZO693" s="34"/>
      <c r="AZP693" s="40"/>
      <c r="AZQ693" s="34"/>
      <c r="AZR693" s="34"/>
      <c r="AZS693" s="35"/>
      <c r="AZT693" s="36"/>
      <c r="AZU693" s="37"/>
      <c r="AZV693" s="34"/>
      <c r="AZW693" s="34"/>
      <c r="AZX693" s="41"/>
      <c r="AZY693" s="41"/>
      <c r="AZZ693" s="41"/>
      <c r="BAA693" s="41"/>
      <c r="BAB693" s="36"/>
      <c r="BAC693" s="41"/>
      <c r="BAD693" s="36"/>
      <c r="BAE693" s="34"/>
      <c r="BAF693" s="34"/>
      <c r="BAG693" s="37"/>
      <c r="BAH693" s="38"/>
      <c r="BAI693" s="34"/>
      <c r="BAJ693" s="39"/>
      <c r="BAK693" s="39"/>
      <c r="BAL693" s="39"/>
      <c r="BAM693" s="39"/>
      <c r="BAN693" s="39"/>
      <c r="BAO693" s="39"/>
      <c r="BAP693" s="39"/>
      <c r="BAQ693" s="39"/>
      <c r="BAR693" s="39"/>
      <c r="BAS693" s="39"/>
      <c r="BAT693" s="39"/>
      <c r="BAU693" s="37"/>
      <c r="BAV693" s="37"/>
      <c r="BAW693" s="37"/>
      <c r="BAX693" s="37"/>
      <c r="BAY693" s="34"/>
      <c r="BAZ693" s="40"/>
      <c r="BBA693" s="34"/>
      <c r="BBB693" s="34"/>
      <c r="BBC693" s="35"/>
      <c r="BBD693" s="36"/>
      <c r="BBE693" s="37"/>
      <c r="BBF693" s="34"/>
      <c r="BBG693" s="34"/>
      <c r="BBH693" s="41"/>
      <c r="BBI693" s="41"/>
      <c r="BBJ693" s="41"/>
      <c r="BBK693" s="41"/>
      <c r="BBL693" s="36"/>
      <c r="BBM693" s="41"/>
      <c r="BBN693" s="36"/>
      <c r="BBO693" s="34"/>
      <c r="BBP693" s="34"/>
      <c r="BBQ693" s="37"/>
      <c r="BBR693" s="38"/>
      <c r="BBS693" s="34"/>
      <c r="BBT693" s="39"/>
      <c r="BBU693" s="39"/>
      <c r="BBV693" s="39"/>
      <c r="BBW693" s="39"/>
      <c r="BBX693" s="39"/>
      <c r="BBY693" s="39"/>
      <c r="BBZ693" s="39"/>
      <c r="BCA693" s="39"/>
      <c r="BCB693" s="39"/>
      <c r="BCC693" s="39"/>
      <c r="BCD693" s="39"/>
      <c r="BCE693" s="37"/>
      <c r="BCF693" s="37"/>
      <c r="BCG693" s="37"/>
      <c r="BCH693" s="37"/>
      <c r="BCI693" s="34"/>
      <c r="BCJ693" s="40"/>
      <c r="BCK693" s="34"/>
      <c r="BCL693" s="34"/>
      <c r="BCM693" s="35"/>
      <c r="BCN693" s="36"/>
      <c r="BCO693" s="37"/>
      <c r="BCP693" s="34"/>
      <c r="BCQ693" s="34"/>
      <c r="BCR693" s="41"/>
      <c r="BCS693" s="41"/>
      <c r="BCT693" s="41"/>
      <c r="BCU693" s="41"/>
      <c r="BCV693" s="36"/>
      <c r="BCW693" s="41"/>
      <c r="BCX693" s="36"/>
      <c r="BCY693" s="34"/>
      <c r="BCZ693" s="34"/>
      <c r="BDA693" s="37"/>
      <c r="BDB693" s="38"/>
      <c r="BDC693" s="34"/>
      <c r="BDD693" s="39"/>
      <c r="BDE693" s="39"/>
      <c r="BDF693" s="39"/>
      <c r="BDG693" s="39"/>
      <c r="BDH693" s="39"/>
      <c r="BDI693" s="39"/>
      <c r="BDJ693" s="39"/>
      <c r="BDK693" s="39"/>
      <c r="BDL693" s="39"/>
      <c r="BDM693" s="39"/>
      <c r="BDN693" s="39"/>
      <c r="BDO693" s="37"/>
      <c r="BDP693" s="37"/>
      <c r="BDQ693" s="37"/>
      <c r="BDR693" s="37"/>
      <c r="BDS693" s="34"/>
      <c r="BDT693" s="40"/>
      <c r="BDU693" s="34"/>
      <c r="BDV693" s="34"/>
      <c r="BDW693" s="35"/>
      <c r="BDX693" s="36"/>
      <c r="BDY693" s="37"/>
      <c r="BDZ693" s="34"/>
      <c r="BEA693" s="34"/>
      <c r="BEB693" s="41"/>
      <c r="BEC693" s="41"/>
      <c r="BED693" s="41"/>
      <c r="BEE693" s="41"/>
      <c r="BEF693" s="36"/>
      <c r="BEG693" s="41"/>
      <c r="BEH693" s="36"/>
      <c r="BEI693" s="34"/>
      <c r="BEJ693" s="34"/>
      <c r="BEK693" s="37"/>
      <c r="BEL693" s="38"/>
      <c r="BEM693" s="34"/>
      <c r="BEN693" s="39"/>
      <c r="BEO693" s="39"/>
      <c r="BEP693" s="39"/>
      <c r="BEQ693" s="39"/>
      <c r="BER693" s="39"/>
      <c r="BES693" s="39"/>
      <c r="BET693" s="39"/>
      <c r="BEU693" s="39"/>
      <c r="BEV693" s="39"/>
      <c r="BEW693" s="39"/>
      <c r="BEX693" s="39"/>
      <c r="BEY693" s="37"/>
      <c r="BEZ693" s="37"/>
      <c r="BFA693" s="37"/>
      <c r="BFB693" s="37"/>
      <c r="BFC693" s="34"/>
      <c r="BFD693" s="40"/>
      <c r="BFE693" s="34"/>
      <c r="BFF693" s="34"/>
      <c r="BFG693" s="35"/>
      <c r="BFH693" s="36"/>
      <c r="BFI693" s="37"/>
      <c r="BFJ693" s="34"/>
      <c r="BFK693" s="34"/>
      <c r="BFL693" s="41"/>
      <c r="BFM693" s="41"/>
      <c r="BFN693" s="41"/>
      <c r="BFO693" s="41"/>
      <c r="BFP693" s="36"/>
      <c r="BFQ693" s="41"/>
      <c r="BFR693" s="36"/>
      <c r="BFS693" s="34"/>
      <c r="BFT693" s="34"/>
      <c r="BFU693" s="37"/>
      <c r="BFV693" s="38"/>
      <c r="BFW693" s="34"/>
      <c r="BFX693" s="39"/>
      <c r="BFY693" s="39"/>
      <c r="BFZ693" s="39"/>
      <c r="BGA693" s="39"/>
      <c r="BGB693" s="39"/>
      <c r="BGC693" s="39"/>
      <c r="BGD693" s="39"/>
      <c r="BGE693" s="39"/>
      <c r="BGF693" s="39"/>
      <c r="BGG693" s="39"/>
      <c r="BGH693" s="39"/>
      <c r="BGI693" s="37"/>
      <c r="BGJ693" s="37"/>
      <c r="BGK693" s="37"/>
      <c r="BGL693" s="37"/>
      <c r="BGM693" s="34"/>
      <c r="BGN693" s="40"/>
      <c r="BGO693" s="34"/>
      <c r="BGP693" s="34"/>
      <c r="BGQ693" s="35"/>
      <c r="BGR693" s="36"/>
      <c r="BGS693" s="37"/>
      <c r="BGT693" s="34"/>
      <c r="BGU693" s="34"/>
      <c r="BGV693" s="41"/>
      <c r="BGW693" s="41"/>
      <c r="BGX693" s="41"/>
      <c r="BGY693" s="41"/>
      <c r="BGZ693" s="36"/>
      <c r="BHA693" s="41"/>
      <c r="BHB693" s="36"/>
      <c r="BHC693" s="34"/>
      <c r="BHD693" s="34"/>
      <c r="BHE693" s="37"/>
      <c r="BHF693" s="38"/>
      <c r="BHG693" s="34"/>
      <c r="BHH693" s="39"/>
      <c r="BHI693" s="39"/>
      <c r="BHJ693" s="39"/>
      <c r="BHK693" s="39"/>
      <c r="BHL693" s="39"/>
      <c r="BHM693" s="39"/>
      <c r="BHN693" s="39"/>
      <c r="BHO693" s="39"/>
      <c r="BHP693" s="39"/>
      <c r="BHQ693" s="39"/>
      <c r="BHR693" s="39"/>
      <c r="BHS693" s="37"/>
      <c r="BHT693" s="37"/>
      <c r="BHU693" s="37"/>
      <c r="BHV693" s="37"/>
      <c r="BHW693" s="34"/>
      <c r="BHX693" s="40"/>
      <c r="BHY693" s="34"/>
      <c r="BHZ693" s="34"/>
      <c r="BIA693" s="35"/>
      <c r="BIB693" s="36"/>
      <c r="BIC693" s="37"/>
      <c r="BID693" s="34"/>
      <c r="BIE693" s="34"/>
      <c r="BIF693" s="41"/>
      <c r="BIG693" s="41"/>
      <c r="BIH693" s="41"/>
      <c r="BII693" s="41"/>
      <c r="BIJ693" s="36"/>
      <c r="BIK693" s="41"/>
      <c r="BIL693" s="36"/>
      <c r="BIM693" s="34"/>
      <c r="BIN693" s="34"/>
      <c r="BIO693" s="37"/>
      <c r="BIP693" s="38"/>
      <c r="BIQ693" s="34"/>
      <c r="BIR693" s="39"/>
      <c r="BIS693" s="39"/>
      <c r="BIT693" s="39"/>
      <c r="BIU693" s="39"/>
      <c r="BIV693" s="39"/>
      <c r="BIW693" s="39"/>
      <c r="BIX693" s="39"/>
      <c r="BIY693" s="39"/>
      <c r="BIZ693" s="39"/>
      <c r="BJA693" s="39"/>
      <c r="BJB693" s="39"/>
      <c r="BJC693" s="37"/>
      <c r="BJD693" s="37"/>
      <c r="BJE693" s="37"/>
      <c r="BJF693" s="37"/>
      <c r="BJG693" s="34"/>
      <c r="BJH693" s="40"/>
      <c r="BJI693" s="34"/>
      <c r="BJJ693" s="34"/>
      <c r="BJK693" s="35"/>
      <c r="BJL693" s="36"/>
      <c r="BJM693" s="37"/>
      <c r="BJN693" s="34"/>
      <c r="BJO693" s="34"/>
      <c r="BJP693" s="41"/>
      <c r="BJQ693" s="41"/>
      <c r="BJR693" s="41"/>
      <c r="BJS693" s="41"/>
      <c r="BJT693" s="36"/>
      <c r="BJU693" s="41"/>
      <c r="BJV693" s="36"/>
      <c r="BJW693" s="34"/>
      <c r="BJX693" s="34"/>
      <c r="BJY693" s="37"/>
      <c r="BJZ693" s="38"/>
      <c r="BKA693" s="34"/>
      <c r="BKB693" s="39"/>
      <c r="BKC693" s="39"/>
      <c r="BKD693" s="39"/>
      <c r="BKE693" s="39"/>
      <c r="BKF693" s="39"/>
      <c r="BKG693" s="39"/>
      <c r="BKH693" s="39"/>
      <c r="BKI693" s="39"/>
      <c r="BKJ693" s="39"/>
      <c r="BKK693" s="39"/>
      <c r="BKL693" s="39"/>
      <c r="BKM693" s="37"/>
      <c r="BKN693" s="37"/>
      <c r="BKO693" s="37"/>
      <c r="BKP693" s="37"/>
      <c r="BKQ693" s="34"/>
      <c r="BKR693" s="40"/>
      <c r="BKS693" s="34"/>
      <c r="BKT693" s="34"/>
      <c r="BKU693" s="35"/>
      <c r="BKV693" s="36"/>
      <c r="BKW693" s="37"/>
      <c r="BKX693" s="34"/>
      <c r="BKY693" s="34"/>
      <c r="BKZ693" s="41"/>
      <c r="BLA693" s="41"/>
      <c r="BLB693" s="41"/>
      <c r="BLC693" s="41"/>
      <c r="BLD693" s="36"/>
      <c r="BLE693" s="41"/>
      <c r="BLF693" s="36"/>
      <c r="BLG693" s="34"/>
      <c r="BLH693" s="34"/>
      <c r="BLI693" s="37"/>
      <c r="BLJ693" s="38"/>
      <c r="BLK693" s="34"/>
      <c r="BLL693" s="39"/>
      <c r="BLM693" s="39"/>
      <c r="BLN693" s="39"/>
      <c r="BLO693" s="39"/>
      <c r="BLP693" s="39"/>
      <c r="BLQ693" s="39"/>
      <c r="BLR693" s="39"/>
      <c r="BLS693" s="39"/>
      <c r="BLT693" s="39"/>
      <c r="BLU693" s="39"/>
      <c r="BLV693" s="39"/>
      <c r="BLW693" s="37"/>
      <c r="BLX693" s="37"/>
      <c r="BLY693" s="37"/>
      <c r="BLZ693" s="37"/>
      <c r="BMA693" s="34"/>
      <c r="BMB693" s="40"/>
      <c r="BMC693" s="34"/>
      <c r="BMD693" s="34"/>
      <c r="BME693" s="35"/>
      <c r="BMF693" s="36"/>
      <c r="BMG693" s="37"/>
      <c r="BMH693" s="34"/>
      <c r="BMI693" s="34"/>
      <c r="BMJ693" s="41"/>
      <c r="BMK693" s="41"/>
      <c r="BML693" s="41"/>
      <c r="BMM693" s="41"/>
      <c r="BMN693" s="36"/>
      <c r="BMO693" s="41"/>
      <c r="BMP693" s="36"/>
      <c r="BMQ693" s="34"/>
      <c r="BMR693" s="34"/>
      <c r="BMS693" s="37"/>
      <c r="BMT693" s="38"/>
      <c r="BMU693" s="34"/>
      <c r="BMV693" s="39"/>
      <c r="BMW693" s="39"/>
      <c r="BMX693" s="39"/>
      <c r="BMY693" s="39"/>
      <c r="BMZ693" s="39"/>
      <c r="BNA693" s="39"/>
      <c r="BNB693" s="39"/>
      <c r="BNC693" s="39"/>
      <c r="BND693" s="39"/>
      <c r="BNE693" s="39"/>
      <c r="BNF693" s="39"/>
      <c r="BNG693" s="37"/>
      <c r="BNH693" s="37"/>
      <c r="BNI693" s="37"/>
      <c r="BNJ693" s="37"/>
      <c r="BNK693" s="34"/>
      <c r="BNL693" s="40"/>
      <c r="BNM693" s="34"/>
      <c r="BNN693" s="34"/>
      <c r="BNO693" s="35"/>
      <c r="BNP693" s="36"/>
      <c r="BNQ693" s="37"/>
      <c r="BNR693" s="34"/>
      <c r="BNS693" s="34"/>
      <c r="BNT693" s="41"/>
      <c r="BNU693" s="41"/>
      <c r="BNV693" s="41"/>
      <c r="BNW693" s="41"/>
      <c r="BNX693" s="36"/>
      <c r="BNY693" s="41"/>
      <c r="BNZ693" s="36"/>
      <c r="BOA693" s="34"/>
      <c r="BOB693" s="34"/>
      <c r="BOC693" s="37"/>
      <c r="BOD693" s="38"/>
      <c r="BOE693" s="34"/>
      <c r="BOF693" s="39"/>
      <c r="BOG693" s="39"/>
      <c r="BOH693" s="39"/>
      <c r="BOI693" s="39"/>
      <c r="BOJ693" s="39"/>
      <c r="BOK693" s="39"/>
      <c r="BOL693" s="39"/>
      <c r="BOM693" s="39"/>
      <c r="BON693" s="39"/>
      <c r="BOO693" s="39"/>
      <c r="BOP693" s="39"/>
      <c r="BOQ693" s="37"/>
      <c r="BOR693" s="37"/>
      <c r="BOS693" s="37"/>
      <c r="BOT693" s="37"/>
      <c r="BOU693" s="34"/>
      <c r="BOV693" s="40"/>
      <c r="BOW693" s="34"/>
      <c r="BOX693" s="34"/>
      <c r="BOY693" s="35"/>
      <c r="BOZ693" s="36"/>
      <c r="BPA693" s="37"/>
      <c r="BPB693" s="34"/>
      <c r="BPC693" s="34"/>
      <c r="BPD693" s="41"/>
      <c r="BPE693" s="41"/>
      <c r="BPF693" s="41"/>
      <c r="BPG693" s="41"/>
      <c r="BPH693" s="36"/>
      <c r="BPI693" s="41"/>
      <c r="BPJ693" s="36"/>
      <c r="BPK693" s="34"/>
      <c r="BPL693" s="34"/>
      <c r="BPM693" s="37"/>
      <c r="BPN693" s="38"/>
      <c r="BPO693" s="34"/>
      <c r="BPP693" s="39"/>
      <c r="BPQ693" s="39"/>
      <c r="BPR693" s="39"/>
      <c r="BPS693" s="39"/>
      <c r="BPT693" s="39"/>
      <c r="BPU693" s="39"/>
      <c r="BPV693" s="39"/>
      <c r="BPW693" s="39"/>
      <c r="BPX693" s="39"/>
      <c r="BPY693" s="39"/>
      <c r="BPZ693" s="39"/>
      <c r="BQA693" s="37"/>
      <c r="BQB693" s="37"/>
      <c r="BQC693" s="37"/>
      <c r="BQD693" s="37"/>
      <c r="BQE693" s="34"/>
      <c r="BQF693" s="40"/>
      <c r="BQG693" s="34"/>
      <c r="BQH693" s="34"/>
      <c r="BQI693" s="35"/>
      <c r="BQJ693" s="36"/>
      <c r="BQK693" s="37"/>
      <c r="BQL693" s="34"/>
      <c r="BQM693" s="34"/>
      <c r="BQN693" s="41"/>
      <c r="BQO693" s="41"/>
      <c r="BQP693" s="41"/>
      <c r="BQQ693" s="41"/>
      <c r="BQR693" s="36"/>
      <c r="BQS693" s="41"/>
      <c r="BQT693" s="36"/>
      <c r="BQU693" s="34"/>
      <c r="BQV693" s="34"/>
      <c r="BQW693" s="37"/>
      <c r="BQX693" s="38"/>
      <c r="BQY693" s="34"/>
      <c r="BQZ693" s="39"/>
      <c r="BRA693" s="39"/>
      <c r="BRB693" s="39"/>
      <c r="BRC693" s="39"/>
      <c r="BRD693" s="39"/>
      <c r="BRE693" s="39"/>
      <c r="BRF693" s="39"/>
      <c r="BRG693" s="39"/>
      <c r="BRH693" s="39"/>
      <c r="BRI693" s="39"/>
      <c r="BRJ693" s="39"/>
      <c r="BRK693" s="37"/>
      <c r="BRL693" s="37"/>
      <c r="BRM693" s="37"/>
      <c r="BRN693" s="37"/>
      <c r="BRO693" s="34"/>
      <c r="BRP693" s="40"/>
      <c r="BRQ693" s="34"/>
      <c r="BRR693" s="34"/>
      <c r="BRS693" s="35"/>
      <c r="BRT693" s="36"/>
      <c r="BRU693" s="37"/>
      <c r="BRV693" s="34"/>
      <c r="BRW693" s="34"/>
      <c r="BRX693" s="41"/>
      <c r="BRY693" s="41"/>
      <c r="BRZ693" s="41"/>
      <c r="BSA693" s="41"/>
      <c r="BSB693" s="36"/>
      <c r="BSC693" s="41"/>
      <c r="BSD693" s="36"/>
      <c r="BSE693" s="34"/>
      <c r="BSF693" s="34"/>
      <c r="BSG693" s="37"/>
      <c r="BSH693" s="38"/>
      <c r="BSI693" s="34"/>
      <c r="BSJ693" s="39"/>
      <c r="BSK693" s="39"/>
      <c r="BSL693" s="39"/>
      <c r="BSM693" s="39"/>
      <c r="BSN693" s="39"/>
      <c r="BSO693" s="39"/>
      <c r="BSP693" s="39"/>
      <c r="BSQ693" s="39"/>
      <c r="BSR693" s="39"/>
      <c r="BSS693" s="39"/>
      <c r="BST693" s="39"/>
      <c r="BSU693" s="37"/>
      <c r="BSV693" s="37"/>
      <c r="BSW693" s="37"/>
      <c r="BSX693" s="37"/>
      <c r="BSY693" s="34"/>
      <c r="BSZ693" s="40"/>
      <c r="BTA693" s="34"/>
      <c r="BTB693" s="34"/>
      <c r="BTC693" s="35"/>
      <c r="BTD693" s="36"/>
      <c r="BTE693" s="37"/>
      <c r="BTF693" s="34"/>
      <c r="BTG693" s="34"/>
      <c r="BTH693" s="41"/>
      <c r="BTI693" s="41"/>
      <c r="BTJ693" s="41"/>
      <c r="BTK693" s="41"/>
      <c r="BTL693" s="36"/>
      <c r="BTM693" s="41"/>
      <c r="BTN693" s="36"/>
      <c r="BTO693" s="34"/>
      <c r="BTP693" s="34"/>
      <c r="BTQ693" s="37"/>
      <c r="BTR693" s="38"/>
      <c r="BTS693" s="34"/>
      <c r="BTT693" s="39"/>
      <c r="BTU693" s="39"/>
      <c r="BTV693" s="39"/>
      <c r="BTW693" s="39"/>
      <c r="BTX693" s="39"/>
      <c r="BTY693" s="39"/>
      <c r="BTZ693" s="39"/>
      <c r="BUA693" s="39"/>
      <c r="BUB693" s="39"/>
      <c r="BUC693" s="39"/>
      <c r="BUD693" s="39"/>
      <c r="BUE693" s="37"/>
      <c r="BUF693" s="37"/>
      <c r="BUG693" s="37"/>
      <c r="BUH693" s="37"/>
      <c r="BUI693" s="34"/>
      <c r="BUJ693" s="40"/>
      <c r="BUK693" s="34"/>
      <c r="BUL693" s="34"/>
      <c r="BUM693" s="35"/>
      <c r="BUN693" s="36"/>
      <c r="BUO693" s="37"/>
      <c r="BUP693" s="34"/>
      <c r="BUQ693" s="34"/>
      <c r="BUR693" s="41"/>
      <c r="BUS693" s="41"/>
      <c r="BUT693" s="41"/>
      <c r="BUU693" s="41"/>
      <c r="BUV693" s="36"/>
      <c r="BUW693" s="41"/>
      <c r="BUX693" s="36"/>
      <c r="BUY693" s="34"/>
      <c r="BUZ693" s="34"/>
      <c r="BVA693" s="37"/>
      <c r="BVB693" s="38"/>
      <c r="BVC693" s="34"/>
      <c r="BVD693" s="39"/>
      <c r="BVE693" s="39"/>
      <c r="BVF693" s="39"/>
      <c r="BVG693" s="39"/>
      <c r="BVH693" s="39"/>
      <c r="BVI693" s="39"/>
      <c r="BVJ693" s="39"/>
      <c r="BVK693" s="39"/>
      <c r="BVL693" s="39"/>
      <c r="BVM693" s="39"/>
      <c r="BVN693" s="39"/>
      <c r="BVO693" s="37"/>
      <c r="BVP693" s="37"/>
      <c r="BVQ693" s="37"/>
      <c r="BVR693" s="37"/>
      <c r="BVS693" s="34"/>
      <c r="BVT693" s="40"/>
      <c r="BVU693" s="34"/>
      <c r="BVV693" s="34"/>
      <c r="BVW693" s="35"/>
      <c r="BVX693" s="36"/>
      <c r="BVY693" s="37"/>
      <c r="BVZ693" s="34"/>
      <c r="BWA693" s="34"/>
      <c r="BWB693" s="41"/>
      <c r="BWC693" s="41"/>
      <c r="BWD693" s="41"/>
      <c r="BWE693" s="41"/>
      <c r="BWF693" s="36"/>
      <c r="BWG693" s="41"/>
      <c r="BWH693" s="36"/>
      <c r="BWI693" s="34"/>
      <c r="BWJ693" s="34"/>
      <c r="BWK693" s="37"/>
      <c r="BWL693" s="38"/>
      <c r="BWM693" s="34"/>
      <c r="BWN693" s="39"/>
      <c r="BWO693" s="39"/>
      <c r="BWP693" s="39"/>
      <c r="BWQ693" s="39"/>
      <c r="BWR693" s="39"/>
      <c r="BWS693" s="39"/>
      <c r="BWT693" s="39"/>
      <c r="BWU693" s="39"/>
      <c r="BWV693" s="39"/>
      <c r="BWW693" s="39"/>
      <c r="BWX693" s="39"/>
      <c r="BWY693" s="37"/>
      <c r="BWZ693" s="37"/>
      <c r="BXA693" s="37"/>
      <c r="BXB693" s="37"/>
      <c r="BXC693" s="34"/>
      <c r="BXD693" s="40"/>
      <c r="BXE693" s="34"/>
      <c r="BXF693" s="34"/>
      <c r="BXG693" s="35"/>
      <c r="BXH693" s="36"/>
      <c r="BXI693" s="37"/>
      <c r="BXJ693" s="34"/>
      <c r="BXK693" s="34"/>
      <c r="BXL693" s="41"/>
      <c r="BXM693" s="41"/>
      <c r="BXN693" s="41"/>
      <c r="BXO693" s="41"/>
      <c r="BXP693" s="36"/>
      <c r="BXQ693" s="41"/>
      <c r="BXR693" s="36"/>
      <c r="BXS693" s="34"/>
      <c r="BXT693" s="34"/>
      <c r="BXU693" s="37"/>
      <c r="BXV693" s="38"/>
      <c r="BXW693" s="34"/>
      <c r="BXX693" s="39"/>
      <c r="BXY693" s="39"/>
      <c r="BXZ693" s="39"/>
      <c r="BYA693" s="39"/>
      <c r="BYB693" s="39"/>
      <c r="BYC693" s="39"/>
      <c r="BYD693" s="39"/>
      <c r="BYE693" s="39"/>
      <c r="BYF693" s="39"/>
      <c r="BYG693" s="39"/>
      <c r="BYH693" s="39"/>
      <c r="BYI693" s="37"/>
      <c r="BYJ693" s="37"/>
      <c r="BYK693" s="37"/>
      <c r="BYL693" s="37"/>
      <c r="BYM693" s="34"/>
      <c r="BYN693" s="40"/>
      <c r="BYO693" s="34"/>
      <c r="BYP693" s="34"/>
      <c r="BYQ693" s="35"/>
      <c r="BYR693" s="36"/>
      <c r="BYS693" s="37"/>
      <c r="BYT693" s="34"/>
      <c r="BYU693" s="34"/>
      <c r="BYV693" s="41"/>
      <c r="BYW693" s="41"/>
      <c r="BYX693" s="41"/>
      <c r="BYY693" s="41"/>
      <c r="BYZ693" s="36"/>
      <c r="BZA693" s="41"/>
      <c r="BZB693" s="36"/>
      <c r="BZC693" s="34"/>
      <c r="BZD693" s="34"/>
      <c r="BZE693" s="37"/>
      <c r="BZF693" s="38"/>
      <c r="BZG693" s="34"/>
      <c r="BZH693" s="39"/>
      <c r="BZI693" s="39"/>
      <c r="BZJ693" s="39"/>
      <c r="BZK693" s="39"/>
      <c r="BZL693" s="39"/>
      <c r="BZM693" s="39"/>
      <c r="BZN693" s="39"/>
      <c r="BZO693" s="39"/>
      <c r="BZP693" s="39"/>
      <c r="BZQ693" s="39"/>
      <c r="BZR693" s="39"/>
      <c r="BZS693" s="37"/>
      <c r="BZT693" s="37"/>
      <c r="BZU693" s="37"/>
      <c r="BZV693" s="37"/>
      <c r="BZW693" s="34"/>
      <c r="BZX693" s="40"/>
      <c r="BZY693" s="34"/>
      <c r="BZZ693" s="34"/>
      <c r="CAA693" s="35"/>
      <c r="CAB693" s="36"/>
      <c r="CAC693" s="37"/>
      <c r="CAD693" s="34"/>
      <c r="CAE693" s="34"/>
      <c r="CAF693" s="41"/>
      <c r="CAG693" s="41"/>
      <c r="CAH693" s="41"/>
      <c r="CAI693" s="41"/>
      <c r="CAJ693" s="36"/>
      <c r="CAK693" s="41"/>
      <c r="CAL693" s="36"/>
      <c r="CAM693" s="34"/>
      <c r="CAN693" s="34"/>
      <c r="CAO693" s="37"/>
      <c r="CAP693" s="38"/>
      <c r="CAQ693" s="34"/>
      <c r="CAR693" s="39"/>
      <c r="CAS693" s="39"/>
      <c r="CAT693" s="39"/>
      <c r="CAU693" s="39"/>
      <c r="CAV693" s="39"/>
      <c r="CAW693" s="39"/>
      <c r="CAX693" s="39"/>
      <c r="CAY693" s="39"/>
      <c r="CAZ693" s="39"/>
      <c r="CBA693" s="39"/>
      <c r="CBB693" s="39"/>
      <c r="CBC693" s="37"/>
      <c r="CBD693" s="37"/>
      <c r="CBE693" s="37"/>
      <c r="CBF693" s="37"/>
      <c r="CBG693" s="34"/>
      <c r="CBH693" s="40"/>
      <c r="CBI693" s="34"/>
      <c r="CBJ693" s="34"/>
      <c r="CBK693" s="35"/>
      <c r="CBL693" s="36"/>
      <c r="CBM693" s="37"/>
      <c r="CBN693" s="34"/>
      <c r="CBO693" s="34"/>
      <c r="CBP693" s="41"/>
      <c r="CBQ693" s="41"/>
      <c r="CBR693" s="41"/>
      <c r="CBS693" s="41"/>
      <c r="CBT693" s="36"/>
      <c r="CBU693" s="41"/>
      <c r="CBV693" s="36"/>
      <c r="CBW693" s="34"/>
      <c r="CBX693" s="34"/>
      <c r="CBY693" s="37"/>
      <c r="CBZ693" s="38"/>
      <c r="CCA693" s="34"/>
      <c r="CCB693" s="39"/>
      <c r="CCC693" s="39"/>
      <c r="CCD693" s="39"/>
      <c r="CCE693" s="39"/>
      <c r="CCF693" s="39"/>
      <c r="CCG693" s="39"/>
      <c r="CCH693" s="39"/>
      <c r="CCI693" s="39"/>
      <c r="CCJ693" s="39"/>
      <c r="CCK693" s="39"/>
      <c r="CCL693" s="39"/>
      <c r="CCM693" s="37"/>
      <c r="CCN693" s="37"/>
      <c r="CCO693" s="37"/>
      <c r="CCP693" s="37"/>
      <c r="CCQ693" s="34"/>
      <c r="CCR693" s="40"/>
      <c r="CCS693" s="34"/>
      <c r="CCT693" s="34"/>
      <c r="CCU693" s="35"/>
      <c r="CCV693" s="36"/>
      <c r="CCW693" s="37"/>
      <c r="CCX693" s="34"/>
      <c r="CCY693" s="34"/>
      <c r="CCZ693" s="41"/>
      <c r="CDA693" s="41"/>
      <c r="CDB693" s="41"/>
      <c r="CDC693" s="41"/>
      <c r="CDD693" s="36"/>
      <c r="CDE693" s="41"/>
      <c r="CDF693" s="36"/>
      <c r="CDG693" s="34"/>
      <c r="CDH693" s="34"/>
      <c r="CDI693" s="37"/>
      <c r="CDJ693" s="38"/>
      <c r="CDK693" s="34"/>
      <c r="CDL693" s="39"/>
      <c r="CDM693" s="39"/>
      <c r="CDN693" s="39"/>
      <c r="CDO693" s="39"/>
      <c r="CDP693" s="39"/>
      <c r="CDQ693" s="39"/>
      <c r="CDR693" s="39"/>
      <c r="CDS693" s="39"/>
      <c r="CDT693" s="39"/>
      <c r="CDU693" s="39"/>
      <c r="CDV693" s="39"/>
      <c r="CDW693" s="37"/>
      <c r="CDX693" s="37"/>
      <c r="CDY693" s="37"/>
      <c r="CDZ693" s="37"/>
      <c r="CEA693" s="34"/>
      <c r="CEB693" s="40"/>
      <c r="CEC693" s="34"/>
      <c r="CED693" s="34"/>
      <c r="CEE693" s="35"/>
      <c r="CEF693" s="36"/>
      <c r="CEG693" s="37"/>
      <c r="CEH693" s="34"/>
      <c r="CEI693" s="34"/>
      <c r="CEJ693" s="41"/>
      <c r="CEK693" s="41"/>
      <c r="CEL693" s="41"/>
      <c r="CEM693" s="41"/>
      <c r="CEN693" s="36"/>
      <c r="CEO693" s="41"/>
      <c r="CEP693" s="36"/>
      <c r="CEQ693" s="34"/>
      <c r="CER693" s="34"/>
      <c r="CES693" s="37"/>
      <c r="CET693" s="38"/>
      <c r="CEU693" s="34"/>
      <c r="CEV693" s="39"/>
      <c r="CEW693" s="39"/>
      <c r="CEX693" s="39"/>
      <c r="CEY693" s="39"/>
      <c r="CEZ693" s="39"/>
      <c r="CFA693" s="39"/>
      <c r="CFB693" s="39"/>
      <c r="CFC693" s="39"/>
      <c r="CFD693" s="39"/>
      <c r="CFE693" s="39"/>
      <c r="CFF693" s="39"/>
      <c r="CFG693" s="37"/>
      <c r="CFH693" s="37"/>
      <c r="CFI693" s="37"/>
      <c r="CFJ693" s="37"/>
      <c r="CFK693" s="34"/>
      <c r="CFL693" s="40"/>
      <c r="CFM693" s="34"/>
      <c r="CFN693" s="34"/>
      <c r="CFO693" s="35"/>
      <c r="CFP693" s="36"/>
      <c r="CFQ693" s="37"/>
      <c r="CFR693" s="34"/>
      <c r="CFS693" s="34"/>
      <c r="CFT693" s="41"/>
      <c r="CFU693" s="41"/>
      <c r="CFV693" s="41"/>
      <c r="CFW693" s="41"/>
      <c r="CFX693" s="36"/>
      <c r="CFY693" s="41"/>
      <c r="CFZ693" s="36"/>
      <c r="CGA693" s="34"/>
      <c r="CGB693" s="34"/>
      <c r="CGC693" s="37"/>
      <c r="CGD693" s="38"/>
      <c r="CGE693" s="34"/>
      <c r="CGF693" s="39"/>
      <c r="CGG693" s="39"/>
      <c r="CGH693" s="39"/>
      <c r="CGI693" s="39"/>
      <c r="CGJ693" s="39"/>
      <c r="CGK693" s="39"/>
      <c r="CGL693" s="39"/>
      <c r="CGM693" s="39"/>
      <c r="CGN693" s="39"/>
      <c r="CGO693" s="39"/>
      <c r="CGP693" s="39"/>
      <c r="CGQ693" s="37"/>
      <c r="CGR693" s="37"/>
      <c r="CGS693" s="37"/>
      <c r="CGT693" s="37"/>
      <c r="CGU693" s="34"/>
      <c r="CGV693" s="40"/>
      <c r="CGW693" s="34"/>
      <c r="CGX693" s="34"/>
      <c r="CGY693" s="35"/>
      <c r="CGZ693" s="36"/>
      <c r="CHA693" s="37"/>
      <c r="CHB693" s="34"/>
      <c r="CHC693" s="34"/>
      <c r="CHD693" s="41"/>
      <c r="CHE693" s="41"/>
      <c r="CHF693" s="41"/>
      <c r="CHG693" s="41"/>
      <c r="CHH693" s="36"/>
      <c r="CHI693" s="41"/>
      <c r="CHJ693" s="36"/>
      <c r="CHK693" s="34"/>
      <c r="CHL693" s="34"/>
      <c r="CHM693" s="37"/>
      <c r="CHN693" s="38"/>
      <c r="CHO693" s="34"/>
      <c r="CHP693" s="39"/>
      <c r="CHQ693" s="39"/>
      <c r="CHR693" s="39"/>
      <c r="CHS693" s="39"/>
      <c r="CHT693" s="39"/>
      <c r="CHU693" s="39"/>
      <c r="CHV693" s="39"/>
      <c r="CHW693" s="39"/>
      <c r="CHX693" s="39"/>
      <c r="CHY693" s="39"/>
      <c r="CHZ693" s="39"/>
      <c r="CIA693" s="37"/>
      <c r="CIB693" s="37"/>
      <c r="CIC693" s="37"/>
      <c r="CID693" s="37"/>
      <c r="CIE693" s="34"/>
      <c r="CIF693" s="40"/>
      <c r="CIG693" s="34"/>
      <c r="CIH693" s="34"/>
      <c r="CII693" s="35"/>
      <c r="CIJ693" s="36"/>
      <c r="CIK693" s="37"/>
      <c r="CIL693" s="34"/>
      <c r="CIM693" s="34"/>
      <c r="CIN693" s="41"/>
      <c r="CIO693" s="41"/>
      <c r="CIP693" s="41"/>
      <c r="CIQ693" s="41"/>
      <c r="CIR693" s="36"/>
      <c r="CIS693" s="41"/>
      <c r="CIT693" s="36"/>
      <c r="CIU693" s="34"/>
      <c r="CIV693" s="34"/>
      <c r="CIW693" s="37"/>
      <c r="CIX693" s="38"/>
      <c r="CIY693" s="34"/>
      <c r="CIZ693" s="39"/>
      <c r="CJA693" s="39"/>
      <c r="CJB693" s="39"/>
      <c r="CJC693" s="39"/>
      <c r="CJD693" s="39"/>
      <c r="CJE693" s="39"/>
      <c r="CJF693" s="39"/>
      <c r="CJG693" s="39"/>
      <c r="CJH693" s="39"/>
      <c r="CJI693" s="39"/>
      <c r="CJJ693" s="39"/>
      <c r="CJK693" s="37"/>
      <c r="CJL693" s="37"/>
      <c r="CJM693" s="37"/>
      <c r="CJN693" s="37"/>
      <c r="CJO693" s="34"/>
      <c r="CJP693" s="40"/>
      <c r="CJQ693" s="34"/>
      <c r="CJR693" s="34"/>
      <c r="CJS693" s="35"/>
      <c r="CJT693" s="36"/>
      <c r="CJU693" s="37"/>
      <c r="CJV693" s="34"/>
      <c r="CJW693" s="34"/>
      <c r="CJX693" s="41"/>
      <c r="CJY693" s="41"/>
      <c r="CJZ693" s="41"/>
      <c r="CKA693" s="41"/>
      <c r="CKB693" s="36"/>
      <c r="CKC693" s="41"/>
      <c r="CKD693" s="36"/>
      <c r="CKE693" s="34"/>
      <c r="CKF693" s="34"/>
      <c r="CKG693" s="37"/>
      <c r="CKH693" s="38"/>
      <c r="CKI693" s="34"/>
      <c r="CKJ693" s="39"/>
      <c r="CKK693" s="39"/>
      <c r="CKL693" s="39"/>
      <c r="CKM693" s="39"/>
      <c r="CKN693" s="39"/>
      <c r="CKO693" s="39"/>
      <c r="CKP693" s="39"/>
      <c r="CKQ693" s="39"/>
      <c r="CKR693" s="39"/>
      <c r="CKS693" s="39"/>
      <c r="CKT693" s="39"/>
      <c r="CKU693" s="37"/>
      <c r="CKV693" s="37"/>
      <c r="CKW693" s="37"/>
      <c r="CKX693" s="37"/>
      <c r="CKY693" s="34"/>
      <c r="CKZ693" s="40"/>
      <c r="CLA693" s="34"/>
      <c r="CLB693" s="34"/>
      <c r="CLC693" s="35"/>
      <c r="CLD693" s="36"/>
      <c r="CLE693" s="37"/>
      <c r="CLF693" s="34"/>
      <c r="CLG693" s="34"/>
      <c r="CLH693" s="41"/>
      <c r="CLI693" s="41"/>
      <c r="CLJ693" s="41"/>
      <c r="CLK693" s="41"/>
      <c r="CLL693" s="36"/>
      <c r="CLM693" s="41"/>
      <c r="CLN693" s="36"/>
      <c r="CLO693" s="34"/>
      <c r="CLP693" s="34"/>
      <c r="CLQ693" s="37"/>
      <c r="CLR693" s="38"/>
      <c r="CLS693" s="34"/>
      <c r="CLT693" s="39"/>
      <c r="CLU693" s="39"/>
      <c r="CLV693" s="39"/>
      <c r="CLW693" s="39"/>
      <c r="CLX693" s="39"/>
      <c r="CLY693" s="39"/>
      <c r="CLZ693" s="39"/>
      <c r="CMA693" s="39"/>
      <c r="CMB693" s="39"/>
      <c r="CMC693" s="39"/>
      <c r="CMD693" s="39"/>
      <c r="CME693" s="37"/>
      <c r="CMF693" s="37"/>
      <c r="CMG693" s="37"/>
      <c r="CMH693" s="37"/>
      <c r="CMI693" s="34"/>
      <c r="CMJ693" s="40"/>
      <c r="CMK693" s="34"/>
      <c r="CML693" s="34"/>
      <c r="CMM693" s="35"/>
      <c r="CMN693" s="36"/>
      <c r="CMO693" s="37"/>
      <c r="CMP693" s="34"/>
      <c r="CMQ693" s="34"/>
      <c r="CMR693" s="41"/>
      <c r="CMS693" s="41"/>
      <c r="CMT693" s="41"/>
      <c r="CMU693" s="41"/>
      <c r="CMV693" s="36"/>
      <c r="CMW693" s="41"/>
      <c r="CMX693" s="36"/>
      <c r="CMY693" s="34"/>
      <c r="CMZ693" s="34"/>
      <c r="CNA693" s="37"/>
      <c r="CNB693" s="38"/>
      <c r="CNC693" s="34"/>
      <c r="CND693" s="39"/>
      <c r="CNE693" s="39"/>
      <c r="CNF693" s="39"/>
      <c r="CNG693" s="39"/>
      <c r="CNH693" s="39"/>
      <c r="CNI693" s="39"/>
      <c r="CNJ693" s="39"/>
      <c r="CNK693" s="39"/>
      <c r="CNL693" s="39"/>
      <c r="CNM693" s="39"/>
      <c r="CNN693" s="39"/>
      <c r="CNO693" s="37"/>
      <c r="CNP693" s="37"/>
      <c r="CNQ693" s="37"/>
      <c r="CNR693" s="37"/>
      <c r="CNS693" s="34"/>
      <c r="CNT693" s="40"/>
      <c r="CNU693" s="34"/>
      <c r="CNV693" s="34"/>
      <c r="CNW693" s="35"/>
      <c r="CNX693" s="36"/>
      <c r="CNY693" s="37"/>
      <c r="CNZ693" s="34"/>
      <c r="COA693" s="34"/>
      <c r="COB693" s="41"/>
      <c r="COC693" s="41"/>
      <c r="COD693" s="41"/>
      <c r="COE693" s="41"/>
      <c r="COF693" s="36"/>
      <c r="COG693" s="41"/>
      <c r="COH693" s="36"/>
      <c r="COI693" s="34"/>
      <c r="COJ693" s="34"/>
      <c r="COK693" s="37"/>
      <c r="COL693" s="38"/>
      <c r="COM693" s="34"/>
      <c r="CON693" s="39"/>
      <c r="COO693" s="39"/>
      <c r="COP693" s="39"/>
      <c r="COQ693" s="39"/>
      <c r="COR693" s="39"/>
      <c r="COS693" s="39"/>
      <c r="COT693" s="39"/>
      <c r="COU693" s="39"/>
      <c r="COV693" s="39"/>
      <c r="COW693" s="39"/>
      <c r="COX693" s="39"/>
      <c r="COY693" s="37"/>
      <c r="COZ693" s="37"/>
      <c r="CPA693" s="37"/>
      <c r="CPB693" s="37"/>
      <c r="CPC693" s="34"/>
      <c r="CPD693" s="40"/>
      <c r="CPE693" s="34"/>
      <c r="CPF693" s="34"/>
      <c r="CPG693" s="35"/>
      <c r="CPH693" s="36"/>
      <c r="CPI693" s="37"/>
      <c r="CPJ693" s="34"/>
      <c r="CPK693" s="34"/>
      <c r="CPL693" s="41"/>
      <c r="CPM693" s="41"/>
      <c r="CPN693" s="41"/>
      <c r="CPO693" s="41"/>
      <c r="CPP693" s="36"/>
      <c r="CPQ693" s="41"/>
      <c r="CPR693" s="36"/>
      <c r="CPS693" s="34"/>
      <c r="CPT693" s="34"/>
      <c r="CPU693" s="37"/>
      <c r="CPV693" s="38"/>
      <c r="CPW693" s="34"/>
      <c r="CPX693" s="39"/>
      <c r="CPY693" s="39"/>
      <c r="CPZ693" s="39"/>
      <c r="CQA693" s="39"/>
      <c r="CQB693" s="39"/>
      <c r="CQC693" s="39"/>
      <c r="CQD693" s="39"/>
      <c r="CQE693" s="39"/>
      <c r="CQF693" s="39"/>
      <c r="CQG693" s="39"/>
      <c r="CQH693" s="39"/>
      <c r="CQI693" s="37"/>
      <c r="CQJ693" s="37"/>
      <c r="CQK693" s="37"/>
      <c r="CQL693" s="37"/>
      <c r="CQM693" s="34"/>
      <c r="CQN693" s="40"/>
      <c r="CQO693" s="34"/>
      <c r="CQP693" s="34"/>
      <c r="CQQ693" s="35"/>
      <c r="CQR693" s="36"/>
      <c r="CQS693" s="37"/>
      <c r="CQT693" s="34"/>
      <c r="CQU693" s="34"/>
      <c r="CQV693" s="41"/>
      <c r="CQW693" s="41"/>
      <c r="CQX693" s="41"/>
      <c r="CQY693" s="41"/>
      <c r="CQZ693" s="36"/>
      <c r="CRA693" s="41"/>
      <c r="CRB693" s="36"/>
      <c r="CRC693" s="34"/>
      <c r="CRD693" s="34"/>
      <c r="CRE693" s="37"/>
      <c r="CRF693" s="38"/>
      <c r="CRG693" s="34"/>
      <c r="CRH693" s="39"/>
      <c r="CRI693" s="39"/>
      <c r="CRJ693" s="39"/>
      <c r="CRK693" s="39"/>
      <c r="CRL693" s="39"/>
      <c r="CRM693" s="39"/>
      <c r="CRN693" s="39"/>
      <c r="CRO693" s="39"/>
      <c r="CRP693" s="39"/>
      <c r="CRQ693" s="39"/>
      <c r="CRR693" s="39"/>
      <c r="CRS693" s="37"/>
      <c r="CRT693" s="37"/>
      <c r="CRU693" s="37"/>
      <c r="CRV693" s="37"/>
      <c r="CRW693" s="34"/>
      <c r="CRX693" s="40"/>
      <c r="CRY693" s="34"/>
      <c r="CRZ693" s="34"/>
      <c r="CSA693" s="35"/>
      <c r="CSB693" s="36"/>
      <c r="CSC693" s="37"/>
      <c r="CSD693" s="34"/>
      <c r="CSE693" s="34"/>
      <c r="CSF693" s="41"/>
      <c r="CSG693" s="41"/>
      <c r="CSH693" s="41"/>
      <c r="CSI693" s="41"/>
      <c r="CSJ693" s="36"/>
      <c r="CSK693" s="41"/>
      <c r="CSL693" s="36"/>
      <c r="CSM693" s="34"/>
      <c r="CSN693" s="34"/>
      <c r="CSO693" s="37"/>
      <c r="CSP693" s="38"/>
      <c r="CSQ693" s="34"/>
      <c r="CSR693" s="39"/>
      <c r="CSS693" s="39"/>
      <c r="CST693" s="39"/>
      <c r="CSU693" s="39"/>
      <c r="CSV693" s="39"/>
      <c r="CSW693" s="39"/>
      <c r="CSX693" s="39"/>
      <c r="CSY693" s="39"/>
      <c r="CSZ693" s="39"/>
      <c r="CTA693" s="39"/>
      <c r="CTB693" s="39"/>
      <c r="CTC693" s="37"/>
      <c r="CTD693" s="37"/>
      <c r="CTE693" s="37"/>
      <c r="CTF693" s="37"/>
      <c r="CTG693" s="34"/>
      <c r="CTH693" s="40"/>
      <c r="CTI693" s="34"/>
      <c r="CTJ693" s="34"/>
      <c r="CTK693" s="35"/>
      <c r="CTL693" s="36"/>
      <c r="CTM693" s="37"/>
      <c r="CTN693" s="34"/>
      <c r="CTO693" s="34"/>
      <c r="CTP693" s="41"/>
      <c r="CTQ693" s="41"/>
      <c r="CTR693" s="41"/>
      <c r="CTS693" s="41"/>
      <c r="CTT693" s="36"/>
      <c r="CTU693" s="41"/>
      <c r="CTV693" s="36"/>
      <c r="CTW693" s="34"/>
      <c r="CTX693" s="34"/>
      <c r="CTY693" s="37"/>
      <c r="CTZ693" s="38"/>
      <c r="CUA693" s="34"/>
      <c r="CUB693" s="39"/>
      <c r="CUC693" s="39"/>
      <c r="CUD693" s="39"/>
      <c r="CUE693" s="39"/>
      <c r="CUF693" s="39"/>
      <c r="CUG693" s="39"/>
      <c r="CUH693" s="39"/>
      <c r="CUI693" s="39"/>
      <c r="CUJ693" s="39"/>
      <c r="CUK693" s="39"/>
      <c r="CUL693" s="39"/>
      <c r="CUM693" s="37"/>
      <c r="CUN693" s="37"/>
      <c r="CUO693" s="37"/>
      <c r="CUP693" s="37"/>
      <c r="CUQ693" s="34"/>
      <c r="CUR693" s="40"/>
      <c r="CUS693" s="34"/>
      <c r="CUT693" s="34"/>
      <c r="CUU693" s="35"/>
      <c r="CUV693" s="36"/>
      <c r="CUW693" s="37"/>
      <c r="CUX693" s="34"/>
      <c r="CUY693" s="34"/>
      <c r="CUZ693" s="41"/>
      <c r="CVA693" s="41"/>
      <c r="CVB693" s="41"/>
      <c r="CVC693" s="41"/>
      <c r="CVD693" s="36"/>
      <c r="CVE693" s="41"/>
      <c r="CVF693" s="36"/>
      <c r="CVG693" s="34"/>
      <c r="CVH693" s="34"/>
      <c r="CVI693" s="37"/>
      <c r="CVJ693" s="38"/>
      <c r="CVK693" s="34"/>
      <c r="CVL693" s="39"/>
      <c r="CVM693" s="39"/>
      <c r="CVN693" s="39"/>
      <c r="CVO693" s="39"/>
      <c r="CVP693" s="39"/>
      <c r="CVQ693" s="39"/>
      <c r="CVR693" s="39"/>
      <c r="CVS693" s="39"/>
      <c r="CVT693" s="39"/>
      <c r="CVU693" s="39"/>
      <c r="CVV693" s="39"/>
      <c r="CVW693" s="37"/>
      <c r="CVX693" s="37"/>
      <c r="CVY693" s="37"/>
      <c r="CVZ693" s="37"/>
      <c r="CWA693" s="34"/>
      <c r="CWB693" s="40"/>
      <c r="CWC693" s="34"/>
      <c r="CWD693" s="34"/>
      <c r="CWE693" s="35"/>
      <c r="CWF693" s="36"/>
      <c r="CWG693" s="37"/>
      <c r="CWH693" s="34"/>
      <c r="CWI693" s="34"/>
      <c r="CWJ693" s="41"/>
      <c r="CWK693" s="41"/>
      <c r="CWL693" s="41"/>
      <c r="CWM693" s="41"/>
      <c r="CWN693" s="36"/>
      <c r="CWO693" s="41"/>
      <c r="CWP693" s="36"/>
      <c r="CWQ693" s="34"/>
      <c r="CWR693" s="34"/>
      <c r="CWS693" s="37"/>
      <c r="CWT693" s="38"/>
      <c r="CWU693" s="34"/>
      <c r="CWV693" s="39"/>
      <c r="CWW693" s="39"/>
      <c r="CWX693" s="39"/>
      <c r="CWY693" s="39"/>
      <c r="CWZ693" s="39"/>
      <c r="CXA693" s="39"/>
      <c r="CXB693" s="39"/>
      <c r="CXC693" s="39"/>
      <c r="CXD693" s="39"/>
      <c r="CXE693" s="39"/>
      <c r="CXF693" s="39"/>
      <c r="CXG693" s="37"/>
      <c r="CXH693" s="37"/>
      <c r="CXI693" s="37"/>
      <c r="CXJ693" s="37"/>
      <c r="CXK693" s="34"/>
      <c r="CXL693" s="40"/>
      <c r="CXM693" s="34"/>
      <c r="CXN693" s="34"/>
      <c r="CXO693" s="35"/>
      <c r="CXP693" s="36"/>
      <c r="CXQ693" s="37"/>
      <c r="CXR693" s="34"/>
      <c r="CXS693" s="34"/>
      <c r="CXT693" s="41"/>
      <c r="CXU693" s="41"/>
      <c r="CXV693" s="41"/>
      <c r="CXW693" s="41"/>
      <c r="CXX693" s="36"/>
      <c r="CXY693" s="41"/>
      <c r="CXZ693" s="36"/>
      <c r="CYA693" s="34"/>
      <c r="CYB693" s="34"/>
      <c r="CYC693" s="37"/>
      <c r="CYD693" s="38"/>
      <c r="CYE693" s="34"/>
      <c r="CYF693" s="39"/>
      <c r="CYG693" s="39"/>
      <c r="CYH693" s="39"/>
      <c r="CYI693" s="39"/>
      <c r="CYJ693" s="39"/>
      <c r="CYK693" s="39"/>
      <c r="CYL693" s="39"/>
      <c r="CYM693" s="39"/>
      <c r="CYN693" s="39"/>
      <c r="CYO693" s="39"/>
      <c r="CYP693" s="39"/>
      <c r="CYQ693" s="37"/>
      <c r="CYR693" s="37"/>
      <c r="CYS693" s="37"/>
      <c r="CYT693" s="37"/>
      <c r="CYU693" s="34"/>
      <c r="CYV693" s="40"/>
      <c r="CYW693" s="34"/>
      <c r="CYX693" s="34"/>
      <c r="CYY693" s="35"/>
      <c r="CYZ693" s="36"/>
      <c r="CZA693" s="37"/>
      <c r="CZB693" s="34"/>
      <c r="CZC693" s="34"/>
      <c r="CZD693" s="41"/>
      <c r="CZE693" s="41"/>
      <c r="CZF693" s="41"/>
      <c r="CZG693" s="41"/>
      <c r="CZH693" s="36"/>
      <c r="CZI693" s="41"/>
      <c r="CZJ693" s="36"/>
      <c r="CZK693" s="34"/>
      <c r="CZL693" s="34"/>
      <c r="CZM693" s="37"/>
      <c r="CZN693" s="38"/>
      <c r="CZO693" s="34"/>
      <c r="CZP693" s="39"/>
      <c r="CZQ693" s="39"/>
      <c r="CZR693" s="39"/>
      <c r="CZS693" s="39"/>
      <c r="CZT693" s="39"/>
      <c r="CZU693" s="39"/>
      <c r="CZV693" s="39"/>
      <c r="CZW693" s="39"/>
      <c r="CZX693" s="39"/>
      <c r="CZY693" s="39"/>
      <c r="CZZ693" s="39"/>
      <c r="DAA693" s="37"/>
      <c r="DAB693" s="37"/>
      <c r="DAC693" s="37"/>
      <c r="DAD693" s="37"/>
      <c r="DAE693" s="34"/>
      <c r="DAF693" s="40"/>
      <c r="DAG693" s="34"/>
      <c r="DAH693" s="34"/>
      <c r="DAI693" s="35"/>
      <c r="DAJ693" s="36"/>
      <c r="DAK693" s="37"/>
      <c r="DAL693" s="34"/>
      <c r="DAM693" s="34"/>
      <c r="DAN693" s="41"/>
      <c r="DAO693" s="41"/>
      <c r="DAP693" s="41"/>
      <c r="DAQ693" s="41"/>
      <c r="DAR693" s="36"/>
      <c r="DAS693" s="41"/>
      <c r="DAT693" s="36"/>
      <c r="DAU693" s="34"/>
      <c r="DAV693" s="34"/>
      <c r="DAW693" s="37"/>
      <c r="DAX693" s="38"/>
      <c r="DAY693" s="34"/>
      <c r="DAZ693" s="39"/>
      <c r="DBA693" s="39"/>
      <c r="DBB693" s="39"/>
      <c r="DBC693" s="39"/>
      <c r="DBD693" s="39"/>
      <c r="DBE693" s="39"/>
      <c r="DBF693" s="39"/>
      <c r="DBG693" s="39"/>
      <c r="DBH693" s="39"/>
      <c r="DBI693" s="39"/>
      <c r="DBJ693" s="39"/>
      <c r="DBK693" s="37"/>
      <c r="DBL693" s="37"/>
      <c r="DBM693" s="37"/>
      <c r="DBN693" s="37"/>
      <c r="DBO693" s="34"/>
      <c r="DBP693" s="40"/>
      <c r="DBQ693" s="34"/>
      <c r="DBR693" s="34"/>
      <c r="DBS693" s="35"/>
      <c r="DBT693" s="36"/>
      <c r="DBU693" s="37"/>
      <c r="DBV693" s="34"/>
      <c r="DBW693" s="34"/>
      <c r="DBX693" s="41"/>
      <c r="DBY693" s="41"/>
      <c r="DBZ693" s="41"/>
      <c r="DCA693" s="41"/>
      <c r="DCB693" s="36"/>
      <c r="DCC693" s="41"/>
      <c r="DCD693" s="36"/>
      <c r="DCE693" s="34"/>
      <c r="DCF693" s="34"/>
      <c r="DCG693" s="37"/>
      <c r="DCH693" s="38"/>
      <c r="DCI693" s="34"/>
      <c r="DCJ693" s="39"/>
      <c r="DCK693" s="39"/>
      <c r="DCL693" s="39"/>
      <c r="DCM693" s="39"/>
      <c r="DCN693" s="39"/>
      <c r="DCO693" s="39"/>
      <c r="DCP693" s="39"/>
      <c r="DCQ693" s="39"/>
      <c r="DCR693" s="39"/>
      <c r="DCS693" s="39"/>
      <c r="DCT693" s="39"/>
      <c r="DCU693" s="37"/>
      <c r="DCV693" s="37"/>
      <c r="DCW693" s="37"/>
      <c r="DCX693" s="37"/>
      <c r="DCY693" s="34"/>
      <c r="DCZ693" s="40"/>
      <c r="DDA693" s="34"/>
      <c r="DDB693" s="34"/>
      <c r="DDC693" s="35"/>
      <c r="DDD693" s="36"/>
      <c r="DDE693" s="37"/>
      <c r="DDF693" s="34"/>
      <c r="DDG693" s="34"/>
      <c r="DDH693" s="41"/>
      <c r="DDI693" s="41"/>
      <c r="DDJ693" s="41"/>
      <c r="DDK693" s="41"/>
      <c r="DDL693" s="36"/>
      <c r="DDM693" s="41"/>
      <c r="DDN693" s="36"/>
      <c r="DDO693" s="34"/>
      <c r="DDP693" s="34"/>
      <c r="DDQ693" s="37"/>
      <c r="DDR693" s="38"/>
      <c r="DDS693" s="34"/>
      <c r="DDT693" s="39"/>
      <c r="DDU693" s="39"/>
      <c r="DDV693" s="39"/>
      <c r="DDW693" s="39"/>
      <c r="DDX693" s="39"/>
      <c r="DDY693" s="39"/>
      <c r="DDZ693" s="39"/>
      <c r="DEA693" s="39"/>
      <c r="DEB693" s="39"/>
      <c r="DEC693" s="39"/>
      <c r="DED693" s="39"/>
      <c r="DEE693" s="37"/>
      <c r="DEF693" s="37"/>
      <c r="DEG693" s="37"/>
      <c r="DEH693" s="37"/>
      <c r="DEI693" s="34"/>
      <c r="DEJ693" s="40"/>
      <c r="DEK693" s="34"/>
      <c r="DEL693" s="34"/>
      <c r="DEM693" s="35"/>
      <c r="DEN693" s="36"/>
      <c r="DEO693" s="37"/>
      <c r="DEP693" s="34"/>
      <c r="DEQ693" s="34"/>
      <c r="DER693" s="41"/>
      <c r="DES693" s="41"/>
      <c r="DET693" s="41"/>
      <c r="DEU693" s="41"/>
      <c r="DEV693" s="36"/>
      <c r="DEW693" s="41"/>
      <c r="DEX693" s="36"/>
      <c r="DEY693" s="34"/>
      <c r="DEZ693" s="34"/>
      <c r="DFA693" s="37"/>
      <c r="DFB693" s="38"/>
      <c r="DFC693" s="34"/>
      <c r="DFD693" s="39"/>
      <c r="DFE693" s="39"/>
      <c r="DFF693" s="39"/>
      <c r="DFG693" s="39"/>
      <c r="DFH693" s="39"/>
      <c r="DFI693" s="39"/>
      <c r="DFJ693" s="39"/>
      <c r="DFK693" s="39"/>
      <c r="DFL693" s="39"/>
      <c r="DFM693" s="39"/>
      <c r="DFN693" s="39"/>
      <c r="DFO693" s="37"/>
      <c r="DFP693" s="37"/>
      <c r="DFQ693" s="37"/>
      <c r="DFR693" s="37"/>
      <c r="DFS693" s="34"/>
      <c r="DFT693" s="40"/>
      <c r="DFU693" s="34"/>
      <c r="DFV693" s="34"/>
      <c r="DFW693" s="35"/>
      <c r="DFX693" s="36"/>
      <c r="DFY693" s="37"/>
      <c r="DFZ693" s="34"/>
      <c r="DGA693" s="34"/>
      <c r="DGB693" s="41"/>
      <c r="DGC693" s="41"/>
      <c r="DGD693" s="41"/>
      <c r="DGE693" s="41"/>
      <c r="DGF693" s="36"/>
      <c r="DGG693" s="41"/>
      <c r="DGH693" s="36"/>
      <c r="DGI693" s="34"/>
      <c r="DGJ693" s="34"/>
      <c r="DGK693" s="37"/>
      <c r="DGL693" s="38"/>
      <c r="DGM693" s="34"/>
      <c r="DGN693" s="39"/>
      <c r="DGO693" s="39"/>
      <c r="DGP693" s="39"/>
      <c r="DGQ693" s="39"/>
      <c r="DGR693" s="39"/>
      <c r="DGS693" s="39"/>
      <c r="DGT693" s="39"/>
      <c r="DGU693" s="39"/>
      <c r="DGV693" s="39"/>
      <c r="DGW693" s="39"/>
      <c r="DGX693" s="39"/>
      <c r="DGY693" s="37"/>
      <c r="DGZ693" s="37"/>
      <c r="DHA693" s="37"/>
      <c r="DHB693" s="37"/>
      <c r="DHC693" s="34"/>
      <c r="DHD693" s="40"/>
      <c r="DHE693" s="34"/>
      <c r="DHF693" s="34"/>
      <c r="DHG693" s="35"/>
      <c r="DHH693" s="36"/>
      <c r="DHI693" s="37"/>
      <c r="DHJ693" s="34"/>
      <c r="DHK693" s="34"/>
      <c r="DHL693" s="41"/>
      <c r="DHM693" s="41"/>
      <c r="DHN693" s="41"/>
      <c r="DHO693" s="41"/>
      <c r="DHP693" s="36"/>
      <c r="DHQ693" s="41"/>
      <c r="DHR693" s="36"/>
      <c r="DHS693" s="34"/>
      <c r="DHT693" s="34"/>
      <c r="DHU693" s="37"/>
      <c r="DHV693" s="38"/>
      <c r="DHW693" s="34"/>
      <c r="DHX693" s="39"/>
      <c r="DHY693" s="39"/>
      <c r="DHZ693" s="39"/>
      <c r="DIA693" s="39"/>
      <c r="DIB693" s="39"/>
      <c r="DIC693" s="39"/>
      <c r="DID693" s="39"/>
      <c r="DIE693" s="39"/>
      <c r="DIF693" s="39"/>
      <c r="DIG693" s="39"/>
      <c r="DIH693" s="39"/>
      <c r="DII693" s="37"/>
      <c r="DIJ693" s="37"/>
      <c r="DIK693" s="37"/>
      <c r="DIL693" s="37"/>
      <c r="DIM693" s="34"/>
      <c r="DIN693" s="40"/>
      <c r="DIO693" s="34"/>
      <c r="DIP693" s="34"/>
      <c r="DIQ693" s="35"/>
      <c r="DIR693" s="36"/>
      <c r="DIS693" s="37"/>
      <c r="DIT693" s="34"/>
      <c r="DIU693" s="34"/>
      <c r="DIV693" s="41"/>
      <c r="DIW693" s="41"/>
      <c r="DIX693" s="41"/>
      <c r="DIY693" s="41"/>
      <c r="DIZ693" s="36"/>
      <c r="DJA693" s="41"/>
      <c r="DJB693" s="36"/>
      <c r="DJC693" s="34"/>
      <c r="DJD693" s="34"/>
      <c r="DJE693" s="37"/>
      <c r="DJF693" s="38"/>
      <c r="DJG693" s="34"/>
      <c r="DJH693" s="39"/>
      <c r="DJI693" s="39"/>
      <c r="DJJ693" s="39"/>
      <c r="DJK693" s="39"/>
      <c r="DJL693" s="39"/>
      <c r="DJM693" s="39"/>
      <c r="DJN693" s="39"/>
      <c r="DJO693" s="39"/>
      <c r="DJP693" s="39"/>
      <c r="DJQ693" s="39"/>
      <c r="DJR693" s="39"/>
      <c r="DJS693" s="37"/>
      <c r="DJT693" s="37"/>
      <c r="DJU693" s="37"/>
      <c r="DJV693" s="37"/>
      <c r="DJW693" s="34"/>
      <c r="DJX693" s="40"/>
      <c r="DJY693" s="34"/>
      <c r="DJZ693" s="34"/>
      <c r="DKA693" s="35"/>
      <c r="DKB693" s="36"/>
      <c r="DKC693" s="37"/>
      <c r="DKD693" s="34"/>
      <c r="DKE693" s="34"/>
      <c r="DKF693" s="41"/>
      <c r="DKG693" s="41"/>
      <c r="DKH693" s="41"/>
      <c r="DKI693" s="41"/>
      <c r="DKJ693" s="36"/>
      <c r="DKK693" s="41"/>
      <c r="DKL693" s="36"/>
      <c r="DKM693" s="34"/>
      <c r="DKN693" s="34"/>
      <c r="DKO693" s="37"/>
      <c r="DKP693" s="38"/>
      <c r="DKQ693" s="34"/>
      <c r="DKR693" s="39"/>
      <c r="DKS693" s="39"/>
      <c r="DKT693" s="39"/>
      <c r="DKU693" s="39"/>
      <c r="DKV693" s="39"/>
      <c r="DKW693" s="39"/>
      <c r="DKX693" s="39"/>
      <c r="DKY693" s="39"/>
      <c r="DKZ693" s="39"/>
      <c r="DLA693" s="39"/>
      <c r="DLB693" s="39"/>
      <c r="DLC693" s="37"/>
      <c r="DLD693" s="37"/>
      <c r="DLE693" s="37"/>
      <c r="DLF693" s="37"/>
      <c r="DLG693" s="34"/>
      <c r="DLH693" s="40"/>
      <c r="DLI693" s="34"/>
      <c r="DLJ693" s="34"/>
      <c r="DLK693" s="35"/>
      <c r="DLL693" s="36"/>
      <c r="DLM693" s="37"/>
      <c r="DLN693" s="34"/>
      <c r="DLO693" s="34"/>
      <c r="DLP693" s="41"/>
      <c r="DLQ693" s="41"/>
      <c r="DLR693" s="41"/>
      <c r="DLS693" s="41"/>
      <c r="DLT693" s="36"/>
      <c r="DLU693" s="41"/>
      <c r="DLV693" s="36"/>
      <c r="DLW693" s="34"/>
      <c r="DLX693" s="34"/>
      <c r="DLY693" s="37"/>
      <c r="DLZ693" s="38"/>
      <c r="DMA693" s="34"/>
      <c r="DMB693" s="39"/>
      <c r="DMC693" s="39"/>
      <c r="DMD693" s="39"/>
      <c r="DME693" s="39"/>
      <c r="DMF693" s="39"/>
      <c r="DMG693" s="39"/>
      <c r="DMH693" s="39"/>
      <c r="DMI693" s="39"/>
      <c r="DMJ693" s="39"/>
      <c r="DMK693" s="39"/>
      <c r="DML693" s="39"/>
      <c r="DMM693" s="37"/>
      <c r="DMN693" s="37"/>
      <c r="DMO693" s="37"/>
      <c r="DMP693" s="37"/>
      <c r="DMQ693" s="34"/>
      <c r="DMR693" s="40"/>
      <c r="DMS693" s="34"/>
      <c r="DMT693" s="34"/>
      <c r="DMU693" s="35"/>
      <c r="DMV693" s="36"/>
      <c r="DMW693" s="37"/>
      <c r="DMX693" s="34"/>
      <c r="DMY693" s="34"/>
      <c r="DMZ693" s="41"/>
      <c r="DNA693" s="41"/>
      <c r="DNB693" s="41"/>
      <c r="DNC693" s="41"/>
      <c r="DND693" s="36"/>
      <c r="DNE693" s="41"/>
      <c r="DNF693" s="36"/>
      <c r="DNG693" s="34"/>
      <c r="DNH693" s="34"/>
      <c r="DNI693" s="37"/>
      <c r="DNJ693" s="38"/>
      <c r="DNK693" s="34"/>
      <c r="DNL693" s="39"/>
      <c r="DNM693" s="39"/>
      <c r="DNN693" s="39"/>
      <c r="DNO693" s="39"/>
      <c r="DNP693" s="39"/>
      <c r="DNQ693" s="39"/>
      <c r="DNR693" s="39"/>
      <c r="DNS693" s="39"/>
      <c r="DNT693" s="39"/>
      <c r="DNU693" s="39"/>
      <c r="DNV693" s="39"/>
      <c r="DNW693" s="37"/>
      <c r="DNX693" s="37"/>
      <c r="DNY693" s="37"/>
      <c r="DNZ693" s="37"/>
      <c r="DOA693" s="34"/>
      <c r="DOB693" s="40"/>
      <c r="DOC693" s="34"/>
      <c r="DOD693" s="34"/>
      <c r="DOE693" s="35"/>
      <c r="DOF693" s="36"/>
      <c r="DOG693" s="37"/>
      <c r="DOH693" s="34"/>
      <c r="DOI693" s="34"/>
      <c r="DOJ693" s="41"/>
      <c r="DOK693" s="41"/>
      <c r="DOL693" s="41"/>
      <c r="DOM693" s="41"/>
      <c r="DON693" s="36"/>
      <c r="DOO693" s="41"/>
      <c r="DOP693" s="36"/>
      <c r="DOQ693" s="34"/>
      <c r="DOR693" s="34"/>
      <c r="DOS693" s="37"/>
      <c r="DOT693" s="38"/>
      <c r="DOU693" s="34"/>
      <c r="DOV693" s="39"/>
      <c r="DOW693" s="39"/>
      <c r="DOX693" s="39"/>
      <c r="DOY693" s="39"/>
      <c r="DOZ693" s="39"/>
      <c r="DPA693" s="39"/>
      <c r="DPB693" s="39"/>
      <c r="DPC693" s="39"/>
      <c r="DPD693" s="39"/>
      <c r="DPE693" s="39"/>
      <c r="DPF693" s="39"/>
      <c r="DPG693" s="37"/>
      <c r="DPH693" s="37"/>
      <c r="DPI693" s="37"/>
      <c r="DPJ693" s="37"/>
      <c r="DPK693" s="34"/>
      <c r="DPL693" s="40"/>
      <c r="DPM693" s="34"/>
      <c r="DPN693" s="34"/>
      <c r="DPO693" s="35"/>
      <c r="DPP693" s="36"/>
      <c r="DPQ693" s="37"/>
      <c r="DPR693" s="34"/>
      <c r="DPS693" s="34"/>
      <c r="DPT693" s="41"/>
      <c r="DPU693" s="41"/>
      <c r="DPV693" s="41"/>
      <c r="DPW693" s="41"/>
      <c r="DPX693" s="36"/>
      <c r="DPY693" s="41"/>
      <c r="DPZ693" s="36"/>
      <c r="DQA693" s="34"/>
      <c r="DQB693" s="34"/>
      <c r="DQC693" s="37"/>
      <c r="DQD693" s="38"/>
      <c r="DQE693" s="34"/>
      <c r="DQF693" s="39"/>
      <c r="DQG693" s="39"/>
      <c r="DQH693" s="39"/>
      <c r="DQI693" s="39"/>
      <c r="DQJ693" s="39"/>
      <c r="DQK693" s="39"/>
      <c r="DQL693" s="39"/>
      <c r="DQM693" s="39"/>
      <c r="DQN693" s="39"/>
      <c r="DQO693" s="39"/>
      <c r="DQP693" s="39"/>
      <c r="DQQ693" s="37"/>
      <c r="DQR693" s="37"/>
      <c r="DQS693" s="37"/>
      <c r="DQT693" s="37"/>
      <c r="DQU693" s="34"/>
      <c r="DQV693" s="40"/>
      <c r="DQW693" s="34"/>
      <c r="DQX693" s="34"/>
      <c r="DQY693" s="35"/>
      <c r="DQZ693" s="36"/>
      <c r="DRA693" s="37"/>
      <c r="DRB693" s="34"/>
      <c r="DRC693" s="34"/>
      <c r="DRD693" s="41"/>
      <c r="DRE693" s="41"/>
      <c r="DRF693" s="41"/>
      <c r="DRG693" s="41"/>
      <c r="DRH693" s="36"/>
      <c r="DRI693" s="41"/>
      <c r="DRJ693" s="36"/>
      <c r="DRK693" s="34"/>
      <c r="DRL693" s="34"/>
      <c r="DRM693" s="37"/>
      <c r="DRN693" s="38"/>
      <c r="DRO693" s="34"/>
      <c r="DRP693" s="39"/>
      <c r="DRQ693" s="39"/>
      <c r="DRR693" s="39"/>
      <c r="DRS693" s="39"/>
      <c r="DRT693" s="39"/>
      <c r="DRU693" s="39"/>
      <c r="DRV693" s="39"/>
      <c r="DRW693" s="39"/>
      <c r="DRX693" s="39"/>
      <c r="DRY693" s="39"/>
      <c r="DRZ693" s="39"/>
      <c r="DSA693" s="37"/>
      <c r="DSB693" s="37"/>
      <c r="DSC693" s="37"/>
      <c r="DSD693" s="37"/>
      <c r="DSE693" s="34"/>
      <c r="DSF693" s="40"/>
      <c r="DSG693" s="34"/>
      <c r="DSH693" s="34"/>
      <c r="DSI693" s="35"/>
      <c r="DSJ693" s="36"/>
      <c r="DSK693" s="37"/>
      <c r="DSL693" s="34"/>
      <c r="DSM693" s="34"/>
      <c r="DSN693" s="41"/>
      <c r="DSO693" s="41"/>
      <c r="DSP693" s="41"/>
      <c r="DSQ693" s="41"/>
      <c r="DSR693" s="36"/>
      <c r="DSS693" s="41"/>
      <c r="DST693" s="36"/>
      <c r="DSU693" s="34"/>
      <c r="DSV693" s="34"/>
      <c r="DSW693" s="37"/>
      <c r="DSX693" s="38"/>
      <c r="DSY693" s="34"/>
      <c r="DSZ693" s="39"/>
      <c r="DTA693" s="39"/>
      <c r="DTB693" s="39"/>
      <c r="DTC693" s="39"/>
      <c r="DTD693" s="39"/>
      <c r="DTE693" s="39"/>
      <c r="DTF693" s="39"/>
      <c r="DTG693" s="39"/>
      <c r="DTH693" s="39"/>
      <c r="DTI693" s="39"/>
      <c r="DTJ693" s="39"/>
      <c r="DTK693" s="37"/>
      <c r="DTL693" s="37"/>
      <c r="DTM693" s="37"/>
      <c r="DTN693" s="37"/>
      <c r="DTO693" s="34"/>
      <c r="DTP693" s="40"/>
      <c r="DTQ693" s="34"/>
      <c r="DTR693" s="34"/>
      <c r="DTS693" s="35"/>
      <c r="DTT693" s="36"/>
      <c r="DTU693" s="37"/>
      <c r="DTV693" s="34"/>
      <c r="DTW693" s="34"/>
      <c r="DTX693" s="41"/>
      <c r="DTY693" s="41"/>
      <c r="DTZ693" s="41"/>
      <c r="DUA693" s="41"/>
      <c r="DUB693" s="36"/>
      <c r="DUC693" s="41"/>
      <c r="DUD693" s="36"/>
      <c r="DUE693" s="34"/>
      <c r="DUF693" s="34"/>
      <c r="DUG693" s="37"/>
      <c r="DUH693" s="38"/>
      <c r="DUI693" s="34"/>
      <c r="DUJ693" s="39"/>
      <c r="DUK693" s="39"/>
      <c r="DUL693" s="39"/>
      <c r="DUM693" s="39"/>
      <c r="DUN693" s="39"/>
      <c r="DUO693" s="39"/>
      <c r="DUP693" s="39"/>
      <c r="DUQ693" s="39"/>
      <c r="DUR693" s="39"/>
      <c r="DUS693" s="39"/>
      <c r="DUT693" s="39"/>
      <c r="DUU693" s="37"/>
      <c r="DUV693" s="37"/>
      <c r="DUW693" s="37"/>
      <c r="DUX693" s="37"/>
      <c r="DUY693" s="34"/>
      <c r="DUZ693" s="40"/>
      <c r="DVA693" s="34"/>
      <c r="DVB693" s="34"/>
      <c r="DVC693" s="35"/>
      <c r="DVD693" s="36"/>
      <c r="DVE693" s="37"/>
      <c r="DVF693" s="34"/>
      <c r="DVG693" s="34"/>
      <c r="DVH693" s="41"/>
      <c r="DVI693" s="41"/>
      <c r="DVJ693" s="41"/>
      <c r="DVK693" s="41"/>
      <c r="DVL693" s="36"/>
      <c r="DVM693" s="41"/>
      <c r="DVN693" s="36"/>
      <c r="DVO693" s="34"/>
      <c r="DVP693" s="34"/>
      <c r="DVQ693" s="37"/>
      <c r="DVR693" s="38"/>
      <c r="DVS693" s="34"/>
      <c r="DVT693" s="39"/>
      <c r="DVU693" s="39"/>
      <c r="DVV693" s="39"/>
      <c r="DVW693" s="39"/>
      <c r="DVX693" s="39"/>
      <c r="DVY693" s="39"/>
      <c r="DVZ693" s="39"/>
      <c r="DWA693" s="39"/>
      <c r="DWB693" s="39"/>
      <c r="DWC693" s="39"/>
      <c r="DWD693" s="39"/>
      <c r="DWE693" s="37"/>
      <c r="DWF693" s="37"/>
      <c r="DWG693" s="37"/>
      <c r="DWH693" s="37"/>
      <c r="DWI693" s="34"/>
      <c r="DWJ693" s="40"/>
      <c r="DWK693" s="34"/>
      <c r="DWL693" s="34"/>
      <c r="DWM693" s="35"/>
      <c r="DWN693" s="36"/>
      <c r="DWO693" s="37"/>
      <c r="DWP693" s="34"/>
      <c r="DWQ693" s="34"/>
      <c r="DWR693" s="41"/>
      <c r="DWS693" s="41"/>
      <c r="DWT693" s="41"/>
      <c r="DWU693" s="41"/>
      <c r="DWV693" s="36"/>
      <c r="DWW693" s="41"/>
      <c r="DWX693" s="36"/>
      <c r="DWY693" s="34"/>
      <c r="DWZ693" s="34"/>
      <c r="DXA693" s="37"/>
      <c r="DXB693" s="38"/>
      <c r="DXC693" s="34"/>
      <c r="DXD693" s="39"/>
      <c r="DXE693" s="39"/>
      <c r="DXF693" s="39"/>
      <c r="DXG693" s="39"/>
      <c r="DXH693" s="39"/>
      <c r="DXI693" s="39"/>
      <c r="DXJ693" s="39"/>
      <c r="DXK693" s="39"/>
      <c r="DXL693" s="39"/>
      <c r="DXM693" s="39"/>
      <c r="DXN693" s="39"/>
      <c r="DXO693" s="37"/>
      <c r="DXP693" s="37"/>
      <c r="DXQ693" s="37"/>
      <c r="DXR693" s="37"/>
      <c r="DXS693" s="34"/>
      <c r="DXT693" s="40"/>
      <c r="DXU693" s="34"/>
      <c r="DXV693" s="34"/>
      <c r="DXW693" s="35"/>
      <c r="DXX693" s="36"/>
      <c r="DXY693" s="37"/>
      <c r="DXZ693" s="34"/>
      <c r="DYA693" s="34"/>
      <c r="DYB693" s="41"/>
      <c r="DYC693" s="41"/>
      <c r="DYD693" s="41"/>
      <c r="DYE693" s="41"/>
      <c r="DYF693" s="36"/>
      <c r="DYG693" s="41"/>
      <c r="DYH693" s="36"/>
      <c r="DYI693" s="34"/>
      <c r="DYJ693" s="34"/>
      <c r="DYK693" s="37"/>
      <c r="DYL693" s="38"/>
      <c r="DYM693" s="34"/>
      <c r="DYN693" s="39"/>
      <c r="DYO693" s="39"/>
      <c r="DYP693" s="39"/>
      <c r="DYQ693" s="39"/>
      <c r="DYR693" s="39"/>
      <c r="DYS693" s="39"/>
      <c r="DYT693" s="39"/>
      <c r="DYU693" s="39"/>
      <c r="DYV693" s="39"/>
      <c r="DYW693" s="39"/>
      <c r="DYX693" s="39"/>
      <c r="DYY693" s="37"/>
      <c r="DYZ693" s="37"/>
      <c r="DZA693" s="37"/>
      <c r="DZB693" s="37"/>
      <c r="DZC693" s="34"/>
      <c r="DZD693" s="40"/>
      <c r="DZE693" s="34"/>
      <c r="DZF693" s="34"/>
      <c r="DZG693" s="35"/>
      <c r="DZH693" s="36"/>
      <c r="DZI693" s="37"/>
      <c r="DZJ693" s="34"/>
      <c r="DZK693" s="34"/>
      <c r="DZL693" s="41"/>
      <c r="DZM693" s="41"/>
      <c r="DZN693" s="41"/>
      <c r="DZO693" s="41"/>
      <c r="DZP693" s="36"/>
      <c r="DZQ693" s="41"/>
      <c r="DZR693" s="36"/>
      <c r="DZS693" s="34"/>
      <c r="DZT693" s="34"/>
      <c r="DZU693" s="37"/>
      <c r="DZV693" s="38"/>
      <c r="DZW693" s="34"/>
      <c r="DZX693" s="39"/>
      <c r="DZY693" s="39"/>
      <c r="DZZ693" s="39"/>
      <c r="EAA693" s="39"/>
      <c r="EAB693" s="39"/>
      <c r="EAC693" s="39"/>
      <c r="EAD693" s="39"/>
      <c r="EAE693" s="39"/>
      <c r="EAF693" s="39"/>
      <c r="EAG693" s="39"/>
      <c r="EAH693" s="39"/>
      <c r="EAI693" s="37"/>
      <c r="EAJ693" s="37"/>
      <c r="EAK693" s="37"/>
      <c r="EAL693" s="37"/>
      <c r="EAM693" s="34"/>
      <c r="EAN693" s="40"/>
      <c r="EAO693" s="34"/>
      <c r="EAP693" s="34"/>
      <c r="EAQ693" s="35"/>
      <c r="EAR693" s="36"/>
      <c r="EAS693" s="37"/>
      <c r="EAT693" s="34"/>
      <c r="EAU693" s="34"/>
      <c r="EAV693" s="41"/>
      <c r="EAW693" s="41"/>
      <c r="EAX693" s="41"/>
      <c r="EAY693" s="41"/>
      <c r="EAZ693" s="36"/>
      <c r="EBA693" s="41"/>
      <c r="EBB693" s="36"/>
      <c r="EBC693" s="34"/>
      <c r="EBD693" s="34"/>
      <c r="EBE693" s="37"/>
      <c r="EBF693" s="38"/>
      <c r="EBG693" s="34"/>
      <c r="EBH693" s="39"/>
      <c r="EBI693" s="39"/>
      <c r="EBJ693" s="39"/>
      <c r="EBK693" s="39"/>
      <c r="EBL693" s="39"/>
      <c r="EBM693" s="39"/>
      <c r="EBN693" s="39"/>
      <c r="EBO693" s="39"/>
      <c r="EBP693" s="39"/>
      <c r="EBQ693" s="39"/>
      <c r="EBR693" s="39"/>
      <c r="EBS693" s="37"/>
      <c r="EBT693" s="37"/>
      <c r="EBU693" s="37"/>
      <c r="EBV693" s="37"/>
      <c r="EBW693" s="34"/>
      <c r="EBX693" s="40"/>
      <c r="EBY693" s="34"/>
      <c r="EBZ693" s="34"/>
      <c r="ECA693" s="35"/>
      <c r="ECB693" s="36"/>
      <c r="ECC693" s="37"/>
      <c r="ECD693" s="34"/>
      <c r="ECE693" s="34"/>
      <c r="ECF693" s="41"/>
      <c r="ECG693" s="41"/>
      <c r="ECH693" s="41"/>
      <c r="ECI693" s="41"/>
      <c r="ECJ693" s="36"/>
      <c r="ECK693" s="41"/>
      <c r="ECL693" s="36"/>
      <c r="ECM693" s="34"/>
      <c r="ECN693" s="34"/>
      <c r="ECO693" s="37"/>
      <c r="ECP693" s="38"/>
      <c r="ECQ693" s="34"/>
      <c r="ECR693" s="39"/>
      <c r="ECS693" s="39"/>
      <c r="ECT693" s="39"/>
      <c r="ECU693" s="39"/>
      <c r="ECV693" s="39"/>
      <c r="ECW693" s="39"/>
      <c r="ECX693" s="39"/>
      <c r="ECY693" s="39"/>
      <c r="ECZ693" s="39"/>
      <c r="EDA693" s="39"/>
      <c r="EDB693" s="39"/>
      <c r="EDC693" s="37"/>
      <c r="EDD693" s="37"/>
      <c r="EDE693" s="37"/>
      <c r="EDF693" s="37"/>
      <c r="EDG693" s="34"/>
      <c r="EDH693" s="40"/>
      <c r="EDI693" s="34"/>
      <c r="EDJ693" s="34"/>
      <c r="EDK693" s="35"/>
      <c r="EDL693" s="36"/>
      <c r="EDM693" s="37"/>
      <c r="EDN693" s="34"/>
      <c r="EDO693" s="34"/>
      <c r="EDP693" s="41"/>
      <c r="EDQ693" s="41"/>
      <c r="EDR693" s="41"/>
      <c r="EDS693" s="41"/>
      <c r="EDT693" s="36"/>
      <c r="EDU693" s="41"/>
      <c r="EDV693" s="36"/>
      <c r="EDW693" s="34"/>
      <c r="EDX693" s="34"/>
      <c r="EDY693" s="37"/>
      <c r="EDZ693" s="38"/>
      <c r="EEA693" s="34"/>
      <c r="EEB693" s="39"/>
      <c r="EEC693" s="39"/>
      <c r="EED693" s="39"/>
      <c r="EEE693" s="39"/>
      <c r="EEF693" s="39"/>
      <c r="EEG693" s="39"/>
      <c r="EEH693" s="39"/>
      <c r="EEI693" s="39"/>
      <c r="EEJ693" s="39"/>
      <c r="EEK693" s="39"/>
      <c r="EEL693" s="39"/>
      <c r="EEM693" s="37"/>
      <c r="EEN693" s="37"/>
      <c r="EEO693" s="37"/>
      <c r="EEP693" s="37"/>
      <c r="EEQ693" s="34"/>
      <c r="EER693" s="40"/>
      <c r="EES693" s="34"/>
      <c r="EET693" s="34"/>
      <c r="EEU693" s="35"/>
      <c r="EEV693" s="36"/>
      <c r="EEW693" s="37"/>
      <c r="EEX693" s="34"/>
      <c r="EEY693" s="34"/>
      <c r="EEZ693" s="41"/>
      <c r="EFA693" s="41"/>
      <c r="EFB693" s="41"/>
      <c r="EFC693" s="41"/>
      <c r="EFD693" s="36"/>
      <c r="EFE693" s="41"/>
      <c r="EFF693" s="36"/>
      <c r="EFG693" s="34"/>
      <c r="EFH693" s="34"/>
      <c r="EFI693" s="37"/>
      <c r="EFJ693" s="38"/>
      <c r="EFK693" s="34"/>
      <c r="EFL693" s="39"/>
      <c r="EFM693" s="39"/>
      <c r="EFN693" s="39"/>
      <c r="EFO693" s="39"/>
      <c r="EFP693" s="39"/>
      <c r="EFQ693" s="39"/>
      <c r="EFR693" s="39"/>
      <c r="EFS693" s="39"/>
      <c r="EFT693" s="39"/>
      <c r="EFU693" s="39"/>
      <c r="EFV693" s="39"/>
      <c r="EFW693" s="37"/>
      <c r="EFX693" s="37"/>
      <c r="EFY693" s="37"/>
      <c r="EFZ693" s="37"/>
      <c r="EGA693" s="34"/>
      <c r="EGB693" s="40"/>
      <c r="EGC693" s="34"/>
      <c r="EGD693" s="34"/>
      <c r="EGE693" s="35"/>
      <c r="EGF693" s="36"/>
      <c r="EGG693" s="37"/>
      <c r="EGH693" s="34"/>
      <c r="EGI693" s="34"/>
      <c r="EGJ693" s="41"/>
      <c r="EGK693" s="41"/>
      <c r="EGL693" s="41"/>
      <c r="EGM693" s="41"/>
      <c r="EGN693" s="36"/>
      <c r="EGO693" s="41"/>
      <c r="EGP693" s="36"/>
      <c r="EGQ693" s="34"/>
      <c r="EGR693" s="34"/>
      <c r="EGS693" s="37"/>
      <c r="EGT693" s="38"/>
      <c r="EGU693" s="34"/>
      <c r="EGV693" s="39"/>
      <c r="EGW693" s="39"/>
      <c r="EGX693" s="39"/>
      <c r="EGY693" s="39"/>
      <c r="EGZ693" s="39"/>
      <c r="EHA693" s="39"/>
      <c r="EHB693" s="39"/>
      <c r="EHC693" s="39"/>
      <c r="EHD693" s="39"/>
      <c r="EHE693" s="39"/>
      <c r="EHF693" s="39"/>
      <c r="EHG693" s="37"/>
      <c r="EHH693" s="37"/>
      <c r="EHI693" s="37"/>
      <c r="EHJ693" s="37"/>
      <c r="EHK693" s="34"/>
      <c r="EHL693" s="40"/>
      <c r="EHM693" s="34"/>
      <c r="EHN693" s="34"/>
      <c r="EHO693" s="35"/>
      <c r="EHP693" s="36"/>
      <c r="EHQ693" s="37"/>
      <c r="EHR693" s="34"/>
      <c r="EHS693" s="34"/>
      <c r="EHT693" s="41"/>
      <c r="EHU693" s="41"/>
      <c r="EHV693" s="41"/>
      <c r="EHW693" s="41"/>
      <c r="EHX693" s="36"/>
      <c r="EHY693" s="41"/>
      <c r="EHZ693" s="36"/>
      <c r="EIA693" s="34"/>
      <c r="EIB693" s="34"/>
      <c r="EIC693" s="37"/>
      <c r="EID693" s="38"/>
      <c r="EIE693" s="34"/>
      <c r="EIF693" s="39"/>
      <c r="EIG693" s="39"/>
      <c r="EIH693" s="39"/>
      <c r="EII693" s="39"/>
      <c r="EIJ693" s="39"/>
      <c r="EIK693" s="39"/>
      <c r="EIL693" s="39"/>
      <c r="EIM693" s="39"/>
      <c r="EIN693" s="39"/>
      <c r="EIO693" s="39"/>
      <c r="EIP693" s="39"/>
      <c r="EIQ693" s="37"/>
      <c r="EIR693" s="37"/>
      <c r="EIS693" s="37"/>
      <c r="EIT693" s="37"/>
      <c r="EIU693" s="34"/>
      <c r="EIV693" s="40"/>
      <c r="EIW693" s="34"/>
      <c r="EIX693" s="34"/>
      <c r="EIY693" s="35"/>
      <c r="EIZ693" s="36"/>
      <c r="EJA693" s="37"/>
      <c r="EJB693" s="34"/>
      <c r="EJC693" s="34"/>
      <c r="EJD693" s="41"/>
      <c r="EJE693" s="41"/>
      <c r="EJF693" s="41"/>
      <c r="EJG693" s="41"/>
      <c r="EJH693" s="36"/>
      <c r="EJI693" s="41"/>
      <c r="EJJ693" s="36"/>
      <c r="EJK693" s="34"/>
      <c r="EJL693" s="34"/>
      <c r="EJM693" s="37"/>
      <c r="EJN693" s="38"/>
      <c r="EJO693" s="34"/>
      <c r="EJP693" s="39"/>
      <c r="EJQ693" s="39"/>
      <c r="EJR693" s="39"/>
      <c r="EJS693" s="39"/>
      <c r="EJT693" s="39"/>
      <c r="EJU693" s="39"/>
      <c r="EJV693" s="39"/>
      <c r="EJW693" s="39"/>
      <c r="EJX693" s="39"/>
      <c r="EJY693" s="39"/>
      <c r="EJZ693" s="39"/>
      <c r="EKA693" s="37"/>
      <c r="EKB693" s="37"/>
      <c r="EKC693" s="37"/>
      <c r="EKD693" s="37"/>
      <c r="EKE693" s="34"/>
      <c r="EKF693" s="40"/>
      <c r="EKG693" s="34"/>
      <c r="EKH693" s="34"/>
      <c r="EKI693" s="35"/>
      <c r="EKJ693" s="36"/>
      <c r="EKK693" s="37"/>
      <c r="EKL693" s="34"/>
      <c r="EKM693" s="34"/>
      <c r="EKN693" s="41"/>
      <c r="EKO693" s="41"/>
      <c r="EKP693" s="41"/>
      <c r="EKQ693" s="41"/>
      <c r="EKR693" s="36"/>
      <c r="EKS693" s="41"/>
      <c r="EKT693" s="36"/>
      <c r="EKU693" s="34"/>
      <c r="EKV693" s="34"/>
      <c r="EKW693" s="37"/>
      <c r="EKX693" s="38"/>
      <c r="EKY693" s="34"/>
      <c r="EKZ693" s="39"/>
      <c r="ELA693" s="39"/>
      <c r="ELB693" s="39"/>
      <c r="ELC693" s="39"/>
      <c r="ELD693" s="39"/>
      <c r="ELE693" s="39"/>
      <c r="ELF693" s="39"/>
      <c r="ELG693" s="39"/>
      <c r="ELH693" s="39"/>
      <c r="ELI693" s="39"/>
      <c r="ELJ693" s="39"/>
      <c r="ELK693" s="37"/>
      <c r="ELL693" s="37"/>
      <c r="ELM693" s="37"/>
      <c r="ELN693" s="37"/>
      <c r="ELO693" s="34"/>
      <c r="ELP693" s="40"/>
      <c r="ELQ693" s="34"/>
      <c r="ELR693" s="34"/>
      <c r="ELS693" s="35"/>
      <c r="ELT693" s="36"/>
      <c r="ELU693" s="37"/>
      <c r="ELV693" s="34"/>
      <c r="ELW693" s="34"/>
      <c r="ELX693" s="41"/>
      <c r="ELY693" s="41"/>
      <c r="ELZ693" s="41"/>
      <c r="EMA693" s="41"/>
      <c r="EMB693" s="36"/>
      <c r="EMC693" s="41"/>
      <c r="EMD693" s="36"/>
      <c r="EME693" s="34"/>
      <c r="EMF693" s="34"/>
      <c r="EMG693" s="37"/>
      <c r="EMH693" s="38"/>
      <c r="EMI693" s="34"/>
      <c r="EMJ693" s="39"/>
      <c r="EMK693" s="39"/>
      <c r="EML693" s="39"/>
      <c r="EMM693" s="39"/>
      <c r="EMN693" s="39"/>
      <c r="EMO693" s="39"/>
      <c r="EMP693" s="39"/>
      <c r="EMQ693" s="39"/>
      <c r="EMR693" s="39"/>
      <c r="EMS693" s="39"/>
      <c r="EMT693" s="39"/>
      <c r="EMU693" s="37"/>
      <c r="EMV693" s="37"/>
      <c r="EMW693" s="37"/>
      <c r="EMX693" s="37"/>
      <c r="EMY693" s="34"/>
      <c r="EMZ693" s="40"/>
      <c r="ENA693" s="34"/>
      <c r="ENB693" s="34"/>
      <c r="ENC693" s="35"/>
      <c r="END693" s="36"/>
      <c r="ENE693" s="37"/>
      <c r="ENF693" s="34"/>
      <c r="ENG693" s="34"/>
      <c r="ENH693" s="41"/>
      <c r="ENI693" s="41"/>
      <c r="ENJ693" s="41"/>
      <c r="ENK693" s="41"/>
      <c r="ENL693" s="36"/>
      <c r="ENM693" s="41"/>
      <c r="ENN693" s="36"/>
      <c r="ENO693" s="34"/>
      <c r="ENP693" s="34"/>
      <c r="ENQ693" s="37"/>
      <c r="ENR693" s="38"/>
      <c r="ENS693" s="34"/>
      <c r="ENT693" s="39"/>
      <c r="ENU693" s="39"/>
      <c r="ENV693" s="39"/>
      <c r="ENW693" s="39"/>
      <c r="ENX693" s="39"/>
      <c r="ENY693" s="39"/>
      <c r="ENZ693" s="39"/>
      <c r="EOA693" s="39"/>
      <c r="EOB693" s="39"/>
      <c r="EOC693" s="39"/>
      <c r="EOD693" s="39"/>
      <c r="EOE693" s="37"/>
      <c r="EOF693" s="37"/>
      <c r="EOG693" s="37"/>
      <c r="EOH693" s="37"/>
      <c r="EOI693" s="34"/>
      <c r="EOJ693" s="40"/>
      <c r="EOK693" s="34"/>
      <c r="EOL693" s="34"/>
      <c r="EOM693" s="35"/>
      <c r="EON693" s="36"/>
      <c r="EOO693" s="37"/>
      <c r="EOP693" s="34"/>
      <c r="EOQ693" s="34"/>
      <c r="EOR693" s="41"/>
      <c r="EOS693" s="41"/>
      <c r="EOT693" s="41"/>
      <c r="EOU693" s="41"/>
      <c r="EOV693" s="36"/>
      <c r="EOW693" s="41"/>
      <c r="EOX693" s="36"/>
      <c r="EOY693" s="34"/>
      <c r="EOZ693" s="34"/>
      <c r="EPA693" s="37"/>
      <c r="EPB693" s="38"/>
      <c r="EPC693" s="34"/>
      <c r="EPD693" s="39"/>
      <c r="EPE693" s="39"/>
      <c r="EPF693" s="39"/>
      <c r="EPG693" s="39"/>
      <c r="EPH693" s="39"/>
      <c r="EPI693" s="39"/>
      <c r="EPJ693" s="39"/>
      <c r="EPK693" s="39"/>
      <c r="EPL693" s="39"/>
      <c r="EPM693" s="39"/>
      <c r="EPN693" s="39"/>
      <c r="EPO693" s="37"/>
      <c r="EPP693" s="37"/>
      <c r="EPQ693" s="37"/>
      <c r="EPR693" s="37"/>
      <c r="EPS693" s="34"/>
      <c r="EPT693" s="40"/>
      <c r="EPU693" s="34"/>
      <c r="EPV693" s="34"/>
      <c r="EPW693" s="35"/>
      <c r="EPX693" s="36"/>
      <c r="EPY693" s="37"/>
      <c r="EPZ693" s="34"/>
      <c r="EQA693" s="34"/>
      <c r="EQB693" s="41"/>
      <c r="EQC693" s="41"/>
      <c r="EQD693" s="41"/>
      <c r="EQE693" s="41"/>
      <c r="EQF693" s="36"/>
      <c r="EQG693" s="41"/>
      <c r="EQH693" s="36"/>
      <c r="EQI693" s="34"/>
      <c r="EQJ693" s="34"/>
      <c r="EQK693" s="37"/>
      <c r="EQL693" s="38"/>
      <c r="EQM693" s="34"/>
      <c r="EQN693" s="39"/>
      <c r="EQO693" s="39"/>
      <c r="EQP693" s="39"/>
      <c r="EQQ693" s="39"/>
      <c r="EQR693" s="39"/>
      <c r="EQS693" s="39"/>
      <c r="EQT693" s="39"/>
      <c r="EQU693" s="39"/>
      <c r="EQV693" s="39"/>
      <c r="EQW693" s="39"/>
      <c r="EQX693" s="39"/>
      <c r="EQY693" s="37"/>
      <c r="EQZ693" s="37"/>
      <c r="ERA693" s="37"/>
      <c r="ERB693" s="37"/>
      <c r="ERC693" s="34"/>
      <c r="ERD693" s="40"/>
      <c r="ERE693" s="34"/>
      <c r="ERF693" s="34"/>
      <c r="ERG693" s="35"/>
      <c r="ERH693" s="36"/>
      <c r="ERI693" s="37"/>
      <c r="ERJ693" s="34"/>
      <c r="ERK693" s="34"/>
      <c r="ERL693" s="41"/>
      <c r="ERM693" s="41"/>
      <c r="ERN693" s="41"/>
      <c r="ERO693" s="41"/>
      <c r="ERP693" s="36"/>
      <c r="ERQ693" s="41"/>
      <c r="ERR693" s="36"/>
      <c r="ERS693" s="34"/>
      <c r="ERT693" s="34"/>
      <c r="ERU693" s="37"/>
      <c r="ERV693" s="38"/>
      <c r="ERW693" s="34"/>
      <c r="ERX693" s="39"/>
      <c r="ERY693" s="39"/>
      <c r="ERZ693" s="39"/>
      <c r="ESA693" s="39"/>
      <c r="ESB693" s="39"/>
      <c r="ESC693" s="39"/>
      <c r="ESD693" s="39"/>
      <c r="ESE693" s="39"/>
      <c r="ESF693" s="39"/>
      <c r="ESG693" s="39"/>
      <c r="ESH693" s="39"/>
      <c r="ESI693" s="37"/>
      <c r="ESJ693" s="37"/>
      <c r="ESK693" s="37"/>
      <c r="ESL693" s="37"/>
      <c r="ESM693" s="34"/>
      <c r="ESN693" s="40"/>
      <c r="ESO693" s="34"/>
      <c r="ESP693" s="34"/>
      <c r="ESQ693" s="35"/>
      <c r="ESR693" s="36"/>
      <c r="ESS693" s="37"/>
      <c r="EST693" s="34"/>
      <c r="ESU693" s="34"/>
      <c r="ESV693" s="41"/>
      <c r="ESW693" s="41"/>
      <c r="ESX693" s="41"/>
      <c r="ESY693" s="41"/>
      <c r="ESZ693" s="36"/>
      <c r="ETA693" s="41"/>
      <c r="ETB693" s="36"/>
      <c r="ETC693" s="34"/>
      <c r="ETD693" s="34"/>
      <c r="ETE693" s="37"/>
      <c r="ETF693" s="38"/>
      <c r="ETG693" s="34"/>
      <c r="ETH693" s="39"/>
      <c r="ETI693" s="39"/>
      <c r="ETJ693" s="39"/>
      <c r="ETK693" s="39"/>
      <c r="ETL693" s="39"/>
      <c r="ETM693" s="39"/>
      <c r="ETN693" s="39"/>
      <c r="ETO693" s="39"/>
      <c r="ETP693" s="39"/>
      <c r="ETQ693" s="39"/>
      <c r="ETR693" s="39"/>
      <c r="ETS693" s="37"/>
      <c r="ETT693" s="37"/>
      <c r="ETU693" s="37"/>
      <c r="ETV693" s="37"/>
      <c r="ETW693" s="34"/>
      <c r="ETX693" s="40"/>
      <c r="ETY693" s="34"/>
      <c r="ETZ693" s="34"/>
      <c r="EUA693" s="35"/>
      <c r="EUB693" s="36"/>
      <c r="EUC693" s="37"/>
      <c r="EUD693" s="34"/>
      <c r="EUE693" s="34"/>
      <c r="EUF693" s="41"/>
      <c r="EUG693" s="41"/>
      <c r="EUH693" s="41"/>
      <c r="EUI693" s="41"/>
      <c r="EUJ693" s="36"/>
      <c r="EUK693" s="41"/>
      <c r="EUL693" s="36"/>
      <c r="EUM693" s="34"/>
      <c r="EUN693" s="34"/>
      <c r="EUO693" s="37"/>
      <c r="EUP693" s="38"/>
      <c r="EUQ693" s="34"/>
      <c r="EUR693" s="39"/>
      <c r="EUS693" s="39"/>
      <c r="EUT693" s="39"/>
      <c r="EUU693" s="39"/>
      <c r="EUV693" s="39"/>
      <c r="EUW693" s="39"/>
      <c r="EUX693" s="39"/>
      <c r="EUY693" s="39"/>
      <c r="EUZ693" s="39"/>
      <c r="EVA693" s="39"/>
      <c r="EVB693" s="39"/>
      <c r="EVC693" s="37"/>
      <c r="EVD693" s="37"/>
      <c r="EVE693" s="37"/>
      <c r="EVF693" s="37"/>
      <c r="EVG693" s="34"/>
      <c r="EVH693" s="40"/>
      <c r="EVI693" s="34"/>
      <c r="EVJ693" s="34"/>
      <c r="EVK693" s="35"/>
      <c r="EVL693" s="36"/>
      <c r="EVM693" s="37"/>
      <c r="EVN693" s="34"/>
      <c r="EVO693" s="34"/>
      <c r="EVP693" s="41"/>
      <c r="EVQ693" s="41"/>
      <c r="EVR693" s="41"/>
      <c r="EVS693" s="41"/>
      <c r="EVT693" s="36"/>
      <c r="EVU693" s="41"/>
      <c r="EVV693" s="36"/>
      <c r="EVW693" s="34"/>
      <c r="EVX693" s="34"/>
      <c r="EVY693" s="37"/>
      <c r="EVZ693" s="38"/>
      <c r="EWA693" s="34"/>
      <c r="EWB693" s="39"/>
      <c r="EWC693" s="39"/>
      <c r="EWD693" s="39"/>
      <c r="EWE693" s="39"/>
      <c r="EWF693" s="39"/>
      <c r="EWG693" s="39"/>
      <c r="EWH693" s="39"/>
      <c r="EWI693" s="39"/>
      <c r="EWJ693" s="39"/>
      <c r="EWK693" s="39"/>
      <c r="EWL693" s="39"/>
      <c r="EWM693" s="37"/>
      <c r="EWN693" s="37"/>
      <c r="EWO693" s="37"/>
      <c r="EWP693" s="37"/>
      <c r="EWQ693" s="34"/>
      <c r="EWR693" s="40"/>
      <c r="EWS693" s="34"/>
      <c r="EWT693" s="34"/>
      <c r="EWU693" s="35"/>
      <c r="EWV693" s="36"/>
      <c r="EWW693" s="37"/>
      <c r="EWX693" s="34"/>
      <c r="EWY693" s="34"/>
      <c r="EWZ693" s="41"/>
      <c r="EXA693" s="41"/>
      <c r="EXB693" s="41"/>
      <c r="EXC693" s="41"/>
      <c r="EXD693" s="36"/>
      <c r="EXE693" s="41"/>
      <c r="EXF693" s="36"/>
      <c r="EXG693" s="34"/>
      <c r="EXH693" s="34"/>
      <c r="EXI693" s="37"/>
      <c r="EXJ693" s="38"/>
      <c r="EXK693" s="34"/>
      <c r="EXL693" s="39"/>
      <c r="EXM693" s="39"/>
      <c r="EXN693" s="39"/>
      <c r="EXO693" s="39"/>
      <c r="EXP693" s="39"/>
      <c r="EXQ693" s="39"/>
      <c r="EXR693" s="39"/>
      <c r="EXS693" s="39"/>
      <c r="EXT693" s="39"/>
      <c r="EXU693" s="39"/>
      <c r="EXV693" s="39"/>
      <c r="EXW693" s="37"/>
      <c r="EXX693" s="37"/>
      <c r="EXY693" s="37"/>
      <c r="EXZ693" s="37"/>
      <c r="EYA693" s="34"/>
      <c r="EYB693" s="40"/>
      <c r="EYC693" s="34"/>
      <c r="EYD693" s="34"/>
      <c r="EYE693" s="35"/>
      <c r="EYF693" s="36"/>
      <c r="EYG693" s="37"/>
      <c r="EYH693" s="34"/>
      <c r="EYI693" s="34"/>
      <c r="EYJ693" s="41"/>
      <c r="EYK693" s="41"/>
      <c r="EYL693" s="41"/>
      <c r="EYM693" s="41"/>
      <c r="EYN693" s="36"/>
      <c r="EYO693" s="41"/>
      <c r="EYP693" s="36"/>
      <c r="EYQ693" s="34"/>
      <c r="EYR693" s="34"/>
      <c r="EYS693" s="37"/>
      <c r="EYT693" s="38"/>
      <c r="EYU693" s="34"/>
      <c r="EYV693" s="39"/>
      <c r="EYW693" s="39"/>
      <c r="EYX693" s="39"/>
      <c r="EYY693" s="39"/>
      <c r="EYZ693" s="39"/>
      <c r="EZA693" s="39"/>
      <c r="EZB693" s="39"/>
      <c r="EZC693" s="39"/>
      <c r="EZD693" s="39"/>
      <c r="EZE693" s="39"/>
      <c r="EZF693" s="39"/>
      <c r="EZG693" s="37"/>
      <c r="EZH693" s="37"/>
      <c r="EZI693" s="37"/>
      <c r="EZJ693" s="37"/>
      <c r="EZK693" s="34"/>
      <c r="EZL693" s="40"/>
      <c r="EZM693" s="34"/>
      <c r="EZN693" s="34"/>
      <c r="EZO693" s="35"/>
      <c r="EZP693" s="36"/>
      <c r="EZQ693" s="37"/>
      <c r="EZR693" s="34"/>
      <c r="EZS693" s="34"/>
      <c r="EZT693" s="41"/>
      <c r="EZU693" s="41"/>
      <c r="EZV693" s="41"/>
      <c r="EZW693" s="41"/>
      <c r="EZX693" s="36"/>
      <c r="EZY693" s="41"/>
      <c r="EZZ693" s="36"/>
      <c r="FAA693" s="34"/>
      <c r="FAB693" s="34"/>
      <c r="FAC693" s="37"/>
      <c r="FAD693" s="38"/>
      <c r="FAE693" s="34"/>
      <c r="FAF693" s="39"/>
      <c r="FAG693" s="39"/>
      <c r="FAH693" s="39"/>
      <c r="FAI693" s="39"/>
      <c r="FAJ693" s="39"/>
      <c r="FAK693" s="39"/>
      <c r="FAL693" s="39"/>
      <c r="FAM693" s="39"/>
      <c r="FAN693" s="39"/>
      <c r="FAO693" s="39"/>
      <c r="FAP693" s="39"/>
      <c r="FAQ693" s="37"/>
      <c r="FAR693" s="37"/>
      <c r="FAS693" s="37"/>
      <c r="FAT693" s="37"/>
      <c r="FAU693" s="34"/>
      <c r="FAV693" s="40"/>
      <c r="FAW693" s="34"/>
      <c r="FAX693" s="34"/>
      <c r="FAY693" s="35"/>
      <c r="FAZ693" s="36"/>
      <c r="FBA693" s="37"/>
      <c r="FBB693" s="34"/>
      <c r="FBC693" s="34"/>
      <c r="FBD693" s="41"/>
      <c r="FBE693" s="41"/>
      <c r="FBF693" s="41"/>
      <c r="FBG693" s="41"/>
      <c r="FBH693" s="36"/>
      <c r="FBI693" s="41"/>
      <c r="FBJ693" s="36"/>
      <c r="FBK693" s="34"/>
      <c r="FBL693" s="34"/>
      <c r="FBM693" s="37"/>
      <c r="FBN693" s="38"/>
      <c r="FBO693" s="34"/>
      <c r="FBP693" s="39"/>
      <c r="FBQ693" s="39"/>
      <c r="FBR693" s="39"/>
      <c r="FBS693" s="39"/>
      <c r="FBT693" s="39"/>
      <c r="FBU693" s="39"/>
      <c r="FBV693" s="39"/>
      <c r="FBW693" s="39"/>
      <c r="FBX693" s="39"/>
      <c r="FBY693" s="39"/>
      <c r="FBZ693" s="39"/>
      <c r="FCA693" s="37"/>
      <c r="FCB693" s="37"/>
      <c r="FCC693" s="37"/>
      <c r="FCD693" s="37"/>
      <c r="FCE693" s="34"/>
      <c r="FCF693" s="40"/>
      <c r="FCG693" s="34"/>
      <c r="FCH693" s="34"/>
      <c r="FCI693" s="35"/>
      <c r="FCJ693" s="36"/>
      <c r="FCK693" s="37"/>
      <c r="FCL693" s="34"/>
      <c r="FCM693" s="34"/>
      <c r="FCN693" s="41"/>
      <c r="FCO693" s="41"/>
      <c r="FCP693" s="41"/>
      <c r="FCQ693" s="41"/>
      <c r="FCR693" s="36"/>
      <c r="FCS693" s="41"/>
      <c r="FCT693" s="36"/>
      <c r="FCU693" s="34"/>
      <c r="FCV693" s="34"/>
      <c r="FCW693" s="37"/>
      <c r="FCX693" s="38"/>
      <c r="FCY693" s="34"/>
      <c r="FCZ693" s="39"/>
      <c r="FDA693" s="39"/>
      <c r="FDB693" s="39"/>
      <c r="FDC693" s="39"/>
      <c r="FDD693" s="39"/>
      <c r="FDE693" s="39"/>
      <c r="FDF693" s="39"/>
      <c r="FDG693" s="39"/>
      <c r="FDH693" s="39"/>
      <c r="FDI693" s="39"/>
      <c r="FDJ693" s="39"/>
      <c r="FDK693" s="37"/>
      <c r="FDL693" s="37"/>
      <c r="FDM693" s="37"/>
      <c r="FDN693" s="37"/>
      <c r="FDO693" s="34"/>
      <c r="FDP693" s="40"/>
      <c r="FDQ693" s="34"/>
      <c r="FDR693" s="34"/>
      <c r="FDS693" s="35"/>
      <c r="FDT693" s="36"/>
      <c r="FDU693" s="37"/>
      <c r="FDV693" s="34"/>
      <c r="FDW693" s="34"/>
      <c r="FDX693" s="41"/>
      <c r="FDY693" s="41"/>
      <c r="FDZ693" s="41"/>
      <c r="FEA693" s="41"/>
      <c r="FEB693" s="36"/>
      <c r="FEC693" s="41"/>
      <c r="FED693" s="36"/>
      <c r="FEE693" s="34"/>
      <c r="FEF693" s="34"/>
      <c r="FEG693" s="37"/>
      <c r="FEH693" s="38"/>
      <c r="FEI693" s="34"/>
      <c r="FEJ693" s="39"/>
      <c r="FEK693" s="39"/>
      <c r="FEL693" s="39"/>
      <c r="FEM693" s="39"/>
      <c r="FEN693" s="39"/>
      <c r="FEO693" s="39"/>
      <c r="FEP693" s="39"/>
      <c r="FEQ693" s="39"/>
      <c r="FER693" s="39"/>
      <c r="FES693" s="39"/>
      <c r="FET693" s="39"/>
      <c r="FEU693" s="37"/>
      <c r="FEV693" s="37"/>
      <c r="FEW693" s="37"/>
      <c r="FEX693" s="37"/>
      <c r="FEY693" s="34"/>
      <c r="FEZ693" s="40"/>
      <c r="FFA693" s="34"/>
      <c r="FFB693" s="34"/>
      <c r="FFC693" s="35"/>
      <c r="FFD693" s="36"/>
      <c r="FFE693" s="37"/>
      <c r="FFF693" s="34"/>
      <c r="FFG693" s="34"/>
      <c r="FFH693" s="41"/>
      <c r="FFI693" s="41"/>
      <c r="FFJ693" s="41"/>
      <c r="FFK693" s="41"/>
      <c r="FFL693" s="36"/>
      <c r="FFM693" s="41"/>
      <c r="FFN693" s="36"/>
      <c r="FFO693" s="34"/>
      <c r="FFP693" s="34"/>
      <c r="FFQ693" s="37"/>
      <c r="FFR693" s="38"/>
      <c r="FFS693" s="34"/>
      <c r="FFT693" s="39"/>
      <c r="FFU693" s="39"/>
      <c r="FFV693" s="39"/>
      <c r="FFW693" s="39"/>
      <c r="FFX693" s="39"/>
      <c r="FFY693" s="39"/>
      <c r="FFZ693" s="39"/>
      <c r="FGA693" s="39"/>
      <c r="FGB693" s="39"/>
      <c r="FGC693" s="39"/>
      <c r="FGD693" s="39"/>
      <c r="FGE693" s="37"/>
      <c r="FGF693" s="37"/>
      <c r="FGG693" s="37"/>
      <c r="FGH693" s="37"/>
      <c r="FGI693" s="34"/>
      <c r="FGJ693" s="40"/>
      <c r="FGK693" s="34"/>
      <c r="FGL693" s="34"/>
      <c r="FGM693" s="35"/>
      <c r="FGN693" s="36"/>
      <c r="FGO693" s="37"/>
      <c r="FGP693" s="34"/>
      <c r="FGQ693" s="34"/>
      <c r="FGR693" s="41"/>
      <c r="FGS693" s="41"/>
      <c r="FGT693" s="41"/>
      <c r="FGU693" s="41"/>
      <c r="FGV693" s="36"/>
      <c r="FGW693" s="41"/>
      <c r="FGX693" s="36"/>
      <c r="FGY693" s="34"/>
      <c r="FGZ693" s="34"/>
      <c r="FHA693" s="37"/>
      <c r="FHB693" s="38"/>
      <c r="FHC693" s="34"/>
      <c r="FHD693" s="39"/>
      <c r="FHE693" s="39"/>
      <c r="FHF693" s="39"/>
      <c r="FHG693" s="39"/>
      <c r="FHH693" s="39"/>
      <c r="FHI693" s="39"/>
      <c r="FHJ693" s="39"/>
      <c r="FHK693" s="39"/>
      <c r="FHL693" s="39"/>
      <c r="FHM693" s="39"/>
      <c r="FHN693" s="39"/>
      <c r="FHO693" s="37"/>
      <c r="FHP693" s="37"/>
      <c r="FHQ693" s="37"/>
      <c r="FHR693" s="37"/>
      <c r="FHS693" s="34"/>
      <c r="FHT693" s="40"/>
      <c r="FHU693" s="34"/>
      <c r="FHV693" s="34"/>
      <c r="FHW693" s="35"/>
      <c r="FHX693" s="36"/>
      <c r="FHY693" s="37"/>
      <c r="FHZ693" s="34"/>
      <c r="FIA693" s="34"/>
      <c r="FIB693" s="41"/>
      <c r="FIC693" s="41"/>
      <c r="FID693" s="41"/>
      <c r="FIE693" s="41"/>
      <c r="FIF693" s="36"/>
      <c r="FIG693" s="41"/>
      <c r="FIH693" s="36"/>
      <c r="FII693" s="34"/>
      <c r="FIJ693" s="34"/>
      <c r="FIK693" s="37"/>
      <c r="FIL693" s="38"/>
      <c r="FIM693" s="34"/>
      <c r="FIN693" s="39"/>
      <c r="FIO693" s="39"/>
      <c r="FIP693" s="39"/>
      <c r="FIQ693" s="39"/>
      <c r="FIR693" s="39"/>
      <c r="FIS693" s="39"/>
      <c r="FIT693" s="39"/>
      <c r="FIU693" s="39"/>
      <c r="FIV693" s="39"/>
      <c r="FIW693" s="39"/>
      <c r="FIX693" s="39"/>
      <c r="FIY693" s="37"/>
      <c r="FIZ693" s="37"/>
      <c r="FJA693" s="37"/>
      <c r="FJB693" s="37"/>
      <c r="FJC693" s="34"/>
      <c r="FJD693" s="40"/>
      <c r="FJE693" s="34"/>
      <c r="FJF693" s="34"/>
      <c r="FJG693" s="35"/>
      <c r="FJH693" s="36"/>
      <c r="FJI693" s="37"/>
      <c r="FJJ693" s="34"/>
      <c r="FJK693" s="34"/>
      <c r="FJL693" s="41"/>
      <c r="FJM693" s="41"/>
      <c r="FJN693" s="41"/>
      <c r="FJO693" s="41"/>
      <c r="FJP693" s="36"/>
      <c r="FJQ693" s="41"/>
      <c r="FJR693" s="36"/>
      <c r="FJS693" s="34"/>
      <c r="FJT693" s="34"/>
      <c r="FJU693" s="37"/>
      <c r="FJV693" s="38"/>
      <c r="FJW693" s="34"/>
      <c r="FJX693" s="39"/>
      <c r="FJY693" s="39"/>
      <c r="FJZ693" s="39"/>
      <c r="FKA693" s="39"/>
      <c r="FKB693" s="39"/>
      <c r="FKC693" s="39"/>
      <c r="FKD693" s="39"/>
      <c r="FKE693" s="39"/>
      <c r="FKF693" s="39"/>
      <c r="FKG693" s="39"/>
      <c r="FKH693" s="39"/>
      <c r="FKI693" s="37"/>
      <c r="FKJ693" s="37"/>
      <c r="FKK693" s="37"/>
      <c r="FKL693" s="37"/>
      <c r="FKM693" s="34"/>
      <c r="FKN693" s="40"/>
      <c r="FKO693" s="34"/>
      <c r="FKP693" s="34"/>
      <c r="FKQ693" s="35"/>
      <c r="FKR693" s="36"/>
      <c r="FKS693" s="37"/>
      <c r="FKT693" s="34"/>
      <c r="FKU693" s="34"/>
      <c r="FKV693" s="41"/>
      <c r="FKW693" s="41"/>
      <c r="FKX693" s="41"/>
      <c r="FKY693" s="41"/>
      <c r="FKZ693" s="36"/>
      <c r="FLA693" s="41"/>
      <c r="FLB693" s="36"/>
      <c r="FLC693" s="34"/>
      <c r="FLD693" s="34"/>
      <c r="FLE693" s="37"/>
      <c r="FLF693" s="38"/>
      <c r="FLG693" s="34"/>
      <c r="FLH693" s="39"/>
      <c r="FLI693" s="39"/>
      <c r="FLJ693" s="39"/>
      <c r="FLK693" s="39"/>
      <c r="FLL693" s="39"/>
      <c r="FLM693" s="39"/>
      <c r="FLN693" s="39"/>
      <c r="FLO693" s="39"/>
      <c r="FLP693" s="39"/>
      <c r="FLQ693" s="39"/>
      <c r="FLR693" s="39"/>
      <c r="FLS693" s="37"/>
      <c r="FLT693" s="37"/>
      <c r="FLU693" s="37"/>
      <c r="FLV693" s="37"/>
      <c r="FLW693" s="34"/>
      <c r="FLX693" s="40"/>
      <c r="FLY693" s="34"/>
      <c r="FLZ693" s="34"/>
      <c r="FMA693" s="35"/>
      <c r="FMB693" s="36"/>
      <c r="FMC693" s="37"/>
      <c r="FMD693" s="34"/>
      <c r="FME693" s="34"/>
      <c r="FMF693" s="41"/>
      <c r="FMG693" s="41"/>
      <c r="FMH693" s="41"/>
      <c r="FMI693" s="41"/>
      <c r="FMJ693" s="36"/>
      <c r="FMK693" s="41"/>
      <c r="FML693" s="36"/>
      <c r="FMM693" s="34"/>
      <c r="FMN693" s="34"/>
      <c r="FMO693" s="37"/>
      <c r="FMP693" s="38"/>
      <c r="FMQ693" s="34"/>
      <c r="FMR693" s="39"/>
      <c r="FMS693" s="39"/>
      <c r="FMT693" s="39"/>
      <c r="FMU693" s="39"/>
      <c r="FMV693" s="39"/>
      <c r="FMW693" s="39"/>
      <c r="FMX693" s="39"/>
      <c r="FMY693" s="39"/>
      <c r="FMZ693" s="39"/>
      <c r="FNA693" s="39"/>
      <c r="FNB693" s="39"/>
      <c r="FNC693" s="37"/>
      <c r="FND693" s="37"/>
      <c r="FNE693" s="37"/>
      <c r="FNF693" s="37"/>
      <c r="FNG693" s="34"/>
      <c r="FNH693" s="40"/>
      <c r="FNI693" s="34"/>
      <c r="FNJ693" s="34"/>
      <c r="FNK693" s="35"/>
      <c r="FNL693" s="36"/>
      <c r="FNM693" s="37"/>
      <c r="FNN693" s="34"/>
      <c r="FNO693" s="34"/>
      <c r="FNP693" s="41"/>
      <c r="FNQ693" s="41"/>
      <c r="FNR693" s="41"/>
      <c r="FNS693" s="41"/>
      <c r="FNT693" s="36"/>
      <c r="FNU693" s="41"/>
      <c r="FNV693" s="36"/>
      <c r="FNW693" s="34"/>
      <c r="FNX693" s="34"/>
      <c r="FNY693" s="37"/>
      <c r="FNZ693" s="38"/>
      <c r="FOA693" s="34"/>
      <c r="FOB693" s="39"/>
      <c r="FOC693" s="39"/>
      <c r="FOD693" s="39"/>
      <c r="FOE693" s="39"/>
      <c r="FOF693" s="39"/>
      <c r="FOG693" s="39"/>
      <c r="FOH693" s="39"/>
      <c r="FOI693" s="39"/>
      <c r="FOJ693" s="39"/>
      <c r="FOK693" s="39"/>
      <c r="FOL693" s="39"/>
      <c r="FOM693" s="37"/>
      <c r="FON693" s="37"/>
      <c r="FOO693" s="37"/>
      <c r="FOP693" s="37"/>
      <c r="FOQ693" s="34"/>
      <c r="FOR693" s="40"/>
      <c r="FOS693" s="34"/>
      <c r="FOT693" s="34"/>
      <c r="FOU693" s="35"/>
      <c r="FOV693" s="36"/>
      <c r="FOW693" s="37"/>
      <c r="FOX693" s="34"/>
      <c r="FOY693" s="34"/>
      <c r="FOZ693" s="41"/>
      <c r="FPA693" s="41"/>
      <c r="FPB693" s="41"/>
      <c r="FPC693" s="41"/>
      <c r="FPD693" s="36"/>
      <c r="FPE693" s="41"/>
      <c r="FPF693" s="36"/>
      <c r="FPG693" s="34"/>
      <c r="FPH693" s="34"/>
      <c r="FPI693" s="37"/>
      <c r="FPJ693" s="38"/>
      <c r="FPK693" s="34"/>
      <c r="FPL693" s="39"/>
      <c r="FPM693" s="39"/>
      <c r="FPN693" s="39"/>
      <c r="FPO693" s="39"/>
      <c r="FPP693" s="39"/>
      <c r="FPQ693" s="39"/>
      <c r="FPR693" s="39"/>
      <c r="FPS693" s="39"/>
      <c r="FPT693" s="39"/>
      <c r="FPU693" s="39"/>
      <c r="FPV693" s="39"/>
      <c r="FPW693" s="37"/>
      <c r="FPX693" s="37"/>
      <c r="FPY693" s="37"/>
      <c r="FPZ693" s="37"/>
      <c r="FQA693" s="34"/>
      <c r="FQB693" s="40"/>
      <c r="FQC693" s="34"/>
      <c r="FQD693" s="34"/>
      <c r="FQE693" s="35"/>
      <c r="FQF693" s="36"/>
      <c r="FQG693" s="37"/>
      <c r="FQH693" s="34"/>
      <c r="FQI693" s="34"/>
      <c r="FQJ693" s="41"/>
      <c r="FQK693" s="41"/>
      <c r="FQL693" s="41"/>
      <c r="FQM693" s="41"/>
      <c r="FQN693" s="36"/>
      <c r="FQO693" s="41"/>
      <c r="FQP693" s="36"/>
      <c r="FQQ693" s="34"/>
      <c r="FQR693" s="34"/>
      <c r="FQS693" s="37"/>
      <c r="FQT693" s="38"/>
      <c r="FQU693" s="34"/>
      <c r="FQV693" s="39"/>
      <c r="FQW693" s="39"/>
      <c r="FQX693" s="39"/>
      <c r="FQY693" s="39"/>
      <c r="FQZ693" s="39"/>
      <c r="FRA693" s="39"/>
      <c r="FRB693" s="39"/>
      <c r="FRC693" s="39"/>
      <c r="FRD693" s="39"/>
      <c r="FRE693" s="39"/>
      <c r="FRF693" s="39"/>
      <c r="FRG693" s="37"/>
      <c r="FRH693" s="37"/>
      <c r="FRI693" s="37"/>
      <c r="FRJ693" s="37"/>
      <c r="FRK693" s="34"/>
      <c r="FRL693" s="40"/>
      <c r="FRM693" s="34"/>
      <c r="FRN693" s="34"/>
      <c r="FRO693" s="35"/>
      <c r="FRP693" s="36"/>
      <c r="FRQ693" s="37"/>
      <c r="FRR693" s="34"/>
      <c r="FRS693" s="34"/>
      <c r="FRT693" s="41"/>
      <c r="FRU693" s="41"/>
      <c r="FRV693" s="41"/>
      <c r="FRW693" s="41"/>
      <c r="FRX693" s="36"/>
      <c r="FRY693" s="41"/>
      <c r="FRZ693" s="36"/>
      <c r="FSA693" s="34"/>
      <c r="FSB693" s="34"/>
      <c r="FSC693" s="37"/>
      <c r="FSD693" s="38"/>
      <c r="FSE693" s="34"/>
      <c r="FSF693" s="39"/>
      <c r="FSG693" s="39"/>
      <c r="FSH693" s="39"/>
      <c r="FSI693" s="39"/>
      <c r="FSJ693" s="39"/>
      <c r="FSK693" s="39"/>
      <c r="FSL693" s="39"/>
      <c r="FSM693" s="39"/>
      <c r="FSN693" s="39"/>
      <c r="FSO693" s="39"/>
      <c r="FSP693" s="39"/>
      <c r="FSQ693" s="37"/>
      <c r="FSR693" s="37"/>
      <c r="FSS693" s="37"/>
      <c r="FST693" s="37"/>
      <c r="FSU693" s="34"/>
      <c r="FSV693" s="40"/>
      <c r="FSW693" s="34"/>
      <c r="FSX693" s="34"/>
      <c r="FSY693" s="35"/>
      <c r="FSZ693" s="36"/>
      <c r="FTA693" s="37"/>
      <c r="FTB693" s="34"/>
      <c r="FTC693" s="34"/>
      <c r="FTD693" s="41"/>
      <c r="FTE693" s="41"/>
      <c r="FTF693" s="41"/>
      <c r="FTG693" s="41"/>
      <c r="FTH693" s="36"/>
      <c r="FTI693" s="41"/>
      <c r="FTJ693" s="36"/>
      <c r="FTK693" s="34"/>
      <c r="FTL693" s="34"/>
      <c r="FTM693" s="37"/>
      <c r="FTN693" s="38"/>
      <c r="FTO693" s="34"/>
      <c r="FTP693" s="39"/>
      <c r="FTQ693" s="39"/>
      <c r="FTR693" s="39"/>
      <c r="FTS693" s="39"/>
      <c r="FTT693" s="39"/>
      <c r="FTU693" s="39"/>
      <c r="FTV693" s="39"/>
      <c r="FTW693" s="39"/>
      <c r="FTX693" s="39"/>
      <c r="FTY693" s="39"/>
      <c r="FTZ693" s="39"/>
      <c r="FUA693" s="37"/>
      <c r="FUB693" s="37"/>
      <c r="FUC693" s="37"/>
      <c r="FUD693" s="37"/>
      <c r="FUE693" s="34"/>
      <c r="FUF693" s="40"/>
      <c r="FUG693" s="34"/>
      <c r="FUH693" s="34"/>
      <c r="FUI693" s="35"/>
      <c r="FUJ693" s="36"/>
      <c r="FUK693" s="37"/>
      <c r="FUL693" s="34"/>
      <c r="FUM693" s="34"/>
      <c r="FUN693" s="41"/>
      <c r="FUO693" s="41"/>
      <c r="FUP693" s="41"/>
      <c r="FUQ693" s="41"/>
      <c r="FUR693" s="36"/>
      <c r="FUS693" s="41"/>
      <c r="FUT693" s="36"/>
      <c r="FUU693" s="34"/>
      <c r="FUV693" s="34"/>
      <c r="FUW693" s="37"/>
      <c r="FUX693" s="38"/>
      <c r="FUY693" s="34"/>
      <c r="FUZ693" s="39"/>
      <c r="FVA693" s="39"/>
      <c r="FVB693" s="39"/>
      <c r="FVC693" s="39"/>
      <c r="FVD693" s="39"/>
      <c r="FVE693" s="39"/>
      <c r="FVF693" s="39"/>
      <c r="FVG693" s="39"/>
      <c r="FVH693" s="39"/>
      <c r="FVI693" s="39"/>
      <c r="FVJ693" s="39"/>
      <c r="FVK693" s="37"/>
      <c r="FVL693" s="37"/>
      <c r="FVM693" s="37"/>
      <c r="FVN693" s="37"/>
      <c r="FVO693" s="34"/>
      <c r="FVP693" s="40"/>
      <c r="FVQ693" s="34"/>
      <c r="FVR693" s="34"/>
      <c r="FVS693" s="35"/>
      <c r="FVT693" s="36"/>
      <c r="FVU693" s="37"/>
      <c r="FVV693" s="34"/>
      <c r="FVW693" s="34"/>
      <c r="FVX693" s="41"/>
      <c r="FVY693" s="41"/>
      <c r="FVZ693" s="41"/>
      <c r="FWA693" s="41"/>
      <c r="FWB693" s="36"/>
      <c r="FWC693" s="41"/>
      <c r="FWD693" s="36"/>
      <c r="FWE693" s="34"/>
      <c r="FWF693" s="34"/>
      <c r="FWG693" s="37"/>
      <c r="FWH693" s="38"/>
      <c r="FWI693" s="34"/>
      <c r="FWJ693" s="39"/>
      <c r="FWK693" s="39"/>
      <c r="FWL693" s="39"/>
      <c r="FWM693" s="39"/>
      <c r="FWN693" s="39"/>
      <c r="FWO693" s="39"/>
      <c r="FWP693" s="39"/>
      <c r="FWQ693" s="39"/>
      <c r="FWR693" s="39"/>
      <c r="FWS693" s="39"/>
      <c r="FWT693" s="39"/>
      <c r="FWU693" s="37"/>
      <c r="FWV693" s="37"/>
      <c r="FWW693" s="37"/>
      <c r="FWX693" s="37"/>
      <c r="FWY693" s="34"/>
      <c r="FWZ693" s="40"/>
      <c r="FXA693" s="34"/>
      <c r="FXB693" s="34"/>
      <c r="FXC693" s="35"/>
      <c r="FXD693" s="36"/>
      <c r="FXE693" s="37"/>
      <c r="FXF693" s="34"/>
      <c r="FXG693" s="34"/>
      <c r="FXH693" s="41"/>
      <c r="FXI693" s="41"/>
      <c r="FXJ693" s="41"/>
      <c r="FXK693" s="41"/>
      <c r="FXL693" s="36"/>
      <c r="FXM693" s="41"/>
      <c r="FXN693" s="36"/>
      <c r="FXO693" s="34"/>
      <c r="FXP693" s="34"/>
      <c r="FXQ693" s="37"/>
      <c r="FXR693" s="38"/>
      <c r="FXS693" s="34"/>
      <c r="FXT693" s="39"/>
      <c r="FXU693" s="39"/>
      <c r="FXV693" s="39"/>
      <c r="FXW693" s="39"/>
      <c r="FXX693" s="39"/>
      <c r="FXY693" s="39"/>
      <c r="FXZ693" s="39"/>
      <c r="FYA693" s="39"/>
      <c r="FYB693" s="39"/>
      <c r="FYC693" s="39"/>
      <c r="FYD693" s="39"/>
      <c r="FYE693" s="37"/>
      <c r="FYF693" s="37"/>
      <c r="FYG693" s="37"/>
      <c r="FYH693" s="37"/>
      <c r="FYI693" s="34"/>
      <c r="FYJ693" s="40"/>
      <c r="FYK693" s="34"/>
      <c r="FYL693" s="34"/>
      <c r="FYM693" s="35"/>
      <c r="FYN693" s="36"/>
      <c r="FYO693" s="37"/>
      <c r="FYP693" s="34"/>
      <c r="FYQ693" s="34"/>
      <c r="FYR693" s="41"/>
      <c r="FYS693" s="41"/>
      <c r="FYT693" s="41"/>
      <c r="FYU693" s="41"/>
      <c r="FYV693" s="36"/>
      <c r="FYW693" s="41"/>
      <c r="FYX693" s="36"/>
      <c r="FYY693" s="34"/>
      <c r="FYZ693" s="34"/>
      <c r="FZA693" s="37"/>
      <c r="FZB693" s="38"/>
      <c r="FZC693" s="34"/>
      <c r="FZD693" s="39"/>
      <c r="FZE693" s="39"/>
      <c r="FZF693" s="39"/>
      <c r="FZG693" s="39"/>
      <c r="FZH693" s="39"/>
      <c r="FZI693" s="39"/>
      <c r="FZJ693" s="39"/>
      <c r="FZK693" s="39"/>
      <c r="FZL693" s="39"/>
      <c r="FZM693" s="39"/>
      <c r="FZN693" s="39"/>
      <c r="FZO693" s="37"/>
      <c r="FZP693" s="37"/>
      <c r="FZQ693" s="37"/>
      <c r="FZR693" s="37"/>
      <c r="FZS693" s="34"/>
      <c r="FZT693" s="40"/>
      <c r="FZU693" s="34"/>
      <c r="FZV693" s="34"/>
      <c r="FZW693" s="35"/>
      <c r="FZX693" s="36"/>
      <c r="FZY693" s="37"/>
      <c r="FZZ693" s="34"/>
      <c r="GAA693" s="34"/>
      <c r="GAB693" s="41"/>
      <c r="GAC693" s="41"/>
      <c r="GAD693" s="41"/>
      <c r="GAE693" s="41"/>
      <c r="GAF693" s="36"/>
      <c r="GAG693" s="41"/>
      <c r="GAH693" s="36"/>
      <c r="GAI693" s="34"/>
      <c r="GAJ693" s="34"/>
      <c r="GAK693" s="37"/>
      <c r="GAL693" s="38"/>
      <c r="GAM693" s="34"/>
      <c r="GAN693" s="39"/>
      <c r="GAO693" s="39"/>
      <c r="GAP693" s="39"/>
      <c r="GAQ693" s="39"/>
      <c r="GAR693" s="39"/>
      <c r="GAS693" s="39"/>
      <c r="GAT693" s="39"/>
      <c r="GAU693" s="39"/>
      <c r="GAV693" s="39"/>
      <c r="GAW693" s="39"/>
      <c r="GAX693" s="39"/>
      <c r="GAY693" s="37"/>
      <c r="GAZ693" s="37"/>
      <c r="GBA693" s="37"/>
      <c r="GBB693" s="37"/>
      <c r="GBC693" s="34"/>
      <c r="GBD693" s="40"/>
      <c r="GBE693" s="34"/>
      <c r="GBF693" s="34"/>
      <c r="GBG693" s="35"/>
      <c r="GBH693" s="36"/>
      <c r="GBI693" s="37"/>
      <c r="GBJ693" s="34"/>
      <c r="GBK693" s="34"/>
      <c r="GBL693" s="41"/>
      <c r="GBM693" s="41"/>
      <c r="GBN693" s="41"/>
      <c r="GBO693" s="41"/>
      <c r="GBP693" s="36"/>
      <c r="GBQ693" s="41"/>
      <c r="GBR693" s="36"/>
      <c r="GBS693" s="34"/>
      <c r="GBT693" s="34"/>
      <c r="GBU693" s="37"/>
      <c r="GBV693" s="38"/>
      <c r="GBW693" s="34"/>
      <c r="GBX693" s="39"/>
      <c r="GBY693" s="39"/>
      <c r="GBZ693" s="39"/>
      <c r="GCA693" s="39"/>
      <c r="GCB693" s="39"/>
      <c r="GCC693" s="39"/>
      <c r="GCD693" s="39"/>
      <c r="GCE693" s="39"/>
      <c r="GCF693" s="39"/>
      <c r="GCG693" s="39"/>
      <c r="GCH693" s="39"/>
      <c r="GCI693" s="37"/>
      <c r="GCJ693" s="37"/>
      <c r="GCK693" s="37"/>
      <c r="GCL693" s="37"/>
      <c r="GCM693" s="34"/>
      <c r="GCN693" s="40"/>
      <c r="GCO693" s="34"/>
      <c r="GCP693" s="34"/>
      <c r="GCQ693" s="35"/>
      <c r="GCR693" s="36"/>
      <c r="GCS693" s="37"/>
      <c r="GCT693" s="34"/>
      <c r="GCU693" s="34"/>
      <c r="GCV693" s="41"/>
      <c r="GCW693" s="41"/>
      <c r="GCX693" s="41"/>
      <c r="GCY693" s="41"/>
      <c r="GCZ693" s="36"/>
      <c r="GDA693" s="41"/>
      <c r="GDB693" s="36"/>
      <c r="GDC693" s="34"/>
      <c r="GDD693" s="34"/>
      <c r="GDE693" s="37"/>
      <c r="GDF693" s="38"/>
      <c r="GDG693" s="34"/>
      <c r="GDH693" s="39"/>
      <c r="GDI693" s="39"/>
      <c r="GDJ693" s="39"/>
      <c r="GDK693" s="39"/>
      <c r="GDL693" s="39"/>
      <c r="GDM693" s="39"/>
      <c r="GDN693" s="39"/>
      <c r="GDO693" s="39"/>
      <c r="GDP693" s="39"/>
      <c r="GDQ693" s="39"/>
      <c r="GDR693" s="39"/>
      <c r="GDS693" s="37"/>
      <c r="GDT693" s="37"/>
      <c r="GDU693" s="37"/>
      <c r="GDV693" s="37"/>
      <c r="GDW693" s="34"/>
      <c r="GDX693" s="40"/>
      <c r="GDY693" s="34"/>
      <c r="GDZ693" s="34"/>
      <c r="GEA693" s="35"/>
      <c r="GEB693" s="36"/>
      <c r="GEC693" s="37"/>
      <c r="GED693" s="34"/>
      <c r="GEE693" s="34"/>
      <c r="GEF693" s="41"/>
      <c r="GEG693" s="41"/>
      <c r="GEH693" s="41"/>
      <c r="GEI693" s="41"/>
      <c r="GEJ693" s="36"/>
      <c r="GEK693" s="41"/>
      <c r="GEL693" s="36"/>
      <c r="GEM693" s="34"/>
      <c r="GEN693" s="34"/>
      <c r="GEO693" s="37"/>
      <c r="GEP693" s="38"/>
      <c r="GEQ693" s="34"/>
      <c r="GER693" s="39"/>
      <c r="GES693" s="39"/>
      <c r="GET693" s="39"/>
      <c r="GEU693" s="39"/>
      <c r="GEV693" s="39"/>
      <c r="GEW693" s="39"/>
      <c r="GEX693" s="39"/>
      <c r="GEY693" s="39"/>
      <c r="GEZ693" s="39"/>
      <c r="GFA693" s="39"/>
      <c r="GFB693" s="39"/>
      <c r="GFC693" s="37"/>
      <c r="GFD693" s="37"/>
      <c r="GFE693" s="37"/>
      <c r="GFF693" s="37"/>
      <c r="GFG693" s="34"/>
      <c r="GFH693" s="40"/>
      <c r="GFI693" s="34"/>
      <c r="GFJ693" s="34"/>
      <c r="GFK693" s="35"/>
      <c r="GFL693" s="36"/>
      <c r="GFM693" s="37"/>
      <c r="GFN693" s="34"/>
      <c r="GFO693" s="34"/>
      <c r="GFP693" s="41"/>
      <c r="GFQ693" s="41"/>
      <c r="GFR693" s="41"/>
      <c r="GFS693" s="41"/>
      <c r="GFT693" s="36"/>
      <c r="GFU693" s="41"/>
      <c r="GFV693" s="36"/>
      <c r="GFW693" s="34"/>
      <c r="GFX693" s="34"/>
      <c r="GFY693" s="37"/>
      <c r="GFZ693" s="38"/>
      <c r="GGA693" s="34"/>
      <c r="GGB693" s="39"/>
      <c r="GGC693" s="39"/>
      <c r="GGD693" s="39"/>
      <c r="GGE693" s="39"/>
      <c r="GGF693" s="39"/>
      <c r="GGG693" s="39"/>
      <c r="GGH693" s="39"/>
      <c r="GGI693" s="39"/>
      <c r="GGJ693" s="39"/>
      <c r="GGK693" s="39"/>
      <c r="GGL693" s="39"/>
      <c r="GGM693" s="37"/>
      <c r="GGN693" s="37"/>
      <c r="GGO693" s="37"/>
      <c r="GGP693" s="37"/>
      <c r="GGQ693" s="34"/>
      <c r="GGR693" s="40"/>
      <c r="GGS693" s="34"/>
      <c r="GGT693" s="34"/>
      <c r="GGU693" s="35"/>
      <c r="GGV693" s="36"/>
      <c r="GGW693" s="37"/>
      <c r="GGX693" s="34"/>
      <c r="GGY693" s="34"/>
      <c r="GGZ693" s="41"/>
      <c r="GHA693" s="41"/>
      <c r="GHB693" s="41"/>
      <c r="GHC693" s="41"/>
      <c r="GHD693" s="36"/>
      <c r="GHE693" s="41"/>
      <c r="GHF693" s="36"/>
      <c r="GHG693" s="34"/>
      <c r="GHH693" s="34"/>
      <c r="GHI693" s="37"/>
      <c r="GHJ693" s="38"/>
      <c r="GHK693" s="34"/>
      <c r="GHL693" s="39"/>
      <c r="GHM693" s="39"/>
      <c r="GHN693" s="39"/>
      <c r="GHO693" s="39"/>
      <c r="GHP693" s="39"/>
      <c r="GHQ693" s="39"/>
      <c r="GHR693" s="39"/>
      <c r="GHS693" s="39"/>
      <c r="GHT693" s="39"/>
      <c r="GHU693" s="39"/>
      <c r="GHV693" s="39"/>
      <c r="GHW693" s="37"/>
      <c r="GHX693" s="37"/>
      <c r="GHY693" s="37"/>
      <c r="GHZ693" s="37"/>
      <c r="GIA693" s="34"/>
      <c r="GIB693" s="40"/>
      <c r="GIC693" s="34"/>
      <c r="GID693" s="34"/>
      <c r="GIE693" s="35"/>
      <c r="GIF693" s="36"/>
      <c r="GIG693" s="37"/>
      <c r="GIH693" s="34"/>
      <c r="GII693" s="34"/>
      <c r="GIJ693" s="41"/>
      <c r="GIK693" s="41"/>
      <c r="GIL693" s="41"/>
      <c r="GIM693" s="41"/>
      <c r="GIN693" s="36"/>
      <c r="GIO693" s="41"/>
      <c r="GIP693" s="36"/>
      <c r="GIQ693" s="34"/>
      <c r="GIR693" s="34"/>
      <c r="GIS693" s="37"/>
      <c r="GIT693" s="38"/>
      <c r="GIU693" s="34"/>
      <c r="GIV693" s="39"/>
      <c r="GIW693" s="39"/>
      <c r="GIX693" s="39"/>
      <c r="GIY693" s="39"/>
      <c r="GIZ693" s="39"/>
      <c r="GJA693" s="39"/>
      <c r="GJB693" s="39"/>
      <c r="GJC693" s="39"/>
      <c r="GJD693" s="39"/>
      <c r="GJE693" s="39"/>
      <c r="GJF693" s="39"/>
      <c r="GJG693" s="37"/>
      <c r="GJH693" s="37"/>
      <c r="GJI693" s="37"/>
      <c r="GJJ693" s="37"/>
      <c r="GJK693" s="34"/>
      <c r="GJL693" s="40"/>
      <c r="GJM693" s="34"/>
      <c r="GJN693" s="34"/>
      <c r="GJO693" s="35"/>
      <c r="GJP693" s="36"/>
      <c r="GJQ693" s="37"/>
      <c r="GJR693" s="34"/>
      <c r="GJS693" s="34"/>
      <c r="GJT693" s="41"/>
      <c r="GJU693" s="41"/>
      <c r="GJV693" s="41"/>
      <c r="GJW693" s="41"/>
      <c r="GJX693" s="36"/>
      <c r="GJY693" s="41"/>
      <c r="GJZ693" s="36"/>
      <c r="GKA693" s="34"/>
      <c r="GKB693" s="34"/>
      <c r="GKC693" s="37"/>
      <c r="GKD693" s="38"/>
      <c r="GKE693" s="34"/>
      <c r="GKF693" s="39"/>
      <c r="GKG693" s="39"/>
      <c r="GKH693" s="39"/>
      <c r="GKI693" s="39"/>
      <c r="GKJ693" s="39"/>
      <c r="GKK693" s="39"/>
      <c r="GKL693" s="39"/>
      <c r="GKM693" s="39"/>
      <c r="GKN693" s="39"/>
      <c r="GKO693" s="39"/>
      <c r="GKP693" s="39"/>
      <c r="GKQ693" s="37"/>
      <c r="GKR693" s="37"/>
      <c r="GKS693" s="37"/>
      <c r="GKT693" s="37"/>
      <c r="GKU693" s="34"/>
      <c r="GKV693" s="40"/>
      <c r="GKW693" s="34"/>
      <c r="GKX693" s="34"/>
      <c r="GKY693" s="35"/>
      <c r="GKZ693" s="36"/>
      <c r="GLA693" s="37"/>
      <c r="GLB693" s="34"/>
      <c r="GLC693" s="34"/>
      <c r="GLD693" s="41"/>
      <c r="GLE693" s="41"/>
      <c r="GLF693" s="41"/>
      <c r="GLG693" s="41"/>
      <c r="GLH693" s="36"/>
      <c r="GLI693" s="41"/>
      <c r="GLJ693" s="36"/>
      <c r="GLK693" s="34"/>
      <c r="GLL693" s="34"/>
      <c r="GLM693" s="37"/>
      <c r="GLN693" s="38"/>
      <c r="GLO693" s="34"/>
      <c r="GLP693" s="39"/>
      <c r="GLQ693" s="39"/>
      <c r="GLR693" s="39"/>
      <c r="GLS693" s="39"/>
      <c r="GLT693" s="39"/>
      <c r="GLU693" s="39"/>
      <c r="GLV693" s="39"/>
      <c r="GLW693" s="39"/>
      <c r="GLX693" s="39"/>
      <c r="GLY693" s="39"/>
      <c r="GLZ693" s="39"/>
      <c r="GMA693" s="37"/>
      <c r="GMB693" s="37"/>
      <c r="GMC693" s="37"/>
      <c r="GMD693" s="37"/>
      <c r="GME693" s="34"/>
      <c r="GMF693" s="40"/>
      <c r="GMG693" s="34"/>
      <c r="GMH693" s="34"/>
      <c r="GMI693" s="35"/>
      <c r="GMJ693" s="36"/>
      <c r="GMK693" s="37"/>
      <c r="GML693" s="34"/>
      <c r="GMM693" s="34"/>
      <c r="GMN693" s="41"/>
      <c r="GMO693" s="41"/>
      <c r="GMP693" s="41"/>
      <c r="GMQ693" s="41"/>
      <c r="GMR693" s="36"/>
      <c r="GMS693" s="41"/>
      <c r="GMT693" s="36"/>
      <c r="GMU693" s="34"/>
      <c r="GMV693" s="34"/>
      <c r="GMW693" s="37"/>
      <c r="GMX693" s="38"/>
      <c r="GMY693" s="34"/>
      <c r="GMZ693" s="39"/>
      <c r="GNA693" s="39"/>
      <c r="GNB693" s="39"/>
      <c r="GNC693" s="39"/>
      <c r="GND693" s="39"/>
      <c r="GNE693" s="39"/>
      <c r="GNF693" s="39"/>
      <c r="GNG693" s="39"/>
      <c r="GNH693" s="39"/>
      <c r="GNI693" s="39"/>
      <c r="GNJ693" s="39"/>
      <c r="GNK693" s="37"/>
      <c r="GNL693" s="37"/>
      <c r="GNM693" s="37"/>
      <c r="GNN693" s="37"/>
      <c r="GNO693" s="34"/>
      <c r="GNP693" s="40"/>
      <c r="GNQ693" s="34"/>
      <c r="GNR693" s="34"/>
      <c r="GNS693" s="35"/>
      <c r="GNT693" s="36"/>
      <c r="GNU693" s="37"/>
      <c r="GNV693" s="34"/>
      <c r="GNW693" s="34"/>
      <c r="GNX693" s="41"/>
      <c r="GNY693" s="41"/>
      <c r="GNZ693" s="41"/>
      <c r="GOA693" s="41"/>
      <c r="GOB693" s="36"/>
      <c r="GOC693" s="41"/>
      <c r="GOD693" s="36"/>
      <c r="GOE693" s="34"/>
      <c r="GOF693" s="34"/>
      <c r="GOG693" s="37"/>
      <c r="GOH693" s="38"/>
      <c r="GOI693" s="34"/>
      <c r="GOJ693" s="39"/>
      <c r="GOK693" s="39"/>
      <c r="GOL693" s="39"/>
      <c r="GOM693" s="39"/>
      <c r="GON693" s="39"/>
      <c r="GOO693" s="39"/>
      <c r="GOP693" s="39"/>
      <c r="GOQ693" s="39"/>
      <c r="GOR693" s="39"/>
      <c r="GOS693" s="39"/>
      <c r="GOT693" s="39"/>
      <c r="GOU693" s="37"/>
      <c r="GOV693" s="37"/>
      <c r="GOW693" s="37"/>
      <c r="GOX693" s="37"/>
      <c r="GOY693" s="34"/>
      <c r="GOZ693" s="40"/>
      <c r="GPA693" s="34"/>
      <c r="GPB693" s="34"/>
      <c r="GPC693" s="35"/>
      <c r="GPD693" s="36"/>
      <c r="GPE693" s="37"/>
      <c r="GPF693" s="34"/>
      <c r="GPG693" s="34"/>
      <c r="GPH693" s="41"/>
      <c r="GPI693" s="41"/>
      <c r="GPJ693" s="41"/>
      <c r="GPK693" s="41"/>
      <c r="GPL693" s="36"/>
      <c r="GPM693" s="41"/>
      <c r="GPN693" s="36"/>
      <c r="GPO693" s="34"/>
      <c r="GPP693" s="34"/>
      <c r="GPQ693" s="37"/>
      <c r="GPR693" s="38"/>
      <c r="GPS693" s="34"/>
      <c r="GPT693" s="39"/>
      <c r="GPU693" s="39"/>
      <c r="GPV693" s="39"/>
      <c r="GPW693" s="39"/>
      <c r="GPX693" s="39"/>
      <c r="GPY693" s="39"/>
      <c r="GPZ693" s="39"/>
      <c r="GQA693" s="39"/>
      <c r="GQB693" s="39"/>
      <c r="GQC693" s="39"/>
      <c r="GQD693" s="39"/>
      <c r="GQE693" s="37"/>
      <c r="GQF693" s="37"/>
      <c r="GQG693" s="37"/>
      <c r="GQH693" s="37"/>
      <c r="GQI693" s="34"/>
      <c r="GQJ693" s="40"/>
      <c r="GQK693" s="34"/>
      <c r="GQL693" s="34"/>
      <c r="GQM693" s="35"/>
      <c r="GQN693" s="36"/>
      <c r="GQO693" s="37"/>
      <c r="GQP693" s="34"/>
      <c r="GQQ693" s="34"/>
      <c r="GQR693" s="41"/>
      <c r="GQS693" s="41"/>
      <c r="GQT693" s="41"/>
      <c r="GQU693" s="41"/>
      <c r="GQV693" s="36"/>
      <c r="GQW693" s="41"/>
      <c r="GQX693" s="36"/>
      <c r="GQY693" s="34"/>
      <c r="GQZ693" s="34"/>
      <c r="GRA693" s="37"/>
      <c r="GRB693" s="38"/>
      <c r="GRC693" s="34"/>
      <c r="GRD693" s="39"/>
      <c r="GRE693" s="39"/>
      <c r="GRF693" s="39"/>
      <c r="GRG693" s="39"/>
      <c r="GRH693" s="39"/>
      <c r="GRI693" s="39"/>
      <c r="GRJ693" s="39"/>
      <c r="GRK693" s="39"/>
      <c r="GRL693" s="39"/>
      <c r="GRM693" s="39"/>
      <c r="GRN693" s="39"/>
      <c r="GRO693" s="37"/>
      <c r="GRP693" s="37"/>
      <c r="GRQ693" s="37"/>
      <c r="GRR693" s="37"/>
      <c r="GRS693" s="34"/>
      <c r="GRT693" s="40"/>
      <c r="GRU693" s="34"/>
      <c r="GRV693" s="34"/>
      <c r="GRW693" s="35"/>
      <c r="GRX693" s="36"/>
      <c r="GRY693" s="37"/>
      <c r="GRZ693" s="34"/>
      <c r="GSA693" s="34"/>
      <c r="GSB693" s="41"/>
      <c r="GSC693" s="41"/>
      <c r="GSD693" s="41"/>
      <c r="GSE693" s="41"/>
      <c r="GSF693" s="36"/>
      <c r="GSG693" s="41"/>
      <c r="GSH693" s="36"/>
      <c r="GSI693" s="34"/>
      <c r="GSJ693" s="34"/>
      <c r="GSK693" s="37"/>
      <c r="GSL693" s="38"/>
      <c r="GSM693" s="34"/>
      <c r="GSN693" s="39"/>
      <c r="GSO693" s="39"/>
      <c r="GSP693" s="39"/>
      <c r="GSQ693" s="39"/>
      <c r="GSR693" s="39"/>
      <c r="GSS693" s="39"/>
      <c r="GST693" s="39"/>
      <c r="GSU693" s="39"/>
      <c r="GSV693" s="39"/>
      <c r="GSW693" s="39"/>
      <c r="GSX693" s="39"/>
      <c r="GSY693" s="37"/>
      <c r="GSZ693" s="37"/>
      <c r="GTA693" s="37"/>
      <c r="GTB693" s="37"/>
      <c r="GTC693" s="34"/>
      <c r="GTD693" s="40"/>
      <c r="GTE693" s="34"/>
      <c r="GTF693" s="34"/>
      <c r="GTG693" s="35"/>
      <c r="GTH693" s="36"/>
      <c r="GTI693" s="37"/>
      <c r="GTJ693" s="34"/>
      <c r="GTK693" s="34"/>
      <c r="GTL693" s="41"/>
      <c r="GTM693" s="41"/>
      <c r="GTN693" s="41"/>
      <c r="GTO693" s="41"/>
      <c r="GTP693" s="36"/>
      <c r="GTQ693" s="41"/>
      <c r="GTR693" s="36"/>
      <c r="GTS693" s="34"/>
      <c r="GTT693" s="34"/>
      <c r="GTU693" s="37"/>
      <c r="GTV693" s="38"/>
      <c r="GTW693" s="34"/>
      <c r="GTX693" s="39"/>
      <c r="GTY693" s="39"/>
      <c r="GTZ693" s="39"/>
      <c r="GUA693" s="39"/>
      <c r="GUB693" s="39"/>
      <c r="GUC693" s="39"/>
      <c r="GUD693" s="39"/>
      <c r="GUE693" s="39"/>
      <c r="GUF693" s="39"/>
      <c r="GUG693" s="39"/>
      <c r="GUH693" s="39"/>
      <c r="GUI693" s="37"/>
      <c r="GUJ693" s="37"/>
      <c r="GUK693" s="37"/>
      <c r="GUL693" s="37"/>
      <c r="GUM693" s="34"/>
      <c r="GUN693" s="40"/>
      <c r="GUO693" s="34"/>
      <c r="GUP693" s="34"/>
      <c r="GUQ693" s="35"/>
      <c r="GUR693" s="36"/>
      <c r="GUS693" s="37"/>
      <c r="GUT693" s="34"/>
      <c r="GUU693" s="34"/>
      <c r="GUV693" s="41"/>
      <c r="GUW693" s="41"/>
      <c r="GUX693" s="41"/>
      <c r="GUY693" s="41"/>
      <c r="GUZ693" s="36"/>
      <c r="GVA693" s="41"/>
      <c r="GVB693" s="36"/>
      <c r="GVC693" s="34"/>
      <c r="GVD693" s="34"/>
      <c r="GVE693" s="37"/>
      <c r="GVF693" s="38"/>
      <c r="GVG693" s="34"/>
      <c r="GVH693" s="39"/>
      <c r="GVI693" s="39"/>
      <c r="GVJ693" s="39"/>
      <c r="GVK693" s="39"/>
      <c r="GVL693" s="39"/>
      <c r="GVM693" s="39"/>
      <c r="GVN693" s="39"/>
      <c r="GVO693" s="39"/>
      <c r="GVP693" s="39"/>
      <c r="GVQ693" s="39"/>
      <c r="GVR693" s="39"/>
      <c r="GVS693" s="37"/>
      <c r="GVT693" s="37"/>
      <c r="GVU693" s="37"/>
      <c r="GVV693" s="37"/>
      <c r="GVW693" s="34"/>
      <c r="GVX693" s="40"/>
      <c r="GVY693" s="34"/>
      <c r="GVZ693" s="34"/>
      <c r="GWA693" s="35"/>
      <c r="GWB693" s="36"/>
      <c r="GWC693" s="37"/>
      <c r="GWD693" s="34"/>
      <c r="GWE693" s="34"/>
      <c r="GWF693" s="41"/>
      <c r="GWG693" s="41"/>
      <c r="GWH693" s="41"/>
      <c r="GWI693" s="41"/>
      <c r="GWJ693" s="36"/>
      <c r="GWK693" s="41"/>
      <c r="GWL693" s="36"/>
      <c r="GWM693" s="34"/>
      <c r="GWN693" s="34"/>
      <c r="GWO693" s="37"/>
      <c r="GWP693" s="38"/>
      <c r="GWQ693" s="34"/>
      <c r="GWR693" s="39"/>
      <c r="GWS693" s="39"/>
      <c r="GWT693" s="39"/>
      <c r="GWU693" s="39"/>
      <c r="GWV693" s="39"/>
      <c r="GWW693" s="39"/>
      <c r="GWX693" s="39"/>
      <c r="GWY693" s="39"/>
      <c r="GWZ693" s="39"/>
      <c r="GXA693" s="39"/>
      <c r="GXB693" s="39"/>
      <c r="GXC693" s="37"/>
      <c r="GXD693" s="37"/>
      <c r="GXE693" s="37"/>
      <c r="GXF693" s="37"/>
      <c r="GXG693" s="34"/>
      <c r="GXH693" s="40"/>
      <c r="GXI693" s="34"/>
      <c r="GXJ693" s="34"/>
      <c r="GXK693" s="35"/>
      <c r="GXL693" s="36"/>
      <c r="GXM693" s="37"/>
      <c r="GXN693" s="34"/>
      <c r="GXO693" s="34"/>
      <c r="GXP693" s="41"/>
      <c r="GXQ693" s="41"/>
      <c r="GXR693" s="41"/>
      <c r="GXS693" s="41"/>
      <c r="GXT693" s="36"/>
      <c r="GXU693" s="41"/>
      <c r="GXV693" s="36"/>
      <c r="GXW693" s="34"/>
      <c r="GXX693" s="34"/>
      <c r="GXY693" s="37"/>
      <c r="GXZ693" s="38"/>
      <c r="GYA693" s="34"/>
      <c r="GYB693" s="39"/>
      <c r="GYC693" s="39"/>
      <c r="GYD693" s="39"/>
      <c r="GYE693" s="39"/>
      <c r="GYF693" s="39"/>
      <c r="GYG693" s="39"/>
      <c r="GYH693" s="39"/>
      <c r="GYI693" s="39"/>
      <c r="GYJ693" s="39"/>
      <c r="GYK693" s="39"/>
      <c r="GYL693" s="39"/>
      <c r="GYM693" s="37"/>
      <c r="GYN693" s="37"/>
      <c r="GYO693" s="37"/>
      <c r="GYP693" s="37"/>
      <c r="GYQ693" s="34"/>
      <c r="GYR693" s="40"/>
      <c r="GYS693" s="34"/>
      <c r="GYT693" s="34"/>
      <c r="GYU693" s="35"/>
      <c r="GYV693" s="36"/>
      <c r="GYW693" s="37"/>
      <c r="GYX693" s="34"/>
      <c r="GYY693" s="34"/>
      <c r="GYZ693" s="41"/>
      <c r="GZA693" s="41"/>
      <c r="GZB693" s="41"/>
      <c r="GZC693" s="41"/>
      <c r="GZD693" s="36"/>
      <c r="GZE693" s="41"/>
      <c r="GZF693" s="36"/>
      <c r="GZG693" s="34"/>
      <c r="GZH693" s="34"/>
      <c r="GZI693" s="37"/>
      <c r="GZJ693" s="38"/>
      <c r="GZK693" s="34"/>
      <c r="GZL693" s="39"/>
      <c r="GZM693" s="39"/>
      <c r="GZN693" s="39"/>
      <c r="GZO693" s="39"/>
      <c r="GZP693" s="39"/>
      <c r="GZQ693" s="39"/>
      <c r="GZR693" s="39"/>
      <c r="GZS693" s="39"/>
      <c r="GZT693" s="39"/>
      <c r="GZU693" s="39"/>
      <c r="GZV693" s="39"/>
      <c r="GZW693" s="37"/>
      <c r="GZX693" s="37"/>
      <c r="GZY693" s="37"/>
      <c r="GZZ693" s="37"/>
      <c r="HAA693" s="34"/>
      <c r="HAB693" s="40"/>
      <c r="HAC693" s="34"/>
      <c r="HAD693" s="34"/>
      <c r="HAE693" s="35"/>
      <c r="HAF693" s="36"/>
      <c r="HAG693" s="37"/>
      <c r="HAH693" s="34"/>
      <c r="HAI693" s="34"/>
      <c r="HAJ693" s="41"/>
      <c r="HAK693" s="41"/>
      <c r="HAL693" s="41"/>
      <c r="HAM693" s="41"/>
      <c r="HAN693" s="36"/>
      <c r="HAO693" s="41"/>
      <c r="HAP693" s="36"/>
      <c r="HAQ693" s="34"/>
      <c r="HAR693" s="34"/>
      <c r="HAS693" s="37"/>
      <c r="HAT693" s="38"/>
      <c r="HAU693" s="34"/>
      <c r="HAV693" s="39"/>
      <c r="HAW693" s="39"/>
      <c r="HAX693" s="39"/>
      <c r="HAY693" s="39"/>
      <c r="HAZ693" s="39"/>
      <c r="HBA693" s="39"/>
      <c r="HBB693" s="39"/>
      <c r="HBC693" s="39"/>
      <c r="HBD693" s="39"/>
      <c r="HBE693" s="39"/>
      <c r="HBF693" s="39"/>
      <c r="HBG693" s="37"/>
      <c r="HBH693" s="37"/>
      <c r="HBI693" s="37"/>
      <c r="HBJ693" s="37"/>
      <c r="HBK693" s="34"/>
      <c r="HBL693" s="40"/>
      <c r="HBM693" s="34"/>
      <c r="HBN693" s="34"/>
      <c r="HBO693" s="35"/>
      <c r="HBP693" s="36"/>
      <c r="HBQ693" s="37"/>
      <c r="HBR693" s="34"/>
      <c r="HBS693" s="34"/>
      <c r="HBT693" s="41"/>
      <c r="HBU693" s="41"/>
      <c r="HBV693" s="41"/>
      <c r="HBW693" s="41"/>
      <c r="HBX693" s="36"/>
      <c r="HBY693" s="41"/>
      <c r="HBZ693" s="36"/>
      <c r="HCA693" s="34"/>
      <c r="HCB693" s="34"/>
      <c r="HCC693" s="37"/>
      <c r="HCD693" s="38"/>
      <c r="HCE693" s="34"/>
      <c r="HCF693" s="39"/>
      <c r="HCG693" s="39"/>
      <c r="HCH693" s="39"/>
      <c r="HCI693" s="39"/>
      <c r="HCJ693" s="39"/>
      <c r="HCK693" s="39"/>
      <c r="HCL693" s="39"/>
      <c r="HCM693" s="39"/>
      <c r="HCN693" s="39"/>
      <c r="HCO693" s="39"/>
      <c r="HCP693" s="39"/>
      <c r="HCQ693" s="37"/>
      <c r="HCR693" s="37"/>
      <c r="HCS693" s="37"/>
      <c r="HCT693" s="37"/>
      <c r="HCU693" s="34"/>
      <c r="HCV693" s="40"/>
      <c r="HCW693" s="34"/>
      <c r="HCX693" s="34"/>
      <c r="HCY693" s="35"/>
      <c r="HCZ693" s="36"/>
      <c r="HDA693" s="37"/>
      <c r="HDB693" s="34"/>
      <c r="HDC693" s="34"/>
      <c r="HDD693" s="41"/>
      <c r="HDE693" s="41"/>
      <c r="HDF693" s="41"/>
      <c r="HDG693" s="41"/>
      <c r="HDH693" s="36"/>
      <c r="HDI693" s="41"/>
      <c r="HDJ693" s="36"/>
      <c r="HDK693" s="34"/>
      <c r="HDL693" s="34"/>
      <c r="HDM693" s="37"/>
      <c r="HDN693" s="38"/>
      <c r="HDO693" s="34"/>
      <c r="HDP693" s="39"/>
      <c r="HDQ693" s="39"/>
      <c r="HDR693" s="39"/>
      <c r="HDS693" s="39"/>
      <c r="HDT693" s="39"/>
      <c r="HDU693" s="39"/>
      <c r="HDV693" s="39"/>
      <c r="HDW693" s="39"/>
      <c r="HDX693" s="39"/>
      <c r="HDY693" s="39"/>
      <c r="HDZ693" s="39"/>
      <c r="HEA693" s="37"/>
      <c r="HEB693" s="37"/>
      <c r="HEC693" s="37"/>
      <c r="HED693" s="37"/>
      <c r="HEE693" s="34"/>
      <c r="HEF693" s="40"/>
      <c r="HEG693" s="34"/>
      <c r="HEH693" s="34"/>
      <c r="HEI693" s="35"/>
      <c r="HEJ693" s="36"/>
      <c r="HEK693" s="37"/>
      <c r="HEL693" s="34"/>
      <c r="HEM693" s="34"/>
      <c r="HEN693" s="41"/>
      <c r="HEO693" s="41"/>
      <c r="HEP693" s="41"/>
      <c r="HEQ693" s="41"/>
      <c r="HER693" s="36"/>
      <c r="HES693" s="41"/>
      <c r="HET693" s="36"/>
      <c r="HEU693" s="34"/>
      <c r="HEV693" s="34"/>
      <c r="HEW693" s="37"/>
      <c r="HEX693" s="38"/>
      <c r="HEY693" s="34"/>
      <c r="HEZ693" s="39"/>
      <c r="HFA693" s="39"/>
      <c r="HFB693" s="39"/>
      <c r="HFC693" s="39"/>
      <c r="HFD693" s="39"/>
      <c r="HFE693" s="39"/>
      <c r="HFF693" s="39"/>
      <c r="HFG693" s="39"/>
      <c r="HFH693" s="39"/>
      <c r="HFI693" s="39"/>
      <c r="HFJ693" s="39"/>
      <c r="HFK693" s="37"/>
      <c r="HFL693" s="37"/>
      <c r="HFM693" s="37"/>
      <c r="HFN693" s="37"/>
      <c r="HFO693" s="34"/>
      <c r="HFP693" s="40"/>
      <c r="HFQ693" s="34"/>
      <c r="HFR693" s="34"/>
      <c r="HFS693" s="35"/>
      <c r="HFT693" s="36"/>
      <c r="HFU693" s="37"/>
      <c r="HFV693" s="34"/>
      <c r="HFW693" s="34"/>
      <c r="HFX693" s="41"/>
      <c r="HFY693" s="41"/>
      <c r="HFZ693" s="41"/>
      <c r="HGA693" s="41"/>
      <c r="HGB693" s="36"/>
      <c r="HGC693" s="41"/>
      <c r="HGD693" s="36"/>
      <c r="HGE693" s="34"/>
      <c r="HGF693" s="34"/>
      <c r="HGG693" s="37"/>
      <c r="HGH693" s="38"/>
      <c r="HGI693" s="34"/>
      <c r="HGJ693" s="39"/>
      <c r="HGK693" s="39"/>
      <c r="HGL693" s="39"/>
      <c r="HGM693" s="39"/>
      <c r="HGN693" s="39"/>
      <c r="HGO693" s="39"/>
      <c r="HGP693" s="39"/>
      <c r="HGQ693" s="39"/>
      <c r="HGR693" s="39"/>
      <c r="HGS693" s="39"/>
      <c r="HGT693" s="39"/>
      <c r="HGU693" s="37"/>
      <c r="HGV693" s="37"/>
      <c r="HGW693" s="37"/>
      <c r="HGX693" s="37"/>
      <c r="HGY693" s="34"/>
      <c r="HGZ693" s="40"/>
      <c r="HHA693" s="34"/>
      <c r="HHB693" s="34"/>
      <c r="HHC693" s="35"/>
      <c r="HHD693" s="36"/>
      <c r="HHE693" s="37"/>
      <c r="HHF693" s="34"/>
      <c r="HHG693" s="34"/>
      <c r="HHH693" s="41"/>
      <c r="HHI693" s="41"/>
      <c r="HHJ693" s="41"/>
      <c r="HHK693" s="41"/>
      <c r="HHL693" s="36"/>
      <c r="HHM693" s="41"/>
      <c r="HHN693" s="36"/>
      <c r="HHO693" s="34"/>
      <c r="HHP693" s="34"/>
      <c r="HHQ693" s="37"/>
      <c r="HHR693" s="38"/>
      <c r="HHS693" s="34"/>
      <c r="HHT693" s="39"/>
      <c r="HHU693" s="39"/>
      <c r="HHV693" s="39"/>
      <c r="HHW693" s="39"/>
      <c r="HHX693" s="39"/>
      <c r="HHY693" s="39"/>
      <c r="HHZ693" s="39"/>
      <c r="HIA693" s="39"/>
      <c r="HIB693" s="39"/>
      <c r="HIC693" s="39"/>
      <c r="HID693" s="39"/>
      <c r="HIE693" s="37"/>
      <c r="HIF693" s="37"/>
      <c r="HIG693" s="37"/>
      <c r="HIH693" s="37"/>
      <c r="HII693" s="34"/>
      <c r="HIJ693" s="40"/>
      <c r="HIK693" s="34"/>
      <c r="HIL693" s="34"/>
      <c r="HIM693" s="35"/>
      <c r="HIN693" s="36"/>
      <c r="HIO693" s="37"/>
      <c r="HIP693" s="34"/>
      <c r="HIQ693" s="34"/>
      <c r="HIR693" s="41"/>
      <c r="HIS693" s="41"/>
      <c r="HIT693" s="41"/>
      <c r="HIU693" s="41"/>
      <c r="HIV693" s="36"/>
      <c r="HIW693" s="41"/>
      <c r="HIX693" s="36"/>
      <c r="HIY693" s="34"/>
      <c r="HIZ693" s="34"/>
      <c r="HJA693" s="37"/>
      <c r="HJB693" s="38"/>
      <c r="HJC693" s="34"/>
      <c r="HJD693" s="39"/>
      <c r="HJE693" s="39"/>
      <c r="HJF693" s="39"/>
      <c r="HJG693" s="39"/>
      <c r="HJH693" s="39"/>
      <c r="HJI693" s="39"/>
      <c r="HJJ693" s="39"/>
      <c r="HJK693" s="39"/>
      <c r="HJL693" s="39"/>
      <c r="HJM693" s="39"/>
      <c r="HJN693" s="39"/>
      <c r="HJO693" s="37"/>
      <c r="HJP693" s="37"/>
      <c r="HJQ693" s="37"/>
      <c r="HJR693" s="37"/>
      <c r="HJS693" s="34"/>
      <c r="HJT693" s="40"/>
      <c r="HJU693" s="34"/>
      <c r="HJV693" s="34"/>
      <c r="HJW693" s="35"/>
      <c r="HJX693" s="36"/>
      <c r="HJY693" s="37"/>
      <c r="HJZ693" s="34"/>
      <c r="HKA693" s="34"/>
      <c r="HKB693" s="41"/>
      <c r="HKC693" s="41"/>
      <c r="HKD693" s="41"/>
      <c r="HKE693" s="41"/>
      <c r="HKF693" s="36"/>
      <c r="HKG693" s="41"/>
      <c r="HKH693" s="36"/>
      <c r="HKI693" s="34"/>
      <c r="HKJ693" s="34"/>
      <c r="HKK693" s="37"/>
      <c r="HKL693" s="38"/>
      <c r="HKM693" s="34"/>
      <c r="HKN693" s="39"/>
      <c r="HKO693" s="39"/>
      <c r="HKP693" s="39"/>
      <c r="HKQ693" s="39"/>
      <c r="HKR693" s="39"/>
      <c r="HKS693" s="39"/>
      <c r="HKT693" s="39"/>
      <c r="HKU693" s="39"/>
      <c r="HKV693" s="39"/>
      <c r="HKW693" s="39"/>
      <c r="HKX693" s="39"/>
      <c r="HKY693" s="37"/>
      <c r="HKZ693" s="37"/>
      <c r="HLA693" s="37"/>
      <c r="HLB693" s="37"/>
      <c r="HLC693" s="34"/>
      <c r="HLD693" s="40"/>
      <c r="HLE693" s="34"/>
      <c r="HLF693" s="34"/>
      <c r="HLG693" s="35"/>
      <c r="HLH693" s="36"/>
      <c r="HLI693" s="37"/>
      <c r="HLJ693" s="34"/>
      <c r="HLK693" s="34"/>
      <c r="HLL693" s="41"/>
      <c r="HLM693" s="41"/>
      <c r="HLN693" s="41"/>
      <c r="HLO693" s="41"/>
      <c r="HLP693" s="36"/>
      <c r="HLQ693" s="41"/>
      <c r="HLR693" s="36"/>
      <c r="HLS693" s="34"/>
      <c r="HLT693" s="34"/>
      <c r="HLU693" s="37"/>
      <c r="HLV693" s="38"/>
      <c r="HLW693" s="34"/>
      <c r="HLX693" s="39"/>
      <c r="HLY693" s="39"/>
      <c r="HLZ693" s="39"/>
      <c r="HMA693" s="39"/>
      <c r="HMB693" s="39"/>
      <c r="HMC693" s="39"/>
      <c r="HMD693" s="39"/>
      <c r="HME693" s="39"/>
      <c r="HMF693" s="39"/>
      <c r="HMG693" s="39"/>
      <c r="HMH693" s="39"/>
      <c r="HMI693" s="37"/>
      <c r="HMJ693" s="37"/>
      <c r="HMK693" s="37"/>
      <c r="HML693" s="37"/>
      <c r="HMM693" s="34"/>
      <c r="HMN693" s="40"/>
      <c r="HMO693" s="34"/>
      <c r="HMP693" s="34"/>
      <c r="HMQ693" s="35"/>
      <c r="HMR693" s="36"/>
      <c r="HMS693" s="37"/>
      <c r="HMT693" s="34"/>
      <c r="HMU693" s="34"/>
      <c r="HMV693" s="41"/>
      <c r="HMW693" s="41"/>
      <c r="HMX693" s="41"/>
      <c r="HMY693" s="41"/>
      <c r="HMZ693" s="36"/>
      <c r="HNA693" s="41"/>
      <c r="HNB693" s="36"/>
      <c r="HNC693" s="34"/>
      <c r="HND693" s="34"/>
      <c r="HNE693" s="37"/>
      <c r="HNF693" s="38"/>
      <c r="HNG693" s="34"/>
      <c r="HNH693" s="39"/>
      <c r="HNI693" s="39"/>
      <c r="HNJ693" s="39"/>
      <c r="HNK693" s="39"/>
      <c r="HNL693" s="39"/>
      <c r="HNM693" s="39"/>
      <c r="HNN693" s="39"/>
      <c r="HNO693" s="39"/>
      <c r="HNP693" s="39"/>
      <c r="HNQ693" s="39"/>
      <c r="HNR693" s="39"/>
      <c r="HNS693" s="37"/>
      <c r="HNT693" s="37"/>
      <c r="HNU693" s="37"/>
      <c r="HNV693" s="37"/>
      <c r="HNW693" s="34"/>
      <c r="HNX693" s="40"/>
      <c r="HNY693" s="34"/>
      <c r="HNZ693" s="34"/>
      <c r="HOA693" s="35"/>
      <c r="HOB693" s="36"/>
      <c r="HOC693" s="37"/>
      <c r="HOD693" s="34"/>
      <c r="HOE693" s="34"/>
      <c r="HOF693" s="41"/>
      <c r="HOG693" s="41"/>
      <c r="HOH693" s="41"/>
      <c r="HOI693" s="41"/>
      <c r="HOJ693" s="36"/>
      <c r="HOK693" s="41"/>
      <c r="HOL693" s="36"/>
      <c r="HOM693" s="34"/>
      <c r="HON693" s="34"/>
      <c r="HOO693" s="37"/>
      <c r="HOP693" s="38"/>
      <c r="HOQ693" s="34"/>
      <c r="HOR693" s="39"/>
      <c r="HOS693" s="39"/>
      <c r="HOT693" s="39"/>
      <c r="HOU693" s="39"/>
      <c r="HOV693" s="39"/>
      <c r="HOW693" s="39"/>
      <c r="HOX693" s="39"/>
      <c r="HOY693" s="39"/>
      <c r="HOZ693" s="39"/>
      <c r="HPA693" s="39"/>
      <c r="HPB693" s="39"/>
      <c r="HPC693" s="37"/>
      <c r="HPD693" s="37"/>
      <c r="HPE693" s="37"/>
      <c r="HPF693" s="37"/>
      <c r="HPG693" s="34"/>
      <c r="HPH693" s="40"/>
      <c r="HPI693" s="34"/>
      <c r="HPJ693" s="34"/>
      <c r="HPK693" s="35"/>
      <c r="HPL693" s="36"/>
      <c r="HPM693" s="37"/>
      <c r="HPN693" s="34"/>
      <c r="HPO693" s="34"/>
      <c r="HPP693" s="41"/>
      <c r="HPQ693" s="41"/>
      <c r="HPR693" s="41"/>
      <c r="HPS693" s="41"/>
      <c r="HPT693" s="36"/>
      <c r="HPU693" s="41"/>
      <c r="HPV693" s="36"/>
      <c r="HPW693" s="34"/>
      <c r="HPX693" s="34"/>
      <c r="HPY693" s="37"/>
      <c r="HPZ693" s="38"/>
      <c r="HQA693" s="34"/>
      <c r="HQB693" s="39"/>
      <c r="HQC693" s="39"/>
      <c r="HQD693" s="39"/>
      <c r="HQE693" s="39"/>
      <c r="HQF693" s="39"/>
      <c r="HQG693" s="39"/>
      <c r="HQH693" s="39"/>
      <c r="HQI693" s="39"/>
      <c r="HQJ693" s="39"/>
      <c r="HQK693" s="39"/>
      <c r="HQL693" s="39"/>
      <c r="HQM693" s="37"/>
      <c r="HQN693" s="37"/>
      <c r="HQO693" s="37"/>
      <c r="HQP693" s="37"/>
      <c r="HQQ693" s="34"/>
      <c r="HQR693" s="40"/>
      <c r="HQS693" s="34"/>
      <c r="HQT693" s="34"/>
      <c r="HQU693" s="35"/>
      <c r="HQV693" s="36"/>
      <c r="HQW693" s="37"/>
      <c r="HQX693" s="34"/>
      <c r="HQY693" s="34"/>
      <c r="HQZ693" s="41"/>
      <c r="HRA693" s="41"/>
      <c r="HRB693" s="41"/>
      <c r="HRC693" s="41"/>
      <c r="HRD693" s="36"/>
      <c r="HRE693" s="41"/>
      <c r="HRF693" s="36"/>
      <c r="HRG693" s="34"/>
      <c r="HRH693" s="34"/>
      <c r="HRI693" s="37"/>
      <c r="HRJ693" s="38"/>
      <c r="HRK693" s="34"/>
      <c r="HRL693" s="39"/>
      <c r="HRM693" s="39"/>
      <c r="HRN693" s="39"/>
      <c r="HRO693" s="39"/>
      <c r="HRP693" s="39"/>
      <c r="HRQ693" s="39"/>
      <c r="HRR693" s="39"/>
      <c r="HRS693" s="39"/>
      <c r="HRT693" s="39"/>
      <c r="HRU693" s="39"/>
      <c r="HRV693" s="39"/>
      <c r="HRW693" s="37"/>
      <c r="HRX693" s="37"/>
      <c r="HRY693" s="37"/>
      <c r="HRZ693" s="37"/>
      <c r="HSA693" s="34"/>
      <c r="HSB693" s="40"/>
      <c r="HSC693" s="34"/>
      <c r="HSD693" s="34"/>
      <c r="HSE693" s="35"/>
      <c r="HSF693" s="36"/>
      <c r="HSG693" s="37"/>
      <c r="HSH693" s="34"/>
      <c r="HSI693" s="34"/>
      <c r="HSJ693" s="41"/>
      <c r="HSK693" s="41"/>
      <c r="HSL693" s="41"/>
      <c r="HSM693" s="41"/>
      <c r="HSN693" s="36"/>
      <c r="HSO693" s="41"/>
      <c r="HSP693" s="36"/>
      <c r="HSQ693" s="34"/>
      <c r="HSR693" s="34"/>
      <c r="HSS693" s="37"/>
      <c r="HST693" s="38"/>
      <c r="HSU693" s="34"/>
      <c r="HSV693" s="39"/>
      <c r="HSW693" s="39"/>
      <c r="HSX693" s="39"/>
      <c r="HSY693" s="39"/>
      <c r="HSZ693" s="39"/>
      <c r="HTA693" s="39"/>
      <c r="HTB693" s="39"/>
      <c r="HTC693" s="39"/>
      <c r="HTD693" s="39"/>
      <c r="HTE693" s="39"/>
      <c r="HTF693" s="39"/>
      <c r="HTG693" s="37"/>
      <c r="HTH693" s="37"/>
      <c r="HTI693" s="37"/>
      <c r="HTJ693" s="37"/>
      <c r="HTK693" s="34"/>
      <c r="HTL693" s="40"/>
      <c r="HTM693" s="34"/>
      <c r="HTN693" s="34"/>
      <c r="HTO693" s="35"/>
      <c r="HTP693" s="36"/>
      <c r="HTQ693" s="37"/>
      <c r="HTR693" s="34"/>
      <c r="HTS693" s="34"/>
      <c r="HTT693" s="41"/>
      <c r="HTU693" s="41"/>
      <c r="HTV693" s="41"/>
      <c r="HTW693" s="41"/>
      <c r="HTX693" s="36"/>
      <c r="HTY693" s="41"/>
      <c r="HTZ693" s="36"/>
      <c r="HUA693" s="34"/>
      <c r="HUB693" s="34"/>
      <c r="HUC693" s="37"/>
      <c r="HUD693" s="38"/>
      <c r="HUE693" s="34"/>
      <c r="HUF693" s="39"/>
      <c r="HUG693" s="39"/>
      <c r="HUH693" s="39"/>
      <c r="HUI693" s="39"/>
      <c r="HUJ693" s="39"/>
      <c r="HUK693" s="39"/>
      <c r="HUL693" s="39"/>
      <c r="HUM693" s="39"/>
      <c r="HUN693" s="39"/>
      <c r="HUO693" s="39"/>
      <c r="HUP693" s="39"/>
      <c r="HUQ693" s="37"/>
      <c r="HUR693" s="37"/>
      <c r="HUS693" s="37"/>
      <c r="HUT693" s="37"/>
      <c r="HUU693" s="34"/>
      <c r="HUV693" s="40"/>
      <c r="HUW693" s="34"/>
      <c r="HUX693" s="34"/>
      <c r="HUY693" s="35"/>
      <c r="HUZ693" s="36"/>
      <c r="HVA693" s="37"/>
      <c r="HVB693" s="34"/>
      <c r="HVC693" s="34"/>
      <c r="HVD693" s="41"/>
      <c r="HVE693" s="41"/>
      <c r="HVF693" s="41"/>
      <c r="HVG693" s="41"/>
      <c r="HVH693" s="36"/>
      <c r="HVI693" s="41"/>
      <c r="HVJ693" s="36"/>
      <c r="HVK693" s="34"/>
      <c r="HVL693" s="34"/>
      <c r="HVM693" s="37"/>
      <c r="HVN693" s="38"/>
      <c r="HVO693" s="34"/>
      <c r="HVP693" s="39"/>
      <c r="HVQ693" s="39"/>
      <c r="HVR693" s="39"/>
      <c r="HVS693" s="39"/>
      <c r="HVT693" s="39"/>
      <c r="HVU693" s="39"/>
      <c r="HVV693" s="39"/>
      <c r="HVW693" s="39"/>
      <c r="HVX693" s="39"/>
      <c r="HVY693" s="39"/>
      <c r="HVZ693" s="39"/>
      <c r="HWA693" s="37"/>
      <c r="HWB693" s="37"/>
      <c r="HWC693" s="37"/>
      <c r="HWD693" s="37"/>
      <c r="HWE693" s="34"/>
      <c r="HWF693" s="40"/>
      <c r="HWG693" s="34"/>
      <c r="HWH693" s="34"/>
      <c r="HWI693" s="35"/>
      <c r="HWJ693" s="36"/>
      <c r="HWK693" s="37"/>
      <c r="HWL693" s="34"/>
      <c r="HWM693" s="34"/>
      <c r="HWN693" s="41"/>
      <c r="HWO693" s="41"/>
      <c r="HWP693" s="41"/>
      <c r="HWQ693" s="41"/>
      <c r="HWR693" s="36"/>
      <c r="HWS693" s="41"/>
      <c r="HWT693" s="36"/>
      <c r="HWU693" s="34"/>
      <c r="HWV693" s="34"/>
      <c r="HWW693" s="37"/>
      <c r="HWX693" s="38"/>
      <c r="HWY693" s="34"/>
      <c r="HWZ693" s="39"/>
      <c r="HXA693" s="39"/>
      <c r="HXB693" s="39"/>
      <c r="HXC693" s="39"/>
      <c r="HXD693" s="39"/>
      <c r="HXE693" s="39"/>
      <c r="HXF693" s="39"/>
      <c r="HXG693" s="39"/>
      <c r="HXH693" s="39"/>
      <c r="HXI693" s="39"/>
      <c r="HXJ693" s="39"/>
      <c r="HXK693" s="37"/>
      <c r="HXL693" s="37"/>
      <c r="HXM693" s="37"/>
      <c r="HXN693" s="37"/>
      <c r="HXO693" s="34"/>
      <c r="HXP693" s="40"/>
      <c r="HXQ693" s="34"/>
      <c r="HXR693" s="34"/>
      <c r="HXS693" s="35"/>
      <c r="HXT693" s="36"/>
      <c r="HXU693" s="37"/>
      <c r="HXV693" s="34"/>
      <c r="HXW693" s="34"/>
      <c r="HXX693" s="41"/>
      <c r="HXY693" s="41"/>
      <c r="HXZ693" s="41"/>
      <c r="HYA693" s="41"/>
      <c r="HYB693" s="36"/>
      <c r="HYC693" s="41"/>
      <c r="HYD693" s="36"/>
      <c r="HYE693" s="34"/>
      <c r="HYF693" s="34"/>
      <c r="HYG693" s="37"/>
      <c r="HYH693" s="38"/>
      <c r="HYI693" s="34"/>
      <c r="HYJ693" s="39"/>
      <c r="HYK693" s="39"/>
      <c r="HYL693" s="39"/>
      <c r="HYM693" s="39"/>
      <c r="HYN693" s="39"/>
      <c r="HYO693" s="39"/>
      <c r="HYP693" s="39"/>
      <c r="HYQ693" s="39"/>
      <c r="HYR693" s="39"/>
      <c r="HYS693" s="39"/>
      <c r="HYT693" s="39"/>
      <c r="HYU693" s="37"/>
      <c r="HYV693" s="37"/>
      <c r="HYW693" s="37"/>
      <c r="HYX693" s="37"/>
      <c r="HYY693" s="34"/>
      <c r="HYZ693" s="40"/>
      <c r="HZA693" s="34"/>
      <c r="HZB693" s="34"/>
      <c r="HZC693" s="35"/>
      <c r="HZD693" s="36"/>
      <c r="HZE693" s="37"/>
      <c r="HZF693" s="34"/>
      <c r="HZG693" s="34"/>
      <c r="HZH693" s="41"/>
      <c r="HZI693" s="41"/>
      <c r="HZJ693" s="41"/>
      <c r="HZK693" s="41"/>
      <c r="HZL693" s="36"/>
      <c r="HZM693" s="41"/>
      <c r="HZN693" s="36"/>
      <c r="HZO693" s="34"/>
      <c r="HZP693" s="34"/>
      <c r="HZQ693" s="37"/>
      <c r="HZR693" s="38"/>
      <c r="HZS693" s="34"/>
      <c r="HZT693" s="39"/>
      <c r="HZU693" s="39"/>
      <c r="HZV693" s="39"/>
      <c r="HZW693" s="39"/>
      <c r="HZX693" s="39"/>
      <c r="HZY693" s="39"/>
      <c r="HZZ693" s="39"/>
      <c r="IAA693" s="39"/>
      <c r="IAB693" s="39"/>
      <c r="IAC693" s="39"/>
      <c r="IAD693" s="39"/>
      <c r="IAE693" s="37"/>
      <c r="IAF693" s="37"/>
      <c r="IAG693" s="37"/>
      <c r="IAH693" s="37"/>
      <c r="IAI693" s="34"/>
      <c r="IAJ693" s="40"/>
      <c r="IAK693" s="34"/>
      <c r="IAL693" s="34"/>
      <c r="IAM693" s="35"/>
      <c r="IAN693" s="36"/>
      <c r="IAO693" s="37"/>
      <c r="IAP693" s="34"/>
      <c r="IAQ693" s="34"/>
      <c r="IAR693" s="41"/>
      <c r="IAS693" s="41"/>
      <c r="IAT693" s="41"/>
      <c r="IAU693" s="41"/>
      <c r="IAV693" s="36"/>
      <c r="IAW693" s="41"/>
      <c r="IAX693" s="36"/>
      <c r="IAY693" s="34"/>
      <c r="IAZ693" s="34"/>
      <c r="IBA693" s="37"/>
      <c r="IBB693" s="38"/>
      <c r="IBC693" s="34"/>
      <c r="IBD693" s="39"/>
      <c r="IBE693" s="39"/>
      <c r="IBF693" s="39"/>
      <c r="IBG693" s="39"/>
      <c r="IBH693" s="39"/>
      <c r="IBI693" s="39"/>
      <c r="IBJ693" s="39"/>
      <c r="IBK693" s="39"/>
      <c r="IBL693" s="39"/>
      <c r="IBM693" s="39"/>
      <c r="IBN693" s="39"/>
      <c r="IBO693" s="37"/>
      <c r="IBP693" s="37"/>
      <c r="IBQ693" s="37"/>
      <c r="IBR693" s="37"/>
      <c r="IBS693" s="34"/>
      <c r="IBT693" s="40"/>
      <c r="IBU693" s="34"/>
      <c r="IBV693" s="34"/>
      <c r="IBW693" s="35"/>
      <c r="IBX693" s="36"/>
      <c r="IBY693" s="37"/>
      <c r="IBZ693" s="34"/>
      <c r="ICA693" s="34"/>
      <c r="ICB693" s="41"/>
      <c r="ICC693" s="41"/>
      <c r="ICD693" s="41"/>
      <c r="ICE693" s="41"/>
      <c r="ICF693" s="36"/>
      <c r="ICG693" s="41"/>
      <c r="ICH693" s="36"/>
      <c r="ICI693" s="34"/>
      <c r="ICJ693" s="34"/>
      <c r="ICK693" s="37"/>
      <c r="ICL693" s="38"/>
      <c r="ICM693" s="34"/>
      <c r="ICN693" s="39"/>
      <c r="ICO693" s="39"/>
      <c r="ICP693" s="39"/>
      <c r="ICQ693" s="39"/>
      <c r="ICR693" s="39"/>
      <c r="ICS693" s="39"/>
      <c r="ICT693" s="39"/>
      <c r="ICU693" s="39"/>
      <c r="ICV693" s="39"/>
      <c r="ICW693" s="39"/>
      <c r="ICX693" s="39"/>
      <c r="ICY693" s="37"/>
      <c r="ICZ693" s="37"/>
      <c r="IDA693" s="37"/>
      <c r="IDB693" s="37"/>
      <c r="IDC693" s="34"/>
      <c r="IDD693" s="40"/>
      <c r="IDE693" s="34"/>
      <c r="IDF693" s="34"/>
      <c r="IDG693" s="35"/>
      <c r="IDH693" s="36"/>
      <c r="IDI693" s="37"/>
      <c r="IDJ693" s="34"/>
      <c r="IDK693" s="34"/>
      <c r="IDL693" s="41"/>
      <c r="IDM693" s="41"/>
      <c r="IDN693" s="41"/>
      <c r="IDO693" s="41"/>
      <c r="IDP693" s="36"/>
      <c r="IDQ693" s="41"/>
      <c r="IDR693" s="36"/>
      <c r="IDS693" s="34"/>
      <c r="IDT693" s="34"/>
      <c r="IDU693" s="37"/>
      <c r="IDV693" s="38"/>
      <c r="IDW693" s="34"/>
      <c r="IDX693" s="39"/>
      <c r="IDY693" s="39"/>
      <c r="IDZ693" s="39"/>
      <c r="IEA693" s="39"/>
      <c r="IEB693" s="39"/>
      <c r="IEC693" s="39"/>
      <c r="IED693" s="39"/>
      <c r="IEE693" s="39"/>
      <c r="IEF693" s="39"/>
      <c r="IEG693" s="39"/>
      <c r="IEH693" s="39"/>
      <c r="IEI693" s="37"/>
      <c r="IEJ693" s="37"/>
      <c r="IEK693" s="37"/>
      <c r="IEL693" s="37"/>
      <c r="IEM693" s="34"/>
      <c r="IEN693" s="40"/>
      <c r="IEO693" s="34"/>
      <c r="IEP693" s="34"/>
      <c r="IEQ693" s="35"/>
      <c r="IER693" s="36"/>
      <c r="IES693" s="37"/>
      <c r="IET693" s="34"/>
      <c r="IEU693" s="34"/>
      <c r="IEV693" s="41"/>
      <c r="IEW693" s="41"/>
      <c r="IEX693" s="41"/>
      <c r="IEY693" s="41"/>
      <c r="IEZ693" s="36"/>
      <c r="IFA693" s="41"/>
      <c r="IFB693" s="36"/>
      <c r="IFC693" s="34"/>
      <c r="IFD693" s="34"/>
      <c r="IFE693" s="37"/>
      <c r="IFF693" s="38"/>
      <c r="IFG693" s="34"/>
      <c r="IFH693" s="39"/>
      <c r="IFI693" s="39"/>
      <c r="IFJ693" s="39"/>
      <c r="IFK693" s="39"/>
      <c r="IFL693" s="39"/>
      <c r="IFM693" s="39"/>
      <c r="IFN693" s="39"/>
      <c r="IFO693" s="39"/>
      <c r="IFP693" s="39"/>
      <c r="IFQ693" s="39"/>
      <c r="IFR693" s="39"/>
      <c r="IFS693" s="37"/>
      <c r="IFT693" s="37"/>
      <c r="IFU693" s="37"/>
      <c r="IFV693" s="37"/>
      <c r="IFW693" s="34"/>
      <c r="IFX693" s="40"/>
      <c r="IFY693" s="34"/>
      <c r="IFZ693" s="34"/>
      <c r="IGA693" s="35"/>
      <c r="IGB693" s="36"/>
      <c r="IGC693" s="37"/>
      <c r="IGD693" s="34"/>
      <c r="IGE693" s="34"/>
      <c r="IGF693" s="41"/>
      <c r="IGG693" s="41"/>
      <c r="IGH693" s="41"/>
      <c r="IGI693" s="41"/>
      <c r="IGJ693" s="36"/>
      <c r="IGK693" s="41"/>
      <c r="IGL693" s="36"/>
      <c r="IGM693" s="34"/>
      <c r="IGN693" s="34"/>
      <c r="IGO693" s="37"/>
      <c r="IGP693" s="38"/>
      <c r="IGQ693" s="34"/>
      <c r="IGR693" s="39"/>
      <c r="IGS693" s="39"/>
      <c r="IGT693" s="39"/>
      <c r="IGU693" s="39"/>
      <c r="IGV693" s="39"/>
      <c r="IGW693" s="39"/>
      <c r="IGX693" s="39"/>
      <c r="IGY693" s="39"/>
      <c r="IGZ693" s="39"/>
      <c r="IHA693" s="39"/>
      <c r="IHB693" s="39"/>
      <c r="IHC693" s="37"/>
      <c r="IHD693" s="37"/>
      <c r="IHE693" s="37"/>
      <c r="IHF693" s="37"/>
      <c r="IHG693" s="34"/>
      <c r="IHH693" s="40"/>
      <c r="IHI693" s="34"/>
      <c r="IHJ693" s="34"/>
      <c r="IHK693" s="35"/>
      <c r="IHL693" s="36"/>
      <c r="IHM693" s="37"/>
      <c r="IHN693" s="34"/>
      <c r="IHO693" s="34"/>
      <c r="IHP693" s="41"/>
      <c r="IHQ693" s="41"/>
      <c r="IHR693" s="41"/>
      <c r="IHS693" s="41"/>
      <c r="IHT693" s="36"/>
      <c r="IHU693" s="41"/>
      <c r="IHV693" s="36"/>
      <c r="IHW693" s="34"/>
      <c r="IHX693" s="34"/>
      <c r="IHY693" s="37"/>
      <c r="IHZ693" s="38"/>
      <c r="IIA693" s="34"/>
      <c r="IIB693" s="39"/>
      <c r="IIC693" s="39"/>
      <c r="IID693" s="39"/>
      <c r="IIE693" s="39"/>
      <c r="IIF693" s="39"/>
      <c r="IIG693" s="39"/>
      <c r="IIH693" s="39"/>
      <c r="III693" s="39"/>
      <c r="IIJ693" s="39"/>
      <c r="IIK693" s="39"/>
      <c r="IIL693" s="39"/>
      <c r="IIM693" s="37"/>
      <c r="IIN693" s="37"/>
      <c r="IIO693" s="37"/>
      <c r="IIP693" s="37"/>
      <c r="IIQ693" s="34"/>
      <c r="IIR693" s="40"/>
      <c r="IIS693" s="34"/>
      <c r="IIT693" s="34"/>
      <c r="IIU693" s="35"/>
      <c r="IIV693" s="36"/>
      <c r="IIW693" s="37"/>
      <c r="IIX693" s="34"/>
      <c r="IIY693" s="34"/>
      <c r="IIZ693" s="41"/>
      <c r="IJA693" s="41"/>
      <c r="IJB693" s="41"/>
      <c r="IJC693" s="41"/>
      <c r="IJD693" s="36"/>
      <c r="IJE693" s="41"/>
      <c r="IJF693" s="36"/>
      <c r="IJG693" s="34"/>
      <c r="IJH693" s="34"/>
      <c r="IJI693" s="37"/>
      <c r="IJJ693" s="38"/>
      <c r="IJK693" s="34"/>
      <c r="IJL693" s="39"/>
      <c r="IJM693" s="39"/>
      <c r="IJN693" s="39"/>
      <c r="IJO693" s="39"/>
      <c r="IJP693" s="39"/>
      <c r="IJQ693" s="39"/>
      <c r="IJR693" s="39"/>
      <c r="IJS693" s="39"/>
      <c r="IJT693" s="39"/>
      <c r="IJU693" s="39"/>
      <c r="IJV693" s="39"/>
      <c r="IJW693" s="37"/>
      <c r="IJX693" s="37"/>
      <c r="IJY693" s="37"/>
      <c r="IJZ693" s="37"/>
      <c r="IKA693" s="34"/>
      <c r="IKB693" s="40"/>
      <c r="IKC693" s="34"/>
      <c r="IKD693" s="34"/>
      <c r="IKE693" s="35"/>
      <c r="IKF693" s="36"/>
      <c r="IKG693" s="37"/>
      <c r="IKH693" s="34"/>
      <c r="IKI693" s="34"/>
      <c r="IKJ693" s="41"/>
      <c r="IKK693" s="41"/>
      <c r="IKL693" s="41"/>
      <c r="IKM693" s="41"/>
      <c r="IKN693" s="36"/>
      <c r="IKO693" s="41"/>
      <c r="IKP693" s="36"/>
      <c r="IKQ693" s="34"/>
      <c r="IKR693" s="34"/>
      <c r="IKS693" s="37"/>
      <c r="IKT693" s="38"/>
      <c r="IKU693" s="34"/>
      <c r="IKV693" s="39"/>
      <c r="IKW693" s="39"/>
      <c r="IKX693" s="39"/>
      <c r="IKY693" s="39"/>
      <c r="IKZ693" s="39"/>
      <c r="ILA693" s="39"/>
      <c r="ILB693" s="39"/>
      <c r="ILC693" s="39"/>
      <c r="ILD693" s="39"/>
      <c r="ILE693" s="39"/>
      <c r="ILF693" s="39"/>
      <c r="ILG693" s="37"/>
      <c r="ILH693" s="37"/>
      <c r="ILI693" s="37"/>
      <c r="ILJ693" s="37"/>
      <c r="ILK693" s="34"/>
      <c r="ILL693" s="40"/>
      <c r="ILM693" s="34"/>
      <c r="ILN693" s="34"/>
      <c r="ILO693" s="35"/>
      <c r="ILP693" s="36"/>
      <c r="ILQ693" s="37"/>
      <c r="ILR693" s="34"/>
      <c r="ILS693" s="34"/>
      <c r="ILT693" s="41"/>
      <c r="ILU693" s="41"/>
      <c r="ILV693" s="41"/>
      <c r="ILW693" s="41"/>
      <c r="ILX693" s="36"/>
      <c r="ILY693" s="41"/>
      <c r="ILZ693" s="36"/>
      <c r="IMA693" s="34"/>
      <c r="IMB693" s="34"/>
      <c r="IMC693" s="37"/>
      <c r="IMD693" s="38"/>
      <c r="IME693" s="34"/>
      <c r="IMF693" s="39"/>
      <c r="IMG693" s="39"/>
      <c r="IMH693" s="39"/>
      <c r="IMI693" s="39"/>
      <c r="IMJ693" s="39"/>
      <c r="IMK693" s="39"/>
      <c r="IML693" s="39"/>
      <c r="IMM693" s="39"/>
      <c r="IMN693" s="39"/>
      <c r="IMO693" s="39"/>
      <c r="IMP693" s="39"/>
      <c r="IMQ693" s="37"/>
      <c r="IMR693" s="37"/>
      <c r="IMS693" s="37"/>
      <c r="IMT693" s="37"/>
      <c r="IMU693" s="34"/>
      <c r="IMV693" s="40"/>
      <c r="IMW693" s="34"/>
      <c r="IMX693" s="34"/>
      <c r="IMY693" s="35"/>
      <c r="IMZ693" s="36"/>
      <c r="INA693" s="37"/>
      <c r="INB693" s="34"/>
      <c r="INC693" s="34"/>
      <c r="IND693" s="41"/>
      <c r="INE693" s="41"/>
      <c r="INF693" s="41"/>
      <c r="ING693" s="41"/>
      <c r="INH693" s="36"/>
      <c r="INI693" s="41"/>
      <c r="INJ693" s="36"/>
      <c r="INK693" s="34"/>
      <c r="INL693" s="34"/>
      <c r="INM693" s="37"/>
      <c r="INN693" s="38"/>
      <c r="INO693" s="34"/>
      <c r="INP693" s="39"/>
      <c r="INQ693" s="39"/>
      <c r="INR693" s="39"/>
      <c r="INS693" s="39"/>
      <c r="INT693" s="39"/>
      <c r="INU693" s="39"/>
      <c r="INV693" s="39"/>
      <c r="INW693" s="39"/>
      <c r="INX693" s="39"/>
      <c r="INY693" s="39"/>
      <c r="INZ693" s="39"/>
      <c r="IOA693" s="37"/>
      <c r="IOB693" s="37"/>
      <c r="IOC693" s="37"/>
      <c r="IOD693" s="37"/>
      <c r="IOE693" s="34"/>
      <c r="IOF693" s="40"/>
      <c r="IOG693" s="34"/>
      <c r="IOH693" s="34"/>
      <c r="IOI693" s="35"/>
      <c r="IOJ693" s="36"/>
      <c r="IOK693" s="37"/>
      <c r="IOL693" s="34"/>
      <c r="IOM693" s="34"/>
      <c r="ION693" s="41"/>
      <c r="IOO693" s="41"/>
      <c r="IOP693" s="41"/>
      <c r="IOQ693" s="41"/>
      <c r="IOR693" s="36"/>
      <c r="IOS693" s="41"/>
      <c r="IOT693" s="36"/>
      <c r="IOU693" s="34"/>
      <c r="IOV693" s="34"/>
      <c r="IOW693" s="37"/>
      <c r="IOX693" s="38"/>
      <c r="IOY693" s="34"/>
      <c r="IOZ693" s="39"/>
      <c r="IPA693" s="39"/>
      <c r="IPB693" s="39"/>
      <c r="IPC693" s="39"/>
      <c r="IPD693" s="39"/>
      <c r="IPE693" s="39"/>
      <c r="IPF693" s="39"/>
      <c r="IPG693" s="39"/>
      <c r="IPH693" s="39"/>
      <c r="IPI693" s="39"/>
      <c r="IPJ693" s="39"/>
      <c r="IPK693" s="37"/>
      <c r="IPL693" s="37"/>
      <c r="IPM693" s="37"/>
      <c r="IPN693" s="37"/>
      <c r="IPO693" s="34"/>
      <c r="IPP693" s="40"/>
      <c r="IPQ693" s="34"/>
      <c r="IPR693" s="34"/>
      <c r="IPS693" s="35"/>
      <c r="IPT693" s="36"/>
      <c r="IPU693" s="37"/>
      <c r="IPV693" s="34"/>
      <c r="IPW693" s="34"/>
      <c r="IPX693" s="41"/>
      <c r="IPY693" s="41"/>
      <c r="IPZ693" s="41"/>
      <c r="IQA693" s="41"/>
      <c r="IQB693" s="36"/>
      <c r="IQC693" s="41"/>
      <c r="IQD693" s="36"/>
      <c r="IQE693" s="34"/>
      <c r="IQF693" s="34"/>
      <c r="IQG693" s="37"/>
      <c r="IQH693" s="38"/>
      <c r="IQI693" s="34"/>
      <c r="IQJ693" s="39"/>
      <c r="IQK693" s="39"/>
      <c r="IQL693" s="39"/>
      <c r="IQM693" s="39"/>
      <c r="IQN693" s="39"/>
      <c r="IQO693" s="39"/>
      <c r="IQP693" s="39"/>
      <c r="IQQ693" s="39"/>
      <c r="IQR693" s="39"/>
      <c r="IQS693" s="39"/>
      <c r="IQT693" s="39"/>
      <c r="IQU693" s="37"/>
      <c r="IQV693" s="37"/>
      <c r="IQW693" s="37"/>
      <c r="IQX693" s="37"/>
      <c r="IQY693" s="34"/>
      <c r="IQZ693" s="40"/>
      <c r="IRA693" s="34"/>
      <c r="IRB693" s="34"/>
      <c r="IRC693" s="35"/>
      <c r="IRD693" s="36"/>
      <c r="IRE693" s="37"/>
      <c r="IRF693" s="34"/>
      <c r="IRG693" s="34"/>
      <c r="IRH693" s="41"/>
      <c r="IRI693" s="41"/>
      <c r="IRJ693" s="41"/>
      <c r="IRK693" s="41"/>
      <c r="IRL693" s="36"/>
      <c r="IRM693" s="41"/>
      <c r="IRN693" s="36"/>
      <c r="IRO693" s="34"/>
      <c r="IRP693" s="34"/>
      <c r="IRQ693" s="37"/>
      <c r="IRR693" s="38"/>
      <c r="IRS693" s="34"/>
      <c r="IRT693" s="39"/>
      <c r="IRU693" s="39"/>
      <c r="IRV693" s="39"/>
      <c r="IRW693" s="39"/>
      <c r="IRX693" s="39"/>
      <c r="IRY693" s="39"/>
      <c r="IRZ693" s="39"/>
      <c r="ISA693" s="39"/>
      <c r="ISB693" s="39"/>
      <c r="ISC693" s="39"/>
      <c r="ISD693" s="39"/>
      <c r="ISE693" s="37"/>
      <c r="ISF693" s="37"/>
      <c r="ISG693" s="37"/>
      <c r="ISH693" s="37"/>
      <c r="ISI693" s="34"/>
      <c r="ISJ693" s="40"/>
      <c r="ISK693" s="34"/>
      <c r="ISL693" s="34"/>
      <c r="ISM693" s="35"/>
      <c r="ISN693" s="36"/>
      <c r="ISO693" s="37"/>
      <c r="ISP693" s="34"/>
      <c r="ISQ693" s="34"/>
      <c r="ISR693" s="41"/>
      <c r="ISS693" s="41"/>
      <c r="IST693" s="41"/>
      <c r="ISU693" s="41"/>
      <c r="ISV693" s="36"/>
      <c r="ISW693" s="41"/>
      <c r="ISX693" s="36"/>
      <c r="ISY693" s="34"/>
      <c r="ISZ693" s="34"/>
      <c r="ITA693" s="37"/>
      <c r="ITB693" s="38"/>
      <c r="ITC693" s="34"/>
      <c r="ITD693" s="39"/>
      <c r="ITE693" s="39"/>
      <c r="ITF693" s="39"/>
      <c r="ITG693" s="39"/>
      <c r="ITH693" s="39"/>
      <c r="ITI693" s="39"/>
      <c r="ITJ693" s="39"/>
      <c r="ITK693" s="39"/>
      <c r="ITL693" s="39"/>
      <c r="ITM693" s="39"/>
      <c r="ITN693" s="39"/>
      <c r="ITO693" s="37"/>
      <c r="ITP693" s="37"/>
      <c r="ITQ693" s="37"/>
      <c r="ITR693" s="37"/>
      <c r="ITS693" s="34"/>
      <c r="ITT693" s="40"/>
      <c r="ITU693" s="34"/>
      <c r="ITV693" s="34"/>
      <c r="ITW693" s="35"/>
      <c r="ITX693" s="36"/>
      <c r="ITY693" s="37"/>
      <c r="ITZ693" s="34"/>
      <c r="IUA693" s="34"/>
      <c r="IUB693" s="41"/>
      <c r="IUC693" s="41"/>
      <c r="IUD693" s="41"/>
      <c r="IUE693" s="41"/>
      <c r="IUF693" s="36"/>
      <c r="IUG693" s="41"/>
      <c r="IUH693" s="36"/>
      <c r="IUI693" s="34"/>
      <c r="IUJ693" s="34"/>
      <c r="IUK693" s="37"/>
      <c r="IUL693" s="38"/>
      <c r="IUM693" s="34"/>
      <c r="IUN693" s="39"/>
      <c r="IUO693" s="39"/>
      <c r="IUP693" s="39"/>
      <c r="IUQ693" s="39"/>
      <c r="IUR693" s="39"/>
      <c r="IUS693" s="39"/>
      <c r="IUT693" s="39"/>
      <c r="IUU693" s="39"/>
      <c r="IUV693" s="39"/>
      <c r="IUW693" s="39"/>
      <c r="IUX693" s="39"/>
      <c r="IUY693" s="37"/>
      <c r="IUZ693" s="37"/>
      <c r="IVA693" s="37"/>
      <c r="IVB693" s="37"/>
      <c r="IVC693" s="34"/>
      <c r="IVD693" s="40"/>
      <c r="IVE693" s="34"/>
      <c r="IVF693" s="34"/>
      <c r="IVG693" s="35"/>
      <c r="IVH693" s="36"/>
      <c r="IVI693" s="37"/>
      <c r="IVJ693" s="34"/>
      <c r="IVK693" s="34"/>
      <c r="IVL693" s="41"/>
      <c r="IVM693" s="41"/>
      <c r="IVN693" s="41"/>
      <c r="IVO693" s="41"/>
      <c r="IVP693" s="36"/>
      <c r="IVQ693" s="41"/>
      <c r="IVR693" s="36"/>
      <c r="IVS693" s="34"/>
      <c r="IVT693" s="34"/>
      <c r="IVU693" s="37"/>
      <c r="IVV693" s="38"/>
      <c r="IVW693" s="34"/>
      <c r="IVX693" s="39"/>
      <c r="IVY693" s="39"/>
      <c r="IVZ693" s="39"/>
      <c r="IWA693" s="39"/>
      <c r="IWB693" s="39"/>
      <c r="IWC693" s="39"/>
      <c r="IWD693" s="39"/>
      <c r="IWE693" s="39"/>
      <c r="IWF693" s="39"/>
      <c r="IWG693" s="39"/>
      <c r="IWH693" s="39"/>
      <c r="IWI693" s="37"/>
      <c r="IWJ693" s="37"/>
      <c r="IWK693" s="37"/>
      <c r="IWL693" s="37"/>
      <c r="IWM693" s="34"/>
      <c r="IWN693" s="40"/>
      <c r="IWO693" s="34"/>
      <c r="IWP693" s="34"/>
      <c r="IWQ693" s="35"/>
      <c r="IWR693" s="36"/>
      <c r="IWS693" s="37"/>
      <c r="IWT693" s="34"/>
      <c r="IWU693" s="34"/>
      <c r="IWV693" s="41"/>
      <c r="IWW693" s="41"/>
      <c r="IWX693" s="41"/>
      <c r="IWY693" s="41"/>
      <c r="IWZ693" s="36"/>
      <c r="IXA693" s="41"/>
      <c r="IXB693" s="36"/>
      <c r="IXC693" s="34"/>
      <c r="IXD693" s="34"/>
      <c r="IXE693" s="37"/>
      <c r="IXF693" s="38"/>
      <c r="IXG693" s="34"/>
      <c r="IXH693" s="39"/>
      <c r="IXI693" s="39"/>
      <c r="IXJ693" s="39"/>
      <c r="IXK693" s="39"/>
      <c r="IXL693" s="39"/>
      <c r="IXM693" s="39"/>
      <c r="IXN693" s="39"/>
      <c r="IXO693" s="39"/>
      <c r="IXP693" s="39"/>
      <c r="IXQ693" s="39"/>
      <c r="IXR693" s="39"/>
      <c r="IXS693" s="37"/>
      <c r="IXT693" s="37"/>
      <c r="IXU693" s="37"/>
      <c r="IXV693" s="37"/>
      <c r="IXW693" s="34"/>
      <c r="IXX693" s="40"/>
      <c r="IXY693" s="34"/>
      <c r="IXZ693" s="34"/>
      <c r="IYA693" s="35"/>
      <c r="IYB693" s="36"/>
      <c r="IYC693" s="37"/>
      <c r="IYD693" s="34"/>
      <c r="IYE693" s="34"/>
      <c r="IYF693" s="41"/>
      <c r="IYG693" s="41"/>
      <c r="IYH693" s="41"/>
      <c r="IYI693" s="41"/>
      <c r="IYJ693" s="36"/>
      <c r="IYK693" s="41"/>
      <c r="IYL693" s="36"/>
      <c r="IYM693" s="34"/>
      <c r="IYN693" s="34"/>
      <c r="IYO693" s="37"/>
      <c r="IYP693" s="38"/>
      <c r="IYQ693" s="34"/>
      <c r="IYR693" s="39"/>
      <c r="IYS693" s="39"/>
      <c r="IYT693" s="39"/>
      <c r="IYU693" s="39"/>
      <c r="IYV693" s="39"/>
      <c r="IYW693" s="39"/>
      <c r="IYX693" s="39"/>
      <c r="IYY693" s="39"/>
      <c r="IYZ693" s="39"/>
      <c r="IZA693" s="39"/>
      <c r="IZB693" s="39"/>
      <c r="IZC693" s="37"/>
      <c r="IZD693" s="37"/>
      <c r="IZE693" s="37"/>
      <c r="IZF693" s="37"/>
      <c r="IZG693" s="34"/>
      <c r="IZH693" s="40"/>
      <c r="IZI693" s="34"/>
      <c r="IZJ693" s="34"/>
      <c r="IZK693" s="35"/>
      <c r="IZL693" s="36"/>
      <c r="IZM693" s="37"/>
      <c r="IZN693" s="34"/>
      <c r="IZO693" s="34"/>
      <c r="IZP693" s="41"/>
      <c r="IZQ693" s="41"/>
      <c r="IZR693" s="41"/>
      <c r="IZS693" s="41"/>
      <c r="IZT693" s="36"/>
      <c r="IZU693" s="41"/>
      <c r="IZV693" s="36"/>
      <c r="IZW693" s="34"/>
      <c r="IZX693" s="34"/>
      <c r="IZY693" s="37"/>
      <c r="IZZ693" s="38"/>
      <c r="JAA693" s="34"/>
      <c r="JAB693" s="39"/>
      <c r="JAC693" s="39"/>
      <c r="JAD693" s="39"/>
      <c r="JAE693" s="39"/>
      <c r="JAF693" s="39"/>
      <c r="JAG693" s="39"/>
      <c r="JAH693" s="39"/>
      <c r="JAI693" s="39"/>
      <c r="JAJ693" s="39"/>
      <c r="JAK693" s="39"/>
      <c r="JAL693" s="39"/>
      <c r="JAM693" s="37"/>
      <c r="JAN693" s="37"/>
      <c r="JAO693" s="37"/>
      <c r="JAP693" s="37"/>
      <c r="JAQ693" s="34"/>
      <c r="JAR693" s="40"/>
      <c r="JAS693" s="34"/>
      <c r="JAT693" s="34"/>
      <c r="JAU693" s="35"/>
      <c r="JAV693" s="36"/>
      <c r="JAW693" s="37"/>
      <c r="JAX693" s="34"/>
      <c r="JAY693" s="34"/>
      <c r="JAZ693" s="41"/>
      <c r="JBA693" s="41"/>
      <c r="JBB693" s="41"/>
      <c r="JBC693" s="41"/>
      <c r="JBD693" s="36"/>
      <c r="JBE693" s="41"/>
      <c r="JBF693" s="36"/>
      <c r="JBG693" s="34"/>
      <c r="JBH693" s="34"/>
      <c r="JBI693" s="37"/>
      <c r="JBJ693" s="38"/>
      <c r="JBK693" s="34"/>
      <c r="JBL693" s="39"/>
      <c r="JBM693" s="39"/>
      <c r="JBN693" s="39"/>
      <c r="JBO693" s="39"/>
      <c r="JBP693" s="39"/>
      <c r="JBQ693" s="39"/>
      <c r="JBR693" s="39"/>
      <c r="JBS693" s="39"/>
      <c r="JBT693" s="39"/>
      <c r="JBU693" s="39"/>
      <c r="JBV693" s="39"/>
      <c r="JBW693" s="37"/>
      <c r="JBX693" s="37"/>
      <c r="JBY693" s="37"/>
      <c r="JBZ693" s="37"/>
      <c r="JCA693" s="34"/>
      <c r="JCB693" s="40"/>
      <c r="JCC693" s="34"/>
      <c r="JCD693" s="34"/>
      <c r="JCE693" s="35"/>
      <c r="JCF693" s="36"/>
      <c r="JCG693" s="37"/>
      <c r="JCH693" s="34"/>
      <c r="JCI693" s="34"/>
      <c r="JCJ693" s="41"/>
      <c r="JCK693" s="41"/>
      <c r="JCL693" s="41"/>
      <c r="JCM693" s="41"/>
      <c r="JCN693" s="36"/>
      <c r="JCO693" s="41"/>
      <c r="JCP693" s="36"/>
      <c r="JCQ693" s="34"/>
      <c r="JCR693" s="34"/>
      <c r="JCS693" s="37"/>
      <c r="JCT693" s="38"/>
      <c r="JCU693" s="34"/>
      <c r="JCV693" s="39"/>
      <c r="JCW693" s="39"/>
      <c r="JCX693" s="39"/>
      <c r="JCY693" s="39"/>
      <c r="JCZ693" s="39"/>
      <c r="JDA693" s="39"/>
      <c r="JDB693" s="39"/>
      <c r="JDC693" s="39"/>
      <c r="JDD693" s="39"/>
      <c r="JDE693" s="39"/>
      <c r="JDF693" s="39"/>
      <c r="JDG693" s="37"/>
      <c r="JDH693" s="37"/>
      <c r="JDI693" s="37"/>
      <c r="JDJ693" s="37"/>
      <c r="JDK693" s="34"/>
      <c r="JDL693" s="40"/>
      <c r="JDM693" s="34"/>
      <c r="JDN693" s="34"/>
      <c r="JDO693" s="35"/>
      <c r="JDP693" s="36"/>
      <c r="JDQ693" s="37"/>
      <c r="JDR693" s="34"/>
      <c r="JDS693" s="34"/>
      <c r="JDT693" s="41"/>
      <c r="JDU693" s="41"/>
      <c r="JDV693" s="41"/>
      <c r="JDW693" s="41"/>
      <c r="JDX693" s="36"/>
      <c r="JDY693" s="41"/>
      <c r="JDZ693" s="36"/>
      <c r="JEA693" s="34"/>
      <c r="JEB693" s="34"/>
      <c r="JEC693" s="37"/>
      <c r="JED693" s="38"/>
      <c r="JEE693" s="34"/>
      <c r="JEF693" s="39"/>
      <c r="JEG693" s="39"/>
      <c r="JEH693" s="39"/>
      <c r="JEI693" s="39"/>
      <c r="JEJ693" s="39"/>
      <c r="JEK693" s="39"/>
      <c r="JEL693" s="39"/>
      <c r="JEM693" s="39"/>
      <c r="JEN693" s="39"/>
      <c r="JEO693" s="39"/>
      <c r="JEP693" s="39"/>
      <c r="JEQ693" s="37"/>
      <c r="JER693" s="37"/>
      <c r="JES693" s="37"/>
      <c r="JET693" s="37"/>
      <c r="JEU693" s="34"/>
      <c r="JEV693" s="40"/>
      <c r="JEW693" s="34"/>
      <c r="JEX693" s="34"/>
      <c r="JEY693" s="35"/>
      <c r="JEZ693" s="36"/>
      <c r="JFA693" s="37"/>
      <c r="JFB693" s="34"/>
      <c r="JFC693" s="34"/>
      <c r="JFD693" s="41"/>
      <c r="JFE693" s="41"/>
      <c r="JFF693" s="41"/>
      <c r="JFG693" s="41"/>
      <c r="JFH693" s="36"/>
      <c r="JFI693" s="41"/>
      <c r="JFJ693" s="36"/>
      <c r="JFK693" s="34"/>
      <c r="JFL693" s="34"/>
      <c r="JFM693" s="37"/>
      <c r="JFN693" s="38"/>
      <c r="JFO693" s="34"/>
      <c r="JFP693" s="39"/>
      <c r="JFQ693" s="39"/>
      <c r="JFR693" s="39"/>
      <c r="JFS693" s="39"/>
      <c r="JFT693" s="39"/>
      <c r="JFU693" s="39"/>
      <c r="JFV693" s="39"/>
      <c r="JFW693" s="39"/>
      <c r="JFX693" s="39"/>
      <c r="JFY693" s="39"/>
      <c r="JFZ693" s="39"/>
      <c r="JGA693" s="37"/>
      <c r="JGB693" s="37"/>
      <c r="JGC693" s="37"/>
      <c r="JGD693" s="37"/>
      <c r="JGE693" s="34"/>
      <c r="JGF693" s="40"/>
      <c r="JGG693" s="34"/>
      <c r="JGH693" s="34"/>
      <c r="JGI693" s="35"/>
      <c r="JGJ693" s="36"/>
      <c r="JGK693" s="37"/>
      <c r="JGL693" s="34"/>
      <c r="JGM693" s="34"/>
      <c r="JGN693" s="41"/>
      <c r="JGO693" s="41"/>
      <c r="JGP693" s="41"/>
      <c r="JGQ693" s="41"/>
      <c r="JGR693" s="36"/>
      <c r="JGS693" s="41"/>
      <c r="JGT693" s="36"/>
      <c r="JGU693" s="34"/>
      <c r="JGV693" s="34"/>
      <c r="JGW693" s="37"/>
      <c r="JGX693" s="38"/>
      <c r="JGY693" s="34"/>
      <c r="JGZ693" s="39"/>
      <c r="JHA693" s="39"/>
      <c r="JHB693" s="39"/>
      <c r="JHC693" s="39"/>
      <c r="JHD693" s="39"/>
      <c r="JHE693" s="39"/>
      <c r="JHF693" s="39"/>
      <c r="JHG693" s="39"/>
      <c r="JHH693" s="39"/>
      <c r="JHI693" s="39"/>
      <c r="JHJ693" s="39"/>
      <c r="JHK693" s="37"/>
      <c r="JHL693" s="37"/>
      <c r="JHM693" s="37"/>
      <c r="JHN693" s="37"/>
      <c r="JHO693" s="34"/>
      <c r="JHP693" s="40"/>
      <c r="JHQ693" s="34"/>
      <c r="JHR693" s="34"/>
      <c r="JHS693" s="35"/>
      <c r="JHT693" s="36"/>
      <c r="JHU693" s="37"/>
      <c r="JHV693" s="34"/>
      <c r="JHW693" s="34"/>
      <c r="JHX693" s="41"/>
      <c r="JHY693" s="41"/>
      <c r="JHZ693" s="41"/>
      <c r="JIA693" s="41"/>
      <c r="JIB693" s="36"/>
      <c r="JIC693" s="41"/>
      <c r="JID693" s="36"/>
      <c r="JIE693" s="34"/>
      <c r="JIF693" s="34"/>
      <c r="JIG693" s="37"/>
      <c r="JIH693" s="38"/>
      <c r="JII693" s="34"/>
      <c r="JIJ693" s="39"/>
      <c r="JIK693" s="39"/>
      <c r="JIL693" s="39"/>
      <c r="JIM693" s="39"/>
      <c r="JIN693" s="39"/>
      <c r="JIO693" s="39"/>
      <c r="JIP693" s="39"/>
      <c r="JIQ693" s="39"/>
      <c r="JIR693" s="39"/>
      <c r="JIS693" s="39"/>
      <c r="JIT693" s="39"/>
      <c r="JIU693" s="37"/>
      <c r="JIV693" s="37"/>
      <c r="JIW693" s="37"/>
      <c r="JIX693" s="37"/>
      <c r="JIY693" s="34"/>
      <c r="JIZ693" s="40"/>
      <c r="JJA693" s="34"/>
      <c r="JJB693" s="34"/>
      <c r="JJC693" s="35"/>
      <c r="JJD693" s="36"/>
      <c r="JJE693" s="37"/>
      <c r="JJF693" s="34"/>
      <c r="JJG693" s="34"/>
      <c r="JJH693" s="41"/>
      <c r="JJI693" s="41"/>
      <c r="JJJ693" s="41"/>
      <c r="JJK693" s="41"/>
      <c r="JJL693" s="36"/>
      <c r="JJM693" s="41"/>
      <c r="JJN693" s="36"/>
      <c r="JJO693" s="34"/>
      <c r="JJP693" s="34"/>
      <c r="JJQ693" s="37"/>
      <c r="JJR693" s="38"/>
      <c r="JJS693" s="34"/>
      <c r="JJT693" s="39"/>
      <c r="JJU693" s="39"/>
      <c r="JJV693" s="39"/>
      <c r="JJW693" s="39"/>
      <c r="JJX693" s="39"/>
      <c r="JJY693" s="39"/>
      <c r="JJZ693" s="39"/>
      <c r="JKA693" s="39"/>
      <c r="JKB693" s="39"/>
      <c r="JKC693" s="39"/>
      <c r="JKD693" s="39"/>
      <c r="JKE693" s="37"/>
      <c r="JKF693" s="37"/>
      <c r="JKG693" s="37"/>
      <c r="JKH693" s="37"/>
      <c r="JKI693" s="34"/>
      <c r="JKJ693" s="40"/>
      <c r="JKK693" s="34"/>
      <c r="JKL693" s="34"/>
      <c r="JKM693" s="35"/>
      <c r="JKN693" s="36"/>
      <c r="JKO693" s="37"/>
      <c r="JKP693" s="34"/>
      <c r="JKQ693" s="34"/>
      <c r="JKR693" s="41"/>
      <c r="JKS693" s="41"/>
      <c r="JKT693" s="41"/>
      <c r="JKU693" s="41"/>
      <c r="JKV693" s="36"/>
      <c r="JKW693" s="41"/>
      <c r="JKX693" s="36"/>
      <c r="JKY693" s="34"/>
      <c r="JKZ693" s="34"/>
      <c r="JLA693" s="37"/>
      <c r="JLB693" s="38"/>
      <c r="JLC693" s="34"/>
      <c r="JLD693" s="39"/>
      <c r="JLE693" s="39"/>
      <c r="JLF693" s="39"/>
      <c r="JLG693" s="39"/>
      <c r="JLH693" s="39"/>
      <c r="JLI693" s="39"/>
      <c r="JLJ693" s="39"/>
      <c r="JLK693" s="39"/>
      <c r="JLL693" s="39"/>
      <c r="JLM693" s="39"/>
      <c r="JLN693" s="39"/>
      <c r="JLO693" s="37"/>
      <c r="JLP693" s="37"/>
      <c r="JLQ693" s="37"/>
      <c r="JLR693" s="37"/>
      <c r="JLS693" s="34"/>
      <c r="JLT693" s="40"/>
      <c r="JLU693" s="34"/>
      <c r="JLV693" s="34"/>
      <c r="JLW693" s="35"/>
      <c r="JLX693" s="36"/>
      <c r="JLY693" s="37"/>
      <c r="JLZ693" s="34"/>
      <c r="JMA693" s="34"/>
      <c r="JMB693" s="41"/>
      <c r="JMC693" s="41"/>
      <c r="JMD693" s="41"/>
      <c r="JME693" s="41"/>
      <c r="JMF693" s="36"/>
      <c r="JMG693" s="41"/>
      <c r="JMH693" s="36"/>
      <c r="JMI693" s="34"/>
      <c r="JMJ693" s="34"/>
      <c r="JMK693" s="37"/>
      <c r="JML693" s="38"/>
      <c r="JMM693" s="34"/>
      <c r="JMN693" s="39"/>
      <c r="JMO693" s="39"/>
      <c r="JMP693" s="39"/>
      <c r="JMQ693" s="39"/>
      <c r="JMR693" s="39"/>
      <c r="JMS693" s="39"/>
      <c r="JMT693" s="39"/>
      <c r="JMU693" s="39"/>
      <c r="JMV693" s="39"/>
      <c r="JMW693" s="39"/>
      <c r="JMX693" s="39"/>
      <c r="JMY693" s="37"/>
      <c r="JMZ693" s="37"/>
      <c r="JNA693" s="37"/>
      <c r="JNB693" s="37"/>
      <c r="JNC693" s="34"/>
      <c r="JND693" s="40"/>
      <c r="JNE693" s="34"/>
      <c r="JNF693" s="34"/>
      <c r="JNG693" s="35"/>
      <c r="JNH693" s="36"/>
      <c r="JNI693" s="37"/>
      <c r="JNJ693" s="34"/>
      <c r="JNK693" s="34"/>
      <c r="JNL693" s="41"/>
      <c r="JNM693" s="41"/>
      <c r="JNN693" s="41"/>
      <c r="JNO693" s="41"/>
      <c r="JNP693" s="36"/>
      <c r="JNQ693" s="41"/>
      <c r="JNR693" s="36"/>
      <c r="JNS693" s="34"/>
      <c r="JNT693" s="34"/>
      <c r="JNU693" s="37"/>
      <c r="JNV693" s="38"/>
      <c r="JNW693" s="34"/>
      <c r="JNX693" s="39"/>
      <c r="JNY693" s="39"/>
      <c r="JNZ693" s="39"/>
      <c r="JOA693" s="39"/>
      <c r="JOB693" s="39"/>
      <c r="JOC693" s="39"/>
      <c r="JOD693" s="39"/>
      <c r="JOE693" s="39"/>
      <c r="JOF693" s="39"/>
      <c r="JOG693" s="39"/>
      <c r="JOH693" s="39"/>
      <c r="JOI693" s="37"/>
      <c r="JOJ693" s="37"/>
      <c r="JOK693" s="37"/>
      <c r="JOL693" s="37"/>
      <c r="JOM693" s="34"/>
      <c r="JON693" s="40"/>
      <c r="JOO693" s="34"/>
      <c r="JOP693" s="34"/>
      <c r="JOQ693" s="35"/>
      <c r="JOR693" s="36"/>
      <c r="JOS693" s="37"/>
      <c r="JOT693" s="34"/>
      <c r="JOU693" s="34"/>
      <c r="JOV693" s="41"/>
      <c r="JOW693" s="41"/>
      <c r="JOX693" s="41"/>
      <c r="JOY693" s="41"/>
      <c r="JOZ693" s="36"/>
      <c r="JPA693" s="41"/>
      <c r="JPB693" s="36"/>
      <c r="JPC693" s="34"/>
      <c r="JPD693" s="34"/>
      <c r="JPE693" s="37"/>
      <c r="JPF693" s="38"/>
      <c r="JPG693" s="34"/>
      <c r="JPH693" s="39"/>
      <c r="JPI693" s="39"/>
      <c r="JPJ693" s="39"/>
      <c r="JPK693" s="39"/>
      <c r="JPL693" s="39"/>
      <c r="JPM693" s="39"/>
      <c r="JPN693" s="39"/>
      <c r="JPO693" s="39"/>
      <c r="JPP693" s="39"/>
      <c r="JPQ693" s="39"/>
      <c r="JPR693" s="39"/>
      <c r="JPS693" s="37"/>
      <c r="JPT693" s="37"/>
      <c r="JPU693" s="37"/>
      <c r="JPV693" s="37"/>
      <c r="JPW693" s="34"/>
      <c r="JPX693" s="40"/>
      <c r="JPY693" s="34"/>
      <c r="JPZ693" s="34"/>
      <c r="JQA693" s="35"/>
      <c r="JQB693" s="36"/>
      <c r="JQC693" s="37"/>
      <c r="JQD693" s="34"/>
      <c r="JQE693" s="34"/>
      <c r="JQF693" s="41"/>
      <c r="JQG693" s="41"/>
      <c r="JQH693" s="41"/>
      <c r="JQI693" s="41"/>
      <c r="JQJ693" s="36"/>
      <c r="JQK693" s="41"/>
      <c r="JQL693" s="36"/>
      <c r="JQM693" s="34"/>
      <c r="JQN693" s="34"/>
      <c r="JQO693" s="37"/>
      <c r="JQP693" s="38"/>
      <c r="JQQ693" s="34"/>
      <c r="JQR693" s="39"/>
      <c r="JQS693" s="39"/>
      <c r="JQT693" s="39"/>
      <c r="JQU693" s="39"/>
      <c r="JQV693" s="39"/>
      <c r="JQW693" s="39"/>
      <c r="JQX693" s="39"/>
      <c r="JQY693" s="39"/>
      <c r="JQZ693" s="39"/>
      <c r="JRA693" s="39"/>
      <c r="JRB693" s="39"/>
      <c r="JRC693" s="37"/>
      <c r="JRD693" s="37"/>
      <c r="JRE693" s="37"/>
      <c r="JRF693" s="37"/>
      <c r="JRG693" s="34"/>
      <c r="JRH693" s="40"/>
      <c r="JRI693" s="34"/>
      <c r="JRJ693" s="34"/>
      <c r="JRK693" s="35"/>
      <c r="JRL693" s="36"/>
      <c r="JRM693" s="37"/>
      <c r="JRN693" s="34"/>
      <c r="JRO693" s="34"/>
      <c r="JRP693" s="41"/>
      <c r="JRQ693" s="41"/>
      <c r="JRR693" s="41"/>
      <c r="JRS693" s="41"/>
      <c r="JRT693" s="36"/>
      <c r="JRU693" s="41"/>
      <c r="JRV693" s="36"/>
      <c r="JRW693" s="34"/>
      <c r="JRX693" s="34"/>
      <c r="JRY693" s="37"/>
      <c r="JRZ693" s="38"/>
      <c r="JSA693" s="34"/>
      <c r="JSB693" s="39"/>
      <c r="JSC693" s="39"/>
      <c r="JSD693" s="39"/>
      <c r="JSE693" s="39"/>
      <c r="JSF693" s="39"/>
      <c r="JSG693" s="39"/>
      <c r="JSH693" s="39"/>
      <c r="JSI693" s="39"/>
      <c r="JSJ693" s="39"/>
      <c r="JSK693" s="39"/>
      <c r="JSL693" s="39"/>
      <c r="JSM693" s="37"/>
      <c r="JSN693" s="37"/>
      <c r="JSO693" s="37"/>
      <c r="JSP693" s="37"/>
      <c r="JSQ693" s="34"/>
      <c r="JSR693" s="40"/>
      <c r="JSS693" s="34"/>
      <c r="JST693" s="34"/>
      <c r="JSU693" s="35"/>
      <c r="JSV693" s="36"/>
      <c r="JSW693" s="37"/>
      <c r="JSX693" s="34"/>
      <c r="JSY693" s="34"/>
      <c r="JSZ693" s="41"/>
      <c r="JTA693" s="41"/>
      <c r="JTB693" s="41"/>
      <c r="JTC693" s="41"/>
      <c r="JTD693" s="36"/>
      <c r="JTE693" s="41"/>
      <c r="JTF693" s="36"/>
      <c r="JTG693" s="34"/>
      <c r="JTH693" s="34"/>
      <c r="JTI693" s="37"/>
      <c r="JTJ693" s="38"/>
      <c r="JTK693" s="34"/>
      <c r="JTL693" s="39"/>
      <c r="JTM693" s="39"/>
      <c r="JTN693" s="39"/>
      <c r="JTO693" s="39"/>
      <c r="JTP693" s="39"/>
      <c r="JTQ693" s="39"/>
      <c r="JTR693" s="39"/>
      <c r="JTS693" s="39"/>
      <c r="JTT693" s="39"/>
      <c r="JTU693" s="39"/>
      <c r="JTV693" s="39"/>
      <c r="JTW693" s="37"/>
      <c r="JTX693" s="37"/>
      <c r="JTY693" s="37"/>
      <c r="JTZ693" s="37"/>
      <c r="JUA693" s="34"/>
      <c r="JUB693" s="40"/>
      <c r="JUC693" s="34"/>
      <c r="JUD693" s="34"/>
      <c r="JUE693" s="35"/>
      <c r="JUF693" s="36"/>
      <c r="JUG693" s="37"/>
      <c r="JUH693" s="34"/>
      <c r="JUI693" s="34"/>
      <c r="JUJ693" s="41"/>
      <c r="JUK693" s="41"/>
      <c r="JUL693" s="41"/>
      <c r="JUM693" s="41"/>
      <c r="JUN693" s="36"/>
      <c r="JUO693" s="41"/>
      <c r="JUP693" s="36"/>
      <c r="JUQ693" s="34"/>
      <c r="JUR693" s="34"/>
      <c r="JUS693" s="37"/>
      <c r="JUT693" s="38"/>
      <c r="JUU693" s="34"/>
      <c r="JUV693" s="39"/>
      <c r="JUW693" s="39"/>
      <c r="JUX693" s="39"/>
      <c r="JUY693" s="39"/>
      <c r="JUZ693" s="39"/>
      <c r="JVA693" s="39"/>
      <c r="JVB693" s="39"/>
      <c r="JVC693" s="39"/>
      <c r="JVD693" s="39"/>
      <c r="JVE693" s="39"/>
      <c r="JVF693" s="39"/>
      <c r="JVG693" s="37"/>
      <c r="JVH693" s="37"/>
      <c r="JVI693" s="37"/>
      <c r="JVJ693" s="37"/>
      <c r="JVK693" s="34"/>
      <c r="JVL693" s="40"/>
      <c r="JVM693" s="34"/>
      <c r="JVN693" s="34"/>
      <c r="JVO693" s="35"/>
      <c r="JVP693" s="36"/>
      <c r="JVQ693" s="37"/>
      <c r="JVR693" s="34"/>
      <c r="JVS693" s="34"/>
      <c r="JVT693" s="41"/>
      <c r="JVU693" s="41"/>
      <c r="JVV693" s="41"/>
      <c r="JVW693" s="41"/>
      <c r="JVX693" s="36"/>
      <c r="JVY693" s="41"/>
      <c r="JVZ693" s="36"/>
      <c r="JWA693" s="34"/>
      <c r="JWB693" s="34"/>
      <c r="JWC693" s="37"/>
      <c r="JWD693" s="38"/>
      <c r="JWE693" s="34"/>
      <c r="JWF693" s="39"/>
      <c r="JWG693" s="39"/>
      <c r="JWH693" s="39"/>
      <c r="JWI693" s="39"/>
      <c r="JWJ693" s="39"/>
      <c r="JWK693" s="39"/>
      <c r="JWL693" s="39"/>
      <c r="JWM693" s="39"/>
      <c r="JWN693" s="39"/>
      <c r="JWO693" s="39"/>
      <c r="JWP693" s="39"/>
      <c r="JWQ693" s="37"/>
      <c r="JWR693" s="37"/>
      <c r="JWS693" s="37"/>
      <c r="JWT693" s="37"/>
      <c r="JWU693" s="34"/>
      <c r="JWV693" s="40"/>
      <c r="JWW693" s="34"/>
      <c r="JWX693" s="34"/>
      <c r="JWY693" s="35"/>
      <c r="JWZ693" s="36"/>
      <c r="JXA693" s="37"/>
      <c r="JXB693" s="34"/>
      <c r="JXC693" s="34"/>
      <c r="JXD693" s="41"/>
      <c r="JXE693" s="41"/>
      <c r="JXF693" s="41"/>
      <c r="JXG693" s="41"/>
      <c r="JXH693" s="36"/>
      <c r="JXI693" s="41"/>
      <c r="JXJ693" s="36"/>
      <c r="JXK693" s="34"/>
      <c r="JXL693" s="34"/>
      <c r="JXM693" s="37"/>
      <c r="JXN693" s="38"/>
      <c r="JXO693" s="34"/>
      <c r="JXP693" s="39"/>
      <c r="JXQ693" s="39"/>
      <c r="JXR693" s="39"/>
      <c r="JXS693" s="39"/>
      <c r="JXT693" s="39"/>
      <c r="JXU693" s="39"/>
      <c r="JXV693" s="39"/>
      <c r="JXW693" s="39"/>
      <c r="JXX693" s="39"/>
      <c r="JXY693" s="39"/>
      <c r="JXZ693" s="39"/>
      <c r="JYA693" s="37"/>
      <c r="JYB693" s="37"/>
      <c r="JYC693" s="37"/>
      <c r="JYD693" s="37"/>
      <c r="JYE693" s="34"/>
      <c r="JYF693" s="40"/>
      <c r="JYG693" s="34"/>
      <c r="JYH693" s="34"/>
      <c r="JYI693" s="35"/>
      <c r="JYJ693" s="36"/>
      <c r="JYK693" s="37"/>
      <c r="JYL693" s="34"/>
      <c r="JYM693" s="34"/>
      <c r="JYN693" s="41"/>
      <c r="JYO693" s="41"/>
      <c r="JYP693" s="41"/>
      <c r="JYQ693" s="41"/>
      <c r="JYR693" s="36"/>
      <c r="JYS693" s="41"/>
      <c r="JYT693" s="36"/>
      <c r="JYU693" s="34"/>
      <c r="JYV693" s="34"/>
      <c r="JYW693" s="37"/>
      <c r="JYX693" s="38"/>
      <c r="JYY693" s="34"/>
      <c r="JYZ693" s="39"/>
      <c r="JZA693" s="39"/>
      <c r="JZB693" s="39"/>
      <c r="JZC693" s="39"/>
      <c r="JZD693" s="39"/>
      <c r="JZE693" s="39"/>
      <c r="JZF693" s="39"/>
      <c r="JZG693" s="39"/>
      <c r="JZH693" s="39"/>
      <c r="JZI693" s="39"/>
      <c r="JZJ693" s="39"/>
      <c r="JZK693" s="37"/>
      <c r="JZL693" s="37"/>
      <c r="JZM693" s="37"/>
      <c r="JZN693" s="37"/>
      <c r="JZO693" s="34"/>
      <c r="JZP693" s="40"/>
      <c r="JZQ693" s="34"/>
      <c r="JZR693" s="34"/>
      <c r="JZS693" s="35"/>
      <c r="JZT693" s="36"/>
      <c r="JZU693" s="37"/>
      <c r="JZV693" s="34"/>
      <c r="JZW693" s="34"/>
      <c r="JZX693" s="41"/>
      <c r="JZY693" s="41"/>
      <c r="JZZ693" s="41"/>
      <c r="KAA693" s="41"/>
      <c r="KAB693" s="36"/>
      <c r="KAC693" s="41"/>
      <c r="KAD693" s="36"/>
      <c r="KAE693" s="34"/>
      <c r="KAF693" s="34"/>
      <c r="KAG693" s="37"/>
      <c r="KAH693" s="38"/>
      <c r="KAI693" s="34"/>
      <c r="KAJ693" s="39"/>
      <c r="KAK693" s="39"/>
      <c r="KAL693" s="39"/>
      <c r="KAM693" s="39"/>
      <c r="KAN693" s="39"/>
      <c r="KAO693" s="39"/>
      <c r="KAP693" s="39"/>
      <c r="KAQ693" s="39"/>
      <c r="KAR693" s="39"/>
      <c r="KAS693" s="39"/>
      <c r="KAT693" s="39"/>
      <c r="KAU693" s="37"/>
      <c r="KAV693" s="37"/>
      <c r="KAW693" s="37"/>
      <c r="KAX693" s="37"/>
      <c r="KAY693" s="34"/>
      <c r="KAZ693" s="40"/>
      <c r="KBA693" s="34"/>
      <c r="KBB693" s="34"/>
      <c r="KBC693" s="35"/>
      <c r="KBD693" s="36"/>
      <c r="KBE693" s="37"/>
      <c r="KBF693" s="34"/>
      <c r="KBG693" s="34"/>
      <c r="KBH693" s="41"/>
      <c r="KBI693" s="41"/>
      <c r="KBJ693" s="41"/>
      <c r="KBK693" s="41"/>
      <c r="KBL693" s="36"/>
      <c r="KBM693" s="41"/>
      <c r="KBN693" s="36"/>
      <c r="KBO693" s="34"/>
      <c r="KBP693" s="34"/>
      <c r="KBQ693" s="37"/>
      <c r="KBR693" s="38"/>
      <c r="KBS693" s="34"/>
      <c r="KBT693" s="39"/>
      <c r="KBU693" s="39"/>
      <c r="KBV693" s="39"/>
      <c r="KBW693" s="39"/>
      <c r="KBX693" s="39"/>
      <c r="KBY693" s="39"/>
      <c r="KBZ693" s="39"/>
      <c r="KCA693" s="39"/>
      <c r="KCB693" s="39"/>
      <c r="KCC693" s="39"/>
      <c r="KCD693" s="39"/>
      <c r="KCE693" s="37"/>
      <c r="KCF693" s="37"/>
      <c r="KCG693" s="37"/>
      <c r="KCH693" s="37"/>
      <c r="KCI693" s="34"/>
      <c r="KCJ693" s="40"/>
      <c r="KCK693" s="34"/>
      <c r="KCL693" s="34"/>
      <c r="KCM693" s="35"/>
      <c r="KCN693" s="36"/>
      <c r="KCO693" s="37"/>
      <c r="KCP693" s="34"/>
      <c r="KCQ693" s="34"/>
      <c r="KCR693" s="41"/>
      <c r="KCS693" s="41"/>
      <c r="KCT693" s="41"/>
      <c r="KCU693" s="41"/>
      <c r="KCV693" s="36"/>
      <c r="KCW693" s="41"/>
      <c r="KCX693" s="36"/>
      <c r="KCY693" s="34"/>
      <c r="KCZ693" s="34"/>
      <c r="KDA693" s="37"/>
      <c r="KDB693" s="38"/>
      <c r="KDC693" s="34"/>
      <c r="KDD693" s="39"/>
      <c r="KDE693" s="39"/>
      <c r="KDF693" s="39"/>
      <c r="KDG693" s="39"/>
      <c r="KDH693" s="39"/>
      <c r="KDI693" s="39"/>
      <c r="KDJ693" s="39"/>
      <c r="KDK693" s="39"/>
      <c r="KDL693" s="39"/>
      <c r="KDM693" s="39"/>
      <c r="KDN693" s="39"/>
      <c r="KDO693" s="37"/>
      <c r="KDP693" s="37"/>
      <c r="KDQ693" s="37"/>
      <c r="KDR693" s="37"/>
      <c r="KDS693" s="34"/>
      <c r="KDT693" s="40"/>
      <c r="KDU693" s="34"/>
      <c r="KDV693" s="34"/>
      <c r="KDW693" s="35"/>
      <c r="KDX693" s="36"/>
      <c r="KDY693" s="37"/>
      <c r="KDZ693" s="34"/>
      <c r="KEA693" s="34"/>
      <c r="KEB693" s="41"/>
      <c r="KEC693" s="41"/>
      <c r="KED693" s="41"/>
      <c r="KEE693" s="41"/>
      <c r="KEF693" s="36"/>
      <c r="KEG693" s="41"/>
      <c r="KEH693" s="36"/>
      <c r="KEI693" s="34"/>
      <c r="KEJ693" s="34"/>
      <c r="KEK693" s="37"/>
      <c r="KEL693" s="38"/>
      <c r="KEM693" s="34"/>
      <c r="KEN693" s="39"/>
      <c r="KEO693" s="39"/>
      <c r="KEP693" s="39"/>
      <c r="KEQ693" s="39"/>
      <c r="KER693" s="39"/>
      <c r="KES693" s="39"/>
      <c r="KET693" s="39"/>
      <c r="KEU693" s="39"/>
      <c r="KEV693" s="39"/>
      <c r="KEW693" s="39"/>
      <c r="KEX693" s="39"/>
      <c r="KEY693" s="37"/>
      <c r="KEZ693" s="37"/>
      <c r="KFA693" s="37"/>
      <c r="KFB693" s="37"/>
      <c r="KFC693" s="34"/>
      <c r="KFD693" s="40"/>
      <c r="KFE693" s="34"/>
      <c r="KFF693" s="34"/>
      <c r="KFG693" s="35"/>
      <c r="KFH693" s="36"/>
      <c r="KFI693" s="37"/>
      <c r="KFJ693" s="34"/>
      <c r="KFK693" s="34"/>
      <c r="KFL693" s="41"/>
      <c r="KFM693" s="41"/>
      <c r="KFN693" s="41"/>
      <c r="KFO693" s="41"/>
      <c r="KFP693" s="36"/>
      <c r="KFQ693" s="41"/>
      <c r="KFR693" s="36"/>
      <c r="KFS693" s="34"/>
      <c r="KFT693" s="34"/>
      <c r="KFU693" s="37"/>
      <c r="KFV693" s="38"/>
      <c r="KFW693" s="34"/>
      <c r="KFX693" s="39"/>
      <c r="KFY693" s="39"/>
      <c r="KFZ693" s="39"/>
      <c r="KGA693" s="39"/>
      <c r="KGB693" s="39"/>
      <c r="KGC693" s="39"/>
      <c r="KGD693" s="39"/>
      <c r="KGE693" s="39"/>
      <c r="KGF693" s="39"/>
      <c r="KGG693" s="39"/>
      <c r="KGH693" s="39"/>
      <c r="KGI693" s="37"/>
      <c r="KGJ693" s="37"/>
      <c r="KGK693" s="37"/>
      <c r="KGL693" s="37"/>
      <c r="KGM693" s="34"/>
      <c r="KGN693" s="40"/>
      <c r="KGO693" s="34"/>
      <c r="KGP693" s="34"/>
      <c r="KGQ693" s="35"/>
      <c r="KGR693" s="36"/>
      <c r="KGS693" s="37"/>
      <c r="KGT693" s="34"/>
      <c r="KGU693" s="34"/>
      <c r="KGV693" s="41"/>
      <c r="KGW693" s="41"/>
      <c r="KGX693" s="41"/>
      <c r="KGY693" s="41"/>
      <c r="KGZ693" s="36"/>
      <c r="KHA693" s="41"/>
      <c r="KHB693" s="36"/>
      <c r="KHC693" s="34"/>
      <c r="KHD693" s="34"/>
      <c r="KHE693" s="37"/>
      <c r="KHF693" s="38"/>
      <c r="KHG693" s="34"/>
      <c r="KHH693" s="39"/>
      <c r="KHI693" s="39"/>
      <c r="KHJ693" s="39"/>
      <c r="KHK693" s="39"/>
      <c r="KHL693" s="39"/>
      <c r="KHM693" s="39"/>
      <c r="KHN693" s="39"/>
      <c r="KHO693" s="39"/>
      <c r="KHP693" s="39"/>
      <c r="KHQ693" s="39"/>
      <c r="KHR693" s="39"/>
      <c r="KHS693" s="37"/>
      <c r="KHT693" s="37"/>
      <c r="KHU693" s="37"/>
      <c r="KHV693" s="37"/>
      <c r="KHW693" s="34"/>
      <c r="KHX693" s="40"/>
      <c r="KHY693" s="34"/>
      <c r="KHZ693" s="34"/>
      <c r="KIA693" s="35"/>
      <c r="KIB693" s="36"/>
      <c r="KIC693" s="37"/>
      <c r="KID693" s="34"/>
      <c r="KIE693" s="34"/>
      <c r="KIF693" s="41"/>
      <c r="KIG693" s="41"/>
      <c r="KIH693" s="41"/>
      <c r="KII693" s="41"/>
      <c r="KIJ693" s="36"/>
      <c r="KIK693" s="41"/>
      <c r="KIL693" s="36"/>
      <c r="KIM693" s="34"/>
      <c r="KIN693" s="34"/>
      <c r="KIO693" s="37"/>
      <c r="KIP693" s="38"/>
      <c r="KIQ693" s="34"/>
      <c r="KIR693" s="39"/>
      <c r="KIS693" s="39"/>
      <c r="KIT693" s="39"/>
      <c r="KIU693" s="39"/>
      <c r="KIV693" s="39"/>
      <c r="KIW693" s="39"/>
      <c r="KIX693" s="39"/>
      <c r="KIY693" s="39"/>
      <c r="KIZ693" s="39"/>
      <c r="KJA693" s="39"/>
      <c r="KJB693" s="39"/>
      <c r="KJC693" s="37"/>
      <c r="KJD693" s="37"/>
      <c r="KJE693" s="37"/>
      <c r="KJF693" s="37"/>
      <c r="KJG693" s="34"/>
      <c r="KJH693" s="40"/>
      <c r="KJI693" s="34"/>
      <c r="KJJ693" s="34"/>
      <c r="KJK693" s="35"/>
      <c r="KJL693" s="36"/>
      <c r="KJM693" s="37"/>
      <c r="KJN693" s="34"/>
      <c r="KJO693" s="34"/>
      <c r="KJP693" s="41"/>
      <c r="KJQ693" s="41"/>
      <c r="KJR693" s="41"/>
      <c r="KJS693" s="41"/>
      <c r="KJT693" s="36"/>
      <c r="KJU693" s="41"/>
      <c r="KJV693" s="36"/>
      <c r="KJW693" s="34"/>
      <c r="KJX693" s="34"/>
      <c r="KJY693" s="37"/>
      <c r="KJZ693" s="38"/>
      <c r="KKA693" s="34"/>
      <c r="KKB693" s="39"/>
      <c r="KKC693" s="39"/>
      <c r="KKD693" s="39"/>
      <c r="KKE693" s="39"/>
      <c r="KKF693" s="39"/>
      <c r="KKG693" s="39"/>
      <c r="KKH693" s="39"/>
      <c r="KKI693" s="39"/>
      <c r="KKJ693" s="39"/>
      <c r="KKK693" s="39"/>
      <c r="KKL693" s="39"/>
      <c r="KKM693" s="37"/>
      <c r="KKN693" s="37"/>
      <c r="KKO693" s="37"/>
      <c r="KKP693" s="37"/>
      <c r="KKQ693" s="34"/>
      <c r="KKR693" s="40"/>
      <c r="KKS693" s="34"/>
      <c r="KKT693" s="34"/>
      <c r="KKU693" s="35"/>
      <c r="KKV693" s="36"/>
      <c r="KKW693" s="37"/>
      <c r="KKX693" s="34"/>
      <c r="KKY693" s="34"/>
      <c r="KKZ693" s="41"/>
      <c r="KLA693" s="41"/>
      <c r="KLB693" s="41"/>
      <c r="KLC693" s="41"/>
      <c r="KLD693" s="36"/>
      <c r="KLE693" s="41"/>
      <c r="KLF693" s="36"/>
      <c r="KLG693" s="34"/>
      <c r="KLH693" s="34"/>
      <c r="KLI693" s="37"/>
      <c r="KLJ693" s="38"/>
      <c r="KLK693" s="34"/>
      <c r="KLL693" s="39"/>
      <c r="KLM693" s="39"/>
      <c r="KLN693" s="39"/>
      <c r="KLO693" s="39"/>
      <c r="KLP693" s="39"/>
      <c r="KLQ693" s="39"/>
      <c r="KLR693" s="39"/>
      <c r="KLS693" s="39"/>
      <c r="KLT693" s="39"/>
      <c r="KLU693" s="39"/>
      <c r="KLV693" s="39"/>
      <c r="KLW693" s="37"/>
      <c r="KLX693" s="37"/>
      <c r="KLY693" s="37"/>
      <c r="KLZ693" s="37"/>
      <c r="KMA693" s="34"/>
      <c r="KMB693" s="40"/>
      <c r="KMC693" s="34"/>
      <c r="KMD693" s="34"/>
      <c r="KME693" s="35"/>
      <c r="KMF693" s="36"/>
      <c r="KMG693" s="37"/>
      <c r="KMH693" s="34"/>
      <c r="KMI693" s="34"/>
      <c r="KMJ693" s="41"/>
      <c r="KMK693" s="41"/>
      <c r="KML693" s="41"/>
      <c r="KMM693" s="41"/>
      <c r="KMN693" s="36"/>
      <c r="KMO693" s="41"/>
      <c r="KMP693" s="36"/>
      <c r="KMQ693" s="34"/>
      <c r="KMR693" s="34"/>
      <c r="KMS693" s="37"/>
      <c r="KMT693" s="38"/>
      <c r="KMU693" s="34"/>
      <c r="KMV693" s="39"/>
      <c r="KMW693" s="39"/>
      <c r="KMX693" s="39"/>
      <c r="KMY693" s="39"/>
      <c r="KMZ693" s="39"/>
      <c r="KNA693" s="39"/>
      <c r="KNB693" s="39"/>
      <c r="KNC693" s="39"/>
      <c r="KND693" s="39"/>
      <c r="KNE693" s="39"/>
      <c r="KNF693" s="39"/>
      <c r="KNG693" s="37"/>
      <c r="KNH693" s="37"/>
      <c r="KNI693" s="37"/>
      <c r="KNJ693" s="37"/>
      <c r="KNK693" s="34"/>
      <c r="KNL693" s="40"/>
      <c r="KNM693" s="34"/>
      <c r="KNN693" s="34"/>
      <c r="KNO693" s="35"/>
      <c r="KNP693" s="36"/>
      <c r="KNQ693" s="37"/>
      <c r="KNR693" s="34"/>
      <c r="KNS693" s="34"/>
      <c r="KNT693" s="41"/>
      <c r="KNU693" s="41"/>
      <c r="KNV693" s="41"/>
      <c r="KNW693" s="41"/>
      <c r="KNX693" s="36"/>
      <c r="KNY693" s="41"/>
      <c r="KNZ693" s="36"/>
      <c r="KOA693" s="34"/>
      <c r="KOB693" s="34"/>
      <c r="KOC693" s="37"/>
      <c r="KOD693" s="38"/>
      <c r="KOE693" s="34"/>
      <c r="KOF693" s="39"/>
      <c r="KOG693" s="39"/>
      <c r="KOH693" s="39"/>
      <c r="KOI693" s="39"/>
      <c r="KOJ693" s="39"/>
      <c r="KOK693" s="39"/>
      <c r="KOL693" s="39"/>
      <c r="KOM693" s="39"/>
      <c r="KON693" s="39"/>
      <c r="KOO693" s="39"/>
      <c r="KOP693" s="39"/>
      <c r="KOQ693" s="37"/>
      <c r="KOR693" s="37"/>
      <c r="KOS693" s="37"/>
      <c r="KOT693" s="37"/>
      <c r="KOU693" s="34"/>
      <c r="KOV693" s="40"/>
      <c r="KOW693" s="34"/>
      <c r="KOX693" s="34"/>
      <c r="KOY693" s="35"/>
      <c r="KOZ693" s="36"/>
      <c r="KPA693" s="37"/>
      <c r="KPB693" s="34"/>
      <c r="KPC693" s="34"/>
      <c r="KPD693" s="41"/>
      <c r="KPE693" s="41"/>
      <c r="KPF693" s="41"/>
      <c r="KPG693" s="41"/>
      <c r="KPH693" s="36"/>
      <c r="KPI693" s="41"/>
      <c r="KPJ693" s="36"/>
      <c r="KPK693" s="34"/>
      <c r="KPL693" s="34"/>
      <c r="KPM693" s="37"/>
      <c r="KPN693" s="38"/>
      <c r="KPO693" s="34"/>
      <c r="KPP693" s="39"/>
      <c r="KPQ693" s="39"/>
      <c r="KPR693" s="39"/>
      <c r="KPS693" s="39"/>
      <c r="KPT693" s="39"/>
      <c r="KPU693" s="39"/>
      <c r="KPV693" s="39"/>
      <c r="KPW693" s="39"/>
      <c r="KPX693" s="39"/>
      <c r="KPY693" s="39"/>
      <c r="KPZ693" s="39"/>
      <c r="KQA693" s="37"/>
      <c r="KQB693" s="37"/>
      <c r="KQC693" s="37"/>
      <c r="KQD693" s="37"/>
      <c r="KQE693" s="34"/>
      <c r="KQF693" s="40"/>
      <c r="KQG693" s="34"/>
      <c r="KQH693" s="34"/>
      <c r="KQI693" s="35"/>
      <c r="KQJ693" s="36"/>
      <c r="KQK693" s="37"/>
      <c r="KQL693" s="34"/>
      <c r="KQM693" s="34"/>
      <c r="KQN693" s="41"/>
      <c r="KQO693" s="41"/>
      <c r="KQP693" s="41"/>
      <c r="KQQ693" s="41"/>
      <c r="KQR693" s="36"/>
      <c r="KQS693" s="41"/>
      <c r="KQT693" s="36"/>
      <c r="KQU693" s="34"/>
      <c r="KQV693" s="34"/>
      <c r="KQW693" s="37"/>
      <c r="KQX693" s="38"/>
      <c r="KQY693" s="34"/>
      <c r="KQZ693" s="39"/>
      <c r="KRA693" s="39"/>
      <c r="KRB693" s="39"/>
      <c r="KRC693" s="39"/>
      <c r="KRD693" s="39"/>
      <c r="KRE693" s="39"/>
      <c r="KRF693" s="39"/>
      <c r="KRG693" s="39"/>
      <c r="KRH693" s="39"/>
      <c r="KRI693" s="39"/>
      <c r="KRJ693" s="39"/>
      <c r="KRK693" s="37"/>
      <c r="KRL693" s="37"/>
      <c r="KRM693" s="37"/>
      <c r="KRN693" s="37"/>
      <c r="KRO693" s="34"/>
      <c r="KRP693" s="40"/>
      <c r="KRQ693" s="34"/>
      <c r="KRR693" s="34"/>
      <c r="KRS693" s="35"/>
      <c r="KRT693" s="36"/>
      <c r="KRU693" s="37"/>
      <c r="KRV693" s="34"/>
      <c r="KRW693" s="34"/>
      <c r="KRX693" s="41"/>
      <c r="KRY693" s="41"/>
      <c r="KRZ693" s="41"/>
      <c r="KSA693" s="41"/>
      <c r="KSB693" s="36"/>
      <c r="KSC693" s="41"/>
      <c r="KSD693" s="36"/>
      <c r="KSE693" s="34"/>
      <c r="KSF693" s="34"/>
      <c r="KSG693" s="37"/>
      <c r="KSH693" s="38"/>
      <c r="KSI693" s="34"/>
      <c r="KSJ693" s="39"/>
      <c r="KSK693" s="39"/>
      <c r="KSL693" s="39"/>
      <c r="KSM693" s="39"/>
      <c r="KSN693" s="39"/>
      <c r="KSO693" s="39"/>
      <c r="KSP693" s="39"/>
      <c r="KSQ693" s="39"/>
      <c r="KSR693" s="39"/>
      <c r="KSS693" s="39"/>
      <c r="KST693" s="39"/>
      <c r="KSU693" s="37"/>
      <c r="KSV693" s="37"/>
      <c r="KSW693" s="37"/>
      <c r="KSX693" s="37"/>
      <c r="KSY693" s="34"/>
      <c r="KSZ693" s="40"/>
      <c r="KTA693" s="34"/>
      <c r="KTB693" s="34"/>
      <c r="KTC693" s="35"/>
      <c r="KTD693" s="36"/>
      <c r="KTE693" s="37"/>
      <c r="KTF693" s="34"/>
      <c r="KTG693" s="34"/>
      <c r="KTH693" s="41"/>
      <c r="KTI693" s="41"/>
      <c r="KTJ693" s="41"/>
      <c r="KTK693" s="41"/>
      <c r="KTL693" s="36"/>
      <c r="KTM693" s="41"/>
      <c r="KTN693" s="36"/>
      <c r="KTO693" s="34"/>
      <c r="KTP693" s="34"/>
      <c r="KTQ693" s="37"/>
      <c r="KTR693" s="38"/>
      <c r="KTS693" s="34"/>
      <c r="KTT693" s="39"/>
      <c r="KTU693" s="39"/>
      <c r="KTV693" s="39"/>
      <c r="KTW693" s="39"/>
      <c r="KTX693" s="39"/>
      <c r="KTY693" s="39"/>
      <c r="KTZ693" s="39"/>
      <c r="KUA693" s="39"/>
      <c r="KUB693" s="39"/>
      <c r="KUC693" s="39"/>
      <c r="KUD693" s="39"/>
      <c r="KUE693" s="37"/>
      <c r="KUF693" s="37"/>
      <c r="KUG693" s="37"/>
      <c r="KUH693" s="37"/>
      <c r="KUI693" s="34"/>
      <c r="KUJ693" s="40"/>
      <c r="KUK693" s="34"/>
      <c r="KUL693" s="34"/>
      <c r="KUM693" s="35"/>
      <c r="KUN693" s="36"/>
      <c r="KUO693" s="37"/>
      <c r="KUP693" s="34"/>
      <c r="KUQ693" s="34"/>
      <c r="KUR693" s="41"/>
      <c r="KUS693" s="41"/>
      <c r="KUT693" s="41"/>
      <c r="KUU693" s="41"/>
      <c r="KUV693" s="36"/>
      <c r="KUW693" s="41"/>
      <c r="KUX693" s="36"/>
      <c r="KUY693" s="34"/>
      <c r="KUZ693" s="34"/>
      <c r="KVA693" s="37"/>
      <c r="KVB693" s="38"/>
      <c r="KVC693" s="34"/>
      <c r="KVD693" s="39"/>
      <c r="KVE693" s="39"/>
      <c r="KVF693" s="39"/>
      <c r="KVG693" s="39"/>
      <c r="KVH693" s="39"/>
      <c r="KVI693" s="39"/>
      <c r="KVJ693" s="39"/>
      <c r="KVK693" s="39"/>
      <c r="KVL693" s="39"/>
      <c r="KVM693" s="39"/>
      <c r="KVN693" s="39"/>
      <c r="KVO693" s="37"/>
      <c r="KVP693" s="37"/>
      <c r="KVQ693" s="37"/>
      <c r="KVR693" s="37"/>
      <c r="KVS693" s="34"/>
      <c r="KVT693" s="40"/>
      <c r="KVU693" s="34"/>
      <c r="KVV693" s="34"/>
      <c r="KVW693" s="35"/>
      <c r="KVX693" s="36"/>
      <c r="KVY693" s="37"/>
      <c r="KVZ693" s="34"/>
      <c r="KWA693" s="34"/>
      <c r="KWB693" s="41"/>
      <c r="KWC693" s="41"/>
      <c r="KWD693" s="41"/>
      <c r="KWE693" s="41"/>
      <c r="KWF693" s="36"/>
      <c r="KWG693" s="41"/>
      <c r="KWH693" s="36"/>
      <c r="KWI693" s="34"/>
      <c r="KWJ693" s="34"/>
      <c r="KWK693" s="37"/>
      <c r="KWL693" s="38"/>
      <c r="KWM693" s="34"/>
      <c r="KWN693" s="39"/>
      <c r="KWO693" s="39"/>
      <c r="KWP693" s="39"/>
      <c r="KWQ693" s="39"/>
      <c r="KWR693" s="39"/>
      <c r="KWS693" s="39"/>
      <c r="KWT693" s="39"/>
      <c r="KWU693" s="39"/>
      <c r="KWV693" s="39"/>
      <c r="KWW693" s="39"/>
      <c r="KWX693" s="39"/>
      <c r="KWY693" s="37"/>
      <c r="KWZ693" s="37"/>
      <c r="KXA693" s="37"/>
      <c r="KXB693" s="37"/>
      <c r="KXC693" s="34"/>
      <c r="KXD693" s="40"/>
      <c r="KXE693" s="34"/>
      <c r="KXF693" s="34"/>
      <c r="KXG693" s="35"/>
      <c r="KXH693" s="36"/>
      <c r="KXI693" s="37"/>
      <c r="KXJ693" s="34"/>
      <c r="KXK693" s="34"/>
      <c r="KXL693" s="41"/>
      <c r="KXM693" s="41"/>
      <c r="KXN693" s="41"/>
      <c r="KXO693" s="41"/>
      <c r="KXP693" s="36"/>
      <c r="KXQ693" s="41"/>
      <c r="KXR693" s="36"/>
      <c r="KXS693" s="34"/>
      <c r="KXT693" s="34"/>
      <c r="KXU693" s="37"/>
      <c r="KXV693" s="38"/>
      <c r="KXW693" s="34"/>
      <c r="KXX693" s="39"/>
      <c r="KXY693" s="39"/>
      <c r="KXZ693" s="39"/>
      <c r="KYA693" s="39"/>
      <c r="KYB693" s="39"/>
      <c r="KYC693" s="39"/>
      <c r="KYD693" s="39"/>
      <c r="KYE693" s="39"/>
      <c r="KYF693" s="39"/>
      <c r="KYG693" s="39"/>
      <c r="KYH693" s="39"/>
      <c r="KYI693" s="37"/>
      <c r="KYJ693" s="37"/>
      <c r="KYK693" s="37"/>
      <c r="KYL693" s="37"/>
      <c r="KYM693" s="34"/>
      <c r="KYN693" s="40"/>
      <c r="KYO693" s="34"/>
      <c r="KYP693" s="34"/>
      <c r="KYQ693" s="35"/>
      <c r="KYR693" s="36"/>
      <c r="KYS693" s="37"/>
      <c r="KYT693" s="34"/>
      <c r="KYU693" s="34"/>
      <c r="KYV693" s="41"/>
      <c r="KYW693" s="41"/>
      <c r="KYX693" s="41"/>
      <c r="KYY693" s="41"/>
      <c r="KYZ693" s="36"/>
      <c r="KZA693" s="41"/>
      <c r="KZB693" s="36"/>
      <c r="KZC693" s="34"/>
      <c r="KZD693" s="34"/>
      <c r="KZE693" s="37"/>
      <c r="KZF693" s="38"/>
      <c r="KZG693" s="34"/>
      <c r="KZH693" s="39"/>
      <c r="KZI693" s="39"/>
      <c r="KZJ693" s="39"/>
      <c r="KZK693" s="39"/>
      <c r="KZL693" s="39"/>
      <c r="KZM693" s="39"/>
      <c r="KZN693" s="39"/>
      <c r="KZO693" s="39"/>
      <c r="KZP693" s="39"/>
      <c r="KZQ693" s="39"/>
      <c r="KZR693" s="39"/>
      <c r="KZS693" s="37"/>
      <c r="KZT693" s="37"/>
      <c r="KZU693" s="37"/>
      <c r="KZV693" s="37"/>
      <c r="KZW693" s="34"/>
      <c r="KZX693" s="40"/>
      <c r="KZY693" s="34"/>
      <c r="KZZ693" s="34"/>
      <c r="LAA693" s="35"/>
      <c r="LAB693" s="36"/>
      <c r="LAC693" s="37"/>
      <c r="LAD693" s="34"/>
      <c r="LAE693" s="34"/>
      <c r="LAF693" s="41"/>
      <c r="LAG693" s="41"/>
      <c r="LAH693" s="41"/>
      <c r="LAI693" s="41"/>
      <c r="LAJ693" s="36"/>
      <c r="LAK693" s="41"/>
      <c r="LAL693" s="36"/>
      <c r="LAM693" s="34"/>
      <c r="LAN693" s="34"/>
      <c r="LAO693" s="37"/>
      <c r="LAP693" s="38"/>
      <c r="LAQ693" s="34"/>
      <c r="LAR693" s="39"/>
      <c r="LAS693" s="39"/>
      <c r="LAT693" s="39"/>
      <c r="LAU693" s="39"/>
      <c r="LAV693" s="39"/>
      <c r="LAW693" s="39"/>
      <c r="LAX693" s="39"/>
      <c r="LAY693" s="39"/>
      <c r="LAZ693" s="39"/>
      <c r="LBA693" s="39"/>
      <c r="LBB693" s="39"/>
      <c r="LBC693" s="37"/>
      <c r="LBD693" s="37"/>
      <c r="LBE693" s="37"/>
      <c r="LBF693" s="37"/>
      <c r="LBG693" s="34"/>
      <c r="LBH693" s="40"/>
      <c r="LBI693" s="34"/>
      <c r="LBJ693" s="34"/>
      <c r="LBK693" s="35"/>
      <c r="LBL693" s="36"/>
      <c r="LBM693" s="37"/>
      <c r="LBN693" s="34"/>
      <c r="LBO693" s="34"/>
      <c r="LBP693" s="41"/>
      <c r="LBQ693" s="41"/>
      <c r="LBR693" s="41"/>
      <c r="LBS693" s="41"/>
      <c r="LBT693" s="36"/>
      <c r="LBU693" s="41"/>
      <c r="LBV693" s="36"/>
      <c r="LBW693" s="34"/>
      <c r="LBX693" s="34"/>
      <c r="LBY693" s="37"/>
      <c r="LBZ693" s="38"/>
      <c r="LCA693" s="34"/>
      <c r="LCB693" s="39"/>
      <c r="LCC693" s="39"/>
      <c r="LCD693" s="39"/>
      <c r="LCE693" s="39"/>
      <c r="LCF693" s="39"/>
      <c r="LCG693" s="39"/>
      <c r="LCH693" s="39"/>
      <c r="LCI693" s="39"/>
      <c r="LCJ693" s="39"/>
      <c r="LCK693" s="39"/>
      <c r="LCL693" s="39"/>
      <c r="LCM693" s="37"/>
      <c r="LCN693" s="37"/>
      <c r="LCO693" s="37"/>
      <c r="LCP693" s="37"/>
      <c r="LCQ693" s="34"/>
      <c r="LCR693" s="40"/>
      <c r="LCS693" s="34"/>
      <c r="LCT693" s="34"/>
      <c r="LCU693" s="35"/>
      <c r="LCV693" s="36"/>
      <c r="LCW693" s="37"/>
      <c r="LCX693" s="34"/>
      <c r="LCY693" s="34"/>
      <c r="LCZ693" s="41"/>
      <c r="LDA693" s="41"/>
      <c r="LDB693" s="41"/>
      <c r="LDC693" s="41"/>
      <c r="LDD693" s="36"/>
      <c r="LDE693" s="41"/>
      <c r="LDF693" s="36"/>
      <c r="LDG693" s="34"/>
      <c r="LDH693" s="34"/>
      <c r="LDI693" s="37"/>
      <c r="LDJ693" s="38"/>
      <c r="LDK693" s="34"/>
      <c r="LDL693" s="39"/>
      <c r="LDM693" s="39"/>
      <c r="LDN693" s="39"/>
      <c r="LDO693" s="39"/>
      <c r="LDP693" s="39"/>
      <c r="LDQ693" s="39"/>
      <c r="LDR693" s="39"/>
      <c r="LDS693" s="39"/>
      <c r="LDT693" s="39"/>
      <c r="LDU693" s="39"/>
      <c r="LDV693" s="39"/>
      <c r="LDW693" s="37"/>
      <c r="LDX693" s="37"/>
      <c r="LDY693" s="37"/>
      <c r="LDZ693" s="37"/>
      <c r="LEA693" s="34"/>
      <c r="LEB693" s="40"/>
      <c r="LEC693" s="34"/>
      <c r="LED693" s="34"/>
      <c r="LEE693" s="35"/>
      <c r="LEF693" s="36"/>
      <c r="LEG693" s="37"/>
      <c r="LEH693" s="34"/>
      <c r="LEI693" s="34"/>
      <c r="LEJ693" s="41"/>
      <c r="LEK693" s="41"/>
      <c r="LEL693" s="41"/>
      <c r="LEM693" s="41"/>
      <c r="LEN693" s="36"/>
      <c r="LEO693" s="41"/>
      <c r="LEP693" s="36"/>
      <c r="LEQ693" s="34"/>
      <c r="LER693" s="34"/>
      <c r="LES693" s="37"/>
      <c r="LET693" s="38"/>
      <c r="LEU693" s="34"/>
      <c r="LEV693" s="39"/>
      <c r="LEW693" s="39"/>
      <c r="LEX693" s="39"/>
      <c r="LEY693" s="39"/>
      <c r="LEZ693" s="39"/>
      <c r="LFA693" s="39"/>
      <c r="LFB693" s="39"/>
      <c r="LFC693" s="39"/>
      <c r="LFD693" s="39"/>
      <c r="LFE693" s="39"/>
      <c r="LFF693" s="39"/>
      <c r="LFG693" s="37"/>
      <c r="LFH693" s="37"/>
      <c r="LFI693" s="37"/>
      <c r="LFJ693" s="37"/>
      <c r="LFK693" s="34"/>
      <c r="LFL693" s="40"/>
      <c r="LFM693" s="34"/>
      <c r="LFN693" s="34"/>
      <c r="LFO693" s="35"/>
      <c r="LFP693" s="36"/>
      <c r="LFQ693" s="37"/>
      <c r="LFR693" s="34"/>
      <c r="LFS693" s="34"/>
      <c r="LFT693" s="41"/>
      <c r="LFU693" s="41"/>
      <c r="LFV693" s="41"/>
      <c r="LFW693" s="41"/>
      <c r="LFX693" s="36"/>
      <c r="LFY693" s="41"/>
      <c r="LFZ693" s="36"/>
      <c r="LGA693" s="34"/>
      <c r="LGB693" s="34"/>
      <c r="LGC693" s="37"/>
      <c r="LGD693" s="38"/>
      <c r="LGE693" s="34"/>
      <c r="LGF693" s="39"/>
      <c r="LGG693" s="39"/>
      <c r="LGH693" s="39"/>
      <c r="LGI693" s="39"/>
      <c r="LGJ693" s="39"/>
      <c r="LGK693" s="39"/>
      <c r="LGL693" s="39"/>
      <c r="LGM693" s="39"/>
      <c r="LGN693" s="39"/>
      <c r="LGO693" s="39"/>
      <c r="LGP693" s="39"/>
      <c r="LGQ693" s="37"/>
      <c r="LGR693" s="37"/>
      <c r="LGS693" s="37"/>
      <c r="LGT693" s="37"/>
      <c r="LGU693" s="34"/>
      <c r="LGV693" s="40"/>
      <c r="LGW693" s="34"/>
      <c r="LGX693" s="34"/>
      <c r="LGY693" s="35"/>
      <c r="LGZ693" s="36"/>
      <c r="LHA693" s="37"/>
      <c r="LHB693" s="34"/>
      <c r="LHC693" s="34"/>
      <c r="LHD693" s="41"/>
      <c r="LHE693" s="41"/>
      <c r="LHF693" s="41"/>
      <c r="LHG693" s="41"/>
      <c r="LHH693" s="36"/>
      <c r="LHI693" s="41"/>
      <c r="LHJ693" s="36"/>
      <c r="LHK693" s="34"/>
      <c r="LHL693" s="34"/>
      <c r="LHM693" s="37"/>
      <c r="LHN693" s="38"/>
      <c r="LHO693" s="34"/>
      <c r="LHP693" s="39"/>
      <c r="LHQ693" s="39"/>
      <c r="LHR693" s="39"/>
      <c r="LHS693" s="39"/>
      <c r="LHT693" s="39"/>
      <c r="LHU693" s="39"/>
      <c r="LHV693" s="39"/>
      <c r="LHW693" s="39"/>
      <c r="LHX693" s="39"/>
      <c r="LHY693" s="39"/>
      <c r="LHZ693" s="39"/>
      <c r="LIA693" s="37"/>
      <c r="LIB693" s="37"/>
      <c r="LIC693" s="37"/>
      <c r="LID693" s="37"/>
      <c r="LIE693" s="34"/>
      <c r="LIF693" s="40"/>
      <c r="LIG693" s="34"/>
      <c r="LIH693" s="34"/>
      <c r="LII693" s="35"/>
      <c r="LIJ693" s="36"/>
      <c r="LIK693" s="37"/>
      <c r="LIL693" s="34"/>
      <c r="LIM693" s="34"/>
      <c r="LIN693" s="41"/>
      <c r="LIO693" s="41"/>
      <c r="LIP693" s="41"/>
      <c r="LIQ693" s="41"/>
      <c r="LIR693" s="36"/>
      <c r="LIS693" s="41"/>
      <c r="LIT693" s="36"/>
      <c r="LIU693" s="34"/>
      <c r="LIV693" s="34"/>
      <c r="LIW693" s="37"/>
      <c r="LIX693" s="38"/>
      <c r="LIY693" s="34"/>
      <c r="LIZ693" s="39"/>
      <c r="LJA693" s="39"/>
      <c r="LJB693" s="39"/>
      <c r="LJC693" s="39"/>
      <c r="LJD693" s="39"/>
      <c r="LJE693" s="39"/>
      <c r="LJF693" s="39"/>
      <c r="LJG693" s="39"/>
      <c r="LJH693" s="39"/>
      <c r="LJI693" s="39"/>
      <c r="LJJ693" s="39"/>
      <c r="LJK693" s="37"/>
      <c r="LJL693" s="37"/>
      <c r="LJM693" s="37"/>
      <c r="LJN693" s="37"/>
      <c r="LJO693" s="34"/>
      <c r="LJP693" s="40"/>
      <c r="LJQ693" s="34"/>
      <c r="LJR693" s="34"/>
      <c r="LJS693" s="35"/>
      <c r="LJT693" s="36"/>
      <c r="LJU693" s="37"/>
      <c r="LJV693" s="34"/>
      <c r="LJW693" s="34"/>
      <c r="LJX693" s="41"/>
      <c r="LJY693" s="41"/>
      <c r="LJZ693" s="41"/>
      <c r="LKA693" s="41"/>
      <c r="LKB693" s="36"/>
      <c r="LKC693" s="41"/>
      <c r="LKD693" s="36"/>
      <c r="LKE693" s="34"/>
      <c r="LKF693" s="34"/>
      <c r="LKG693" s="37"/>
      <c r="LKH693" s="38"/>
      <c r="LKI693" s="34"/>
      <c r="LKJ693" s="39"/>
      <c r="LKK693" s="39"/>
      <c r="LKL693" s="39"/>
      <c r="LKM693" s="39"/>
      <c r="LKN693" s="39"/>
      <c r="LKO693" s="39"/>
      <c r="LKP693" s="39"/>
      <c r="LKQ693" s="39"/>
      <c r="LKR693" s="39"/>
      <c r="LKS693" s="39"/>
      <c r="LKT693" s="39"/>
      <c r="LKU693" s="37"/>
      <c r="LKV693" s="37"/>
      <c r="LKW693" s="37"/>
      <c r="LKX693" s="37"/>
      <c r="LKY693" s="34"/>
      <c r="LKZ693" s="40"/>
      <c r="LLA693" s="34"/>
      <c r="LLB693" s="34"/>
      <c r="LLC693" s="35"/>
      <c r="LLD693" s="36"/>
      <c r="LLE693" s="37"/>
      <c r="LLF693" s="34"/>
      <c r="LLG693" s="34"/>
      <c r="LLH693" s="41"/>
      <c r="LLI693" s="41"/>
      <c r="LLJ693" s="41"/>
      <c r="LLK693" s="41"/>
      <c r="LLL693" s="36"/>
      <c r="LLM693" s="41"/>
      <c r="LLN693" s="36"/>
      <c r="LLO693" s="34"/>
      <c r="LLP693" s="34"/>
      <c r="LLQ693" s="37"/>
      <c r="LLR693" s="38"/>
      <c r="LLS693" s="34"/>
      <c r="LLT693" s="39"/>
      <c r="LLU693" s="39"/>
      <c r="LLV693" s="39"/>
      <c r="LLW693" s="39"/>
      <c r="LLX693" s="39"/>
      <c r="LLY693" s="39"/>
      <c r="LLZ693" s="39"/>
      <c r="LMA693" s="39"/>
      <c r="LMB693" s="39"/>
      <c r="LMC693" s="39"/>
      <c r="LMD693" s="39"/>
      <c r="LME693" s="37"/>
      <c r="LMF693" s="37"/>
      <c r="LMG693" s="37"/>
      <c r="LMH693" s="37"/>
      <c r="LMI693" s="34"/>
      <c r="LMJ693" s="40"/>
      <c r="LMK693" s="34"/>
      <c r="LML693" s="34"/>
      <c r="LMM693" s="35"/>
      <c r="LMN693" s="36"/>
      <c r="LMO693" s="37"/>
      <c r="LMP693" s="34"/>
      <c r="LMQ693" s="34"/>
      <c r="LMR693" s="41"/>
      <c r="LMS693" s="41"/>
      <c r="LMT693" s="41"/>
      <c r="LMU693" s="41"/>
      <c r="LMV693" s="36"/>
      <c r="LMW693" s="41"/>
      <c r="LMX693" s="36"/>
      <c r="LMY693" s="34"/>
      <c r="LMZ693" s="34"/>
      <c r="LNA693" s="37"/>
      <c r="LNB693" s="38"/>
      <c r="LNC693" s="34"/>
      <c r="LND693" s="39"/>
      <c r="LNE693" s="39"/>
      <c r="LNF693" s="39"/>
      <c r="LNG693" s="39"/>
      <c r="LNH693" s="39"/>
      <c r="LNI693" s="39"/>
      <c r="LNJ693" s="39"/>
      <c r="LNK693" s="39"/>
      <c r="LNL693" s="39"/>
      <c r="LNM693" s="39"/>
      <c r="LNN693" s="39"/>
      <c r="LNO693" s="37"/>
      <c r="LNP693" s="37"/>
      <c r="LNQ693" s="37"/>
      <c r="LNR693" s="37"/>
      <c r="LNS693" s="34"/>
      <c r="LNT693" s="40"/>
      <c r="LNU693" s="34"/>
      <c r="LNV693" s="34"/>
      <c r="LNW693" s="35"/>
      <c r="LNX693" s="36"/>
      <c r="LNY693" s="37"/>
      <c r="LNZ693" s="34"/>
      <c r="LOA693" s="34"/>
      <c r="LOB693" s="41"/>
      <c r="LOC693" s="41"/>
      <c r="LOD693" s="41"/>
      <c r="LOE693" s="41"/>
      <c r="LOF693" s="36"/>
      <c r="LOG693" s="41"/>
      <c r="LOH693" s="36"/>
      <c r="LOI693" s="34"/>
      <c r="LOJ693" s="34"/>
      <c r="LOK693" s="37"/>
      <c r="LOL693" s="38"/>
      <c r="LOM693" s="34"/>
      <c r="LON693" s="39"/>
      <c r="LOO693" s="39"/>
      <c r="LOP693" s="39"/>
      <c r="LOQ693" s="39"/>
      <c r="LOR693" s="39"/>
      <c r="LOS693" s="39"/>
      <c r="LOT693" s="39"/>
      <c r="LOU693" s="39"/>
      <c r="LOV693" s="39"/>
      <c r="LOW693" s="39"/>
      <c r="LOX693" s="39"/>
      <c r="LOY693" s="37"/>
      <c r="LOZ693" s="37"/>
      <c r="LPA693" s="37"/>
      <c r="LPB693" s="37"/>
      <c r="LPC693" s="34"/>
      <c r="LPD693" s="40"/>
      <c r="LPE693" s="34"/>
      <c r="LPF693" s="34"/>
      <c r="LPG693" s="35"/>
      <c r="LPH693" s="36"/>
      <c r="LPI693" s="37"/>
      <c r="LPJ693" s="34"/>
      <c r="LPK693" s="34"/>
      <c r="LPL693" s="41"/>
      <c r="LPM693" s="41"/>
      <c r="LPN693" s="41"/>
      <c r="LPO693" s="41"/>
      <c r="LPP693" s="36"/>
      <c r="LPQ693" s="41"/>
      <c r="LPR693" s="36"/>
      <c r="LPS693" s="34"/>
      <c r="LPT693" s="34"/>
      <c r="LPU693" s="37"/>
      <c r="LPV693" s="38"/>
      <c r="LPW693" s="34"/>
      <c r="LPX693" s="39"/>
      <c r="LPY693" s="39"/>
      <c r="LPZ693" s="39"/>
      <c r="LQA693" s="39"/>
      <c r="LQB693" s="39"/>
      <c r="LQC693" s="39"/>
      <c r="LQD693" s="39"/>
      <c r="LQE693" s="39"/>
      <c r="LQF693" s="39"/>
      <c r="LQG693" s="39"/>
      <c r="LQH693" s="39"/>
      <c r="LQI693" s="37"/>
      <c r="LQJ693" s="37"/>
      <c r="LQK693" s="37"/>
      <c r="LQL693" s="37"/>
      <c r="LQM693" s="34"/>
      <c r="LQN693" s="40"/>
      <c r="LQO693" s="34"/>
      <c r="LQP693" s="34"/>
      <c r="LQQ693" s="35"/>
      <c r="LQR693" s="36"/>
      <c r="LQS693" s="37"/>
      <c r="LQT693" s="34"/>
      <c r="LQU693" s="34"/>
      <c r="LQV693" s="41"/>
      <c r="LQW693" s="41"/>
      <c r="LQX693" s="41"/>
      <c r="LQY693" s="41"/>
      <c r="LQZ693" s="36"/>
      <c r="LRA693" s="41"/>
      <c r="LRB693" s="36"/>
      <c r="LRC693" s="34"/>
      <c r="LRD693" s="34"/>
      <c r="LRE693" s="37"/>
      <c r="LRF693" s="38"/>
      <c r="LRG693" s="34"/>
      <c r="LRH693" s="39"/>
      <c r="LRI693" s="39"/>
      <c r="LRJ693" s="39"/>
      <c r="LRK693" s="39"/>
      <c r="LRL693" s="39"/>
      <c r="LRM693" s="39"/>
      <c r="LRN693" s="39"/>
      <c r="LRO693" s="39"/>
      <c r="LRP693" s="39"/>
      <c r="LRQ693" s="39"/>
      <c r="LRR693" s="39"/>
      <c r="LRS693" s="37"/>
      <c r="LRT693" s="37"/>
      <c r="LRU693" s="37"/>
      <c r="LRV693" s="37"/>
      <c r="LRW693" s="34"/>
      <c r="LRX693" s="40"/>
      <c r="LRY693" s="34"/>
      <c r="LRZ693" s="34"/>
      <c r="LSA693" s="35"/>
      <c r="LSB693" s="36"/>
      <c r="LSC693" s="37"/>
      <c r="LSD693" s="34"/>
      <c r="LSE693" s="34"/>
      <c r="LSF693" s="41"/>
      <c r="LSG693" s="41"/>
      <c r="LSH693" s="41"/>
      <c r="LSI693" s="41"/>
      <c r="LSJ693" s="36"/>
      <c r="LSK693" s="41"/>
      <c r="LSL693" s="36"/>
      <c r="LSM693" s="34"/>
      <c r="LSN693" s="34"/>
      <c r="LSO693" s="37"/>
      <c r="LSP693" s="38"/>
      <c r="LSQ693" s="34"/>
      <c r="LSR693" s="39"/>
      <c r="LSS693" s="39"/>
      <c r="LST693" s="39"/>
      <c r="LSU693" s="39"/>
      <c r="LSV693" s="39"/>
      <c r="LSW693" s="39"/>
      <c r="LSX693" s="39"/>
      <c r="LSY693" s="39"/>
      <c r="LSZ693" s="39"/>
      <c r="LTA693" s="39"/>
      <c r="LTB693" s="39"/>
      <c r="LTC693" s="37"/>
      <c r="LTD693" s="37"/>
      <c r="LTE693" s="37"/>
      <c r="LTF693" s="37"/>
      <c r="LTG693" s="34"/>
      <c r="LTH693" s="40"/>
      <c r="LTI693" s="34"/>
      <c r="LTJ693" s="34"/>
      <c r="LTK693" s="35"/>
      <c r="LTL693" s="36"/>
      <c r="LTM693" s="37"/>
      <c r="LTN693" s="34"/>
      <c r="LTO693" s="34"/>
      <c r="LTP693" s="41"/>
      <c r="LTQ693" s="41"/>
      <c r="LTR693" s="41"/>
      <c r="LTS693" s="41"/>
      <c r="LTT693" s="36"/>
      <c r="LTU693" s="41"/>
      <c r="LTV693" s="36"/>
      <c r="LTW693" s="34"/>
      <c r="LTX693" s="34"/>
      <c r="LTY693" s="37"/>
      <c r="LTZ693" s="38"/>
      <c r="LUA693" s="34"/>
      <c r="LUB693" s="39"/>
      <c r="LUC693" s="39"/>
      <c r="LUD693" s="39"/>
      <c r="LUE693" s="39"/>
      <c r="LUF693" s="39"/>
      <c r="LUG693" s="39"/>
      <c r="LUH693" s="39"/>
      <c r="LUI693" s="39"/>
      <c r="LUJ693" s="39"/>
      <c r="LUK693" s="39"/>
      <c r="LUL693" s="39"/>
      <c r="LUM693" s="37"/>
      <c r="LUN693" s="37"/>
      <c r="LUO693" s="37"/>
      <c r="LUP693" s="37"/>
      <c r="LUQ693" s="34"/>
      <c r="LUR693" s="40"/>
      <c r="LUS693" s="34"/>
      <c r="LUT693" s="34"/>
      <c r="LUU693" s="35"/>
      <c r="LUV693" s="36"/>
      <c r="LUW693" s="37"/>
      <c r="LUX693" s="34"/>
      <c r="LUY693" s="34"/>
      <c r="LUZ693" s="41"/>
      <c r="LVA693" s="41"/>
      <c r="LVB693" s="41"/>
      <c r="LVC693" s="41"/>
      <c r="LVD693" s="36"/>
      <c r="LVE693" s="41"/>
      <c r="LVF693" s="36"/>
      <c r="LVG693" s="34"/>
      <c r="LVH693" s="34"/>
      <c r="LVI693" s="37"/>
      <c r="LVJ693" s="38"/>
      <c r="LVK693" s="34"/>
      <c r="LVL693" s="39"/>
      <c r="LVM693" s="39"/>
      <c r="LVN693" s="39"/>
      <c r="LVO693" s="39"/>
      <c r="LVP693" s="39"/>
      <c r="LVQ693" s="39"/>
      <c r="LVR693" s="39"/>
      <c r="LVS693" s="39"/>
      <c r="LVT693" s="39"/>
      <c r="LVU693" s="39"/>
      <c r="LVV693" s="39"/>
      <c r="LVW693" s="37"/>
      <c r="LVX693" s="37"/>
      <c r="LVY693" s="37"/>
      <c r="LVZ693" s="37"/>
      <c r="LWA693" s="34"/>
      <c r="LWB693" s="40"/>
      <c r="LWC693" s="34"/>
      <c r="LWD693" s="34"/>
      <c r="LWE693" s="35"/>
      <c r="LWF693" s="36"/>
      <c r="LWG693" s="37"/>
      <c r="LWH693" s="34"/>
      <c r="LWI693" s="34"/>
      <c r="LWJ693" s="41"/>
      <c r="LWK693" s="41"/>
      <c r="LWL693" s="41"/>
      <c r="LWM693" s="41"/>
      <c r="LWN693" s="36"/>
      <c r="LWO693" s="41"/>
      <c r="LWP693" s="36"/>
      <c r="LWQ693" s="34"/>
      <c r="LWR693" s="34"/>
      <c r="LWS693" s="37"/>
      <c r="LWT693" s="38"/>
      <c r="LWU693" s="34"/>
      <c r="LWV693" s="39"/>
      <c r="LWW693" s="39"/>
      <c r="LWX693" s="39"/>
      <c r="LWY693" s="39"/>
      <c r="LWZ693" s="39"/>
      <c r="LXA693" s="39"/>
      <c r="LXB693" s="39"/>
      <c r="LXC693" s="39"/>
      <c r="LXD693" s="39"/>
      <c r="LXE693" s="39"/>
      <c r="LXF693" s="39"/>
      <c r="LXG693" s="37"/>
      <c r="LXH693" s="37"/>
      <c r="LXI693" s="37"/>
      <c r="LXJ693" s="37"/>
      <c r="LXK693" s="34"/>
      <c r="LXL693" s="40"/>
      <c r="LXM693" s="34"/>
      <c r="LXN693" s="34"/>
      <c r="LXO693" s="35"/>
      <c r="LXP693" s="36"/>
      <c r="LXQ693" s="37"/>
      <c r="LXR693" s="34"/>
      <c r="LXS693" s="34"/>
      <c r="LXT693" s="41"/>
      <c r="LXU693" s="41"/>
      <c r="LXV693" s="41"/>
      <c r="LXW693" s="41"/>
      <c r="LXX693" s="36"/>
      <c r="LXY693" s="41"/>
      <c r="LXZ693" s="36"/>
      <c r="LYA693" s="34"/>
      <c r="LYB693" s="34"/>
      <c r="LYC693" s="37"/>
      <c r="LYD693" s="38"/>
      <c r="LYE693" s="34"/>
      <c r="LYF693" s="39"/>
      <c r="LYG693" s="39"/>
      <c r="LYH693" s="39"/>
      <c r="LYI693" s="39"/>
      <c r="LYJ693" s="39"/>
      <c r="LYK693" s="39"/>
      <c r="LYL693" s="39"/>
      <c r="LYM693" s="39"/>
      <c r="LYN693" s="39"/>
      <c r="LYO693" s="39"/>
      <c r="LYP693" s="39"/>
      <c r="LYQ693" s="37"/>
      <c r="LYR693" s="37"/>
      <c r="LYS693" s="37"/>
      <c r="LYT693" s="37"/>
      <c r="LYU693" s="34"/>
      <c r="LYV693" s="40"/>
      <c r="LYW693" s="34"/>
      <c r="LYX693" s="34"/>
      <c r="LYY693" s="35"/>
      <c r="LYZ693" s="36"/>
      <c r="LZA693" s="37"/>
      <c r="LZB693" s="34"/>
      <c r="LZC693" s="34"/>
      <c r="LZD693" s="41"/>
      <c r="LZE693" s="41"/>
      <c r="LZF693" s="41"/>
      <c r="LZG693" s="41"/>
      <c r="LZH693" s="36"/>
      <c r="LZI693" s="41"/>
      <c r="LZJ693" s="36"/>
      <c r="LZK693" s="34"/>
      <c r="LZL693" s="34"/>
      <c r="LZM693" s="37"/>
      <c r="LZN693" s="38"/>
      <c r="LZO693" s="34"/>
      <c r="LZP693" s="39"/>
      <c r="LZQ693" s="39"/>
      <c r="LZR693" s="39"/>
      <c r="LZS693" s="39"/>
      <c r="LZT693" s="39"/>
      <c r="LZU693" s="39"/>
      <c r="LZV693" s="39"/>
      <c r="LZW693" s="39"/>
      <c r="LZX693" s="39"/>
      <c r="LZY693" s="39"/>
      <c r="LZZ693" s="39"/>
      <c r="MAA693" s="37"/>
      <c r="MAB693" s="37"/>
      <c r="MAC693" s="37"/>
      <c r="MAD693" s="37"/>
      <c r="MAE693" s="34"/>
      <c r="MAF693" s="40"/>
      <c r="MAG693" s="34"/>
      <c r="MAH693" s="34"/>
      <c r="MAI693" s="35"/>
      <c r="MAJ693" s="36"/>
      <c r="MAK693" s="37"/>
      <c r="MAL693" s="34"/>
      <c r="MAM693" s="34"/>
      <c r="MAN693" s="41"/>
      <c r="MAO693" s="41"/>
      <c r="MAP693" s="41"/>
      <c r="MAQ693" s="41"/>
      <c r="MAR693" s="36"/>
      <c r="MAS693" s="41"/>
      <c r="MAT693" s="36"/>
      <c r="MAU693" s="34"/>
      <c r="MAV693" s="34"/>
      <c r="MAW693" s="37"/>
      <c r="MAX693" s="38"/>
      <c r="MAY693" s="34"/>
      <c r="MAZ693" s="39"/>
      <c r="MBA693" s="39"/>
      <c r="MBB693" s="39"/>
      <c r="MBC693" s="39"/>
      <c r="MBD693" s="39"/>
      <c r="MBE693" s="39"/>
      <c r="MBF693" s="39"/>
      <c r="MBG693" s="39"/>
      <c r="MBH693" s="39"/>
      <c r="MBI693" s="39"/>
      <c r="MBJ693" s="39"/>
      <c r="MBK693" s="37"/>
      <c r="MBL693" s="37"/>
      <c r="MBM693" s="37"/>
      <c r="MBN693" s="37"/>
      <c r="MBO693" s="34"/>
      <c r="MBP693" s="40"/>
      <c r="MBQ693" s="34"/>
      <c r="MBR693" s="34"/>
      <c r="MBS693" s="35"/>
      <c r="MBT693" s="36"/>
      <c r="MBU693" s="37"/>
      <c r="MBV693" s="34"/>
      <c r="MBW693" s="34"/>
      <c r="MBX693" s="41"/>
      <c r="MBY693" s="41"/>
      <c r="MBZ693" s="41"/>
      <c r="MCA693" s="41"/>
      <c r="MCB693" s="36"/>
      <c r="MCC693" s="41"/>
      <c r="MCD693" s="36"/>
      <c r="MCE693" s="34"/>
      <c r="MCF693" s="34"/>
      <c r="MCG693" s="37"/>
      <c r="MCH693" s="38"/>
      <c r="MCI693" s="34"/>
      <c r="MCJ693" s="39"/>
      <c r="MCK693" s="39"/>
      <c r="MCL693" s="39"/>
      <c r="MCM693" s="39"/>
      <c r="MCN693" s="39"/>
      <c r="MCO693" s="39"/>
      <c r="MCP693" s="39"/>
      <c r="MCQ693" s="39"/>
      <c r="MCR693" s="39"/>
      <c r="MCS693" s="39"/>
      <c r="MCT693" s="39"/>
      <c r="MCU693" s="37"/>
      <c r="MCV693" s="37"/>
      <c r="MCW693" s="37"/>
      <c r="MCX693" s="37"/>
      <c r="MCY693" s="34"/>
      <c r="MCZ693" s="40"/>
      <c r="MDA693" s="34"/>
      <c r="MDB693" s="34"/>
      <c r="MDC693" s="35"/>
      <c r="MDD693" s="36"/>
      <c r="MDE693" s="37"/>
      <c r="MDF693" s="34"/>
      <c r="MDG693" s="34"/>
      <c r="MDH693" s="41"/>
      <c r="MDI693" s="41"/>
      <c r="MDJ693" s="41"/>
      <c r="MDK693" s="41"/>
      <c r="MDL693" s="36"/>
      <c r="MDM693" s="41"/>
      <c r="MDN693" s="36"/>
      <c r="MDO693" s="34"/>
      <c r="MDP693" s="34"/>
      <c r="MDQ693" s="37"/>
      <c r="MDR693" s="38"/>
      <c r="MDS693" s="34"/>
      <c r="MDT693" s="39"/>
      <c r="MDU693" s="39"/>
      <c r="MDV693" s="39"/>
      <c r="MDW693" s="39"/>
      <c r="MDX693" s="39"/>
      <c r="MDY693" s="39"/>
      <c r="MDZ693" s="39"/>
      <c r="MEA693" s="39"/>
      <c r="MEB693" s="39"/>
      <c r="MEC693" s="39"/>
      <c r="MED693" s="39"/>
      <c r="MEE693" s="37"/>
      <c r="MEF693" s="37"/>
      <c r="MEG693" s="37"/>
      <c r="MEH693" s="37"/>
      <c r="MEI693" s="34"/>
      <c r="MEJ693" s="40"/>
      <c r="MEK693" s="34"/>
      <c r="MEL693" s="34"/>
      <c r="MEM693" s="35"/>
      <c r="MEN693" s="36"/>
      <c r="MEO693" s="37"/>
      <c r="MEP693" s="34"/>
      <c r="MEQ693" s="34"/>
      <c r="MER693" s="41"/>
      <c r="MES693" s="41"/>
      <c r="MET693" s="41"/>
      <c r="MEU693" s="41"/>
      <c r="MEV693" s="36"/>
      <c r="MEW693" s="41"/>
      <c r="MEX693" s="36"/>
      <c r="MEY693" s="34"/>
      <c r="MEZ693" s="34"/>
      <c r="MFA693" s="37"/>
      <c r="MFB693" s="38"/>
      <c r="MFC693" s="34"/>
      <c r="MFD693" s="39"/>
      <c r="MFE693" s="39"/>
      <c r="MFF693" s="39"/>
      <c r="MFG693" s="39"/>
      <c r="MFH693" s="39"/>
      <c r="MFI693" s="39"/>
      <c r="MFJ693" s="39"/>
      <c r="MFK693" s="39"/>
      <c r="MFL693" s="39"/>
      <c r="MFM693" s="39"/>
      <c r="MFN693" s="39"/>
      <c r="MFO693" s="37"/>
      <c r="MFP693" s="37"/>
      <c r="MFQ693" s="37"/>
      <c r="MFR693" s="37"/>
      <c r="MFS693" s="34"/>
      <c r="MFT693" s="40"/>
      <c r="MFU693" s="34"/>
      <c r="MFV693" s="34"/>
      <c r="MFW693" s="35"/>
      <c r="MFX693" s="36"/>
      <c r="MFY693" s="37"/>
      <c r="MFZ693" s="34"/>
      <c r="MGA693" s="34"/>
      <c r="MGB693" s="41"/>
      <c r="MGC693" s="41"/>
      <c r="MGD693" s="41"/>
      <c r="MGE693" s="41"/>
      <c r="MGF693" s="36"/>
      <c r="MGG693" s="41"/>
      <c r="MGH693" s="36"/>
      <c r="MGI693" s="34"/>
      <c r="MGJ693" s="34"/>
      <c r="MGK693" s="37"/>
      <c r="MGL693" s="38"/>
      <c r="MGM693" s="34"/>
      <c r="MGN693" s="39"/>
      <c r="MGO693" s="39"/>
      <c r="MGP693" s="39"/>
      <c r="MGQ693" s="39"/>
      <c r="MGR693" s="39"/>
      <c r="MGS693" s="39"/>
      <c r="MGT693" s="39"/>
      <c r="MGU693" s="39"/>
      <c r="MGV693" s="39"/>
      <c r="MGW693" s="39"/>
      <c r="MGX693" s="39"/>
      <c r="MGY693" s="37"/>
      <c r="MGZ693" s="37"/>
      <c r="MHA693" s="37"/>
      <c r="MHB693" s="37"/>
      <c r="MHC693" s="34"/>
      <c r="MHD693" s="40"/>
      <c r="MHE693" s="34"/>
      <c r="MHF693" s="34"/>
      <c r="MHG693" s="35"/>
      <c r="MHH693" s="36"/>
      <c r="MHI693" s="37"/>
      <c r="MHJ693" s="34"/>
      <c r="MHK693" s="34"/>
      <c r="MHL693" s="41"/>
      <c r="MHM693" s="41"/>
      <c r="MHN693" s="41"/>
      <c r="MHO693" s="41"/>
      <c r="MHP693" s="36"/>
      <c r="MHQ693" s="41"/>
      <c r="MHR693" s="36"/>
      <c r="MHS693" s="34"/>
      <c r="MHT693" s="34"/>
      <c r="MHU693" s="37"/>
      <c r="MHV693" s="38"/>
      <c r="MHW693" s="34"/>
      <c r="MHX693" s="39"/>
      <c r="MHY693" s="39"/>
      <c r="MHZ693" s="39"/>
      <c r="MIA693" s="39"/>
      <c r="MIB693" s="39"/>
      <c r="MIC693" s="39"/>
      <c r="MID693" s="39"/>
      <c r="MIE693" s="39"/>
      <c r="MIF693" s="39"/>
      <c r="MIG693" s="39"/>
      <c r="MIH693" s="39"/>
      <c r="MII693" s="37"/>
      <c r="MIJ693" s="37"/>
      <c r="MIK693" s="37"/>
      <c r="MIL693" s="37"/>
      <c r="MIM693" s="34"/>
      <c r="MIN693" s="40"/>
      <c r="MIO693" s="34"/>
      <c r="MIP693" s="34"/>
      <c r="MIQ693" s="35"/>
      <c r="MIR693" s="36"/>
      <c r="MIS693" s="37"/>
      <c r="MIT693" s="34"/>
      <c r="MIU693" s="34"/>
      <c r="MIV693" s="41"/>
      <c r="MIW693" s="41"/>
      <c r="MIX693" s="41"/>
      <c r="MIY693" s="41"/>
      <c r="MIZ693" s="36"/>
      <c r="MJA693" s="41"/>
      <c r="MJB693" s="36"/>
      <c r="MJC693" s="34"/>
      <c r="MJD693" s="34"/>
      <c r="MJE693" s="37"/>
      <c r="MJF693" s="38"/>
      <c r="MJG693" s="34"/>
      <c r="MJH693" s="39"/>
      <c r="MJI693" s="39"/>
      <c r="MJJ693" s="39"/>
      <c r="MJK693" s="39"/>
      <c r="MJL693" s="39"/>
      <c r="MJM693" s="39"/>
      <c r="MJN693" s="39"/>
      <c r="MJO693" s="39"/>
      <c r="MJP693" s="39"/>
      <c r="MJQ693" s="39"/>
      <c r="MJR693" s="39"/>
      <c r="MJS693" s="37"/>
      <c r="MJT693" s="37"/>
      <c r="MJU693" s="37"/>
      <c r="MJV693" s="37"/>
      <c r="MJW693" s="34"/>
      <c r="MJX693" s="40"/>
      <c r="MJY693" s="34"/>
      <c r="MJZ693" s="34"/>
      <c r="MKA693" s="35"/>
      <c r="MKB693" s="36"/>
      <c r="MKC693" s="37"/>
      <c r="MKD693" s="34"/>
      <c r="MKE693" s="34"/>
      <c r="MKF693" s="41"/>
      <c r="MKG693" s="41"/>
      <c r="MKH693" s="41"/>
      <c r="MKI693" s="41"/>
      <c r="MKJ693" s="36"/>
      <c r="MKK693" s="41"/>
      <c r="MKL693" s="36"/>
      <c r="MKM693" s="34"/>
      <c r="MKN693" s="34"/>
      <c r="MKO693" s="37"/>
      <c r="MKP693" s="38"/>
      <c r="MKQ693" s="34"/>
      <c r="MKR693" s="39"/>
      <c r="MKS693" s="39"/>
      <c r="MKT693" s="39"/>
      <c r="MKU693" s="39"/>
      <c r="MKV693" s="39"/>
      <c r="MKW693" s="39"/>
      <c r="MKX693" s="39"/>
      <c r="MKY693" s="39"/>
      <c r="MKZ693" s="39"/>
      <c r="MLA693" s="39"/>
      <c r="MLB693" s="39"/>
      <c r="MLC693" s="37"/>
      <c r="MLD693" s="37"/>
      <c r="MLE693" s="37"/>
      <c r="MLF693" s="37"/>
      <c r="MLG693" s="34"/>
      <c r="MLH693" s="40"/>
      <c r="MLI693" s="34"/>
      <c r="MLJ693" s="34"/>
      <c r="MLK693" s="35"/>
      <c r="MLL693" s="36"/>
      <c r="MLM693" s="37"/>
      <c r="MLN693" s="34"/>
      <c r="MLO693" s="34"/>
      <c r="MLP693" s="41"/>
      <c r="MLQ693" s="41"/>
      <c r="MLR693" s="41"/>
      <c r="MLS693" s="41"/>
      <c r="MLT693" s="36"/>
      <c r="MLU693" s="41"/>
      <c r="MLV693" s="36"/>
      <c r="MLW693" s="34"/>
      <c r="MLX693" s="34"/>
      <c r="MLY693" s="37"/>
      <c r="MLZ693" s="38"/>
      <c r="MMA693" s="34"/>
      <c r="MMB693" s="39"/>
      <c r="MMC693" s="39"/>
      <c r="MMD693" s="39"/>
      <c r="MME693" s="39"/>
      <c r="MMF693" s="39"/>
      <c r="MMG693" s="39"/>
      <c r="MMH693" s="39"/>
      <c r="MMI693" s="39"/>
      <c r="MMJ693" s="39"/>
      <c r="MMK693" s="39"/>
      <c r="MML693" s="39"/>
      <c r="MMM693" s="37"/>
      <c r="MMN693" s="37"/>
      <c r="MMO693" s="37"/>
      <c r="MMP693" s="37"/>
      <c r="MMQ693" s="34"/>
      <c r="MMR693" s="40"/>
      <c r="MMS693" s="34"/>
      <c r="MMT693" s="34"/>
      <c r="MMU693" s="35"/>
      <c r="MMV693" s="36"/>
      <c r="MMW693" s="37"/>
      <c r="MMX693" s="34"/>
      <c r="MMY693" s="34"/>
      <c r="MMZ693" s="41"/>
      <c r="MNA693" s="41"/>
      <c r="MNB693" s="41"/>
      <c r="MNC693" s="41"/>
      <c r="MND693" s="36"/>
      <c r="MNE693" s="41"/>
      <c r="MNF693" s="36"/>
      <c r="MNG693" s="34"/>
      <c r="MNH693" s="34"/>
      <c r="MNI693" s="37"/>
      <c r="MNJ693" s="38"/>
      <c r="MNK693" s="34"/>
      <c r="MNL693" s="39"/>
      <c r="MNM693" s="39"/>
      <c r="MNN693" s="39"/>
      <c r="MNO693" s="39"/>
      <c r="MNP693" s="39"/>
      <c r="MNQ693" s="39"/>
      <c r="MNR693" s="39"/>
      <c r="MNS693" s="39"/>
      <c r="MNT693" s="39"/>
      <c r="MNU693" s="39"/>
      <c r="MNV693" s="39"/>
      <c r="MNW693" s="37"/>
      <c r="MNX693" s="37"/>
      <c r="MNY693" s="37"/>
      <c r="MNZ693" s="37"/>
      <c r="MOA693" s="34"/>
      <c r="MOB693" s="40"/>
      <c r="MOC693" s="34"/>
      <c r="MOD693" s="34"/>
      <c r="MOE693" s="35"/>
      <c r="MOF693" s="36"/>
      <c r="MOG693" s="37"/>
      <c r="MOH693" s="34"/>
      <c r="MOI693" s="34"/>
      <c r="MOJ693" s="41"/>
      <c r="MOK693" s="41"/>
      <c r="MOL693" s="41"/>
      <c r="MOM693" s="41"/>
      <c r="MON693" s="36"/>
      <c r="MOO693" s="41"/>
      <c r="MOP693" s="36"/>
      <c r="MOQ693" s="34"/>
      <c r="MOR693" s="34"/>
      <c r="MOS693" s="37"/>
      <c r="MOT693" s="38"/>
      <c r="MOU693" s="34"/>
      <c r="MOV693" s="39"/>
      <c r="MOW693" s="39"/>
      <c r="MOX693" s="39"/>
      <c r="MOY693" s="39"/>
      <c r="MOZ693" s="39"/>
      <c r="MPA693" s="39"/>
      <c r="MPB693" s="39"/>
      <c r="MPC693" s="39"/>
      <c r="MPD693" s="39"/>
      <c r="MPE693" s="39"/>
      <c r="MPF693" s="39"/>
      <c r="MPG693" s="37"/>
      <c r="MPH693" s="37"/>
      <c r="MPI693" s="37"/>
      <c r="MPJ693" s="37"/>
      <c r="MPK693" s="34"/>
      <c r="MPL693" s="40"/>
      <c r="MPM693" s="34"/>
      <c r="MPN693" s="34"/>
      <c r="MPO693" s="35"/>
      <c r="MPP693" s="36"/>
      <c r="MPQ693" s="37"/>
      <c r="MPR693" s="34"/>
      <c r="MPS693" s="34"/>
      <c r="MPT693" s="41"/>
      <c r="MPU693" s="41"/>
      <c r="MPV693" s="41"/>
      <c r="MPW693" s="41"/>
      <c r="MPX693" s="36"/>
      <c r="MPY693" s="41"/>
      <c r="MPZ693" s="36"/>
      <c r="MQA693" s="34"/>
      <c r="MQB693" s="34"/>
      <c r="MQC693" s="37"/>
      <c r="MQD693" s="38"/>
      <c r="MQE693" s="34"/>
      <c r="MQF693" s="39"/>
      <c r="MQG693" s="39"/>
      <c r="MQH693" s="39"/>
      <c r="MQI693" s="39"/>
      <c r="MQJ693" s="39"/>
      <c r="MQK693" s="39"/>
      <c r="MQL693" s="39"/>
      <c r="MQM693" s="39"/>
      <c r="MQN693" s="39"/>
      <c r="MQO693" s="39"/>
      <c r="MQP693" s="39"/>
      <c r="MQQ693" s="37"/>
      <c r="MQR693" s="37"/>
      <c r="MQS693" s="37"/>
      <c r="MQT693" s="37"/>
      <c r="MQU693" s="34"/>
      <c r="MQV693" s="40"/>
      <c r="MQW693" s="34"/>
      <c r="MQX693" s="34"/>
      <c r="MQY693" s="35"/>
      <c r="MQZ693" s="36"/>
      <c r="MRA693" s="37"/>
      <c r="MRB693" s="34"/>
      <c r="MRC693" s="34"/>
      <c r="MRD693" s="41"/>
      <c r="MRE693" s="41"/>
      <c r="MRF693" s="41"/>
      <c r="MRG693" s="41"/>
      <c r="MRH693" s="36"/>
      <c r="MRI693" s="41"/>
      <c r="MRJ693" s="36"/>
      <c r="MRK693" s="34"/>
      <c r="MRL693" s="34"/>
      <c r="MRM693" s="37"/>
      <c r="MRN693" s="38"/>
      <c r="MRO693" s="34"/>
      <c r="MRP693" s="39"/>
      <c r="MRQ693" s="39"/>
      <c r="MRR693" s="39"/>
      <c r="MRS693" s="39"/>
      <c r="MRT693" s="39"/>
      <c r="MRU693" s="39"/>
      <c r="MRV693" s="39"/>
      <c r="MRW693" s="39"/>
      <c r="MRX693" s="39"/>
      <c r="MRY693" s="39"/>
      <c r="MRZ693" s="39"/>
      <c r="MSA693" s="37"/>
      <c r="MSB693" s="37"/>
      <c r="MSC693" s="37"/>
      <c r="MSD693" s="37"/>
      <c r="MSE693" s="34"/>
      <c r="MSF693" s="40"/>
      <c r="MSG693" s="34"/>
      <c r="MSH693" s="34"/>
      <c r="MSI693" s="35"/>
      <c r="MSJ693" s="36"/>
      <c r="MSK693" s="37"/>
      <c r="MSL693" s="34"/>
      <c r="MSM693" s="34"/>
      <c r="MSN693" s="41"/>
      <c r="MSO693" s="41"/>
      <c r="MSP693" s="41"/>
      <c r="MSQ693" s="41"/>
      <c r="MSR693" s="36"/>
      <c r="MSS693" s="41"/>
      <c r="MST693" s="36"/>
      <c r="MSU693" s="34"/>
      <c r="MSV693" s="34"/>
      <c r="MSW693" s="37"/>
      <c r="MSX693" s="38"/>
      <c r="MSY693" s="34"/>
      <c r="MSZ693" s="39"/>
      <c r="MTA693" s="39"/>
      <c r="MTB693" s="39"/>
      <c r="MTC693" s="39"/>
      <c r="MTD693" s="39"/>
      <c r="MTE693" s="39"/>
      <c r="MTF693" s="39"/>
      <c r="MTG693" s="39"/>
      <c r="MTH693" s="39"/>
      <c r="MTI693" s="39"/>
      <c r="MTJ693" s="39"/>
      <c r="MTK693" s="37"/>
      <c r="MTL693" s="37"/>
      <c r="MTM693" s="37"/>
      <c r="MTN693" s="37"/>
      <c r="MTO693" s="34"/>
      <c r="MTP693" s="40"/>
      <c r="MTQ693" s="34"/>
      <c r="MTR693" s="34"/>
      <c r="MTS693" s="35"/>
      <c r="MTT693" s="36"/>
      <c r="MTU693" s="37"/>
      <c r="MTV693" s="34"/>
      <c r="MTW693" s="34"/>
      <c r="MTX693" s="41"/>
      <c r="MTY693" s="41"/>
      <c r="MTZ693" s="41"/>
      <c r="MUA693" s="41"/>
      <c r="MUB693" s="36"/>
      <c r="MUC693" s="41"/>
      <c r="MUD693" s="36"/>
      <c r="MUE693" s="34"/>
      <c r="MUF693" s="34"/>
      <c r="MUG693" s="37"/>
      <c r="MUH693" s="38"/>
      <c r="MUI693" s="34"/>
      <c r="MUJ693" s="39"/>
      <c r="MUK693" s="39"/>
      <c r="MUL693" s="39"/>
      <c r="MUM693" s="39"/>
      <c r="MUN693" s="39"/>
      <c r="MUO693" s="39"/>
      <c r="MUP693" s="39"/>
      <c r="MUQ693" s="39"/>
      <c r="MUR693" s="39"/>
      <c r="MUS693" s="39"/>
      <c r="MUT693" s="39"/>
      <c r="MUU693" s="37"/>
      <c r="MUV693" s="37"/>
      <c r="MUW693" s="37"/>
      <c r="MUX693" s="37"/>
      <c r="MUY693" s="34"/>
      <c r="MUZ693" s="40"/>
      <c r="MVA693" s="34"/>
      <c r="MVB693" s="34"/>
      <c r="MVC693" s="35"/>
      <c r="MVD693" s="36"/>
      <c r="MVE693" s="37"/>
      <c r="MVF693" s="34"/>
      <c r="MVG693" s="34"/>
      <c r="MVH693" s="41"/>
      <c r="MVI693" s="41"/>
      <c r="MVJ693" s="41"/>
      <c r="MVK693" s="41"/>
      <c r="MVL693" s="36"/>
      <c r="MVM693" s="41"/>
      <c r="MVN693" s="36"/>
      <c r="MVO693" s="34"/>
      <c r="MVP693" s="34"/>
      <c r="MVQ693" s="37"/>
      <c r="MVR693" s="38"/>
      <c r="MVS693" s="34"/>
      <c r="MVT693" s="39"/>
      <c r="MVU693" s="39"/>
      <c r="MVV693" s="39"/>
      <c r="MVW693" s="39"/>
      <c r="MVX693" s="39"/>
      <c r="MVY693" s="39"/>
      <c r="MVZ693" s="39"/>
      <c r="MWA693" s="39"/>
      <c r="MWB693" s="39"/>
      <c r="MWC693" s="39"/>
      <c r="MWD693" s="39"/>
      <c r="MWE693" s="37"/>
      <c r="MWF693" s="37"/>
      <c r="MWG693" s="37"/>
      <c r="MWH693" s="37"/>
      <c r="MWI693" s="34"/>
      <c r="MWJ693" s="40"/>
      <c r="MWK693" s="34"/>
      <c r="MWL693" s="34"/>
      <c r="MWM693" s="35"/>
      <c r="MWN693" s="36"/>
      <c r="MWO693" s="37"/>
      <c r="MWP693" s="34"/>
      <c r="MWQ693" s="34"/>
      <c r="MWR693" s="41"/>
      <c r="MWS693" s="41"/>
      <c r="MWT693" s="41"/>
      <c r="MWU693" s="41"/>
      <c r="MWV693" s="36"/>
      <c r="MWW693" s="41"/>
      <c r="MWX693" s="36"/>
      <c r="MWY693" s="34"/>
      <c r="MWZ693" s="34"/>
      <c r="MXA693" s="37"/>
      <c r="MXB693" s="38"/>
      <c r="MXC693" s="34"/>
      <c r="MXD693" s="39"/>
      <c r="MXE693" s="39"/>
      <c r="MXF693" s="39"/>
      <c r="MXG693" s="39"/>
      <c r="MXH693" s="39"/>
      <c r="MXI693" s="39"/>
      <c r="MXJ693" s="39"/>
      <c r="MXK693" s="39"/>
      <c r="MXL693" s="39"/>
      <c r="MXM693" s="39"/>
      <c r="MXN693" s="39"/>
      <c r="MXO693" s="37"/>
      <c r="MXP693" s="37"/>
      <c r="MXQ693" s="37"/>
      <c r="MXR693" s="37"/>
      <c r="MXS693" s="34"/>
      <c r="MXT693" s="40"/>
      <c r="MXU693" s="34"/>
      <c r="MXV693" s="34"/>
      <c r="MXW693" s="35"/>
      <c r="MXX693" s="36"/>
      <c r="MXY693" s="37"/>
      <c r="MXZ693" s="34"/>
      <c r="MYA693" s="34"/>
      <c r="MYB693" s="41"/>
      <c r="MYC693" s="41"/>
      <c r="MYD693" s="41"/>
      <c r="MYE693" s="41"/>
      <c r="MYF693" s="36"/>
      <c r="MYG693" s="41"/>
      <c r="MYH693" s="36"/>
      <c r="MYI693" s="34"/>
      <c r="MYJ693" s="34"/>
      <c r="MYK693" s="37"/>
      <c r="MYL693" s="38"/>
      <c r="MYM693" s="34"/>
      <c r="MYN693" s="39"/>
      <c r="MYO693" s="39"/>
      <c r="MYP693" s="39"/>
      <c r="MYQ693" s="39"/>
      <c r="MYR693" s="39"/>
      <c r="MYS693" s="39"/>
      <c r="MYT693" s="39"/>
      <c r="MYU693" s="39"/>
      <c r="MYV693" s="39"/>
      <c r="MYW693" s="39"/>
      <c r="MYX693" s="39"/>
      <c r="MYY693" s="37"/>
      <c r="MYZ693" s="37"/>
      <c r="MZA693" s="37"/>
      <c r="MZB693" s="37"/>
      <c r="MZC693" s="34"/>
      <c r="MZD693" s="40"/>
      <c r="MZE693" s="34"/>
      <c r="MZF693" s="34"/>
      <c r="MZG693" s="35"/>
      <c r="MZH693" s="36"/>
      <c r="MZI693" s="37"/>
      <c r="MZJ693" s="34"/>
      <c r="MZK693" s="34"/>
      <c r="MZL693" s="41"/>
      <c r="MZM693" s="41"/>
      <c r="MZN693" s="41"/>
      <c r="MZO693" s="41"/>
      <c r="MZP693" s="36"/>
      <c r="MZQ693" s="41"/>
      <c r="MZR693" s="36"/>
      <c r="MZS693" s="34"/>
      <c r="MZT693" s="34"/>
      <c r="MZU693" s="37"/>
      <c r="MZV693" s="38"/>
      <c r="MZW693" s="34"/>
      <c r="MZX693" s="39"/>
      <c r="MZY693" s="39"/>
      <c r="MZZ693" s="39"/>
      <c r="NAA693" s="39"/>
      <c r="NAB693" s="39"/>
      <c r="NAC693" s="39"/>
      <c r="NAD693" s="39"/>
      <c r="NAE693" s="39"/>
      <c r="NAF693" s="39"/>
      <c r="NAG693" s="39"/>
      <c r="NAH693" s="39"/>
      <c r="NAI693" s="37"/>
      <c r="NAJ693" s="37"/>
      <c r="NAK693" s="37"/>
      <c r="NAL693" s="37"/>
      <c r="NAM693" s="34"/>
      <c r="NAN693" s="40"/>
      <c r="NAO693" s="34"/>
      <c r="NAP693" s="34"/>
      <c r="NAQ693" s="35"/>
      <c r="NAR693" s="36"/>
      <c r="NAS693" s="37"/>
      <c r="NAT693" s="34"/>
      <c r="NAU693" s="34"/>
      <c r="NAV693" s="41"/>
      <c r="NAW693" s="41"/>
      <c r="NAX693" s="41"/>
      <c r="NAY693" s="41"/>
      <c r="NAZ693" s="36"/>
      <c r="NBA693" s="41"/>
      <c r="NBB693" s="36"/>
      <c r="NBC693" s="34"/>
      <c r="NBD693" s="34"/>
      <c r="NBE693" s="37"/>
      <c r="NBF693" s="38"/>
      <c r="NBG693" s="34"/>
      <c r="NBH693" s="39"/>
      <c r="NBI693" s="39"/>
      <c r="NBJ693" s="39"/>
      <c r="NBK693" s="39"/>
      <c r="NBL693" s="39"/>
      <c r="NBM693" s="39"/>
      <c r="NBN693" s="39"/>
      <c r="NBO693" s="39"/>
      <c r="NBP693" s="39"/>
      <c r="NBQ693" s="39"/>
      <c r="NBR693" s="39"/>
      <c r="NBS693" s="37"/>
      <c r="NBT693" s="37"/>
      <c r="NBU693" s="37"/>
      <c r="NBV693" s="37"/>
      <c r="NBW693" s="34"/>
      <c r="NBX693" s="40"/>
      <c r="NBY693" s="34"/>
      <c r="NBZ693" s="34"/>
      <c r="NCA693" s="35"/>
      <c r="NCB693" s="36"/>
      <c r="NCC693" s="37"/>
      <c r="NCD693" s="34"/>
      <c r="NCE693" s="34"/>
      <c r="NCF693" s="41"/>
      <c r="NCG693" s="41"/>
      <c r="NCH693" s="41"/>
      <c r="NCI693" s="41"/>
      <c r="NCJ693" s="36"/>
      <c r="NCK693" s="41"/>
      <c r="NCL693" s="36"/>
      <c r="NCM693" s="34"/>
      <c r="NCN693" s="34"/>
      <c r="NCO693" s="37"/>
      <c r="NCP693" s="38"/>
      <c r="NCQ693" s="34"/>
      <c r="NCR693" s="39"/>
      <c r="NCS693" s="39"/>
      <c r="NCT693" s="39"/>
      <c r="NCU693" s="39"/>
      <c r="NCV693" s="39"/>
      <c r="NCW693" s="39"/>
      <c r="NCX693" s="39"/>
      <c r="NCY693" s="39"/>
      <c r="NCZ693" s="39"/>
      <c r="NDA693" s="39"/>
      <c r="NDB693" s="39"/>
      <c r="NDC693" s="37"/>
      <c r="NDD693" s="37"/>
      <c r="NDE693" s="37"/>
      <c r="NDF693" s="37"/>
      <c r="NDG693" s="34"/>
      <c r="NDH693" s="40"/>
      <c r="NDI693" s="34"/>
      <c r="NDJ693" s="34"/>
      <c r="NDK693" s="35"/>
      <c r="NDL693" s="36"/>
      <c r="NDM693" s="37"/>
      <c r="NDN693" s="34"/>
      <c r="NDO693" s="34"/>
      <c r="NDP693" s="41"/>
      <c r="NDQ693" s="41"/>
      <c r="NDR693" s="41"/>
      <c r="NDS693" s="41"/>
      <c r="NDT693" s="36"/>
      <c r="NDU693" s="41"/>
      <c r="NDV693" s="36"/>
      <c r="NDW693" s="34"/>
      <c r="NDX693" s="34"/>
      <c r="NDY693" s="37"/>
      <c r="NDZ693" s="38"/>
      <c r="NEA693" s="34"/>
      <c r="NEB693" s="39"/>
      <c r="NEC693" s="39"/>
      <c r="NED693" s="39"/>
      <c r="NEE693" s="39"/>
      <c r="NEF693" s="39"/>
      <c r="NEG693" s="39"/>
      <c r="NEH693" s="39"/>
      <c r="NEI693" s="39"/>
      <c r="NEJ693" s="39"/>
      <c r="NEK693" s="39"/>
      <c r="NEL693" s="39"/>
      <c r="NEM693" s="37"/>
      <c r="NEN693" s="37"/>
      <c r="NEO693" s="37"/>
      <c r="NEP693" s="37"/>
      <c r="NEQ693" s="34"/>
      <c r="NER693" s="40"/>
      <c r="NES693" s="34"/>
      <c r="NET693" s="34"/>
      <c r="NEU693" s="35"/>
      <c r="NEV693" s="36"/>
      <c r="NEW693" s="37"/>
      <c r="NEX693" s="34"/>
      <c r="NEY693" s="34"/>
      <c r="NEZ693" s="41"/>
      <c r="NFA693" s="41"/>
      <c r="NFB693" s="41"/>
      <c r="NFC693" s="41"/>
      <c r="NFD693" s="36"/>
      <c r="NFE693" s="41"/>
      <c r="NFF693" s="36"/>
      <c r="NFG693" s="34"/>
      <c r="NFH693" s="34"/>
      <c r="NFI693" s="37"/>
      <c r="NFJ693" s="38"/>
      <c r="NFK693" s="34"/>
      <c r="NFL693" s="39"/>
      <c r="NFM693" s="39"/>
      <c r="NFN693" s="39"/>
      <c r="NFO693" s="39"/>
      <c r="NFP693" s="39"/>
      <c r="NFQ693" s="39"/>
      <c r="NFR693" s="39"/>
      <c r="NFS693" s="39"/>
      <c r="NFT693" s="39"/>
      <c r="NFU693" s="39"/>
      <c r="NFV693" s="39"/>
      <c r="NFW693" s="37"/>
      <c r="NFX693" s="37"/>
      <c r="NFY693" s="37"/>
      <c r="NFZ693" s="37"/>
      <c r="NGA693" s="34"/>
      <c r="NGB693" s="40"/>
      <c r="NGC693" s="34"/>
      <c r="NGD693" s="34"/>
      <c r="NGE693" s="35"/>
      <c r="NGF693" s="36"/>
      <c r="NGG693" s="37"/>
      <c r="NGH693" s="34"/>
      <c r="NGI693" s="34"/>
      <c r="NGJ693" s="41"/>
      <c r="NGK693" s="41"/>
      <c r="NGL693" s="41"/>
      <c r="NGM693" s="41"/>
      <c r="NGN693" s="36"/>
      <c r="NGO693" s="41"/>
      <c r="NGP693" s="36"/>
      <c r="NGQ693" s="34"/>
      <c r="NGR693" s="34"/>
      <c r="NGS693" s="37"/>
      <c r="NGT693" s="38"/>
      <c r="NGU693" s="34"/>
      <c r="NGV693" s="39"/>
      <c r="NGW693" s="39"/>
      <c r="NGX693" s="39"/>
      <c r="NGY693" s="39"/>
      <c r="NGZ693" s="39"/>
      <c r="NHA693" s="39"/>
      <c r="NHB693" s="39"/>
      <c r="NHC693" s="39"/>
      <c r="NHD693" s="39"/>
      <c r="NHE693" s="39"/>
      <c r="NHF693" s="39"/>
      <c r="NHG693" s="37"/>
      <c r="NHH693" s="37"/>
      <c r="NHI693" s="37"/>
      <c r="NHJ693" s="37"/>
      <c r="NHK693" s="34"/>
      <c r="NHL693" s="40"/>
      <c r="NHM693" s="34"/>
      <c r="NHN693" s="34"/>
      <c r="NHO693" s="35"/>
      <c r="NHP693" s="36"/>
      <c r="NHQ693" s="37"/>
      <c r="NHR693" s="34"/>
      <c r="NHS693" s="34"/>
      <c r="NHT693" s="41"/>
      <c r="NHU693" s="41"/>
      <c r="NHV693" s="41"/>
      <c r="NHW693" s="41"/>
      <c r="NHX693" s="36"/>
      <c r="NHY693" s="41"/>
      <c r="NHZ693" s="36"/>
      <c r="NIA693" s="34"/>
      <c r="NIB693" s="34"/>
      <c r="NIC693" s="37"/>
      <c r="NID693" s="38"/>
      <c r="NIE693" s="34"/>
      <c r="NIF693" s="39"/>
      <c r="NIG693" s="39"/>
      <c r="NIH693" s="39"/>
      <c r="NII693" s="39"/>
      <c r="NIJ693" s="39"/>
      <c r="NIK693" s="39"/>
      <c r="NIL693" s="39"/>
      <c r="NIM693" s="39"/>
      <c r="NIN693" s="39"/>
      <c r="NIO693" s="39"/>
      <c r="NIP693" s="39"/>
      <c r="NIQ693" s="37"/>
      <c r="NIR693" s="37"/>
      <c r="NIS693" s="37"/>
      <c r="NIT693" s="37"/>
      <c r="NIU693" s="34"/>
      <c r="NIV693" s="40"/>
      <c r="NIW693" s="34"/>
      <c r="NIX693" s="34"/>
      <c r="NIY693" s="35"/>
      <c r="NIZ693" s="36"/>
      <c r="NJA693" s="37"/>
      <c r="NJB693" s="34"/>
      <c r="NJC693" s="34"/>
      <c r="NJD693" s="41"/>
      <c r="NJE693" s="41"/>
      <c r="NJF693" s="41"/>
      <c r="NJG693" s="41"/>
      <c r="NJH693" s="36"/>
      <c r="NJI693" s="41"/>
      <c r="NJJ693" s="36"/>
      <c r="NJK693" s="34"/>
      <c r="NJL693" s="34"/>
      <c r="NJM693" s="37"/>
      <c r="NJN693" s="38"/>
      <c r="NJO693" s="34"/>
      <c r="NJP693" s="39"/>
      <c r="NJQ693" s="39"/>
      <c r="NJR693" s="39"/>
      <c r="NJS693" s="39"/>
      <c r="NJT693" s="39"/>
      <c r="NJU693" s="39"/>
      <c r="NJV693" s="39"/>
      <c r="NJW693" s="39"/>
      <c r="NJX693" s="39"/>
      <c r="NJY693" s="39"/>
      <c r="NJZ693" s="39"/>
      <c r="NKA693" s="37"/>
      <c r="NKB693" s="37"/>
      <c r="NKC693" s="37"/>
      <c r="NKD693" s="37"/>
      <c r="NKE693" s="34"/>
      <c r="NKF693" s="40"/>
      <c r="NKG693" s="34"/>
      <c r="NKH693" s="34"/>
      <c r="NKI693" s="35"/>
      <c r="NKJ693" s="36"/>
      <c r="NKK693" s="37"/>
      <c r="NKL693" s="34"/>
      <c r="NKM693" s="34"/>
      <c r="NKN693" s="41"/>
      <c r="NKO693" s="41"/>
      <c r="NKP693" s="41"/>
      <c r="NKQ693" s="41"/>
      <c r="NKR693" s="36"/>
      <c r="NKS693" s="41"/>
      <c r="NKT693" s="36"/>
      <c r="NKU693" s="34"/>
      <c r="NKV693" s="34"/>
      <c r="NKW693" s="37"/>
      <c r="NKX693" s="38"/>
      <c r="NKY693" s="34"/>
      <c r="NKZ693" s="39"/>
      <c r="NLA693" s="39"/>
      <c r="NLB693" s="39"/>
      <c r="NLC693" s="39"/>
      <c r="NLD693" s="39"/>
      <c r="NLE693" s="39"/>
      <c r="NLF693" s="39"/>
      <c r="NLG693" s="39"/>
      <c r="NLH693" s="39"/>
      <c r="NLI693" s="39"/>
      <c r="NLJ693" s="39"/>
      <c r="NLK693" s="37"/>
      <c r="NLL693" s="37"/>
      <c r="NLM693" s="37"/>
      <c r="NLN693" s="37"/>
      <c r="NLO693" s="34"/>
      <c r="NLP693" s="40"/>
      <c r="NLQ693" s="34"/>
      <c r="NLR693" s="34"/>
      <c r="NLS693" s="35"/>
      <c r="NLT693" s="36"/>
      <c r="NLU693" s="37"/>
      <c r="NLV693" s="34"/>
      <c r="NLW693" s="34"/>
      <c r="NLX693" s="41"/>
      <c r="NLY693" s="41"/>
      <c r="NLZ693" s="41"/>
      <c r="NMA693" s="41"/>
      <c r="NMB693" s="36"/>
      <c r="NMC693" s="41"/>
      <c r="NMD693" s="36"/>
      <c r="NME693" s="34"/>
      <c r="NMF693" s="34"/>
      <c r="NMG693" s="37"/>
      <c r="NMH693" s="38"/>
      <c r="NMI693" s="34"/>
      <c r="NMJ693" s="39"/>
      <c r="NMK693" s="39"/>
      <c r="NML693" s="39"/>
      <c r="NMM693" s="39"/>
      <c r="NMN693" s="39"/>
      <c r="NMO693" s="39"/>
      <c r="NMP693" s="39"/>
      <c r="NMQ693" s="39"/>
      <c r="NMR693" s="39"/>
      <c r="NMS693" s="39"/>
      <c r="NMT693" s="39"/>
      <c r="NMU693" s="37"/>
      <c r="NMV693" s="37"/>
      <c r="NMW693" s="37"/>
      <c r="NMX693" s="37"/>
      <c r="NMY693" s="34"/>
      <c r="NMZ693" s="40"/>
      <c r="NNA693" s="34"/>
      <c r="NNB693" s="34"/>
      <c r="NNC693" s="35"/>
      <c r="NND693" s="36"/>
      <c r="NNE693" s="37"/>
      <c r="NNF693" s="34"/>
      <c r="NNG693" s="34"/>
      <c r="NNH693" s="41"/>
      <c r="NNI693" s="41"/>
      <c r="NNJ693" s="41"/>
      <c r="NNK693" s="41"/>
      <c r="NNL693" s="36"/>
      <c r="NNM693" s="41"/>
      <c r="NNN693" s="36"/>
      <c r="NNO693" s="34"/>
      <c r="NNP693" s="34"/>
      <c r="NNQ693" s="37"/>
      <c r="NNR693" s="38"/>
      <c r="NNS693" s="34"/>
      <c r="NNT693" s="39"/>
      <c r="NNU693" s="39"/>
      <c r="NNV693" s="39"/>
      <c r="NNW693" s="39"/>
      <c r="NNX693" s="39"/>
      <c r="NNY693" s="39"/>
      <c r="NNZ693" s="39"/>
      <c r="NOA693" s="39"/>
      <c r="NOB693" s="39"/>
      <c r="NOC693" s="39"/>
      <c r="NOD693" s="39"/>
      <c r="NOE693" s="37"/>
      <c r="NOF693" s="37"/>
      <c r="NOG693" s="37"/>
      <c r="NOH693" s="37"/>
      <c r="NOI693" s="34"/>
      <c r="NOJ693" s="40"/>
      <c r="NOK693" s="34"/>
      <c r="NOL693" s="34"/>
      <c r="NOM693" s="35"/>
      <c r="NON693" s="36"/>
      <c r="NOO693" s="37"/>
      <c r="NOP693" s="34"/>
      <c r="NOQ693" s="34"/>
      <c r="NOR693" s="41"/>
      <c r="NOS693" s="41"/>
      <c r="NOT693" s="41"/>
      <c r="NOU693" s="41"/>
      <c r="NOV693" s="36"/>
      <c r="NOW693" s="41"/>
      <c r="NOX693" s="36"/>
      <c r="NOY693" s="34"/>
      <c r="NOZ693" s="34"/>
      <c r="NPA693" s="37"/>
      <c r="NPB693" s="38"/>
      <c r="NPC693" s="34"/>
      <c r="NPD693" s="39"/>
      <c r="NPE693" s="39"/>
      <c r="NPF693" s="39"/>
      <c r="NPG693" s="39"/>
      <c r="NPH693" s="39"/>
      <c r="NPI693" s="39"/>
      <c r="NPJ693" s="39"/>
      <c r="NPK693" s="39"/>
      <c r="NPL693" s="39"/>
      <c r="NPM693" s="39"/>
      <c r="NPN693" s="39"/>
      <c r="NPO693" s="37"/>
      <c r="NPP693" s="37"/>
      <c r="NPQ693" s="37"/>
      <c r="NPR693" s="37"/>
      <c r="NPS693" s="34"/>
      <c r="NPT693" s="40"/>
      <c r="NPU693" s="34"/>
      <c r="NPV693" s="34"/>
      <c r="NPW693" s="35"/>
      <c r="NPX693" s="36"/>
      <c r="NPY693" s="37"/>
      <c r="NPZ693" s="34"/>
      <c r="NQA693" s="34"/>
      <c r="NQB693" s="41"/>
      <c r="NQC693" s="41"/>
      <c r="NQD693" s="41"/>
      <c r="NQE693" s="41"/>
      <c r="NQF693" s="36"/>
      <c r="NQG693" s="41"/>
      <c r="NQH693" s="36"/>
      <c r="NQI693" s="34"/>
      <c r="NQJ693" s="34"/>
      <c r="NQK693" s="37"/>
      <c r="NQL693" s="38"/>
      <c r="NQM693" s="34"/>
      <c r="NQN693" s="39"/>
      <c r="NQO693" s="39"/>
      <c r="NQP693" s="39"/>
      <c r="NQQ693" s="39"/>
      <c r="NQR693" s="39"/>
      <c r="NQS693" s="39"/>
      <c r="NQT693" s="39"/>
      <c r="NQU693" s="39"/>
      <c r="NQV693" s="39"/>
      <c r="NQW693" s="39"/>
      <c r="NQX693" s="39"/>
      <c r="NQY693" s="37"/>
      <c r="NQZ693" s="37"/>
      <c r="NRA693" s="37"/>
      <c r="NRB693" s="37"/>
      <c r="NRC693" s="34"/>
      <c r="NRD693" s="40"/>
      <c r="NRE693" s="34"/>
      <c r="NRF693" s="34"/>
      <c r="NRG693" s="35"/>
      <c r="NRH693" s="36"/>
      <c r="NRI693" s="37"/>
      <c r="NRJ693" s="34"/>
      <c r="NRK693" s="34"/>
      <c r="NRL693" s="41"/>
      <c r="NRM693" s="41"/>
      <c r="NRN693" s="41"/>
      <c r="NRO693" s="41"/>
      <c r="NRP693" s="36"/>
      <c r="NRQ693" s="41"/>
      <c r="NRR693" s="36"/>
      <c r="NRS693" s="34"/>
      <c r="NRT693" s="34"/>
      <c r="NRU693" s="37"/>
      <c r="NRV693" s="38"/>
      <c r="NRW693" s="34"/>
      <c r="NRX693" s="39"/>
      <c r="NRY693" s="39"/>
      <c r="NRZ693" s="39"/>
      <c r="NSA693" s="39"/>
      <c r="NSB693" s="39"/>
      <c r="NSC693" s="39"/>
      <c r="NSD693" s="39"/>
      <c r="NSE693" s="39"/>
      <c r="NSF693" s="39"/>
      <c r="NSG693" s="39"/>
      <c r="NSH693" s="39"/>
      <c r="NSI693" s="37"/>
      <c r="NSJ693" s="37"/>
      <c r="NSK693" s="37"/>
      <c r="NSL693" s="37"/>
      <c r="NSM693" s="34"/>
      <c r="NSN693" s="40"/>
      <c r="NSO693" s="34"/>
      <c r="NSP693" s="34"/>
      <c r="NSQ693" s="35"/>
      <c r="NSR693" s="36"/>
      <c r="NSS693" s="37"/>
      <c r="NST693" s="34"/>
      <c r="NSU693" s="34"/>
      <c r="NSV693" s="41"/>
      <c r="NSW693" s="41"/>
      <c r="NSX693" s="41"/>
      <c r="NSY693" s="41"/>
      <c r="NSZ693" s="36"/>
      <c r="NTA693" s="41"/>
      <c r="NTB693" s="36"/>
      <c r="NTC693" s="34"/>
      <c r="NTD693" s="34"/>
      <c r="NTE693" s="37"/>
      <c r="NTF693" s="38"/>
      <c r="NTG693" s="34"/>
      <c r="NTH693" s="39"/>
      <c r="NTI693" s="39"/>
      <c r="NTJ693" s="39"/>
      <c r="NTK693" s="39"/>
      <c r="NTL693" s="39"/>
      <c r="NTM693" s="39"/>
      <c r="NTN693" s="39"/>
      <c r="NTO693" s="39"/>
      <c r="NTP693" s="39"/>
      <c r="NTQ693" s="39"/>
      <c r="NTR693" s="39"/>
      <c r="NTS693" s="37"/>
      <c r="NTT693" s="37"/>
      <c r="NTU693" s="37"/>
      <c r="NTV693" s="37"/>
      <c r="NTW693" s="34"/>
      <c r="NTX693" s="40"/>
      <c r="NTY693" s="34"/>
      <c r="NTZ693" s="34"/>
      <c r="NUA693" s="35"/>
      <c r="NUB693" s="36"/>
      <c r="NUC693" s="37"/>
      <c r="NUD693" s="34"/>
      <c r="NUE693" s="34"/>
      <c r="NUF693" s="41"/>
      <c r="NUG693" s="41"/>
      <c r="NUH693" s="41"/>
      <c r="NUI693" s="41"/>
      <c r="NUJ693" s="36"/>
      <c r="NUK693" s="41"/>
      <c r="NUL693" s="36"/>
      <c r="NUM693" s="34"/>
      <c r="NUN693" s="34"/>
      <c r="NUO693" s="37"/>
      <c r="NUP693" s="38"/>
      <c r="NUQ693" s="34"/>
      <c r="NUR693" s="39"/>
      <c r="NUS693" s="39"/>
      <c r="NUT693" s="39"/>
      <c r="NUU693" s="39"/>
      <c r="NUV693" s="39"/>
      <c r="NUW693" s="39"/>
      <c r="NUX693" s="39"/>
      <c r="NUY693" s="39"/>
      <c r="NUZ693" s="39"/>
      <c r="NVA693" s="39"/>
      <c r="NVB693" s="39"/>
      <c r="NVC693" s="37"/>
      <c r="NVD693" s="37"/>
      <c r="NVE693" s="37"/>
      <c r="NVF693" s="37"/>
      <c r="NVG693" s="34"/>
      <c r="NVH693" s="40"/>
      <c r="NVI693" s="34"/>
      <c r="NVJ693" s="34"/>
      <c r="NVK693" s="35"/>
      <c r="NVL693" s="36"/>
      <c r="NVM693" s="37"/>
      <c r="NVN693" s="34"/>
      <c r="NVO693" s="34"/>
      <c r="NVP693" s="41"/>
      <c r="NVQ693" s="41"/>
      <c r="NVR693" s="41"/>
      <c r="NVS693" s="41"/>
      <c r="NVT693" s="36"/>
      <c r="NVU693" s="41"/>
      <c r="NVV693" s="36"/>
      <c r="NVW693" s="34"/>
      <c r="NVX693" s="34"/>
      <c r="NVY693" s="37"/>
      <c r="NVZ693" s="38"/>
      <c r="NWA693" s="34"/>
      <c r="NWB693" s="39"/>
      <c r="NWC693" s="39"/>
      <c r="NWD693" s="39"/>
      <c r="NWE693" s="39"/>
      <c r="NWF693" s="39"/>
      <c r="NWG693" s="39"/>
      <c r="NWH693" s="39"/>
      <c r="NWI693" s="39"/>
      <c r="NWJ693" s="39"/>
      <c r="NWK693" s="39"/>
      <c r="NWL693" s="39"/>
      <c r="NWM693" s="37"/>
      <c r="NWN693" s="37"/>
      <c r="NWO693" s="37"/>
      <c r="NWP693" s="37"/>
      <c r="NWQ693" s="34"/>
      <c r="NWR693" s="40"/>
      <c r="NWS693" s="34"/>
      <c r="NWT693" s="34"/>
      <c r="NWU693" s="35"/>
      <c r="NWV693" s="36"/>
      <c r="NWW693" s="37"/>
      <c r="NWX693" s="34"/>
      <c r="NWY693" s="34"/>
      <c r="NWZ693" s="41"/>
      <c r="NXA693" s="41"/>
      <c r="NXB693" s="41"/>
      <c r="NXC693" s="41"/>
      <c r="NXD693" s="36"/>
      <c r="NXE693" s="41"/>
      <c r="NXF693" s="36"/>
      <c r="NXG693" s="34"/>
      <c r="NXH693" s="34"/>
      <c r="NXI693" s="37"/>
      <c r="NXJ693" s="38"/>
      <c r="NXK693" s="34"/>
      <c r="NXL693" s="39"/>
      <c r="NXM693" s="39"/>
      <c r="NXN693" s="39"/>
      <c r="NXO693" s="39"/>
      <c r="NXP693" s="39"/>
      <c r="NXQ693" s="39"/>
      <c r="NXR693" s="39"/>
      <c r="NXS693" s="39"/>
      <c r="NXT693" s="39"/>
      <c r="NXU693" s="39"/>
      <c r="NXV693" s="39"/>
      <c r="NXW693" s="37"/>
      <c r="NXX693" s="37"/>
      <c r="NXY693" s="37"/>
      <c r="NXZ693" s="37"/>
      <c r="NYA693" s="34"/>
      <c r="NYB693" s="40"/>
      <c r="NYC693" s="34"/>
      <c r="NYD693" s="34"/>
      <c r="NYE693" s="35"/>
      <c r="NYF693" s="36"/>
      <c r="NYG693" s="37"/>
      <c r="NYH693" s="34"/>
      <c r="NYI693" s="34"/>
      <c r="NYJ693" s="41"/>
      <c r="NYK693" s="41"/>
      <c r="NYL693" s="41"/>
      <c r="NYM693" s="41"/>
      <c r="NYN693" s="36"/>
      <c r="NYO693" s="41"/>
      <c r="NYP693" s="36"/>
      <c r="NYQ693" s="34"/>
      <c r="NYR693" s="34"/>
      <c r="NYS693" s="37"/>
      <c r="NYT693" s="38"/>
      <c r="NYU693" s="34"/>
      <c r="NYV693" s="39"/>
      <c r="NYW693" s="39"/>
      <c r="NYX693" s="39"/>
      <c r="NYY693" s="39"/>
      <c r="NYZ693" s="39"/>
      <c r="NZA693" s="39"/>
      <c r="NZB693" s="39"/>
      <c r="NZC693" s="39"/>
      <c r="NZD693" s="39"/>
      <c r="NZE693" s="39"/>
      <c r="NZF693" s="39"/>
      <c r="NZG693" s="37"/>
      <c r="NZH693" s="37"/>
      <c r="NZI693" s="37"/>
      <c r="NZJ693" s="37"/>
      <c r="NZK693" s="34"/>
      <c r="NZL693" s="40"/>
      <c r="NZM693" s="34"/>
      <c r="NZN693" s="34"/>
      <c r="NZO693" s="35"/>
      <c r="NZP693" s="36"/>
      <c r="NZQ693" s="37"/>
      <c r="NZR693" s="34"/>
      <c r="NZS693" s="34"/>
      <c r="NZT693" s="41"/>
      <c r="NZU693" s="41"/>
      <c r="NZV693" s="41"/>
      <c r="NZW693" s="41"/>
      <c r="NZX693" s="36"/>
      <c r="NZY693" s="41"/>
      <c r="NZZ693" s="36"/>
      <c r="OAA693" s="34"/>
      <c r="OAB693" s="34"/>
      <c r="OAC693" s="37"/>
      <c r="OAD693" s="38"/>
      <c r="OAE693" s="34"/>
      <c r="OAF693" s="39"/>
      <c r="OAG693" s="39"/>
      <c r="OAH693" s="39"/>
      <c r="OAI693" s="39"/>
      <c r="OAJ693" s="39"/>
      <c r="OAK693" s="39"/>
      <c r="OAL693" s="39"/>
      <c r="OAM693" s="39"/>
      <c r="OAN693" s="39"/>
      <c r="OAO693" s="39"/>
      <c r="OAP693" s="39"/>
      <c r="OAQ693" s="37"/>
      <c r="OAR693" s="37"/>
      <c r="OAS693" s="37"/>
      <c r="OAT693" s="37"/>
      <c r="OAU693" s="34"/>
      <c r="OAV693" s="40"/>
      <c r="OAW693" s="34"/>
      <c r="OAX693" s="34"/>
      <c r="OAY693" s="35"/>
      <c r="OAZ693" s="36"/>
      <c r="OBA693" s="37"/>
      <c r="OBB693" s="34"/>
      <c r="OBC693" s="34"/>
      <c r="OBD693" s="41"/>
      <c r="OBE693" s="41"/>
      <c r="OBF693" s="41"/>
      <c r="OBG693" s="41"/>
      <c r="OBH693" s="36"/>
      <c r="OBI693" s="41"/>
      <c r="OBJ693" s="36"/>
      <c r="OBK693" s="34"/>
      <c r="OBL693" s="34"/>
      <c r="OBM693" s="37"/>
      <c r="OBN693" s="38"/>
      <c r="OBO693" s="34"/>
      <c r="OBP693" s="39"/>
      <c r="OBQ693" s="39"/>
      <c r="OBR693" s="39"/>
      <c r="OBS693" s="39"/>
      <c r="OBT693" s="39"/>
      <c r="OBU693" s="39"/>
      <c r="OBV693" s="39"/>
      <c r="OBW693" s="39"/>
      <c r="OBX693" s="39"/>
      <c r="OBY693" s="39"/>
      <c r="OBZ693" s="39"/>
      <c r="OCA693" s="37"/>
      <c r="OCB693" s="37"/>
      <c r="OCC693" s="37"/>
      <c r="OCD693" s="37"/>
      <c r="OCE693" s="34"/>
      <c r="OCF693" s="40"/>
      <c r="OCG693" s="34"/>
      <c r="OCH693" s="34"/>
      <c r="OCI693" s="35"/>
      <c r="OCJ693" s="36"/>
      <c r="OCK693" s="37"/>
      <c r="OCL693" s="34"/>
      <c r="OCM693" s="34"/>
      <c r="OCN693" s="41"/>
      <c r="OCO693" s="41"/>
      <c r="OCP693" s="41"/>
      <c r="OCQ693" s="41"/>
      <c r="OCR693" s="36"/>
      <c r="OCS693" s="41"/>
      <c r="OCT693" s="36"/>
      <c r="OCU693" s="34"/>
      <c r="OCV693" s="34"/>
      <c r="OCW693" s="37"/>
      <c r="OCX693" s="38"/>
      <c r="OCY693" s="34"/>
      <c r="OCZ693" s="39"/>
      <c r="ODA693" s="39"/>
      <c r="ODB693" s="39"/>
      <c r="ODC693" s="39"/>
      <c r="ODD693" s="39"/>
      <c r="ODE693" s="39"/>
      <c r="ODF693" s="39"/>
      <c r="ODG693" s="39"/>
      <c r="ODH693" s="39"/>
      <c r="ODI693" s="39"/>
      <c r="ODJ693" s="39"/>
      <c r="ODK693" s="37"/>
      <c r="ODL693" s="37"/>
      <c r="ODM693" s="37"/>
      <c r="ODN693" s="37"/>
      <c r="ODO693" s="34"/>
      <c r="ODP693" s="40"/>
      <c r="ODQ693" s="34"/>
      <c r="ODR693" s="34"/>
      <c r="ODS693" s="35"/>
      <c r="ODT693" s="36"/>
      <c r="ODU693" s="37"/>
      <c r="ODV693" s="34"/>
      <c r="ODW693" s="34"/>
      <c r="ODX693" s="41"/>
      <c r="ODY693" s="41"/>
      <c r="ODZ693" s="41"/>
      <c r="OEA693" s="41"/>
      <c r="OEB693" s="36"/>
      <c r="OEC693" s="41"/>
      <c r="OED693" s="36"/>
      <c r="OEE693" s="34"/>
      <c r="OEF693" s="34"/>
      <c r="OEG693" s="37"/>
      <c r="OEH693" s="38"/>
      <c r="OEI693" s="34"/>
      <c r="OEJ693" s="39"/>
      <c r="OEK693" s="39"/>
      <c r="OEL693" s="39"/>
      <c r="OEM693" s="39"/>
      <c r="OEN693" s="39"/>
      <c r="OEO693" s="39"/>
      <c r="OEP693" s="39"/>
      <c r="OEQ693" s="39"/>
      <c r="OER693" s="39"/>
      <c r="OES693" s="39"/>
      <c r="OET693" s="39"/>
      <c r="OEU693" s="37"/>
      <c r="OEV693" s="37"/>
      <c r="OEW693" s="37"/>
      <c r="OEX693" s="37"/>
      <c r="OEY693" s="34"/>
      <c r="OEZ693" s="40"/>
      <c r="OFA693" s="34"/>
      <c r="OFB693" s="34"/>
      <c r="OFC693" s="35"/>
      <c r="OFD693" s="36"/>
      <c r="OFE693" s="37"/>
      <c r="OFF693" s="34"/>
      <c r="OFG693" s="34"/>
      <c r="OFH693" s="41"/>
      <c r="OFI693" s="41"/>
      <c r="OFJ693" s="41"/>
      <c r="OFK693" s="41"/>
      <c r="OFL693" s="36"/>
      <c r="OFM693" s="41"/>
      <c r="OFN693" s="36"/>
      <c r="OFO693" s="34"/>
      <c r="OFP693" s="34"/>
      <c r="OFQ693" s="37"/>
      <c r="OFR693" s="38"/>
      <c r="OFS693" s="34"/>
      <c r="OFT693" s="39"/>
      <c r="OFU693" s="39"/>
      <c r="OFV693" s="39"/>
      <c r="OFW693" s="39"/>
      <c r="OFX693" s="39"/>
      <c r="OFY693" s="39"/>
      <c r="OFZ693" s="39"/>
      <c r="OGA693" s="39"/>
      <c r="OGB693" s="39"/>
      <c r="OGC693" s="39"/>
      <c r="OGD693" s="39"/>
      <c r="OGE693" s="37"/>
      <c r="OGF693" s="37"/>
      <c r="OGG693" s="37"/>
      <c r="OGH693" s="37"/>
      <c r="OGI693" s="34"/>
      <c r="OGJ693" s="40"/>
      <c r="OGK693" s="34"/>
      <c r="OGL693" s="34"/>
      <c r="OGM693" s="35"/>
      <c r="OGN693" s="36"/>
      <c r="OGO693" s="37"/>
      <c r="OGP693" s="34"/>
      <c r="OGQ693" s="34"/>
      <c r="OGR693" s="41"/>
      <c r="OGS693" s="41"/>
      <c r="OGT693" s="41"/>
      <c r="OGU693" s="41"/>
      <c r="OGV693" s="36"/>
      <c r="OGW693" s="41"/>
      <c r="OGX693" s="36"/>
      <c r="OGY693" s="34"/>
      <c r="OGZ693" s="34"/>
      <c r="OHA693" s="37"/>
      <c r="OHB693" s="38"/>
      <c r="OHC693" s="34"/>
      <c r="OHD693" s="39"/>
      <c r="OHE693" s="39"/>
      <c r="OHF693" s="39"/>
      <c r="OHG693" s="39"/>
      <c r="OHH693" s="39"/>
      <c r="OHI693" s="39"/>
      <c r="OHJ693" s="39"/>
      <c r="OHK693" s="39"/>
      <c r="OHL693" s="39"/>
      <c r="OHM693" s="39"/>
      <c r="OHN693" s="39"/>
      <c r="OHO693" s="37"/>
      <c r="OHP693" s="37"/>
      <c r="OHQ693" s="37"/>
      <c r="OHR693" s="37"/>
      <c r="OHS693" s="34"/>
      <c r="OHT693" s="40"/>
      <c r="OHU693" s="34"/>
      <c r="OHV693" s="34"/>
      <c r="OHW693" s="35"/>
      <c r="OHX693" s="36"/>
      <c r="OHY693" s="37"/>
      <c r="OHZ693" s="34"/>
      <c r="OIA693" s="34"/>
      <c r="OIB693" s="41"/>
      <c r="OIC693" s="41"/>
      <c r="OID693" s="41"/>
      <c r="OIE693" s="41"/>
      <c r="OIF693" s="36"/>
      <c r="OIG693" s="41"/>
      <c r="OIH693" s="36"/>
      <c r="OII693" s="34"/>
      <c r="OIJ693" s="34"/>
      <c r="OIK693" s="37"/>
      <c r="OIL693" s="38"/>
      <c r="OIM693" s="34"/>
      <c r="OIN693" s="39"/>
      <c r="OIO693" s="39"/>
      <c r="OIP693" s="39"/>
      <c r="OIQ693" s="39"/>
      <c r="OIR693" s="39"/>
      <c r="OIS693" s="39"/>
      <c r="OIT693" s="39"/>
      <c r="OIU693" s="39"/>
      <c r="OIV693" s="39"/>
      <c r="OIW693" s="39"/>
      <c r="OIX693" s="39"/>
      <c r="OIY693" s="37"/>
      <c r="OIZ693" s="37"/>
      <c r="OJA693" s="37"/>
      <c r="OJB693" s="37"/>
      <c r="OJC693" s="34"/>
      <c r="OJD693" s="40"/>
      <c r="OJE693" s="34"/>
      <c r="OJF693" s="34"/>
      <c r="OJG693" s="35"/>
      <c r="OJH693" s="36"/>
      <c r="OJI693" s="37"/>
      <c r="OJJ693" s="34"/>
      <c r="OJK693" s="34"/>
      <c r="OJL693" s="41"/>
      <c r="OJM693" s="41"/>
      <c r="OJN693" s="41"/>
      <c r="OJO693" s="41"/>
      <c r="OJP693" s="36"/>
      <c r="OJQ693" s="41"/>
      <c r="OJR693" s="36"/>
      <c r="OJS693" s="34"/>
      <c r="OJT693" s="34"/>
      <c r="OJU693" s="37"/>
      <c r="OJV693" s="38"/>
      <c r="OJW693" s="34"/>
      <c r="OJX693" s="39"/>
      <c r="OJY693" s="39"/>
      <c r="OJZ693" s="39"/>
      <c r="OKA693" s="39"/>
      <c r="OKB693" s="39"/>
      <c r="OKC693" s="39"/>
      <c r="OKD693" s="39"/>
      <c r="OKE693" s="39"/>
      <c r="OKF693" s="39"/>
      <c r="OKG693" s="39"/>
      <c r="OKH693" s="39"/>
      <c r="OKI693" s="37"/>
      <c r="OKJ693" s="37"/>
      <c r="OKK693" s="37"/>
      <c r="OKL693" s="37"/>
      <c r="OKM693" s="34"/>
      <c r="OKN693" s="40"/>
      <c r="OKO693" s="34"/>
      <c r="OKP693" s="34"/>
      <c r="OKQ693" s="35"/>
      <c r="OKR693" s="36"/>
      <c r="OKS693" s="37"/>
      <c r="OKT693" s="34"/>
      <c r="OKU693" s="34"/>
      <c r="OKV693" s="41"/>
      <c r="OKW693" s="41"/>
      <c r="OKX693" s="41"/>
      <c r="OKY693" s="41"/>
      <c r="OKZ693" s="36"/>
      <c r="OLA693" s="41"/>
      <c r="OLB693" s="36"/>
      <c r="OLC693" s="34"/>
      <c r="OLD693" s="34"/>
      <c r="OLE693" s="37"/>
      <c r="OLF693" s="38"/>
      <c r="OLG693" s="34"/>
      <c r="OLH693" s="39"/>
      <c r="OLI693" s="39"/>
      <c r="OLJ693" s="39"/>
      <c r="OLK693" s="39"/>
      <c r="OLL693" s="39"/>
      <c r="OLM693" s="39"/>
      <c r="OLN693" s="39"/>
      <c r="OLO693" s="39"/>
      <c r="OLP693" s="39"/>
      <c r="OLQ693" s="39"/>
      <c r="OLR693" s="39"/>
      <c r="OLS693" s="37"/>
      <c r="OLT693" s="37"/>
      <c r="OLU693" s="37"/>
      <c r="OLV693" s="37"/>
      <c r="OLW693" s="34"/>
      <c r="OLX693" s="40"/>
      <c r="OLY693" s="34"/>
      <c r="OLZ693" s="34"/>
      <c r="OMA693" s="35"/>
      <c r="OMB693" s="36"/>
      <c r="OMC693" s="37"/>
      <c r="OMD693" s="34"/>
      <c r="OME693" s="34"/>
      <c r="OMF693" s="41"/>
      <c r="OMG693" s="41"/>
      <c r="OMH693" s="41"/>
      <c r="OMI693" s="41"/>
      <c r="OMJ693" s="36"/>
      <c r="OMK693" s="41"/>
      <c r="OML693" s="36"/>
      <c r="OMM693" s="34"/>
      <c r="OMN693" s="34"/>
      <c r="OMO693" s="37"/>
      <c r="OMP693" s="38"/>
      <c r="OMQ693" s="34"/>
      <c r="OMR693" s="39"/>
      <c r="OMS693" s="39"/>
      <c r="OMT693" s="39"/>
      <c r="OMU693" s="39"/>
      <c r="OMV693" s="39"/>
      <c r="OMW693" s="39"/>
      <c r="OMX693" s="39"/>
      <c r="OMY693" s="39"/>
      <c r="OMZ693" s="39"/>
      <c r="ONA693" s="39"/>
      <c r="ONB693" s="39"/>
      <c r="ONC693" s="37"/>
      <c r="OND693" s="37"/>
      <c r="ONE693" s="37"/>
      <c r="ONF693" s="37"/>
      <c r="ONG693" s="34"/>
      <c r="ONH693" s="40"/>
      <c r="ONI693" s="34"/>
      <c r="ONJ693" s="34"/>
      <c r="ONK693" s="35"/>
      <c r="ONL693" s="36"/>
      <c r="ONM693" s="37"/>
      <c r="ONN693" s="34"/>
      <c r="ONO693" s="34"/>
      <c r="ONP693" s="41"/>
      <c r="ONQ693" s="41"/>
      <c r="ONR693" s="41"/>
      <c r="ONS693" s="41"/>
      <c r="ONT693" s="36"/>
      <c r="ONU693" s="41"/>
      <c r="ONV693" s="36"/>
      <c r="ONW693" s="34"/>
      <c r="ONX693" s="34"/>
      <c r="ONY693" s="37"/>
      <c r="ONZ693" s="38"/>
      <c r="OOA693" s="34"/>
      <c r="OOB693" s="39"/>
      <c r="OOC693" s="39"/>
      <c r="OOD693" s="39"/>
      <c r="OOE693" s="39"/>
      <c r="OOF693" s="39"/>
      <c r="OOG693" s="39"/>
      <c r="OOH693" s="39"/>
      <c r="OOI693" s="39"/>
      <c r="OOJ693" s="39"/>
      <c r="OOK693" s="39"/>
      <c r="OOL693" s="39"/>
      <c r="OOM693" s="37"/>
      <c r="OON693" s="37"/>
      <c r="OOO693" s="37"/>
      <c r="OOP693" s="37"/>
      <c r="OOQ693" s="34"/>
      <c r="OOR693" s="40"/>
      <c r="OOS693" s="34"/>
      <c r="OOT693" s="34"/>
      <c r="OOU693" s="35"/>
      <c r="OOV693" s="36"/>
      <c r="OOW693" s="37"/>
      <c r="OOX693" s="34"/>
      <c r="OOY693" s="34"/>
      <c r="OOZ693" s="41"/>
      <c r="OPA693" s="41"/>
      <c r="OPB693" s="41"/>
      <c r="OPC693" s="41"/>
      <c r="OPD693" s="36"/>
      <c r="OPE693" s="41"/>
      <c r="OPF693" s="36"/>
      <c r="OPG693" s="34"/>
      <c r="OPH693" s="34"/>
      <c r="OPI693" s="37"/>
      <c r="OPJ693" s="38"/>
      <c r="OPK693" s="34"/>
      <c r="OPL693" s="39"/>
      <c r="OPM693" s="39"/>
      <c r="OPN693" s="39"/>
      <c r="OPO693" s="39"/>
      <c r="OPP693" s="39"/>
      <c r="OPQ693" s="39"/>
      <c r="OPR693" s="39"/>
      <c r="OPS693" s="39"/>
      <c r="OPT693" s="39"/>
      <c r="OPU693" s="39"/>
      <c r="OPV693" s="39"/>
      <c r="OPW693" s="37"/>
      <c r="OPX693" s="37"/>
      <c r="OPY693" s="37"/>
      <c r="OPZ693" s="37"/>
      <c r="OQA693" s="34"/>
      <c r="OQB693" s="40"/>
      <c r="OQC693" s="34"/>
      <c r="OQD693" s="34"/>
      <c r="OQE693" s="35"/>
      <c r="OQF693" s="36"/>
      <c r="OQG693" s="37"/>
      <c r="OQH693" s="34"/>
      <c r="OQI693" s="34"/>
      <c r="OQJ693" s="41"/>
      <c r="OQK693" s="41"/>
      <c r="OQL693" s="41"/>
      <c r="OQM693" s="41"/>
      <c r="OQN693" s="36"/>
      <c r="OQO693" s="41"/>
      <c r="OQP693" s="36"/>
      <c r="OQQ693" s="34"/>
      <c r="OQR693" s="34"/>
      <c r="OQS693" s="37"/>
      <c r="OQT693" s="38"/>
      <c r="OQU693" s="34"/>
      <c r="OQV693" s="39"/>
      <c r="OQW693" s="39"/>
      <c r="OQX693" s="39"/>
      <c r="OQY693" s="39"/>
      <c r="OQZ693" s="39"/>
      <c r="ORA693" s="39"/>
      <c r="ORB693" s="39"/>
      <c r="ORC693" s="39"/>
      <c r="ORD693" s="39"/>
      <c r="ORE693" s="39"/>
      <c r="ORF693" s="39"/>
      <c r="ORG693" s="37"/>
      <c r="ORH693" s="37"/>
      <c r="ORI693" s="37"/>
      <c r="ORJ693" s="37"/>
      <c r="ORK693" s="34"/>
      <c r="ORL693" s="40"/>
      <c r="ORM693" s="34"/>
      <c r="ORN693" s="34"/>
      <c r="ORO693" s="35"/>
      <c r="ORP693" s="36"/>
      <c r="ORQ693" s="37"/>
      <c r="ORR693" s="34"/>
      <c r="ORS693" s="34"/>
      <c r="ORT693" s="41"/>
      <c r="ORU693" s="41"/>
      <c r="ORV693" s="41"/>
      <c r="ORW693" s="41"/>
      <c r="ORX693" s="36"/>
      <c r="ORY693" s="41"/>
      <c r="ORZ693" s="36"/>
      <c r="OSA693" s="34"/>
      <c r="OSB693" s="34"/>
      <c r="OSC693" s="37"/>
      <c r="OSD693" s="38"/>
      <c r="OSE693" s="34"/>
      <c r="OSF693" s="39"/>
      <c r="OSG693" s="39"/>
      <c r="OSH693" s="39"/>
      <c r="OSI693" s="39"/>
      <c r="OSJ693" s="39"/>
      <c r="OSK693" s="39"/>
      <c r="OSL693" s="39"/>
      <c r="OSM693" s="39"/>
      <c r="OSN693" s="39"/>
      <c r="OSO693" s="39"/>
      <c r="OSP693" s="39"/>
      <c r="OSQ693" s="37"/>
      <c r="OSR693" s="37"/>
      <c r="OSS693" s="37"/>
      <c r="OST693" s="37"/>
      <c r="OSU693" s="34"/>
      <c r="OSV693" s="40"/>
      <c r="OSW693" s="34"/>
      <c r="OSX693" s="34"/>
      <c r="OSY693" s="35"/>
      <c r="OSZ693" s="36"/>
      <c r="OTA693" s="37"/>
      <c r="OTB693" s="34"/>
      <c r="OTC693" s="34"/>
      <c r="OTD693" s="41"/>
      <c r="OTE693" s="41"/>
      <c r="OTF693" s="41"/>
      <c r="OTG693" s="41"/>
      <c r="OTH693" s="36"/>
      <c r="OTI693" s="41"/>
      <c r="OTJ693" s="36"/>
      <c r="OTK693" s="34"/>
      <c r="OTL693" s="34"/>
      <c r="OTM693" s="37"/>
      <c r="OTN693" s="38"/>
      <c r="OTO693" s="34"/>
      <c r="OTP693" s="39"/>
      <c r="OTQ693" s="39"/>
      <c r="OTR693" s="39"/>
      <c r="OTS693" s="39"/>
      <c r="OTT693" s="39"/>
      <c r="OTU693" s="39"/>
      <c r="OTV693" s="39"/>
      <c r="OTW693" s="39"/>
      <c r="OTX693" s="39"/>
      <c r="OTY693" s="39"/>
      <c r="OTZ693" s="39"/>
      <c r="OUA693" s="37"/>
      <c r="OUB693" s="37"/>
      <c r="OUC693" s="37"/>
      <c r="OUD693" s="37"/>
      <c r="OUE693" s="34"/>
      <c r="OUF693" s="40"/>
      <c r="OUG693" s="34"/>
      <c r="OUH693" s="34"/>
      <c r="OUI693" s="35"/>
      <c r="OUJ693" s="36"/>
      <c r="OUK693" s="37"/>
      <c r="OUL693" s="34"/>
      <c r="OUM693" s="34"/>
      <c r="OUN693" s="41"/>
      <c r="OUO693" s="41"/>
      <c r="OUP693" s="41"/>
      <c r="OUQ693" s="41"/>
      <c r="OUR693" s="36"/>
      <c r="OUS693" s="41"/>
      <c r="OUT693" s="36"/>
      <c r="OUU693" s="34"/>
      <c r="OUV693" s="34"/>
      <c r="OUW693" s="37"/>
      <c r="OUX693" s="38"/>
      <c r="OUY693" s="34"/>
      <c r="OUZ693" s="39"/>
      <c r="OVA693" s="39"/>
      <c r="OVB693" s="39"/>
      <c r="OVC693" s="39"/>
      <c r="OVD693" s="39"/>
      <c r="OVE693" s="39"/>
      <c r="OVF693" s="39"/>
      <c r="OVG693" s="39"/>
      <c r="OVH693" s="39"/>
      <c r="OVI693" s="39"/>
      <c r="OVJ693" s="39"/>
      <c r="OVK693" s="37"/>
      <c r="OVL693" s="37"/>
      <c r="OVM693" s="37"/>
      <c r="OVN693" s="37"/>
      <c r="OVO693" s="34"/>
      <c r="OVP693" s="40"/>
      <c r="OVQ693" s="34"/>
      <c r="OVR693" s="34"/>
      <c r="OVS693" s="35"/>
      <c r="OVT693" s="36"/>
      <c r="OVU693" s="37"/>
      <c r="OVV693" s="34"/>
      <c r="OVW693" s="34"/>
      <c r="OVX693" s="41"/>
      <c r="OVY693" s="41"/>
      <c r="OVZ693" s="41"/>
      <c r="OWA693" s="41"/>
      <c r="OWB693" s="36"/>
      <c r="OWC693" s="41"/>
      <c r="OWD693" s="36"/>
      <c r="OWE693" s="34"/>
      <c r="OWF693" s="34"/>
      <c r="OWG693" s="37"/>
      <c r="OWH693" s="38"/>
      <c r="OWI693" s="34"/>
      <c r="OWJ693" s="39"/>
      <c r="OWK693" s="39"/>
      <c r="OWL693" s="39"/>
      <c r="OWM693" s="39"/>
      <c r="OWN693" s="39"/>
      <c r="OWO693" s="39"/>
      <c r="OWP693" s="39"/>
      <c r="OWQ693" s="39"/>
      <c r="OWR693" s="39"/>
      <c r="OWS693" s="39"/>
      <c r="OWT693" s="39"/>
      <c r="OWU693" s="37"/>
      <c r="OWV693" s="37"/>
      <c r="OWW693" s="37"/>
      <c r="OWX693" s="37"/>
      <c r="OWY693" s="34"/>
      <c r="OWZ693" s="40"/>
      <c r="OXA693" s="34"/>
      <c r="OXB693" s="34"/>
      <c r="OXC693" s="35"/>
      <c r="OXD693" s="36"/>
      <c r="OXE693" s="37"/>
      <c r="OXF693" s="34"/>
      <c r="OXG693" s="34"/>
      <c r="OXH693" s="41"/>
      <c r="OXI693" s="41"/>
      <c r="OXJ693" s="41"/>
      <c r="OXK693" s="41"/>
      <c r="OXL693" s="36"/>
      <c r="OXM693" s="41"/>
      <c r="OXN693" s="36"/>
      <c r="OXO693" s="34"/>
      <c r="OXP693" s="34"/>
      <c r="OXQ693" s="37"/>
      <c r="OXR693" s="38"/>
      <c r="OXS693" s="34"/>
      <c r="OXT693" s="39"/>
      <c r="OXU693" s="39"/>
      <c r="OXV693" s="39"/>
      <c r="OXW693" s="39"/>
      <c r="OXX693" s="39"/>
      <c r="OXY693" s="39"/>
      <c r="OXZ693" s="39"/>
      <c r="OYA693" s="39"/>
      <c r="OYB693" s="39"/>
      <c r="OYC693" s="39"/>
      <c r="OYD693" s="39"/>
      <c r="OYE693" s="37"/>
      <c r="OYF693" s="37"/>
      <c r="OYG693" s="37"/>
      <c r="OYH693" s="37"/>
      <c r="OYI693" s="34"/>
      <c r="OYJ693" s="40"/>
      <c r="OYK693" s="34"/>
      <c r="OYL693" s="34"/>
      <c r="OYM693" s="35"/>
      <c r="OYN693" s="36"/>
      <c r="OYO693" s="37"/>
      <c r="OYP693" s="34"/>
      <c r="OYQ693" s="34"/>
      <c r="OYR693" s="41"/>
      <c r="OYS693" s="41"/>
      <c r="OYT693" s="41"/>
      <c r="OYU693" s="41"/>
      <c r="OYV693" s="36"/>
      <c r="OYW693" s="41"/>
      <c r="OYX693" s="36"/>
      <c r="OYY693" s="34"/>
      <c r="OYZ693" s="34"/>
      <c r="OZA693" s="37"/>
      <c r="OZB693" s="38"/>
      <c r="OZC693" s="34"/>
      <c r="OZD693" s="39"/>
      <c r="OZE693" s="39"/>
      <c r="OZF693" s="39"/>
      <c r="OZG693" s="39"/>
      <c r="OZH693" s="39"/>
      <c r="OZI693" s="39"/>
      <c r="OZJ693" s="39"/>
      <c r="OZK693" s="39"/>
      <c r="OZL693" s="39"/>
      <c r="OZM693" s="39"/>
      <c r="OZN693" s="39"/>
      <c r="OZO693" s="37"/>
      <c r="OZP693" s="37"/>
      <c r="OZQ693" s="37"/>
      <c r="OZR693" s="37"/>
      <c r="OZS693" s="34"/>
      <c r="OZT693" s="40"/>
      <c r="OZU693" s="34"/>
      <c r="OZV693" s="34"/>
      <c r="OZW693" s="35"/>
      <c r="OZX693" s="36"/>
      <c r="OZY693" s="37"/>
      <c r="OZZ693" s="34"/>
      <c r="PAA693" s="34"/>
      <c r="PAB693" s="41"/>
      <c r="PAC693" s="41"/>
      <c r="PAD693" s="41"/>
      <c r="PAE693" s="41"/>
      <c r="PAF693" s="36"/>
      <c r="PAG693" s="41"/>
      <c r="PAH693" s="36"/>
      <c r="PAI693" s="34"/>
      <c r="PAJ693" s="34"/>
      <c r="PAK693" s="37"/>
      <c r="PAL693" s="38"/>
      <c r="PAM693" s="34"/>
      <c r="PAN693" s="39"/>
      <c r="PAO693" s="39"/>
      <c r="PAP693" s="39"/>
      <c r="PAQ693" s="39"/>
      <c r="PAR693" s="39"/>
      <c r="PAS693" s="39"/>
      <c r="PAT693" s="39"/>
      <c r="PAU693" s="39"/>
      <c r="PAV693" s="39"/>
      <c r="PAW693" s="39"/>
      <c r="PAX693" s="39"/>
      <c r="PAY693" s="37"/>
      <c r="PAZ693" s="37"/>
      <c r="PBA693" s="37"/>
      <c r="PBB693" s="37"/>
      <c r="PBC693" s="34"/>
      <c r="PBD693" s="40"/>
      <c r="PBE693" s="34"/>
      <c r="PBF693" s="34"/>
      <c r="PBG693" s="35"/>
      <c r="PBH693" s="36"/>
      <c r="PBI693" s="37"/>
      <c r="PBJ693" s="34"/>
      <c r="PBK693" s="34"/>
      <c r="PBL693" s="41"/>
      <c r="PBM693" s="41"/>
      <c r="PBN693" s="41"/>
      <c r="PBO693" s="41"/>
      <c r="PBP693" s="36"/>
      <c r="PBQ693" s="41"/>
      <c r="PBR693" s="36"/>
      <c r="PBS693" s="34"/>
      <c r="PBT693" s="34"/>
      <c r="PBU693" s="37"/>
      <c r="PBV693" s="38"/>
      <c r="PBW693" s="34"/>
      <c r="PBX693" s="39"/>
      <c r="PBY693" s="39"/>
      <c r="PBZ693" s="39"/>
      <c r="PCA693" s="39"/>
      <c r="PCB693" s="39"/>
      <c r="PCC693" s="39"/>
      <c r="PCD693" s="39"/>
      <c r="PCE693" s="39"/>
      <c r="PCF693" s="39"/>
      <c r="PCG693" s="39"/>
      <c r="PCH693" s="39"/>
      <c r="PCI693" s="37"/>
      <c r="PCJ693" s="37"/>
      <c r="PCK693" s="37"/>
      <c r="PCL693" s="37"/>
      <c r="PCM693" s="34"/>
      <c r="PCN693" s="40"/>
      <c r="PCO693" s="34"/>
      <c r="PCP693" s="34"/>
      <c r="PCQ693" s="35"/>
      <c r="PCR693" s="36"/>
      <c r="PCS693" s="37"/>
      <c r="PCT693" s="34"/>
      <c r="PCU693" s="34"/>
      <c r="PCV693" s="41"/>
      <c r="PCW693" s="41"/>
      <c r="PCX693" s="41"/>
      <c r="PCY693" s="41"/>
      <c r="PCZ693" s="36"/>
      <c r="PDA693" s="41"/>
      <c r="PDB693" s="36"/>
      <c r="PDC693" s="34"/>
      <c r="PDD693" s="34"/>
      <c r="PDE693" s="37"/>
      <c r="PDF693" s="38"/>
      <c r="PDG693" s="34"/>
      <c r="PDH693" s="39"/>
      <c r="PDI693" s="39"/>
      <c r="PDJ693" s="39"/>
      <c r="PDK693" s="39"/>
      <c r="PDL693" s="39"/>
      <c r="PDM693" s="39"/>
      <c r="PDN693" s="39"/>
      <c r="PDO693" s="39"/>
      <c r="PDP693" s="39"/>
      <c r="PDQ693" s="39"/>
      <c r="PDR693" s="39"/>
      <c r="PDS693" s="37"/>
      <c r="PDT693" s="37"/>
      <c r="PDU693" s="37"/>
      <c r="PDV693" s="37"/>
      <c r="PDW693" s="34"/>
      <c r="PDX693" s="40"/>
      <c r="PDY693" s="34"/>
      <c r="PDZ693" s="34"/>
      <c r="PEA693" s="35"/>
      <c r="PEB693" s="36"/>
      <c r="PEC693" s="37"/>
      <c r="PED693" s="34"/>
      <c r="PEE693" s="34"/>
      <c r="PEF693" s="41"/>
      <c r="PEG693" s="41"/>
      <c r="PEH693" s="41"/>
      <c r="PEI693" s="41"/>
      <c r="PEJ693" s="36"/>
      <c r="PEK693" s="41"/>
      <c r="PEL693" s="36"/>
      <c r="PEM693" s="34"/>
      <c r="PEN693" s="34"/>
      <c r="PEO693" s="37"/>
      <c r="PEP693" s="38"/>
      <c r="PEQ693" s="34"/>
      <c r="PER693" s="39"/>
      <c r="PES693" s="39"/>
      <c r="PET693" s="39"/>
      <c r="PEU693" s="39"/>
      <c r="PEV693" s="39"/>
      <c r="PEW693" s="39"/>
      <c r="PEX693" s="39"/>
      <c r="PEY693" s="39"/>
      <c r="PEZ693" s="39"/>
      <c r="PFA693" s="39"/>
      <c r="PFB693" s="39"/>
      <c r="PFC693" s="37"/>
      <c r="PFD693" s="37"/>
      <c r="PFE693" s="37"/>
      <c r="PFF693" s="37"/>
      <c r="PFG693" s="34"/>
      <c r="PFH693" s="40"/>
      <c r="PFI693" s="34"/>
      <c r="PFJ693" s="34"/>
      <c r="PFK693" s="35"/>
      <c r="PFL693" s="36"/>
      <c r="PFM693" s="37"/>
      <c r="PFN693" s="34"/>
      <c r="PFO693" s="34"/>
      <c r="PFP693" s="41"/>
      <c r="PFQ693" s="41"/>
      <c r="PFR693" s="41"/>
      <c r="PFS693" s="41"/>
      <c r="PFT693" s="36"/>
      <c r="PFU693" s="41"/>
      <c r="PFV693" s="36"/>
      <c r="PFW693" s="34"/>
      <c r="PFX693" s="34"/>
      <c r="PFY693" s="37"/>
      <c r="PFZ693" s="38"/>
      <c r="PGA693" s="34"/>
      <c r="PGB693" s="39"/>
      <c r="PGC693" s="39"/>
      <c r="PGD693" s="39"/>
      <c r="PGE693" s="39"/>
      <c r="PGF693" s="39"/>
      <c r="PGG693" s="39"/>
      <c r="PGH693" s="39"/>
      <c r="PGI693" s="39"/>
      <c r="PGJ693" s="39"/>
      <c r="PGK693" s="39"/>
      <c r="PGL693" s="39"/>
      <c r="PGM693" s="37"/>
      <c r="PGN693" s="37"/>
      <c r="PGO693" s="37"/>
      <c r="PGP693" s="37"/>
      <c r="PGQ693" s="34"/>
      <c r="PGR693" s="40"/>
      <c r="PGS693" s="34"/>
      <c r="PGT693" s="34"/>
      <c r="PGU693" s="35"/>
      <c r="PGV693" s="36"/>
      <c r="PGW693" s="37"/>
      <c r="PGX693" s="34"/>
      <c r="PGY693" s="34"/>
      <c r="PGZ693" s="41"/>
      <c r="PHA693" s="41"/>
      <c r="PHB693" s="41"/>
      <c r="PHC693" s="41"/>
      <c r="PHD693" s="36"/>
      <c r="PHE693" s="41"/>
      <c r="PHF693" s="36"/>
      <c r="PHG693" s="34"/>
      <c r="PHH693" s="34"/>
      <c r="PHI693" s="37"/>
      <c r="PHJ693" s="38"/>
      <c r="PHK693" s="34"/>
      <c r="PHL693" s="39"/>
      <c r="PHM693" s="39"/>
      <c r="PHN693" s="39"/>
      <c r="PHO693" s="39"/>
      <c r="PHP693" s="39"/>
      <c r="PHQ693" s="39"/>
      <c r="PHR693" s="39"/>
      <c r="PHS693" s="39"/>
      <c r="PHT693" s="39"/>
      <c r="PHU693" s="39"/>
      <c r="PHV693" s="39"/>
      <c r="PHW693" s="37"/>
      <c r="PHX693" s="37"/>
      <c r="PHY693" s="37"/>
      <c r="PHZ693" s="37"/>
      <c r="PIA693" s="34"/>
      <c r="PIB693" s="40"/>
      <c r="PIC693" s="34"/>
      <c r="PID693" s="34"/>
      <c r="PIE693" s="35"/>
      <c r="PIF693" s="36"/>
      <c r="PIG693" s="37"/>
      <c r="PIH693" s="34"/>
      <c r="PII693" s="34"/>
      <c r="PIJ693" s="41"/>
      <c r="PIK693" s="41"/>
      <c r="PIL693" s="41"/>
      <c r="PIM693" s="41"/>
      <c r="PIN693" s="36"/>
      <c r="PIO693" s="41"/>
      <c r="PIP693" s="36"/>
      <c r="PIQ693" s="34"/>
      <c r="PIR693" s="34"/>
      <c r="PIS693" s="37"/>
      <c r="PIT693" s="38"/>
      <c r="PIU693" s="34"/>
      <c r="PIV693" s="39"/>
      <c r="PIW693" s="39"/>
      <c r="PIX693" s="39"/>
      <c r="PIY693" s="39"/>
      <c r="PIZ693" s="39"/>
      <c r="PJA693" s="39"/>
      <c r="PJB693" s="39"/>
      <c r="PJC693" s="39"/>
      <c r="PJD693" s="39"/>
      <c r="PJE693" s="39"/>
      <c r="PJF693" s="39"/>
      <c r="PJG693" s="37"/>
      <c r="PJH693" s="37"/>
      <c r="PJI693" s="37"/>
      <c r="PJJ693" s="37"/>
      <c r="PJK693" s="34"/>
      <c r="PJL693" s="40"/>
      <c r="PJM693" s="34"/>
      <c r="PJN693" s="34"/>
      <c r="PJO693" s="35"/>
      <c r="PJP693" s="36"/>
      <c r="PJQ693" s="37"/>
      <c r="PJR693" s="34"/>
      <c r="PJS693" s="34"/>
      <c r="PJT693" s="41"/>
      <c r="PJU693" s="41"/>
      <c r="PJV693" s="41"/>
      <c r="PJW693" s="41"/>
      <c r="PJX693" s="36"/>
      <c r="PJY693" s="41"/>
      <c r="PJZ693" s="36"/>
      <c r="PKA693" s="34"/>
      <c r="PKB693" s="34"/>
      <c r="PKC693" s="37"/>
      <c r="PKD693" s="38"/>
      <c r="PKE693" s="34"/>
      <c r="PKF693" s="39"/>
      <c r="PKG693" s="39"/>
      <c r="PKH693" s="39"/>
      <c r="PKI693" s="39"/>
      <c r="PKJ693" s="39"/>
      <c r="PKK693" s="39"/>
      <c r="PKL693" s="39"/>
      <c r="PKM693" s="39"/>
      <c r="PKN693" s="39"/>
      <c r="PKO693" s="39"/>
      <c r="PKP693" s="39"/>
      <c r="PKQ693" s="37"/>
      <c r="PKR693" s="37"/>
      <c r="PKS693" s="37"/>
      <c r="PKT693" s="37"/>
      <c r="PKU693" s="34"/>
      <c r="PKV693" s="40"/>
      <c r="PKW693" s="34"/>
      <c r="PKX693" s="34"/>
      <c r="PKY693" s="35"/>
      <c r="PKZ693" s="36"/>
      <c r="PLA693" s="37"/>
      <c r="PLB693" s="34"/>
      <c r="PLC693" s="34"/>
      <c r="PLD693" s="41"/>
      <c r="PLE693" s="41"/>
      <c r="PLF693" s="41"/>
      <c r="PLG693" s="41"/>
      <c r="PLH693" s="36"/>
      <c r="PLI693" s="41"/>
      <c r="PLJ693" s="36"/>
      <c r="PLK693" s="34"/>
      <c r="PLL693" s="34"/>
      <c r="PLM693" s="37"/>
      <c r="PLN693" s="38"/>
      <c r="PLO693" s="34"/>
      <c r="PLP693" s="39"/>
      <c r="PLQ693" s="39"/>
      <c r="PLR693" s="39"/>
      <c r="PLS693" s="39"/>
      <c r="PLT693" s="39"/>
      <c r="PLU693" s="39"/>
      <c r="PLV693" s="39"/>
      <c r="PLW693" s="39"/>
      <c r="PLX693" s="39"/>
      <c r="PLY693" s="39"/>
      <c r="PLZ693" s="39"/>
      <c r="PMA693" s="37"/>
      <c r="PMB693" s="37"/>
      <c r="PMC693" s="37"/>
      <c r="PMD693" s="37"/>
      <c r="PME693" s="34"/>
      <c r="PMF693" s="40"/>
      <c r="PMG693" s="34"/>
      <c r="PMH693" s="34"/>
      <c r="PMI693" s="35"/>
      <c r="PMJ693" s="36"/>
      <c r="PMK693" s="37"/>
      <c r="PML693" s="34"/>
      <c r="PMM693" s="34"/>
      <c r="PMN693" s="41"/>
      <c r="PMO693" s="41"/>
      <c r="PMP693" s="41"/>
      <c r="PMQ693" s="41"/>
      <c r="PMR693" s="36"/>
      <c r="PMS693" s="41"/>
      <c r="PMT693" s="36"/>
      <c r="PMU693" s="34"/>
      <c r="PMV693" s="34"/>
      <c r="PMW693" s="37"/>
      <c r="PMX693" s="38"/>
      <c r="PMY693" s="34"/>
      <c r="PMZ693" s="39"/>
      <c r="PNA693" s="39"/>
      <c r="PNB693" s="39"/>
      <c r="PNC693" s="39"/>
      <c r="PND693" s="39"/>
      <c r="PNE693" s="39"/>
      <c r="PNF693" s="39"/>
      <c r="PNG693" s="39"/>
      <c r="PNH693" s="39"/>
      <c r="PNI693" s="39"/>
      <c r="PNJ693" s="39"/>
      <c r="PNK693" s="37"/>
      <c r="PNL693" s="37"/>
      <c r="PNM693" s="37"/>
      <c r="PNN693" s="37"/>
      <c r="PNO693" s="34"/>
      <c r="PNP693" s="40"/>
      <c r="PNQ693" s="34"/>
      <c r="PNR693" s="34"/>
      <c r="PNS693" s="35"/>
      <c r="PNT693" s="36"/>
      <c r="PNU693" s="37"/>
      <c r="PNV693" s="34"/>
      <c r="PNW693" s="34"/>
      <c r="PNX693" s="41"/>
      <c r="PNY693" s="41"/>
      <c r="PNZ693" s="41"/>
      <c r="POA693" s="41"/>
      <c r="POB693" s="36"/>
      <c r="POC693" s="41"/>
      <c r="POD693" s="36"/>
      <c r="POE693" s="34"/>
      <c r="POF693" s="34"/>
      <c r="POG693" s="37"/>
      <c r="POH693" s="38"/>
      <c r="POI693" s="34"/>
      <c r="POJ693" s="39"/>
      <c r="POK693" s="39"/>
      <c r="POL693" s="39"/>
      <c r="POM693" s="39"/>
      <c r="PON693" s="39"/>
      <c r="POO693" s="39"/>
      <c r="POP693" s="39"/>
      <c r="POQ693" s="39"/>
      <c r="POR693" s="39"/>
      <c r="POS693" s="39"/>
      <c r="POT693" s="39"/>
      <c r="POU693" s="37"/>
      <c r="POV693" s="37"/>
      <c r="POW693" s="37"/>
      <c r="POX693" s="37"/>
      <c r="POY693" s="34"/>
      <c r="POZ693" s="40"/>
      <c r="PPA693" s="34"/>
      <c r="PPB693" s="34"/>
      <c r="PPC693" s="35"/>
      <c r="PPD693" s="36"/>
      <c r="PPE693" s="37"/>
      <c r="PPF693" s="34"/>
      <c r="PPG693" s="34"/>
      <c r="PPH693" s="41"/>
      <c r="PPI693" s="41"/>
      <c r="PPJ693" s="41"/>
      <c r="PPK693" s="41"/>
      <c r="PPL693" s="36"/>
      <c r="PPM693" s="41"/>
      <c r="PPN693" s="36"/>
      <c r="PPO693" s="34"/>
      <c r="PPP693" s="34"/>
      <c r="PPQ693" s="37"/>
      <c r="PPR693" s="38"/>
      <c r="PPS693" s="34"/>
      <c r="PPT693" s="39"/>
      <c r="PPU693" s="39"/>
      <c r="PPV693" s="39"/>
      <c r="PPW693" s="39"/>
      <c r="PPX693" s="39"/>
      <c r="PPY693" s="39"/>
      <c r="PPZ693" s="39"/>
      <c r="PQA693" s="39"/>
      <c r="PQB693" s="39"/>
      <c r="PQC693" s="39"/>
      <c r="PQD693" s="39"/>
      <c r="PQE693" s="37"/>
      <c r="PQF693" s="37"/>
      <c r="PQG693" s="37"/>
      <c r="PQH693" s="37"/>
      <c r="PQI693" s="34"/>
      <c r="PQJ693" s="40"/>
      <c r="PQK693" s="34"/>
      <c r="PQL693" s="34"/>
      <c r="PQM693" s="35"/>
      <c r="PQN693" s="36"/>
      <c r="PQO693" s="37"/>
      <c r="PQP693" s="34"/>
      <c r="PQQ693" s="34"/>
      <c r="PQR693" s="41"/>
      <c r="PQS693" s="41"/>
      <c r="PQT693" s="41"/>
      <c r="PQU693" s="41"/>
      <c r="PQV693" s="36"/>
      <c r="PQW693" s="41"/>
      <c r="PQX693" s="36"/>
      <c r="PQY693" s="34"/>
      <c r="PQZ693" s="34"/>
      <c r="PRA693" s="37"/>
      <c r="PRB693" s="38"/>
      <c r="PRC693" s="34"/>
      <c r="PRD693" s="39"/>
      <c r="PRE693" s="39"/>
      <c r="PRF693" s="39"/>
      <c r="PRG693" s="39"/>
      <c r="PRH693" s="39"/>
      <c r="PRI693" s="39"/>
      <c r="PRJ693" s="39"/>
      <c r="PRK693" s="39"/>
      <c r="PRL693" s="39"/>
      <c r="PRM693" s="39"/>
      <c r="PRN693" s="39"/>
      <c r="PRO693" s="37"/>
      <c r="PRP693" s="37"/>
      <c r="PRQ693" s="37"/>
      <c r="PRR693" s="37"/>
      <c r="PRS693" s="34"/>
      <c r="PRT693" s="40"/>
      <c r="PRU693" s="34"/>
      <c r="PRV693" s="34"/>
      <c r="PRW693" s="35"/>
      <c r="PRX693" s="36"/>
      <c r="PRY693" s="37"/>
      <c r="PRZ693" s="34"/>
      <c r="PSA693" s="34"/>
      <c r="PSB693" s="41"/>
      <c r="PSC693" s="41"/>
      <c r="PSD693" s="41"/>
      <c r="PSE693" s="41"/>
      <c r="PSF693" s="36"/>
      <c r="PSG693" s="41"/>
      <c r="PSH693" s="36"/>
      <c r="PSI693" s="34"/>
      <c r="PSJ693" s="34"/>
      <c r="PSK693" s="37"/>
      <c r="PSL693" s="38"/>
      <c r="PSM693" s="34"/>
      <c r="PSN693" s="39"/>
      <c r="PSO693" s="39"/>
      <c r="PSP693" s="39"/>
      <c r="PSQ693" s="39"/>
      <c r="PSR693" s="39"/>
      <c r="PSS693" s="39"/>
      <c r="PST693" s="39"/>
      <c r="PSU693" s="39"/>
      <c r="PSV693" s="39"/>
      <c r="PSW693" s="39"/>
      <c r="PSX693" s="39"/>
      <c r="PSY693" s="37"/>
      <c r="PSZ693" s="37"/>
      <c r="PTA693" s="37"/>
      <c r="PTB693" s="37"/>
      <c r="PTC693" s="34"/>
      <c r="PTD693" s="40"/>
      <c r="PTE693" s="34"/>
      <c r="PTF693" s="34"/>
      <c r="PTG693" s="35"/>
      <c r="PTH693" s="36"/>
      <c r="PTI693" s="37"/>
      <c r="PTJ693" s="34"/>
      <c r="PTK693" s="34"/>
      <c r="PTL693" s="41"/>
      <c r="PTM693" s="41"/>
      <c r="PTN693" s="41"/>
      <c r="PTO693" s="41"/>
      <c r="PTP693" s="36"/>
      <c r="PTQ693" s="41"/>
      <c r="PTR693" s="36"/>
      <c r="PTS693" s="34"/>
      <c r="PTT693" s="34"/>
      <c r="PTU693" s="37"/>
      <c r="PTV693" s="38"/>
      <c r="PTW693" s="34"/>
      <c r="PTX693" s="39"/>
      <c r="PTY693" s="39"/>
      <c r="PTZ693" s="39"/>
      <c r="PUA693" s="39"/>
      <c r="PUB693" s="39"/>
      <c r="PUC693" s="39"/>
      <c r="PUD693" s="39"/>
      <c r="PUE693" s="39"/>
      <c r="PUF693" s="39"/>
      <c r="PUG693" s="39"/>
      <c r="PUH693" s="39"/>
      <c r="PUI693" s="37"/>
      <c r="PUJ693" s="37"/>
      <c r="PUK693" s="37"/>
      <c r="PUL693" s="37"/>
      <c r="PUM693" s="34"/>
      <c r="PUN693" s="40"/>
      <c r="PUO693" s="34"/>
      <c r="PUP693" s="34"/>
      <c r="PUQ693" s="35"/>
      <c r="PUR693" s="36"/>
      <c r="PUS693" s="37"/>
      <c r="PUT693" s="34"/>
      <c r="PUU693" s="34"/>
      <c r="PUV693" s="41"/>
      <c r="PUW693" s="41"/>
      <c r="PUX693" s="41"/>
      <c r="PUY693" s="41"/>
      <c r="PUZ693" s="36"/>
      <c r="PVA693" s="41"/>
      <c r="PVB693" s="36"/>
      <c r="PVC693" s="34"/>
      <c r="PVD693" s="34"/>
      <c r="PVE693" s="37"/>
      <c r="PVF693" s="38"/>
      <c r="PVG693" s="34"/>
      <c r="PVH693" s="39"/>
      <c r="PVI693" s="39"/>
      <c r="PVJ693" s="39"/>
      <c r="PVK693" s="39"/>
      <c r="PVL693" s="39"/>
      <c r="PVM693" s="39"/>
      <c r="PVN693" s="39"/>
      <c r="PVO693" s="39"/>
      <c r="PVP693" s="39"/>
      <c r="PVQ693" s="39"/>
      <c r="PVR693" s="39"/>
      <c r="PVS693" s="37"/>
      <c r="PVT693" s="37"/>
      <c r="PVU693" s="37"/>
      <c r="PVV693" s="37"/>
      <c r="PVW693" s="34"/>
      <c r="PVX693" s="40"/>
      <c r="PVY693" s="34"/>
      <c r="PVZ693" s="34"/>
      <c r="PWA693" s="35"/>
      <c r="PWB693" s="36"/>
      <c r="PWC693" s="37"/>
      <c r="PWD693" s="34"/>
      <c r="PWE693" s="34"/>
      <c r="PWF693" s="41"/>
      <c r="PWG693" s="41"/>
      <c r="PWH693" s="41"/>
      <c r="PWI693" s="41"/>
      <c r="PWJ693" s="36"/>
      <c r="PWK693" s="41"/>
      <c r="PWL693" s="36"/>
      <c r="PWM693" s="34"/>
      <c r="PWN693" s="34"/>
      <c r="PWO693" s="37"/>
      <c r="PWP693" s="38"/>
      <c r="PWQ693" s="34"/>
      <c r="PWR693" s="39"/>
      <c r="PWS693" s="39"/>
      <c r="PWT693" s="39"/>
      <c r="PWU693" s="39"/>
      <c r="PWV693" s="39"/>
      <c r="PWW693" s="39"/>
      <c r="PWX693" s="39"/>
      <c r="PWY693" s="39"/>
      <c r="PWZ693" s="39"/>
      <c r="PXA693" s="39"/>
      <c r="PXB693" s="39"/>
      <c r="PXC693" s="37"/>
      <c r="PXD693" s="37"/>
      <c r="PXE693" s="37"/>
      <c r="PXF693" s="37"/>
      <c r="PXG693" s="34"/>
      <c r="PXH693" s="40"/>
      <c r="PXI693" s="34"/>
      <c r="PXJ693" s="34"/>
      <c r="PXK693" s="35"/>
      <c r="PXL693" s="36"/>
      <c r="PXM693" s="37"/>
      <c r="PXN693" s="34"/>
      <c r="PXO693" s="34"/>
      <c r="PXP693" s="41"/>
      <c r="PXQ693" s="41"/>
      <c r="PXR693" s="41"/>
      <c r="PXS693" s="41"/>
      <c r="PXT693" s="36"/>
      <c r="PXU693" s="41"/>
      <c r="PXV693" s="36"/>
      <c r="PXW693" s="34"/>
      <c r="PXX693" s="34"/>
      <c r="PXY693" s="37"/>
      <c r="PXZ693" s="38"/>
      <c r="PYA693" s="34"/>
      <c r="PYB693" s="39"/>
      <c r="PYC693" s="39"/>
      <c r="PYD693" s="39"/>
      <c r="PYE693" s="39"/>
      <c r="PYF693" s="39"/>
      <c r="PYG693" s="39"/>
      <c r="PYH693" s="39"/>
      <c r="PYI693" s="39"/>
      <c r="PYJ693" s="39"/>
      <c r="PYK693" s="39"/>
      <c r="PYL693" s="39"/>
      <c r="PYM693" s="37"/>
      <c r="PYN693" s="37"/>
      <c r="PYO693" s="37"/>
      <c r="PYP693" s="37"/>
      <c r="PYQ693" s="34"/>
      <c r="PYR693" s="40"/>
      <c r="PYS693" s="34"/>
      <c r="PYT693" s="34"/>
      <c r="PYU693" s="35"/>
      <c r="PYV693" s="36"/>
      <c r="PYW693" s="37"/>
      <c r="PYX693" s="34"/>
      <c r="PYY693" s="34"/>
      <c r="PYZ693" s="41"/>
      <c r="PZA693" s="41"/>
      <c r="PZB693" s="41"/>
      <c r="PZC693" s="41"/>
      <c r="PZD693" s="36"/>
      <c r="PZE693" s="41"/>
      <c r="PZF693" s="36"/>
      <c r="PZG693" s="34"/>
      <c r="PZH693" s="34"/>
      <c r="PZI693" s="37"/>
      <c r="PZJ693" s="38"/>
      <c r="PZK693" s="34"/>
      <c r="PZL693" s="39"/>
      <c r="PZM693" s="39"/>
      <c r="PZN693" s="39"/>
      <c r="PZO693" s="39"/>
      <c r="PZP693" s="39"/>
      <c r="PZQ693" s="39"/>
      <c r="PZR693" s="39"/>
      <c r="PZS693" s="39"/>
      <c r="PZT693" s="39"/>
      <c r="PZU693" s="39"/>
      <c r="PZV693" s="39"/>
      <c r="PZW693" s="37"/>
      <c r="PZX693" s="37"/>
      <c r="PZY693" s="37"/>
      <c r="PZZ693" s="37"/>
      <c r="QAA693" s="34"/>
      <c r="QAB693" s="40"/>
      <c r="QAC693" s="34"/>
      <c r="QAD693" s="34"/>
      <c r="QAE693" s="35"/>
      <c r="QAF693" s="36"/>
      <c r="QAG693" s="37"/>
      <c r="QAH693" s="34"/>
      <c r="QAI693" s="34"/>
      <c r="QAJ693" s="41"/>
      <c r="QAK693" s="41"/>
      <c r="QAL693" s="41"/>
      <c r="QAM693" s="41"/>
      <c r="QAN693" s="36"/>
      <c r="QAO693" s="41"/>
      <c r="QAP693" s="36"/>
      <c r="QAQ693" s="34"/>
      <c r="QAR693" s="34"/>
      <c r="QAS693" s="37"/>
      <c r="QAT693" s="38"/>
      <c r="QAU693" s="34"/>
      <c r="QAV693" s="39"/>
      <c r="QAW693" s="39"/>
      <c r="QAX693" s="39"/>
      <c r="QAY693" s="39"/>
      <c r="QAZ693" s="39"/>
      <c r="QBA693" s="39"/>
      <c r="QBB693" s="39"/>
      <c r="QBC693" s="39"/>
      <c r="QBD693" s="39"/>
      <c r="QBE693" s="39"/>
      <c r="QBF693" s="39"/>
      <c r="QBG693" s="37"/>
      <c r="QBH693" s="37"/>
      <c r="QBI693" s="37"/>
      <c r="QBJ693" s="37"/>
      <c r="QBK693" s="34"/>
      <c r="QBL693" s="40"/>
      <c r="QBM693" s="34"/>
      <c r="QBN693" s="34"/>
      <c r="QBO693" s="35"/>
      <c r="QBP693" s="36"/>
      <c r="QBQ693" s="37"/>
      <c r="QBR693" s="34"/>
      <c r="QBS693" s="34"/>
      <c r="QBT693" s="41"/>
      <c r="QBU693" s="41"/>
      <c r="QBV693" s="41"/>
      <c r="QBW693" s="41"/>
      <c r="QBX693" s="36"/>
      <c r="QBY693" s="41"/>
      <c r="QBZ693" s="36"/>
      <c r="QCA693" s="34"/>
      <c r="QCB693" s="34"/>
      <c r="QCC693" s="37"/>
      <c r="QCD693" s="38"/>
      <c r="QCE693" s="34"/>
      <c r="QCF693" s="39"/>
      <c r="QCG693" s="39"/>
      <c r="QCH693" s="39"/>
      <c r="QCI693" s="39"/>
      <c r="QCJ693" s="39"/>
      <c r="QCK693" s="39"/>
      <c r="QCL693" s="39"/>
      <c r="QCM693" s="39"/>
      <c r="QCN693" s="39"/>
      <c r="QCO693" s="39"/>
      <c r="QCP693" s="39"/>
      <c r="QCQ693" s="37"/>
      <c r="QCR693" s="37"/>
      <c r="QCS693" s="37"/>
      <c r="QCT693" s="37"/>
      <c r="QCU693" s="34"/>
      <c r="QCV693" s="40"/>
      <c r="QCW693" s="34"/>
      <c r="QCX693" s="34"/>
      <c r="QCY693" s="35"/>
      <c r="QCZ693" s="36"/>
      <c r="QDA693" s="37"/>
      <c r="QDB693" s="34"/>
      <c r="QDC693" s="34"/>
      <c r="QDD693" s="41"/>
      <c r="QDE693" s="41"/>
      <c r="QDF693" s="41"/>
      <c r="QDG693" s="41"/>
      <c r="QDH693" s="36"/>
      <c r="QDI693" s="41"/>
      <c r="QDJ693" s="36"/>
      <c r="QDK693" s="34"/>
      <c r="QDL693" s="34"/>
      <c r="QDM693" s="37"/>
      <c r="QDN693" s="38"/>
      <c r="QDO693" s="34"/>
      <c r="QDP693" s="39"/>
      <c r="QDQ693" s="39"/>
      <c r="QDR693" s="39"/>
      <c r="QDS693" s="39"/>
      <c r="QDT693" s="39"/>
      <c r="QDU693" s="39"/>
      <c r="QDV693" s="39"/>
      <c r="QDW693" s="39"/>
      <c r="QDX693" s="39"/>
      <c r="QDY693" s="39"/>
      <c r="QDZ693" s="39"/>
      <c r="QEA693" s="37"/>
      <c r="QEB693" s="37"/>
      <c r="QEC693" s="37"/>
      <c r="QED693" s="37"/>
      <c r="QEE693" s="34"/>
      <c r="QEF693" s="40"/>
      <c r="QEG693" s="34"/>
      <c r="QEH693" s="34"/>
      <c r="QEI693" s="35"/>
      <c r="QEJ693" s="36"/>
      <c r="QEK693" s="37"/>
      <c r="QEL693" s="34"/>
      <c r="QEM693" s="34"/>
      <c r="QEN693" s="41"/>
      <c r="QEO693" s="41"/>
      <c r="QEP693" s="41"/>
      <c r="QEQ693" s="41"/>
      <c r="QER693" s="36"/>
      <c r="QES693" s="41"/>
      <c r="QET693" s="36"/>
      <c r="QEU693" s="34"/>
      <c r="QEV693" s="34"/>
      <c r="QEW693" s="37"/>
      <c r="QEX693" s="38"/>
      <c r="QEY693" s="34"/>
      <c r="QEZ693" s="39"/>
      <c r="QFA693" s="39"/>
      <c r="QFB693" s="39"/>
      <c r="QFC693" s="39"/>
      <c r="QFD693" s="39"/>
      <c r="QFE693" s="39"/>
      <c r="QFF693" s="39"/>
      <c r="QFG693" s="39"/>
      <c r="QFH693" s="39"/>
      <c r="QFI693" s="39"/>
      <c r="QFJ693" s="39"/>
      <c r="QFK693" s="37"/>
      <c r="QFL693" s="37"/>
      <c r="QFM693" s="37"/>
      <c r="QFN693" s="37"/>
      <c r="QFO693" s="34"/>
      <c r="QFP693" s="40"/>
      <c r="QFQ693" s="34"/>
      <c r="QFR693" s="34"/>
      <c r="QFS693" s="35"/>
      <c r="QFT693" s="36"/>
      <c r="QFU693" s="37"/>
      <c r="QFV693" s="34"/>
      <c r="QFW693" s="34"/>
      <c r="QFX693" s="41"/>
      <c r="QFY693" s="41"/>
      <c r="QFZ693" s="41"/>
      <c r="QGA693" s="41"/>
      <c r="QGB693" s="36"/>
      <c r="QGC693" s="41"/>
      <c r="QGD693" s="36"/>
      <c r="QGE693" s="34"/>
      <c r="QGF693" s="34"/>
      <c r="QGG693" s="37"/>
      <c r="QGH693" s="38"/>
      <c r="QGI693" s="34"/>
      <c r="QGJ693" s="39"/>
      <c r="QGK693" s="39"/>
      <c r="QGL693" s="39"/>
      <c r="QGM693" s="39"/>
      <c r="QGN693" s="39"/>
      <c r="QGO693" s="39"/>
      <c r="QGP693" s="39"/>
      <c r="QGQ693" s="39"/>
      <c r="QGR693" s="39"/>
      <c r="QGS693" s="39"/>
      <c r="QGT693" s="39"/>
      <c r="QGU693" s="37"/>
      <c r="QGV693" s="37"/>
      <c r="QGW693" s="37"/>
      <c r="QGX693" s="37"/>
      <c r="QGY693" s="34"/>
      <c r="QGZ693" s="40"/>
      <c r="QHA693" s="34"/>
      <c r="QHB693" s="34"/>
      <c r="QHC693" s="35"/>
      <c r="QHD693" s="36"/>
      <c r="QHE693" s="37"/>
      <c r="QHF693" s="34"/>
      <c r="QHG693" s="34"/>
      <c r="QHH693" s="41"/>
      <c r="QHI693" s="41"/>
      <c r="QHJ693" s="41"/>
      <c r="QHK693" s="41"/>
      <c r="QHL693" s="36"/>
      <c r="QHM693" s="41"/>
      <c r="QHN693" s="36"/>
      <c r="QHO693" s="34"/>
      <c r="QHP693" s="34"/>
      <c r="QHQ693" s="37"/>
      <c r="QHR693" s="38"/>
      <c r="QHS693" s="34"/>
      <c r="QHT693" s="39"/>
      <c r="QHU693" s="39"/>
      <c r="QHV693" s="39"/>
      <c r="QHW693" s="39"/>
      <c r="QHX693" s="39"/>
      <c r="QHY693" s="39"/>
      <c r="QHZ693" s="39"/>
      <c r="QIA693" s="39"/>
      <c r="QIB693" s="39"/>
      <c r="QIC693" s="39"/>
      <c r="QID693" s="39"/>
      <c r="QIE693" s="37"/>
      <c r="QIF693" s="37"/>
      <c r="QIG693" s="37"/>
      <c r="QIH693" s="37"/>
      <c r="QII693" s="34"/>
      <c r="QIJ693" s="40"/>
      <c r="QIK693" s="34"/>
      <c r="QIL693" s="34"/>
      <c r="QIM693" s="35"/>
      <c r="QIN693" s="36"/>
      <c r="QIO693" s="37"/>
      <c r="QIP693" s="34"/>
      <c r="QIQ693" s="34"/>
      <c r="QIR693" s="41"/>
      <c r="QIS693" s="41"/>
      <c r="QIT693" s="41"/>
      <c r="QIU693" s="41"/>
      <c r="QIV693" s="36"/>
      <c r="QIW693" s="41"/>
      <c r="QIX693" s="36"/>
      <c r="QIY693" s="34"/>
      <c r="QIZ693" s="34"/>
      <c r="QJA693" s="37"/>
      <c r="QJB693" s="38"/>
      <c r="QJC693" s="34"/>
      <c r="QJD693" s="39"/>
      <c r="QJE693" s="39"/>
      <c r="QJF693" s="39"/>
      <c r="QJG693" s="39"/>
      <c r="QJH693" s="39"/>
      <c r="QJI693" s="39"/>
      <c r="QJJ693" s="39"/>
      <c r="QJK693" s="39"/>
      <c r="QJL693" s="39"/>
      <c r="QJM693" s="39"/>
      <c r="QJN693" s="39"/>
      <c r="QJO693" s="37"/>
      <c r="QJP693" s="37"/>
      <c r="QJQ693" s="37"/>
      <c r="QJR693" s="37"/>
      <c r="QJS693" s="34"/>
      <c r="QJT693" s="40"/>
      <c r="QJU693" s="34"/>
      <c r="QJV693" s="34"/>
      <c r="QJW693" s="35"/>
      <c r="QJX693" s="36"/>
      <c r="QJY693" s="37"/>
      <c r="QJZ693" s="34"/>
      <c r="QKA693" s="34"/>
      <c r="QKB693" s="41"/>
      <c r="QKC693" s="41"/>
      <c r="QKD693" s="41"/>
      <c r="QKE693" s="41"/>
      <c r="QKF693" s="36"/>
      <c r="QKG693" s="41"/>
      <c r="QKH693" s="36"/>
      <c r="QKI693" s="34"/>
      <c r="QKJ693" s="34"/>
      <c r="QKK693" s="37"/>
      <c r="QKL693" s="38"/>
      <c r="QKM693" s="34"/>
      <c r="QKN693" s="39"/>
      <c r="QKO693" s="39"/>
      <c r="QKP693" s="39"/>
      <c r="QKQ693" s="39"/>
      <c r="QKR693" s="39"/>
      <c r="QKS693" s="39"/>
      <c r="QKT693" s="39"/>
      <c r="QKU693" s="39"/>
      <c r="QKV693" s="39"/>
      <c r="QKW693" s="39"/>
      <c r="QKX693" s="39"/>
      <c r="QKY693" s="37"/>
      <c r="QKZ693" s="37"/>
      <c r="QLA693" s="37"/>
      <c r="QLB693" s="37"/>
      <c r="QLC693" s="34"/>
      <c r="QLD693" s="40"/>
      <c r="QLE693" s="34"/>
      <c r="QLF693" s="34"/>
      <c r="QLG693" s="35"/>
      <c r="QLH693" s="36"/>
      <c r="QLI693" s="37"/>
      <c r="QLJ693" s="34"/>
      <c r="QLK693" s="34"/>
      <c r="QLL693" s="41"/>
      <c r="QLM693" s="41"/>
      <c r="QLN693" s="41"/>
      <c r="QLO693" s="41"/>
      <c r="QLP693" s="36"/>
      <c r="QLQ693" s="41"/>
      <c r="QLR693" s="36"/>
      <c r="QLS693" s="34"/>
      <c r="QLT693" s="34"/>
      <c r="QLU693" s="37"/>
      <c r="QLV693" s="38"/>
      <c r="QLW693" s="34"/>
      <c r="QLX693" s="39"/>
      <c r="QLY693" s="39"/>
      <c r="QLZ693" s="39"/>
      <c r="QMA693" s="39"/>
      <c r="QMB693" s="39"/>
      <c r="QMC693" s="39"/>
      <c r="QMD693" s="39"/>
      <c r="QME693" s="39"/>
      <c r="QMF693" s="39"/>
      <c r="QMG693" s="39"/>
      <c r="QMH693" s="39"/>
      <c r="QMI693" s="37"/>
      <c r="QMJ693" s="37"/>
      <c r="QMK693" s="37"/>
      <c r="QML693" s="37"/>
      <c r="QMM693" s="34"/>
      <c r="QMN693" s="40"/>
      <c r="QMO693" s="34"/>
      <c r="QMP693" s="34"/>
      <c r="QMQ693" s="35"/>
      <c r="QMR693" s="36"/>
      <c r="QMS693" s="37"/>
      <c r="QMT693" s="34"/>
      <c r="QMU693" s="34"/>
      <c r="QMV693" s="41"/>
      <c r="QMW693" s="41"/>
      <c r="QMX693" s="41"/>
      <c r="QMY693" s="41"/>
      <c r="QMZ693" s="36"/>
      <c r="QNA693" s="41"/>
      <c r="QNB693" s="36"/>
      <c r="QNC693" s="34"/>
      <c r="QND693" s="34"/>
      <c r="QNE693" s="37"/>
      <c r="QNF693" s="38"/>
      <c r="QNG693" s="34"/>
      <c r="QNH693" s="39"/>
      <c r="QNI693" s="39"/>
      <c r="QNJ693" s="39"/>
      <c r="QNK693" s="39"/>
      <c r="QNL693" s="39"/>
      <c r="QNM693" s="39"/>
      <c r="QNN693" s="39"/>
      <c r="QNO693" s="39"/>
      <c r="QNP693" s="39"/>
      <c r="QNQ693" s="39"/>
      <c r="QNR693" s="39"/>
      <c r="QNS693" s="37"/>
      <c r="QNT693" s="37"/>
      <c r="QNU693" s="37"/>
      <c r="QNV693" s="37"/>
      <c r="QNW693" s="34"/>
      <c r="QNX693" s="40"/>
      <c r="QNY693" s="34"/>
      <c r="QNZ693" s="34"/>
      <c r="QOA693" s="35"/>
      <c r="QOB693" s="36"/>
      <c r="QOC693" s="37"/>
      <c r="QOD693" s="34"/>
      <c r="QOE693" s="34"/>
      <c r="QOF693" s="41"/>
      <c r="QOG693" s="41"/>
      <c r="QOH693" s="41"/>
      <c r="QOI693" s="41"/>
      <c r="QOJ693" s="36"/>
      <c r="QOK693" s="41"/>
      <c r="QOL693" s="36"/>
      <c r="QOM693" s="34"/>
      <c r="QON693" s="34"/>
      <c r="QOO693" s="37"/>
      <c r="QOP693" s="38"/>
      <c r="QOQ693" s="34"/>
      <c r="QOR693" s="39"/>
      <c r="QOS693" s="39"/>
      <c r="QOT693" s="39"/>
      <c r="QOU693" s="39"/>
      <c r="QOV693" s="39"/>
      <c r="QOW693" s="39"/>
      <c r="QOX693" s="39"/>
      <c r="QOY693" s="39"/>
      <c r="QOZ693" s="39"/>
      <c r="QPA693" s="39"/>
      <c r="QPB693" s="39"/>
      <c r="QPC693" s="37"/>
      <c r="QPD693" s="37"/>
      <c r="QPE693" s="37"/>
      <c r="QPF693" s="37"/>
      <c r="QPG693" s="34"/>
      <c r="QPH693" s="40"/>
      <c r="QPI693" s="34"/>
      <c r="QPJ693" s="34"/>
      <c r="QPK693" s="35"/>
      <c r="QPL693" s="36"/>
      <c r="QPM693" s="37"/>
      <c r="QPN693" s="34"/>
      <c r="QPO693" s="34"/>
      <c r="QPP693" s="41"/>
      <c r="QPQ693" s="41"/>
      <c r="QPR693" s="41"/>
      <c r="QPS693" s="41"/>
      <c r="QPT693" s="36"/>
      <c r="QPU693" s="41"/>
      <c r="QPV693" s="36"/>
      <c r="QPW693" s="34"/>
      <c r="QPX693" s="34"/>
      <c r="QPY693" s="37"/>
      <c r="QPZ693" s="38"/>
      <c r="QQA693" s="34"/>
      <c r="QQB693" s="39"/>
      <c r="QQC693" s="39"/>
      <c r="QQD693" s="39"/>
      <c r="QQE693" s="39"/>
      <c r="QQF693" s="39"/>
      <c r="QQG693" s="39"/>
      <c r="QQH693" s="39"/>
      <c r="QQI693" s="39"/>
      <c r="QQJ693" s="39"/>
      <c r="QQK693" s="39"/>
      <c r="QQL693" s="39"/>
      <c r="QQM693" s="37"/>
      <c r="QQN693" s="37"/>
      <c r="QQO693" s="37"/>
      <c r="QQP693" s="37"/>
      <c r="QQQ693" s="34"/>
      <c r="QQR693" s="40"/>
      <c r="QQS693" s="34"/>
      <c r="QQT693" s="34"/>
      <c r="QQU693" s="35"/>
      <c r="QQV693" s="36"/>
      <c r="QQW693" s="37"/>
      <c r="QQX693" s="34"/>
      <c r="QQY693" s="34"/>
      <c r="QQZ693" s="41"/>
      <c r="QRA693" s="41"/>
      <c r="QRB693" s="41"/>
      <c r="QRC693" s="41"/>
      <c r="QRD693" s="36"/>
      <c r="QRE693" s="41"/>
      <c r="QRF693" s="36"/>
      <c r="QRG693" s="34"/>
      <c r="QRH693" s="34"/>
      <c r="QRI693" s="37"/>
      <c r="QRJ693" s="38"/>
      <c r="QRK693" s="34"/>
      <c r="QRL693" s="39"/>
      <c r="QRM693" s="39"/>
      <c r="QRN693" s="39"/>
      <c r="QRO693" s="39"/>
      <c r="QRP693" s="39"/>
      <c r="QRQ693" s="39"/>
      <c r="QRR693" s="39"/>
      <c r="QRS693" s="39"/>
      <c r="QRT693" s="39"/>
      <c r="QRU693" s="39"/>
      <c r="QRV693" s="39"/>
      <c r="QRW693" s="37"/>
      <c r="QRX693" s="37"/>
      <c r="QRY693" s="37"/>
      <c r="QRZ693" s="37"/>
      <c r="QSA693" s="34"/>
      <c r="QSB693" s="40"/>
      <c r="QSC693" s="34"/>
      <c r="QSD693" s="34"/>
      <c r="QSE693" s="35"/>
      <c r="QSF693" s="36"/>
      <c r="QSG693" s="37"/>
      <c r="QSH693" s="34"/>
      <c r="QSI693" s="34"/>
      <c r="QSJ693" s="41"/>
      <c r="QSK693" s="41"/>
      <c r="QSL693" s="41"/>
      <c r="QSM693" s="41"/>
      <c r="QSN693" s="36"/>
      <c r="QSO693" s="41"/>
      <c r="QSP693" s="36"/>
      <c r="QSQ693" s="34"/>
      <c r="QSR693" s="34"/>
      <c r="QSS693" s="37"/>
      <c r="QST693" s="38"/>
      <c r="QSU693" s="34"/>
      <c r="QSV693" s="39"/>
      <c r="QSW693" s="39"/>
      <c r="QSX693" s="39"/>
      <c r="QSY693" s="39"/>
      <c r="QSZ693" s="39"/>
      <c r="QTA693" s="39"/>
      <c r="QTB693" s="39"/>
      <c r="QTC693" s="39"/>
      <c r="QTD693" s="39"/>
      <c r="QTE693" s="39"/>
      <c r="QTF693" s="39"/>
      <c r="QTG693" s="37"/>
      <c r="QTH693" s="37"/>
      <c r="QTI693" s="37"/>
      <c r="QTJ693" s="37"/>
      <c r="QTK693" s="34"/>
      <c r="QTL693" s="40"/>
      <c r="QTM693" s="34"/>
      <c r="QTN693" s="34"/>
      <c r="QTO693" s="35"/>
      <c r="QTP693" s="36"/>
      <c r="QTQ693" s="37"/>
      <c r="QTR693" s="34"/>
      <c r="QTS693" s="34"/>
      <c r="QTT693" s="41"/>
      <c r="QTU693" s="41"/>
      <c r="QTV693" s="41"/>
      <c r="QTW693" s="41"/>
      <c r="QTX693" s="36"/>
      <c r="QTY693" s="41"/>
      <c r="QTZ693" s="36"/>
      <c r="QUA693" s="34"/>
      <c r="QUB693" s="34"/>
      <c r="QUC693" s="37"/>
      <c r="QUD693" s="38"/>
      <c r="QUE693" s="34"/>
      <c r="QUF693" s="39"/>
      <c r="QUG693" s="39"/>
      <c r="QUH693" s="39"/>
      <c r="QUI693" s="39"/>
      <c r="QUJ693" s="39"/>
      <c r="QUK693" s="39"/>
      <c r="QUL693" s="39"/>
      <c r="QUM693" s="39"/>
      <c r="QUN693" s="39"/>
      <c r="QUO693" s="39"/>
      <c r="QUP693" s="39"/>
      <c r="QUQ693" s="37"/>
      <c r="QUR693" s="37"/>
      <c r="QUS693" s="37"/>
      <c r="QUT693" s="37"/>
      <c r="QUU693" s="34"/>
      <c r="QUV693" s="40"/>
      <c r="QUW693" s="34"/>
      <c r="QUX693" s="34"/>
      <c r="QUY693" s="35"/>
      <c r="QUZ693" s="36"/>
      <c r="QVA693" s="37"/>
      <c r="QVB693" s="34"/>
      <c r="QVC693" s="34"/>
      <c r="QVD693" s="41"/>
      <c r="QVE693" s="41"/>
      <c r="QVF693" s="41"/>
      <c r="QVG693" s="41"/>
      <c r="QVH693" s="36"/>
      <c r="QVI693" s="41"/>
      <c r="QVJ693" s="36"/>
      <c r="QVK693" s="34"/>
      <c r="QVL693" s="34"/>
      <c r="QVM693" s="37"/>
      <c r="QVN693" s="38"/>
      <c r="QVO693" s="34"/>
      <c r="QVP693" s="39"/>
      <c r="QVQ693" s="39"/>
      <c r="QVR693" s="39"/>
      <c r="QVS693" s="39"/>
      <c r="QVT693" s="39"/>
      <c r="QVU693" s="39"/>
      <c r="QVV693" s="39"/>
      <c r="QVW693" s="39"/>
      <c r="QVX693" s="39"/>
      <c r="QVY693" s="39"/>
      <c r="QVZ693" s="39"/>
      <c r="QWA693" s="37"/>
      <c r="QWB693" s="37"/>
      <c r="QWC693" s="37"/>
      <c r="QWD693" s="37"/>
      <c r="QWE693" s="34"/>
      <c r="QWF693" s="40"/>
      <c r="QWG693" s="34"/>
      <c r="QWH693" s="34"/>
      <c r="QWI693" s="35"/>
      <c r="QWJ693" s="36"/>
      <c r="QWK693" s="37"/>
      <c r="QWL693" s="34"/>
      <c r="QWM693" s="34"/>
      <c r="QWN693" s="41"/>
      <c r="QWO693" s="41"/>
      <c r="QWP693" s="41"/>
      <c r="QWQ693" s="41"/>
      <c r="QWR693" s="36"/>
      <c r="QWS693" s="41"/>
      <c r="QWT693" s="36"/>
      <c r="QWU693" s="34"/>
      <c r="QWV693" s="34"/>
      <c r="QWW693" s="37"/>
      <c r="QWX693" s="38"/>
      <c r="QWY693" s="34"/>
      <c r="QWZ693" s="39"/>
      <c r="QXA693" s="39"/>
      <c r="QXB693" s="39"/>
      <c r="QXC693" s="39"/>
      <c r="QXD693" s="39"/>
      <c r="QXE693" s="39"/>
      <c r="QXF693" s="39"/>
      <c r="QXG693" s="39"/>
      <c r="QXH693" s="39"/>
      <c r="QXI693" s="39"/>
      <c r="QXJ693" s="39"/>
      <c r="QXK693" s="37"/>
      <c r="QXL693" s="37"/>
      <c r="QXM693" s="37"/>
      <c r="QXN693" s="37"/>
      <c r="QXO693" s="34"/>
      <c r="QXP693" s="40"/>
      <c r="QXQ693" s="34"/>
      <c r="QXR693" s="34"/>
      <c r="QXS693" s="35"/>
      <c r="QXT693" s="36"/>
      <c r="QXU693" s="37"/>
      <c r="QXV693" s="34"/>
      <c r="QXW693" s="34"/>
      <c r="QXX693" s="41"/>
      <c r="QXY693" s="41"/>
      <c r="QXZ693" s="41"/>
      <c r="QYA693" s="41"/>
      <c r="QYB693" s="36"/>
      <c r="QYC693" s="41"/>
      <c r="QYD693" s="36"/>
      <c r="QYE693" s="34"/>
      <c r="QYF693" s="34"/>
      <c r="QYG693" s="37"/>
      <c r="QYH693" s="38"/>
      <c r="QYI693" s="34"/>
      <c r="QYJ693" s="39"/>
      <c r="QYK693" s="39"/>
      <c r="QYL693" s="39"/>
      <c r="QYM693" s="39"/>
      <c r="QYN693" s="39"/>
      <c r="QYO693" s="39"/>
      <c r="QYP693" s="39"/>
      <c r="QYQ693" s="39"/>
      <c r="QYR693" s="39"/>
      <c r="QYS693" s="39"/>
      <c r="QYT693" s="39"/>
      <c r="QYU693" s="37"/>
      <c r="QYV693" s="37"/>
      <c r="QYW693" s="37"/>
      <c r="QYX693" s="37"/>
      <c r="QYY693" s="34"/>
      <c r="QYZ693" s="40"/>
      <c r="QZA693" s="34"/>
      <c r="QZB693" s="34"/>
      <c r="QZC693" s="35"/>
      <c r="QZD693" s="36"/>
      <c r="QZE693" s="37"/>
      <c r="QZF693" s="34"/>
      <c r="QZG693" s="34"/>
      <c r="QZH693" s="41"/>
      <c r="QZI693" s="41"/>
      <c r="QZJ693" s="41"/>
      <c r="QZK693" s="41"/>
      <c r="QZL693" s="36"/>
      <c r="QZM693" s="41"/>
      <c r="QZN693" s="36"/>
      <c r="QZO693" s="34"/>
      <c r="QZP693" s="34"/>
      <c r="QZQ693" s="37"/>
      <c r="QZR693" s="38"/>
      <c r="QZS693" s="34"/>
      <c r="QZT693" s="39"/>
      <c r="QZU693" s="39"/>
      <c r="QZV693" s="39"/>
      <c r="QZW693" s="39"/>
      <c r="QZX693" s="39"/>
      <c r="QZY693" s="39"/>
      <c r="QZZ693" s="39"/>
      <c r="RAA693" s="39"/>
      <c r="RAB693" s="39"/>
      <c r="RAC693" s="39"/>
      <c r="RAD693" s="39"/>
      <c r="RAE693" s="37"/>
      <c r="RAF693" s="37"/>
      <c r="RAG693" s="37"/>
      <c r="RAH693" s="37"/>
      <c r="RAI693" s="34"/>
      <c r="RAJ693" s="40"/>
      <c r="RAK693" s="34"/>
      <c r="RAL693" s="34"/>
      <c r="RAM693" s="35"/>
      <c r="RAN693" s="36"/>
      <c r="RAO693" s="37"/>
      <c r="RAP693" s="34"/>
      <c r="RAQ693" s="34"/>
      <c r="RAR693" s="41"/>
      <c r="RAS693" s="41"/>
      <c r="RAT693" s="41"/>
      <c r="RAU693" s="41"/>
      <c r="RAV693" s="36"/>
      <c r="RAW693" s="41"/>
      <c r="RAX693" s="36"/>
      <c r="RAY693" s="34"/>
      <c r="RAZ693" s="34"/>
      <c r="RBA693" s="37"/>
      <c r="RBB693" s="38"/>
      <c r="RBC693" s="34"/>
      <c r="RBD693" s="39"/>
      <c r="RBE693" s="39"/>
      <c r="RBF693" s="39"/>
      <c r="RBG693" s="39"/>
      <c r="RBH693" s="39"/>
      <c r="RBI693" s="39"/>
      <c r="RBJ693" s="39"/>
      <c r="RBK693" s="39"/>
      <c r="RBL693" s="39"/>
      <c r="RBM693" s="39"/>
      <c r="RBN693" s="39"/>
      <c r="RBO693" s="37"/>
      <c r="RBP693" s="37"/>
      <c r="RBQ693" s="37"/>
      <c r="RBR693" s="37"/>
      <c r="RBS693" s="34"/>
      <c r="RBT693" s="40"/>
      <c r="RBU693" s="34"/>
      <c r="RBV693" s="34"/>
      <c r="RBW693" s="35"/>
      <c r="RBX693" s="36"/>
      <c r="RBY693" s="37"/>
      <c r="RBZ693" s="34"/>
      <c r="RCA693" s="34"/>
      <c r="RCB693" s="41"/>
      <c r="RCC693" s="41"/>
      <c r="RCD693" s="41"/>
      <c r="RCE693" s="41"/>
      <c r="RCF693" s="36"/>
      <c r="RCG693" s="41"/>
      <c r="RCH693" s="36"/>
      <c r="RCI693" s="34"/>
      <c r="RCJ693" s="34"/>
      <c r="RCK693" s="37"/>
      <c r="RCL693" s="38"/>
      <c r="RCM693" s="34"/>
      <c r="RCN693" s="39"/>
      <c r="RCO693" s="39"/>
      <c r="RCP693" s="39"/>
      <c r="RCQ693" s="39"/>
      <c r="RCR693" s="39"/>
      <c r="RCS693" s="39"/>
      <c r="RCT693" s="39"/>
      <c r="RCU693" s="39"/>
      <c r="RCV693" s="39"/>
      <c r="RCW693" s="39"/>
      <c r="RCX693" s="39"/>
      <c r="RCY693" s="37"/>
      <c r="RCZ693" s="37"/>
      <c r="RDA693" s="37"/>
      <c r="RDB693" s="37"/>
      <c r="RDC693" s="34"/>
      <c r="RDD693" s="40"/>
      <c r="RDE693" s="34"/>
      <c r="RDF693" s="34"/>
      <c r="RDG693" s="35"/>
      <c r="RDH693" s="36"/>
      <c r="RDI693" s="37"/>
      <c r="RDJ693" s="34"/>
      <c r="RDK693" s="34"/>
      <c r="RDL693" s="41"/>
      <c r="RDM693" s="41"/>
      <c r="RDN693" s="41"/>
      <c r="RDO693" s="41"/>
      <c r="RDP693" s="36"/>
      <c r="RDQ693" s="41"/>
      <c r="RDR693" s="36"/>
      <c r="RDS693" s="34"/>
      <c r="RDT693" s="34"/>
      <c r="RDU693" s="37"/>
      <c r="RDV693" s="38"/>
      <c r="RDW693" s="34"/>
      <c r="RDX693" s="39"/>
      <c r="RDY693" s="39"/>
      <c r="RDZ693" s="39"/>
      <c r="REA693" s="39"/>
      <c r="REB693" s="39"/>
      <c r="REC693" s="39"/>
      <c r="RED693" s="39"/>
      <c r="REE693" s="39"/>
      <c r="REF693" s="39"/>
      <c r="REG693" s="39"/>
      <c r="REH693" s="39"/>
      <c r="REI693" s="37"/>
      <c r="REJ693" s="37"/>
      <c r="REK693" s="37"/>
      <c r="REL693" s="37"/>
      <c r="REM693" s="34"/>
      <c r="REN693" s="40"/>
      <c r="REO693" s="34"/>
      <c r="REP693" s="34"/>
      <c r="REQ693" s="35"/>
      <c r="RER693" s="36"/>
      <c r="RES693" s="37"/>
      <c r="RET693" s="34"/>
      <c r="REU693" s="34"/>
      <c r="REV693" s="41"/>
      <c r="REW693" s="41"/>
      <c r="REX693" s="41"/>
      <c r="REY693" s="41"/>
      <c r="REZ693" s="36"/>
      <c r="RFA693" s="41"/>
      <c r="RFB693" s="36"/>
      <c r="RFC693" s="34"/>
      <c r="RFD693" s="34"/>
      <c r="RFE693" s="37"/>
      <c r="RFF693" s="38"/>
      <c r="RFG693" s="34"/>
      <c r="RFH693" s="39"/>
      <c r="RFI693" s="39"/>
      <c r="RFJ693" s="39"/>
      <c r="RFK693" s="39"/>
      <c r="RFL693" s="39"/>
      <c r="RFM693" s="39"/>
      <c r="RFN693" s="39"/>
      <c r="RFO693" s="39"/>
      <c r="RFP693" s="39"/>
      <c r="RFQ693" s="39"/>
      <c r="RFR693" s="39"/>
      <c r="RFS693" s="37"/>
      <c r="RFT693" s="37"/>
      <c r="RFU693" s="37"/>
      <c r="RFV693" s="37"/>
      <c r="RFW693" s="34"/>
      <c r="RFX693" s="40"/>
      <c r="RFY693" s="34"/>
      <c r="RFZ693" s="34"/>
      <c r="RGA693" s="35"/>
      <c r="RGB693" s="36"/>
      <c r="RGC693" s="37"/>
      <c r="RGD693" s="34"/>
      <c r="RGE693" s="34"/>
      <c r="RGF693" s="41"/>
      <c r="RGG693" s="41"/>
      <c r="RGH693" s="41"/>
      <c r="RGI693" s="41"/>
      <c r="RGJ693" s="36"/>
      <c r="RGK693" s="41"/>
      <c r="RGL693" s="36"/>
      <c r="RGM693" s="34"/>
      <c r="RGN693" s="34"/>
      <c r="RGO693" s="37"/>
      <c r="RGP693" s="38"/>
      <c r="RGQ693" s="34"/>
      <c r="RGR693" s="39"/>
      <c r="RGS693" s="39"/>
      <c r="RGT693" s="39"/>
      <c r="RGU693" s="39"/>
      <c r="RGV693" s="39"/>
      <c r="RGW693" s="39"/>
      <c r="RGX693" s="39"/>
      <c r="RGY693" s="39"/>
      <c r="RGZ693" s="39"/>
      <c r="RHA693" s="39"/>
      <c r="RHB693" s="39"/>
      <c r="RHC693" s="37"/>
      <c r="RHD693" s="37"/>
      <c r="RHE693" s="37"/>
      <c r="RHF693" s="37"/>
      <c r="RHG693" s="34"/>
      <c r="RHH693" s="40"/>
      <c r="RHI693" s="34"/>
      <c r="RHJ693" s="34"/>
      <c r="RHK693" s="35"/>
      <c r="RHL693" s="36"/>
      <c r="RHM693" s="37"/>
      <c r="RHN693" s="34"/>
      <c r="RHO693" s="34"/>
      <c r="RHP693" s="41"/>
      <c r="RHQ693" s="41"/>
      <c r="RHR693" s="41"/>
      <c r="RHS693" s="41"/>
      <c r="RHT693" s="36"/>
      <c r="RHU693" s="41"/>
      <c r="RHV693" s="36"/>
      <c r="RHW693" s="34"/>
      <c r="RHX693" s="34"/>
      <c r="RHY693" s="37"/>
      <c r="RHZ693" s="38"/>
      <c r="RIA693" s="34"/>
      <c r="RIB693" s="39"/>
      <c r="RIC693" s="39"/>
      <c r="RID693" s="39"/>
      <c r="RIE693" s="39"/>
      <c r="RIF693" s="39"/>
      <c r="RIG693" s="39"/>
      <c r="RIH693" s="39"/>
      <c r="RII693" s="39"/>
      <c r="RIJ693" s="39"/>
      <c r="RIK693" s="39"/>
      <c r="RIL693" s="39"/>
      <c r="RIM693" s="37"/>
      <c r="RIN693" s="37"/>
      <c r="RIO693" s="37"/>
      <c r="RIP693" s="37"/>
      <c r="RIQ693" s="34"/>
      <c r="RIR693" s="40"/>
      <c r="RIS693" s="34"/>
      <c r="RIT693" s="34"/>
      <c r="RIU693" s="35"/>
      <c r="RIV693" s="36"/>
      <c r="RIW693" s="37"/>
      <c r="RIX693" s="34"/>
      <c r="RIY693" s="34"/>
      <c r="RIZ693" s="41"/>
      <c r="RJA693" s="41"/>
      <c r="RJB693" s="41"/>
      <c r="RJC693" s="41"/>
      <c r="RJD693" s="36"/>
      <c r="RJE693" s="41"/>
      <c r="RJF693" s="36"/>
      <c r="RJG693" s="34"/>
      <c r="RJH693" s="34"/>
      <c r="RJI693" s="37"/>
      <c r="RJJ693" s="38"/>
      <c r="RJK693" s="34"/>
      <c r="RJL693" s="39"/>
      <c r="RJM693" s="39"/>
      <c r="RJN693" s="39"/>
      <c r="RJO693" s="39"/>
      <c r="RJP693" s="39"/>
      <c r="RJQ693" s="39"/>
      <c r="RJR693" s="39"/>
      <c r="RJS693" s="39"/>
      <c r="RJT693" s="39"/>
      <c r="RJU693" s="39"/>
      <c r="RJV693" s="39"/>
      <c r="RJW693" s="37"/>
      <c r="RJX693" s="37"/>
      <c r="RJY693" s="37"/>
      <c r="RJZ693" s="37"/>
      <c r="RKA693" s="34"/>
      <c r="RKB693" s="40"/>
      <c r="RKC693" s="34"/>
      <c r="RKD693" s="34"/>
      <c r="RKE693" s="35"/>
      <c r="RKF693" s="36"/>
      <c r="RKG693" s="37"/>
      <c r="RKH693" s="34"/>
      <c r="RKI693" s="34"/>
      <c r="RKJ693" s="41"/>
      <c r="RKK693" s="41"/>
      <c r="RKL693" s="41"/>
      <c r="RKM693" s="41"/>
      <c r="RKN693" s="36"/>
      <c r="RKO693" s="41"/>
      <c r="RKP693" s="36"/>
      <c r="RKQ693" s="34"/>
      <c r="RKR693" s="34"/>
      <c r="RKS693" s="37"/>
      <c r="RKT693" s="38"/>
      <c r="RKU693" s="34"/>
      <c r="RKV693" s="39"/>
      <c r="RKW693" s="39"/>
      <c r="RKX693" s="39"/>
      <c r="RKY693" s="39"/>
      <c r="RKZ693" s="39"/>
      <c r="RLA693" s="39"/>
      <c r="RLB693" s="39"/>
      <c r="RLC693" s="39"/>
      <c r="RLD693" s="39"/>
      <c r="RLE693" s="39"/>
      <c r="RLF693" s="39"/>
      <c r="RLG693" s="37"/>
      <c r="RLH693" s="37"/>
      <c r="RLI693" s="37"/>
      <c r="RLJ693" s="37"/>
      <c r="RLK693" s="34"/>
      <c r="RLL693" s="40"/>
      <c r="RLM693" s="34"/>
      <c r="RLN693" s="34"/>
      <c r="RLO693" s="35"/>
      <c r="RLP693" s="36"/>
      <c r="RLQ693" s="37"/>
      <c r="RLR693" s="34"/>
      <c r="RLS693" s="34"/>
      <c r="RLT693" s="41"/>
      <c r="RLU693" s="41"/>
      <c r="RLV693" s="41"/>
      <c r="RLW693" s="41"/>
      <c r="RLX693" s="36"/>
      <c r="RLY693" s="41"/>
      <c r="RLZ693" s="36"/>
      <c r="RMA693" s="34"/>
      <c r="RMB693" s="34"/>
      <c r="RMC693" s="37"/>
      <c r="RMD693" s="38"/>
      <c r="RME693" s="34"/>
      <c r="RMF693" s="39"/>
      <c r="RMG693" s="39"/>
      <c r="RMH693" s="39"/>
      <c r="RMI693" s="39"/>
      <c r="RMJ693" s="39"/>
      <c r="RMK693" s="39"/>
      <c r="RML693" s="39"/>
      <c r="RMM693" s="39"/>
      <c r="RMN693" s="39"/>
      <c r="RMO693" s="39"/>
      <c r="RMP693" s="39"/>
      <c r="RMQ693" s="37"/>
      <c r="RMR693" s="37"/>
      <c r="RMS693" s="37"/>
      <c r="RMT693" s="37"/>
      <c r="RMU693" s="34"/>
      <c r="RMV693" s="40"/>
      <c r="RMW693" s="34"/>
      <c r="RMX693" s="34"/>
      <c r="RMY693" s="35"/>
      <c r="RMZ693" s="36"/>
      <c r="RNA693" s="37"/>
      <c r="RNB693" s="34"/>
      <c r="RNC693" s="34"/>
      <c r="RND693" s="41"/>
      <c r="RNE693" s="41"/>
      <c r="RNF693" s="41"/>
      <c r="RNG693" s="41"/>
      <c r="RNH693" s="36"/>
      <c r="RNI693" s="41"/>
      <c r="RNJ693" s="36"/>
      <c r="RNK693" s="34"/>
      <c r="RNL693" s="34"/>
      <c r="RNM693" s="37"/>
      <c r="RNN693" s="38"/>
      <c r="RNO693" s="34"/>
      <c r="RNP693" s="39"/>
      <c r="RNQ693" s="39"/>
      <c r="RNR693" s="39"/>
      <c r="RNS693" s="39"/>
      <c r="RNT693" s="39"/>
      <c r="RNU693" s="39"/>
      <c r="RNV693" s="39"/>
      <c r="RNW693" s="39"/>
      <c r="RNX693" s="39"/>
      <c r="RNY693" s="39"/>
      <c r="RNZ693" s="39"/>
      <c r="ROA693" s="37"/>
      <c r="ROB693" s="37"/>
      <c r="ROC693" s="37"/>
      <c r="ROD693" s="37"/>
      <c r="ROE693" s="34"/>
      <c r="ROF693" s="40"/>
      <c r="ROG693" s="34"/>
      <c r="ROH693" s="34"/>
      <c r="ROI693" s="35"/>
      <c r="ROJ693" s="36"/>
      <c r="ROK693" s="37"/>
      <c r="ROL693" s="34"/>
      <c r="ROM693" s="34"/>
      <c r="RON693" s="41"/>
      <c r="ROO693" s="41"/>
      <c r="ROP693" s="41"/>
      <c r="ROQ693" s="41"/>
      <c r="ROR693" s="36"/>
      <c r="ROS693" s="41"/>
      <c r="ROT693" s="36"/>
      <c r="ROU693" s="34"/>
      <c r="ROV693" s="34"/>
      <c r="ROW693" s="37"/>
      <c r="ROX693" s="38"/>
      <c r="ROY693" s="34"/>
      <c r="ROZ693" s="39"/>
      <c r="RPA693" s="39"/>
      <c r="RPB693" s="39"/>
      <c r="RPC693" s="39"/>
      <c r="RPD693" s="39"/>
      <c r="RPE693" s="39"/>
      <c r="RPF693" s="39"/>
      <c r="RPG693" s="39"/>
      <c r="RPH693" s="39"/>
      <c r="RPI693" s="39"/>
      <c r="RPJ693" s="39"/>
      <c r="RPK693" s="37"/>
      <c r="RPL693" s="37"/>
      <c r="RPM693" s="37"/>
      <c r="RPN693" s="37"/>
      <c r="RPO693" s="34"/>
      <c r="RPP693" s="40"/>
      <c r="RPQ693" s="34"/>
      <c r="RPR693" s="34"/>
      <c r="RPS693" s="35"/>
      <c r="RPT693" s="36"/>
      <c r="RPU693" s="37"/>
      <c r="RPV693" s="34"/>
      <c r="RPW693" s="34"/>
      <c r="RPX693" s="41"/>
      <c r="RPY693" s="41"/>
      <c r="RPZ693" s="41"/>
      <c r="RQA693" s="41"/>
      <c r="RQB693" s="36"/>
      <c r="RQC693" s="41"/>
      <c r="RQD693" s="36"/>
      <c r="RQE693" s="34"/>
      <c r="RQF693" s="34"/>
      <c r="RQG693" s="37"/>
      <c r="RQH693" s="38"/>
      <c r="RQI693" s="34"/>
      <c r="RQJ693" s="39"/>
      <c r="RQK693" s="39"/>
      <c r="RQL693" s="39"/>
      <c r="RQM693" s="39"/>
      <c r="RQN693" s="39"/>
      <c r="RQO693" s="39"/>
      <c r="RQP693" s="39"/>
      <c r="RQQ693" s="39"/>
      <c r="RQR693" s="39"/>
      <c r="RQS693" s="39"/>
      <c r="RQT693" s="39"/>
      <c r="RQU693" s="37"/>
      <c r="RQV693" s="37"/>
      <c r="RQW693" s="37"/>
      <c r="RQX693" s="37"/>
      <c r="RQY693" s="34"/>
      <c r="RQZ693" s="40"/>
      <c r="RRA693" s="34"/>
      <c r="RRB693" s="34"/>
      <c r="RRC693" s="35"/>
      <c r="RRD693" s="36"/>
      <c r="RRE693" s="37"/>
      <c r="RRF693" s="34"/>
      <c r="RRG693" s="34"/>
      <c r="RRH693" s="41"/>
      <c r="RRI693" s="41"/>
      <c r="RRJ693" s="41"/>
      <c r="RRK693" s="41"/>
      <c r="RRL693" s="36"/>
      <c r="RRM693" s="41"/>
      <c r="RRN693" s="36"/>
      <c r="RRO693" s="34"/>
      <c r="RRP693" s="34"/>
      <c r="RRQ693" s="37"/>
      <c r="RRR693" s="38"/>
      <c r="RRS693" s="34"/>
      <c r="RRT693" s="39"/>
      <c r="RRU693" s="39"/>
      <c r="RRV693" s="39"/>
      <c r="RRW693" s="39"/>
      <c r="RRX693" s="39"/>
      <c r="RRY693" s="39"/>
      <c r="RRZ693" s="39"/>
      <c r="RSA693" s="39"/>
      <c r="RSB693" s="39"/>
      <c r="RSC693" s="39"/>
      <c r="RSD693" s="39"/>
      <c r="RSE693" s="37"/>
      <c r="RSF693" s="37"/>
      <c r="RSG693" s="37"/>
      <c r="RSH693" s="37"/>
      <c r="RSI693" s="34"/>
      <c r="RSJ693" s="40"/>
      <c r="RSK693" s="34"/>
      <c r="RSL693" s="34"/>
      <c r="RSM693" s="35"/>
      <c r="RSN693" s="36"/>
      <c r="RSO693" s="37"/>
      <c r="RSP693" s="34"/>
      <c r="RSQ693" s="34"/>
      <c r="RSR693" s="41"/>
      <c r="RSS693" s="41"/>
      <c r="RST693" s="41"/>
      <c r="RSU693" s="41"/>
      <c r="RSV693" s="36"/>
      <c r="RSW693" s="41"/>
      <c r="RSX693" s="36"/>
      <c r="RSY693" s="34"/>
      <c r="RSZ693" s="34"/>
      <c r="RTA693" s="37"/>
      <c r="RTB693" s="38"/>
      <c r="RTC693" s="34"/>
      <c r="RTD693" s="39"/>
      <c r="RTE693" s="39"/>
      <c r="RTF693" s="39"/>
      <c r="RTG693" s="39"/>
      <c r="RTH693" s="39"/>
      <c r="RTI693" s="39"/>
      <c r="RTJ693" s="39"/>
      <c r="RTK693" s="39"/>
      <c r="RTL693" s="39"/>
      <c r="RTM693" s="39"/>
      <c r="RTN693" s="39"/>
      <c r="RTO693" s="37"/>
      <c r="RTP693" s="37"/>
      <c r="RTQ693" s="37"/>
      <c r="RTR693" s="37"/>
      <c r="RTS693" s="34"/>
      <c r="RTT693" s="40"/>
      <c r="RTU693" s="34"/>
      <c r="RTV693" s="34"/>
      <c r="RTW693" s="35"/>
      <c r="RTX693" s="36"/>
      <c r="RTY693" s="37"/>
      <c r="RTZ693" s="34"/>
      <c r="RUA693" s="34"/>
      <c r="RUB693" s="41"/>
      <c r="RUC693" s="41"/>
      <c r="RUD693" s="41"/>
      <c r="RUE693" s="41"/>
      <c r="RUF693" s="36"/>
      <c r="RUG693" s="41"/>
      <c r="RUH693" s="36"/>
      <c r="RUI693" s="34"/>
      <c r="RUJ693" s="34"/>
      <c r="RUK693" s="37"/>
      <c r="RUL693" s="38"/>
      <c r="RUM693" s="34"/>
      <c r="RUN693" s="39"/>
      <c r="RUO693" s="39"/>
      <c r="RUP693" s="39"/>
      <c r="RUQ693" s="39"/>
      <c r="RUR693" s="39"/>
      <c r="RUS693" s="39"/>
      <c r="RUT693" s="39"/>
      <c r="RUU693" s="39"/>
      <c r="RUV693" s="39"/>
      <c r="RUW693" s="39"/>
      <c r="RUX693" s="39"/>
      <c r="RUY693" s="37"/>
      <c r="RUZ693" s="37"/>
      <c r="RVA693" s="37"/>
      <c r="RVB693" s="37"/>
      <c r="RVC693" s="34"/>
      <c r="RVD693" s="40"/>
      <c r="RVE693" s="34"/>
      <c r="RVF693" s="34"/>
      <c r="RVG693" s="35"/>
      <c r="RVH693" s="36"/>
      <c r="RVI693" s="37"/>
      <c r="RVJ693" s="34"/>
      <c r="RVK693" s="34"/>
      <c r="RVL693" s="41"/>
      <c r="RVM693" s="41"/>
      <c r="RVN693" s="41"/>
      <c r="RVO693" s="41"/>
      <c r="RVP693" s="36"/>
      <c r="RVQ693" s="41"/>
      <c r="RVR693" s="36"/>
      <c r="RVS693" s="34"/>
      <c r="RVT693" s="34"/>
      <c r="RVU693" s="37"/>
      <c r="RVV693" s="38"/>
      <c r="RVW693" s="34"/>
      <c r="RVX693" s="39"/>
      <c r="RVY693" s="39"/>
      <c r="RVZ693" s="39"/>
      <c r="RWA693" s="39"/>
      <c r="RWB693" s="39"/>
      <c r="RWC693" s="39"/>
      <c r="RWD693" s="39"/>
      <c r="RWE693" s="39"/>
      <c r="RWF693" s="39"/>
      <c r="RWG693" s="39"/>
      <c r="RWH693" s="39"/>
      <c r="RWI693" s="37"/>
      <c r="RWJ693" s="37"/>
      <c r="RWK693" s="37"/>
      <c r="RWL693" s="37"/>
      <c r="RWM693" s="34"/>
      <c r="RWN693" s="40"/>
      <c r="RWO693" s="34"/>
      <c r="RWP693" s="34"/>
      <c r="RWQ693" s="35"/>
      <c r="RWR693" s="36"/>
      <c r="RWS693" s="37"/>
      <c r="RWT693" s="34"/>
      <c r="RWU693" s="34"/>
      <c r="RWV693" s="41"/>
      <c r="RWW693" s="41"/>
      <c r="RWX693" s="41"/>
      <c r="RWY693" s="41"/>
      <c r="RWZ693" s="36"/>
      <c r="RXA693" s="41"/>
      <c r="RXB693" s="36"/>
      <c r="RXC693" s="34"/>
      <c r="RXD693" s="34"/>
      <c r="RXE693" s="37"/>
      <c r="RXF693" s="38"/>
      <c r="RXG693" s="34"/>
      <c r="RXH693" s="39"/>
      <c r="RXI693" s="39"/>
      <c r="RXJ693" s="39"/>
      <c r="RXK693" s="39"/>
      <c r="RXL693" s="39"/>
      <c r="RXM693" s="39"/>
      <c r="RXN693" s="39"/>
      <c r="RXO693" s="39"/>
      <c r="RXP693" s="39"/>
      <c r="RXQ693" s="39"/>
      <c r="RXR693" s="39"/>
      <c r="RXS693" s="37"/>
      <c r="RXT693" s="37"/>
      <c r="RXU693" s="37"/>
      <c r="RXV693" s="37"/>
      <c r="RXW693" s="34"/>
      <c r="RXX693" s="40"/>
      <c r="RXY693" s="34"/>
      <c r="RXZ693" s="34"/>
      <c r="RYA693" s="35"/>
      <c r="RYB693" s="36"/>
      <c r="RYC693" s="37"/>
      <c r="RYD693" s="34"/>
      <c r="RYE693" s="34"/>
      <c r="RYF693" s="41"/>
      <c r="RYG693" s="41"/>
      <c r="RYH693" s="41"/>
      <c r="RYI693" s="41"/>
      <c r="RYJ693" s="36"/>
      <c r="RYK693" s="41"/>
      <c r="RYL693" s="36"/>
      <c r="RYM693" s="34"/>
      <c r="RYN693" s="34"/>
      <c r="RYO693" s="37"/>
      <c r="RYP693" s="38"/>
      <c r="RYQ693" s="34"/>
      <c r="RYR693" s="39"/>
      <c r="RYS693" s="39"/>
      <c r="RYT693" s="39"/>
      <c r="RYU693" s="39"/>
      <c r="RYV693" s="39"/>
      <c r="RYW693" s="39"/>
      <c r="RYX693" s="39"/>
      <c r="RYY693" s="39"/>
      <c r="RYZ693" s="39"/>
      <c r="RZA693" s="39"/>
      <c r="RZB693" s="39"/>
      <c r="RZC693" s="37"/>
      <c r="RZD693" s="37"/>
      <c r="RZE693" s="37"/>
      <c r="RZF693" s="37"/>
      <c r="RZG693" s="34"/>
      <c r="RZH693" s="40"/>
      <c r="RZI693" s="34"/>
      <c r="RZJ693" s="34"/>
      <c r="RZK693" s="35"/>
      <c r="RZL693" s="36"/>
      <c r="RZM693" s="37"/>
      <c r="RZN693" s="34"/>
      <c r="RZO693" s="34"/>
      <c r="RZP693" s="41"/>
      <c r="RZQ693" s="41"/>
      <c r="RZR693" s="41"/>
      <c r="RZS693" s="41"/>
      <c r="RZT693" s="36"/>
      <c r="RZU693" s="41"/>
      <c r="RZV693" s="36"/>
      <c r="RZW693" s="34"/>
      <c r="RZX693" s="34"/>
      <c r="RZY693" s="37"/>
      <c r="RZZ693" s="38"/>
      <c r="SAA693" s="34"/>
      <c r="SAB693" s="39"/>
      <c r="SAC693" s="39"/>
      <c r="SAD693" s="39"/>
      <c r="SAE693" s="39"/>
      <c r="SAF693" s="39"/>
      <c r="SAG693" s="39"/>
      <c r="SAH693" s="39"/>
      <c r="SAI693" s="39"/>
      <c r="SAJ693" s="39"/>
      <c r="SAK693" s="39"/>
      <c r="SAL693" s="39"/>
      <c r="SAM693" s="37"/>
      <c r="SAN693" s="37"/>
      <c r="SAO693" s="37"/>
      <c r="SAP693" s="37"/>
      <c r="SAQ693" s="34"/>
      <c r="SAR693" s="40"/>
      <c r="SAS693" s="34"/>
      <c r="SAT693" s="34"/>
      <c r="SAU693" s="35"/>
      <c r="SAV693" s="36"/>
      <c r="SAW693" s="37"/>
      <c r="SAX693" s="34"/>
      <c r="SAY693" s="34"/>
      <c r="SAZ693" s="41"/>
      <c r="SBA693" s="41"/>
      <c r="SBB693" s="41"/>
      <c r="SBC693" s="41"/>
      <c r="SBD693" s="36"/>
      <c r="SBE693" s="41"/>
      <c r="SBF693" s="36"/>
      <c r="SBG693" s="34"/>
      <c r="SBH693" s="34"/>
      <c r="SBI693" s="37"/>
      <c r="SBJ693" s="38"/>
      <c r="SBK693" s="34"/>
      <c r="SBL693" s="39"/>
      <c r="SBM693" s="39"/>
      <c r="SBN693" s="39"/>
      <c r="SBO693" s="39"/>
      <c r="SBP693" s="39"/>
      <c r="SBQ693" s="39"/>
      <c r="SBR693" s="39"/>
      <c r="SBS693" s="39"/>
      <c r="SBT693" s="39"/>
      <c r="SBU693" s="39"/>
      <c r="SBV693" s="39"/>
      <c r="SBW693" s="37"/>
      <c r="SBX693" s="37"/>
      <c r="SBY693" s="37"/>
      <c r="SBZ693" s="37"/>
      <c r="SCA693" s="34"/>
      <c r="SCB693" s="40"/>
      <c r="SCC693" s="34"/>
      <c r="SCD693" s="34"/>
      <c r="SCE693" s="35"/>
      <c r="SCF693" s="36"/>
      <c r="SCG693" s="37"/>
      <c r="SCH693" s="34"/>
      <c r="SCI693" s="34"/>
      <c r="SCJ693" s="41"/>
      <c r="SCK693" s="41"/>
      <c r="SCL693" s="41"/>
      <c r="SCM693" s="41"/>
      <c r="SCN693" s="36"/>
      <c r="SCO693" s="41"/>
      <c r="SCP693" s="36"/>
      <c r="SCQ693" s="34"/>
      <c r="SCR693" s="34"/>
      <c r="SCS693" s="37"/>
      <c r="SCT693" s="38"/>
      <c r="SCU693" s="34"/>
      <c r="SCV693" s="39"/>
      <c r="SCW693" s="39"/>
      <c r="SCX693" s="39"/>
      <c r="SCY693" s="39"/>
      <c r="SCZ693" s="39"/>
      <c r="SDA693" s="39"/>
      <c r="SDB693" s="39"/>
      <c r="SDC693" s="39"/>
      <c r="SDD693" s="39"/>
      <c r="SDE693" s="39"/>
      <c r="SDF693" s="39"/>
      <c r="SDG693" s="37"/>
      <c r="SDH693" s="37"/>
      <c r="SDI693" s="37"/>
      <c r="SDJ693" s="37"/>
      <c r="SDK693" s="34"/>
      <c r="SDL693" s="40"/>
      <c r="SDM693" s="34"/>
      <c r="SDN693" s="34"/>
      <c r="SDO693" s="35"/>
      <c r="SDP693" s="36"/>
      <c r="SDQ693" s="37"/>
      <c r="SDR693" s="34"/>
      <c r="SDS693" s="34"/>
      <c r="SDT693" s="41"/>
      <c r="SDU693" s="41"/>
      <c r="SDV693" s="41"/>
      <c r="SDW693" s="41"/>
      <c r="SDX693" s="36"/>
      <c r="SDY693" s="41"/>
      <c r="SDZ693" s="36"/>
      <c r="SEA693" s="34"/>
      <c r="SEB693" s="34"/>
      <c r="SEC693" s="37"/>
      <c r="SED693" s="38"/>
      <c r="SEE693" s="34"/>
      <c r="SEF693" s="39"/>
      <c r="SEG693" s="39"/>
      <c r="SEH693" s="39"/>
      <c r="SEI693" s="39"/>
      <c r="SEJ693" s="39"/>
      <c r="SEK693" s="39"/>
      <c r="SEL693" s="39"/>
      <c r="SEM693" s="39"/>
      <c r="SEN693" s="39"/>
      <c r="SEO693" s="39"/>
      <c r="SEP693" s="39"/>
      <c r="SEQ693" s="37"/>
      <c r="SER693" s="37"/>
      <c r="SES693" s="37"/>
      <c r="SET693" s="37"/>
      <c r="SEU693" s="34"/>
      <c r="SEV693" s="40"/>
      <c r="SEW693" s="34"/>
      <c r="SEX693" s="34"/>
      <c r="SEY693" s="35"/>
      <c r="SEZ693" s="36"/>
      <c r="SFA693" s="37"/>
      <c r="SFB693" s="34"/>
      <c r="SFC693" s="34"/>
      <c r="SFD693" s="41"/>
      <c r="SFE693" s="41"/>
      <c r="SFF693" s="41"/>
      <c r="SFG693" s="41"/>
      <c r="SFH693" s="36"/>
      <c r="SFI693" s="41"/>
      <c r="SFJ693" s="36"/>
      <c r="SFK693" s="34"/>
      <c r="SFL693" s="34"/>
      <c r="SFM693" s="37"/>
      <c r="SFN693" s="38"/>
      <c r="SFO693" s="34"/>
      <c r="SFP693" s="39"/>
      <c r="SFQ693" s="39"/>
      <c r="SFR693" s="39"/>
      <c r="SFS693" s="39"/>
      <c r="SFT693" s="39"/>
      <c r="SFU693" s="39"/>
      <c r="SFV693" s="39"/>
      <c r="SFW693" s="39"/>
      <c r="SFX693" s="39"/>
      <c r="SFY693" s="39"/>
      <c r="SFZ693" s="39"/>
      <c r="SGA693" s="37"/>
      <c r="SGB693" s="37"/>
      <c r="SGC693" s="37"/>
      <c r="SGD693" s="37"/>
      <c r="SGE693" s="34"/>
      <c r="SGF693" s="40"/>
      <c r="SGG693" s="34"/>
      <c r="SGH693" s="34"/>
      <c r="SGI693" s="35"/>
      <c r="SGJ693" s="36"/>
      <c r="SGK693" s="37"/>
      <c r="SGL693" s="34"/>
      <c r="SGM693" s="34"/>
      <c r="SGN693" s="41"/>
      <c r="SGO693" s="41"/>
      <c r="SGP693" s="41"/>
      <c r="SGQ693" s="41"/>
      <c r="SGR693" s="36"/>
      <c r="SGS693" s="41"/>
      <c r="SGT693" s="36"/>
      <c r="SGU693" s="34"/>
      <c r="SGV693" s="34"/>
      <c r="SGW693" s="37"/>
      <c r="SGX693" s="38"/>
      <c r="SGY693" s="34"/>
      <c r="SGZ693" s="39"/>
      <c r="SHA693" s="39"/>
      <c r="SHB693" s="39"/>
      <c r="SHC693" s="39"/>
      <c r="SHD693" s="39"/>
      <c r="SHE693" s="39"/>
      <c r="SHF693" s="39"/>
      <c r="SHG693" s="39"/>
      <c r="SHH693" s="39"/>
      <c r="SHI693" s="39"/>
      <c r="SHJ693" s="39"/>
      <c r="SHK693" s="37"/>
      <c r="SHL693" s="37"/>
      <c r="SHM693" s="37"/>
      <c r="SHN693" s="37"/>
      <c r="SHO693" s="34"/>
      <c r="SHP693" s="40"/>
      <c r="SHQ693" s="34"/>
      <c r="SHR693" s="34"/>
      <c r="SHS693" s="35"/>
      <c r="SHT693" s="36"/>
      <c r="SHU693" s="37"/>
      <c r="SHV693" s="34"/>
      <c r="SHW693" s="34"/>
      <c r="SHX693" s="41"/>
      <c r="SHY693" s="41"/>
      <c r="SHZ693" s="41"/>
      <c r="SIA693" s="41"/>
      <c r="SIB693" s="36"/>
      <c r="SIC693" s="41"/>
      <c r="SID693" s="36"/>
      <c r="SIE693" s="34"/>
      <c r="SIF693" s="34"/>
      <c r="SIG693" s="37"/>
      <c r="SIH693" s="38"/>
      <c r="SII693" s="34"/>
      <c r="SIJ693" s="39"/>
      <c r="SIK693" s="39"/>
      <c r="SIL693" s="39"/>
      <c r="SIM693" s="39"/>
      <c r="SIN693" s="39"/>
      <c r="SIO693" s="39"/>
      <c r="SIP693" s="39"/>
      <c r="SIQ693" s="39"/>
      <c r="SIR693" s="39"/>
      <c r="SIS693" s="39"/>
      <c r="SIT693" s="39"/>
      <c r="SIU693" s="37"/>
      <c r="SIV693" s="37"/>
      <c r="SIW693" s="37"/>
      <c r="SIX693" s="37"/>
      <c r="SIY693" s="34"/>
      <c r="SIZ693" s="40"/>
      <c r="SJA693" s="34"/>
      <c r="SJB693" s="34"/>
      <c r="SJC693" s="35"/>
      <c r="SJD693" s="36"/>
      <c r="SJE693" s="37"/>
      <c r="SJF693" s="34"/>
      <c r="SJG693" s="34"/>
      <c r="SJH693" s="41"/>
      <c r="SJI693" s="41"/>
      <c r="SJJ693" s="41"/>
      <c r="SJK693" s="41"/>
      <c r="SJL693" s="36"/>
      <c r="SJM693" s="41"/>
      <c r="SJN693" s="36"/>
      <c r="SJO693" s="34"/>
      <c r="SJP693" s="34"/>
      <c r="SJQ693" s="37"/>
      <c r="SJR693" s="38"/>
      <c r="SJS693" s="34"/>
      <c r="SJT693" s="39"/>
      <c r="SJU693" s="39"/>
      <c r="SJV693" s="39"/>
      <c r="SJW693" s="39"/>
      <c r="SJX693" s="39"/>
      <c r="SJY693" s="39"/>
      <c r="SJZ693" s="39"/>
      <c r="SKA693" s="39"/>
      <c r="SKB693" s="39"/>
      <c r="SKC693" s="39"/>
      <c r="SKD693" s="39"/>
      <c r="SKE693" s="37"/>
      <c r="SKF693" s="37"/>
      <c r="SKG693" s="37"/>
      <c r="SKH693" s="37"/>
      <c r="SKI693" s="34"/>
      <c r="SKJ693" s="40"/>
      <c r="SKK693" s="34"/>
      <c r="SKL693" s="34"/>
      <c r="SKM693" s="35"/>
      <c r="SKN693" s="36"/>
      <c r="SKO693" s="37"/>
      <c r="SKP693" s="34"/>
      <c r="SKQ693" s="34"/>
      <c r="SKR693" s="41"/>
      <c r="SKS693" s="41"/>
      <c r="SKT693" s="41"/>
      <c r="SKU693" s="41"/>
      <c r="SKV693" s="36"/>
      <c r="SKW693" s="41"/>
      <c r="SKX693" s="36"/>
      <c r="SKY693" s="34"/>
      <c r="SKZ693" s="34"/>
      <c r="SLA693" s="37"/>
      <c r="SLB693" s="38"/>
      <c r="SLC693" s="34"/>
      <c r="SLD693" s="39"/>
      <c r="SLE693" s="39"/>
      <c r="SLF693" s="39"/>
      <c r="SLG693" s="39"/>
      <c r="SLH693" s="39"/>
      <c r="SLI693" s="39"/>
      <c r="SLJ693" s="39"/>
      <c r="SLK693" s="39"/>
      <c r="SLL693" s="39"/>
      <c r="SLM693" s="39"/>
      <c r="SLN693" s="39"/>
      <c r="SLO693" s="37"/>
      <c r="SLP693" s="37"/>
      <c r="SLQ693" s="37"/>
      <c r="SLR693" s="37"/>
      <c r="SLS693" s="34"/>
      <c r="SLT693" s="40"/>
      <c r="SLU693" s="34"/>
      <c r="SLV693" s="34"/>
      <c r="SLW693" s="35"/>
      <c r="SLX693" s="36"/>
      <c r="SLY693" s="37"/>
      <c r="SLZ693" s="34"/>
      <c r="SMA693" s="34"/>
      <c r="SMB693" s="41"/>
      <c r="SMC693" s="41"/>
      <c r="SMD693" s="41"/>
      <c r="SME693" s="41"/>
      <c r="SMF693" s="36"/>
      <c r="SMG693" s="41"/>
      <c r="SMH693" s="36"/>
      <c r="SMI693" s="34"/>
      <c r="SMJ693" s="34"/>
      <c r="SMK693" s="37"/>
      <c r="SML693" s="38"/>
      <c r="SMM693" s="34"/>
      <c r="SMN693" s="39"/>
      <c r="SMO693" s="39"/>
      <c r="SMP693" s="39"/>
      <c r="SMQ693" s="39"/>
      <c r="SMR693" s="39"/>
      <c r="SMS693" s="39"/>
      <c r="SMT693" s="39"/>
      <c r="SMU693" s="39"/>
      <c r="SMV693" s="39"/>
      <c r="SMW693" s="39"/>
      <c r="SMX693" s="39"/>
      <c r="SMY693" s="37"/>
      <c r="SMZ693" s="37"/>
      <c r="SNA693" s="37"/>
      <c r="SNB693" s="37"/>
      <c r="SNC693" s="34"/>
      <c r="SND693" s="40"/>
      <c r="SNE693" s="34"/>
      <c r="SNF693" s="34"/>
      <c r="SNG693" s="35"/>
      <c r="SNH693" s="36"/>
      <c r="SNI693" s="37"/>
      <c r="SNJ693" s="34"/>
      <c r="SNK693" s="34"/>
      <c r="SNL693" s="41"/>
      <c r="SNM693" s="41"/>
      <c r="SNN693" s="41"/>
      <c r="SNO693" s="41"/>
      <c r="SNP693" s="36"/>
      <c r="SNQ693" s="41"/>
      <c r="SNR693" s="36"/>
      <c r="SNS693" s="34"/>
      <c r="SNT693" s="34"/>
      <c r="SNU693" s="37"/>
      <c r="SNV693" s="38"/>
      <c r="SNW693" s="34"/>
      <c r="SNX693" s="39"/>
      <c r="SNY693" s="39"/>
      <c r="SNZ693" s="39"/>
      <c r="SOA693" s="39"/>
      <c r="SOB693" s="39"/>
      <c r="SOC693" s="39"/>
      <c r="SOD693" s="39"/>
      <c r="SOE693" s="39"/>
      <c r="SOF693" s="39"/>
      <c r="SOG693" s="39"/>
      <c r="SOH693" s="39"/>
      <c r="SOI693" s="37"/>
      <c r="SOJ693" s="37"/>
      <c r="SOK693" s="37"/>
      <c r="SOL693" s="37"/>
      <c r="SOM693" s="34"/>
      <c r="SON693" s="40"/>
      <c r="SOO693" s="34"/>
      <c r="SOP693" s="34"/>
      <c r="SOQ693" s="35"/>
      <c r="SOR693" s="36"/>
      <c r="SOS693" s="37"/>
      <c r="SOT693" s="34"/>
      <c r="SOU693" s="34"/>
      <c r="SOV693" s="41"/>
      <c r="SOW693" s="41"/>
      <c r="SOX693" s="41"/>
      <c r="SOY693" s="41"/>
      <c r="SOZ693" s="36"/>
      <c r="SPA693" s="41"/>
      <c r="SPB693" s="36"/>
      <c r="SPC693" s="34"/>
      <c r="SPD693" s="34"/>
      <c r="SPE693" s="37"/>
      <c r="SPF693" s="38"/>
      <c r="SPG693" s="34"/>
      <c r="SPH693" s="39"/>
      <c r="SPI693" s="39"/>
      <c r="SPJ693" s="39"/>
      <c r="SPK693" s="39"/>
      <c r="SPL693" s="39"/>
      <c r="SPM693" s="39"/>
      <c r="SPN693" s="39"/>
      <c r="SPO693" s="39"/>
      <c r="SPP693" s="39"/>
      <c r="SPQ693" s="39"/>
      <c r="SPR693" s="39"/>
      <c r="SPS693" s="37"/>
      <c r="SPT693" s="37"/>
      <c r="SPU693" s="37"/>
      <c r="SPV693" s="37"/>
      <c r="SPW693" s="34"/>
      <c r="SPX693" s="40"/>
      <c r="SPY693" s="34"/>
      <c r="SPZ693" s="34"/>
      <c r="SQA693" s="35"/>
      <c r="SQB693" s="36"/>
      <c r="SQC693" s="37"/>
      <c r="SQD693" s="34"/>
      <c r="SQE693" s="34"/>
      <c r="SQF693" s="41"/>
      <c r="SQG693" s="41"/>
      <c r="SQH693" s="41"/>
      <c r="SQI693" s="41"/>
      <c r="SQJ693" s="36"/>
      <c r="SQK693" s="41"/>
      <c r="SQL693" s="36"/>
      <c r="SQM693" s="34"/>
      <c r="SQN693" s="34"/>
      <c r="SQO693" s="37"/>
      <c r="SQP693" s="38"/>
      <c r="SQQ693" s="34"/>
      <c r="SQR693" s="39"/>
      <c r="SQS693" s="39"/>
      <c r="SQT693" s="39"/>
      <c r="SQU693" s="39"/>
      <c r="SQV693" s="39"/>
      <c r="SQW693" s="39"/>
      <c r="SQX693" s="39"/>
      <c r="SQY693" s="39"/>
      <c r="SQZ693" s="39"/>
      <c r="SRA693" s="39"/>
      <c r="SRB693" s="39"/>
      <c r="SRC693" s="37"/>
      <c r="SRD693" s="37"/>
      <c r="SRE693" s="37"/>
      <c r="SRF693" s="37"/>
      <c r="SRG693" s="34"/>
      <c r="SRH693" s="40"/>
      <c r="SRI693" s="34"/>
      <c r="SRJ693" s="34"/>
      <c r="SRK693" s="35"/>
      <c r="SRL693" s="36"/>
      <c r="SRM693" s="37"/>
      <c r="SRN693" s="34"/>
      <c r="SRO693" s="34"/>
      <c r="SRP693" s="41"/>
      <c r="SRQ693" s="41"/>
      <c r="SRR693" s="41"/>
      <c r="SRS693" s="41"/>
      <c r="SRT693" s="36"/>
      <c r="SRU693" s="41"/>
      <c r="SRV693" s="36"/>
      <c r="SRW693" s="34"/>
      <c r="SRX693" s="34"/>
      <c r="SRY693" s="37"/>
      <c r="SRZ693" s="38"/>
      <c r="SSA693" s="34"/>
      <c r="SSB693" s="39"/>
      <c r="SSC693" s="39"/>
      <c r="SSD693" s="39"/>
      <c r="SSE693" s="39"/>
      <c r="SSF693" s="39"/>
      <c r="SSG693" s="39"/>
      <c r="SSH693" s="39"/>
      <c r="SSI693" s="39"/>
      <c r="SSJ693" s="39"/>
      <c r="SSK693" s="39"/>
      <c r="SSL693" s="39"/>
      <c r="SSM693" s="37"/>
      <c r="SSN693" s="37"/>
      <c r="SSO693" s="37"/>
      <c r="SSP693" s="37"/>
      <c r="SSQ693" s="34"/>
      <c r="SSR693" s="40"/>
      <c r="SSS693" s="34"/>
      <c r="SST693" s="34"/>
      <c r="SSU693" s="35"/>
      <c r="SSV693" s="36"/>
      <c r="SSW693" s="37"/>
      <c r="SSX693" s="34"/>
      <c r="SSY693" s="34"/>
      <c r="SSZ693" s="41"/>
      <c r="STA693" s="41"/>
      <c r="STB693" s="41"/>
      <c r="STC693" s="41"/>
      <c r="STD693" s="36"/>
      <c r="STE693" s="41"/>
      <c r="STF693" s="36"/>
      <c r="STG693" s="34"/>
      <c r="STH693" s="34"/>
      <c r="STI693" s="37"/>
      <c r="STJ693" s="38"/>
      <c r="STK693" s="34"/>
      <c r="STL693" s="39"/>
      <c r="STM693" s="39"/>
      <c r="STN693" s="39"/>
      <c r="STO693" s="39"/>
      <c r="STP693" s="39"/>
      <c r="STQ693" s="39"/>
      <c r="STR693" s="39"/>
      <c r="STS693" s="39"/>
      <c r="STT693" s="39"/>
      <c r="STU693" s="39"/>
      <c r="STV693" s="39"/>
      <c r="STW693" s="37"/>
      <c r="STX693" s="37"/>
      <c r="STY693" s="37"/>
      <c r="STZ693" s="37"/>
      <c r="SUA693" s="34"/>
      <c r="SUB693" s="40"/>
      <c r="SUC693" s="34"/>
      <c r="SUD693" s="34"/>
      <c r="SUE693" s="35"/>
      <c r="SUF693" s="36"/>
      <c r="SUG693" s="37"/>
      <c r="SUH693" s="34"/>
      <c r="SUI693" s="34"/>
      <c r="SUJ693" s="41"/>
      <c r="SUK693" s="41"/>
      <c r="SUL693" s="41"/>
      <c r="SUM693" s="41"/>
      <c r="SUN693" s="36"/>
      <c r="SUO693" s="41"/>
      <c r="SUP693" s="36"/>
      <c r="SUQ693" s="34"/>
      <c r="SUR693" s="34"/>
      <c r="SUS693" s="37"/>
      <c r="SUT693" s="38"/>
      <c r="SUU693" s="34"/>
      <c r="SUV693" s="39"/>
      <c r="SUW693" s="39"/>
      <c r="SUX693" s="39"/>
      <c r="SUY693" s="39"/>
      <c r="SUZ693" s="39"/>
      <c r="SVA693" s="39"/>
      <c r="SVB693" s="39"/>
      <c r="SVC693" s="39"/>
      <c r="SVD693" s="39"/>
      <c r="SVE693" s="39"/>
      <c r="SVF693" s="39"/>
      <c r="SVG693" s="37"/>
      <c r="SVH693" s="37"/>
      <c r="SVI693" s="37"/>
      <c r="SVJ693" s="37"/>
      <c r="SVK693" s="34"/>
      <c r="SVL693" s="40"/>
      <c r="SVM693" s="34"/>
      <c r="SVN693" s="34"/>
      <c r="SVO693" s="35"/>
      <c r="SVP693" s="36"/>
      <c r="SVQ693" s="37"/>
      <c r="SVR693" s="34"/>
      <c r="SVS693" s="34"/>
      <c r="SVT693" s="41"/>
      <c r="SVU693" s="41"/>
      <c r="SVV693" s="41"/>
      <c r="SVW693" s="41"/>
      <c r="SVX693" s="36"/>
      <c r="SVY693" s="41"/>
      <c r="SVZ693" s="36"/>
      <c r="SWA693" s="34"/>
      <c r="SWB693" s="34"/>
      <c r="SWC693" s="37"/>
      <c r="SWD693" s="38"/>
      <c r="SWE693" s="34"/>
      <c r="SWF693" s="39"/>
      <c r="SWG693" s="39"/>
      <c r="SWH693" s="39"/>
      <c r="SWI693" s="39"/>
      <c r="SWJ693" s="39"/>
      <c r="SWK693" s="39"/>
      <c r="SWL693" s="39"/>
      <c r="SWM693" s="39"/>
      <c r="SWN693" s="39"/>
      <c r="SWO693" s="39"/>
      <c r="SWP693" s="39"/>
      <c r="SWQ693" s="37"/>
      <c r="SWR693" s="37"/>
      <c r="SWS693" s="37"/>
      <c r="SWT693" s="37"/>
      <c r="SWU693" s="34"/>
      <c r="SWV693" s="40"/>
      <c r="SWW693" s="34"/>
      <c r="SWX693" s="34"/>
      <c r="SWY693" s="35"/>
      <c r="SWZ693" s="36"/>
      <c r="SXA693" s="37"/>
      <c r="SXB693" s="34"/>
      <c r="SXC693" s="34"/>
      <c r="SXD693" s="41"/>
      <c r="SXE693" s="41"/>
      <c r="SXF693" s="41"/>
      <c r="SXG693" s="41"/>
      <c r="SXH693" s="36"/>
      <c r="SXI693" s="41"/>
      <c r="SXJ693" s="36"/>
      <c r="SXK693" s="34"/>
      <c r="SXL693" s="34"/>
      <c r="SXM693" s="37"/>
      <c r="SXN693" s="38"/>
      <c r="SXO693" s="34"/>
      <c r="SXP693" s="39"/>
      <c r="SXQ693" s="39"/>
      <c r="SXR693" s="39"/>
      <c r="SXS693" s="39"/>
      <c r="SXT693" s="39"/>
      <c r="SXU693" s="39"/>
      <c r="SXV693" s="39"/>
      <c r="SXW693" s="39"/>
      <c r="SXX693" s="39"/>
      <c r="SXY693" s="39"/>
      <c r="SXZ693" s="39"/>
      <c r="SYA693" s="37"/>
      <c r="SYB693" s="37"/>
      <c r="SYC693" s="37"/>
      <c r="SYD693" s="37"/>
      <c r="SYE693" s="34"/>
      <c r="SYF693" s="40"/>
      <c r="SYG693" s="34"/>
      <c r="SYH693" s="34"/>
      <c r="SYI693" s="35"/>
      <c r="SYJ693" s="36"/>
      <c r="SYK693" s="37"/>
      <c r="SYL693" s="34"/>
      <c r="SYM693" s="34"/>
      <c r="SYN693" s="41"/>
      <c r="SYO693" s="41"/>
      <c r="SYP693" s="41"/>
      <c r="SYQ693" s="41"/>
      <c r="SYR693" s="36"/>
      <c r="SYS693" s="41"/>
      <c r="SYT693" s="36"/>
      <c r="SYU693" s="34"/>
      <c r="SYV693" s="34"/>
      <c r="SYW693" s="37"/>
      <c r="SYX693" s="38"/>
      <c r="SYY693" s="34"/>
      <c r="SYZ693" s="39"/>
      <c r="SZA693" s="39"/>
      <c r="SZB693" s="39"/>
      <c r="SZC693" s="39"/>
      <c r="SZD693" s="39"/>
      <c r="SZE693" s="39"/>
      <c r="SZF693" s="39"/>
      <c r="SZG693" s="39"/>
      <c r="SZH693" s="39"/>
      <c r="SZI693" s="39"/>
      <c r="SZJ693" s="39"/>
      <c r="SZK693" s="37"/>
      <c r="SZL693" s="37"/>
      <c r="SZM693" s="37"/>
      <c r="SZN693" s="37"/>
      <c r="SZO693" s="34"/>
      <c r="SZP693" s="40"/>
      <c r="SZQ693" s="34"/>
      <c r="SZR693" s="34"/>
      <c r="SZS693" s="35"/>
      <c r="SZT693" s="36"/>
      <c r="SZU693" s="37"/>
      <c r="SZV693" s="34"/>
      <c r="SZW693" s="34"/>
      <c r="SZX693" s="41"/>
      <c r="SZY693" s="41"/>
      <c r="SZZ693" s="41"/>
      <c r="TAA693" s="41"/>
      <c r="TAB693" s="36"/>
      <c r="TAC693" s="41"/>
      <c r="TAD693" s="36"/>
      <c r="TAE693" s="34"/>
      <c r="TAF693" s="34"/>
      <c r="TAG693" s="37"/>
      <c r="TAH693" s="38"/>
      <c r="TAI693" s="34"/>
      <c r="TAJ693" s="39"/>
      <c r="TAK693" s="39"/>
      <c r="TAL693" s="39"/>
      <c r="TAM693" s="39"/>
      <c r="TAN693" s="39"/>
      <c r="TAO693" s="39"/>
      <c r="TAP693" s="39"/>
      <c r="TAQ693" s="39"/>
      <c r="TAR693" s="39"/>
      <c r="TAS693" s="39"/>
      <c r="TAT693" s="39"/>
      <c r="TAU693" s="37"/>
      <c r="TAV693" s="37"/>
      <c r="TAW693" s="37"/>
      <c r="TAX693" s="37"/>
      <c r="TAY693" s="34"/>
      <c r="TAZ693" s="40"/>
      <c r="TBA693" s="34"/>
      <c r="TBB693" s="34"/>
      <c r="TBC693" s="35"/>
      <c r="TBD693" s="36"/>
      <c r="TBE693" s="37"/>
      <c r="TBF693" s="34"/>
      <c r="TBG693" s="34"/>
      <c r="TBH693" s="41"/>
      <c r="TBI693" s="41"/>
      <c r="TBJ693" s="41"/>
      <c r="TBK693" s="41"/>
      <c r="TBL693" s="36"/>
      <c r="TBM693" s="41"/>
      <c r="TBN693" s="36"/>
      <c r="TBO693" s="34"/>
      <c r="TBP693" s="34"/>
      <c r="TBQ693" s="37"/>
      <c r="TBR693" s="38"/>
      <c r="TBS693" s="34"/>
      <c r="TBT693" s="39"/>
      <c r="TBU693" s="39"/>
      <c r="TBV693" s="39"/>
      <c r="TBW693" s="39"/>
      <c r="TBX693" s="39"/>
      <c r="TBY693" s="39"/>
      <c r="TBZ693" s="39"/>
      <c r="TCA693" s="39"/>
      <c r="TCB693" s="39"/>
      <c r="TCC693" s="39"/>
      <c r="TCD693" s="39"/>
      <c r="TCE693" s="37"/>
      <c r="TCF693" s="37"/>
      <c r="TCG693" s="37"/>
      <c r="TCH693" s="37"/>
      <c r="TCI693" s="34"/>
      <c r="TCJ693" s="40"/>
      <c r="TCK693" s="34"/>
      <c r="TCL693" s="34"/>
      <c r="TCM693" s="35"/>
      <c r="TCN693" s="36"/>
      <c r="TCO693" s="37"/>
      <c r="TCP693" s="34"/>
      <c r="TCQ693" s="34"/>
      <c r="TCR693" s="41"/>
      <c r="TCS693" s="41"/>
      <c r="TCT693" s="41"/>
      <c r="TCU693" s="41"/>
      <c r="TCV693" s="36"/>
      <c r="TCW693" s="41"/>
      <c r="TCX693" s="36"/>
      <c r="TCY693" s="34"/>
      <c r="TCZ693" s="34"/>
      <c r="TDA693" s="37"/>
      <c r="TDB693" s="38"/>
      <c r="TDC693" s="34"/>
      <c r="TDD693" s="39"/>
      <c r="TDE693" s="39"/>
      <c r="TDF693" s="39"/>
      <c r="TDG693" s="39"/>
      <c r="TDH693" s="39"/>
      <c r="TDI693" s="39"/>
      <c r="TDJ693" s="39"/>
      <c r="TDK693" s="39"/>
      <c r="TDL693" s="39"/>
      <c r="TDM693" s="39"/>
      <c r="TDN693" s="39"/>
      <c r="TDO693" s="37"/>
      <c r="TDP693" s="37"/>
      <c r="TDQ693" s="37"/>
      <c r="TDR693" s="37"/>
      <c r="TDS693" s="34"/>
      <c r="TDT693" s="40"/>
      <c r="TDU693" s="34"/>
      <c r="TDV693" s="34"/>
      <c r="TDW693" s="35"/>
      <c r="TDX693" s="36"/>
      <c r="TDY693" s="37"/>
      <c r="TDZ693" s="34"/>
      <c r="TEA693" s="34"/>
      <c r="TEB693" s="41"/>
      <c r="TEC693" s="41"/>
      <c r="TED693" s="41"/>
      <c r="TEE693" s="41"/>
      <c r="TEF693" s="36"/>
      <c r="TEG693" s="41"/>
      <c r="TEH693" s="36"/>
      <c r="TEI693" s="34"/>
      <c r="TEJ693" s="34"/>
      <c r="TEK693" s="37"/>
      <c r="TEL693" s="38"/>
      <c r="TEM693" s="34"/>
      <c r="TEN693" s="39"/>
      <c r="TEO693" s="39"/>
      <c r="TEP693" s="39"/>
      <c r="TEQ693" s="39"/>
      <c r="TER693" s="39"/>
      <c r="TES693" s="39"/>
      <c r="TET693" s="39"/>
      <c r="TEU693" s="39"/>
      <c r="TEV693" s="39"/>
      <c r="TEW693" s="39"/>
      <c r="TEX693" s="39"/>
      <c r="TEY693" s="37"/>
      <c r="TEZ693" s="37"/>
      <c r="TFA693" s="37"/>
      <c r="TFB693" s="37"/>
      <c r="TFC693" s="34"/>
      <c r="TFD693" s="40"/>
      <c r="TFE693" s="34"/>
      <c r="TFF693" s="34"/>
      <c r="TFG693" s="35"/>
      <c r="TFH693" s="36"/>
      <c r="TFI693" s="37"/>
      <c r="TFJ693" s="34"/>
      <c r="TFK693" s="34"/>
      <c r="TFL693" s="41"/>
      <c r="TFM693" s="41"/>
      <c r="TFN693" s="41"/>
      <c r="TFO693" s="41"/>
      <c r="TFP693" s="36"/>
      <c r="TFQ693" s="41"/>
      <c r="TFR693" s="36"/>
      <c r="TFS693" s="34"/>
      <c r="TFT693" s="34"/>
      <c r="TFU693" s="37"/>
      <c r="TFV693" s="38"/>
      <c r="TFW693" s="34"/>
      <c r="TFX693" s="39"/>
      <c r="TFY693" s="39"/>
      <c r="TFZ693" s="39"/>
      <c r="TGA693" s="39"/>
      <c r="TGB693" s="39"/>
      <c r="TGC693" s="39"/>
      <c r="TGD693" s="39"/>
      <c r="TGE693" s="39"/>
      <c r="TGF693" s="39"/>
      <c r="TGG693" s="39"/>
      <c r="TGH693" s="39"/>
      <c r="TGI693" s="37"/>
      <c r="TGJ693" s="37"/>
      <c r="TGK693" s="37"/>
      <c r="TGL693" s="37"/>
      <c r="TGM693" s="34"/>
      <c r="TGN693" s="40"/>
      <c r="TGO693" s="34"/>
      <c r="TGP693" s="34"/>
      <c r="TGQ693" s="35"/>
      <c r="TGR693" s="36"/>
      <c r="TGS693" s="37"/>
      <c r="TGT693" s="34"/>
      <c r="TGU693" s="34"/>
      <c r="TGV693" s="41"/>
      <c r="TGW693" s="41"/>
      <c r="TGX693" s="41"/>
      <c r="TGY693" s="41"/>
      <c r="TGZ693" s="36"/>
      <c r="THA693" s="41"/>
      <c r="THB693" s="36"/>
      <c r="THC693" s="34"/>
      <c r="THD693" s="34"/>
      <c r="THE693" s="37"/>
      <c r="THF693" s="38"/>
      <c r="THG693" s="34"/>
      <c r="THH693" s="39"/>
      <c r="THI693" s="39"/>
      <c r="THJ693" s="39"/>
      <c r="THK693" s="39"/>
      <c r="THL693" s="39"/>
      <c r="THM693" s="39"/>
      <c r="THN693" s="39"/>
      <c r="THO693" s="39"/>
      <c r="THP693" s="39"/>
      <c r="THQ693" s="39"/>
      <c r="THR693" s="39"/>
      <c r="THS693" s="37"/>
      <c r="THT693" s="37"/>
      <c r="THU693" s="37"/>
      <c r="THV693" s="37"/>
      <c r="THW693" s="34"/>
      <c r="THX693" s="40"/>
      <c r="THY693" s="34"/>
      <c r="THZ693" s="34"/>
      <c r="TIA693" s="35"/>
      <c r="TIB693" s="36"/>
      <c r="TIC693" s="37"/>
      <c r="TID693" s="34"/>
      <c r="TIE693" s="34"/>
      <c r="TIF693" s="41"/>
      <c r="TIG693" s="41"/>
      <c r="TIH693" s="41"/>
      <c r="TII693" s="41"/>
      <c r="TIJ693" s="36"/>
      <c r="TIK693" s="41"/>
      <c r="TIL693" s="36"/>
      <c r="TIM693" s="34"/>
      <c r="TIN693" s="34"/>
      <c r="TIO693" s="37"/>
      <c r="TIP693" s="38"/>
      <c r="TIQ693" s="34"/>
      <c r="TIR693" s="39"/>
      <c r="TIS693" s="39"/>
      <c r="TIT693" s="39"/>
      <c r="TIU693" s="39"/>
      <c r="TIV693" s="39"/>
      <c r="TIW693" s="39"/>
      <c r="TIX693" s="39"/>
      <c r="TIY693" s="39"/>
      <c r="TIZ693" s="39"/>
      <c r="TJA693" s="39"/>
      <c r="TJB693" s="39"/>
      <c r="TJC693" s="37"/>
      <c r="TJD693" s="37"/>
      <c r="TJE693" s="37"/>
      <c r="TJF693" s="37"/>
      <c r="TJG693" s="34"/>
      <c r="TJH693" s="40"/>
      <c r="TJI693" s="34"/>
      <c r="TJJ693" s="34"/>
      <c r="TJK693" s="35"/>
      <c r="TJL693" s="36"/>
      <c r="TJM693" s="37"/>
      <c r="TJN693" s="34"/>
      <c r="TJO693" s="34"/>
      <c r="TJP693" s="41"/>
      <c r="TJQ693" s="41"/>
      <c r="TJR693" s="41"/>
      <c r="TJS693" s="41"/>
      <c r="TJT693" s="36"/>
      <c r="TJU693" s="41"/>
      <c r="TJV693" s="36"/>
      <c r="TJW693" s="34"/>
      <c r="TJX693" s="34"/>
      <c r="TJY693" s="37"/>
      <c r="TJZ693" s="38"/>
      <c r="TKA693" s="34"/>
      <c r="TKB693" s="39"/>
      <c r="TKC693" s="39"/>
      <c r="TKD693" s="39"/>
      <c r="TKE693" s="39"/>
      <c r="TKF693" s="39"/>
      <c r="TKG693" s="39"/>
      <c r="TKH693" s="39"/>
      <c r="TKI693" s="39"/>
      <c r="TKJ693" s="39"/>
      <c r="TKK693" s="39"/>
      <c r="TKL693" s="39"/>
      <c r="TKM693" s="37"/>
      <c r="TKN693" s="37"/>
      <c r="TKO693" s="37"/>
      <c r="TKP693" s="37"/>
      <c r="TKQ693" s="34"/>
      <c r="TKR693" s="40"/>
      <c r="TKS693" s="34"/>
      <c r="TKT693" s="34"/>
      <c r="TKU693" s="35"/>
      <c r="TKV693" s="36"/>
      <c r="TKW693" s="37"/>
      <c r="TKX693" s="34"/>
      <c r="TKY693" s="34"/>
      <c r="TKZ693" s="41"/>
      <c r="TLA693" s="41"/>
      <c r="TLB693" s="41"/>
      <c r="TLC693" s="41"/>
      <c r="TLD693" s="36"/>
      <c r="TLE693" s="41"/>
      <c r="TLF693" s="36"/>
      <c r="TLG693" s="34"/>
      <c r="TLH693" s="34"/>
      <c r="TLI693" s="37"/>
      <c r="TLJ693" s="38"/>
      <c r="TLK693" s="34"/>
      <c r="TLL693" s="39"/>
      <c r="TLM693" s="39"/>
      <c r="TLN693" s="39"/>
      <c r="TLO693" s="39"/>
      <c r="TLP693" s="39"/>
      <c r="TLQ693" s="39"/>
      <c r="TLR693" s="39"/>
      <c r="TLS693" s="39"/>
      <c r="TLT693" s="39"/>
      <c r="TLU693" s="39"/>
      <c r="TLV693" s="39"/>
      <c r="TLW693" s="37"/>
      <c r="TLX693" s="37"/>
      <c r="TLY693" s="37"/>
      <c r="TLZ693" s="37"/>
      <c r="TMA693" s="34"/>
      <c r="TMB693" s="40"/>
      <c r="TMC693" s="34"/>
      <c r="TMD693" s="34"/>
      <c r="TME693" s="35"/>
      <c r="TMF693" s="36"/>
      <c r="TMG693" s="37"/>
      <c r="TMH693" s="34"/>
      <c r="TMI693" s="34"/>
      <c r="TMJ693" s="41"/>
      <c r="TMK693" s="41"/>
      <c r="TML693" s="41"/>
      <c r="TMM693" s="41"/>
      <c r="TMN693" s="36"/>
      <c r="TMO693" s="41"/>
      <c r="TMP693" s="36"/>
      <c r="TMQ693" s="34"/>
      <c r="TMR693" s="34"/>
      <c r="TMS693" s="37"/>
      <c r="TMT693" s="38"/>
      <c r="TMU693" s="34"/>
      <c r="TMV693" s="39"/>
      <c r="TMW693" s="39"/>
      <c r="TMX693" s="39"/>
      <c r="TMY693" s="39"/>
      <c r="TMZ693" s="39"/>
      <c r="TNA693" s="39"/>
      <c r="TNB693" s="39"/>
      <c r="TNC693" s="39"/>
      <c r="TND693" s="39"/>
      <c r="TNE693" s="39"/>
      <c r="TNF693" s="39"/>
      <c r="TNG693" s="37"/>
      <c r="TNH693" s="37"/>
      <c r="TNI693" s="37"/>
      <c r="TNJ693" s="37"/>
      <c r="TNK693" s="34"/>
      <c r="TNL693" s="40"/>
      <c r="TNM693" s="34"/>
      <c r="TNN693" s="34"/>
      <c r="TNO693" s="35"/>
      <c r="TNP693" s="36"/>
      <c r="TNQ693" s="37"/>
      <c r="TNR693" s="34"/>
      <c r="TNS693" s="34"/>
      <c r="TNT693" s="41"/>
      <c r="TNU693" s="41"/>
      <c r="TNV693" s="41"/>
      <c r="TNW693" s="41"/>
      <c r="TNX693" s="36"/>
      <c r="TNY693" s="41"/>
      <c r="TNZ693" s="36"/>
      <c r="TOA693" s="34"/>
      <c r="TOB693" s="34"/>
      <c r="TOC693" s="37"/>
      <c r="TOD693" s="38"/>
      <c r="TOE693" s="34"/>
      <c r="TOF693" s="39"/>
      <c r="TOG693" s="39"/>
      <c r="TOH693" s="39"/>
      <c r="TOI693" s="39"/>
      <c r="TOJ693" s="39"/>
      <c r="TOK693" s="39"/>
      <c r="TOL693" s="39"/>
      <c r="TOM693" s="39"/>
      <c r="TON693" s="39"/>
      <c r="TOO693" s="39"/>
      <c r="TOP693" s="39"/>
      <c r="TOQ693" s="37"/>
      <c r="TOR693" s="37"/>
      <c r="TOS693" s="37"/>
      <c r="TOT693" s="37"/>
      <c r="TOU693" s="34"/>
      <c r="TOV693" s="40"/>
      <c r="TOW693" s="34"/>
      <c r="TOX693" s="34"/>
      <c r="TOY693" s="35"/>
      <c r="TOZ693" s="36"/>
      <c r="TPA693" s="37"/>
      <c r="TPB693" s="34"/>
      <c r="TPC693" s="34"/>
      <c r="TPD693" s="41"/>
      <c r="TPE693" s="41"/>
      <c r="TPF693" s="41"/>
      <c r="TPG693" s="41"/>
      <c r="TPH693" s="36"/>
      <c r="TPI693" s="41"/>
      <c r="TPJ693" s="36"/>
      <c r="TPK693" s="34"/>
      <c r="TPL693" s="34"/>
      <c r="TPM693" s="37"/>
      <c r="TPN693" s="38"/>
      <c r="TPO693" s="34"/>
      <c r="TPP693" s="39"/>
      <c r="TPQ693" s="39"/>
      <c r="TPR693" s="39"/>
      <c r="TPS693" s="39"/>
      <c r="TPT693" s="39"/>
      <c r="TPU693" s="39"/>
      <c r="TPV693" s="39"/>
      <c r="TPW693" s="39"/>
      <c r="TPX693" s="39"/>
      <c r="TPY693" s="39"/>
      <c r="TPZ693" s="39"/>
      <c r="TQA693" s="37"/>
      <c r="TQB693" s="37"/>
      <c r="TQC693" s="37"/>
      <c r="TQD693" s="37"/>
      <c r="TQE693" s="34"/>
      <c r="TQF693" s="40"/>
      <c r="TQG693" s="34"/>
      <c r="TQH693" s="34"/>
      <c r="TQI693" s="35"/>
      <c r="TQJ693" s="36"/>
      <c r="TQK693" s="37"/>
      <c r="TQL693" s="34"/>
      <c r="TQM693" s="34"/>
      <c r="TQN693" s="41"/>
      <c r="TQO693" s="41"/>
      <c r="TQP693" s="41"/>
      <c r="TQQ693" s="41"/>
      <c r="TQR693" s="36"/>
      <c r="TQS693" s="41"/>
      <c r="TQT693" s="36"/>
      <c r="TQU693" s="34"/>
      <c r="TQV693" s="34"/>
      <c r="TQW693" s="37"/>
      <c r="TQX693" s="38"/>
      <c r="TQY693" s="34"/>
      <c r="TQZ693" s="39"/>
      <c r="TRA693" s="39"/>
      <c r="TRB693" s="39"/>
      <c r="TRC693" s="39"/>
      <c r="TRD693" s="39"/>
      <c r="TRE693" s="39"/>
      <c r="TRF693" s="39"/>
      <c r="TRG693" s="39"/>
      <c r="TRH693" s="39"/>
      <c r="TRI693" s="39"/>
      <c r="TRJ693" s="39"/>
      <c r="TRK693" s="37"/>
      <c r="TRL693" s="37"/>
      <c r="TRM693" s="37"/>
      <c r="TRN693" s="37"/>
      <c r="TRO693" s="34"/>
      <c r="TRP693" s="40"/>
      <c r="TRQ693" s="34"/>
      <c r="TRR693" s="34"/>
      <c r="TRS693" s="35"/>
      <c r="TRT693" s="36"/>
      <c r="TRU693" s="37"/>
      <c r="TRV693" s="34"/>
      <c r="TRW693" s="34"/>
      <c r="TRX693" s="41"/>
      <c r="TRY693" s="41"/>
      <c r="TRZ693" s="41"/>
      <c r="TSA693" s="41"/>
      <c r="TSB693" s="36"/>
      <c r="TSC693" s="41"/>
      <c r="TSD693" s="36"/>
      <c r="TSE693" s="34"/>
      <c r="TSF693" s="34"/>
      <c r="TSG693" s="37"/>
      <c r="TSH693" s="38"/>
      <c r="TSI693" s="34"/>
      <c r="TSJ693" s="39"/>
      <c r="TSK693" s="39"/>
      <c r="TSL693" s="39"/>
      <c r="TSM693" s="39"/>
      <c r="TSN693" s="39"/>
      <c r="TSO693" s="39"/>
      <c r="TSP693" s="39"/>
      <c r="TSQ693" s="39"/>
      <c r="TSR693" s="39"/>
      <c r="TSS693" s="39"/>
      <c r="TST693" s="39"/>
      <c r="TSU693" s="37"/>
      <c r="TSV693" s="37"/>
      <c r="TSW693" s="37"/>
      <c r="TSX693" s="37"/>
      <c r="TSY693" s="34"/>
      <c r="TSZ693" s="40"/>
      <c r="TTA693" s="34"/>
      <c r="TTB693" s="34"/>
      <c r="TTC693" s="35"/>
      <c r="TTD693" s="36"/>
      <c r="TTE693" s="37"/>
      <c r="TTF693" s="34"/>
      <c r="TTG693" s="34"/>
      <c r="TTH693" s="41"/>
      <c r="TTI693" s="41"/>
      <c r="TTJ693" s="41"/>
      <c r="TTK693" s="41"/>
      <c r="TTL693" s="36"/>
      <c r="TTM693" s="41"/>
      <c r="TTN693" s="36"/>
      <c r="TTO693" s="34"/>
      <c r="TTP693" s="34"/>
      <c r="TTQ693" s="37"/>
      <c r="TTR693" s="38"/>
      <c r="TTS693" s="34"/>
      <c r="TTT693" s="39"/>
      <c r="TTU693" s="39"/>
      <c r="TTV693" s="39"/>
      <c r="TTW693" s="39"/>
      <c r="TTX693" s="39"/>
      <c r="TTY693" s="39"/>
      <c r="TTZ693" s="39"/>
      <c r="TUA693" s="39"/>
      <c r="TUB693" s="39"/>
      <c r="TUC693" s="39"/>
      <c r="TUD693" s="39"/>
      <c r="TUE693" s="37"/>
      <c r="TUF693" s="37"/>
      <c r="TUG693" s="37"/>
      <c r="TUH693" s="37"/>
      <c r="TUI693" s="34"/>
      <c r="TUJ693" s="40"/>
      <c r="TUK693" s="34"/>
      <c r="TUL693" s="34"/>
      <c r="TUM693" s="35"/>
      <c r="TUN693" s="36"/>
      <c r="TUO693" s="37"/>
      <c r="TUP693" s="34"/>
      <c r="TUQ693" s="34"/>
      <c r="TUR693" s="41"/>
      <c r="TUS693" s="41"/>
      <c r="TUT693" s="41"/>
      <c r="TUU693" s="41"/>
      <c r="TUV693" s="36"/>
      <c r="TUW693" s="41"/>
      <c r="TUX693" s="36"/>
      <c r="TUY693" s="34"/>
      <c r="TUZ693" s="34"/>
      <c r="TVA693" s="37"/>
      <c r="TVB693" s="38"/>
      <c r="TVC693" s="34"/>
      <c r="TVD693" s="39"/>
      <c r="TVE693" s="39"/>
      <c r="TVF693" s="39"/>
      <c r="TVG693" s="39"/>
      <c r="TVH693" s="39"/>
      <c r="TVI693" s="39"/>
      <c r="TVJ693" s="39"/>
      <c r="TVK693" s="39"/>
      <c r="TVL693" s="39"/>
      <c r="TVM693" s="39"/>
      <c r="TVN693" s="39"/>
      <c r="TVO693" s="37"/>
      <c r="TVP693" s="37"/>
      <c r="TVQ693" s="37"/>
      <c r="TVR693" s="37"/>
      <c r="TVS693" s="34"/>
      <c r="TVT693" s="40"/>
      <c r="TVU693" s="34"/>
      <c r="TVV693" s="34"/>
      <c r="TVW693" s="35"/>
      <c r="TVX693" s="36"/>
      <c r="TVY693" s="37"/>
      <c r="TVZ693" s="34"/>
      <c r="TWA693" s="34"/>
      <c r="TWB693" s="41"/>
      <c r="TWC693" s="41"/>
      <c r="TWD693" s="41"/>
      <c r="TWE693" s="41"/>
      <c r="TWF693" s="36"/>
      <c r="TWG693" s="41"/>
      <c r="TWH693" s="36"/>
      <c r="TWI693" s="34"/>
      <c r="TWJ693" s="34"/>
      <c r="TWK693" s="37"/>
      <c r="TWL693" s="38"/>
      <c r="TWM693" s="34"/>
      <c r="TWN693" s="39"/>
      <c r="TWO693" s="39"/>
      <c r="TWP693" s="39"/>
      <c r="TWQ693" s="39"/>
      <c r="TWR693" s="39"/>
      <c r="TWS693" s="39"/>
      <c r="TWT693" s="39"/>
      <c r="TWU693" s="39"/>
      <c r="TWV693" s="39"/>
      <c r="TWW693" s="39"/>
      <c r="TWX693" s="39"/>
      <c r="TWY693" s="37"/>
      <c r="TWZ693" s="37"/>
      <c r="TXA693" s="37"/>
      <c r="TXB693" s="37"/>
      <c r="TXC693" s="34"/>
      <c r="TXD693" s="40"/>
      <c r="TXE693" s="34"/>
      <c r="TXF693" s="34"/>
      <c r="TXG693" s="35"/>
      <c r="TXH693" s="36"/>
      <c r="TXI693" s="37"/>
      <c r="TXJ693" s="34"/>
      <c r="TXK693" s="34"/>
      <c r="TXL693" s="41"/>
      <c r="TXM693" s="41"/>
      <c r="TXN693" s="41"/>
      <c r="TXO693" s="41"/>
      <c r="TXP693" s="36"/>
      <c r="TXQ693" s="41"/>
      <c r="TXR693" s="36"/>
      <c r="TXS693" s="34"/>
      <c r="TXT693" s="34"/>
      <c r="TXU693" s="37"/>
      <c r="TXV693" s="38"/>
      <c r="TXW693" s="34"/>
      <c r="TXX693" s="39"/>
      <c r="TXY693" s="39"/>
      <c r="TXZ693" s="39"/>
      <c r="TYA693" s="39"/>
      <c r="TYB693" s="39"/>
      <c r="TYC693" s="39"/>
      <c r="TYD693" s="39"/>
      <c r="TYE693" s="39"/>
      <c r="TYF693" s="39"/>
      <c r="TYG693" s="39"/>
      <c r="TYH693" s="39"/>
      <c r="TYI693" s="37"/>
      <c r="TYJ693" s="37"/>
      <c r="TYK693" s="37"/>
      <c r="TYL693" s="37"/>
      <c r="TYM693" s="34"/>
      <c r="TYN693" s="40"/>
      <c r="TYO693" s="34"/>
      <c r="TYP693" s="34"/>
      <c r="TYQ693" s="35"/>
      <c r="TYR693" s="36"/>
      <c r="TYS693" s="37"/>
      <c r="TYT693" s="34"/>
      <c r="TYU693" s="34"/>
      <c r="TYV693" s="41"/>
      <c r="TYW693" s="41"/>
      <c r="TYX693" s="41"/>
      <c r="TYY693" s="41"/>
      <c r="TYZ693" s="36"/>
      <c r="TZA693" s="41"/>
      <c r="TZB693" s="36"/>
      <c r="TZC693" s="34"/>
      <c r="TZD693" s="34"/>
      <c r="TZE693" s="37"/>
      <c r="TZF693" s="38"/>
      <c r="TZG693" s="34"/>
      <c r="TZH693" s="39"/>
      <c r="TZI693" s="39"/>
      <c r="TZJ693" s="39"/>
      <c r="TZK693" s="39"/>
      <c r="TZL693" s="39"/>
      <c r="TZM693" s="39"/>
      <c r="TZN693" s="39"/>
      <c r="TZO693" s="39"/>
      <c r="TZP693" s="39"/>
      <c r="TZQ693" s="39"/>
      <c r="TZR693" s="39"/>
      <c r="TZS693" s="37"/>
      <c r="TZT693" s="37"/>
      <c r="TZU693" s="37"/>
      <c r="TZV693" s="37"/>
      <c r="TZW693" s="34"/>
      <c r="TZX693" s="40"/>
      <c r="TZY693" s="34"/>
      <c r="TZZ693" s="34"/>
      <c r="UAA693" s="35"/>
      <c r="UAB693" s="36"/>
      <c r="UAC693" s="37"/>
      <c r="UAD693" s="34"/>
      <c r="UAE693" s="34"/>
      <c r="UAF693" s="41"/>
      <c r="UAG693" s="41"/>
      <c r="UAH693" s="41"/>
      <c r="UAI693" s="41"/>
      <c r="UAJ693" s="36"/>
      <c r="UAK693" s="41"/>
      <c r="UAL693" s="36"/>
      <c r="UAM693" s="34"/>
      <c r="UAN693" s="34"/>
      <c r="UAO693" s="37"/>
      <c r="UAP693" s="38"/>
      <c r="UAQ693" s="34"/>
      <c r="UAR693" s="39"/>
      <c r="UAS693" s="39"/>
      <c r="UAT693" s="39"/>
      <c r="UAU693" s="39"/>
      <c r="UAV693" s="39"/>
      <c r="UAW693" s="39"/>
      <c r="UAX693" s="39"/>
      <c r="UAY693" s="39"/>
      <c r="UAZ693" s="39"/>
      <c r="UBA693" s="39"/>
      <c r="UBB693" s="39"/>
      <c r="UBC693" s="37"/>
      <c r="UBD693" s="37"/>
      <c r="UBE693" s="37"/>
      <c r="UBF693" s="37"/>
      <c r="UBG693" s="34"/>
      <c r="UBH693" s="40"/>
      <c r="UBI693" s="34"/>
      <c r="UBJ693" s="34"/>
      <c r="UBK693" s="35"/>
      <c r="UBL693" s="36"/>
      <c r="UBM693" s="37"/>
      <c r="UBN693" s="34"/>
      <c r="UBO693" s="34"/>
      <c r="UBP693" s="41"/>
      <c r="UBQ693" s="41"/>
      <c r="UBR693" s="41"/>
      <c r="UBS693" s="41"/>
      <c r="UBT693" s="36"/>
      <c r="UBU693" s="41"/>
      <c r="UBV693" s="36"/>
      <c r="UBW693" s="34"/>
      <c r="UBX693" s="34"/>
      <c r="UBY693" s="37"/>
      <c r="UBZ693" s="38"/>
      <c r="UCA693" s="34"/>
      <c r="UCB693" s="39"/>
      <c r="UCC693" s="39"/>
      <c r="UCD693" s="39"/>
      <c r="UCE693" s="39"/>
      <c r="UCF693" s="39"/>
      <c r="UCG693" s="39"/>
      <c r="UCH693" s="39"/>
      <c r="UCI693" s="39"/>
      <c r="UCJ693" s="39"/>
      <c r="UCK693" s="39"/>
      <c r="UCL693" s="39"/>
      <c r="UCM693" s="37"/>
      <c r="UCN693" s="37"/>
      <c r="UCO693" s="37"/>
      <c r="UCP693" s="37"/>
      <c r="UCQ693" s="34"/>
      <c r="UCR693" s="40"/>
      <c r="UCS693" s="34"/>
      <c r="UCT693" s="34"/>
      <c r="UCU693" s="35"/>
      <c r="UCV693" s="36"/>
      <c r="UCW693" s="37"/>
      <c r="UCX693" s="34"/>
      <c r="UCY693" s="34"/>
      <c r="UCZ693" s="41"/>
      <c r="UDA693" s="41"/>
      <c r="UDB693" s="41"/>
      <c r="UDC693" s="41"/>
      <c r="UDD693" s="36"/>
      <c r="UDE693" s="41"/>
      <c r="UDF693" s="36"/>
      <c r="UDG693" s="34"/>
      <c r="UDH693" s="34"/>
      <c r="UDI693" s="37"/>
      <c r="UDJ693" s="38"/>
      <c r="UDK693" s="34"/>
      <c r="UDL693" s="39"/>
      <c r="UDM693" s="39"/>
      <c r="UDN693" s="39"/>
      <c r="UDO693" s="39"/>
      <c r="UDP693" s="39"/>
      <c r="UDQ693" s="39"/>
      <c r="UDR693" s="39"/>
      <c r="UDS693" s="39"/>
      <c r="UDT693" s="39"/>
      <c r="UDU693" s="39"/>
      <c r="UDV693" s="39"/>
      <c r="UDW693" s="37"/>
      <c r="UDX693" s="37"/>
      <c r="UDY693" s="37"/>
      <c r="UDZ693" s="37"/>
      <c r="UEA693" s="34"/>
      <c r="UEB693" s="40"/>
      <c r="UEC693" s="34"/>
      <c r="UED693" s="34"/>
      <c r="UEE693" s="35"/>
      <c r="UEF693" s="36"/>
      <c r="UEG693" s="37"/>
      <c r="UEH693" s="34"/>
      <c r="UEI693" s="34"/>
      <c r="UEJ693" s="41"/>
      <c r="UEK693" s="41"/>
      <c r="UEL693" s="41"/>
      <c r="UEM693" s="41"/>
      <c r="UEN693" s="36"/>
      <c r="UEO693" s="41"/>
      <c r="UEP693" s="36"/>
      <c r="UEQ693" s="34"/>
      <c r="UER693" s="34"/>
      <c r="UES693" s="37"/>
      <c r="UET693" s="38"/>
      <c r="UEU693" s="34"/>
      <c r="UEV693" s="39"/>
      <c r="UEW693" s="39"/>
      <c r="UEX693" s="39"/>
      <c r="UEY693" s="39"/>
      <c r="UEZ693" s="39"/>
      <c r="UFA693" s="39"/>
      <c r="UFB693" s="39"/>
      <c r="UFC693" s="39"/>
      <c r="UFD693" s="39"/>
      <c r="UFE693" s="39"/>
      <c r="UFF693" s="39"/>
      <c r="UFG693" s="37"/>
      <c r="UFH693" s="37"/>
      <c r="UFI693" s="37"/>
      <c r="UFJ693" s="37"/>
      <c r="UFK693" s="34"/>
      <c r="UFL693" s="40"/>
      <c r="UFM693" s="34"/>
      <c r="UFN693" s="34"/>
      <c r="UFO693" s="35"/>
      <c r="UFP693" s="36"/>
      <c r="UFQ693" s="37"/>
      <c r="UFR693" s="34"/>
      <c r="UFS693" s="34"/>
      <c r="UFT693" s="41"/>
      <c r="UFU693" s="41"/>
      <c r="UFV693" s="41"/>
      <c r="UFW693" s="41"/>
      <c r="UFX693" s="36"/>
      <c r="UFY693" s="41"/>
      <c r="UFZ693" s="36"/>
      <c r="UGA693" s="34"/>
      <c r="UGB693" s="34"/>
      <c r="UGC693" s="37"/>
      <c r="UGD693" s="38"/>
      <c r="UGE693" s="34"/>
      <c r="UGF693" s="39"/>
      <c r="UGG693" s="39"/>
      <c r="UGH693" s="39"/>
      <c r="UGI693" s="39"/>
      <c r="UGJ693" s="39"/>
      <c r="UGK693" s="39"/>
      <c r="UGL693" s="39"/>
      <c r="UGM693" s="39"/>
      <c r="UGN693" s="39"/>
      <c r="UGO693" s="39"/>
      <c r="UGP693" s="39"/>
      <c r="UGQ693" s="37"/>
      <c r="UGR693" s="37"/>
      <c r="UGS693" s="37"/>
      <c r="UGT693" s="37"/>
      <c r="UGU693" s="34"/>
      <c r="UGV693" s="40"/>
      <c r="UGW693" s="34"/>
      <c r="UGX693" s="34"/>
      <c r="UGY693" s="35"/>
      <c r="UGZ693" s="36"/>
      <c r="UHA693" s="37"/>
      <c r="UHB693" s="34"/>
      <c r="UHC693" s="34"/>
      <c r="UHD693" s="41"/>
      <c r="UHE693" s="41"/>
      <c r="UHF693" s="41"/>
      <c r="UHG693" s="41"/>
      <c r="UHH693" s="36"/>
      <c r="UHI693" s="41"/>
      <c r="UHJ693" s="36"/>
      <c r="UHK693" s="34"/>
      <c r="UHL693" s="34"/>
      <c r="UHM693" s="37"/>
      <c r="UHN693" s="38"/>
      <c r="UHO693" s="34"/>
      <c r="UHP693" s="39"/>
      <c r="UHQ693" s="39"/>
      <c r="UHR693" s="39"/>
      <c r="UHS693" s="39"/>
      <c r="UHT693" s="39"/>
      <c r="UHU693" s="39"/>
      <c r="UHV693" s="39"/>
      <c r="UHW693" s="39"/>
      <c r="UHX693" s="39"/>
      <c r="UHY693" s="39"/>
      <c r="UHZ693" s="39"/>
      <c r="UIA693" s="37"/>
      <c r="UIB693" s="37"/>
      <c r="UIC693" s="37"/>
      <c r="UID693" s="37"/>
      <c r="UIE693" s="34"/>
      <c r="UIF693" s="40"/>
      <c r="UIG693" s="34"/>
      <c r="UIH693" s="34"/>
      <c r="UII693" s="35"/>
      <c r="UIJ693" s="36"/>
      <c r="UIK693" s="37"/>
      <c r="UIL693" s="34"/>
      <c r="UIM693" s="34"/>
      <c r="UIN693" s="41"/>
      <c r="UIO693" s="41"/>
      <c r="UIP693" s="41"/>
      <c r="UIQ693" s="41"/>
      <c r="UIR693" s="36"/>
      <c r="UIS693" s="41"/>
      <c r="UIT693" s="36"/>
      <c r="UIU693" s="34"/>
      <c r="UIV693" s="34"/>
      <c r="UIW693" s="37"/>
      <c r="UIX693" s="38"/>
      <c r="UIY693" s="34"/>
      <c r="UIZ693" s="39"/>
      <c r="UJA693" s="39"/>
      <c r="UJB693" s="39"/>
      <c r="UJC693" s="39"/>
      <c r="UJD693" s="39"/>
      <c r="UJE693" s="39"/>
      <c r="UJF693" s="39"/>
      <c r="UJG693" s="39"/>
      <c r="UJH693" s="39"/>
      <c r="UJI693" s="39"/>
      <c r="UJJ693" s="39"/>
      <c r="UJK693" s="37"/>
      <c r="UJL693" s="37"/>
      <c r="UJM693" s="37"/>
      <c r="UJN693" s="37"/>
      <c r="UJO693" s="34"/>
      <c r="UJP693" s="40"/>
      <c r="UJQ693" s="34"/>
      <c r="UJR693" s="34"/>
      <c r="UJS693" s="35"/>
      <c r="UJT693" s="36"/>
      <c r="UJU693" s="37"/>
      <c r="UJV693" s="34"/>
      <c r="UJW693" s="34"/>
      <c r="UJX693" s="41"/>
      <c r="UJY693" s="41"/>
      <c r="UJZ693" s="41"/>
      <c r="UKA693" s="41"/>
      <c r="UKB693" s="36"/>
      <c r="UKC693" s="41"/>
      <c r="UKD693" s="36"/>
      <c r="UKE693" s="34"/>
      <c r="UKF693" s="34"/>
      <c r="UKG693" s="37"/>
      <c r="UKH693" s="38"/>
      <c r="UKI693" s="34"/>
      <c r="UKJ693" s="39"/>
      <c r="UKK693" s="39"/>
      <c r="UKL693" s="39"/>
      <c r="UKM693" s="39"/>
      <c r="UKN693" s="39"/>
      <c r="UKO693" s="39"/>
      <c r="UKP693" s="39"/>
      <c r="UKQ693" s="39"/>
      <c r="UKR693" s="39"/>
      <c r="UKS693" s="39"/>
      <c r="UKT693" s="39"/>
      <c r="UKU693" s="37"/>
      <c r="UKV693" s="37"/>
      <c r="UKW693" s="37"/>
      <c r="UKX693" s="37"/>
      <c r="UKY693" s="34"/>
      <c r="UKZ693" s="40"/>
      <c r="ULA693" s="34"/>
      <c r="ULB693" s="34"/>
      <c r="ULC693" s="35"/>
      <c r="ULD693" s="36"/>
      <c r="ULE693" s="37"/>
      <c r="ULF693" s="34"/>
      <c r="ULG693" s="34"/>
      <c r="ULH693" s="41"/>
      <c r="ULI693" s="41"/>
      <c r="ULJ693" s="41"/>
      <c r="ULK693" s="41"/>
      <c r="ULL693" s="36"/>
      <c r="ULM693" s="41"/>
      <c r="ULN693" s="36"/>
      <c r="ULO693" s="34"/>
      <c r="ULP693" s="34"/>
      <c r="ULQ693" s="37"/>
      <c r="ULR693" s="38"/>
      <c r="ULS693" s="34"/>
      <c r="ULT693" s="39"/>
      <c r="ULU693" s="39"/>
      <c r="ULV693" s="39"/>
      <c r="ULW693" s="39"/>
      <c r="ULX693" s="39"/>
      <c r="ULY693" s="39"/>
      <c r="ULZ693" s="39"/>
      <c r="UMA693" s="39"/>
      <c r="UMB693" s="39"/>
      <c r="UMC693" s="39"/>
      <c r="UMD693" s="39"/>
      <c r="UME693" s="37"/>
      <c r="UMF693" s="37"/>
      <c r="UMG693" s="37"/>
      <c r="UMH693" s="37"/>
      <c r="UMI693" s="34"/>
      <c r="UMJ693" s="40"/>
      <c r="UMK693" s="34"/>
      <c r="UML693" s="34"/>
      <c r="UMM693" s="35"/>
      <c r="UMN693" s="36"/>
      <c r="UMO693" s="37"/>
      <c r="UMP693" s="34"/>
      <c r="UMQ693" s="34"/>
      <c r="UMR693" s="41"/>
      <c r="UMS693" s="41"/>
      <c r="UMT693" s="41"/>
      <c r="UMU693" s="41"/>
      <c r="UMV693" s="36"/>
      <c r="UMW693" s="41"/>
      <c r="UMX693" s="36"/>
      <c r="UMY693" s="34"/>
      <c r="UMZ693" s="34"/>
      <c r="UNA693" s="37"/>
      <c r="UNB693" s="38"/>
      <c r="UNC693" s="34"/>
      <c r="UND693" s="39"/>
      <c r="UNE693" s="39"/>
      <c r="UNF693" s="39"/>
      <c r="UNG693" s="39"/>
      <c r="UNH693" s="39"/>
      <c r="UNI693" s="39"/>
      <c r="UNJ693" s="39"/>
      <c r="UNK693" s="39"/>
      <c r="UNL693" s="39"/>
      <c r="UNM693" s="39"/>
      <c r="UNN693" s="39"/>
      <c r="UNO693" s="37"/>
      <c r="UNP693" s="37"/>
      <c r="UNQ693" s="37"/>
      <c r="UNR693" s="37"/>
      <c r="UNS693" s="34"/>
      <c r="UNT693" s="40"/>
      <c r="UNU693" s="34"/>
      <c r="UNV693" s="34"/>
      <c r="UNW693" s="35"/>
      <c r="UNX693" s="36"/>
      <c r="UNY693" s="37"/>
      <c r="UNZ693" s="34"/>
      <c r="UOA693" s="34"/>
      <c r="UOB693" s="41"/>
      <c r="UOC693" s="41"/>
      <c r="UOD693" s="41"/>
      <c r="UOE693" s="41"/>
      <c r="UOF693" s="36"/>
      <c r="UOG693" s="41"/>
      <c r="UOH693" s="36"/>
      <c r="UOI693" s="34"/>
      <c r="UOJ693" s="34"/>
      <c r="UOK693" s="37"/>
      <c r="UOL693" s="38"/>
      <c r="UOM693" s="34"/>
      <c r="UON693" s="39"/>
      <c r="UOO693" s="39"/>
      <c r="UOP693" s="39"/>
      <c r="UOQ693" s="39"/>
      <c r="UOR693" s="39"/>
      <c r="UOS693" s="39"/>
      <c r="UOT693" s="39"/>
      <c r="UOU693" s="39"/>
      <c r="UOV693" s="39"/>
      <c r="UOW693" s="39"/>
      <c r="UOX693" s="39"/>
      <c r="UOY693" s="37"/>
      <c r="UOZ693" s="37"/>
      <c r="UPA693" s="37"/>
      <c r="UPB693" s="37"/>
      <c r="UPC693" s="34"/>
      <c r="UPD693" s="40"/>
      <c r="UPE693" s="34"/>
      <c r="UPF693" s="34"/>
      <c r="UPG693" s="35"/>
      <c r="UPH693" s="36"/>
      <c r="UPI693" s="37"/>
      <c r="UPJ693" s="34"/>
      <c r="UPK693" s="34"/>
      <c r="UPL693" s="41"/>
      <c r="UPM693" s="41"/>
      <c r="UPN693" s="41"/>
      <c r="UPO693" s="41"/>
      <c r="UPP693" s="36"/>
      <c r="UPQ693" s="41"/>
      <c r="UPR693" s="36"/>
      <c r="UPS693" s="34"/>
      <c r="UPT693" s="34"/>
      <c r="UPU693" s="37"/>
      <c r="UPV693" s="38"/>
      <c r="UPW693" s="34"/>
      <c r="UPX693" s="39"/>
      <c r="UPY693" s="39"/>
      <c r="UPZ693" s="39"/>
      <c r="UQA693" s="39"/>
      <c r="UQB693" s="39"/>
      <c r="UQC693" s="39"/>
      <c r="UQD693" s="39"/>
      <c r="UQE693" s="39"/>
      <c r="UQF693" s="39"/>
      <c r="UQG693" s="39"/>
      <c r="UQH693" s="39"/>
      <c r="UQI693" s="37"/>
      <c r="UQJ693" s="37"/>
      <c r="UQK693" s="37"/>
      <c r="UQL693" s="37"/>
      <c r="UQM693" s="34"/>
      <c r="UQN693" s="40"/>
      <c r="UQO693" s="34"/>
      <c r="UQP693" s="34"/>
      <c r="UQQ693" s="35"/>
      <c r="UQR693" s="36"/>
      <c r="UQS693" s="37"/>
      <c r="UQT693" s="34"/>
      <c r="UQU693" s="34"/>
      <c r="UQV693" s="41"/>
      <c r="UQW693" s="41"/>
      <c r="UQX693" s="41"/>
      <c r="UQY693" s="41"/>
      <c r="UQZ693" s="36"/>
      <c r="URA693" s="41"/>
      <c r="URB693" s="36"/>
      <c r="URC693" s="34"/>
      <c r="URD693" s="34"/>
      <c r="URE693" s="37"/>
      <c r="URF693" s="38"/>
      <c r="URG693" s="34"/>
      <c r="URH693" s="39"/>
      <c r="URI693" s="39"/>
      <c r="URJ693" s="39"/>
      <c r="URK693" s="39"/>
      <c r="URL693" s="39"/>
      <c r="URM693" s="39"/>
      <c r="URN693" s="39"/>
      <c r="URO693" s="39"/>
      <c r="URP693" s="39"/>
      <c r="URQ693" s="39"/>
      <c r="URR693" s="39"/>
      <c r="URS693" s="37"/>
      <c r="URT693" s="37"/>
      <c r="URU693" s="37"/>
      <c r="URV693" s="37"/>
      <c r="URW693" s="34"/>
      <c r="URX693" s="40"/>
      <c r="URY693" s="34"/>
      <c r="URZ693" s="34"/>
      <c r="USA693" s="35"/>
      <c r="USB693" s="36"/>
      <c r="USC693" s="37"/>
      <c r="USD693" s="34"/>
      <c r="USE693" s="34"/>
      <c r="USF693" s="41"/>
      <c r="USG693" s="41"/>
      <c r="USH693" s="41"/>
      <c r="USI693" s="41"/>
      <c r="USJ693" s="36"/>
      <c r="USK693" s="41"/>
      <c r="USL693" s="36"/>
      <c r="USM693" s="34"/>
      <c r="USN693" s="34"/>
      <c r="USO693" s="37"/>
      <c r="USP693" s="38"/>
      <c r="USQ693" s="34"/>
      <c r="USR693" s="39"/>
      <c r="USS693" s="39"/>
      <c r="UST693" s="39"/>
      <c r="USU693" s="39"/>
      <c r="USV693" s="39"/>
      <c r="USW693" s="39"/>
      <c r="USX693" s="39"/>
      <c r="USY693" s="39"/>
      <c r="USZ693" s="39"/>
      <c r="UTA693" s="39"/>
      <c r="UTB693" s="39"/>
      <c r="UTC693" s="37"/>
      <c r="UTD693" s="37"/>
      <c r="UTE693" s="37"/>
      <c r="UTF693" s="37"/>
      <c r="UTG693" s="34"/>
      <c r="UTH693" s="40"/>
      <c r="UTI693" s="34"/>
      <c r="UTJ693" s="34"/>
      <c r="UTK693" s="35"/>
      <c r="UTL693" s="36"/>
      <c r="UTM693" s="37"/>
      <c r="UTN693" s="34"/>
      <c r="UTO693" s="34"/>
      <c r="UTP693" s="41"/>
      <c r="UTQ693" s="41"/>
      <c r="UTR693" s="41"/>
      <c r="UTS693" s="41"/>
      <c r="UTT693" s="36"/>
      <c r="UTU693" s="41"/>
      <c r="UTV693" s="36"/>
      <c r="UTW693" s="34"/>
      <c r="UTX693" s="34"/>
      <c r="UTY693" s="37"/>
      <c r="UTZ693" s="38"/>
      <c r="UUA693" s="34"/>
      <c r="UUB693" s="39"/>
      <c r="UUC693" s="39"/>
      <c r="UUD693" s="39"/>
      <c r="UUE693" s="39"/>
      <c r="UUF693" s="39"/>
      <c r="UUG693" s="39"/>
      <c r="UUH693" s="39"/>
      <c r="UUI693" s="39"/>
      <c r="UUJ693" s="39"/>
      <c r="UUK693" s="39"/>
      <c r="UUL693" s="39"/>
      <c r="UUM693" s="37"/>
      <c r="UUN693" s="37"/>
      <c r="UUO693" s="37"/>
      <c r="UUP693" s="37"/>
      <c r="UUQ693" s="34"/>
      <c r="UUR693" s="40"/>
      <c r="UUS693" s="34"/>
      <c r="UUT693" s="34"/>
      <c r="UUU693" s="35"/>
      <c r="UUV693" s="36"/>
      <c r="UUW693" s="37"/>
      <c r="UUX693" s="34"/>
      <c r="UUY693" s="34"/>
      <c r="UUZ693" s="41"/>
      <c r="UVA693" s="41"/>
      <c r="UVB693" s="41"/>
      <c r="UVC693" s="41"/>
      <c r="UVD693" s="36"/>
      <c r="UVE693" s="41"/>
      <c r="UVF693" s="36"/>
      <c r="UVG693" s="34"/>
      <c r="UVH693" s="34"/>
      <c r="UVI693" s="37"/>
      <c r="UVJ693" s="38"/>
      <c r="UVK693" s="34"/>
      <c r="UVL693" s="39"/>
      <c r="UVM693" s="39"/>
      <c r="UVN693" s="39"/>
      <c r="UVO693" s="39"/>
      <c r="UVP693" s="39"/>
      <c r="UVQ693" s="39"/>
      <c r="UVR693" s="39"/>
      <c r="UVS693" s="39"/>
      <c r="UVT693" s="39"/>
      <c r="UVU693" s="39"/>
      <c r="UVV693" s="39"/>
      <c r="UVW693" s="37"/>
      <c r="UVX693" s="37"/>
      <c r="UVY693" s="37"/>
      <c r="UVZ693" s="37"/>
      <c r="UWA693" s="34"/>
      <c r="UWB693" s="40"/>
      <c r="UWC693" s="34"/>
      <c r="UWD693" s="34"/>
      <c r="UWE693" s="35"/>
      <c r="UWF693" s="36"/>
      <c r="UWG693" s="37"/>
      <c r="UWH693" s="34"/>
      <c r="UWI693" s="34"/>
      <c r="UWJ693" s="41"/>
      <c r="UWK693" s="41"/>
      <c r="UWL693" s="41"/>
      <c r="UWM693" s="41"/>
      <c r="UWN693" s="36"/>
      <c r="UWO693" s="41"/>
      <c r="UWP693" s="36"/>
      <c r="UWQ693" s="34"/>
      <c r="UWR693" s="34"/>
      <c r="UWS693" s="37"/>
      <c r="UWT693" s="38"/>
      <c r="UWU693" s="34"/>
      <c r="UWV693" s="39"/>
      <c r="UWW693" s="39"/>
      <c r="UWX693" s="39"/>
      <c r="UWY693" s="39"/>
      <c r="UWZ693" s="39"/>
      <c r="UXA693" s="39"/>
      <c r="UXB693" s="39"/>
      <c r="UXC693" s="39"/>
      <c r="UXD693" s="39"/>
      <c r="UXE693" s="39"/>
      <c r="UXF693" s="39"/>
      <c r="UXG693" s="37"/>
      <c r="UXH693" s="37"/>
      <c r="UXI693" s="37"/>
      <c r="UXJ693" s="37"/>
      <c r="UXK693" s="34"/>
      <c r="UXL693" s="40"/>
      <c r="UXM693" s="34"/>
      <c r="UXN693" s="34"/>
      <c r="UXO693" s="35"/>
      <c r="UXP693" s="36"/>
      <c r="UXQ693" s="37"/>
      <c r="UXR693" s="34"/>
      <c r="UXS693" s="34"/>
      <c r="UXT693" s="41"/>
      <c r="UXU693" s="41"/>
      <c r="UXV693" s="41"/>
      <c r="UXW693" s="41"/>
      <c r="UXX693" s="36"/>
      <c r="UXY693" s="41"/>
      <c r="UXZ693" s="36"/>
      <c r="UYA693" s="34"/>
      <c r="UYB693" s="34"/>
      <c r="UYC693" s="37"/>
      <c r="UYD693" s="38"/>
      <c r="UYE693" s="34"/>
      <c r="UYF693" s="39"/>
      <c r="UYG693" s="39"/>
      <c r="UYH693" s="39"/>
      <c r="UYI693" s="39"/>
      <c r="UYJ693" s="39"/>
      <c r="UYK693" s="39"/>
      <c r="UYL693" s="39"/>
      <c r="UYM693" s="39"/>
      <c r="UYN693" s="39"/>
      <c r="UYO693" s="39"/>
      <c r="UYP693" s="39"/>
      <c r="UYQ693" s="37"/>
      <c r="UYR693" s="37"/>
      <c r="UYS693" s="37"/>
      <c r="UYT693" s="37"/>
      <c r="UYU693" s="34"/>
      <c r="UYV693" s="40"/>
      <c r="UYW693" s="34"/>
      <c r="UYX693" s="34"/>
      <c r="UYY693" s="35"/>
      <c r="UYZ693" s="36"/>
      <c r="UZA693" s="37"/>
      <c r="UZB693" s="34"/>
      <c r="UZC693" s="34"/>
      <c r="UZD693" s="41"/>
      <c r="UZE693" s="41"/>
      <c r="UZF693" s="41"/>
      <c r="UZG693" s="41"/>
      <c r="UZH693" s="36"/>
      <c r="UZI693" s="41"/>
      <c r="UZJ693" s="36"/>
      <c r="UZK693" s="34"/>
      <c r="UZL693" s="34"/>
      <c r="UZM693" s="37"/>
      <c r="UZN693" s="38"/>
      <c r="UZO693" s="34"/>
      <c r="UZP693" s="39"/>
      <c r="UZQ693" s="39"/>
      <c r="UZR693" s="39"/>
      <c r="UZS693" s="39"/>
      <c r="UZT693" s="39"/>
      <c r="UZU693" s="39"/>
      <c r="UZV693" s="39"/>
      <c r="UZW693" s="39"/>
      <c r="UZX693" s="39"/>
      <c r="UZY693" s="39"/>
      <c r="UZZ693" s="39"/>
      <c r="VAA693" s="37"/>
      <c r="VAB693" s="37"/>
      <c r="VAC693" s="37"/>
      <c r="VAD693" s="37"/>
      <c r="VAE693" s="34"/>
      <c r="VAF693" s="40"/>
      <c r="VAG693" s="34"/>
      <c r="VAH693" s="34"/>
      <c r="VAI693" s="35"/>
      <c r="VAJ693" s="36"/>
      <c r="VAK693" s="37"/>
      <c r="VAL693" s="34"/>
      <c r="VAM693" s="34"/>
      <c r="VAN693" s="41"/>
      <c r="VAO693" s="41"/>
      <c r="VAP693" s="41"/>
      <c r="VAQ693" s="41"/>
      <c r="VAR693" s="36"/>
      <c r="VAS693" s="41"/>
      <c r="VAT693" s="36"/>
      <c r="VAU693" s="34"/>
      <c r="VAV693" s="34"/>
      <c r="VAW693" s="37"/>
      <c r="VAX693" s="38"/>
      <c r="VAY693" s="34"/>
      <c r="VAZ693" s="39"/>
      <c r="VBA693" s="39"/>
      <c r="VBB693" s="39"/>
      <c r="VBC693" s="39"/>
      <c r="VBD693" s="39"/>
      <c r="VBE693" s="39"/>
      <c r="VBF693" s="39"/>
      <c r="VBG693" s="39"/>
      <c r="VBH693" s="39"/>
      <c r="VBI693" s="39"/>
      <c r="VBJ693" s="39"/>
      <c r="VBK693" s="37"/>
      <c r="VBL693" s="37"/>
      <c r="VBM693" s="37"/>
      <c r="VBN693" s="37"/>
      <c r="VBO693" s="34"/>
      <c r="VBP693" s="40"/>
      <c r="VBQ693" s="34"/>
      <c r="VBR693" s="34"/>
      <c r="VBS693" s="35"/>
      <c r="VBT693" s="36"/>
      <c r="VBU693" s="37"/>
      <c r="VBV693" s="34"/>
      <c r="VBW693" s="34"/>
      <c r="VBX693" s="41"/>
      <c r="VBY693" s="41"/>
      <c r="VBZ693" s="41"/>
      <c r="VCA693" s="41"/>
      <c r="VCB693" s="36"/>
      <c r="VCC693" s="41"/>
      <c r="VCD693" s="36"/>
      <c r="VCE693" s="34"/>
      <c r="VCF693" s="34"/>
      <c r="VCG693" s="37"/>
      <c r="VCH693" s="38"/>
      <c r="VCI693" s="34"/>
      <c r="VCJ693" s="39"/>
      <c r="VCK693" s="39"/>
      <c r="VCL693" s="39"/>
      <c r="VCM693" s="39"/>
      <c r="VCN693" s="39"/>
      <c r="VCO693" s="39"/>
      <c r="VCP693" s="39"/>
      <c r="VCQ693" s="39"/>
      <c r="VCR693" s="39"/>
      <c r="VCS693" s="39"/>
      <c r="VCT693" s="39"/>
      <c r="VCU693" s="37"/>
      <c r="VCV693" s="37"/>
      <c r="VCW693" s="37"/>
      <c r="VCX693" s="37"/>
      <c r="VCY693" s="34"/>
      <c r="VCZ693" s="40"/>
      <c r="VDA693" s="34"/>
      <c r="VDB693" s="34"/>
      <c r="VDC693" s="35"/>
      <c r="VDD693" s="36"/>
      <c r="VDE693" s="37"/>
      <c r="VDF693" s="34"/>
      <c r="VDG693" s="34"/>
      <c r="VDH693" s="41"/>
      <c r="VDI693" s="41"/>
      <c r="VDJ693" s="41"/>
      <c r="VDK693" s="41"/>
      <c r="VDL693" s="36"/>
      <c r="VDM693" s="41"/>
      <c r="VDN693" s="36"/>
      <c r="VDO693" s="34"/>
      <c r="VDP693" s="34"/>
      <c r="VDQ693" s="37"/>
      <c r="VDR693" s="38"/>
      <c r="VDS693" s="34"/>
      <c r="VDT693" s="39"/>
      <c r="VDU693" s="39"/>
      <c r="VDV693" s="39"/>
      <c r="VDW693" s="39"/>
      <c r="VDX693" s="39"/>
      <c r="VDY693" s="39"/>
      <c r="VDZ693" s="39"/>
      <c r="VEA693" s="39"/>
      <c r="VEB693" s="39"/>
      <c r="VEC693" s="39"/>
      <c r="VED693" s="39"/>
      <c r="VEE693" s="37"/>
      <c r="VEF693" s="37"/>
      <c r="VEG693" s="37"/>
      <c r="VEH693" s="37"/>
      <c r="VEI693" s="34"/>
      <c r="VEJ693" s="40"/>
      <c r="VEK693" s="34"/>
      <c r="VEL693" s="34"/>
      <c r="VEM693" s="35"/>
      <c r="VEN693" s="36"/>
      <c r="VEO693" s="37"/>
      <c r="VEP693" s="34"/>
      <c r="VEQ693" s="34"/>
      <c r="VER693" s="41"/>
      <c r="VES693" s="41"/>
      <c r="VET693" s="41"/>
      <c r="VEU693" s="41"/>
      <c r="VEV693" s="36"/>
      <c r="VEW693" s="41"/>
      <c r="VEX693" s="36"/>
      <c r="VEY693" s="34"/>
      <c r="VEZ693" s="34"/>
      <c r="VFA693" s="37"/>
      <c r="VFB693" s="38"/>
      <c r="VFC693" s="34"/>
      <c r="VFD693" s="39"/>
      <c r="VFE693" s="39"/>
      <c r="VFF693" s="39"/>
      <c r="VFG693" s="39"/>
      <c r="VFH693" s="39"/>
      <c r="VFI693" s="39"/>
      <c r="VFJ693" s="39"/>
      <c r="VFK693" s="39"/>
      <c r="VFL693" s="39"/>
      <c r="VFM693" s="39"/>
      <c r="VFN693" s="39"/>
      <c r="VFO693" s="37"/>
      <c r="VFP693" s="37"/>
      <c r="VFQ693" s="37"/>
      <c r="VFR693" s="37"/>
      <c r="VFS693" s="34"/>
      <c r="VFT693" s="40"/>
      <c r="VFU693" s="34"/>
      <c r="VFV693" s="34"/>
      <c r="VFW693" s="35"/>
      <c r="VFX693" s="36"/>
      <c r="VFY693" s="37"/>
      <c r="VFZ693" s="34"/>
      <c r="VGA693" s="34"/>
      <c r="VGB693" s="41"/>
      <c r="VGC693" s="41"/>
      <c r="VGD693" s="41"/>
      <c r="VGE693" s="41"/>
      <c r="VGF693" s="36"/>
      <c r="VGG693" s="41"/>
      <c r="VGH693" s="36"/>
      <c r="VGI693" s="34"/>
      <c r="VGJ693" s="34"/>
      <c r="VGK693" s="37"/>
      <c r="VGL693" s="38"/>
      <c r="VGM693" s="34"/>
      <c r="VGN693" s="39"/>
      <c r="VGO693" s="39"/>
      <c r="VGP693" s="39"/>
      <c r="VGQ693" s="39"/>
      <c r="VGR693" s="39"/>
      <c r="VGS693" s="39"/>
      <c r="VGT693" s="39"/>
      <c r="VGU693" s="39"/>
      <c r="VGV693" s="39"/>
      <c r="VGW693" s="39"/>
      <c r="VGX693" s="39"/>
      <c r="VGY693" s="37"/>
      <c r="VGZ693" s="37"/>
      <c r="VHA693" s="37"/>
      <c r="VHB693" s="37"/>
      <c r="VHC693" s="34"/>
      <c r="VHD693" s="40"/>
      <c r="VHE693" s="34"/>
      <c r="VHF693" s="34"/>
      <c r="VHG693" s="35"/>
      <c r="VHH693" s="36"/>
      <c r="VHI693" s="37"/>
      <c r="VHJ693" s="34"/>
      <c r="VHK693" s="34"/>
      <c r="VHL693" s="41"/>
      <c r="VHM693" s="41"/>
      <c r="VHN693" s="41"/>
      <c r="VHO693" s="41"/>
      <c r="VHP693" s="36"/>
      <c r="VHQ693" s="41"/>
      <c r="VHR693" s="36"/>
      <c r="VHS693" s="34"/>
      <c r="VHT693" s="34"/>
      <c r="VHU693" s="37"/>
      <c r="VHV693" s="38"/>
      <c r="VHW693" s="34"/>
      <c r="VHX693" s="39"/>
      <c r="VHY693" s="39"/>
      <c r="VHZ693" s="39"/>
      <c r="VIA693" s="39"/>
      <c r="VIB693" s="39"/>
      <c r="VIC693" s="39"/>
      <c r="VID693" s="39"/>
      <c r="VIE693" s="39"/>
      <c r="VIF693" s="39"/>
      <c r="VIG693" s="39"/>
      <c r="VIH693" s="39"/>
      <c r="VII693" s="37"/>
      <c r="VIJ693" s="37"/>
      <c r="VIK693" s="37"/>
      <c r="VIL693" s="37"/>
      <c r="VIM693" s="34"/>
      <c r="VIN693" s="40"/>
      <c r="VIO693" s="34"/>
      <c r="VIP693" s="34"/>
      <c r="VIQ693" s="35"/>
      <c r="VIR693" s="36"/>
      <c r="VIS693" s="37"/>
      <c r="VIT693" s="34"/>
      <c r="VIU693" s="34"/>
      <c r="VIV693" s="41"/>
      <c r="VIW693" s="41"/>
      <c r="VIX693" s="41"/>
      <c r="VIY693" s="41"/>
      <c r="VIZ693" s="36"/>
      <c r="VJA693" s="41"/>
      <c r="VJB693" s="36"/>
      <c r="VJC693" s="34"/>
      <c r="VJD693" s="34"/>
      <c r="VJE693" s="37"/>
      <c r="VJF693" s="38"/>
      <c r="VJG693" s="34"/>
      <c r="VJH693" s="39"/>
      <c r="VJI693" s="39"/>
      <c r="VJJ693" s="39"/>
      <c r="VJK693" s="39"/>
      <c r="VJL693" s="39"/>
      <c r="VJM693" s="39"/>
      <c r="VJN693" s="39"/>
      <c r="VJO693" s="39"/>
      <c r="VJP693" s="39"/>
      <c r="VJQ693" s="39"/>
      <c r="VJR693" s="39"/>
      <c r="VJS693" s="37"/>
      <c r="VJT693" s="37"/>
      <c r="VJU693" s="37"/>
      <c r="VJV693" s="37"/>
      <c r="VJW693" s="34"/>
      <c r="VJX693" s="40"/>
      <c r="VJY693" s="34"/>
      <c r="VJZ693" s="34"/>
      <c r="VKA693" s="35"/>
      <c r="VKB693" s="36"/>
      <c r="VKC693" s="37"/>
      <c r="VKD693" s="34"/>
      <c r="VKE693" s="34"/>
      <c r="VKF693" s="41"/>
      <c r="VKG693" s="41"/>
      <c r="VKH693" s="41"/>
      <c r="VKI693" s="41"/>
      <c r="VKJ693" s="36"/>
      <c r="VKK693" s="41"/>
      <c r="VKL693" s="36"/>
      <c r="VKM693" s="34"/>
      <c r="VKN693" s="34"/>
      <c r="VKO693" s="37"/>
      <c r="VKP693" s="38"/>
      <c r="VKQ693" s="34"/>
      <c r="VKR693" s="39"/>
      <c r="VKS693" s="39"/>
      <c r="VKT693" s="39"/>
      <c r="VKU693" s="39"/>
      <c r="VKV693" s="39"/>
      <c r="VKW693" s="39"/>
      <c r="VKX693" s="39"/>
      <c r="VKY693" s="39"/>
      <c r="VKZ693" s="39"/>
      <c r="VLA693" s="39"/>
      <c r="VLB693" s="39"/>
      <c r="VLC693" s="37"/>
      <c r="VLD693" s="37"/>
      <c r="VLE693" s="37"/>
      <c r="VLF693" s="37"/>
      <c r="VLG693" s="34"/>
      <c r="VLH693" s="40"/>
      <c r="VLI693" s="34"/>
      <c r="VLJ693" s="34"/>
      <c r="VLK693" s="35"/>
      <c r="VLL693" s="36"/>
      <c r="VLM693" s="37"/>
      <c r="VLN693" s="34"/>
      <c r="VLO693" s="34"/>
      <c r="VLP693" s="41"/>
      <c r="VLQ693" s="41"/>
      <c r="VLR693" s="41"/>
      <c r="VLS693" s="41"/>
      <c r="VLT693" s="36"/>
      <c r="VLU693" s="41"/>
      <c r="VLV693" s="36"/>
      <c r="VLW693" s="34"/>
      <c r="VLX693" s="34"/>
      <c r="VLY693" s="37"/>
      <c r="VLZ693" s="38"/>
      <c r="VMA693" s="34"/>
      <c r="VMB693" s="39"/>
      <c r="VMC693" s="39"/>
      <c r="VMD693" s="39"/>
      <c r="VME693" s="39"/>
      <c r="VMF693" s="39"/>
      <c r="VMG693" s="39"/>
      <c r="VMH693" s="39"/>
      <c r="VMI693" s="39"/>
      <c r="VMJ693" s="39"/>
      <c r="VMK693" s="39"/>
      <c r="VML693" s="39"/>
      <c r="VMM693" s="37"/>
      <c r="VMN693" s="37"/>
      <c r="VMO693" s="37"/>
      <c r="VMP693" s="37"/>
      <c r="VMQ693" s="34"/>
      <c r="VMR693" s="40"/>
      <c r="VMS693" s="34"/>
      <c r="VMT693" s="34"/>
      <c r="VMU693" s="35"/>
      <c r="VMV693" s="36"/>
      <c r="VMW693" s="37"/>
      <c r="VMX693" s="34"/>
      <c r="VMY693" s="34"/>
      <c r="VMZ693" s="41"/>
      <c r="VNA693" s="41"/>
      <c r="VNB693" s="41"/>
      <c r="VNC693" s="41"/>
      <c r="VND693" s="36"/>
      <c r="VNE693" s="41"/>
      <c r="VNF693" s="36"/>
      <c r="VNG693" s="34"/>
      <c r="VNH693" s="34"/>
      <c r="VNI693" s="37"/>
      <c r="VNJ693" s="38"/>
      <c r="VNK693" s="34"/>
      <c r="VNL693" s="39"/>
      <c r="VNM693" s="39"/>
      <c r="VNN693" s="39"/>
      <c r="VNO693" s="39"/>
      <c r="VNP693" s="39"/>
      <c r="VNQ693" s="39"/>
      <c r="VNR693" s="39"/>
      <c r="VNS693" s="39"/>
      <c r="VNT693" s="39"/>
      <c r="VNU693" s="39"/>
      <c r="VNV693" s="39"/>
      <c r="VNW693" s="37"/>
      <c r="VNX693" s="37"/>
      <c r="VNY693" s="37"/>
      <c r="VNZ693" s="37"/>
      <c r="VOA693" s="34"/>
      <c r="VOB693" s="40"/>
      <c r="VOC693" s="34"/>
      <c r="VOD693" s="34"/>
      <c r="VOE693" s="35"/>
      <c r="VOF693" s="36"/>
      <c r="VOG693" s="37"/>
      <c r="VOH693" s="34"/>
      <c r="VOI693" s="34"/>
      <c r="VOJ693" s="41"/>
      <c r="VOK693" s="41"/>
      <c r="VOL693" s="41"/>
      <c r="VOM693" s="41"/>
      <c r="VON693" s="36"/>
      <c r="VOO693" s="41"/>
      <c r="VOP693" s="36"/>
      <c r="VOQ693" s="34"/>
      <c r="VOR693" s="34"/>
      <c r="VOS693" s="37"/>
      <c r="VOT693" s="38"/>
      <c r="VOU693" s="34"/>
      <c r="VOV693" s="39"/>
      <c r="VOW693" s="39"/>
      <c r="VOX693" s="39"/>
      <c r="VOY693" s="39"/>
      <c r="VOZ693" s="39"/>
      <c r="VPA693" s="39"/>
      <c r="VPB693" s="39"/>
      <c r="VPC693" s="39"/>
      <c r="VPD693" s="39"/>
      <c r="VPE693" s="39"/>
      <c r="VPF693" s="39"/>
      <c r="VPG693" s="37"/>
      <c r="VPH693" s="37"/>
      <c r="VPI693" s="37"/>
      <c r="VPJ693" s="37"/>
      <c r="VPK693" s="34"/>
      <c r="VPL693" s="40"/>
      <c r="VPM693" s="34"/>
      <c r="VPN693" s="34"/>
      <c r="VPO693" s="35"/>
      <c r="VPP693" s="36"/>
      <c r="VPQ693" s="37"/>
      <c r="VPR693" s="34"/>
      <c r="VPS693" s="34"/>
      <c r="VPT693" s="41"/>
      <c r="VPU693" s="41"/>
      <c r="VPV693" s="41"/>
      <c r="VPW693" s="41"/>
      <c r="VPX693" s="36"/>
      <c r="VPY693" s="41"/>
      <c r="VPZ693" s="36"/>
      <c r="VQA693" s="34"/>
      <c r="VQB693" s="34"/>
      <c r="VQC693" s="37"/>
      <c r="VQD693" s="38"/>
      <c r="VQE693" s="34"/>
      <c r="VQF693" s="39"/>
      <c r="VQG693" s="39"/>
      <c r="VQH693" s="39"/>
      <c r="VQI693" s="39"/>
      <c r="VQJ693" s="39"/>
      <c r="VQK693" s="39"/>
      <c r="VQL693" s="39"/>
      <c r="VQM693" s="39"/>
      <c r="VQN693" s="39"/>
      <c r="VQO693" s="39"/>
      <c r="VQP693" s="39"/>
      <c r="VQQ693" s="37"/>
      <c r="VQR693" s="37"/>
      <c r="VQS693" s="37"/>
      <c r="VQT693" s="37"/>
      <c r="VQU693" s="34"/>
      <c r="VQV693" s="40"/>
      <c r="VQW693" s="34"/>
      <c r="VQX693" s="34"/>
      <c r="VQY693" s="35"/>
      <c r="VQZ693" s="36"/>
      <c r="VRA693" s="37"/>
      <c r="VRB693" s="34"/>
      <c r="VRC693" s="34"/>
      <c r="VRD693" s="41"/>
      <c r="VRE693" s="41"/>
      <c r="VRF693" s="41"/>
      <c r="VRG693" s="41"/>
      <c r="VRH693" s="36"/>
      <c r="VRI693" s="41"/>
      <c r="VRJ693" s="36"/>
      <c r="VRK693" s="34"/>
      <c r="VRL693" s="34"/>
      <c r="VRM693" s="37"/>
      <c r="VRN693" s="38"/>
      <c r="VRO693" s="34"/>
      <c r="VRP693" s="39"/>
      <c r="VRQ693" s="39"/>
      <c r="VRR693" s="39"/>
      <c r="VRS693" s="39"/>
      <c r="VRT693" s="39"/>
      <c r="VRU693" s="39"/>
      <c r="VRV693" s="39"/>
      <c r="VRW693" s="39"/>
      <c r="VRX693" s="39"/>
      <c r="VRY693" s="39"/>
      <c r="VRZ693" s="39"/>
      <c r="VSA693" s="37"/>
      <c r="VSB693" s="37"/>
      <c r="VSC693" s="37"/>
      <c r="VSD693" s="37"/>
      <c r="VSE693" s="34"/>
      <c r="VSF693" s="40"/>
      <c r="VSG693" s="34"/>
      <c r="VSH693" s="34"/>
      <c r="VSI693" s="35"/>
      <c r="VSJ693" s="36"/>
      <c r="VSK693" s="37"/>
      <c r="VSL693" s="34"/>
      <c r="VSM693" s="34"/>
      <c r="VSN693" s="41"/>
      <c r="VSO693" s="41"/>
      <c r="VSP693" s="41"/>
      <c r="VSQ693" s="41"/>
      <c r="VSR693" s="36"/>
      <c r="VSS693" s="41"/>
      <c r="VST693" s="36"/>
      <c r="VSU693" s="34"/>
      <c r="VSV693" s="34"/>
      <c r="VSW693" s="37"/>
      <c r="VSX693" s="38"/>
      <c r="VSY693" s="34"/>
      <c r="VSZ693" s="39"/>
      <c r="VTA693" s="39"/>
      <c r="VTB693" s="39"/>
      <c r="VTC693" s="39"/>
      <c r="VTD693" s="39"/>
      <c r="VTE693" s="39"/>
      <c r="VTF693" s="39"/>
      <c r="VTG693" s="39"/>
      <c r="VTH693" s="39"/>
      <c r="VTI693" s="39"/>
      <c r="VTJ693" s="39"/>
      <c r="VTK693" s="37"/>
      <c r="VTL693" s="37"/>
      <c r="VTM693" s="37"/>
      <c r="VTN693" s="37"/>
      <c r="VTO693" s="34"/>
      <c r="VTP693" s="40"/>
      <c r="VTQ693" s="34"/>
      <c r="VTR693" s="34"/>
      <c r="VTS693" s="35"/>
      <c r="VTT693" s="36"/>
      <c r="VTU693" s="37"/>
      <c r="VTV693" s="34"/>
      <c r="VTW693" s="34"/>
      <c r="VTX693" s="41"/>
      <c r="VTY693" s="41"/>
      <c r="VTZ693" s="41"/>
      <c r="VUA693" s="41"/>
      <c r="VUB693" s="36"/>
      <c r="VUC693" s="41"/>
      <c r="VUD693" s="36"/>
      <c r="VUE693" s="34"/>
      <c r="VUF693" s="34"/>
      <c r="VUG693" s="37"/>
      <c r="VUH693" s="38"/>
      <c r="VUI693" s="34"/>
      <c r="VUJ693" s="39"/>
      <c r="VUK693" s="39"/>
      <c r="VUL693" s="39"/>
      <c r="VUM693" s="39"/>
      <c r="VUN693" s="39"/>
      <c r="VUO693" s="39"/>
      <c r="VUP693" s="39"/>
      <c r="VUQ693" s="39"/>
      <c r="VUR693" s="39"/>
      <c r="VUS693" s="39"/>
      <c r="VUT693" s="39"/>
      <c r="VUU693" s="37"/>
      <c r="VUV693" s="37"/>
      <c r="VUW693" s="37"/>
      <c r="VUX693" s="37"/>
      <c r="VUY693" s="34"/>
      <c r="VUZ693" s="40"/>
      <c r="VVA693" s="34"/>
      <c r="VVB693" s="34"/>
      <c r="VVC693" s="35"/>
      <c r="VVD693" s="36"/>
      <c r="VVE693" s="37"/>
      <c r="VVF693" s="34"/>
      <c r="VVG693" s="34"/>
      <c r="VVH693" s="41"/>
      <c r="VVI693" s="41"/>
      <c r="VVJ693" s="41"/>
      <c r="VVK693" s="41"/>
      <c r="VVL693" s="36"/>
      <c r="VVM693" s="41"/>
      <c r="VVN693" s="36"/>
      <c r="VVO693" s="34"/>
      <c r="VVP693" s="34"/>
      <c r="VVQ693" s="37"/>
      <c r="VVR693" s="38"/>
      <c r="VVS693" s="34"/>
      <c r="VVT693" s="39"/>
      <c r="VVU693" s="39"/>
      <c r="VVV693" s="39"/>
      <c r="VVW693" s="39"/>
      <c r="VVX693" s="39"/>
      <c r="VVY693" s="39"/>
      <c r="VVZ693" s="39"/>
      <c r="VWA693" s="39"/>
      <c r="VWB693" s="39"/>
      <c r="VWC693" s="39"/>
      <c r="VWD693" s="39"/>
      <c r="VWE693" s="37"/>
      <c r="VWF693" s="37"/>
      <c r="VWG693" s="37"/>
      <c r="VWH693" s="37"/>
      <c r="VWI693" s="34"/>
      <c r="VWJ693" s="40"/>
      <c r="VWK693" s="34"/>
      <c r="VWL693" s="34"/>
      <c r="VWM693" s="35"/>
      <c r="VWN693" s="36"/>
      <c r="VWO693" s="37"/>
      <c r="VWP693" s="34"/>
      <c r="VWQ693" s="34"/>
      <c r="VWR693" s="41"/>
      <c r="VWS693" s="41"/>
      <c r="VWT693" s="41"/>
      <c r="VWU693" s="41"/>
      <c r="VWV693" s="36"/>
      <c r="VWW693" s="41"/>
      <c r="VWX693" s="36"/>
      <c r="VWY693" s="34"/>
      <c r="VWZ693" s="34"/>
      <c r="VXA693" s="37"/>
      <c r="VXB693" s="38"/>
      <c r="VXC693" s="34"/>
      <c r="VXD693" s="39"/>
      <c r="VXE693" s="39"/>
      <c r="VXF693" s="39"/>
      <c r="VXG693" s="39"/>
      <c r="VXH693" s="39"/>
      <c r="VXI693" s="39"/>
      <c r="VXJ693" s="39"/>
      <c r="VXK693" s="39"/>
      <c r="VXL693" s="39"/>
      <c r="VXM693" s="39"/>
      <c r="VXN693" s="39"/>
      <c r="VXO693" s="37"/>
      <c r="VXP693" s="37"/>
      <c r="VXQ693" s="37"/>
      <c r="VXR693" s="37"/>
      <c r="VXS693" s="34"/>
      <c r="VXT693" s="40"/>
      <c r="VXU693" s="34"/>
      <c r="VXV693" s="34"/>
      <c r="VXW693" s="35"/>
      <c r="VXX693" s="36"/>
      <c r="VXY693" s="37"/>
      <c r="VXZ693" s="34"/>
      <c r="VYA693" s="34"/>
      <c r="VYB693" s="41"/>
      <c r="VYC693" s="41"/>
      <c r="VYD693" s="41"/>
      <c r="VYE693" s="41"/>
      <c r="VYF693" s="36"/>
      <c r="VYG693" s="41"/>
      <c r="VYH693" s="36"/>
      <c r="VYI693" s="34"/>
      <c r="VYJ693" s="34"/>
      <c r="VYK693" s="37"/>
      <c r="VYL693" s="38"/>
      <c r="VYM693" s="34"/>
      <c r="VYN693" s="39"/>
      <c r="VYO693" s="39"/>
      <c r="VYP693" s="39"/>
      <c r="VYQ693" s="39"/>
      <c r="VYR693" s="39"/>
      <c r="VYS693" s="39"/>
      <c r="VYT693" s="39"/>
      <c r="VYU693" s="39"/>
      <c r="VYV693" s="39"/>
      <c r="VYW693" s="39"/>
      <c r="VYX693" s="39"/>
      <c r="VYY693" s="37"/>
      <c r="VYZ693" s="37"/>
      <c r="VZA693" s="37"/>
      <c r="VZB693" s="37"/>
      <c r="VZC693" s="34"/>
      <c r="VZD693" s="40"/>
      <c r="VZE693" s="34"/>
      <c r="VZF693" s="34"/>
      <c r="VZG693" s="35"/>
      <c r="VZH693" s="36"/>
      <c r="VZI693" s="37"/>
      <c r="VZJ693" s="34"/>
      <c r="VZK693" s="34"/>
      <c r="VZL693" s="41"/>
      <c r="VZM693" s="41"/>
      <c r="VZN693" s="41"/>
      <c r="VZO693" s="41"/>
      <c r="VZP693" s="36"/>
      <c r="VZQ693" s="41"/>
      <c r="VZR693" s="36"/>
      <c r="VZS693" s="34"/>
      <c r="VZT693" s="34"/>
      <c r="VZU693" s="37"/>
      <c r="VZV693" s="38"/>
      <c r="VZW693" s="34"/>
      <c r="VZX693" s="39"/>
      <c r="VZY693" s="39"/>
      <c r="VZZ693" s="39"/>
      <c r="WAA693" s="39"/>
      <c r="WAB693" s="39"/>
      <c r="WAC693" s="39"/>
      <c r="WAD693" s="39"/>
      <c r="WAE693" s="39"/>
      <c r="WAF693" s="39"/>
      <c r="WAG693" s="39"/>
      <c r="WAH693" s="39"/>
      <c r="WAI693" s="37"/>
      <c r="WAJ693" s="37"/>
      <c r="WAK693" s="37"/>
      <c r="WAL693" s="37"/>
      <c r="WAM693" s="34"/>
      <c r="WAN693" s="40"/>
      <c r="WAO693" s="34"/>
      <c r="WAP693" s="34"/>
      <c r="WAQ693" s="35"/>
      <c r="WAR693" s="36"/>
      <c r="WAS693" s="37"/>
      <c r="WAT693" s="34"/>
      <c r="WAU693" s="34"/>
      <c r="WAV693" s="41"/>
      <c r="WAW693" s="41"/>
      <c r="WAX693" s="41"/>
      <c r="WAY693" s="41"/>
      <c r="WAZ693" s="36"/>
      <c r="WBA693" s="41"/>
      <c r="WBB693" s="36"/>
      <c r="WBC693" s="34"/>
      <c r="WBD693" s="34"/>
      <c r="WBE693" s="37"/>
      <c r="WBF693" s="38"/>
      <c r="WBG693" s="34"/>
      <c r="WBH693" s="39"/>
      <c r="WBI693" s="39"/>
      <c r="WBJ693" s="39"/>
      <c r="WBK693" s="39"/>
      <c r="WBL693" s="39"/>
      <c r="WBM693" s="39"/>
      <c r="WBN693" s="39"/>
      <c r="WBO693" s="39"/>
      <c r="WBP693" s="39"/>
      <c r="WBQ693" s="39"/>
      <c r="WBR693" s="39"/>
      <c r="WBS693" s="37"/>
      <c r="WBT693" s="37"/>
      <c r="WBU693" s="37"/>
      <c r="WBV693" s="37"/>
      <c r="WBW693" s="34"/>
      <c r="WBX693" s="40"/>
      <c r="WBY693" s="34"/>
      <c r="WBZ693" s="34"/>
      <c r="WCA693" s="35"/>
      <c r="WCB693" s="36"/>
      <c r="WCC693" s="37"/>
      <c r="WCD693" s="34"/>
      <c r="WCE693" s="34"/>
      <c r="WCF693" s="41"/>
      <c r="WCG693" s="41"/>
      <c r="WCH693" s="41"/>
      <c r="WCI693" s="41"/>
      <c r="WCJ693" s="36"/>
      <c r="WCK693" s="41"/>
      <c r="WCL693" s="36"/>
      <c r="WCM693" s="34"/>
      <c r="WCN693" s="34"/>
      <c r="WCO693" s="37"/>
      <c r="WCP693" s="38"/>
      <c r="WCQ693" s="34"/>
      <c r="WCR693" s="39"/>
      <c r="WCS693" s="39"/>
      <c r="WCT693" s="39"/>
      <c r="WCU693" s="39"/>
      <c r="WCV693" s="39"/>
      <c r="WCW693" s="39"/>
      <c r="WCX693" s="39"/>
      <c r="WCY693" s="39"/>
      <c r="WCZ693" s="39"/>
      <c r="WDA693" s="39"/>
      <c r="WDB693" s="39"/>
      <c r="WDC693" s="37"/>
      <c r="WDD693" s="37"/>
      <c r="WDE693" s="37"/>
      <c r="WDF693" s="37"/>
      <c r="WDG693" s="34"/>
      <c r="WDH693" s="40"/>
      <c r="WDI693" s="34"/>
      <c r="WDJ693" s="34"/>
      <c r="WDK693" s="35"/>
      <c r="WDL693" s="36"/>
      <c r="WDM693" s="37"/>
      <c r="WDN693" s="34"/>
      <c r="WDO693" s="34"/>
      <c r="WDP693" s="41"/>
      <c r="WDQ693" s="41"/>
      <c r="WDR693" s="41"/>
      <c r="WDS693" s="41"/>
      <c r="WDT693" s="36"/>
      <c r="WDU693" s="41"/>
      <c r="WDV693" s="36"/>
      <c r="WDW693" s="34"/>
      <c r="WDX693" s="34"/>
      <c r="WDY693" s="37"/>
      <c r="WDZ693" s="38"/>
      <c r="WEA693" s="34"/>
      <c r="WEB693" s="39"/>
      <c r="WEC693" s="39"/>
      <c r="WED693" s="39"/>
      <c r="WEE693" s="39"/>
      <c r="WEF693" s="39"/>
      <c r="WEG693" s="39"/>
      <c r="WEH693" s="39"/>
      <c r="WEI693" s="39"/>
      <c r="WEJ693" s="39"/>
      <c r="WEK693" s="39"/>
      <c r="WEL693" s="39"/>
      <c r="WEM693" s="37"/>
      <c r="WEN693" s="37"/>
      <c r="WEO693" s="37"/>
      <c r="WEP693" s="37"/>
      <c r="WEQ693" s="34"/>
      <c r="WER693" s="40"/>
      <c r="WES693" s="34"/>
      <c r="WET693" s="34"/>
      <c r="WEU693" s="35"/>
      <c r="WEV693" s="36"/>
      <c r="WEW693" s="37"/>
      <c r="WEX693" s="34"/>
      <c r="WEY693" s="34"/>
      <c r="WEZ693" s="41"/>
      <c r="WFA693" s="41"/>
      <c r="WFB693" s="41"/>
      <c r="WFC693" s="41"/>
      <c r="WFD693" s="36"/>
      <c r="WFE693" s="41"/>
      <c r="WFF693" s="36"/>
      <c r="WFG693" s="34"/>
      <c r="WFH693" s="34"/>
      <c r="WFI693" s="37"/>
      <c r="WFJ693" s="38"/>
      <c r="WFK693" s="34"/>
      <c r="WFL693" s="39"/>
      <c r="WFM693" s="39"/>
      <c r="WFN693" s="39"/>
      <c r="WFO693" s="39"/>
      <c r="WFP693" s="39"/>
      <c r="WFQ693" s="39"/>
      <c r="WFR693" s="39"/>
      <c r="WFS693" s="39"/>
      <c r="WFT693" s="39"/>
      <c r="WFU693" s="39"/>
      <c r="WFV693" s="39"/>
      <c r="WFW693" s="37"/>
      <c r="WFX693" s="37"/>
      <c r="WFY693" s="37"/>
      <c r="WFZ693" s="37"/>
      <c r="WGA693" s="34"/>
      <c r="WGB693" s="40"/>
      <c r="WGC693" s="34"/>
      <c r="WGD693" s="34"/>
      <c r="WGE693" s="35"/>
      <c r="WGF693" s="36"/>
      <c r="WGG693" s="37"/>
      <c r="WGH693" s="34"/>
      <c r="WGI693" s="34"/>
      <c r="WGJ693" s="41"/>
      <c r="WGK693" s="41"/>
      <c r="WGL693" s="41"/>
      <c r="WGM693" s="41"/>
      <c r="WGN693" s="36"/>
      <c r="WGO693" s="41"/>
      <c r="WGP693" s="36"/>
      <c r="WGQ693" s="34"/>
      <c r="WGR693" s="34"/>
      <c r="WGS693" s="37"/>
      <c r="WGT693" s="38"/>
      <c r="WGU693" s="34"/>
      <c r="WGV693" s="39"/>
      <c r="WGW693" s="39"/>
      <c r="WGX693" s="39"/>
      <c r="WGY693" s="39"/>
      <c r="WGZ693" s="39"/>
      <c r="WHA693" s="39"/>
      <c r="WHB693" s="39"/>
      <c r="WHC693" s="39"/>
      <c r="WHD693" s="39"/>
      <c r="WHE693" s="39"/>
      <c r="WHF693" s="39"/>
      <c r="WHG693" s="37"/>
      <c r="WHH693" s="37"/>
      <c r="WHI693" s="37"/>
      <c r="WHJ693" s="37"/>
      <c r="WHK693" s="34"/>
      <c r="WHL693" s="40"/>
      <c r="WHM693" s="34"/>
      <c r="WHN693" s="34"/>
      <c r="WHO693" s="35"/>
      <c r="WHP693" s="36"/>
      <c r="WHQ693" s="37"/>
      <c r="WHR693" s="34"/>
      <c r="WHS693" s="34"/>
      <c r="WHT693" s="41"/>
      <c r="WHU693" s="41"/>
      <c r="WHV693" s="41"/>
      <c r="WHW693" s="41"/>
      <c r="WHX693" s="36"/>
      <c r="WHY693" s="41"/>
      <c r="WHZ693" s="36"/>
      <c r="WIA693" s="34"/>
      <c r="WIB693" s="34"/>
      <c r="WIC693" s="37"/>
      <c r="WID693" s="38"/>
      <c r="WIE693" s="34"/>
      <c r="WIF693" s="39"/>
      <c r="WIG693" s="39"/>
      <c r="WIH693" s="39"/>
      <c r="WII693" s="39"/>
      <c r="WIJ693" s="39"/>
      <c r="WIK693" s="39"/>
      <c r="WIL693" s="39"/>
      <c r="WIM693" s="39"/>
      <c r="WIN693" s="39"/>
      <c r="WIO693" s="39"/>
      <c r="WIP693" s="39"/>
      <c r="WIQ693" s="37"/>
      <c r="WIR693" s="37"/>
      <c r="WIS693" s="37"/>
      <c r="WIT693" s="37"/>
      <c r="WIU693" s="34"/>
      <c r="WIV693" s="40"/>
      <c r="WIW693" s="34"/>
      <c r="WIX693" s="34"/>
      <c r="WIY693" s="35"/>
      <c r="WIZ693" s="36"/>
      <c r="WJA693" s="37"/>
      <c r="WJB693" s="34"/>
      <c r="WJC693" s="34"/>
      <c r="WJD693" s="41"/>
      <c r="WJE693" s="41"/>
      <c r="WJF693" s="41"/>
      <c r="WJG693" s="41"/>
      <c r="WJH693" s="36"/>
      <c r="WJI693" s="41"/>
      <c r="WJJ693" s="36"/>
      <c r="WJK693" s="34"/>
      <c r="WJL693" s="34"/>
      <c r="WJM693" s="37"/>
      <c r="WJN693" s="38"/>
      <c r="WJO693" s="34"/>
      <c r="WJP693" s="39"/>
      <c r="WJQ693" s="39"/>
      <c r="WJR693" s="39"/>
      <c r="WJS693" s="39"/>
      <c r="WJT693" s="39"/>
      <c r="WJU693" s="39"/>
      <c r="WJV693" s="39"/>
      <c r="WJW693" s="39"/>
      <c r="WJX693" s="39"/>
      <c r="WJY693" s="39"/>
      <c r="WJZ693" s="39"/>
      <c r="WKA693" s="37"/>
      <c r="WKB693" s="37"/>
      <c r="WKC693" s="37"/>
      <c r="WKD693" s="37"/>
      <c r="WKE693" s="34"/>
      <c r="WKF693" s="40"/>
      <c r="WKG693" s="34"/>
      <c r="WKH693" s="34"/>
      <c r="WKI693" s="35"/>
      <c r="WKJ693" s="36"/>
      <c r="WKK693" s="37"/>
      <c r="WKL693" s="34"/>
      <c r="WKM693" s="34"/>
      <c r="WKN693" s="41"/>
      <c r="WKO693" s="41"/>
      <c r="WKP693" s="41"/>
      <c r="WKQ693" s="41"/>
      <c r="WKR693" s="36"/>
      <c r="WKS693" s="41"/>
      <c r="WKT693" s="36"/>
      <c r="WKU693" s="34"/>
      <c r="WKV693" s="34"/>
      <c r="WKW693" s="37"/>
      <c r="WKX693" s="38"/>
      <c r="WKY693" s="34"/>
      <c r="WKZ693" s="39"/>
      <c r="WLA693" s="39"/>
      <c r="WLB693" s="39"/>
      <c r="WLC693" s="39"/>
      <c r="WLD693" s="39"/>
      <c r="WLE693" s="39"/>
      <c r="WLF693" s="39"/>
      <c r="WLG693" s="39"/>
      <c r="WLH693" s="39"/>
      <c r="WLI693" s="39"/>
      <c r="WLJ693" s="39"/>
      <c r="WLK693" s="37"/>
      <c r="WLL693" s="37"/>
      <c r="WLM693" s="37"/>
      <c r="WLN693" s="37"/>
      <c r="WLO693" s="34"/>
      <c r="WLP693" s="40"/>
      <c r="WLQ693" s="34"/>
      <c r="WLR693" s="34"/>
      <c r="WLS693" s="35"/>
      <c r="WLT693" s="36"/>
      <c r="WLU693" s="37"/>
      <c r="WLV693" s="34"/>
      <c r="WLW693" s="34"/>
      <c r="WLX693" s="41"/>
      <c r="WLY693" s="41"/>
      <c r="WLZ693" s="41"/>
      <c r="WMA693" s="41"/>
      <c r="WMB693" s="36"/>
      <c r="WMC693" s="41"/>
      <c r="WMD693" s="36"/>
      <c r="WME693" s="34"/>
      <c r="WMF693" s="34"/>
      <c r="WMG693" s="37"/>
      <c r="WMH693" s="38"/>
      <c r="WMI693" s="34"/>
      <c r="WMJ693" s="39"/>
      <c r="WMK693" s="39"/>
      <c r="WML693" s="39"/>
      <c r="WMM693" s="39"/>
      <c r="WMN693" s="39"/>
      <c r="WMO693" s="39"/>
      <c r="WMP693" s="39"/>
      <c r="WMQ693" s="39"/>
      <c r="WMR693" s="39"/>
      <c r="WMS693" s="39"/>
      <c r="WMT693" s="39"/>
      <c r="WMU693" s="37"/>
      <c r="WMV693" s="37"/>
      <c r="WMW693" s="37"/>
      <c r="WMX693" s="37"/>
      <c r="WMY693" s="34"/>
      <c r="WMZ693" s="40"/>
      <c r="WNA693" s="34"/>
      <c r="WNB693" s="34"/>
      <c r="WNC693" s="35"/>
      <c r="WND693" s="36"/>
      <c r="WNE693" s="37"/>
      <c r="WNF693" s="34"/>
      <c r="WNG693" s="34"/>
      <c r="WNH693" s="41"/>
      <c r="WNI693" s="41"/>
      <c r="WNJ693" s="41"/>
      <c r="WNK693" s="41"/>
      <c r="WNL693" s="36"/>
      <c r="WNM693" s="41"/>
      <c r="WNN693" s="36"/>
      <c r="WNO693" s="34"/>
      <c r="WNP693" s="34"/>
      <c r="WNQ693" s="37"/>
      <c r="WNR693" s="38"/>
      <c r="WNS693" s="34"/>
      <c r="WNT693" s="39"/>
      <c r="WNU693" s="39"/>
      <c r="WNV693" s="39"/>
      <c r="WNW693" s="39"/>
      <c r="WNX693" s="39"/>
      <c r="WNY693" s="39"/>
      <c r="WNZ693" s="39"/>
      <c r="WOA693" s="39"/>
      <c r="WOB693" s="39"/>
      <c r="WOC693" s="39"/>
      <c r="WOD693" s="39"/>
      <c r="WOE693" s="37"/>
      <c r="WOF693" s="37"/>
      <c r="WOG693" s="37"/>
      <c r="WOH693" s="37"/>
      <c r="WOI693" s="34"/>
      <c r="WOJ693" s="40"/>
      <c r="WOK693" s="34"/>
      <c r="WOL693" s="34"/>
      <c r="WOM693" s="35"/>
      <c r="WON693" s="36"/>
      <c r="WOO693" s="37"/>
      <c r="WOP693" s="34"/>
      <c r="WOQ693" s="34"/>
      <c r="WOR693" s="41"/>
      <c r="WOS693" s="41"/>
      <c r="WOT693" s="41"/>
      <c r="WOU693" s="41"/>
      <c r="WOV693" s="36"/>
      <c r="WOW693" s="41"/>
      <c r="WOX693" s="36"/>
      <c r="WOY693" s="34"/>
      <c r="WOZ693" s="34"/>
      <c r="WPA693" s="37"/>
      <c r="WPB693" s="38"/>
      <c r="WPC693" s="34"/>
      <c r="WPD693" s="39"/>
      <c r="WPE693" s="39"/>
      <c r="WPF693" s="39"/>
      <c r="WPG693" s="39"/>
      <c r="WPH693" s="39"/>
      <c r="WPI693" s="39"/>
      <c r="WPJ693" s="39"/>
      <c r="WPK693" s="39"/>
      <c r="WPL693" s="39"/>
      <c r="WPM693" s="39"/>
      <c r="WPN693" s="39"/>
      <c r="WPO693" s="37"/>
      <c r="WPP693" s="37"/>
      <c r="WPQ693" s="37"/>
      <c r="WPR693" s="37"/>
      <c r="WPS693" s="34"/>
      <c r="WPT693" s="40"/>
      <c r="WPU693" s="34"/>
      <c r="WPV693" s="34"/>
      <c r="WPW693" s="35"/>
      <c r="WPX693" s="36"/>
      <c r="WPY693" s="37"/>
      <c r="WPZ693" s="34"/>
      <c r="WQA693" s="34"/>
      <c r="WQB693" s="41"/>
      <c r="WQC693" s="41"/>
      <c r="WQD693" s="41"/>
      <c r="WQE693" s="41"/>
      <c r="WQF693" s="36"/>
      <c r="WQG693" s="41"/>
      <c r="WQH693" s="36"/>
      <c r="WQI693" s="34"/>
      <c r="WQJ693" s="34"/>
      <c r="WQK693" s="37"/>
      <c r="WQL693" s="38"/>
      <c r="WQM693" s="34"/>
      <c r="WQN693" s="39"/>
      <c r="WQO693" s="39"/>
      <c r="WQP693" s="39"/>
      <c r="WQQ693" s="39"/>
      <c r="WQR693" s="39"/>
      <c r="WQS693" s="39"/>
      <c r="WQT693" s="39"/>
      <c r="WQU693" s="39"/>
      <c r="WQV693" s="39"/>
      <c r="WQW693" s="39"/>
      <c r="WQX693" s="39"/>
      <c r="WQY693" s="37"/>
      <c r="WQZ693" s="37"/>
      <c r="WRA693" s="37"/>
      <c r="WRB693" s="37"/>
      <c r="WRC693" s="34"/>
      <c r="WRD693" s="40"/>
      <c r="WRE693" s="34"/>
      <c r="WRF693" s="34"/>
      <c r="WRG693" s="35"/>
      <c r="WRH693" s="36"/>
      <c r="WRI693" s="37"/>
      <c r="WRJ693" s="34"/>
      <c r="WRK693" s="34"/>
      <c r="WRL693" s="41"/>
      <c r="WRM693" s="41"/>
      <c r="WRN693" s="41"/>
      <c r="WRO693" s="41"/>
      <c r="WRP693" s="36"/>
      <c r="WRQ693" s="41"/>
      <c r="WRR693" s="36"/>
      <c r="WRS693" s="34"/>
      <c r="WRT693" s="34"/>
      <c r="WRU693" s="37"/>
      <c r="WRV693" s="38"/>
      <c r="WRW693" s="34"/>
      <c r="WRX693" s="39"/>
      <c r="WRY693" s="39"/>
      <c r="WRZ693" s="39"/>
      <c r="WSA693" s="39"/>
      <c r="WSB693" s="39"/>
      <c r="WSC693" s="39"/>
      <c r="WSD693" s="39"/>
      <c r="WSE693" s="39"/>
      <c r="WSF693" s="39"/>
      <c r="WSG693" s="39"/>
      <c r="WSH693" s="39"/>
      <c r="WSI693" s="37"/>
      <c r="WSJ693" s="37"/>
      <c r="WSK693" s="37"/>
      <c r="WSL693" s="37"/>
      <c r="WSM693" s="34"/>
      <c r="WSN693" s="40"/>
      <c r="WSO693" s="34"/>
      <c r="WSP693" s="34"/>
      <c r="WSQ693" s="35"/>
      <c r="WSR693" s="36"/>
      <c r="WSS693" s="37"/>
      <c r="WST693" s="34"/>
      <c r="WSU693" s="34"/>
      <c r="WSV693" s="41"/>
      <c r="WSW693" s="41"/>
      <c r="WSX693" s="41"/>
      <c r="WSY693" s="41"/>
      <c r="WSZ693" s="36"/>
      <c r="WTA693" s="41"/>
      <c r="WTB693" s="36"/>
      <c r="WTC693" s="34"/>
      <c r="WTD693" s="34"/>
      <c r="WTE693" s="37"/>
      <c r="WTF693" s="38"/>
      <c r="WTG693" s="34"/>
      <c r="WTH693" s="39"/>
      <c r="WTI693" s="39"/>
      <c r="WTJ693" s="39"/>
      <c r="WTK693" s="39"/>
      <c r="WTL693" s="39"/>
      <c r="WTM693" s="39"/>
      <c r="WTN693" s="39"/>
      <c r="WTO693" s="39"/>
      <c r="WTP693" s="39"/>
      <c r="WTQ693" s="39"/>
      <c r="WTR693" s="39"/>
      <c r="WTS693" s="37"/>
      <c r="WTT693" s="37"/>
      <c r="WTU693" s="37"/>
      <c r="WTV693" s="37"/>
      <c r="WTW693" s="34"/>
      <c r="WTX693" s="40"/>
      <c r="WTY693" s="34"/>
      <c r="WTZ693" s="34"/>
      <c r="WUA693" s="35"/>
      <c r="WUB693" s="36"/>
      <c r="WUC693" s="37"/>
      <c r="WUD693" s="34"/>
      <c r="WUE693" s="34"/>
      <c r="WUF693" s="41"/>
      <c r="WUG693" s="41"/>
      <c r="WUH693" s="41"/>
      <c r="WUI693" s="41"/>
      <c r="WUJ693" s="36"/>
      <c r="WUK693" s="41"/>
      <c r="WUL693" s="36"/>
      <c r="WUM693" s="34"/>
      <c r="WUN693" s="34"/>
      <c r="WUO693" s="37"/>
      <c r="WUP693" s="38"/>
      <c r="WUQ693" s="34"/>
      <c r="WUR693" s="39"/>
      <c r="WUS693" s="39"/>
      <c r="WUT693" s="39"/>
      <c r="WUU693" s="39"/>
      <c r="WUV693" s="39"/>
      <c r="WUW693" s="39"/>
      <c r="WUX693" s="39"/>
      <c r="WUY693" s="39"/>
      <c r="WUZ693" s="39"/>
      <c r="WVA693" s="39"/>
      <c r="WVB693" s="39"/>
      <c r="WVC693" s="37"/>
      <c r="WVD693" s="37"/>
      <c r="WVE693" s="37"/>
      <c r="WVF693" s="37"/>
      <c r="WVG693" s="34"/>
      <c r="WVH693" s="40"/>
      <c r="WVI693" s="34"/>
      <c r="WVJ693" s="34"/>
      <c r="WVK693" s="35"/>
      <c r="WVL693" s="36"/>
      <c r="WVM693" s="37"/>
      <c r="WVN693" s="34"/>
      <c r="WVO693" s="34"/>
      <c r="WVP693" s="41"/>
      <c r="WVQ693" s="41"/>
      <c r="WVR693" s="41"/>
      <c r="WVS693" s="41"/>
      <c r="WVT693" s="36"/>
      <c r="WVU693" s="41"/>
      <c r="WVV693" s="36"/>
      <c r="WVW693" s="34"/>
      <c r="WVX693" s="34"/>
      <c r="WVY693" s="37"/>
      <c r="WVZ693" s="38"/>
      <c r="WWA693" s="34"/>
      <c r="WWB693" s="39"/>
      <c r="WWC693" s="39"/>
      <c r="WWD693" s="39"/>
      <c r="WWE693" s="39"/>
      <c r="WWF693" s="39"/>
      <c r="WWG693" s="39"/>
      <c r="WWH693" s="39"/>
      <c r="WWI693" s="39"/>
      <c r="WWJ693" s="39"/>
      <c r="WWK693" s="39"/>
      <c r="WWL693" s="39"/>
      <c r="WWM693" s="37"/>
      <c r="WWN693" s="37"/>
      <c r="WWO693" s="37"/>
      <c r="WWP693" s="37"/>
      <c r="WWQ693" s="34"/>
      <c r="WWR693" s="40"/>
      <c r="WWS693" s="34"/>
      <c r="WWT693" s="34"/>
      <c r="WWU693" s="35"/>
      <c r="WWV693" s="36"/>
      <c r="WWW693" s="37"/>
      <c r="WWX693" s="34"/>
      <c r="WWY693" s="34"/>
      <c r="WWZ693" s="41"/>
      <c r="WXA693" s="41"/>
      <c r="WXB693" s="41"/>
      <c r="WXC693" s="41"/>
      <c r="WXD693" s="36"/>
      <c r="WXE693" s="41"/>
      <c r="WXF693" s="36"/>
      <c r="WXG693" s="34"/>
      <c r="WXH693" s="34"/>
      <c r="WXI693" s="37"/>
      <c r="WXJ693" s="38"/>
      <c r="WXK693" s="34"/>
      <c r="WXL693" s="39"/>
      <c r="WXM693" s="39"/>
      <c r="WXN693" s="39"/>
      <c r="WXO693" s="39"/>
      <c r="WXP693" s="39"/>
      <c r="WXQ693" s="39"/>
      <c r="WXR693" s="39"/>
      <c r="WXS693" s="39"/>
      <c r="WXT693" s="39"/>
      <c r="WXU693" s="39"/>
      <c r="WXV693" s="39"/>
      <c r="WXW693" s="37"/>
      <c r="WXX693" s="37"/>
      <c r="WXY693" s="37"/>
      <c r="WXZ693" s="37"/>
      <c r="WYA693" s="34"/>
      <c r="WYB693" s="40"/>
      <c r="WYC693" s="34"/>
      <c r="WYD693" s="34"/>
      <c r="WYE693" s="35"/>
      <c r="WYF693" s="36"/>
      <c r="WYG693" s="37"/>
      <c r="WYH693" s="34"/>
      <c r="WYI693" s="34"/>
      <c r="WYJ693" s="41"/>
      <c r="WYK693" s="41"/>
      <c r="WYL693" s="41"/>
      <c r="WYM693" s="41"/>
      <c r="WYN693" s="36"/>
      <c r="WYO693" s="41"/>
      <c r="WYP693" s="36"/>
      <c r="WYQ693" s="34"/>
      <c r="WYR693" s="34"/>
      <c r="WYS693" s="37"/>
      <c r="WYT693" s="38"/>
      <c r="WYU693" s="34"/>
      <c r="WYV693" s="39"/>
      <c r="WYW693" s="39"/>
      <c r="WYX693" s="39"/>
      <c r="WYY693" s="39"/>
      <c r="WYZ693" s="39"/>
      <c r="WZA693" s="39"/>
      <c r="WZB693" s="39"/>
      <c r="WZC693" s="39"/>
      <c r="WZD693" s="39"/>
      <c r="WZE693" s="39"/>
      <c r="WZF693" s="39"/>
      <c r="WZG693" s="37"/>
      <c r="WZH693" s="37"/>
      <c r="WZI693" s="37"/>
      <c r="WZJ693" s="37"/>
      <c r="WZK693" s="34"/>
      <c r="WZL693" s="40"/>
      <c r="WZM693" s="34"/>
      <c r="WZN693" s="34"/>
      <c r="WZO693" s="35"/>
      <c r="WZP693" s="36"/>
      <c r="WZQ693" s="37"/>
      <c r="WZR693" s="34"/>
      <c r="WZS693" s="34"/>
      <c r="WZT693" s="41"/>
      <c r="WZU693" s="41"/>
      <c r="WZV693" s="41"/>
      <c r="WZW693" s="41"/>
      <c r="WZX693" s="36"/>
      <c r="WZY693" s="41"/>
      <c r="WZZ693" s="36"/>
      <c r="XAA693" s="34"/>
      <c r="XAB693" s="34"/>
      <c r="XAC693" s="37"/>
      <c r="XAD693" s="38"/>
      <c r="XAE693" s="34"/>
      <c r="XAF693" s="39"/>
      <c r="XAG693" s="39"/>
      <c r="XAH693" s="39"/>
      <c r="XAI693" s="39"/>
      <c r="XAJ693" s="39"/>
      <c r="XAK693" s="39"/>
      <c r="XAL693" s="39"/>
      <c r="XAM693" s="39"/>
      <c r="XAN693" s="39"/>
      <c r="XAO693" s="39"/>
      <c r="XAP693" s="39"/>
      <c r="XAQ693" s="37"/>
      <c r="XAR693" s="37"/>
      <c r="XAS693" s="37"/>
      <c r="XAT693" s="37"/>
      <c r="XAU693" s="34"/>
      <c r="XAV693" s="40"/>
      <c r="XAW693" s="34"/>
      <c r="XAX693" s="34"/>
      <c r="XAY693" s="35"/>
      <c r="XAZ693" s="36"/>
      <c r="XBA693" s="37"/>
      <c r="XBB693" s="34"/>
      <c r="XBC693" s="34"/>
      <c r="XBD693" s="41"/>
      <c r="XBE693" s="41"/>
      <c r="XBF693" s="41"/>
      <c r="XBG693" s="41"/>
      <c r="XBH693" s="36"/>
      <c r="XBI693" s="41"/>
      <c r="XBJ693" s="36"/>
      <c r="XBK693" s="34"/>
      <c r="XBL693" s="34"/>
      <c r="XBM693" s="37"/>
      <c r="XBN693" s="38"/>
      <c r="XBO693" s="34"/>
      <c r="XBP693" s="39"/>
      <c r="XBQ693" s="39"/>
      <c r="XBR693" s="39"/>
      <c r="XBS693" s="39"/>
      <c r="XBT693" s="39"/>
      <c r="XBU693" s="39"/>
      <c r="XBV693" s="39"/>
      <c r="XBW693" s="39"/>
      <c r="XBX693" s="39"/>
      <c r="XBY693" s="39"/>
      <c r="XBZ693" s="39"/>
      <c r="XCA693" s="37"/>
      <c r="XCB693" s="37"/>
      <c r="XCC693" s="37"/>
      <c r="XCD693" s="37"/>
      <c r="XCE693" s="34"/>
      <c r="XCF693" s="40"/>
      <c r="XCG693" s="34"/>
      <c r="XCH693" s="34"/>
      <c r="XCI693" s="35"/>
      <c r="XCJ693" s="36"/>
      <c r="XCK693" s="37"/>
      <c r="XCL693" s="34"/>
      <c r="XCM693" s="34"/>
      <c r="XCN693" s="41"/>
      <c r="XCO693" s="41"/>
      <c r="XCP693" s="41"/>
      <c r="XCQ693" s="41"/>
      <c r="XCR693" s="36"/>
      <c r="XCS693" s="41"/>
      <c r="XCT693" s="36"/>
      <c r="XCU693" s="34"/>
      <c r="XCV693" s="34"/>
      <c r="XCW693" s="37"/>
      <c r="XCX693" s="38"/>
      <c r="XCY693" s="34"/>
      <c r="XCZ693" s="39"/>
      <c r="XDA693" s="39"/>
      <c r="XDB693" s="39"/>
      <c r="XDC693" s="39"/>
      <c r="XDD693" s="39"/>
      <c r="XDE693" s="39"/>
      <c r="XDF693" s="39"/>
      <c r="XDG693" s="39"/>
      <c r="XDH693" s="39"/>
      <c r="XDI693" s="39"/>
      <c r="XDJ693" s="39"/>
      <c r="XDK693" s="37"/>
      <c r="XDL693" s="37"/>
      <c r="XDM693" s="37"/>
      <c r="XDN693" s="37"/>
      <c r="XDO693" s="34"/>
      <c r="XDP693" s="40"/>
      <c r="XDQ693" s="34"/>
      <c r="XDR693" s="34"/>
      <c r="XDS693" s="35"/>
      <c r="XDT693" s="36"/>
      <c r="XDU693" s="37"/>
      <c r="XDV693" s="34"/>
      <c r="XDW693" s="34"/>
      <c r="XDX693" s="41"/>
      <c r="XDY693" s="41"/>
      <c r="XDZ693" s="41"/>
      <c r="XEA693" s="41"/>
      <c r="XEB693" s="36"/>
      <c r="XEC693" s="41"/>
      <c r="XED693" s="36"/>
      <c r="XEE693" s="34"/>
      <c r="XEF693" s="34"/>
      <c r="XEG693" s="37"/>
      <c r="XEH693" s="38"/>
      <c r="XEI693" s="34"/>
      <c r="XEJ693" s="39"/>
      <c r="XEK693" s="39"/>
      <c r="XEL693" s="39"/>
      <c r="XEM693" s="39"/>
      <c r="XEN693" s="39"/>
      <c r="XEO693" s="39"/>
      <c r="XEP693" s="39"/>
      <c r="XEQ693" s="39"/>
      <c r="XER693" s="39"/>
      <c r="XES693" s="39"/>
      <c r="XET693" s="39"/>
      <c r="XEU693" s="37"/>
      <c r="XEV693" s="37"/>
      <c r="XEW693" s="37"/>
      <c r="XEX693" s="37"/>
      <c r="XEY693" s="34"/>
      <c r="XEZ693" s="40"/>
      <c r="XFA693" s="34"/>
      <c r="XFB693" s="34"/>
      <c r="XFC693" s="35"/>
      <c r="XFD693" s="36"/>
    </row>
    <row r="694" spans="1:16384" ht="45" hidden="1" customHeight="1">
      <c r="A694" s="225">
        <v>1</v>
      </c>
      <c r="B694" s="101">
        <v>3817</v>
      </c>
      <c r="C694" s="101" t="s">
        <v>4</v>
      </c>
      <c r="D694" s="102" t="s">
        <v>2556</v>
      </c>
      <c r="E694" s="226">
        <v>44748</v>
      </c>
      <c r="F694" s="101" t="s">
        <v>38</v>
      </c>
      <c r="G694" s="101">
        <v>1384</v>
      </c>
      <c r="H694" s="43">
        <v>840</v>
      </c>
      <c r="I694" s="103">
        <v>44757</v>
      </c>
      <c r="J694" s="56" t="s">
        <v>3327</v>
      </c>
      <c r="K694" s="43" t="s">
        <v>3328</v>
      </c>
      <c r="L694" s="104" t="s">
        <v>2555</v>
      </c>
      <c r="M694" s="43"/>
      <c r="N694" s="102" t="s">
        <v>2551</v>
      </c>
      <c r="O694" s="101" t="s">
        <v>68</v>
      </c>
      <c r="P694" s="227">
        <v>6</v>
      </c>
      <c r="Q694" s="228">
        <v>35</v>
      </c>
      <c r="R694" s="46">
        <f t="shared" ref="R694:R701" si="268">P694*Q694</f>
        <v>210</v>
      </c>
      <c r="S694" s="101" t="s">
        <v>1915</v>
      </c>
      <c r="T694" s="229" t="str">
        <f t="shared" ref="T694:AH701" si="269">IF($S694=T$15,$R694,"  ")</f>
        <v xml:space="preserve">  </v>
      </c>
      <c r="U694" s="229">
        <f t="shared" si="269"/>
        <v>210</v>
      </c>
      <c r="V694" s="229" t="str">
        <f t="shared" si="269"/>
        <v xml:space="preserve">  </v>
      </c>
      <c r="W694" s="229"/>
      <c r="X694" s="229"/>
      <c r="Y694" s="229"/>
      <c r="Z694" s="229" t="str">
        <f t="shared" si="269"/>
        <v xml:space="preserve">  </v>
      </c>
      <c r="AA694" s="229" t="str">
        <f t="shared" si="269"/>
        <v xml:space="preserve">  </v>
      </c>
      <c r="AB694" s="229" t="str">
        <f t="shared" si="269"/>
        <v xml:space="preserve">  </v>
      </c>
      <c r="AC694" s="229" t="str">
        <f t="shared" si="269"/>
        <v xml:space="preserve">  </v>
      </c>
      <c r="AD694" s="229" t="str">
        <f t="shared" si="269"/>
        <v xml:space="preserve">  </v>
      </c>
      <c r="AE694" s="229"/>
      <c r="AF694" s="229" t="str">
        <f t="shared" si="269"/>
        <v xml:space="preserve">  </v>
      </c>
      <c r="AG694" s="229" t="str">
        <f t="shared" si="269"/>
        <v xml:space="preserve">  </v>
      </c>
      <c r="AH694" s="229" t="str">
        <f t="shared" si="269"/>
        <v xml:space="preserve">  </v>
      </c>
      <c r="AI694" s="46">
        <f>R694</f>
        <v>210</v>
      </c>
      <c r="AJ694" s="46"/>
      <c r="AK694" s="101">
        <v>1246</v>
      </c>
      <c r="AL694" s="46">
        <f>R694</f>
        <v>210</v>
      </c>
      <c r="AM694" s="101" t="s">
        <v>311</v>
      </c>
      <c r="AN694" s="105">
        <v>44743</v>
      </c>
      <c r="AO694" s="82"/>
    </row>
    <row r="695" spans="1:16384" ht="45" hidden="1" customHeight="1">
      <c r="A695" s="43">
        <v>2</v>
      </c>
      <c r="B695" s="43">
        <v>3817</v>
      </c>
      <c r="C695" s="43" t="s">
        <v>4</v>
      </c>
      <c r="D695" s="70" t="s">
        <v>2556</v>
      </c>
      <c r="E695" s="103">
        <v>44748</v>
      </c>
      <c r="F695" s="43" t="s">
        <v>38</v>
      </c>
      <c r="G695" s="43">
        <v>1384</v>
      </c>
      <c r="H695" s="43">
        <v>840</v>
      </c>
      <c r="I695" s="103">
        <v>44757</v>
      </c>
      <c r="J695" s="56" t="s">
        <v>3327</v>
      </c>
      <c r="K695" s="43" t="s">
        <v>3328</v>
      </c>
      <c r="L695" s="99" t="s">
        <v>2555</v>
      </c>
      <c r="M695" s="43"/>
      <c r="N695" s="70" t="s">
        <v>2552</v>
      </c>
      <c r="O695" s="43" t="s">
        <v>68</v>
      </c>
      <c r="P695" s="202">
        <v>6</v>
      </c>
      <c r="Q695" s="210">
        <v>35</v>
      </c>
      <c r="R695" s="42">
        <f t="shared" si="268"/>
        <v>210</v>
      </c>
      <c r="S695" s="43" t="s">
        <v>1915</v>
      </c>
      <c r="T695" s="133" t="str">
        <f t="shared" si="269"/>
        <v xml:space="preserve">  </v>
      </c>
      <c r="U695" s="133">
        <f t="shared" si="269"/>
        <v>210</v>
      </c>
      <c r="V695" s="133" t="str">
        <f t="shared" si="269"/>
        <v xml:space="preserve">  </v>
      </c>
      <c r="W695" s="133"/>
      <c r="X695" s="133"/>
      <c r="Y695" s="133"/>
      <c r="Z695" s="133" t="str">
        <f t="shared" si="269"/>
        <v xml:space="preserve">  </v>
      </c>
      <c r="AA695" s="133" t="str">
        <f t="shared" si="269"/>
        <v xml:space="preserve">  </v>
      </c>
      <c r="AB695" s="133" t="str">
        <f t="shared" si="269"/>
        <v xml:space="preserve">  </v>
      </c>
      <c r="AC695" s="133" t="str">
        <f t="shared" si="269"/>
        <v xml:space="preserve">  </v>
      </c>
      <c r="AD695" s="133" t="str">
        <f t="shared" si="269"/>
        <v xml:space="preserve">  </v>
      </c>
      <c r="AE695" s="133"/>
      <c r="AF695" s="133" t="str">
        <f t="shared" si="269"/>
        <v xml:space="preserve">  </v>
      </c>
      <c r="AG695" s="133" t="str">
        <f t="shared" si="269"/>
        <v xml:space="preserve">  </v>
      </c>
      <c r="AH695" s="133" t="str">
        <f t="shared" si="269"/>
        <v xml:space="preserve">  </v>
      </c>
      <c r="AI695" s="42">
        <f t="shared" ref="AI695:AI701" si="270">R695</f>
        <v>210</v>
      </c>
      <c r="AJ695" s="42"/>
      <c r="AK695" s="43">
        <v>1246</v>
      </c>
      <c r="AL695" s="42">
        <f t="shared" ref="AL695:AL697" si="271">R695</f>
        <v>210</v>
      </c>
      <c r="AM695" s="43" t="s">
        <v>311</v>
      </c>
      <c r="AN695" s="95">
        <v>44743</v>
      </c>
      <c r="AO695" s="82"/>
    </row>
    <row r="696" spans="1:16384" ht="45" hidden="1" customHeight="1">
      <c r="A696" s="230">
        <v>3</v>
      </c>
      <c r="B696" s="43">
        <v>3817</v>
      </c>
      <c r="C696" s="43" t="s">
        <v>4</v>
      </c>
      <c r="D696" s="70" t="s">
        <v>2556</v>
      </c>
      <c r="E696" s="103">
        <v>44748</v>
      </c>
      <c r="F696" s="43" t="s">
        <v>38</v>
      </c>
      <c r="G696" s="43">
        <v>1384</v>
      </c>
      <c r="H696" s="43">
        <v>840</v>
      </c>
      <c r="I696" s="103">
        <v>44757</v>
      </c>
      <c r="J696" s="56" t="s">
        <v>3327</v>
      </c>
      <c r="K696" s="43" t="s">
        <v>3328</v>
      </c>
      <c r="L696" s="99" t="s">
        <v>2555</v>
      </c>
      <c r="M696" s="43"/>
      <c r="N696" s="70" t="s">
        <v>2553</v>
      </c>
      <c r="O696" s="43" t="s">
        <v>68</v>
      </c>
      <c r="P696" s="202">
        <v>6</v>
      </c>
      <c r="Q696" s="210">
        <v>35</v>
      </c>
      <c r="R696" s="42">
        <f t="shared" si="268"/>
        <v>210</v>
      </c>
      <c r="S696" s="43" t="s">
        <v>1915</v>
      </c>
      <c r="T696" s="133" t="str">
        <f t="shared" si="269"/>
        <v xml:space="preserve">  </v>
      </c>
      <c r="U696" s="133">
        <f t="shared" si="269"/>
        <v>210</v>
      </c>
      <c r="V696" s="133" t="str">
        <f t="shared" si="269"/>
        <v xml:space="preserve">  </v>
      </c>
      <c r="W696" s="133"/>
      <c r="X696" s="133"/>
      <c r="Y696" s="133"/>
      <c r="Z696" s="133" t="str">
        <f t="shared" si="269"/>
        <v xml:space="preserve">  </v>
      </c>
      <c r="AA696" s="133" t="str">
        <f t="shared" si="269"/>
        <v xml:space="preserve">  </v>
      </c>
      <c r="AB696" s="133" t="str">
        <f t="shared" si="269"/>
        <v xml:space="preserve">  </v>
      </c>
      <c r="AC696" s="133" t="str">
        <f t="shared" si="269"/>
        <v xml:space="preserve">  </v>
      </c>
      <c r="AD696" s="133" t="str">
        <f t="shared" si="269"/>
        <v xml:space="preserve">  </v>
      </c>
      <c r="AE696" s="133"/>
      <c r="AF696" s="133" t="str">
        <f t="shared" si="269"/>
        <v xml:space="preserve">  </v>
      </c>
      <c r="AG696" s="133" t="str">
        <f t="shared" si="269"/>
        <v xml:space="preserve">  </v>
      </c>
      <c r="AH696" s="133" t="str">
        <f t="shared" si="269"/>
        <v xml:space="preserve">  </v>
      </c>
      <c r="AI696" s="42">
        <f t="shared" si="270"/>
        <v>210</v>
      </c>
      <c r="AJ696" s="42"/>
      <c r="AK696" s="43">
        <v>1246</v>
      </c>
      <c r="AL696" s="42">
        <f t="shared" si="271"/>
        <v>210</v>
      </c>
      <c r="AM696" s="43" t="s">
        <v>311</v>
      </c>
      <c r="AN696" s="95">
        <v>44743</v>
      </c>
      <c r="AO696" s="82"/>
    </row>
    <row r="697" spans="1:16384" ht="45" hidden="1" customHeight="1">
      <c r="A697" s="230" t="s">
        <v>2569</v>
      </c>
      <c r="B697" s="43">
        <v>3817</v>
      </c>
      <c r="C697" s="43" t="s">
        <v>4</v>
      </c>
      <c r="D697" s="70" t="s">
        <v>2556</v>
      </c>
      <c r="E697" s="103">
        <v>44748</v>
      </c>
      <c r="F697" s="43" t="s">
        <v>38</v>
      </c>
      <c r="G697" s="43">
        <v>1384</v>
      </c>
      <c r="H697" s="43">
        <v>840</v>
      </c>
      <c r="I697" s="103">
        <v>44757</v>
      </c>
      <c r="J697" s="56" t="s">
        <v>3327</v>
      </c>
      <c r="K697" s="43" t="s">
        <v>3328</v>
      </c>
      <c r="L697" s="99" t="s">
        <v>2555</v>
      </c>
      <c r="M697" s="43"/>
      <c r="N697" s="70" t="s">
        <v>2554</v>
      </c>
      <c r="O697" s="43" t="s">
        <v>68</v>
      </c>
      <c r="P697" s="202">
        <v>6</v>
      </c>
      <c r="Q697" s="210">
        <v>35</v>
      </c>
      <c r="R697" s="42">
        <f t="shared" si="268"/>
        <v>210</v>
      </c>
      <c r="S697" s="43" t="s">
        <v>1915</v>
      </c>
      <c r="T697" s="133" t="str">
        <f t="shared" si="269"/>
        <v xml:space="preserve">  </v>
      </c>
      <c r="U697" s="133">
        <f t="shared" si="269"/>
        <v>210</v>
      </c>
      <c r="V697" s="133" t="str">
        <f t="shared" si="269"/>
        <v xml:space="preserve">  </v>
      </c>
      <c r="W697" s="133"/>
      <c r="X697" s="133"/>
      <c r="Y697" s="133"/>
      <c r="Z697" s="133" t="str">
        <f t="shared" si="269"/>
        <v xml:space="preserve">  </v>
      </c>
      <c r="AA697" s="133" t="str">
        <f t="shared" si="269"/>
        <v xml:space="preserve">  </v>
      </c>
      <c r="AB697" s="133" t="str">
        <f t="shared" si="269"/>
        <v xml:space="preserve">  </v>
      </c>
      <c r="AC697" s="133" t="str">
        <f t="shared" si="269"/>
        <v xml:space="preserve">  </v>
      </c>
      <c r="AD697" s="133" t="str">
        <f t="shared" si="269"/>
        <v xml:space="preserve">  </v>
      </c>
      <c r="AE697" s="133"/>
      <c r="AF697" s="133" t="str">
        <f t="shared" si="269"/>
        <v xml:space="preserve">  </v>
      </c>
      <c r="AG697" s="133" t="str">
        <f t="shared" si="269"/>
        <v xml:space="preserve">  </v>
      </c>
      <c r="AH697" s="133" t="str">
        <f t="shared" si="269"/>
        <v xml:space="preserve">  </v>
      </c>
      <c r="AI697" s="42">
        <f t="shared" si="270"/>
        <v>210</v>
      </c>
      <c r="AJ697" s="42"/>
      <c r="AK697" s="43">
        <v>1246</v>
      </c>
      <c r="AL697" s="42">
        <f t="shared" si="271"/>
        <v>210</v>
      </c>
      <c r="AM697" s="43" t="s">
        <v>311</v>
      </c>
      <c r="AN697" s="95">
        <v>44743</v>
      </c>
      <c r="AO697" s="82"/>
    </row>
    <row r="698" spans="1:16384" ht="45" hidden="1" customHeight="1">
      <c r="A698" s="230" t="s">
        <v>2570</v>
      </c>
      <c r="B698" s="43">
        <v>2504</v>
      </c>
      <c r="C698" s="43" t="s">
        <v>4</v>
      </c>
      <c r="D698" s="70" t="s">
        <v>2565</v>
      </c>
      <c r="E698" s="103">
        <v>44748</v>
      </c>
      <c r="F698" s="43" t="s">
        <v>38</v>
      </c>
      <c r="G698" s="43">
        <v>900</v>
      </c>
      <c r="H698" s="43">
        <v>57387.54</v>
      </c>
      <c r="I698" s="103">
        <v>44750</v>
      </c>
      <c r="J698" s="358" t="s">
        <v>3329</v>
      </c>
      <c r="K698" s="178" t="s">
        <v>3330</v>
      </c>
      <c r="L698" s="99" t="s">
        <v>2564</v>
      </c>
      <c r="M698" s="43"/>
      <c r="N698" s="70" t="s">
        <v>2560</v>
      </c>
      <c r="O698" s="43" t="s">
        <v>68</v>
      </c>
      <c r="P698" s="202">
        <v>5</v>
      </c>
      <c r="Q698" s="210">
        <v>533.572</v>
      </c>
      <c r="R698" s="42">
        <f t="shared" si="268"/>
        <v>2667.86</v>
      </c>
      <c r="S698" s="43" t="s">
        <v>1918</v>
      </c>
      <c r="T698" s="133" t="str">
        <f t="shared" si="269"/>
        <v xml:space="preserve">  </v>
      </c>
      <c r="U698" s="133" t="str">
        <f t="shared" si="269"/>
        <v xml:space="preserve">  </v>
      </c>
      <c r="V698" s="133" t="str">
        <f t="shared" si="269"/>
        <v xml:space="preserve">  </v>
      </c>
      <c r="W698" s="133"/>
      <c r="X698" s="133"/>
      <c r="Y698" s="133"/>
      <c r="Z698" s="133" t="str">
        <f t="shared" si="269"/>
        <v xml:space="preserve">  </v>
      </c>
      <c r="AA698" s="133" t="str">
        <f t="shared" si="269"/>
        <v xml:space="preserve">  </v>
      </c>
      <c r="AB698" s="133" t="str">
        <f t="shared" si="269"/>
        <v xml:space="preserve">  </v>
      </c>
      <c r="AC698" s="133">
        <f t="shared" si="269"/>
        <v>2667.86</v>
      </c>
      <c r="AD698" s="133" t="str">
        <f t="shared" si="269"/>
        <v xml:space="preserve">  </v>
      </c>
      <c r="AE698" s="133"/>
      <c r="AF698" s="133" t="str">
        <f t="shared" si="269"/>
        <v xml:space="preserve">  </v>
      </c>
      <c r="AG698" s="133" t="str">
        <f t="shared" si="269"/>
        <v xml:space="preserve">  </v>
      </c>
      <c r="AH698" s="133" t="str">
        <f t="shared" si="269"/>
        <v xml:space="preserve">  </v>
      </c>
      <c r="AI698" s="42">
        <f t="shared" si="270"/>
        <v>2667.86</v>
      </c>
      <c r="AJ698" s="42"/>
      <c r="AK698" s="43">
        <v>1017</v>
      </c>
      <c r="AL698" s="42">
        <f t="shared" ref="AL698:AL701" si="272">R698</f>
        <v>2667.86</v>
      </c>
      <c r="AM698" s="43" t="s">
        <v>311</v>
      </c>
      <c r="AN698" s="95">
        <v>44743</v>
      </c>
      <c r="AO698" s="82"/>
    </row>
    <row r="699" spans="1:16384" ht="45" hidden="1" customHeight="1">
      <c r="A699" s="230" t="s">
        <v>2571</v>
      </c>
      <c r="B699" s="43">
        <f>B698</f>
        <v>2504</v>
      </c>
      <c r="C699" s="43" t="s">
        <v>4</v>
      </c>
      <c r="D699" s="70" t="s">
        <v>2565</v>
      </c>
      <c r="E699" s="103">
        <v>44748</v>
      </c>
      <c r="F699" s="43" t="s">
        <v>38</v>
      </c>
      <c r="G699" s="43">
        <v>900</v>
      </c>
      <c r="H699" s="43">
        <v>57387.54</v>
      </c>
      <c r="I699" s="103">
        <v>44750</v>
      </c>
      <c r="J699" s="358" t="s">
        <v>3329</v>
      </c>
      <c r="K699" s="178" t="s">
        <v>3330</v>
      </c>
      <c r="L699" s="99" t="s">
        <v>2564</v>
      </c>
      <c r="M699" s="43"/>
      <c r="N699" s="70" t="s">
        <v>2561</v>
      </c>
      <c r="O699" s="43" t="s">
        <v>68</v>
      </c>
      <c r="P699" s="202">
        <v>1</v>
      </c>
      <c r="Q699" s="210">
        <v>1003.15</v>
      </c>
      <c r="R699" s="42">
        <f t="shared" si="268"/>
        <v>1003.15</v>
      </c>
      <c r="S699" s="43" t="s">
        <v>1918</v>
      </c>
      <c r="T699" s="133" t="str">
        <f t="shared" si="269"/>
        <v xml:space="preserve">  </v>
      </c>
      <c r="U699" s="133" t="str">
        <f t="shared" si="269"/>
        <v xml:space="preserve">  </v>
      </c>
      <c r="V699" s="133" t="str">
        <f t="shared" si="269"/>
        <v xml:space="preserve">  </v>
      </c>
      <c r="W699" s="133"/>
      <c r="X699" s="133"/>
      <c r="Y699" s="133"/>
      <c r="Z699" s="133" t="str">
        <f t="shared" si="269"/>
        <v xml:space="preserve">  </v>
      </c>
      <c r="AA699" s="133" t="str">
        <f t="shared" si="269"/>
        <v xml:space="preserve">  </v>
      </c>
      <c r="AB699" s="133" t="str">
        <f t="shared" si="269"/>
        <v xml:space="preserve">  </v>
      </c>
      <c r="AC699" s="133">
        <f t="shared" si="269"/>
        <v>1003.15</v>
      </c>
      <c r="AD699" s="133" t="str">
        <f t="shared" si="269"/>
        <v xml:space="preserve">  </v>
      </c>
      <c r="AE699" s="133"/>
      <c r="AF699" s="133" t="str">
        <f t="shared" si="269"/>
        <v xml:space="preserve">  </v>
      </c>
      <c r="AG699" s="133" t="str">
        <f t="shared" si="269"/>
        <v xml:space="preserve">  </v>
      </c>
      <c r="AH699" s="133" t="str">
        <f t="shared" si="269"/>
        <v xml:space="preserve">  </v>
      </c>
      <c r="AI699" s="42">
        <f t="shared" si="270"/>
        <v>1003.15</v>
      </c>
      <c r="AJ699" s="42"/>
      <c r="AK699" s="43">
        <f>AK698</f>
        <v>1017</v>
      </c>
      <c r="AL699" s="42">
        <f t="shared" si="272"/>
        <v>1003.15</v>
      </c>
      <c r="AM699" s="43" t="s">
        <v>311</v>
      </c>
      <c r="AN699" s="95">
        <v>44743</v>
      </c>
      <c r="AO699" s="82"/>
    </row>
    <row r="700" spans="1:16384" ht="45" hidden="1" customHeight="1">
      <c r="A700" s="230" t="s">
        <v>2572</v>
      </c>
      <c r="B700" s="43">
        <f t="shared" ref="B700:B701" si="273">B699</f>
        <v>2504</v>
      </c>
      <c r="C700" s="43" t="s">
        <v>4</v>
      </c>
      <c r="D700" s="70" t="s">
        <v>2565</v>
      </c>
      <c r="E700" s="103">
        <v>44748</v>
      </c>
      <c r="F700" s="43" t="s">
        <v>38</v>
      </c>
      <c r="G700" s="43">
        <v>900</v>
      </c>
      <c r="H700" s="43">
        <v>57387.54</v>
      </c>
      <c r="I700" s="103">
        <v>44750</v>
      </c>
      <c r="J700" s="358" t="s">
        <v>3329</v>
      </c>
      <c r="K700" s="178" t="s">
        <v>3330</v>
      </c>
      <c r="L700" s="99" t="s">
        <v>2564</v>
      </c>
      <c r="M700" s="43"/>
      <c r="N700" s="70" t="s">
        <v>2562</v>
      </c>
      <c r="O700" s="43" t="s">
        <v>68</v>
      </c>
      <c r="P700" s="202">
        <v>5</v>
      </c>
      <c r="Q700" s="210">
        <v>8616.0300000000007</v>
      </c>
      <c r="R700" s="42">
        <f t="shared" si="268"/>
        <v>43080.15</v>
      </c>
      <c r="S700" s="43" t="s">
        <v>1918</v>
      </c>
      <c r="T700" s="133" t="str">
        <f t="shared" si="269"/>
        <v xml:space="preserve">  </v>
      </c>
      <c r="U700" s="133" t="str">
        <f t="shared" si="269"/>
        <v xml:space="preserve">  </v>
      </c>
      <c r="V700" s="133" t="str">
        <f t="shared" si="269"/>
        <v xml:space="preserve">  </v>
      </c>
      <c r="W700" s="133"/>
      <c r="X700" s="133"/>
      <c r="Y700" s="133"/>
      <c r="Z700" s="133" t="str">
        <f t="shared" si="269"/>
        <v xml:space="preserve">  </v>
      </c>
      <c r="AA700" s="133" t="str">
        <f t="shared" si="269"/>
        <v xml:space="preserve">  </v>
      </c>
      <c r="AB700" s="133" t="str">
        <f t="shared" si="269"/>
        <v xml:space="preserve">  </v>
      </c>
      <c r="AC700" s="133">
        <f t="shared" si="269"/>
        <v>43080.15</v>
      </c>
      <c r="AD700" s="133" t="str">
        <f t="shared" si="269"/>
        <v xml:space="preserve">  </v>
      </c>
      <c r="AE700" s="133"/>
      <c r="AF700" s="133" t="str">
        <f t="shared" si="269"/>
        <v xml:space="preserve">  </v>
      </c>
      <c r="AG700" s="133" t="str">
        <f t="shared" si="269"/>
        <v xml:space="preserve">  </v>
      </c>
      <c r="AH700" s="133" t="str">
        <f t="shared" si="269"/>
        <v xml:space="preserve">  </v>
      </c>
      <c r="AI700" s="42">
        <f t="shared" si="270"/>
        <v>43080.15</v>
      </c>
      <c r="AJ700" s="42"/>
      <c r="AK700" s="43">
        <f t="shared" ref="AK700:AK701" si="274">AK699</f>
        <v>1017</v>
      </c>
      <c r="AL700" s="42">
        <f t="shared" si="272"/>
        <v>43080.15</v>
      </c>
      <c r="AM700" s="43" t="s">
        <v>311</v>
      </c>
      <c r="AN700" s="95">
        <v>44743</v>
      </c>
      <c r="AO700" s="82"/>
    </row>
    <row r="701" spans="1:16384" ht="45" hidden="1" customHeight="1">
      <c r="A701" s="231" t="s">
        <v>2573</v>
      </c>
      <c r="B701" s="106">
        <f t="shared" si="273"/>
        <v>2504</v>
      </c>
      <c r="C701" s="106" t="s">
        <v>4</v>
      </c>
      <c r="D701" s="107" t="s">
        <v>2565</v>
      </c>
      <c r="E701" s="232">
        <v>44748</v>
      </c>
      <c r="F701" s="106" t="s">
        <v>38</v>
      </c>
      <c r="G701" s="106">
        <v>900</v>
      </c>
      <c r="H701" s="43">
        <v>57387.54</v>
      </c>
      <c r="I701" s="103">
        <v>44750</v>
      </c>
      <c r="J701" s="358" t="s">
        <v>3329</v>
      </c>
      <c r="K701" s="178" t="s">
        <v>3330</v>
      </c>
      <c r="L701" s="108" t="s">
        <v>2564</v>
      </c>
      <c r="M701" s="43"/>
      <c r="N701" s="107" t="s">
        <v>2563</v>
      </c>
      <c r="O701" s="106" t="s">
        <v>68</v>
      </c>
      <c r="P701" s="233">
        <v>1</v>
      </c>
      <c r="Q701" s="234">
        <v>10636.38</v>
      </c>
      <c r="R701" s="47">
        <f t="shared" si="268"/>
        <v>10636.38</v>
      </c>
      <c r="S701" s="106" t="s">
        <v>1918</v>
      </c>
      <c r="T701" s="235" t="str">
        <f t="shared" si="269"/>
        <v xml:space="preserve">  </v>
      </c>
      <c r="U701" s="235" t="str">
        <f t="shared" si="269"/>
        <v xml:space="preserve">  </v>
      </c>
      <c r="V701" s="235" t="str">
        <f t="shared" si="269"/>
        <v xml:space="preserve">  </v>
      </c>
      <c r="W701" s="235"/>
      <c r="X701" s="235"/>
      <c r="Y701" s="235"/>
      <c r="Z701" s="235" t="str">
        <f t="shared" si="269"/>
        <v xml:space="preserve">  </v>
      </c>
      <c r="AA701" s="235" t="str">
        <f t="shared" si="269"/>
        <v xml:space="preserve">  </v>
      </c>
      <c r="AB701" s="235" t="str">
        <f t="shared" si="269"/>
        <v xml:space="preserve">  </v>
      </c>
      <c r="AC701" s="235">
        <f t="shared" si="269"/>
        <v>10636.38</v>
      </c>
      <c r="AD701" s="235" t="str">
        <f t="shared" si="269"/>
        <v xml:space="preserve">  </v>
      </c>
      <c r="AE701" s="235"/>
      <c r="AF701" s="235" t="str">
        <f t="shared" si="269"/>
        <v xml:space="preserve">  </v>
      </c>
      <c r="AG701" s="235" t="str">
        <f t="shared" si="269"/>
        <v xml:space="preserve">  </v>
      </c>
      <c r="AH701" s="235" t="str">
        <f t="shared" si="269"/>
        <v xml:space="preserve">  </v>
      </c>
      <c r="AI701" s="47">
        <f t="shared" si="270"/>
        <v>10636.38</v>
      </c>
      <c r="AJ701" s="47"/>
      <c r="AK701" s="43">
        <f t="shared" si="274"/>
        <v>1017</v>
      </c>
      <c r="AL701" s="47">
        <f t="shared" si="272"/>
        <v>10636.38</v>
      </c>
      <c r="AM701" s="106" t="s">
        <v>311</v>
      </c>
      <c r="AN701" s="109">
        <v>44743</v>
      </c>
      <c r="AO701" s="82"/>
    </row>
    <row r="702" spans="1:16384" ht="45" hidden="1" customHeight="1">
      <c r="A702" s="45"/>
      <c r="B702" s="45"/>
      <c r="C702" s="96" t="s">
        <v>1953</v>
      </c>
      <c r="D702" s="88"/>
      <c r="E702" s="45"/>
      <c r="F702" s="45"/>
      <c r="G702" s="45"/>
      <c r="H702" s="220"/>
      <c r="I702" s="45"/>
      <c r="J702" s="366"/>
      <c r="K702" s="221"/>
      <c r="L702" s="88"/>
      <c r="M702" s="222"/>
      <c r="N702" s="88"/>
      <c r="O702" s="45"/>
      <c r="P702" s="45"/>
      <c r="Q702" s="45"/>
      <c r="R702" s="44">
        <f>SUM(R694:R701)</f>
        <v>58227.54</v>
      </c>
      <c r="S702" s="45"/>
      <c r="T702" s="206">
        <f t="shared" ref="T702:AH702" si="275">SUBTOTAL(9,T694:T701)</f>
        <v>0</v>
      </c>
      <c r="U702" s="206">
        <f t="shared" si="275"/>
        <v>0</v>
      </c>
      <c r="V702" s="206">
        <f t="shared" si="275"/>
        <v>0</v>
      </c>
      <c r="W702" s="206"/>
      <c r="X702" s="206"/>
      <c r="Y702" s="206"/>
      <c r="Z702" s="206">
        <f t="shared" si="275"/>
        <v>0</v>
      </c>
      <c r="AA702" s="206">
        <f t="shared" si="275"/>
        <v>0</v>
      </c>
      <c r="AB702" s="206">
        <f t="shared" si="275"/>
        <v>0</v>
      </c>
      <c r="AC702" s="206">
        <f t="shared" si="275"/>
        <v>0</v>
      </c>
      <c r="AD702" s="206">
        <f t="shared" si="275"/>
        <v>0</v>
      </c>
      <c r="AE702" s="206"/>
      <c r="AF702" s="206">
        <f t="shared" si="275"/>
        <v>0</v>
      </c>
      <c r="AG702" s="206">
        <f t="shared" si="275"/>
        <v>0</v>
      </c>
      <c r="AH702" s="206">
        <f t="shared" si="275"/>
        <v>0</v>
      </c>
      <c r="AI702" s="45"/>
      <c r="AJ702" s="45"/>
      <c r="AK702" s="45"/>
      <c r="AL702" s="45"/>
      <c r="AM702" s="45" t="s">
        <v>311</v>
      </c>
      <c r="AN702" s="100">
        <v>44743</v>
      </c>
      <c r="AO702" s="98"/>
      <c r="AP702" s="34"/>
      <c r="AQ702" s="35"/>
      <c r="AR702" s="36"/>
      <c r="AS702" s="41"/>
      <c r="AT702" s="41"/>
      <c r="AU702" s="41"/>
      <c r="AV702" s="36"/>
      <c r="AW702" s="41"/>
      <c r="AX702" s="36"/>
      <c r="AY702" s="34"/>
      <c r="AZ702" s="34"/>
      <c r="BA702" s="37"/>
      <c r="BB702" s="38"/>
      <c r="BC702" s="34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7"/>
      <c r="BP702" s="37"/>
      <c r="BQ702" s="37"/>
      <c r="BR702" s="37"/>
      <c r="BS702" s="34"/>
      <c r="BT702" s="40"/>
      <c r="BU702" s="34"/>
      <c r="BV702" s="34"/>
      <c r="BW702" s="35"/>
      <c r="BX702" s="36"/>
      <c r="BY702" s="37"/>
      <c r="BZ702" s="34"/>
      <c r="CA702" s="34"/>
      <c r="CB702" s="41"/>
      <c r="CC702" s="41"/>
      <c r="CD702" s="41"/>
      <c r="CE702" s="41"/>
      <c r="CF702" s="36"/>
      <c r="CG702" s="41"/>
      <c r="CH702" s="36"/>
      <c r="CI702" s="34"/>
      <c r="CJ702" s="34"/>
      <c r="CK702" s="37"/>
      <c r="CL702" s="38"/>
      <c r="CM702" s="34"/>
      <c r="CN702" s="39"/>
      <c r="CO702" s="39"/>
      <c r="CP702" s="39"/>
      <c r="CQ702" s="39"/>
      <c r="CR702" s="39"/>
      <c r="CS702" s="39"/>
      <c r="CT702" s="39"/>
      <c r="CU702" s="39"/>
      <c r="CV702" s="39"/>
      <c r="CW702" s="39"/>
      <c r="CX702" s="39"/>
      <c r="CY702" s="37"/>
      <c r="CZ702" s="37"/>
      <c r="DA702" s="37"/>
      <c r="DB702" s="37"/>
      <c r="DC702" s="34"/>
      <c r="DD702" s="40"/>
      <c r="DE702" s="34"/>
      <c r="DF702" s="34"/>
      <c r="DG702" s="35"/>
      <c r="DH702" s="36"/>
      <c r="DI702" s="37"/>
      <c r="DJ702" s="34"/>
      <c r="DK702" s="34"/>
      <c r="DL702" s="41"/>
      <c r="DM702" s="41"/>
      <c r="DN702" s="41"/>
      <c r="DO702" s="41"/>
      <c r="DP702" s="36"/>
      <c r="DQ702" s="41"/>
      <c r="DR702" s="36"/>
      <c r="DS702" s="34"/>
      <c r="DT702" s="34"/>
      <c r="DU702" s="37"/>
      <c r="DV702" s="38"/>
      <c r="DW702" s="34"/>
      <c r="DX702" s="39"/>
      <c r="DY702" s="39"/>
      <c r="DZ702" s="39"/>
      <c r="EA702" s="39"/>
      <c r="EB702" s="39"/>
      <c r="EC702" s="39"/>
      <c r="ED702" s="39"/>
      <c r="EE702" s="39"/>
      <c r="EF702" s="39"/>
      <c r="EG702" s="39"/>
      <c r="EH702" s="39"/>
      <c r="EI702" s="37"/>
      <c r="EJ702" s="37"/>
      <c r="EK702" s="37"/>
      <c r="EL702" s="37"/>
      <c r="EM702" s="34"/>
      <c r="EN702" s="40"/>
      <c r="EO702" s="34"/>
      <c r="EP702" s="34"/>
      <c r="EQ702" s="35"/>
      <c r="ER702" s="36"/>
      <c r="ES702" s="37"/>
      <c r="ET702" s="34"/>
      <c r="EU702" s="34"/>
      <c r="EV702" s="41"/>
      <c r="EW702" s="41"/>
      <c r="EX702" s="41"/>
      <c r="EY702" s="41"/>
      <c r="EZ702" s="36"/>
      <c r="FA702" s="41"/>
      <c r="FB702" s="36"/>
      <c r="FC702" s="34"/>
      <c r="FD702" s="34"/>
      <c r="FE702" s="37"/>
      <c r="FF702" s="38"/>
      <c r="FG702" s="34"/>
      <c r="FH702" s="39"/>
      <c r="FI702" s="39"/>
      <c r="FJ702" s="39"/>
      <c r="FK702" s="39"/>
      <c r="FL702" s="39"/>
      <c r="FM702" s="39"/>
      <c r="FN702" s="39"/>
      <c r="FO702" s="39"/>
      <c r="FP702" s="39"/>
      <c r="FQ702" s="39"/>
      <c r="FR702" s="39"/>
      <c r="FS702" s="37"/>
      <c r="FT702" s="37"/>
      <c r="FU702" s="37"/>
      <c r="FV702" s="37"/>
      <c r="FW702" s="34"/>
      <c r="FX702" s="40"/>
      <c r="FY702" s="34"/>
      <c r="FZ702" s="34"/>
      <c r="GA702" s="35"/>
      <c r="GB702" s="36"/>
      <c r="GC702" s="37"/>
      <c r="GD702" s="34"/>
      <c r="GE702" s="34"/>
      <c r="GF702" s="41"/>
      <c r="GG702" s="41"/>
      <c r="GH702" s="41"/>
      <c r="GI702" s="41"/>
      <c r="GJ702" s="36"/>
      <c r="GK702" s="41"/>
      <c r="GL702" s="36"/>
      <c r="GM702" s="34"/>
      <c r="GN702" s="34"/>
      <c r="GO702" s="37"/>
      <c r="GP702" s="38"/>
      <c r="GQ702" s="34"/>
      <c r="GR702" s="39"/>
      <c r="GS702" s="39"/>
      <c r="GT702" s="39"/>
      <c r="GU702" s="39"/>
      <c r="GV702" s="39"/>
      <c r="GW702" s="39"/>
      <c r="GX702" s="39"/>
      <c r="GY702" s="39"/>
      <c r="GZ702" s="39"/>
      <c r="HA702" s="39"/>
      <c r="HB702" s="39"/>
      <c r="HC702" s="37"/>
      <c r="HD702" s="37"/>
      <c r="HE702" s="37"/>
      <c r="HF702" s="37"/>
      <c r="HG702" s="34"/>
      <c r="HH702" s="40"/>
      <c r="HI702" s="34"/>
      <c r="HJ702" s="34"/>
      <c r="HK702" s="35"/>
      <c r="HL702" s="36"/>
      <c r="HM702" s="37"/>
      <c r="HN702" s="34"/>
      <c r="HO702" s="34"/>
      <c r="HP702" s="41"/>
      <c r="HQ702" s="41"/>
      <c r="HR702" s="41"/>
      <c r="HS702" s="41"/>
      <c r="HT702" s="36"/>
      <c r="HU702" s="41"/>
      <c r="HV702" s="36"/>
      <c r="HW702" s="34"/>
      <c r="HX702" s="34"/>
      <c r="HY702" s="37"/>
      <c r="HZ702" s="38"/>
      <c r="IA702" s="34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7"/>
      <c r="IN702" s="37"/>
      <c r="IO702" s="37"/>
      <c r="IP702" s="37"/>
      <c r="IQ702" s="34"/>
      <c r="IR702" s="40"/>
      <c r="IS702" s="34"/>
      <c r="IT702" s="34"/>
      <c r="IU702" s="35"/>
      <c r="IV702" s="36"/>
      <c r="IW702" s="37"/>
      <c r="IX702" s="34"/>
      <c r="IY702" s="34"/>
      <c r="IZ702" s="41"/>
      <c r="JA702" s="41"/>
      <c r="JB702" s="41"/>
      <c r="JC702" s="41"/>
      <c r="JD702" s="36"/>
      <c r="JE702" s="41"/>
      <c r="JF702" s="36"/>
      <c r="JG702" s="34"/>
      <c r="JH702" s="34"/>
      <c r="JI702" s="37"/>
      <c r="JJ702" s="38"/>
      <c r="JK702" s="34"/>
      <c r="JL702" s="39"/>
      <c r="JM702" s="39"/>
      <c r="JN702" s="39"/>
      <c r="JO702" s="39"/>
      <c r="JP702" s="39"/>
      <c r="JQ702" s="39"/>
      <c r="JR702" s="39"/>
      <c r="JS702" s="39"/>
      <c r="JT702" s="39"/>
      <c r="JU702" s="39"/>
      <c r="JV702" s="39"/>
      <c r="JW702" s="37"/>
      <c r="JX702" s="37"/>
      <c r="JY702" s="37"/>
      <c r="JZ702" s="37"/>
      <c r="KA702" s="34"/>
      <c r="KB702" s="40"/>
      <c r="KC702" s="34"/>
      <c r="KD702" s="34"/>
      <c r="KE702" s="35"/>
      <c r="KF702" s="36"/>
      <c r="KG702" s="37"/>
      <c r="KH702" s="34"/>
      <c r="KI702" s="34"/>
      <c r="KJ702" s="41"/>
      <c r="KK702" s="41"/>
      <c r="KL702" s="41"/>
      <c r="KM702" s="41"/>
      <c r="KN702" s="36"/>
      <c r="KO702" s="41"/>
      <c r="KP702" s="36"/>
      <c r="KQ702" s="34"/>
      <c r="KR702" s="34"/>
      <c r="KS702" s="37"/>
      <c r="KT702" s="38"/>
      <c r="KU702" s="34"/>
      <c r="KV702" s="39"/>
      <c r="KW702" s="39"/>
      <c r="KX702" s="39"/>
      <c r="KY702" s="39"/>
      <c r="KZ702" s="39"/>
      <c r="LA702" s="39"/>
      <c r="LB702" s="39"/>
      <c r="LC702" s="39"/>
      <c r="LD702" s="39"/>
      <c r="LE702" s="39"/>
      <c r="LF702" s="39"/>
      <c r="LG702" s="37"/>
      <c r="LH702" s="37"/>
      <c r="LI702" s="37"/>
      <c r="LJ702" s="37"/>
      <c r="LK702" s="34"/>
      <c r="LL702" s="40"/>
      <c r="LM702" s="34"/>
      <c r="LN702" s="34"/>
      <c r="LO702" s="35"/>
      <c r="LP702" s="36"/>
      <c r="LQ702" s="37"/>
      <c r="LR702" s="34"/>
      <c r="LS702" s="34"/>
      <c r="LT702" s="41"/>
      <c r="LU702" s="41"/>
      <c r="LV702" s="41"/>
      <c r="LW702" s="41"/>
      <c r="LX702" s="36"/>
      <c r="LY702" s="41"/>
      <c r="LZ702" s="36"/>
      <c r="MA702" s="34"/>
      <c r="MB702" s="34"/>
      <c r="MC702" s="37"/>
      <c r="MD702" s="38"/>
      <c r="ME702" s="34"/>
      <c r="MF702" s="39"/>
      <c r="MG702" s="39"/>
      <c r="MH702" s="39"/>
      <c r="MI702" s="39"/>
      <c r="MJ702" s="39"/>
      <c r="MK702" s="39"/>
      <c r="ML702" s="39"/>
      <c r="MM702" s="39"/>
      <c r="MN702" s="39"/>
      <c r="MO702" s="39"/>
      <c r="MP702" s="39"/>
      <c r="MQ702" s="37"/>
      <c r="MR702" s="37"/>
      <c r="MS702" s="37"/>
      <c r="MT702" s="37"/>
      <c r="MU702" s="34"/>
      <c r="MV702" s="40"/>
      <c r="MW702" s="34"/>
      <c r="MX702" s="34"/>
      <c r="MY702" s="35"/>
      <c r="MZ702" s="36"/>
      <c r="NA702" s="37"/>
      <c r="NB702" s="34"/>
      <c r="NC702" s="34"/>
      <c r="ND702" s="41"/>
      <c r="NE702" s="41"/>
      <c r="NF702" s="41"/>
      <c r="NG702" s="41"/>
      <c r="NH702" s="36"/>
      <c r="NI702" s="41"/>
      <c r="NJ702" s="36"/>
      <c r="NK702" s="34"/>
      <c r="NL702" s="34"/>
      <c r="NM702" s="37"/>
      <c r="NN702" s="38"/>
      <c r="NO702" s="34"/>
      <c r="NP702" s="39"/>
      <c r="NQ702" s="39"/>
      <c r="NR702" s="39"/>
      <c r="NS702" s="39"/>
      <c r="NT702" s="39"/>
      <c r="NU702" s="39"/>
      <c r="NV702" s="39"/>
      <c r="NW702" s="39"/>
      <c r="NX702" s="39"/>
      <c r="NY702" s="39"/>
      <c r="NZ702" s="39"/>
      <c r="OA702" s="37"/>
      <c r="OB702" s="37"/>
      <c r="OC702" s="37"/>
      <c r="OD702" s="37"/>
      <c r="OE702" s="34"/>
      <c r="OF702" s="40"/>
      <c r="OG702" s="34"/>
      <c r="OH702" s="34"/>
      <c r="OI702" s="35"/>
      <c r="OJ702" s="36"/>
      <c r="OK702" s="37"/>
      <c r="OL702" s="34"/>
      <c r="OM702" s="34"/>
      <c r="ON702" s="41"/>
      <c r="OO702" s="41"/>
      <c r="OP702" s="41"/>
      <c r="OQ702" s="41"/>
      <c r="OR702" s="36"/>
      <c r="OS702" s="41"/>
      <c r="OT702" s="36"/>
      <c r="OU702" s="34"/>
      <c r="OV702" s="34"/>
      <c r="OW702" s="37"/>
      <c r="OX702" s="38"/>
      <c r="OY702" s="34"/>
      <c r="OZ702" s="39"/>
      <c r="PA702" s="39"/>
      <c r="PB702" s="39"/>
      <c r="PC702" s="39"/>
      <c r="PD702" s="39"/>
      <c r="PE702" s="39"/>
      <c r="PF702" s="39"/>
      <c r="PG702" s="39"/>
      <c r="PH702" s="39"/>
      <c r="PI702" s="39"/>
      <c r="PJ702" s="39"/>
      <c r="PK702" s="37"/>
      <c r="PL702" s="37"/>
      <c r="PM702" s="37"/>
      <c r="PN702" s="37"/>
      <c r="PO702" s="34"/>
      <c r="PP702" s="40"/>
      <c r="PQ702" s="34"/>
      <c r="PR702" s="34"/>
      <c r="PS702" s="35"/>
      <c r="PT702" s="36"/>
      <c r="PU702" s="37"/>
      <c r="PV702" s="34"/>
      <c r="PW702" s="34"/>
      <c r="PX702" s="41"/>
      <c r="PY702" s="41"/>
      <c r="PZ702" s="41"/>
      <c r="QA702" s="41"/>
      <c r="QB702" s="36"/>
      <c r="QC702" s="41"/>
      <c r="QD702" s="36"/>
      <c r="QE702" s="34"/>
      <c r="QF702" s="34"/>
      <c r="QG702" s="37"/>
      <c r="QH702" s="38"/>
      <c r="QI702" s="34"/>
      <c r="QJ702" s="39"/>
      <c r="QK702" s="39"/>
      <c r="QL702" s="39"/>
      <c r="QM702" s="39"/>
      <c r="QN702" s="39"/>
      <c r="QO702" s="39"/>
      <c r="QP702" s="39"/>
      <c r="QQ702" s="39"/>
      <c r="QR702" s="39"/>
      <c r="QS702" s="39"/>
      <c r="QT702" s="39"/>
      <c r="QU702" s="37"/>
      <c r="QV702" s="37"/>
      <c r="QW702" s="37"/>
      <c r="QX702" s="37"/>
      <c r="QY702" s="34"/>
      <c r="QZ702" s="40"/>
      <c r="RA702" s="34"/>
      <c r="RB702" s="34"/>
      <c r="RC702" s="35"/>
      <c r="RD702" s="36"/>
      <c r="RE702" s="37"/>
      <c r="RF702" s="34"/>
      <c r="RG702" s="34"/>
      <c r="RH702" s="41"/>
      <c r="RI702" s="41"/>
      <c r="RJ702" s="41"/>
      <c r="RK702" s="41"/>
      <c r="RL702" s="36"/>
      <c r="RM702" s="41"/>
      <c r="RN702" s="36"/>
      <c r="RO702" s="34"/>
      <c r="RP702" s="34"/>
      <c r="RQ702" s="37"/>
      <c r="RR702" s="38"/>
      <c r="RS702" s="34"/>
      <c r="RT702" s="39"/>
      <c r="RU702" s="39"/>
      <c r="RV702" s="39"/>
      <c r="RW702" s="39"/>
      <c r="RX702" s="39"/>
      <c r="RY702" s="39"/>
      <c r="RZ702" s="39"/>
      <c r="SA702" s="39"/>
      <c r="SB702" s="39"/>
      <c r="SC702" s="39"/>
      <c r="SD702" s="39"/>
      <c r="SE702" s="37"/>
      <c r="SF702" s="37"/>
      <c r="SG702" s="37"/>
      <c r="SH702" s="37"/>
      <c r="SI702" s="34"/>
      <c r="SJ702" s="40"/>
      <c r="SK702" s="34"/>
      <c r="SL702" s="34"/>
      <c r="SM702" s="35"/>
      <c r="SN702" s="36"/>
      <c r="SO702" s="37"/>
      <c r="SP702" s="34"/>
      <c r="SQ702" s="34"/>
      <c r="SR702" s="41"/>
      <c r="SS702" s="41"/>
      <c r="ST702" s="41"/>
      <c r="SU702" s="41"/>
      <c r="SV702" s="36"/>
      <c r="SW702" s="41"/>
      <c r="SX702" s="36"/>
      <c r="SY702" s="34"/>
      <c r="SZ702" s="34"/>
      <c r="TA702" s="37"/>
      <c r="TB702" s="38"/>
      <c r="TC702" s="34"/>
      <c r="TD702" s="39"/>
      <c r="TE702" s="39"/>
      <c r="TF702" s="39"/>
      <c r="TG702" s="39"/>
      <c r="TH702" s="39"/>
      <c r="TI702" s="39"/>
      <c r="TJ702" s="39"/>
      <c r="TK702" s="39"/>
      <c r="TL702" s="39"/>
      <c r="TM702" s="39"/>
      <c r="TN702" s="39"/>
      <c r="TO702" s="37"/>
      <c r="TP702" s="37"/>
      <c r="TQ702" s="37"/>
      <c r="TR702" s="37"/>
      <c r="TS702" s="34"/>
      <c r="TT702" s="40"/>
      <c r="TU702" s="34"/>
      <c r="TV702" s="34"/>
      <c r="TW702" s="35"/>
      <c r="TX702" s="36"/>
      <c r="TY702" s="37"/>
      <c r="TZ702" s="34"/>
      <c r="UA702" s="34"/>
      <c r="UB702" s="41"/>
      <c r="UC702" s="41"/>
      <c r="UD702" s="41"/>
      <c r="UE702" s="41"/>
      <c r="UF702" s="36"/>
      <c r="UG702" s="41"/>
      <c r="UH702" s="36"/>
      <c r="UI702" s="34"/>
      <c r="UJ702" s="34"/>
      <c r="UK702" s="37"/>
      <c r="UL702" s="38"/>
      <c r="UM702" s="34"/>
      <c r="UN702" s="39"/>
      <c r="UO702" s="39"/>
      <c r="UP702" s="39"/>
      <c r="UQ702" s="39"/>
      <c r="UR702" s="39"/>
      <c r="US702" s="39"/>
      <c r="UT702" s="39"/>
      <c r="UU702" s="39"/>
      <c r="UV702" s="39"/>
      <c r="UW702" s="39"/>
      <c r="UX702" s="39"/>
      <c r="UY702" s="37"/>
      <c r="UZ702" s="37"/>
      <c r="VA702" s="37"/>
      <c r="VB702" s="37"/>
      <c r="VC702" s="34"/>
      <c r="VD702" s="40"/>
      <c r="VE702" s="34"/>
      <c r="VF702" s="34"/>
      <c r="VG702" s="35"/>
      <c r="VH702" s="36"/>
      <c r="VI702" s="37"/>
      <c r="VJ702" s="34"/>
      <c r="VK702" s="34"/>
      <c r="VL702" s="41"/>
      <c r="VM702" s="41"/>
      <c r="VN702" s="41"/>
      <c r="VO702" s="41"/>
      <c r="VP702" s="36"/>
      <c r="VQ702" s="41"/>
      <c r="VR702" s="36"/>
      <c r="VS702" s="34"/>
      <c r="VT702" s="34"/>
      <c r="VU702" s="37"/>
      <c r="VV702" s="38"/>
      <c r="VW702" s="34"/>
      <c r="VX702" s="39"/>
      <c r="VY702" s="39"/>
      <c r="VZ702" s="39"/>
      <c r="WA702" s="39"/>
      <c r="WB702" s="39"/>
      <c r="WC702" s="39"/>
      <c r="WD702" s="39"/>
      <c r="WE702" s="39"/>
      <c r="WF702" s="39"/>
      <c r="WG702" s="39"/>
      <c r="WH702" s="39"/>
      <c r="WI702" s="37"/>
      <c r="WJ702" s="37"/>
      <c r="WK702" s="37"/>
      <c r="WL702" s="37"/>
      <c r="WM702" s="34"/>
      <c r="WN702" s="40"/>
      <c r="WO702" s="34"/>
      <c r="WP702" s="34"/>
      <c r="WQ702" s="35"/>
      <c r="WR702" s="36"/>
      <c r="WS702" s="37"/>
      <c r="WT702" s="34"/>
      <c r="WU702" s="34"/>
      <c r="WV702" s="41"/>
      <c r="WW702" s="41"/>
      <c r="WX702" s="41"/>
      <c r="WY702" s="41"/>
      <c r="WZ702" s="36"/>
      <c r="XA702" s="41"/>
      <c r="XB702" s="36"/>
      <c r="XC702" s="34"/>
      <c r="XD702" s="34"/>
      <c r="XE702" s="37"/>
      <c r="XF702" s="38"/>
      <c r="XG702" s="34"/>
      <c r="XH702" s="39"/>
      <c r="XI702" s="39"/>
      <c r="XJ702" s="39"/>
      <c r="XK702" s="39"/>
      <c r="XL702" s="39"/>
      <c r="XM702" s="39"/>
      <c r="XN702" s="39"/>
      <c r="XO702" s="39"/>
      <c r="XP702" s="39"/>
      <c r="XQ702" s="39"/>
      <c r="XR702" s="39"/>
      <c r="XS702" s="37"/>
      <c r="XT702" s="37"/>
      <c r="XU702" s="37"/>
      <c r="XV702" s="37"/>
      <c r="XW702" s="34"/>
      <c r="XX702" s="40"/>
      <c r="XY702" s="34"/>
      <c r="XZ702" s="34"/>
      <c r="YA702" s="35"/>
      <c r="YB702" s="36"/>
      <c r="YC702" s="37"/>
      <c r="YD702" s="34"/>
      <c r="YE702" s="34"/>
      <c r="YF702" s="41"/>
      <c r="YG702" s="41"/>
      <c r="YH702" s="41"/>
      <c r="YI702" s="41"/>
      <c r="YJ702" s="36"/>
      <c r="YK702" s="41"/>
      <c r="YL702" s="36"/>
      <c r="YM702" s="34"/>
      <c r="YN702" s="34"/>
      <c r="YO702" s="37"/>
      <c r="YP702" s="38"/>
      <c r="YQ702" s="34"/>
      <c r="YR702" s="39"/>
      <c r="YS702" s="39"/>
      <c r="YT702" s="39"/>
      <c r="YU702" s="39"/>
      <c r="YV702" s="39"/>
      <c r="YW702" s="39"/>
      <c r="YX702" s="39"/>
      <c r="YY702" s="39"/>
      <c r="YZ702" s="39"/>
      <c r="ZA702" s="39"/>
      <c r="ZB702" s="39"/>
      <c r="ZC702" s="37"/>
      <c r="ZD702" s="37"/>
      <c r="ZE702" s="37"/>
      <c r="ZF702" s="37"/>
      <c r="ZG702" s="34"/>
      <c r="ZH702" s="40"/>
      <c r="ZI702" s="34"/>
      <c r="ZJ702" s="34"/>
      <c r="ZK702" s="35"/>
      <c r="ZL702" s="36"/>
      <c r="ZM702" s="37"/>
      <c r="ZN702" s="34"/>
      <c r="ZO702" s="34"/>
      <c r="ZP702" s="41"/>
      <c r="ZQ702" s="41"/>
      <c r="ZR702" s="41"/>
      <c r="ZS702" s="41"/>
      <c r="ZT702" s="36"/>
      <c r="ZU702" s="41"/>
      <c r="ZV702" s="36"/>
      <c r="ZW702" s="34"/>
      <c r="ZX702" s="34"/>
      <c r="ZY702" s="37"/>
      <c r="ZZ702" s="38"/>
      <c r="AAA702" s="34"/>
      <c r="AAB702" s="39"/>
      <c r="AAC702" s="39"/>
      <c r="AAD702" s="39"/>
      <c r="AAE702" s="39"/>
      <c r="AAF702" s="39"/>
      <c r="AAG702" s="39"/>
      <c r="AAH702" s="39"/>
      <c r="AAI702" s="39"/>
      <c r="AAJ702" s="39"/>
      <c r="AAK702" s="39"/>
      <c r="AAL702" s="39"/>
      <c r="AAM702" s="37"/>
      <c r="AAN702" s="37"/>
      <c r="AAO702" s="37"/>
      <c r="AAP702" s="37"/>
      <c r="AAQ702" s="34"/>
      <c r="AAR702" s="40"/>
      <c r="AAS702" s="34"/>
      <c r="AAT702" s="34"/>
      <c r="AAU702" s="35"/>
      <c r="AAV702" s="36"/>
      <c r="AAW702" s="37"/>
      <c r="AAX702" s="34"/>
      <c r="AAY702" s="34"/>
      <c r="AAZ702" s="41"/>
      <c r="ABA702" s="41"/>
      <c r="ABB702" s="41"/>
      <c r="ABC702" s="41"/>
      <c r="ABD702" s="36"/>
      <c r="ABE702" s="41"/>
      <c r="ABF702" s="36"/>
      <c r="ABG702" s="34"/>
      <c r="ABH702" s="34"/>
      <c r="ABI702" s="37"/>
      <c r="ABJ702" s="38"/>
      <c r="ABK702" s="34"/>
      <c r="ABL702" s="39"/>
      <c r="ABM702" s="39"/>
      <c r="ABN702" s="39"/>
      <c r="ABO702" s="39"/>
      <c r="ABP702" s="39"/>
      <c r="ABQ702" s="39"/>
      <c r="ABR702" s="39"/>
      <c r="ABS702" s="39"/>
      <c r="ABT702" s="39"/>
      <c r="ABU702" s="39"/>
      <c r="ABV702" s="39"/>
      <c r="ABW702" s="37"/>
      <c r="ABX702" s="37"/>
      <c r="ABY702" s="37"/>
      <c r="ABZ702" s="37"/>
      <c r="ACA702" s="34"/>
      <c r="ACB702" s="40"/>
      <c r="ACC702" s="34"/>
      <c r="ACD702" s="34"/>
      <c r="ACE702" s="35"/>
      <c r="ACF702" s="36"/>
      <c r="ACG702" s="37"/>
      <c r="ACH702" s="34"/>
      <c r="ACI702" s="34"/>
      <c r="ACJ702" s="41"/>
      <c r="ACK702" s="41"/>
      <c r="ACL702" s="41"/>
      <c r="ACM702" s="41"/>
      <c r="ACN702" s="36"/>
      <c r="ACO702" s="41"/>
      <c r="ACP702" s="36"/>
      <c r="ACQ702" s="34"/>
      <c r="ACR702" s="34"/>
      <c r="ACS702" s="37"/>
      <c r="ACT702" s="38"/>
      <c r="ACU702" s="34"/>
      <c r="ACV702" s="39"/>
      <c r="ACW702" s="39"/>
      <c r="ACX702" s="39"/>
      <c r="ACY702" s="39"/>
      <c r="ACZ702" s="39"/>
      <c r="ADA702" s="39"/>
      <c r="ADB702" s="39"/>
      <c r="ADC702" s="39"/>
      <c r="ADD702" s="39"/>
      <c r="ADE702" s="39"/>
      <c r="ADF702" s="39"/>
      <c r="ADG702" s="37"/>
      <c r="ADH702" s="37"/>
      <c r="ADI702" s="37"/>
      <c r="ADJ702" s="37"/>
      <c r="ADK702" s="34"/>
      <c r="ADL702" s="40"/>
      <c r="ADM702" s="34"/>
      <c r="ADN702" s="34"/>
      <c r="ADO702" s="35"/>
      <c r="ADP702" s="36"/>
      <c r="ADQ702" s="37"/>
      <c r="ADR702" s="34"/>
      <c r="ADS702" s="34"/>
      <c r="ADT702" s="41"/>
      <c r="ADU702" s="41"/>
      <c r="ADV702" s="41"/>
      <c r="ADW702" s="41"/>
      <c r="ADX702" s="36"/>
      <c r="ADY702" s="41"/>
      <c r="ADZ702" s="36"/>
      <c r="AEA702" s="34"/>
      <c r="AEB702" s="34"/>
      <c r="AEC702" s="37"/>
      <c r="AED702" s="38"/>
      <c r="AEE702" s="34"/>
      <c r="AEF702" s="39"/>
      <c r="AEG702" s="39"/>
      <c r="AEH702" s="39"/>
      <c r="AEI702" s="39"/>
      <c r="AEJ702" s="39"/>
      <c r="AEK702" s="39"/>
      <c r="AEL702" s="39"/>
      <c r="AEM702" s="39"/>
      <c r="AEN702" s="39"/>
      <c r="AEO702" s="39"/>
      <c r="AEP702" s="39"/>
      <c r="AEQ702" s="37"/>
      <c r="AER702" s="37"/>
      <c r="AES702" s="37"/>
      <c r="AET702" s="37"/>
      <c r="AEU702" s="34"/>
      <c r="AEV702" s="40"/>
      <c r="AEW702" s="34"/>
      <c r="AEX702" s="34"/>
      <c r="AEY702" s="35"/>
      <c r="AEZ702" s="36"/>
      <c r="AFA702" s="37"/>
      <c r="AFB702" s="34"/>
      <c r="AFC702" s="34"/>
      <c r="AFD702" s="41"/>
      <c r="AFE702" s="41"/>
      <c r="AFF702" s="41"/>
      <c r="AFG702" s="41"/>
      <c r="AFH702" s="36"/>
      <c r="AFI702" s="41"/>
      <c r="AFJ702" s="36"/>
      <c r="AFK702" s="34"/>
      <c r="AFL702" s="34"/>
      <c r="AFM702" s="37"/>
      <c r="AFN702" s="38"/>
      <c r="AFO702" s="34"/>
      <c r="AFP702" s="39"/>
      <c r="AFQ702" s="39"/>
      <c r="AFR702" s="39"/>
      <c r="AFS702" s="39"/>
      <c r="AFT702" s="39"/>
      <c r="AFU702" s="39"/>
      <c r="AFV702" s="39"/>
      <c r="AFW702" s="39"/>
      <c r="AFX702" s="39"/>
      <c r="AFY702" s="39"/>
      <c r="AFZ702" s="39"/>
      <c r="AGA702" s="37"/>
      <c r="AGB702" s="37"/>
      <c r="AGC702" s="37"/>
      <c r="AGD702" s="37"/>
      <c r="AGE702" s="34"/>
      <c r="AGF702" s="40"/>
      <c r="AGG702" s="34"/>
      <c r="AGH702" s="34"/>
      <c r="AGI702" s="35"/>
      <c r="AGJ702" s="36"/>
      <c r="AGK702" s="37"/>
      <c r="AGL702" s="34"/>
      <c r="AGM702" s="34"/>
      <c r="AGN702" s="41"/>
      <c r="AGO702" s="41"/>
      <c r="AGP702" s="41"/>
      <c r="AGQ702" s="41"/>
      <c r="AGR702" s="36"/>
      <c r="AGS702" s="41"/>
      <c r="AGT702" s="36"/>
      <c r="AGU702" s="34"/>
      <c r="AGV702" s="34"/>
      <c r="AGW702" s="37"/>
      <c r="AGX702" s="38"/>
      <c r="AGY702" s="34"/>
      <c r="AGZ702" s="39"/>
      <c r="AHA702" s="39"/>
      <c r="AHB702" s="39"/>
      <c r="AHC702" s="39"/>
      <c r="AHD702" s="39"/>
      <c r="AHE702" s="39"/>
      <c r="AHF702" s="39"/>
      <c r="AHG702" s="39"/>
      <c r="AHH702" s="39"/>
      <c r="AHI702" s="39"/>
      <c r="AHJ702" s="39"/>
      <c r="AHK702" s="37"/>
      <c r="AHL702" s="37"/>
      <c r="AHM702" s="37"/>
      <c r="AHN702" s="37"/>
      <c r="AHO702" s="34"/>
      <c r="AHP702" s="40"/>
      <c r="AHQ702" s="34"/>
      <c r="AHR702" s="34"/>
      <c r="AHS702" s="35"/>
      <c r="AHT702" s="36"/>
      <c r="AHU702" s="37"/>
      <c r="AHV702" s="34"/>
      <c r="AHW702" s="34"/>
      <c r="AHX702" s="41"/>
      <c r="AHY702" s="41"/>
      <c r="AHZ702" s="41"/>
      <c r="AIA702" s="41"/>
      <c r="AIB702" s="36"/>
      <c r="AIC702" s="41"/>
      <c r="AID702" s="36"/>
      <c r="AIE702" s="34"/>
      <c r="AIF702" s="34"/>
      <c r="AIG702" s="37"/>
      <c r="AIH702" s="38"/>
      <c r="AII702" s="34"/>
      <c r="AIJ702" s="39"/>
      <c r="AIK702" s="39"/>
      <c r="AIL702" s="39"/>
      <c r="AIM702" s="39"/>
      <c r="AIN702" s="39"/>
      <c r="AIO702" s="39"/>
      <c r="AIP702" s="39"/>
      <c r="AIQ702" s="39"/>
      <c r="AIR702" s="39"/>
      <c r="AIS702" s="39"/>
      <c r="AIT702" s="39"/>
      <c r="AIU702" s="37"/>
      <c r="AIV702" s="37"/>
      <c r="AIW702" s="37"/>
      <c r="AIX702" s="37"/>
      <c r="AIY702" s="34"/>
      <c r="AIZ702" s="40"/>
      <c r="AJA702" s="34"/>
      <c r="AJB702" s="34"/>
      <c r="AJC702" s="35"/>
      <c r="AJD702" s="36"/>
      <c r="AJE702" s="37"/>
      <c r="AJF702" s="34"/>
      <c r="AJG702" s="34"/>
      <c r="AJH702" s="41"/>
      <c r="AJI702" s="41"/>
      <c r="AJJ702" s="41"/>
      <c r="AJK702" s="41"/>
      <c r="AJL702" s="36"/>
      <c r="AJM702" s="41"/>
      <c r="AJN702" s="36"/>
      <c r="AJO702" s="34"/>
      <c r="AJP702" s="34"/>
      <c r="AJQ702" s="37"/>
      <c r="AJR702" s="38"/>
      <c r="AJS702" s="34"/>
      <c r="AJT702" s="39"/>
      <c r="AJU702" s="39"/>
      <c r="AJV702" s="39"/>
      <c r="AJW702" s="39"/>
      <c r="AJX702" s="39"/>
      <c r="AJY702" s="39"/>
      <c r="AJZ702" s="39"/>
      <c r="AKA702" s="39"/>
      <c r="AKB702" s="39"/>
      <c r="AKC702" s="39"/>
      <c r="AKD702" s="39"/>
      <c r="AKE702" s="37"/>
      <c r="AKF702" s="37"/>
      <c r="AKG702" s="37"/>
      <c r="AKH702" s="37"/>
      <c r="AKI702" s="34"/>
      <c r="AKJ702" s="40"/>
      <c r="AKK702" s="34"/>
      <c r="AKL702" s="34"/>
      <c r="AKM702" s="35"/>
      <c r="AKN702" s="36"/>
      <c r="AKO702" s="37"/>
      <c r="AKP702" s="34"/>
      <c r="AKQ702" s="34"/>
      <c r="AKR702" s="41"/>
      <c r="AKS702" s="41"/>
      <c r="AKT702" s="41"/>
      <c r="AKU702" s="41"/>
      <c r="AKV702" s="36"/>
      <c r="AKW702" s="41"/>
      <c r="AKX702" s="36"/>
      <c r="AKY702" s="34"/>
      <c r="AKZ702" s="34"/>
      <c r="ALA702" s="37"/>
      <c r="ALB702" s="38"/>
      <c r="ALC702" s="34"/>
      <c r="ALD702" s="39"/>
      <c r="ALE702" s="39"/>
      <c r="ALF702" s="39"/>
      <c r="ALG702" s="39"/>
      <c r="ALH702" s="39"/>
      <c r="ALI702" s="39"/>
      <c r="ALJ702" s="39"/>
      <c r="ALK702" s="39"/>
      <c r="ALL702" s="39"/>
      <c r="ALM702" s="39"/>
      <c r="ALN702" s="39"/>
      <c r="ALO702" s="37"/>
      <c r="ALP702" s="37"/>
      <c r="ALQ702" s="37"/>
      <c r="ALR702" s="37"/>
      <c r="ALS702" s="34"/>
      <c r="ALT702" s="40"/>
      <c r="ALU702" s="34"/>
      <c r="ALV702" s="34"/>
      <c r="ALW702" s="35"/>
      <c r="ALX702" s="36"/>
      <c r="ALY702" s="37"/>
      <c r="ALZ702" s="34"/>
      <c r="AMA702" s="34"/>
      <c r="AMB702" s="41"/>
      <c r="AMC702" s="41"/>
      <c r="AMD702" s="41"/>
      <c r="AME702" s="41"/>
      <c r="AMF702" s="36"/>
      <c r="AMG702" s="41"/>
      <c r="AMH702" s="36"/>
      <c r="AMI702" s="34"/>
      <c r="AMJ702" s="34"/>
      <c r="AMK702" s="37"/>
      <c r="AML702" s="38"/>
      <c r="AMM702" s="34"/>
      <c r="AMN702" s="39"/>
      <c r="AMO702" s="39"/>
      <c r="AMP702" s="39"/>
      <c r="AMQ702" s="39"/>
      <c r="AMR702" s="39"/>
      <c r="AMS702" s="39"/>
      <c r="AMT702" s="39"/>
      <c r="AMU702" s="39"/>
      <c r="AMV702" s="39"/>
      <c r="AMW702" s="39"/>
      <c r="AMX702" s="39"/>
      <c r="AMY702" s="37"/>
      <c r="AMZ702" s="37"/>
      <c r="ANA702" s="37"/>
      <c r="ANB702" s="37"/>
      <c r="ANC702" s="34"/>
      <c r="AND702" s="40"/>
      <c r="ANE702" s="34"/>
      <c r="ANF702" s="34"/>
      <c r="ANG702" s="35"/>
      <c r="ANH702" s="36"/>
      <c r="ANI702" s="37"/>
      <c r="ANJ702" s="34"/>
      <c r="ANK702" s="34"/>
      <c r="ANL702" s="41"/>
      <c r="ANM702" s="41"/>
      <c r="ANN702" s="41"/>
      <c r="ANO702" s="41"/>
      <c r="ANP702" s="36"/>
      <c r="ANQ702" s="41"/>
      <c r="ANR702" s="36"/>
      <c r="ANS702" s="34"/>
      <c r="ANT702" s="34"/>
      <c r="ANU702" s="37"/>
      <c r="ANV702" s="38"/>
      <c r="ANW702" s="34"/>
      <c r="ANX702" s="39"/>
      <c r="ANY702" s="39"/>
      <c r="ANZ702" s="39"/>
      <c r="AOA702" s="39"/>
      <c r="AOB702" s="39"/>
      <c r="AOC702" s="39"/>
      <c r="AOD702" s="39"/>
      <c r="AOE702" s="39"/>
      <c r="AOF702" s="39"/>
      <c r="AOG702" s="39"/>
      <c r="AOH702" s="39"/>
      <c r="AOI702" s="37"/>
      <c r="AOJ702" s="37"/>
      <c r="AOK702" s="37"/>
      <c r="AOL702" s="37"/>
      <c r="AOM702" s="34"/>
      <c r="AON702" s="40"/>
      <c r="AOO702" s="34"/>
      <c r="AOP702" s="34"/>
      <c r="AOQ702" s="35"/>
      <c r="AOR702" s="36"/>
      <c r="AOS702" s="37"/>
      <c r="AOT702" s="34"/>
      <c r="AOU702" s="34"/>
      <c r="AOV702" s="41"/>
      <c r="AOW702" s="41"/>
      <c r="AOX702" s="41"/>
      <c r="AOY702" s="41"/>
      <c r="AOZ702" s="36"/>
      <c r="APA702" s="41"/>
      <c r="APB702" s="36"/>
      <c r="APC702" s="34"/>
      <c r="APD702" s="34"/>
      <c r="APE702" s="37"/>
      <c r="APF702" s="38"/>
      <c r="APG702" s="34"/>
      <c r="APH702" s="39"/>
      <c r="API702" s="39"/>
      <c r="APJ702" s="39"/>
      <c r="APK702" s="39"/>
      <c r="APL702" s="39"/>
      <c r="APM702" s="39"/>
      <c r="APN702" s="39"/>
      <c r="APO702" s="39"/>
      <c r="APP702" s="39"/>
      <c r="APQ702" s="39"/>
      <c r="APR702" s="39"/>
      <c r="APS702" s="37"/>
      <c r="APT702" s="37"/>
      <c r="APU702" s="37"/>
      <c r="APV702" s="37"/>
      <c r="APW702" s="34"/>
      <c r="APX702" s="40"/>
      <c r="APY702" s="34"/>
      <c r="APZ702" s="34"/>
      <c r="AQA702" s="35"/>
      <c r="AQB702" s="36"/>
      <c r="AQC702" s="37"/>
      <c r="AQD702" s="34"/>
      <c r="AQE702" s="34"/>
      <c r="AQF702" s="41"/>
      <c r="AQG702" s="41"/>
      <c r="AQH702" s="41"/>
      <c r="AQI702" s="41"/>
      <c r="AQJ702" s="36"/>
      <c r="AQK702" s="41"/>
      <c r="AQL702" s="36"/>
      <c r="AQM702" s="34"/>
      <c r="AQN702" s="34"/>
      <c r="AQO702" s="37"/>
      <c r="AQP702" s="38"/>
      <c r="AQQ702" s="34"/>
      <c r="AQR702" s="39"/>
      <c r="AQS702" s="39"/>
      <c r="AQT702" s="39"/>
      <c r="AQU702" s="39"/>
      <c r="AQV702" s="39"/>
      <c r="AQW702" s="39"/>
      <c r="AQX702" s="39"/>
      <c r="AQY702" s="39"/>
      <c r="AQZ702" s="39"/>
      <c r="ARA702" s="39"/>
      <c r="ARB702" s="39"/>
      <c r="ARC702" s="37"/>
      <c r="ARD702" s="37"/>
      <c r="ARE702" s="37"/>
      <c r="ARF702" s="37"/>
      <c r="ARG702" s="34"/>
      <c r="ARH702" s="40"/>
      <c r="ARI702" s="34"/>
      <c r="ARJ702" s="34"/>
      <c r="ARK702" s="35"/>
      <c r="ARL702" s="36"/>
      <c r="ARM702" s="37"/>
      <c r="ARN702" s="34"/>
      <c r="ARO702" s="34"/>
      <c r="ARP702" s="41"/>
      <c r="ARQ702" s="41"/>
      <c r="ARR702" s="41"/>
      <c r="ARS702" s="41"/>
      <c r="ART702" s="36"/>
      <c r="ARU702" s="41"/>
      <c r="ARV702" s="36"/>
      <c r="ARW702" s="34"/>
      <c r="ARX702" s="34"/>
      <c r="ARY702" s="37"/>
      <c r="ARZ702" s="38"/>
      <c r="ASA702" s="34"/>
      <c r="ASB702" s="39"/>
      <c r="ASC702" s="39"/>
      <c r="ASD702" s="39"/>
      <c r="ASE702" s="39"/>
      <c r="ASF702" s="39"/>
      <c r="ASG702" s="39"/>
      <c r="ASH702" s="39"/>
      <c r="ASI702" s="39"/>
      <c r="ASJ702" s="39"/>
      <c r="ASK702" s="39"/>
      <c r="ASL702" s="39"/>
      <c r="ASM702" s="37"/>
      <c r="ASN702" s="37"/>
      <c r="ASO702" s="37"/>
      <c r="ASP702" s="37"/>
      <c r="ASQ702" s="34"/>
      <c r="ASR702" s="40"/>
      <c r="ASS702" s="34"/>
      <c r="AST702" s="34"/>
      <c r="ASU702" s="35"/>
      <c r="ASV702" s="36"/>
      <c r="ASW702" s="37"/>
      <c r="ASX702" s="34"/>
      <c r="ASY702" s="34"/>
      <c r="ASZ702" s="41"/>
      <c r="ATA702" s="41"/>
      <c r="ATB702" s="41"/>
      <c r="ATC702" s="41"/>
      <c r="ATD702" s="36"/>
      <c r="ATE702" s="41"/>
      <c r="ATF702" s="36"/>
      <c r="ATG702" s="34"/>
      <c r="ATH702" s="34"/>
      <c r="ATI702" s="37"/>
      <c r="ATJ702" s="38"/>
      <c r="ATK702" s="34"/>
      <c r="ATL702" s="39"/>
      <c r="ATM702" s="39"/>
      <c r="ATN702" s="39"/>
      <c r="ATO702" s="39"/>
      <c r="ATP702" s="39"/>
      <c r="ATQ702" s="39"/>
      <c r="ATR702" s="39"/>
      <c r="ATS702" s="39"/>
      <c r="ATT702" s="39"/>
      <c r="ATU702" s="39"/>
      <c r="ATV702" s="39"/>
      <c r="ATW702" s="37"/>
      <c r="ATX702" s="37"/>
      <c r="ATY702" s="37"/>
      <c r="ATZ702" s="37"/>
      <c r="AUA702" s="34"/>
      <c r="AUB702" s="40"/>
      <c r="AUC702" s="34"/>
      <c r="AUD702" s="34"/>
      <c r="AUE702" s="35"/>
      <c r="AUF702" s="36"/>
      <c r="AUG702" s="37"/>
      <c r="AUH702" s="34"/>
      <c r="AUI702" s="34"/>
      <c r="AUJ702" s="41"/>
      <c r="AUK702" s="41"/>
      <c r="AUL702" s="41"/>
      <c r="AUM702" s="41"/>
      <c r="AUN702" s="36"/>
      <c r="AUO702" s="41"/>
      <c r="AUP702" s="36"/>
      <c r="AUQ702" s="34"/>
      <c r="AUR702" s="34"/>
      <c r="AUS702" s="37"/>
      <c r="AUT702" s="38"/>
      <c r="AUU702" s="34"/>
      <c r="AUV702" s="39"/>
      <c r="AUW702" s="39"/>
      <c r="AUX702" s="39"/>
      <c r="AUY702" s="39"/>
      <c r="AUZ702" s="39"/>
      <c r="AVA702" s="39"/>
      <c r="AVB702" s="39"/>
      <c r="AVC702" s="39"/>
      <c r="AVD702" s="39"/>
      <c r="AVE702" s="39"/>
      <c r="AVF702" s="39"/>
      <c r="AVG702" s="37"/>
      <c r="AVH702" s="37"/>
      <c r="AVI702" s="37"/>
      <c r="AVJ702" s="37"/>
      <c r="AVK702" s="34"/>
      <c r="AVL702" s="40"/>
      <c r="AVM702" s="34"/>
      <c r="AVN702" s="34"/>
      <c r="AVO702" s="35"/>
      <c r="AVP702" s="36"/>
      <c r="AVQ702" s="37"/>
      <c r="AVR702" s="34"/>
      <c r="AVS702" s="34"/>
      <c r="AVT702" s="41"/>
      <c r="AVU702" s="41"/>
      <c r="AVV702" s="41"/>
      <c r="AVW702" s="41"/>
      <c r="AVX702" s="36"/>
      <c r="AVY702" s="41"/>
      <c r="AVZ702" s="36"/>
      <c r="AWA702" s="34"/>
      <c r="AWB702" s="34"/>
      <c r="AWC702" s="37"/>
      <c r="AWD702" s="38"/>
      <c r="AWE702" s="34"/>
      <c r="AWF702" s="39"/>
      <c r="AWG702" s="39"/>
      <c r="AWH702" s="39"/>
      <c r="AWI702" s="39"/>
      <c r="AWJ702" s="39"/>
      <c r="AWK702" s="39"/>
      <c r="AWL702" s="39"/>
      <c r="AWM702" s="39"/>
      <c r="AWN702" s="39"/>
      <c r="AWO702" s="39"/>
      <c r="AWP702" s="39"/>
      <c r="AWQ702" s="37"/>
      <c r="AWR702" s="37"/>
      <c r="AWS702" s="37"/>
      <c r="AWT702" s="37"/>
      <c r="AWU702" s="34"/>
      <c r="AWV702" s="40"/>
      <c r="AWW702" s="34"/>
      <c r="AWX702" s="34"/>
      <c r="AWY702" s="35"/>
      <c r="AWZ702" s="36"/>
      <c r="AXA702" s="37"/>
      <c r="AXB702" s="34"/>
      <c r="AXC702" s="34"/>
      <c r="AXD702" s="41"/>
      <c r="AXE702" s="41"/>
      <c r="AXF702" s="41"/>
      <c r="AXG702" s="41"/>
      <c r="AXH702" s="36"/>
      <c r="AXI702" s="41"/>
      <c r="AXJ702" s="36"/>
      <c r="AXK702" s="34"/>
      <c r="AXL702" s="34"/>
      <c r="AXM702" s="37"/>
      <c r="AXN702" s="38"/>
      <c r="AXO702" s="34"/>
      <c r="AXP702" s="39"/>
      <c r="AXQ702" s="39"/>
      <c r="AXR702" s="39"/>
      <c r="AXS702" s="39"/>
      <c r="AXT702" s="39"/>
      <c r="AXU702" s="39"/>
      <c r="AXV702" s="39"/>
      <c r="AXW702" s="39"/>
      <c r="AXX702" s="39"/>
      <c r="AXY702" s="39"/>
      <c r="AXZ702" s="39"/>
      <c r="AYA702" s="37"/>
      <c r="AYB702" s="37"/>
      <c r="AYC702" s="37"/>
      <c r="AYD702" s="37"/>
      <c r="AYE702" s="34"/>
      <c r="AYF702" s="40"/>
      <c r="AYG702" s="34"/>
      <c r="AYH702" s="34"/>
      <c r="AYI702" s="35"/>
      <c r="AYJ702" s="36"/>
      <c r="AYK702" s="37"/>
      <c r="AYL702" s="34"/>
      <c r="AYM702" s="34"/>
      <c r="AYN702" s="41"/>
      <c r="AYO702" s="41"/>
      <c r="AYP702" s="41"/>
      <c r="AYQ702" s="41"/>
      <c r="AYR702" s="36"/>
      <c r="AYS702" s="41"/>
      <c r="AYT702" s="36"/>
      <c r="AYU702" s="34"/>
      <c r="AYV702" s="34"/>
      <c r="AYW702" s="37"/>
      <c r="AYX702" s="38"/>
      <c r="AYY702" s="34"/>
      <c r="AYZ702" s="39"/>
      <c r="AZA702" s="39"/>
      <c r="AZB702" s="39"/>
      <c r="AZC702" s="39"/>
      <c r="AZD702" s="39"/>
      <c r="AZE702" s="39"/>
      <c r="AZF702" s="39"/>
      <c r="AZG702" s="39"/>
      <c r="AZH702" s="39"/>
      <c r="AZI702" s="39"/>
      <c r="AZJ702" s="39"/>
      <c r="AZK702" s="37"/>
      <c r="AZL702" s="37"/>
      <c r="AZM702" s="37"/>
      <c r="AZN702" s="37"/>
      <c r="AZO702" s="34"/>
      <c r="AZP702" s="40"/>
      <c r="AZQ702" s="34"/>
      <c r="AZR702" s="34"/>
      <c r="AZS702" s="35"/>
      <c r="AZT702" s="36"/>
      <c r="AZU702" s="37"/>
      <c r="AZV702" s="34"/>
      <c r="AZW702" s="34"/>
      <c r="AZX702" s="41"/>
      <c r="AZY702" s="41"/>
      <c r="AZZ702" s="41"/>
      <c r="BAA702" s="41"/>
      <c r="BAB702" s="36"/>
      <c r="BAC702" s="41"/>
      <c r="BAD702" s="36"/>
      <c r="BAE702" s="34"/>
      <c r="BAF702" s="34"/>
      <c r="BAG702" s="37"/>
      <c r="BAH702" s="38"/>
      <c r="BAI702" s="34"/>
      <c r="BAJ702" s="39"/>
      <c r="BAK702" s="39"/>
      <c r="BAL702" s="39"/>
      <c r="BAM702" s="39"/>
      <c r="BAN702" s="39"/>
      <c r="BAO702" s="39"/>
      <c r="BAP702" s="39"/>
      <c r="BAQ702" s="39"/>
      <c r="BAR702" s="39"/>
      <c r="BAS702" s="39"/>
      <c r="BAT702" s="39"/>
      <c r="BAU702" s="37"/>
      <c r="BAV702" s="37"/>
      <c r="BAW702" s="37"/>
      <c r="BAX702" s="37"/>
      <c r="BAY702" s="34"/>
      <c r="BAZ702" s="40"/>
      <c r="BBA702" s="34"/>
      <c r="BBB702" s="34"/>
      <c r="BBC702" s="35"/>
      <c r="BBD702" s="36"/>
      <c r="BBE702" s="37"/>
      <c r="BBF702" s="34"/>
      <c r="BBG702" s="34"/>
      <c r="BBH702" s="41"/>
      <c r="BBI702" s="41"/>
      <c r="BBJ702" s="41"/>
      <c r="BBK702" s="41"/>
      <c r="BBL702" s="36"/>
      <c r="BBM702" s="41"/>
      <c r="BBN702" s="36"/>
      <c r="BBO702" s="34"/>
      <c r="BBP702" s="34"/>
      <c r="BBQ702" s="37"/>
      <c r="BBR702" s="38"/>
      <c r="BBS702" s="34"/>
      <c r="BBT702" s="39"/>
      <c r="BBU702" s="39"/>
      <c r="BBV702" s="39"/>
      <c r="BBW702" s="39"/>
      <c r="BBX702" s="39"/>
      <c r="BBY702" s="39"/>
      <c r="BBZ702" s="39"/>
      <c r="BCA702" s="39"/>
      <c r="BCB702" s="39"/>
      <c r="BCC702" s="39"/>
      <c r="BCD702" s="39"/>
      <c r="BCE702" s="37"/>
      <c r="BCF702" s="37"/>
      <c r="BCG702" s="37"/>
      <c r="BCH702" s="37"/>
      <c r="BCI702" s="34"/>
      <c r="BCJ702" s="40"/>
      <c r="BCK702" s="34"/>
      <c r="BCL702" s="34"/>
      <c r="BCM702" s="35"/>
      <c r="BCN702" s="36"/>
      <c r="BCO702" s="37"/>
      <c r="BCP702" s="34"/>
      <c r="BCQ702" s="34"/>
      <c r="BCR702" s="41"/>
      <c r="BCS702" s="41"/>
      <c r="BCT702" s="41"/>
      <c r="BCU702" s="41"/>
      <c r="BCV702" s="36"/>
      <c r="BCW702" s="41"/>
      <c r="BCX702" s="36"/>
      <c r="BCY702" s="34"/>
      <c r="BCZ702" s="34"/>
      <c r="BDA702" s="37"/>
      <c r="BDB702" s="38"/>
      <c r="BDC702" s="34"/>
      <c r="BDD702" s="39"/>
      <c r="BDE702" s="39"/>
      <c r="BDF702" s="39"/>
      <c r="BDG702" s="39"/>
      <c r="BDH702" s="39"/>
      <c r="BDI702" s="39"/>
      <c r="BDJ702" s="39"/>
      <c r="BDK702" s="39"/>
      <c r="BDL702" s="39"/>
      <c r="BDM702" s="39"/>
      <c r="BDN702" s="39"/>
      <c r="BDO702" s="37"/>
      <c r="BDP702" s="37"/>
      <c r="BDQ702" s="37"/>
      <c r="BDR702" s="37"/>
      <c r="BDS702" s="34"/>
      <c r="BDT702" s="40"/>
      <c r="BDU702" s="34"/>
      <c r="BDV702" s="34"/>
      <c r="BDW702" s="35"/>
      <c r="BDX702" s="36"/>
      <c r="BDY702" s="37"/>
      <c r="BDZ702" s="34"/>
      <c r="BEA702" s="34"/>
      <c r="BEB702" s="41"/>
      <c r="BEC702" s="41"/>
      <c r="BED702" s="41"/>
      <c r="BEE702" s="41"/>
      <c r="BEF702" s="36"/>
      <c r="BEG702" s="41"/>
      <c r="BEH702" s="36"/>
      <c r="BEI702" s="34"/>
      <c r="BEJ702" s="34"/>
      <c r="BEK702" s="37"/>
      <c r="BEL702" s="38"/>
      <c r="BEM702" s="34"/>
      <c r="BEN702" s="39"/>
      <c r="BEO702" s="39"/>
      <c r="BEP702" s="39"/>
      <c r="BEQ702" s="39"/>
      <c r="BER702" s="39"/>
      <c r="BES702" s="39"/>
      <c r="BET702" s="39"/>
      <c r="BEU702" s="39"/>
      <c r="BEV702" s="39"/>
      <c r="BEW702" s="39"/>
      <c r="BEX702" s="39"/>
      <c r="BEY702" s="37"/>
      <c r="BEZ702" s="37"/>
      <c r="BFA702" s="37"/>
      <c r="BFB702" s="37"/>
      <c r="BFC702" s="34"/>
      <c r="BFD702" s="40"/>
      <c r="BFE702" s="34"/>
      <c r="BFF702" s="34"/>
      <c r="BFG702" s="35"/>
      <c r="BFH702" s="36"/>
      <c r="BFI702" s="37"/>
      <c r="BFJ702" s="34"/>
      <c r="BFK702" s="34"/>
      <c r="BFL702" s="41"/>
      <c r="BFM702" s="41"/>
      <c r="BFN702" s="41"/>
      <c r="BFO702" s="41"/>
      <c r="BFP702" s="36"/>
      <c r="BFQ702" s="41"/>
      <c r="BFR702" s="36"/>
      <c r="BFS702" s="34"/>
      <c r="BFT702" s="34"/>
      <c r="BFU702" s="37"/>
      <c r="BFV702" s="38"/>
      <c r="BFW702" s="34"/>
      <c r="BFX702" s="39"/>
      <c r="BFY702" s="39"/>
      <c r="BFZ702" s="39"/>
      <c r="BGA702" s="39"/>
      <c r="BGB702" s="39"/>
      <c r="BGC702" s="39"/>
      <c r="BGD702" s="39"/>
      <c r="BGE702" s="39"/>
      <c r="BGF702" s="39"/>
      <c r="BGG702" s="39"/>
      <c r="BGH702" s="39"/>
      <c r="BGI702" s="37"/>
      <c r="BGJ702" s="37"/>
      <c r="BGK702" s="37"/>
      <c r="BGL702" s="37"/>
      <c r="BGM702" s="34"/>
      <c r="BGN702" s="40"/>
      <c r="BGO702" s="34"/>
      <c r="BGP702" s="34"/>
      <c r="BGQ702" s="35"/>
      <c r="BGR702" s="36"/>
      <c r="BGS702" s="37"/>
      <c r="BGT702" s="34"/>
      <c r="BGU702" s="34"/>
      <c r="BGV702" s="41"/>
      <c r="BGW702" s="41"/>
      <c r="BGX702" s="41"/>
      <c r="BGY702" s="41"/>
      <c r="BGZ702" s="36"/>
      <c r="BHA702" s="41"/>
      <c r="BHB702" s="36"/>
      <c r="BHC702" s="34"/>
      <c r="BHD702" s="34"/>
      <c r="BHE702" s="37"/>
      <c r="BHF702" s="38"/>
      <c r="BHG702" s="34"/>
      <c r="BHH702" s="39"/>
      <c r="BHI702" s="39"/>
      <c r="BHJ702" s="39"/>
      <c r="BHK702" s="39"/>
      <c r="BHL702" s="39"/>
      <c r="BHM702" s="39"/>
      <c r="BHN702" s="39"/>
      <c r="BHO702" s="39"/>
      <c r="BHP702" s="39"/>
      <c r="BHQ702" s="39"/>
      <c r="BHR702" s="39"/>
      <c r="BHS702" s="37"/>
      <c r="BHT702" s="37"/>
      <c r="BHU702" s="37"/>
      <c r="BHV702" s="37"/>
      <c r="BHW702" s="34"/>
      <c r="BHX702" s="40"/>
      <c r="BHY702" s="34"/>
      <c r="BHZ702" s="34"/>
      <c r="BIA702" s="35"/>
      <c r="BIB702" s="36"/>
      <c r="BIC702" s="37"/>
      <c r="BID702" s="34"/>
      <c r="BIE702" s="34"/>
      <c r="BIF702" s="41"/>
      <c r="BIG702" s="41"/>
      <c r="BIH702" s="41"/>
      <c r="BII702" s="41"/>
      <c r="BIJ702" s="36"/>
      <c r="BIK702" s="41"/>
      <c r="BIL702" s="36"/>
      <c r="BIM702" s="34"/>
      <c r="BIN702" s="34"/>
      <c r="BIO702" s="37"/>
      <c r="BIP702" s="38"/>
      <c r="BIQ702" s="34"/>
      <c r="BIR702" s="39"/>
      <c r="BIS702" s="39"/>
      <c r="BIT702" s="39"/>
      <c r="BIU702" s="39"/>
      <c r="BIV702" s="39"/>
      <c r="BIW702" s="39"/>
      <c r="BIX702" s="39"/>
      <c r="BIY702" s="39"/>
      <c r="BIZ702" s="39"/>
      <c r="BJA702" s="39"/>
      <c r="BJB702" s="39"/>
      <c r="BJC702" s="37"/>
      <c r="BJD702" s="37"/>
      <c r="BJE702" s="37"/>
      <c r="BJF702" s="37"/>
      <c r="BJG702" s="34"/>
      <c r="BJH702" s="40"/>
      <c r="BJI702" s="34"/>
      <c r="BJJ702" s="34"/>
      <c r="BJK702" s="35"/>
      <c r="BJL702" s="36"/>
      <c r="BJM702" s="37"/>
      <c r="BJN702" s="34"/>
      <c r="BJO702" s="34"/>
      <c r="BJP702" s="41"/>
      <c r="BJQ702" s="41"/>
      <c r="BJR702" s="41"/>
      <c r="BJS702" s="41"/>
      <c r="BJT702" s="36"/>
      <c r="BJU702" s="41"/>
      <c r="BJV702" s="36"/>
      <c r="BJW702" s="34"/>
      <c r="BJX702" s="34"/>
      <c r="BJY702" s="37"/>
      <c r="BJZ702" s="38"/>
      <c r="BKA702" s="34"/>
      <c r="BKB702" s="39"/>
      <c r="BKC702" s="39"/>
      <c r="BKD702" s="39"/>
      <c r="BKE702" s="39"/>
      <c r="BKF702" s="39"/>
      <c r="BKG702" s="39"/>
      <c r="BKH702" s="39"/>
      <c r="BKI702" s="39"/>
      <c r="BKJ702" s="39"/>
      <c r="BKK702" s="39"/>
      <c r="BKL702" s="39"/>
      <c r="BKM702" s="37"/>
      <c r="BKN702" s="37"/>
      <c r="BKO702" s="37"/>
      <c r="BKP702" s="37"/>
      <c r="BKQ702" s="34"/>
      <c r="BKR702" s="40"/>
      <c r="BKS702" s="34"/>
      <c r="BKT702" s="34"/>
      <c r="BKU702" s="35"/>
      <c r="BKV702" s="36"/>
      <c r="BKW702" s="37"/>
      <c r="BKX702" s="34"/>
      <c r="BKY702" s="34"/>
      <c r="BKZ702" s="41"/>
      <c r="BLA702" s="41"/>
      <c r="BLB702" s="41"/>
      <c r="BLC702" s="41"/>
      <c r="BLD702" s="36"/>
      <c r="BLE702" s="41"/>
      <c r="BLF702" s="36"/>
      <c r="BLG702" s="34"/>
      <c r="BLH702" s="34"/>
      <c r="BLI702" s="37"/>
      <c r="BLJ702" s="38"/>
      <c r="BLK702" s="34"/>
      <c r="BLL702" s="39"/>
      <c r="BLM702" s="39"/>
      <c r="BLN702" s="39"/>
      <c r="BLO702" s="39"/>
      <c r="BLP702" s="39"/>
      <c r="BLQ702" s="39"/>
      <c r="BLR702" s="39"/>
      <c r="BLS702" s="39"/>
      <c r="BLT702" s="39"/>
      <c r="BLU702" s="39"/>
      <c r="BLV702" s="39"/>
      <c r="BLW702" s="37"/>
      <c r="BLX702" s="37"/>
      <c r="BLY702" s="37"/>
      <c r="BLZ702" s="37"/>
      <c r="BMA702" s="34"/>
      <c r="BMB702" s="40"/>
      <c r="BMC702" s="34"/>
      <c r="BMD702" s="34"/>
      <c r="BME702" s="35"/>
      <c r="BMF702" s="36"/>
      <c r="BMG702" s="37"/>
      <c r="BMH702" s="34"/>
      <c r="BMI702" s="34"/>
      <c r="BMJ702" s="41"/>
      <c r="BMK702" s="41"/>
      <c r="BML702" s="41"/>
      <c r="BMM702" s="41"/>
      <c r="BMN702" s="36"/>
      <c r="BMO702" s="41"/>
      <c r="BMP702" s="36"/>
      <c r="BMQ702" s="34"/>
      <c r="BMR702" s="34"/>
      <c r="BMS702" s="37"/>
      <c r="BMT702" s="38"/>
      <c r="BMU702" s="34"/>
      <c r="BMV702" s="39"/>
      <c r="BMW702" s="39"/>
      <c r="BMX702" s="39"/>
      <c r="BMY702" s="39"/>
      <c r="BMZ702" s="39"/>
      <c r="BNA702" s="39"/>
      <c r="BNB702" s="39"/>
      <c r="BNC702" s="39"/>
      <c r="BND702" s="39"/>
      <c r="BNE702" s="39"/>
      <c r="BNF702" s="39"/>
      <c r="BNG702" s="37"/>
      <c r="BNH702" s="37"/>
      <c r="BNI702" s="37"/>
      <c r="BNJ702" s="37"/>
      <c r="BNK702" s="34"/>
      <c r="BNL702" s="40"/>
      <c r="BNM702" s="34"/>
      <c r="BNN702" s="34"/>
      <c r="BNO702" s="35"/>
      <c r="BNP702" s="36"/>
      <c r="BNQ702" s="37"/>
      <c r="BNR702" s="34"/>
      <c r="BNS702" s="34"/>
      <c r="BNT702" s="41"/>
      <c r="BNU702" s="41"/>
      <c r="BNV702" s="41"/>
      <c r="BNW702" s="41"/>
      <c r="BNX702" s="36"/>
      <c r="BNY702" s="41"/>
      <c r="BNZ702" s="36"/>
      <c r="BOA702" s="34"/>
      <c r="BOB702" s="34"/>
      <c r="BOC702" s="37"/>
      <c r="BOD702" s="38"/>
      <c r="BOE702" s="34"/>
      <c r="BOF702" s="39"/>
      <c r="BOG702" s="39"/>
      <c r="BOH702" s="39"/>
      <c r="BOI702" s="39"/>
      <c r="BOJ702" s="39"/>
      <c r="BOK702" s="39"/>
      <c r="BOL702" s="39"/>
      <c r="BOM702" s="39"/>
      <c r="BON702" s="39"/>
      <c r="BOO702" s="39"/>
      <c r="BOP702" s="39"/>
      <c r="BOQ702" s="37"/>
      <c r="BOR702" s="37"/>
      <c r="BOS702" s="37"/>
      <c r="BOT702" s="37"/>
      <c r="BOU702" s="34"/>
      <c r="BOV702" s="40"/>
      <c r="BOW702" s="34"/>
      <c r="BOX702" s="34"/>
      <c r="BOY702" s="35"/>
      <c r="BOZ702" s="36"/>
      <c r="BPA702" s="37"/>
      <c r="BPB702" s="34"/>
      <c r="BPC702" s="34"/>
      <c r="BPD702" s="41"/>
      <c r="BPE702" s="41"/>
      <c r="BPF702" s="41"/>
      <c r="BPG702" s="41"/>
      <c r="BPH702" s="36"/>
      <c r="BPI702" s="41"/>
      <c r="BPJ702" s="36"/>
      <c r="BPK702" s="34"/>
      <c r="BPL702" s="34"/>
      <c r="BPM702" s="37"/>
      <c r="BPN702" s="38"/>
      <c r="BPO702" s="34"/>
      <c r="BPP702" s="39"/>
      <c r="BPQ702" s="39"/>
      <c r="BPR702" s="39"/>
      <c r="BPS702" s="39"/>
      <c r="BPT702" s="39"/>
      <c r="BPU702" s="39"/>
      <c r="BPV702" s="39"/>
      <c r="BPW702" s="39"/>
      <c r="BPX702" s="39"/>
      <c r="BPY702" s="39"/>
      <c r="BPZ702" s="39"/>
      <c r="BQA702" s="37"/>
      <c r="BQB702" s="37"/>
      <c r="BQC702" s="37"/>
      <c r="BQD702" s="37"/>
      <c r="BQE702" s="34"/>
      <c r="BQF702" s="40"/>
      <c r="BQG702" s="34"/>
      <c r="BQH702" s="34"/>
      <c r="BQI702" s="35"/>
      <c r="BQJ702" s="36"/>
      <c r="BQK702" s="37"/>
      <c r="BQL702" s="34"/>
      <c r="BQM702" s="34"/>
      <c r="BQN702" s="41"/>
      <c r="BQO702" s="41"/>
      <c r="BQP702" s="41"/>
      <c r="BQQ702" s="41"/>
      <c r="BQR702" s="36"/>
      <c r="BQS702" s="41"/>
      <c r="BQT702" s="36"/>
      <c r="BQU702" s="34"/>
      <c r="BQV702" s="34"/>
      <c r="BQW702" s="37"/>
      <c r="BQX702" s="38"/>
      <c r="BQY702" s="34"/>
      <c r="BQZ702" s="39"/>
      <c r="BRA702" s="39"/>
      <c r="BRB702" s="39"/>
      <c r="BRC702" s="39"/>
      <c r="BRD702" s="39"/>
      <c r="BRE702" s="39"/>
      <c r="BRF702" s="39"/>
      <c r="BRG702" s="39"/>
      <c r="BRH702" s="39"/>
      <c r="BRI702" s="39"/>
      <c r="BRJ702" s="39"/>
      <c r="BRK702" s="37"/>
      <c r="BRL702" s="37"/>
      <c r="BRM702" s="37"/>
      <c r="BRN702" s="37"/>
      <c r="BRO702" s="34"/>
      <c r="BRP702" s="40"/>
      <c r="BRQ702" s="34"/>
      <c r="BRR702" s="34"/>
      <c r="BRS702" s="35"/>
      <c r="BRT702" s="36"/>
      <c r="BRU702" s="37"/>
      <c r="BRV702" s="34"/>
      <c r="BRW702" s="34"/>
      <c r="BRX702" s="41"/>
      <c r="BRY702" s="41"/>
      <c r="BRZ702" s="41"/>
      <c r="BSA702" s="41"/>
      <c r="BSB702" s="36"/>
      <c r="BSC702" s="41"/>
      <c r="BSD702" s="36"/>
      <c r="BSE702" s="34"/>
      <c r="BSF702" s="34"/>
      <c r="BSG702" s="37"/>
      <c r="BSH702" s="38"/>
      <c r="BSI702" s="34"/>
      <c r="BSJ702" s="39"/>
      <c r="BSK702" s="39"/>
      <c r="BSL702" s="39"/>
      <c r="BSM702" s="39"/>
      <c r="BSN702" s="39"/>
      <c r="BSO702" s="39"/>
      <c r="BSP702" s="39"/>
      <c r="BSQ702" s="39"/>
      <c r="BSR702" s="39"/>
      <c r="BSS702" s="39"/>
      <c r="BST702" s="39"/>
      <c r="BSU702" s="37"/>
      <c r="BSV702" s="37"/>
      <c r="BSW702" s="37"/>
      <c r="BSX702" s="37"/>
      <c r="BSY702" s="34"/>
      <c r="BSZ702" s="40"/>
      <c r="BTA702" s="34"/>
      <c r="BTB702" s="34"/>
      <c r="BTC702" s="35"/>
      <c r="BTD702" s="36"/>
      <c r="BTE702" s="37"/>
      <c r="BTF702" s="34"/>
      <c r="BTG702" s="34"/>
      <c r="BTH702" s="41"/>
      <c r="BTI702" s="41"/>
      <c r="BTJ702" s="41"/>
      <c r="BTK702" s="41"/>
      <c r="BTL702" s="36"/>
      <c r="BTM702" s="41"/>
      <c r="BTN702" s="36"/>
      <c r="BTO702" s="34"/>
      <c r="BTP702" s="34"/>
      <c r="BTQ702" s="37"/>
      <c r="BTR702" s="38"/>
      <c r="BTS702" s="34"/>
      <c r="BTT702" s="39"/>
      <c r="BTU702" s="39"/>
      <c r="BTV702" s="39"/>
      <c r="BTW702" s="39"/>
      <c r="BTX702" s="39"/>
      <c r="BTY702" s="39"/>
      <c r="BTZ702" s="39"/>
      <c r="BUA702" s="39"/>
      <c r="BUB702" s="39"/>
      <c r="BUC702" s="39"/>
      <c r="BUD702" s="39"/>
      <c r="BUE702" s="37"/>
      <c r="BUF702" s="37"/>
      <c r="BUG702" s="37"/>
      <c r="BUH702" s="37"/>
      <c r="BUI702" s="34"/>
      <c r="BUJ702" s="40"/>
      <c r="BUK702" s="34"/>
      <c r="BUL702" s="34"/>
      <c r="BUM702" s="35"/>
      <c r="BUN702" s="36"/>
      <c r="BUO702" s="37"/>
      <c r="BUP702" s="34"/>
      <c r="BUQ702" s="34"/>
      <c r="BUR702" s="41"/>
      <c r="BUS702" s="41"/>
      <c r="BUT702" s="41"/>
      <c r="BUU702" s="41"/>
      <c r="BUV702" s="36"/>
      <c r="BUW702" s="41"/>
      <c r="BUX702" s="36"/>
      <c r="BUY702" s="34"/>
      <c r="BUZ702" s="34"/>
      <c r="BVA702" s="37"/>
      <c r="BVB702" s="38"/>
      <c r="BVC702" s="34"/>
      <c r="BVD702" s="39"/>
      <c r="BVE702" s="39"/>
      <c r="BVF702" s="39"/>
      <c r="BVG702" s="39"/>
      <c r="BVH702" s="39"/>
      <c r="BVI702" s="39"/>
      <c r="BVJ702" s="39"/>
      <c r="BVK702" s="39"/>
      <c r="BVL702" s="39"/>
      <c r="BVM702" s="39"/>
      <c r="BVN702" s="39"/>
      <c r="BVO702" s="37"/>
      <c r="BVP702" s="37"/>
      <c r="BVQ702" s="37"/>
      <c r="BVR702" s="37"/>
      <c r="BVS702" s="34"/>
      <c r="BVT702" s="40"/>
      <c r="BVU702" s="34"/>
      <c r="BVV702" s="34"/>
      <c r="BVW702" s="35"/>
      <c r="BVX702" s="36"/>
      <c r="BVY702" s="37"/>
      <c r="BVZ702" s="34"/>
      <c r="BWA702" s="34"/>
      <c r="BWB702" s="41"/>
      <c r="BWC702" s="41"/>
      <c r="BWD702" s="41"/>
      <c r="BWE702" s="41"/>
      <c r="BWF702" s="36"/>
      <c r="BWG702" s="41"/>
      <c r="BWH702" s="36"/>
      <c r="BWI702" s="34"/>
      <c r="BWJ702" s="34"/>
      <c r="BWK702" s="37"/>
      <c r="BWL702" s="38"/>
      <c r="BWM702" s="34"/>
      <c r="BWN702" s="39"/>
      <c r="BWO702" s="39"/>
      <c r="BWP702" s="39"/>
      <c r="BWQ702" s="39"/>
      <c r="BWR702" s="39"/>
      <c r="BWS702" s="39"/>
      <c r="BWT702" s="39"/>
      <c r="BWU702" s="39"/>
      <c r="BWV702" s="39"/>
      <c r="BWW702" s="39"/>
      <c r="BWX702" s="39"/>
      <c r="BWY702" s="37"/>
      <c r="BWZ702" s="37"/>
      <c r="BXA702" s="37"/>
      <c r="BXB702" s="37"/>
      <c r="BXC702" s="34"/>
      <c r="BXD702" s="40"/>
      <c r="BXE702" s="34"/>
      <c r="BXF702" s="34"/>
      <c r="BXG702" s="35"/>
      <c r="BXH702" s="36"/>
      <c r="BXI702" s="37"/>
      <c r="BXJ702" s="34"/>
      <c r="BXK702" s="34"/>
      <c r="BXL702" s="41"/>
      <c r="BXM702" s="41"/>
      <c r="BXN702" s="41"/>
      <c r="BXO702" s="41"/>
      <c r="BXP702" s="36"/>
      <c r="BXQ702" s="41"/>
      <c r="BXR702" s="36"/>
      <c r="BXS702" s="34"/>
      <c r="BXT702" s="34"/>
      <c r="BXU702" s="37"/>
      <c r="BXV702" s="38"/>
      <c r="BXW702" s="34"/>
      <c r="BXX702" s="39"/>
      <c r="BXY702" s="39"/>
      <c r="BXZ702" s="39"/>
      <c r="BYA702" s="39"/>
      <c r="BYB702" s="39"/>
      <c r="BYC702" s="39"/>
      <c r="BYD702" s="39"/>
      <c r="BYE702" s="39"/>
      <c r="BYF702" s="39"/>
      <c r="BYG702" s="39"/>
      <c r="BYH702" s="39"/>
      <c r="BYI702" s="37"/>
      <c r="BYJ702" s="37"/>
      <c r="BYK702" s="37"/>
      <c r="BYL702" s="37"/>
      <c r="BYM702" s="34"/>
      <c r="BYN702" s="40"/>
      <c r="BYO702" s="34"/>
      <c r="BYP702" s="34"/>
      <c r="BYQ702" s="35"/>
      <c r="BYR702" s="36"/>
      <c r="BYS702" s="37"/>
      <c r="BYT702" s="34"/>
      <c r="BYU702" s="34"/>
      <c r="BYV702" s="41"/>
      <c r="BYW702" s="41"/>
      <c r="BYX702" s="41"/>
      <c r="BYY702" s="41"/>
      <c r="BYZ702" s="36"/>
      <c r="BZA702" s="41"/>
      <c r="BZB702" s="36"/>
      <c r="BZC702" s="34"/>
      <c r="BZD702" s="34"/>
      <c r="BZE702" s="37"/>
      <c r="BZF702" s="38"/>
      <c r="BZG702" s="34"/>
      <c r="BZH702" s="39"/>
      <c r="BZI702" s="39"/>
      <c r="BZJ702" s="39"/>
      <c r="BZK702" s="39"/>
      <c r="BZL702" s="39"/>
      <c r="BZM702" s="39"/>
      <c r="BZN702" s="39"/>
      <c r="BZO702" s="39"/>
      <c r="BZP702" s="39"/>
      <c r="BZQ702" s="39"/>
      <c r="BZR702" s="39"/>
      <c r="BZS702" s="37"/>
      <c r="BZT702" s="37"/>
      <c r="BZU702" s="37"/>
      <c r="BZV702" s="37"/>
      <c r="BZW702" s="34"/>
      <c r="BZX702" s="40"/>
      <c r="BZY702" s="34"/>
      <c r="BZZ702" s="34"/>
      <c r="CAA702" s="35"/>
      <c r="CAB702" s="36"/>
      <c r="CAC702" s="37"/>
      <c r="CAD702" s="34"/>
      <c r="CAE702" s="34"/>
      <c r="CAF702" s="41"/>
      <c r="CAG702" s="41"/>
      <c r="CAH702" s="41"/>
      <c r="CAI702" s="41"/>
      <c r="CAJ702" s="36"/>
      <c r="CAK702" s="41"/>
      <c r="CAL702" s="36"/>
      <c r="CAM702" s="34"/>
      <c r="CAN702" s="34"/>
      <c r="CAO702" s="37"/>
      <c r="CAP702" s="38"/>
      <c r="CAQ702" s="34"/>
      <c r="CAR702" s="39"/>
      <c r="CAS702" s="39"/>
      <c r="CAT702" s="39"/>
      <c r="CAU702" s="39"/>
      <c r="CAV702" s="39"/>
      <c r="CAW702" s="39"/>
      <c r="CAX702" s="39"/>
      <c r="CAY702" s="39"/>
      <c r="CAZ702" s="39"/>
      <c r="CBA702" s="39"/>
      <c r="CBB702" s="39"/>
      <c r="CBC702" s="37"/>
      <c r="CBD702" s="37"/>
      <c r="CBE702" s="37"/>
      <c r="CBF702" s="37"/>
      <c r="CBG702" s="34"/>
      <c r="CBH702" s="40"/>
      <c r="CBI702" s="34"/>
      <c r="CBJ702" s="34"/>
      <c r="CBK702" s="35"/>
      <c r="CBL702" s="36"/>
      <c r="CBM702" s="37"/>
      <c r="CBN702" s="34"/>
      <c r="CBO702" s="34"/>
      <c r="CBP702" s="41"/>
      <c r="CBQ702" s="41"/>
      <c r="CBR702" s="41"/>
      <c r="CBS702" s="41"/>
      <c r="CBT702" s="36"/>
      <c r="CBU702" s="41"/>
      <c r="CBV702" s="36"/>
      <c r="CBW702" s="34"/>
      <c r="CBX702" s="34"/>
      <c r="CBY702" s="37"/>
      <c r="CBZ702" s="38"/>
      <c r="CCA702" s="34"/>
      <c r="CCB702" s="39"/>
      <c r="CCC702" s="39"/>
      <c r="CCD702" s="39"/>
      <c r="CCE702" s="39"/>
      <c r="CCF702" s="39"/>
      <c r="CCG702" s="39"/>
      <c r="CCH702" s="39"/>
      <c r="CCI702" s="39"/>
      <c r="CCJ702" s="39"/>
      <c r="CCK702" s="39"/>
      <c r="CCL702" s="39"/>
      <c r="CCM702" s="37"/>
      <c r="CCN702" s="37"/>
      <c r="CCO702" s="37"/>
      <c r="CCP702" s="37"/>
      <c r="CCQ702" s="34"/>
      <c r="CCR702" s="40"/>
      <c r="CCS702" s="34"/>
      <c r="CCT702" s="34"/>
      <c r="CCU702" s="35"/>
      <c r="CCV702" s="36"/>
      <c r="CCW702" s="37"/>
      <c r="CCX702" s="34"/>
      <c r="CCY702" s="34"/>
      <c r="CCZ702" s="41"/>
      <c r="CDA702" s="41"/>
      <c r="CDB702" s="41"/>
      <c r="CDC702" s="41"/>
      <c r="CDD702" s="36"/>
      <c r="CDE702" s="41"/>
      <c r="CDF702" s="36"/>
      <c r="CDG702" s="34"/>
      <c r="CDH702" s="34"/>
      <c r="CDI702" s="37"/>
      <c r="CDJ702" s="38"/>
      <c r="CDK702" s="34"/>
      <c r="CDL702" s="39"/>
      <c r="CDM702" s="39"/>
      <c r="CDN702" s="39"/>
      <c r="CDO702" s="39"/>
      <c r="CDP702" s="39"/>
      <c r="CDQ702" s="39"/>
      <c r="CDR702" s="39"/>
      <c r="CDS702" s="39"/>
      <c r="CDT702" s="39"/>
      <c r="CDU702" s="39"/>
      <c r="CDV702" s="39"/>
      <c r="CDW702" s="37"/>
      <c r="CDX702" s="37"/>
      <c r="CDY702" s="37"/>
      <c r="CDZ702" s="37"/>
      <c r="CEA702" s="34"/>
      <c r="CEB702" s="40"/>
      <c r="CEC702" s="34"/>
      <c r="CED702" s="34"/>
      <c r="CEE702" s="35"/>
      <c r="CEF702" s="36"/>
      <c r="CEG702" s="37"/>
      <c r="CEH702" s="34"/>
      <c r="CEI702" s="34"/>
      <c r="CEJ702" s="41"/>
      <c r="CEK702" s="41"/>
      <c r="CEL702" s="41"/>
      <c r="CEM702" s="41"/>
      <c r="CEN702" s="36"/>
      <c r="CEO702" s="41"/>
      <c r="CEP702" s="36"/>
      <c r="CEQ702" s="34"/>
      <c r="CER702" s="34"/>
      <c r="CES702" s="37"/>
      <c r="CET702" s="38"/>
      <c r="CEU702" s="34"/>
      <c r="CEV702" s="39"/>
      <c r="CEW702" s="39"/>
      <c r="CEX702" s="39"/>
      <c r="CEY702" s="39"/>
      <c r="CEZ702" s="39"/>
      <c r="CFA702" s="39"/>
      <c r="CFB702" s="39"/>
      <c r="CFC702" s="39"/>
      <c r="CFD702" s="39"/>
      <c r="CFE702" s="39"/>
      <c r="CFF702" s="39"/>
      <c r="CFG702" s="37"/>
      <c r="CFH702" s="37"/>
      <c r="CFI702" s="37"/>
      <c r="CFJ702" s="37"/>
      <c r="CFK702" s="34"/>
      <c r="CFL702" s="40"/>
      <c r="CFM702" s="34"/>
      <c r="CFN702" s="34"/>
      <c r="CFO702" s="35"/>
      <c r="CFP702" s="36"/>
      <c r="CFQ702" s="37"/>
      <c r="CFR702" s="34"/>
      <c r="CFS702" s="34"/>
      <c r="CFT702" s="41"/>
      <c r="CFU702" s="41"/>
      <c r="CFV702" s="41"/>
      <c r="CFW702" s="41"/>
      <c r="CFX702" s="36"/>
      <c r="CFY702" s="41"/>
      <c r="CFZ702" s="36"/>
      <c r="CGA702" s="34"/>
      <c r="CGB702" s="34"/>
      <c r="CGC702" s="37"/>
      <c r="CGD702" s="38"/>
      <c r="CGE702" s="34"/>
      <c r="CGF702" s="39"/>
      <c r="CGG702" s="39"/>
      <c r="CGH702" s="39"/>
      <c r="CGI702" s="39"/>
      <c r="CGJ702" s="39"/>
      <c r="CGK702" s="39"/>
      <c r="CGL702" s="39"/>
      <c r="CGM702" s="39"/>
      <c r="CGN702" s="39"/>
      <c r="CGO702" s="39"/>
      <c r="CGP702" s="39"/>
      <c r="CGQ702" s="37"/>
      <c r="CGR702" s="37"/>
      <c r="CGS702" s="37"/>
      <c r="CGT702" s="37"/>
      <c r="CGU702" s="34"/>
      <c r="CGV702" s="40"/>
      <c r="CGW702" s="34"/>
      <c r="CGX702" s="34"/>
      <c r="CGY702" s="35"/>
      <c r="CGZ702" s="36"/>
      <c r="CHA702" s="37"/>
      <c r="CHB702" s="34"/>
      <c r="CHC702" s="34"/>
      <c r="CHD702" s="41"/>
      <c r="CHE702" s="41"/>
      <c r="CHF702" s="41"/>
      <c r="CHG702" s="41"/>
      <c r="CHH702" s="36"/>
      <c r="CHI702" s="41"/>
      <c r="CHJ702" s="36"/>
      <c r="CHK702" s="34"/>
      <c r="CHL702" s="34"/>
      <c r="CHM702" s="37"/>
      <c r="CHN702" s="38"/>
      <c r="CHO702" s="34"/>
      <c r="CHP702" s="39"/>
      <c r="CHQ702" s="39"/>
      <c r="CHR702" s="39"/>
      <c r="CHS702" s="39"/>
      <c r="CHT702" s="39"/>
      <c r="CHU702" s="39"/>
      <c r="CHV702" s="39"/>
      <c r="CHW702" s="39"/>
      <c r="CHX702" s="39"/>
      <c r="CHY702" s="39"/>
      <c r="CHZ702" s="39"/>
      <c r="CIA702" s="37"/>
      <c r="CIB702" s="37"/>
      <c r="CIC702" s="37"/>
      <c r="CID702" s="37"/>
      <c r="CIE702" s="34"/>
      <c r="CIF702" s="40"/>
      <c r="CIG702" s="34"/>
      <c r="CIH702" s="34"/>
      <c r="CII702" s="35"/>
      <c r="CIJ702" s="36"/>
      <c r="CIK702" s="37"/>
      <c r="CIL702" s="34"/>
      <c r="CIM702" s="34"/>
      <c r="CIN702" s="41"/>
      <c r="CIO702" s="41"/>
      <c r="CIP702" s="41"/>
      <c r="CIQ702" s="41"/>
      <c r="CIR702" s="36"/>
      <c r="CIS702" s="41"/>
      <c r="CIT702" s="36"/>
      <c r="CIU702" s="34"/>
      <c r="CIV702" s="34"/>
      <c r="CIW702" s="37"/>
      <c r="CIX702" s="38"/>
      <c r="CIY702" s="34"/>
      <c r="CIZ702" s="39"/>
      <c r="CJA702" s="39"/>
      <c r="CJB702" s="39"/>
      <c r="CJC702" s="39"/>
      <c r="CJD702" s="39"/>
      <c r="CJE702" s="39"/>
      <c r="CJF702" s="39"/>
      <c r="CJG702" s="39"/>
      <c r="CJH702" s="39"/>
      <c r="CJI702" s="39"/>
      <c r="CJJ702" s="39"/>
      <c r="CJK702" s="37"/>
      <c r="CJL702" s="37"/>
      <c r="CJM702" s="37"/>
      <c r="CJN702" s="37"/>
      <c r="CJO702" s="34"/>
      <c r="CJP702" s="40"/>
      <c r="CJQ702" s="34"/>
      <c r="CJR702" s="34"/>
      <c r="CJS702" s="35"/>
      <c r="CJT702" s="36"/>
      <c r="CJU702" s="37"/>
      <c r="CJV702" s="34"/>
      <c r="CJW702" s="34"/>
      <c r="CJX702" s="41"/>
      <c r="CJY702" s="41"/>
      <c r="CJZ702" s="41"/>
      <c r="CKA702" s="41"/>
      <c r="CKB702" s="36"/>
      <c r="CKC702" s="41"/>
      <c r="CKD702" s="36"/>
      <c r="CKE702" s="34"/>
      <c r="CKF702" s="34"/>
      <c r="CKG702" s="37"/>
      <c r="CKH702" s="38"/>
      <c r="CKI702" s="34"/>
      <c r="CKJ702" s="39"/>
      <c r="CKK702" s="39"/>
      <c r="CKL702" s="39"/>
      <c r="CKM702" s="39"/>
      <c r="CKN702" s="39"/>
      <c r="CKO702" s="39"/>
      <c r="CKP702" s="39"/>
      <c r="CKQ702" s="39"/>
      <c r="CKR702" s="39"/>
      <c r="CKS702" s="39"/>
      <c r="CKT702" s="39"/>
      <c r="CKU702" s="37"/>
      <c r="CKV702" s="37"/>
      <c r="CKW702" s="37"/>
      <c r="CKX702" s="37"/>
      <c r="CKY702" s="34"/>
      <c r="CKZ702" s="40"/>
      <c r="CLA702" s="34"/>
      <c r="CLB702" s="34"/>
      <c r="CLC702" s="35"/>
      <c r="CLD702" s="36"/>
      <c r="CLE702" s="37"/>
      <c r="CLF702" s="34"/>
      <c r="CLG702" s="34"/>
      <c r="CLH702" s="41"/>
      <c r="CLI702" s="41"/>
      <c r="CLJ702" s="41"/>
      <c r="CLK702" s="41"/>
      <c r="CLL702" s="36"/>
      <c r="CLM702" s="41"/>
      <c r="CLN702" s="36"/>
      <c r="CLO702" s="34"/>
      <c r="CLP702" s="34"/>
      <c r="CLQ702" s="37"/>
      <c r="CLR702" s="38"/>
      <c r="CLS702" s="34"/>
      <c r="CLT702" s="39"/>
      <c r="CLU702" s="39"/>
      <c r="CLV702" s="39"/>
      <c r="CLW702" s="39"/>
      <c r="CLX702" s="39"/>
      <c r="CLY702" s="39"/>
      <c r="CLZ702" s="39"/>
      <c r="CMA702" s="39"/>
      <c r="CMB702" s="39"/>
      <c r="CMC702" s="39"/>
      <c r="CMD702" s="39"/>
      <c r="CME702" s="37"/>
      <c r="CMF702" s="37"/>
      <c r="CMG702" s="37"/>
      <c r="CMH702" s="37"/>
      <c r="CMI702" s="34"/>
      <c r="CMJ702" s="40"/>
      <c r="CMK702" s="34"/>
      <c r="CML702" s="34"/>
      <c r="CMM702" s="35"/>
      <c r="CMN702" s="36"/>
      <c r="CMO702" s="37"/>
      <c r="CMP702" s="34"/>
      <c r="CMQ702" s="34"/>
      <c r="CMR702" s="41"/>
      <c r="CMS702" s="41"/>
      <c r="CMT702" s="41"/>
      <c r="CMU702" s="41"/>
      <c r="CMV702" s="36"/>
      <c r="CMW702" s="41"/>
      <c r="CMX702" s="36"/>
      <c r="CMY702" s="34"/>
      <c r="CMZ702" s="34"/>
      <c r="CNA702" s="37"/>
      <c r="CNB702" s="38"/>
      <c r="CNC702" s="34"/>
      <c r="CND702" s="39"/>
      <c r="CNE702" s="39"/>
      <c r="CNF702" s="39"/>
      <c r="CNG702" s="39"/>
      <c r="CNH702" s="39"/>
      <c r="CNI702" s="39"/>
      <c r="CNJ702" s="39"/>
      <c r="CNK702" s="39"/>
      <c r="CNL702" s="39"/>
      <c r="CNM702" s="39"/>
      <c r="CNN702" s="39"/>
      <c r="CNO702" s="37"/>
      <c r="CNP702" s="37"/>
      <c r="CNQ702" s="37"/>
      <c r="CNR702" s="37"/>
      <c r="CNS702" s="34"/>
      <c r="CNT702" s="40"/>
      <c r="CNU702" s="34"/>
      <c r="CNV702" s="34"/>
      <c r="CNW702" s="35"/>
      <c r="CNX702" s="36"/>
      <c r="CNY702" s="37"/>
      <c r="CNZ702" s="34"/>
      <c r="COA702" s="34"/>
      <c r="COB702" s="41"/>
      <c r="COC702" s="41"/>
      <c r="COD702" s="41"/>
      <c r="COE702" s="41"/>
      <c r="COF702" s="36"/>
      <c r="COG702" s="41"/>
      <c r="COH702" s="36"/>
      <c r="COI702" s="34"/>
      <c r="COJ702" s="34"/>
      <c r="COK702" s="37"/>
      <c r="COL702" s="38"/>
      <c r="COM702" s="34"/>
      <c r="CON702" s="39"/>
      <c r="COO702" s="39"/>
      <c r="COP702" s="39"/>
      <c r="COQ702" s="39"/>
      <c r="COR702" s="39"/>
      <c r="COS702" s="39"/>
      <c r="COT702" s="39"/>
      <c r="COU702" s="39"/>
      <c r="COV702" s="39"/>
      <c r="COW702" s="39"/>
      <c r="COX702" s="39"/>
      <c r="COY702" s="37"/>
      <c r="COZ702" s="37"/>
      <c r="CPA702" s="37"/>
      <c r="CPB702" s="37"/>
      <c r="CPC702" s="34"/>
      <c r="CPD702" s="40"/>
      <c r="CPE702" s="34"/>
      <c r="CPF702" s="34"/>
      <c r="CPG702" s="35"/>
      <c r="CPH702" s="36"/>
      <c r="CPI702" s="37"/>
      <c r="CPJ702" s="34"/>
      <c r="CPK702" s="34"/>
      <c r="CPL702" s="41"/>
      <c r="CPM702" s="41"/>
      <c r="CPN702" s="41"/>
      <c r="CPO702" s="41"/>
      <c r="CPP702" s="36"/>
      <c r="CPQ702" s="41"/>
      <c r="CPR702" s="36"/>
      <c r="CPS702" s="34"/>
      <c r="CPT702" s="34"/>
      <c r="CPU702" s="37"/>
      <c r="CPV702" s="38"/>
      <c r="CPW702" s="34"/>
      <c r="CPX702" s="39"/>
      <c r="CPY702" s="39"/>
      <c r="CPZ702" s="39"/>
      <c r="CQA702" s="39"/>
      <c r="CQB702" s="39"/>
      <c r="CQC702" s="39"/>
      <c r="CQD702" s="39"/>
      <c r="CQE702" s="39"/>
      <c r="CQF702" s="39"/>
      <c r="CQG702" s="39"/>
      <c r="CQH702" s="39"/>
      <c r="CQI702" s="37"/>
      <c r="CQJ702" s="37"/>
      <c r="CQK702" s="37"/>
      <c r="CQL702" s="37"/>
      <c r="CQM702" s="34"/>
      <c r="CQN702" s="40"/>
      <c r="CQO702" s="34"/>
      <c r="CQP702" s="34"/>
      <c r="CQQ702" s="35"/>
      <c r="CQR702" s="36"/>
      <c r="CQS702" s="37"/>
      <c r="CQT702" s="34"/>
      <c r="CQU702" s="34"/>
      <c r="CQV702" s="41"/>
      <c r="CQW702" s="41"/>
      <c r="CQX702" s="41"/>
      <c r="CQY702" s="41"/>
      <c r="CQZ702" s="36"/>
      <c r="CRA702" s="41"/>
      <c r="CRB702" s="36"/>
      <c r="CRC702" s="34"/>
      <c r="CRD702" s="34"/>
      <c r="CRE702" s="37"/>
      <c r="CRF702" s="38"/>
      <c r="CRG702" s="34"/>
      <c r="CRH702" s="39"/>
      <c r="CRI702" s="39"/>
      <c r="CRJ702" s="39"/>
      <c r="CRK702" s="39"/>
      <c r="CRL702" s="39"/>
      <c r="CRM702" s="39"/>
      <c r="CRN702" s="39"/>
      <c r="CRO702" s="39"/>
      <c r="CRP702" s="39"/>
      <c r="CRQ702" s="39"/>
      <c r="CRR702" s="39"/>
      <c r="CRS702" s="37"/>
      <c r="CRT702" s="37"/>
      <c r="CRU702" s="37"/>
      <c r="CRV702" s="37"/>
      <c r="CRW702" s="34"/>
      <c r="CRX702" s="40"/>
      <c r="CRY702" s="34"/>
      <c r="CRZ702" s="34"/>
      <c r="CSA702" s="35"/>
      <c r="CSB702" s="36"/>
      <c r="CSC702" s="37"/>
      <c r="CSD702" s="34"/>
      <c r="CSE702" s="34"/>
      <c r="CSF702" s="41"/>
      <c r="CSG702" s="41"/>
      <c r="CSH702" s="41"/>
      <c r="CSI702" s="41"/>
      <c r="CSJ702" s="36"/>
      <c r="CSK702" s="41"/>
      <c r="CSL702" s="36"/>
      <c r="CSM702" s="34"/>
      <c r="CSN702" s="34"/>
      <c r="CSO702" s="37"/>
      <c r="CSP702" s="38"/>
      <c r="CSQ702" s="34"/>
      <c r="CSR702" s="39"/>
      <c r="CSS702" s="39"/>
      <c r="CST702" s="39"/>
      <c r="CSU702" s="39"/>
      <c r="CSV702" s="39"/>
      <c r="CSW702" s="39"/>
      <c r="CSX702" s="39"/>
      <c r="CSY702" s="39"/>
      <c r="CSZ702" s="39"/>
      <c r="CTA702" s="39"/>
      <c r="CTB702" s="39"/>
      <c r="CTC702" s="37"/>
      <c r="CTD702" s="37"/>
      <c r="CTE702" s="37"/>
      <c r="CTF702" s="37"/>
      <c r="CTG702" s="34"/>
      <c r="CTH702" s="40"/>
      <c r="CTI702" s="34"/>
      <c r="CTJ702" s="34"/>
      <c r="CTK702" s="35"/>
      <c r="CTL702" s="36"/>
      <c r="CTM702" s="37"/>
      <c r="CTN702" s="34"/>
      <c r="CTO702" s="34"/>
      <c r="CTP702" s="41"/>
      <c r="CTQ702" s="41"/>
      <c r="CTR702" s="41"/>
      <c r="CTS702" s="41"/>
      <c r="CTT702" s="36"/>
      <c r="CTU702" s="41"/>
      <c r="CTV702" s="36"/>
      <c r="CTW702" s="34"/>
      <c r="CTX702" s="34"/>
      <c r="CTY702" s="37"/>
      <c r="CTZ702" s="38"/>
      <c r="CUA702" s="34"/>
      <c r="CUB702" s="39"/>
      <c r="CUC702" s="39"/>
      <c r="CUD702" s="39"/>
      <c r="CUE702" s="39"/>
      <c r="CUF702" s="39"/>
      <c r="CUG702" s="39"/>
      <c r="CUH702" s="39"/>
      <c r="CUI702" s="39"/>
      <c r="CUJ702" s="39"/>
      <c r="CUK702" s="39"/>
      <c r="CUL702" s="39"/>
      <c r="CUM702" s="37"/>
      <c r="CUN702" s="37"/>
      <c r="CUO702" s="37"/>
      <c r="CUP702" s="37"/>
      <c r="CUQ702" s="34"/>
      <c r="CUR702" s="40"/>
      <c r="CUS702" s="34"/>
      <c r="CUT702" s="34"/>
      <c r="CUU702" s="35"/>
      <c r="CUV702" s="36"/>
      <c r="CUW702" s="37"/>
      <c r="CUX702" s="34"/>
      <c r="CUY702" s="34"/>
      <c r="CUZ702" s="41"/>
      <c r="CVA702" s="41"/>
      <c r="CVB702" s="41"/>
      <c r="CVC702" s="41"/>
      <c r="CVD702" s="36"/>
      <c r="CVE702" s="41"/>
      <c r="CVF702" s="36"/>
      <c r="CVG702" s="34"/>
      <c r="CVH702" s="34"/>
      <c r="CVI702" s="37"/>
      <c r="CVJ702" s="38"/>
      <c r="CVK702" s="34"/>
      <c r="CVL702" s="39"/>
      <c r="CVM702" s="39"/>
      <c r="CVN702" s="39"/>
      <c r="CVO702" s="39"/>
      <c r="CVP702" s="39"/>
      <c r="CVQ702" s="39"/>
      <c r="CVR702" s="39"/>
      <c r="CVS702" s="39"/>
      <c r="CVT702" s="39"/>
      <c r="CVU702" s="39"/>
      <c r="CVV702" s="39"/>
      <c r="CVW702" s="37"/>
      <c r="CVX702" s="37"/>
      <c r="CVY702" s="37"/>
      <c r="CVZ702" s="37"/>
      <c r="CWA702" s="34"/>
      <c r="CWB702" s="40"/>
      <c r="CWC702" s="34"/>
      <c r="CWD702" s="34"/>
      <c r="CWE702" s="35"/>
      <c r="CWF702" s="36"/>
      <c r="CWG702" s="37"/>
      <c r="CWH702" s="34"/>
      <c r="CWI702" s="34"/>
      <c r="CWJ702" s="41"/>
      <c r="CWK702" s="41"/>
      <c r="CWL702" s="41"/>
      <c r="CWM702" s="41"/>
      <c r="CWN702" s="36"/>
      <c r="CWO702" s="41"/>
      <c r="CWP702" s="36"/>
      <c r="CWQ702" s="34"/>
      <c r="CWR702" s="34"/>
      <c r="CWS702" s="37"/>
      <c r="CWT702" s="38"/>
      <c r="CWU702" s="34"/>
      <c r="CWV702" s="39"/>
      <c r="CWW702" s="39"/>
      <c r="CWX702" s="39"/>
      <c r="CWY702" s="39"/>
      <c r="CWZ702" s="39"/>
      <c r="CXA702" s="39"/>
      <c r="CXB702" s="39"/>
      <c r="CXC702" s="39"/>
      <c r="CXD702" s="39"/>
      <c r="CXE702" s="39"/>
      <c r="CXF702" s="39"/>
      <c r="CXG702" s="37"/>
      <c r="CXH702" s="37"/>
      <c r="CXI702" s="37"/>
      <c r="CXJ702" s="37"/>
      <c r="CXK702" s="34"/>
      <c r="CXL702" s="40"/>
      <c r="CXM702" s="34"/>
      <c r="CXN702" s="34"/>
      <c r="CXO702" s="35"/>
      <c r="CXP702" s="36"/>
      <c r="CXQ702" s="37"/>
      <c r="CXR702" s="34"/>
      <c r="CXS702" s="34"/>
      <c r="CXT702" s="41"/>
      <c r="CXU702" s="41"/>
      <c r="CXV702" s="41"/>
      <c r="CXW702" s="41"/>
      <c r="CXX702" s="36"/>
      <c r="CXY702" s="41"/>
      <c r="CXZ702" s="36"/>
      <c r="CYA702" s="34"/>
      <c r="CYB702" s="34"/>
      <c r="CYC702" s="37"/>
      <c r="CYD702" s="38"/>
      <c r="CYE702" s="34"/>
      <c r="CYF702" s="39"/>
      <c r="CYG702" s="39"/>
      <c r="CYH702" s="39"/>
      <c r="CYI702" s="39"/>
      <c r="CYJ702" s="39"/>
      <c r="CYK702" s="39"/>
      <c r="CYL702" s="39"/>
      <c r="CYM702" s="39"/>
      <c r="CYN702" s="39"/>
      <c r="CYO702" s="39"/>
      <c r="CYP702" s="39"/>
      <c r="CYQ702" s="37"/>
      <c r="CYR702" s="37"/>
      <c r="CYS702" s="37"/>
      <c r="CYT702" s="37"/>
      <c r="CYU702" s="34"/>
      <c r="CYV702" s="40"/>
      <c r="CYW702" s="34"/>
      <c r="CYX702" s="34"/>
      <c r="CYY702" s="35"/>
      <c r="CYZ702" s="36"/>
      <c r="CZA702" s="37"/>
      <c r="CZB702" s="34"/>
      <c r="CZC702" s="34"/>
      <c r="CZD702" s="41"/>
      <c r="CZE702" s="41"/>
      <c r="CZF702" s="41"/>
      <c r="CZG702" s="41"/>
      <c r="CZH702" s="36"/>
      <c r="CZI702" s="41"/>
      <c r="CZJ702" s="36"/>
      <c r="CZK702" s="34"/>
      <c r="CZL702" s="34"/>
      <c r="CZM702" s="37"/>
      <c r="CZN702" s="38"/>
      <c r="CZO702" s="34"/>
      <c r="CZP702" s="39"/>
      <c r="CZQ702" s="39"/>
      <c r="CZR702" s="39"/>
      <c r="CZS702" s="39"/>
      <c r="CZT702" s="39"/>
      <c r="CZU702" s="39"/>
      <c r="CZV702" s="39"/>
      <c r="CZW702" s="39"/>
      <c r="CZX702" s="39"/>
      <c r="CZY702" s="39"/>
      <c r="CZZ702" s="39"/>
      <c r="DAA702" s="37"/>
      <c r="DAB702" s="37"/>
      <c r="DAC702" s="37"/>
      <c r="DAD702" s="37"/>
      <c r="DAE702" s="34"/>
      <c r="DAF702" s="40"/>
      <c r="DAG702" s="34"/>
      <c r="DAH702" s="34"/>
      <c r="DAI702" s="35"/>
      <c r="DAJ702" s="36"/>
      <c r="DAK702" s="37"/>
      <c r="DAL702" s="34"/>
      <c r="DAM702" s="34"/>
      <c r="DAN702" s="41"/>
      <c r="DAO702" s="41"/>
      <c r="DAP702" s="41"/>
      <c r="DAQ702" s="41"/>
      <c r="DAR702" s="36"/>
      <c r="DAS702" s="41"/>
      <c r="DAT702" s="36"/>
      <c r="DAU702" s="34"/>
      <c r="DAV702" s="34"/>
      <c r="DAW702" s="37"/>
      <c r="DAX702" s="38"/>
      <c r="DAY702" s="34"/>
      <c r="DAZ702" s="39"/>
      <c r="DBA702" s="39"/>
      <c r="DBB702" s="39"/>
      <c r="DBC702" s="39"/>
      <c r="DBD702" s="39"/>
      <c r="DBE702" s="39"/>
      <c r="DBF702" s="39"/>
      <c r="DBG702" s="39"/>
      <c r="DBH702" s="39"/>
      <c r="DBI702" s="39"/>
      <c r="DBJ702" s="39"/>
      <c r="DBK702" s="37"/>
      <c r="DBL702" s="37"/>
      <c r="DBM702" s="37"/>
      <c r="DBN702" s="37"/>
      <c r="DBO702" s="34"/>
      <c r="DBP702" s="40"/>
      <c r="DBQ702" s="34"/>
      <c r="DBR702" s="34"/>
      <c r="DBS702" s="35"/>
      <c r="DBT702" s="36"/>
      <c r="DBU702" s="37"/>
      <c r="DBV702" s="34"/>
      <c r="DBW702" s="34"/>
      <c r="DBX702" s="41"/>
      <c r="DBY702" s="41"/>
      <c r="DBZ702" s="41"/>
      <c r="DCA702" s="41"/>
      <c r="DCB702" s="36"/>
      <c r="DCC702" s="41"/>
      <c r="DCD702" s="36"/>
      <c r="DCE702" s="34"/>
      <c r="DCF702" s="34"/>
      <c r="DCG702" s="37"/>
      <c r="DCH702" s="38"/>
      <c r="DCI702" s="34"/>
      <c r="DCJ702" s="39"/>
      <c r="DCK702" s="39"/>
      <c r="DCL702" s="39"/>
      <c r="DCM702" s="39"/>
      <c r="DCN702" s="39"/>
      <c r="DCO702" s="39"/>
      <c r="DCP702" s="39"/>
      <c r="DCQ702" s="39"/>
      <c r="DCR702" s="39"/>
      <c r="DCS702" s="39"/>
      <c r="DCT702" s="39"/>
      <c r="DCU702" s="37"/>
      <c r="DCV702" s="37"/>
      <c r="DCW702" s="37"/>
      <c r="DCX702" s="37"/>
      <c r="DCY702" s="34"/>
      <c r="DCZ702" s="40"/>
      <c r="DDA702" s="34"/>
      <c r="DDB702" s="34"/>
      <c r="DDC702" s="35"/>
      <c r="DDD702" s="36"/>
      <c r="DDE702" s="37"/>
      <c r="DDF702" s="34"/>
      <c r="DDG702" s="34"/>
      <c r="DDH702" s="41"/>
      <c r="DDI702" s="41"/>
      <c r="DDJ702" s="41"/>
      <c r="DDK702" s="41"/>
      <c r="DDL702" s="36"/>
      <c r="DDM702" s="41"/>
      <c r="DDN702" s="36"/>
      <c r="DDO702" s="34"/>
      <c r="DDP702" s="34"/>
      <c r="DDQ702" s="37"/>
      <c r="DDR702" s="38"/>
      <c r="DDS702" s="34"/>
      <c r="DDT702" s="39"/>
      <c r="DDU702" s="39"/>
      <c r="DDV702" s="39"/>
      <c r="DDW702" s="39"/>
      <c r="DDX702" s="39"/>
      <c r="DDY702" s="39"/>
      <c r="DDZ702" s="39"/>
      <c r="DEA702" s="39"/>
      <c r="DEB702" s="39"/>
      <c r="DEC702" s="39"/>
      <c r="DED702" s="39"/>
      <c r="DEE702" s="37"/>
      <c r="DEF702" s="37"/>
      <c r="DEG702" s="37"/>
      <c r="DEH702" s="37"/>
      <c r="DEI702" s="34"/>
      <c r="DEJ702" s="40"/>
      <c r="DEK702" s="34"/>
      <c r="DEL702" s="34"/>
      <c r="DEM702" s="35"/>
      <c r="DEN702" s="36"/>
      <c r="DEO702" s="37"/>
      <c r="DEP702" s="34"/>
      <c r="DEQ702" s="34"/>
      <c r="DER702" s="41"/>
      <c r="DES702" s="41"/>
      <c r="DET702" s="41"/>
      <c r="DEU702" s="41"/>
      <c r="DEV702" s="36"/>
      <c r="DEW702" s="41"/>
      <c r="DEX702" s="36"/>
      <c r="DEY702" s="34"/>
      <c r="DEZ702" s="34"/>
      <c r="DFA702" s="37"/>
      <c r="DFB702" s="38"/>
      <c r="DFC702" s="34"/>
      <c r="DFD702" s="39"/>
      <c r="DFE702" s="39"/>
      <c r="DFF702" s="39"/>
      <c r="DFG702" s="39"/>
      <c r="DFH702" s="39"/>
      <c r="DFI702" s="39"/>
      <c r="DFJ702" s="39"/>
      <c r="DFK702" s="39"/>
      <c r="DFL702" s="39"/>
      <c r="DFM702" s="39"/>
      <c r="DFN702" s="39"/>
      <c r="DFO702" s="37"/>
      <c r="DFP702" s="37"/>
      <c r="DFQ702" s="37"/>
      <c r="DFR702" s="37"/>
      <c r="DFS702" s="34"/>
      <c r="DFT702" s="40"/>
      <c r="DFU702" s="34"/>
      <c r="DFV702" s="34"/>
      <c r="DFW702" s="35"/>
      <c r="DFX702" s="36"/>
      <c r="DFY702" s="37"/>
      <c r="DFZ702" s="34"/>
      <c r="DGA702" s="34"/>
      <c r="DGB702" s="41"/>
      <c r="DGC702" s="41"/>
      <c r="DGD702" s="41"/>
      <c r="DGE702" s="41"/>
      <c r="DGF702" s="36"/>
      <c r="DGG702" s="41"/>
      <c r="DGH702" s="36"/>
      <c r="DGI702" s="34"/>
      <c r="DGJ702" s="34"/>
      <c r="DGK702" s="37"/>
      <c r="DGL702" s="38"/>
      <c r="DGM702" s="34"/>
      <c r="DGN702" s="39"/>
      <c r="DGO702" s="39"/>
      <c r="DGP702" s="39"/>
      <c r="DGQ702" s="39"/>
      <c r="DGR702" s="39"/>
      <c r="DGS702" s="39"/>
      <c r="DGT702" s="39"/>
      <c r="DGU702" s="39"/>
      <c r="DGV702" s="39"/>
      <c r="DGW702" s="39"/>
      <c r="DGX702" s="39"/>
      <c r="DGY702" s="37"/>
      <c r="DGZ702" s="37"/>
      <c r="DHA702" s="37"/>
      <c r="DHB702" s="37"/>
      <c r="DHC702" s="34"/>
      <c r="DHD702" s="40"/>
      <c r="DHE702" s="34"/>
      <c r="DHF702" s="34"/>
      <c r="DHG702" s="35"/>
      <c r="DHH702" s="36"/>
      <c r="DHI702" s="37"/>
      <c r="DHJ702" s="34"/>
      <c r="DHK702" s="34"/>
      <c r="DHL702" s="41"/>
      <c r="DHM702" s="41"/>
      <c r="DHN702" s="41"/>
      <c r="DHO702" s="41"/>
      <c r="DHP702" s="36"/>
      <c r="DHQ702" s="41"/>
      <c r="DHR702" s="36"/>
      <c r="DHS702" s="34"/>
      <c r="DHT702" s="34"/>
      <c r="DHU702" s="37"/>
      <c r="DHV702" s="38"/>
      <c r="DHW702" s="34"/>
      <c r="DHX702" s="39"/>
      <c r="DHY702" s="39"/>
      <c r="DHZ702" s="39"/>
      <c r="DIA702" s="39"/>
      <c r="DIB702" s="39"/>
      <c r="DIC702" s="39"/>
      <c r="DID702" s="39"/>
      <c r="DIE702" s="39"/>
      <c r="DIF702" s="39"/>
      <c r="DIG702" s="39"/>
      <c r="DIH702" s="39"/>
      <c r="DII702" s="37"/>
      <c r="DIJ702" s="37"/>
      <c r="DIK702" s="37"/>
      <c r="DIL702" s="37"/>
      <c r="DIM702" s="34"/>
      <c r="DIN702" s="40"/>
      <c r="DIO702" s="34"/>
      <c r="DIP702" s="34"/>
      <c r="DIQ702" s="35"/>
      <c r="DIR702" s="36"/>
      <c r="DIS702" s="37"/>
      <c r="DIT702" s="34"/>
      <c r="DIU702" s="34"/>
      <c r="DIV702" s="41"/>
      <c r="DIW702" s="41"/>
      <c r="DIX702" s="41"/>
      <c r="DIY702" s="41"/>
      <c r="DIZ702" s="36"/>
      <c r="DJA702" s="41"/>
      <c r="DJB702" s="36"/>
      <c r="DJC702" s="34"/>
      <c r="DJD702" s="34"/>
      <c r="DJE702" s="37"/>
      <c r="DJF702" s="38"/>
      <c r="DJG702" s="34"/>
      <c r="DJH702" s="39"/>
      <c r="DJI702" s="39"/>
      <c r="DJJ702" s="39"/>
      <c r="DJK702" s="39"/>
      <c r="DJL702" s="39"/>
      <c r="DJM702" s="39"/>
      <c r="DJN702" s="39"/>
      <c r="DJO702" s="39"/>
      <c r="DJP702" s="39"/>
      <c r="DJQ702" s="39"/>
      <c r="DJR702" s="39"/>
      <c r="DJS702" s="37"/>
      <c r="DJT702" s="37"/>
      <c r="DJU702" s="37"/>
      <c r="DJV702" s="37"/>
      <c r="DJW702" s="34"/>
      <c r="DJX702" s="40"/>
      <c r="DJY702" s="34"/>
      <c r="DJZ702" s="34"/>
      <c r="DKA702" s="35"/>
      <c r="DKB702" s="36"/>
      <c r="DKC702" s="37"/>
      <c r="DKD702" s="34"/>
      <c r="DKE702" s="34"/>
      <c r="DKF702" s="41"/>
      <c r="DKG702" s="41"/>
      <c r="DKH702" s="41"/>
      <c r="DKI702" s="41"/>
      <c r="DKJ702" s="36"/>
      <c r="DKK702" s="41"/>
      <c r="DKL702" s="36"/>
      <c r="DKM702" s="34"/>
      <c r="DKN702" s="34"/>
      <c r="DKO702" s="37"/>
      <c r="DKP702" s="38"/>
      <c r="DKQ702" s="34"/>
      <c r="DKR702" s="39"/>
      <c r="DKS702" s="39"/>
      <c r="DKT702" s="39"/>
      <c r="DKU702" s="39"/>
      <c r="DKV702" s="39"/>
      <c r="DKW702" s="39"/>
      <c r="DKX702" s="39"/>
      <c r="DKY702" s="39"/>
      <c r="DKZ702" s="39"/>
      <c r="DLA702" s="39"/>
      <c r="DLB702" s="39"/>
      <c r="DLC702" s="37"/>
      <c r="DLD702" s="37"/>
      <c r="DLE702" s="37"/>
      <c r="DLF702" s="37"/>
      <c r="DLG702" s="34"/>
      <c r="DLH702" s="40"/>
      <c r="DLI702" s="34"/>
      <c r="DLJ702" s="34"/>
      <c r="DLK702" s="35"/>
      <c r="DLL702" s="36"/>
      <c r="DLM702" s="37"/>
      <c r="DLN702" s="34"/>
      <c r="DLO702" s="34"/>
      <c r="DLP702" s="41"/>
      <c r="DLQ702" s="41"/>
      <c r="DLR702" s="41"/>
      <c r="DLS702" s="41"/>
      <c r="DLT702" s="36"/>
      <c r="DLU702" s="41"/>
      <c r="DLV702" s="36"/>
      <c r="DLW702" s="34"/>
      <c r="DLX702" s="34"/>
      <c r="DLY702" s="37"/>
      <c r="DLZ702" s="38"/>
      <c r="DMA702" s="34"/>
      <c r="DMB702" s="39"/>
      <c r="DMC702" s="39"/>
      <c r="DMD702" s="39"/>
      <c r="DME702" s="39"/>
      <c r="DMF702" s="39"/>
      <c r="DMG702" s="39"/>
      <c r="DMH702" s="39"/>
      <c r="DMI702" s="39"/>
      <c r="DMJ702" s="39"/>
      <c r="DMK702" s="39"/>
      <c r="DML702" s="39"/>
      <c r="DMM702" s="37"/>
      <c r="DMN702" s="37"/>
      <c r="DMO702" s="37"/>
      <c r="DMP702" s="37"/>
      <c r="DMQ702" s="34"/>
      <c r="DMR702" s="40"/>
      <c r="DMS702" s="34"/>
      <c r="DMT702" s="34"/>
      <c r="DMU702" s="35"/>
      <c r="DMV702" s="36"/>
      <c r="DMW702" s="37"/>
      <c r="DMX702" s="34"/>
      <c r="DMY702" s="34"/>
      <c r="DMZ702" s="41"/>
      <c r="DNA702" s="41"/>
      <c r="DNB702" s="41"/>
      <c r="DNC702" s="41"/>
      <c r="DND702" s="36"/>
      <c r="DNE702" s="41"/>
      <c r="DNF702" s="36"/>
      <c r="DNG702" s="34"/>
      <c r="DNH702" s="34"/>
      <c r="DNI702" s="37"/>
      <c r="DNJ702" s="38"/>
      <c r="DNK702" s="34"/>
      <c r="DNL702" s="39"/>
      <c r="DNM702" s="39"/>
      <c r="DNN702" s="39"/>
      <c r="DNO702" s="39"/>
      <c r="DNP702" s="39"/>
      <c r="DNQ702" s="39"/>
      <c r="DNR702" s="39"/>
      <c r="DNS702" s="39"/>
      <c r="DNT702" s="39"/>
      <c r="DNU702" s="39"/>
      <c r="DNV702" s="39"/>
      <c r="DNW702" s="37"/>
      <c r="DNX702" s="37"/>
      <c r="DNY702" s="37"/>
      <c r="DNZ702" s="37"/>
      <c r="DOA702" s="34"/>
      <c r="DOB702" s="40"/>
      <c r="DOC702" s="34"/>
      <c r="DOD702" s="34"/>
      <c r="DOE702" s="35"/>
      <c r="DOF702" s="36"/>
      <c r="DOG702" s="37"/>
      <c r="DOH702" s="34"/>
      <c r="DOI702" s="34"/>
      <c r="DOJ702" s="41"/>
      <c r="DOK702" s="41"/>
      <c r="DOL702" s="41"/>
      <c r="DOM702" s="41"/>
      <c r="DON702" s="36"/>
      <c r="DOO702" s="41"/>
      <c r="DOP702" s="36"/>
      <c r="DOQ702" s="34"/>
      <c r="DOR702" s="34"/>
      <c r="DOS702" s="37"/>
      <c r="DOT702" s="38"/>
      <c r="DOU702" s="34"/>
      <c r="DOV702" s="39"/>
      <c r="DOW702" s="39"/>
      <c r="DOX702" s="39"/>
      <c r="DOY702" s="39"/>
      <c r="DOZ702" s="39"/>
      <c r="DPA702" s="39"/>
      <c r="DPB702" s="39"/>
      <c r="DPC702" s="39"/>
      <c r="DPD702" s="39"/>
      <c r="DPE702" s="39"/>
      <c r="DPF702" s="39"/>
      <c r="DPG702" s="37"/>
      <c r="DPH702" s="37"/>
      <c r="DPI702" s="37"/>
      <c r="DPJ702" s="37"/>
      <c r="DPK702" s="34"/>
      <c r="DPL702" s="40"/>
      <c r="DPM702" s="34"/>
      <c r="DPN702" s="34"/>
      <c r="DPO702" s="35"/>
      <c r="DPP702" s="36"/>
      <c r="DPQ702" s="37"/>
      <c r="DPR702" s="34"/>
      <c r="DPS702" s="34"/>
      <c r="DPT702" s="41"/>
      <c r="DPU702" s="41"/>
      <c r="DPV702" s="41"/>
      <c r="DPW702" s="41"/>
      <c r="DPX702" s="36"/>
      <c r="DPY702" s="41"/>
      <c r="DPZ702" s="36"/>
      <c r="DQA702" s="34"/>
      <c r="DQB702" s="34"/>
      <c r="DQC702" s="37"/>
      <c r="DQD702" s="38"/>
      <c r="DQE702" s="34"/>
      <c r="DQF702" s="39"/>
      <c r="DQG702" s="39"/>
      <c r="DQH702" s="39"/>
      <c r="DQI702" s="39"/>
      <c r="DQJ702" s="39"/>
      <c r="DQK702" s="39"/>
      <c r="DQL702" s="39"/>
      <c r="DQM702" s="39"/>
      <c r="DQN702" s="39"/>
      <c r="DQO702" s="39"/>
      <c r="DQP702" s="39"/>
      <c r="DQQ702" s="37"/>
      <c r="DQR702" s="37"/>
      <c r="DQS702" s="37"/>
      <c r="DQT702" s="37"/>
      <c r="DQU702" s="34"/>
      <c r="DQV702" s="40"/>
      <c r="DQW702" s="34"/>
      <c r="DQX702" s="34"/>
      <c r="DQY702" s="35"/>
      <c r="DQZ702" s="36"/>
      <c r="DRA702" s="37"/>
      <c r="DRB702" s="34"/>
      <c r="DRC702" s="34"/>
      <c r="DRD702" s="41"/>
      <c r="DRE702" s="41"/>
      <c r="DRF702" s="41"/>
      <c r="DRG702" s="41"/>
      <c r="DRH702" s="36"/>
      <c r="DRI702" s="41"/>
      <c r="DRJ702" s="36"/>
      <c r="DRK702" s="34"/>
      <c r="DRL702" s="34"/>
      <c r="DRM702" s="37"/>
      <c r="DRN702" s="38"/>
      <c r="DRO702" s="34"/>
      <c r="DRP702" s="39"/>
      <c r="DRQ702" s="39"/>
      <c r="DRR702" s="39"/>
      <c r="DRS702" s="39"/>
      <c r="DRT702" s="39"/>
      <c r="DRU702" s="39"/>
      <c r="DRV702" s="39"/>
      <c r="DRW702" s="39"/>
      <c r="DRX702" s="39"/>
      <c r="DRY702" s="39"/>
      <c r="DRZ702" s="39"/>
      <c r="DSA702" s="37"/>
      <c r="DSB702" s="37"/>
      <c r="DSC702" s="37"/>
      <c r="DSD702" s="37"/>
      <c r="DSE702" s="34"/>
      <c r="DSF702" s="40"/>
      <c r="DSG702" s="34"/>
      <c r="DSH702" s="34"/>
      <c r="DSI702" s="35"/>
      <c r="DSJ702" s="36"/>
      <c r="DSK702" s="37"/>
      <c r="DSL702" s="34"/>
      <c r="DSM702" s="34"/>
      <c r="DSN702" s="41"/>
      <c r="DSO702" s="41"/>
      <c r="DSP702" s="41"/>
      <c r="DSQ702" s="41"/>
      <c r="DSR702" s="36"/>
      <c r="DSS702" s="41"/>
      <c r="DST702" s="36"/>
      <c r="DSU702" s="34"/>
      <c r="DSV702" s="34"/>
      <c r="DSW702" s="37"/>
      <c r="DSX702" s="38"/>
      <c r="DSY702" s="34"/>
      <c r="DSZ702" s="39"/>
      <c r="DTA702" s="39"/>
      <c r="DTB702" s="39"/>
      <c r="DTC702" s="39"/>
      <c r="DTD702" s="39"/>
      <c r="DTE702" s="39"/>
      <c r="DTF702" s="39"/>
      <c r="DTG702" s="39"/>
      <c r="DTH702" s="39"/>
      <c r="DTI702" s="39"/>
      <c r="DTJ702" s="39"/>
      <c r="DTK702" s="37"/>
      <c r="DTL702" s="37"/>
      <c r="DTM702" s="37"/>
      <c r="DTN702" s="37"/>
      <c r="DTO702" s="34"/>
      <c r="DTP702" s="40"/>
      <c r="DTQ702" s="34"/>
      <c r="DTR702" s="34"/>
      <c r="DTS702" s="35"/>
      <c r="DTT702" s="36"/>
      <c r="DTU702" s="37"/>
      <c r="DTV702" s="34"/>
      <c r="DTW702" s="34"/>
      <c r="DTX702" s="41"/>
      <c r="DTY702" s="41"/>
      <c r="DTZ702" s="41"/>
      <c r="DUA702" s="41"/>
      <c r="DUB702" s="36"/>
      <c r="DUC702" s="41"/>
      <c r="DUD702" s="36"/>
      <c r="DUE702" s="34"/>
      <c r="DUF702" s="34"/>
      <c r="DUG702" s="37"/>
      <c r="DUH702" s="38"/>
      <c r="DUI702" s="34"/>
      <c r="DUJ702" s="39"/>
      <c r="DUK702" s="39"/>
      <c r="DUL702" s="39"/>
      <c r="DUM702" s="39"/>
      <c r="DUN702" s="39"/>
      <c r="DUO702" s="39"/>
      <c r="DUP702" s="39"/>
      <c r="DUQ702" s="39"/>
      <c r="DUR702" s="39"/>
      <c r="DUS702" s="39"/>
      <c r="DUT702" s="39"/>
      <c r="DUU702" s="37"/>
      <c r="DUV702" s="37"/>
      <c r="DUW702" s="37"/>
      <c r="DUX702" s="37"/>
      <c r="DUY702" s="34"/>
      <c r="DUZ702" s="40"/>
      <c r="DVA702" s="34"/>
      <c r="DVB702" s="34"/>
      <c r="DVC702" s="35"/>
      <c r="DVD702" s="36"/>
      <c r="DVE702" s="37"/>
      <c r="DVF702" s="34"/>
      <c r="DVG702" s="34"/>
      <c r="DVH702" s="41"/>
      <c r="DVI702" s="41"/>
      <c r="DVJ702" s="41"/>
      <c r="DVK702" s="41"/>
      <c r="DVL702" s="36"/>
      <c r="DVM702" s="41"/>
      <c r="DVN702" s="36"/>
      <c r="DVO702" s="34"/>
      <c r="DVP702" s="34"/>
      <c r="DVQ702" s="37"/>
      <c r="DVR702" s="38"/>
      <c r="DVS702" s="34"/>
      <c r="DVT702" s="39"/>
      <c r="DVU702" s="39"/>
      <c r="DVV702" s="39"/>
      <c r="DVW702" s="39"/>
      <c r="DVX702" s="39"/>
      <c r="DVY702" s="39"/>
      <c r="DVZ702" s="39"/>
      <c r="DWA702" s="39"/>
      <c r="DWB702" s="39"/>
      <c r="DWC702" s="39"/>
      <c r="DWD702" s="39"/>
      <c r="DWE702" s="37"/>
      <c r="DWF702" s="37"/>
      <c r="DWG702" s="37"/>
      <c r="DWH702" s="37"/>
      <c r="DWI702" s="34"/>
      <c r="DWJ702" s="40"/>
      <c r="DWK702" s="34"/>
      <c r="DWL702" s="34"/>
      <c r="DWM702" s="35"/>
      <c r="DWN702" s="36"/>
      <c r="DWO702" s="37"/>
      <c r="DWP702" s="34"/>
      <c r="DWQ702" s="34"/>
      <c r="DWR702" s="41"/>
      <c r="DWS702" s="41"/>
      <c r="DWT702" s="41"/>
      <c r="DWU702" s="41"/>
      <c r="DWV702" s="36"/>
      <c r="DWW702" s="41"/>
      <c r="DWX702" s="36"/>
      <c r="DWY702" s="34"/>
      <c r="DWZ702" s="34"/>
      <c r="DXA702" s="37"/>
      <c r="DXB702" s="38"/>
      <c r="DXC702" s="34"/>
      <c r="DXD702" s="39"/>
      <c r="DXE702" s="39"/>
      <c r="DXF702" s="39"/>
      <c r="DXG702" s="39"/>
      <c r="DXH702" s="39"/>
      <c r="DXI702" s="39"/>
      <c r="DXJ702" s="39"/>
      <c r="DXK702" s="39"/>
      <c r="DXL702" s="39"/>
      <c r="DXM702" s="39"/>
      <c r="DXN702" s="39"/>
      <c r="DXO702" s="37"/>
      <c r="DXP702" s="37"/>
      <c r="DXQ702" s="37"/>
      <c r="DXR702" s="37"/>
      <c r="DXS702" s="34"/>
      <c r="DXT702" s="40"/>
      <c r="DXU702" s="34"/>
      <c r="DXV702" s="34"/>
      <c r="DXW702" s="35"/>
      <c r="DXX702" s="36"/>
      <c r="DXY702" s="37"/>
      <c r="DXZ702" s="34"/>
      <c r="DYA702" s="34"/>
      <c r="DYB702" s="41"/>
      <c r="DYC702" s="41"/>
      <c r="DYD702" s="41"/>
      <c r="DYE702" s="41"/>
      <c r="DYF702" s="36"/>
      <c r="DYG702" s="41"/>
      <c r="DYH702" s="36"/>
      <c r="DYI702" s="34"/>
      <c r="DYJ702" s="34"/>
      <c r="DYK702" s="37"/>
      <c r="DYL702" s="38"/>
      <c r="DYM702" s="34"/>
      <c r="DYN702" s="39"/>
      <c r="DYO702" s="39"/>
      <c r="DYP702" s="39"/>
      <c r="DYQ702" s="39"/>
      <c r="DYR702" s="39"/>
      <c r="DYS702" s="39"/>
      <c r="DYT702" s="39"/>
      <c r="DYU702" s="39"/>
      <c r="DYV702" s="39"/>
      <c r="DYW702" s="39"/>
      <c r="DYX702" s="39"/>
      <c r="DYY702" s="37"/>
      <c r="DYZ702" s="37"/>
      <c r="DZA702" s="37"/>
      <c r="DZB702" s="37"/>
      <c r="DZC702" s="34"/>
      <c r="DZD702" s="40"/>
      <c r="DZE702" s="34"/>
      <c r="DZF702" s="34"/>
      <c r="DZG702" s="35"/>
      <c r="DZH702" s="36"/>
      <c r="DZI702" s="37"/>
      <c r="DZJ702" s="34"/>
      <c r="DZK702" s="34"/>
      <c r="DZL702" s="41"/>
      <c r="DZM702" s="41"/>
      <c r="DZN702" s="41"/>
      <c r="DZO702" s="41"/>
      <c r="DZP702" s="36"/>
      <c r="DZQ702" s="41"/>
      <c r="DZR702" s="36"/>
      <c r="DZS702" s="34"/>
      <c r="DZT702" s="34"/>
      <c r="DZU702" s="37"/>
      <c r="DZV702" s="38"/>
      <c r="DZW702" s="34"/>
      <c r="DZX702" s="39"/>
      <c r="DZY702" s="39"/>
      <c r="DZZ702" s="39"/>
      <c r="EAA702" s="39"/>
      <c r="EAB702" s="39"/>
      <c r="EAC702" s="39"/>
      <c r="EAD702" s="39"/>
      <c r="EAE702" s="39"/>
      <c r="EAF702" s="39"/>
      <c r="EAG702" s="39"/>
      <c r="EAH702" s="39"/>
      <c r="EAI702" s="37"/>
      <c r="EAJ702" s="37"/>
      <c r="EAK702" s="37"/>
      <c r="EAL702" s="37"/>
      <c r="EAM702" s="34"/>
      <c r="EAN702" s="40"/>
      <c r="EAO702" s="34"/>
      <c r="EAP702" s="34"/>
      <c r="EAQ702" s="35"/>
      <c r="EAR702" s="36"/>
      <c r="EAS702" s="37"/>
      <c r="EAT702" s="34"/>
      <c r="EAU702" s="34"/>
      <c r="EAV702" s="41"/>
      <c r="EAW702" s="41"/>
      <c r="EAX702" s="41"/>
      <c r="EAY702" s="41"/>
      <c r="EAZ702" s="36"/>
      <c r="EBA702" s="41"/>
      <c r="EBB702" s="36"/>
      <c r="EBC702" s="34"/>
      <c r="EBD702" s="34"/>
      <c r="EBE702" s="37"/>
      <c r="EBF702" s="38"/>
      <c r="EBG702" s="34"/>
      <c r="EBH702" s="39"/>
      <c r="EBI702" s="39"/>
      <c r="EBJ702" s="39"/>
      <c r="EBK702" s="39"/>
      <c r="EBL702" s="39"/>
      <c r="EBM702" s="39"/>
      <c r="EBN702" s="39"/>
      <c r="EBO702" s="39"/>
      <c r="EBP702" s="39"/>
      <c r="EBQ702" s="39"/>
      <c r="EBR702" s="39"/>
      <c r="EBS702" s="37"/>
      <c r="EBT702" s="37"/>
      <c r="EBU702" s="37"/>
      <c r="EBV702" s="37"/>
      <c r="EBW702" s="34"/>
      <c r="EBX702" s="40"/>
      <c r="EBY702" s="34"/>
      <c r="EBZ702" s="34"/>
      <c r="ECA702" s="35"/>
      <c r="ECB702" s="36"/>
      <c r="ECC702" s="37"/>
      <c r="ECD702" s="34"/>
      <c r="ECE702" s="34"/>
      <c r="ECF702" s="41"/>
      <c r="ECG702" s="41"/>
      <c r="ECH702" s="41"/>
      <c r="ECI702" s="41"/>
      <c r="ECJ702" s="36"/>
      <c r="ECK702" s="41"/>
      <c r="ECL702" s="36"/>
      <c r="ECM702" s="34"/>
      <c r="ECN702" s="34"/>
      <c r="ECO702" s="37"/>
      <c r="ECP702" s="38"/>
      <c r="ECQ702" s="34"/>
      <c r="ECR702" s="39"/>
      <c r="ECS702" s="39"/>
      <c r="ECT702" s="39"/>
      <c r="ECU702" s="39"/>
      <c r="ECV702" s="39"/>
      <c r="ECW702" s="39"/>
      <c r="ECX702" s="39"/>
      <c r="ECY702" s="39"/>
      <c r="ECZ702" s="39"/>
      <c r="EDA702" s="39"/>
      <c r="EDB702" s="39"/>
      <c r="EDC702" s="37"/>
      <c r="EDD702" s="37"/>
      <c r="EDE702" s="37"/>
      <c r="EDF702" s="37"/>
      <c r="EDG702" s="34"/>
      <c r="EDH702" s="40"/>
      <c r="EDI702" s="34"/>
      <c r="EDJ702" s="34"/>
      <c r="EDK702" s="35"/>
      <c r="EDL702" s="36"/>
      <c r="EDM702" s="37"/>
      <c r="EDN702" s="34"/>
      <c r="EDO702" s="34"/>
      <c r="EDP702" s="41"/>
      <c r="EDQ702" s="41"/>
      <c r="EDR702" s="41"/>
      <c r="EDS702" s="41"/>
      <c r="EDT702" s="36"/>
      <c r="EDU702" s="41"/>
      <c r="EDV702" s="36"/>
      <c r="EDW702" s="34"/>
      <c r="EDX702" s="34"/>
      <c r="EDY702" s="37"/>
      <c r="EDZ702" s="38"/>
      <c r="EEA702" s="34"/>
      <c r="EEB702" s="39"/>
      <c r="EEC702" s="39"/>
      <c r="EED702" s="39"/>
      <c r="EEE702" s="39"/>
      <c r="EEF702" s="39"/>
      <c r="EEG702" s="39"/>
      <c r="EEH702" s="39"/>
      <c r="EEI702" s="39"/>
      <c r="EEJ702" s="39"/>
      <c r="EEK702" s="39"/>
      <c r="EEL702" s="39"/>
      <c r="EEM702" s="37"/>
      <c r="EEN702" s="37"/>
      <c r="EEO702" s="37"/>
      <c r="EEP702" s="37"/>
      <c r="EEQ702" s="34"/>
      <c r="EER702" s="40"/>
      <c r="EES702" s="34"/>
      <c r="EET702" s="34"/>
      <c r="EEU702" s="35"/>
      <c r="EEV702" s="36"/>
      <c r="EEW702" s="37"/>
      <c r="EEX702" s="34"/>
      <c r="EEY702" s="34"/>
      <c r="EEZ702" s="41"/>
      <c r="EFA702" s="41"/>
      <c r="EFB702" s="41"/>
      <c r="EFC702" s="41"/>
      <c r="EFD702" s="36"/>
      <c r="EFE702" s="41"/>
      <c r="EFF702" s="36"/>
      <c r="EFG702" s="34"/>
      <c r="EFH702" s="34"/>
      <c r="EFI702" s="37"/>
      <c r="EFJ702" s="38"/>
      <c r="EFK702" s="34"/>
      <c r="EFL702" s="39"/>
      <c r="EFM702" s="39"/>
      <c r="EFN702" s="39"/>
      <c r="EFO702" s="39"/>
      <c r="EFP702" s="39"/>
      <c r="EFQ702" s="39"/>
      <c r="EFR702" s="39"/>
      <c r="EFS702" s="39"/>
      <c r="EFT702" s="39"/>
      <c r="EFU702" s="39"/>
      <c r="EFV702" s="39"/>
      <c r="EFW702" s="37"/>
      <c r="EFX702" s="37"/>
      <c r="EFY702" s="37"/>
      <c r="EFZ702" s="37"/>
      <c r="EGA702" s="34"/>
      <c r="EGB702" s="40"/>
      <c r="EGC702" s="34"/>
      <c r="EGD702" s="34"/>
      <c r="EGE702" s="35"/>
      <c r="EGF702" s="36"/>
      <c r="EGG702" s="37"/>
      <c r="EGH702" s="34"/>
      <c r="EGI702" s="34"/>
      <c r="EGJ702" s="41"/>
      <c r="EGK702" s="41"/>
      <c r="EGL702" s="41"/>
      <c r="EGM702" s="41"/>
      <c r="EGN702" s="36"/>
      <c r="EGO702" s="41"/>
      <c r="EGP702" s="36"/>
      <c r="EGQ702" s="34"/>
      <c r="EGR702" s="34"/>
      <c r="EGS702" s="37"/>
      <c r="EGT702" s="38"/>
      <c r="EGU702" s="34"/>
      <c r="EGV702" s="39"/>
      <c r="EGW702" s="39"/>
      <c r="EGX702" s="39"/>
      <c r="EGY702" s="39"/>
      <c r="EGZ702" s="39"/>
      <c r="EHA702" s="39"/>
      <c r="EHB702" s="39"/>
      <c r="EHC702" s="39"/>
      <c r="EHD702" s="39"/>
      <c r="EHE702" s="39"/>
      <c r="EHF702" s="39"/>
      <c r="EHG702" s="37"/>
      <c r="EHH702" s="37"/>
      <c r="EHI702" s="37"/>
      <c r="EHJ702" s="37"/>
      <c r="EHK702" s="34"/>
      <c r="EHL702" s="40"/>
      <c r="EHM702" s="34"/>
      <c r="EHN702" s="34"/>
      <c r="EHO702" s="35"/>
      <c r="EHP702" s="36"/>
      <c r="EHQ702" s="37"/>
      <c r="EHR702" s="34"/>
      <c r="EHS702" s="34"/>
      <c r="EHT702" s="41"/>
      <c r="EHU702" s="41"/>
      <c r="EHV702" s="41"/>
      <c r="EHW702" s="41"/>
      <c r="EHX702" s="36"/>
      <c r="EHY702" s="41"/>
      <c r="EHZ702" s="36"/>
      <c r="EIA702" s="34"/>
      <c r="EIB702" s="34"/>
      <c r="EIC702" s="37"/>
      <c r="EID702" s="38"/>
      <c r="EIE702" s="34"/>
      <c r="EIF702" s="39"/>
      <c r="EIG702" s="39"/>
      <c r="EIH702" s="39"/>
      <c r="EII702" s="39"/>
      <c r="EIJ702" s="39"/>
      <c r="EIK702" s="39"/>
      <c r="EIL702" s="39"/>
      <c r="EIM702" s="39"/>
      <c r="EIN702" s="39"/>
      <c r="EIO702" s="39"/>
      <c r="EIP702" s="39"/>
      <c r="EIQ702" s="37"/>
      <c r="EIR702" s="37"/>
      <c r="EIS702" s="37"/>
      <c r="EIT702" s="37"/>
      <c r="EIU702" s="34"/>
      <c r="EIV702" s="40"/>
      <c r="EIW702" s="34"/>
      <c r="EIX702" s="34"/>
      <c r="EIY702" s="35"/>
      <c r="EIZ702" s="36"/>
      <c r="EJA702" s="37"/>
      <c r="EJB702" s="34"/>
      <c r="EJC702" s="34"/>
      <c r="EJD702" s="41"/>
      <c r="EJE702" s="41"/>
      <c r="EJF702" s="41"/>
      <c r="EJG702" s="41"/>
      <c r="EJH702" s="36"/>
      <c r="EJI702" s="41"/>
      <c r="EJJ702" s="36"/>
      <c r="EJK702" s="34"/>
      <c r="EJL702" s="34"/>
      <c r="EJM702" s="37"/>
      <c r="EJN702" s="38"/>
      <c r="EJO702" s="34"/>
      <c r="EJP702" s="39"/>
      <c r="EJQ702" s="39"/>
      <c r="EJR702" s="39"/>
      <c r="EJS702" s="39"/>
      <c r="EJT702" s="39"/>
      <c r="EJU702" s="39"/>
      <c r="EJV702" s="39"/>
      <c r="EJW702" s="39"/>
      <c r="EJX702" s="39"/>
      <c r="EJY702" s="39"/>
      <c r="EJZ702" s="39"/>
      <c r="EKA702" s="37"/>
      <c r="EKB702" s="37"/>
      <c r="EKC702" s="37"/>
      <c r="EKD702" s="37"/>
      <c r="EKE702" s="34"/>
      <c r="EKF702" s="40"/>
      <c r="EKG702" s="34"/>
      <c r="EKH702" s="34"/>
      <c r="EKI702" s="35"/>
      <c r="EKJ702" s="36"/>
      <c r="EKK702" s="37"/>
      <c r="EKL702" s="34"/>
      <c r="EKM702" s="34"/>
      <c r="EKN702" s="41"/>
      <c r="EKO702" s="41"/>
      <c r="EKP702" s="41"/>
      <c r="EKQ702" s="41"/>
      <c r="EKR702" s="36"/>
      <c r="EKS702" s="41"/>
      <c r="EKT702" s="36"/>
      <c r="EKU702" s="34"/>
      <c r="EKV702" s="34"/>
      <c r="EKW702" s="37"/>
      <c r="EKX702" s="38"/>
      <c r="EKY702" s="34"/>
      <c r="EKZ702" s="39"/>
      <c r="ELA702" s="39"/>
      <c r="ELB702" s="39"/>
      <c r="ELC702" s="39"/>
      <c r="ELD702" s="39"/>
      <c r="ELE702" s="39"/>
      <c r="ELF702" s="39"/>
      <c r="ELG702" s="39"/>
      <c r="ELH702" s="39"/>
      <c r="ELI702" s="39"/>
      <c r="ELJ702" s="39"/>
      <c r="ELK702" s="37"/>
      <c r="ELL702" s="37"/>
      <c r="ELM702" s="37"/>
      <c r="ELN702" s="37"/>
      <c r="ELO702" s="34"/>
      <c r="ELP702" s="40"/>
      <c r="ELQ702" s="34"/>
      <c r="ELR702" s="34"/>
      <c r="ELS702" s="35"/>
      <c r="ELT702" s="36"/>
      <c r="ELU702" s="37"/>
      <c r="ELV702" s="34"/>
      <c r="ELW702" s="34"/>
      <c r="ELX702" s="41"/>
      <c r="ELY702" s="41"/>
      <c r="ELZ702" s="41"/>
      <c r="EMA702" s="41"/>
      <c r="EMB702" s="36"/>
      <c r="EMC702" s="41"/>
      <c r="EMD702" s="36"/>
      <c r="EME702" s="34"/>
      <c r="EMF702" s="34"/>
      <c r="EMG702" s="37"/>
      <c r="EMH702" s="38"/>
      <c r="EMI702" s="34"/>
      <c r="EMJ702" s="39"/>
      <c r="EMK702" s="39"/>
      <c r="EML702" s="39"/>
      <c r="EMM702" s="39"/>
      <c r="EMN702" s="39"/>
      <c r="EMO702" s="39"/>
      <c r="EMP702" s="39"/>
      <c r="EMQ702" s="39"/>
      <c r="EMR702" s="39"/>
      <c r="EMS702" s="39"/>
      <c r="EMT702" s="39"/>
      <c r="EMU702" s="37"/>
      <c r="EMV702" s="37"/>
      <c r="EMW702" s="37"/>
      <c r="EMX702" s="37"/>
      <c r="EMY702" s="34"/>
      <c r="EMZ702" s="40"/>
      <c r="ENA702" s="34"/>
      <c r="ENB702" s="34"/>
      <c r="ENC702" s="35"/>
      <c r="END702" s="36"/>
      <c r="ENE702" s="37"/>
      <c r="ENF702" s="34"/>
      <c r="ENG702" s="34"/>
      <c r="ENH702" s="41"/>
      <c r="ENI702" s="41"/>
      <c r="ENJ702" s="41"/>
      <c r="ENK702" s="41"/>
      <c r="ENL702" s="36"/>
      <c r="ENM702" s="41"/>
      <c r="ENN702" s="36"/>
      <c r="ENO702" s="34"/>
      <c r="ENP702" s="34"/>
      <c r="ENQ702" s="37"/>
      <c r="ENR702" s="38"/>
      <c r="ENS702" s="34"/>
      <c r="ENT702" s="39"/>
      <c r="ENU702" s="39"/>
      <c r="ENV702" s="39"/>
      <c r="ENW702" s="39"/>
      <c r="ENX702" s="39"/>
      <c r="ENY702" s="39"/>
      <c r="ENZ702" s="39"/>
      <c r="EOA702" s="39"/>
      <c r="EOB702" s="39"/>
      <c r="EOC702" s="39"/>
      <c r="EOD702" s="39"/>
      <c r="EOE702" s="37"/>
      <c r="EOF702" s="37"/>
      <c r="EOG702" s="37"/>
      <c r="EOH702" s="37"/>
      <c r="EOI702" s="34"/>
      <c r="EOJ702" s="40"/>
      <c r="EOK702" s="34"/>
      <c r="EOL702" s="34"/>
      <c r="EOM702" s="35"/>
      <c r="EON702" s="36"/>
      <c r="EOO702" s="37"/>
      <c r="EOP702" s="34"/>
      <c r="EOQ702" s="34"/>
      <c r="EOR702" s="41"/>
      <c r="EOS702" s="41"/>
      <c r="EOT702" s="41"/>
      <c r="EOU702" s="41"/>
      <c r="EOV702" s="36"/>
      <c r="EOW702" s="41"/>
      <c r="EOX702" s="36"/>
      <c r="EOY702" s="34"/>
      <c r="EOZ702" s="34"/>
      <c r="EPA702" s="37"/>
      <c r="EPB702" s="38"/>
      <c r="EPC702" s="34"/>
      <c r="EPD702" s="39"/>
      <c r="EPE702" s="39"/>
      <c r="EPF702" s="39"/>
      <c r="EPG702" s="39"/>
      <c r="EPH702" s="39"/>
      <c r="EPI702" s="39"/>
      <c r="EPJ702" s="39"/>
      <c r="EPK702" s="39"/>
      <c r="EPL702" s="39"/>
      <c r="EPM702" s="39"/>
      <c r="EPN702" s="39"/>
      <c r="EPO702" s="37"/>
      <c r="EPP702" s="37"/>
      <c r="EPQ702" s="37"/>
      <c r="EPR702" s="37"/>
      <c r="EPS702" s="34"/>
      <c r="EPT702" s="40"/>
      <c r="EPU702" s="34"/>
      <c r="EPV702" s="34"/>
      <c r="EPW702" s="35"/>
      <c r="EPX702" s="36"/>
      <c r="EPY702" s="37"/>
      <c r="EPZ702" s="34"/>
      <c r="EQA702" s="34"/>
      <c r="EQB702" s="41"/>
      <c r="EQC702" s="41"/>
      <c r="EQD702" s="41"/>
      <c r="EQE702" s="41"/>
      <c r="EQF702" s="36"/>
      <c r="EQG702" s="41"/>
      <c r="EQH702" s="36"/>
      <c r="EQI702" s="34"/>
      <c r="EQJ702" s="34"/>
      <c r="EQK702" s="37"/>
      <c r="EQL702" s="38"/>
      <c r="EQM702" s="34"/>
      <c r="EQN702" s="39"/>
      <c r="EQO702" s="39"/>
      <c r="EQP702" s="39"/>
      <c r="EQQ702" s="39"/>
      <c r="EQR702" s="39"/>
      <c r="EQS702" s="39"/>
      <c r="EQT702" s="39"/>
      <c r="EQU702" s="39"/>
      <c r="EQV702" s="39"/>
      <c r="EQW702" s="39"/>
      <c r="EQX702" s="39"/>
      <c r="EQY702" s="37"/>
      <c r="EQZ702" s="37"/>
      <c r="ERA702" s="37"/>
      <c r="ERB702" s="37"/>
      <c r="ERC702" s="34"/>
      <c r="ERD702" s="40"/>
      <c r="ERE702" s="34"/>
      <c r="ERF702" s="34"/>
      <c r="ERG702" s="35"/>
      <c r="ERH702" s="36"/>
      <c r="ERI702" s="37"/>
      <c r="ERJ702" s="34"/>
      <c r="ERK702" s="34"/>
      <c r="ERL702" s="41"/>
      <c r="ERM702" s="41"/>
      <c r="ERN702" s="41"/>
      <c r="ERO702" s="41"/>
      <c r="ERP702" s="36"/>
      <c r="ERQ702" s="41"/>
      <c r="ERR702" s="36"/>
      <c r="ERS702" s="34"/>
      <c r="ERT702" s="34"/>
      <c r="ERU702" s="37"/>
      <c r="ERV702" s="38"/>
      <c r="ERW702" s="34"/>
      <c r="ERX702" s="39"/>
      <c r="ERY702" s="39"/>
      <c r="ERZ702" s="39"/>
      <c r="ESA702" s="39"/>
      <c r="ESB702" s="39"/>
      <c r="ESC702" s="39"/>
      <c r="ESD702" s="39"/>
      <c r="ESE702" s="39"/>
      <c r="ESF702" s="39"/>
      <c r="ESG702" s="39"/>
      <c r="ESH702" s="39"/>
      <c r="ESI702" s="37"/>
      <c r="ESJ702" s="37"/>
      <c r="ESK702" s="37"/>
      <c r="ESL702" s="37"/>
      <c r="ESM702" s="34"/>
      <c r="ESN702" s="40"/>
      <c r="ESO702" s="34"/>
      <c r="ESP702" s="34"/>
      <c r="ESQ702" s="35"/>
      <c r="ESR702" s="36"/>
      <c r="ESS702" s="37"/>
      <c r="EST702" s="34"/>
      <c r="ESU702" s="34"/>
      <c r="ESV702" s="41"/>
      <c r="ESW702" s="41"/>
      <c r="ESX702" s="41"/>
      <c r="ESY702" s="41"/>
      <c r="ESZ702" s="36"/>
      <c r="ETA702" s="41"/>
      <c r="ETB702" s="36"/>
      <c r="ETC702" s="34"/>
      <c r="ETD702" s="34"/>
      <c r="ETE702" s="37"/>
      <c r="ETF702" s="38"/>
      <c r="ETG702" s="34"/>
      <c r="ETH702" s="39"/>
      <c r="ETI702" s="39"/>
      <c r="ETJ702" s="39"/>
      <c r="ETK702" s="39"/>
      <c r="ETL702" s="39"/>
      <c r="ETM702" s="39"/>
      <c r="ETN702" s="39"/>
      <c r="ETO702" s="39"/>
      <c r="ETP702" s="39"/>
      <c r="ETQ702" s="39"/>
      <c r="ETR702" s="39"/>
      <c r="ETS702" s="37"/>
      <c r="ETT702" s="37"/>
      <c r="ETU702" s="37"/>
      <c r="ETV702" s="37"/>
      <c r="ETW702" s="34"/>
      <c r="ETX702" s="40"/>
      <c r="ETY702" s="34"/>
      <c r="ETZ702" s="34"/>
      <c r="EUA702" s="35"/>
      <c r="EUB702" s="36"/>
      <c r="EUC702" s="37"/>
      <c r="EUD702" s="34"/>
      <c r="EUE702" s="34"/>
      <c r="EUF702" s="41"/>
      <c r="EUG702" s="41"/>
      <c r="EUH702" s="41"/>
      <c r="EUI702" s="41"/>
      <c r="EUJ702" s="36"/>
      <c r="EUK702" s="41"/>
      <c r="EUL702" s="36"/>
      <c r="EUM702" s="34"/>
      <c r="EUN702" s="34"/>
      <c r="EUO702" s="37"/>
      <c r="EUP702" s="38"/>
      <c r="EUQ702" s="34"/>
      <c r="EUR702" s="39"/>
      <c r="EUS702" s="39"/>
      <c r="EUT702" s="39"/>
      <c r="EUU702" s="39"/>
      <c r="EUV702" s="39"/>
      <c r="EUW702" s="39"/>
      <c r="EUX702" s="39"/>
      <c r="EUY702" s="39"/>
      <c r="EUZ702" s="39"/>
      <c r="EVA702" s="39"/>
      <c r="EVB702" s="39"/>
      <c r="EVC702" s="37"/>
      <c r="EVD702" s="37"/>
      <c r="EVE702" s="37"/>
      <c r="EVF702" s="37"/>
      <c r="EVG702" s="34"/>
      <c r="EVH702" s="40"/>
      <c r="EVI702" s="34"/>
      <c r="EVJ702" s="34"/>
      <c r="EVK702" s="35"/>
      <c r="EVL702" s="36"/>
      <c r="EVM702" s="37"/>
      <c r="EVN702" s="34"/>
      <c r="EVO702" s="34"/>
      <c r="EVP702" s="41"/>
      <c r="EVQ702" s="41"/>
      <c r="EVR702" s="41"/>
      <c r="EVS702" s="41"/>
      <c r="EVT702" s="36"/>
      <c r="EVU702" s="41"/>
      <c r="EVV702" s="36"/>
      <c r="EVW702" s="34"/>
      <c r="EVX702" s="34"/>
      <c r="EVY702" s="37"/>
      <c r="EVZ702" s="38"/>
      <c r="EWA702" s="34"/>
      <c r="EWB702" s="39"/>
      <c r="EWC702" s="39"/>
      <c r="EWD702" s="39"/>
      <c r="EWE702" s="39"/>
      <c r="EWF702" s="39"/>
      <c r="EWG702" s="39"/>
      <c r="EWH702" s="39"/>
      <c r="EWI702" s="39"/>
      <c r="EWJ702" s="39"/>
      <c r="EWK702" s="39"/>
      <c r="EWL702" s="39"/>
      <c r="EWM702" s="37"/>
      <c r="EWN702" s="37"/>
      <c r="EWO702" s="37"/>
      <c r="EWP702" s="37"/>
      <c r="EWQ702" s="34"/>
      <c r="EWR702" s="40"/>
      <c r="EWS702" s="34"/>
      <c r="EWT702" s="34"/>
      <c r="EWU702" s="35"/>
      <c r="EWV702" s="36"/>
      <c r="EWW702" s="37"/>
      <c r="EWX702" s="34"/>
      <c r="EWY702" s="34"/>
      <c r="EWZ702" s="41"/>
      <c r="EXA702" s="41"/>
      <c r="EXB702" s="41"/>
      <c r="EXC702" s="41"/>
      <c r="EXD702" s="36"/>
      <c r="EXE702" s="41"/>
      <c r="EXF702" s="36"/>
      <c r="EXG702" s="34"/>
      <c r="EXH702" s="34"/>
      <c r="EXI702" s="37"/>
      <c r="EXJ702" s="38"/>
      <c r="EXK702" s="34"/>
      <c r="EXL702" s="39"/>
      <c r="EXM702" s="39"/>
      <c r="EXN702" s="39"/>
      <c r="EXO702" s="39"/>
      <c r="EXP702" s="39"/>
      <c r="EXQ702" s="39"/>
      <c r="EXR702" s="39"/>
      <c r="EXS702" s="39"/>
      <c r="EXT702" s="39"/>
      <c r="EXU702" s="39"/>
      <c r="EXV702" s="39"/>
      <c r="EXW702" s="37"/>
      <c r="EXX702" s="37"/>
      <c r="EXY702" s="37"/>
      <c r="EXZ702" s="37"/>
      <c r="EYA702" s="34"/>
      <c r="EYB702" s="40"/>
      <c r="EYC702" s="34"/>
      <c r="EYD702" s="34"/>
      <c r="EYE702" s="35"/>
      <c r="EYF702" s="36"/>
      <c r="EYG702" s="37"/>
      <c r="EYH702" s="34"/>
      <c r="EYI702" s="34"/>
      <c r="EYJ702" s="41"/>
      <c r="EYK702" s="41"/>
      <c r="EYL702" s="41"/>
      <c r="EYM702" s="41"/>
      <c r="EYN702" s="36"/>
      <c r="EYO702" s="41"/>
      <c r="EYP702" s="36"/>
      <c r="EYQ702" s="34"/>
      <c r="EYR702" s="34"/>
      <c r="EYS702" s="37"/>
      <c r="EYT702" s="38"/>
      <c r="EYU702" s="34"/>
      <c r="EYV702" s="39"/>
      <c r="EYW702" s="39"/>
      <c r="EYX702" s="39"/>
      <c r="EYY702" s="39"/>
      <c r="EYZ702" s="39"/>
      <c r="EZA702" s="39"/>
      <c r="EZB702" s="39"/>
      <c r="EZC702" s="39"/>
      <c r="EZD702" s="39"/>
      <c r="EZE702" s="39"/>
      <c r="EZF702" s="39"/>
      <c r="EZG702" s="37"/>
      <c r="EZH702" s="37"/>
      <c r="EZI702" s="37"/>
      <c r="EZJ702" s="37"/>
      <c r="EZK702" s="34"/>
      <c r="EZL702" s="40"/>
      <c r="EZM702" s="34"/>
      <c r="EZN702" s="34"/>
      <c r="EZO702" s="35"/>
      <c r="EZP702" s="36"/>
      <c r="EZQ702" s="37"/>
      <c r="EZR702" s="34"/>
      <c r="EZS702" s="34"/>
      <c r="EZT702" s="41"/>
      <c r="EZU702" s="41"/>
      <c r="EZV702" s="41"/>
      <c r="EZW702" s="41"/>
      <c r="EZX702" s="36"/>
      <c r="EZY702" s="41"/>
      <c r="EZZ702" s="36"/>
      <c r="FAA702" s="34"/>
      <c r="FAB702" s="34"/>
      <c r="FAC702" s="37"/>
      <c r="FAD702" s="38"/>
      <c r="FAE702" s="34"/>
      <c r="FAF702" s="39"/>
      <c r="FAG702" s="39"/>
      <c r="FAH702" s="39"/>
      <c r="FAI702" s="39"/>
      <c r="FAJ702" s="39"/>
      <c r="FAK702" s="39"/>
      <c r="FAL702" s="39"/>
      <c r="FAM702" s="39"/>
      <c r="FAN702" s="39"/>
      <c r="FAO702" s="39"/>
      <c r="FAP702" s="39"/>
      <c r="FAQ702" s="37"/>
      <c r="FAR702" s="37"/>
      <c r="FAS702" s="37"/>
      <c r="FAT702" s="37"/>
      <c r="FAU702" s="34"/>
      <c r="FAV702" s="40"/>
      <c r="FAW702" s="34"/>
      <c r="FAX702" s="34"/>
      <c r="FAY702" s="35"/>
      <c r="FAZ702" s="36"/>
      <c r="FBA702" s="37"/>
      <c r="FBB702" s="34"/>
      <c r="FBC702" s="34"/>
      <c r="FBD702" s="41"/>
      <c r="FBE702" s="41"/>
      <c r="FBF702" s="41"/>
      <c r="FBG702" s="41"/>
      <c r="FBH702" s="36"/>
      <c r="FBI702" s="41"/>
      <c r="FBJ702" s="36"/>
      <c r="FBK702" s="34"/>
      <c r="FBL702" s="34"/>
      <c r="FBM702" s="37"/>
      <c r="FBN702" s="38"/>
      <c r="FBO702" s="34"/>
      <c r="FBP702" s="39"/>
      <c r="FBQ702" s="39"/>
      <c r="FBR702" s="39"/>
      <c r="FBS702" s="39"/>
      <c r="FBT702" s="39"/>
      <c r="FBU702" s="39"/>
      <c r="FBV702" s="39"/>
      <c r="FBW702" s="39"/>
      <c r="FBX702" s="39"/>
      <c r="FBY702" s="39"/>
      <c r="FBZ702" s="39"/>
      <c r="FCA702" s="37"/>
      <c r="FCB702" s="37"/>
      <c r="FCC702" s="37"/>
      <c r="FCD702" s="37"/>
      <c r="FCE702" s="34"/>
      <c r="FCF702" s="40"/>
      <c r="FCG702" s="34"/>
      <c r="FCH702" s="34"/>
      <c r="FCI702" s="35"/>
      <c r="FCJ702" s="36"/>
      <c r="FCK702" s="37"/>
      <c r="FCL702" s="34"/>
      <c r="FCM702" s="34"/>
      <c r="FCN702" s="41"/>
      <c r="FCO702" s="41"/>
      <c r="FCP702" s="41"/>
      <c r="FCQ702" s="41"/>
      <c r="FCR702" s="36"/>
      <c r="FCS702" s="41"/>
      <c r="FCT702" s="36"/>
      <c r="FCU702" s="34"/>
      <c r="FCV702" s="34"/>
      <c r="FCW702" s="37"/>
      <c r="FCX702" s="38"/>
      <c r="FCY702" s="34"/>
      <c r="FCZ702" s="39"/>
      <c r="FDA702" s="39"/>
      <c r="FDB702" s="39"/>
      <c r="FDC702" s="39"/>
      <c r="FDD702" s="39"/>
      <c r="FDE702" s="39"/>
      <c r="FDF702" s="39"/>
      <c r="FDG702" s="39"/>
      <c r="FDH702" s="39"/>
      <c r="FDI702" s="39"/>
      <c r="FDJ702" s="39"/>
      <c r="FDK702" s="37"/>
      <c r="FDL702" s="37"/>
      <c r="FDM702" s="37"/>
      <c r="FDN702" s="37"/>
      <c r="FDO702" s="34"/>
      <c r="FDP702" s="40"/>
      <c r="FDQ702" s="34"/>
      <c r="FDR702" s="34"/>
      <c r="FDS702" s="35"/>
      <c r="FDT702" s="36"/>
      <c r="FDU702" s="37"/>
      <c r="FDV702" s="34"/>
      <c r="FDW702" s="34"/>
      <c r="FDX702" s="41"/>
      <c r="FDY702" s="41"/>
      <c r="FDZ702" s="41"/>
      <c r="FEA702" s="41"/>
      <c r="FEB702" s="36"/>
      <c r="FEC702" s="41"/>
      <c r="FED702" s="36"/>
      <c r="FEE702" s="34"/>
      <c r="FEF702" s="34"/>
      <c r="FEG702" s="37"/>
      <c r="FEH702" s="38"/>
      <c r="FEI702" s="34"/>
      <c r="FEJ702" s="39"/>
      <c r="FEK702" s="39"/>
      <c r="FEL702" s="39"/>
      <c r="FEM702" s="39"/>
      <c r="FEN702" s="39"/>
      <c r="FEO702" s="39"/>
      <c r="FEP702" s="39"/>
      <c r="FEQ702" s="39"/>
      <c r="FER702" s="39"/>
      <c r="FES702" s="39"/>
      <c r="FET702" s="39"/>
      <c r="FEU702" s="37"/>
      <c r="FEV702" s="37"/>
      <c r="FEW702" s="37"/>
      <c r="FEX702" s="37"/>
      <c r="FEY702" s="34"/>
      <c r="FEZ702" s="40"/>
      <c r="FFA702" s="34"/>
      <c r="FFB702" s="34"/>
      <c r="FFC702" s="35"/>
      <c r="FFD702" s="36"/>
      <c r="FFE702" s="37"/>
      <c r="FFF702" s="34"/>
      <c r="FFG702" s="34"/>
      <c r="FFH702" s="41"/>
      <c r="FFI702" s="41"/>
      <c r="FFJ702" s="41"/>
      <c r="FFK702" s="41"/>
      <c r="FFL702" s="36"/>
      <c r="FFM702" s="41"/>
      <c r="FFN702" s="36"/>
      <c r="FFO702" s="34"/>
      <c r="FFP702" s="34"/>
      <c r="FFQ702" s="37"/>
      <c r="FFR702" s="38"/>
      <c r="FFS702" s="34"/>
      <c r="FFT702" s="39"/>
      <c r="FFU702" s="39"/>
      <c r="FFV702" s="39"/>
      <c r="FFW702" s="39"/>
      <c r="FFX702" s="39"/>
      <c r="FFY702" s="39"/>
      <c r="FFZ702" s="39"/>
      <c r="FGA702" s="39"/>
      <c r="FGB702" s="39"/>
      <c r="FGC702" s="39"/>
      <c r="FGD702" s="39"/>
      <c r="FGE702" s="37"/>
      <c r="FGF702" s="37"/>
      <c r="FGG702" s="37"/>
      <c r="FGH702" s="37"/>
      <c r="FGI702" s="34"/>
      <c r="FGJ702" s="40"/>
      <c r="FGK702" s="34"/>
      <c r="FGL702" s="34"/>
      <c r="FGM702" s="35"/>
      <c r="FGN702" s="36"/>
      <c r="FGO702" s="37"/>
      <c r="FGP702" s="34"/>
      <c r="FGQ702" s="34"/>
      <c r="FGR702" s="41"/>
      <c r="FGS702" s="41"/>
      <c r="FGT702" s="41"/>
      <c r="FGU702" s="41"/>
      <c r="FGV702" s="36"/>
      <c r="FGW702" s="41"/>
      <c r="FGX702" s="36"/>
      <c r="FGY702" s="34"/>
      <c r="FGZ702" s="34"/>
      <c r="FHA702" s="37"/>
      <c r="FHB702" s="38"/>
      <c r="FHC702" s="34"/>
      <c r="FHD702" s="39"/>
      <c r="FHE702" s="39"/>
      <c r="FHF702" s="39"/>
      <c r="FHG702" s="39"/>
      <c r="FHH702" s="39"/>
      <c r="FHI702" s="39"/>
      <c r="FHJ702" s="39"/>
      <c r="FHK702" s="39"/>
      <c r="FHL702" s="39"/>
      <c r="FHM702" s="39"/>
      <c r="FHN702" s="39"/>
      <c r="FHO702" s="37"/>
      <c r="FHP702" s="37"/>
      <c r="FHQ702" s="37"/>
      <c r="FHR702" s="37"/>
      <c r="FHS702" s="34"/>
      <c r="FHT702" s="40"/>
      <c r="FHU702" s="34"/>
      <c r="FHV702" s="34"/>
      <c r="FHW702" s="35"/>
      <c r="FHX702" s="36"/>
      <c r="FHY702" s="37"/>
      <c r="FHZ702" s="34"/>
      <c r="FIA702" s="34"/>
      <c r="FIB702" s="41"/>
      <c r="FIC702" s="41"/>
      <c r="FID702" s="41"/>
      <c r="FIE702" s="41"/>
      <c r="FIF702" s="36"/>
      <c r="FIG702" s="41"/>
      <c r="FIH702" s="36"/>
      <c r="FII702" s="34"/>
      <c r="FIJ702" s="34"/>
      <c r="FIK702" s="37"/>
      <c r="FIL702" s="38"/>
      <c r="FIM702" s="34"/>
      <c r="FIN702" s="39"/>
      <c r="FIO702" s="39"/>
      <c r="FIP702" s="39"/>
      <c r="FIQ702" s="39"/>
      <c r="FIR702" s="39"/>
      <c r="FIS702" s="39"/>
      <c r="FIT702" s="39"/>
      <c r="FIU702" s="39"/>
      <c r="FIV702" s="39"/>
      <c r="FIW702" s="39"/>
      <c r="FIX702" s="39"/>
      <c r="FIY702" s="37"/>
      <c r="FIZ702" s="37"/>
      <c r="FJA702" s="37"/>
      <c r="FJB702" s="37"/>
      <c r="FJC702" s="34"/>
      <c r="FJD702" s="40"/>
      <c r="FJE702" s="34"/>
      <c r="FJF702" s="34"/>
      <c r="FJG702" s="35"/>
      <c r="FJH702" s="36"/>
      <c r="FJI702" s="37"/>
      <c r="FJJ702" s="34"/>
      <c r="FJK702" s="34"/>
      <c r="FJL702" s="41"/>
      <c r="FJM702" s="41"/>
      <c r="FJN702" s="41"/>
      <c r="FJO702" s="41"/>
      <c r="FJP702" s="36"/>
      <c r="FJQ702" s="41"/>
      <c r="FJR702" s="36"/>
      <c r="FJS702" s="34"/>
      <c r="FJT702" s="34"/>
      <c r="FJU702" s="37"/>
      <c r="FJV702" s="38"/>
      <c r="FJW702" s="34"/>
      <c r="FJX702" s="39"/>
      <c r="FJY702" s="39"/>
      <c r="FJZ702" s="39"/>
      <c r="FKA702" s="39"/>
      <c r="FKB702" s="39"/>
      <c r="FKC702" s="39"/>
      <c r="FKD702" s="39"/>
      <c r="FKE702" s="39"/>
      <c r="FKF702" s="39"/>
      <c r="FKG702" s="39"/>
      <c r="FKH702" s="39"/>
      <c r="FKI702" s="37"/>
      <c r="FKJ702" s="37"/>
      <c r="FKK702" s="37"/>
      <c r="FKL702" s="37"/>
      <c r="FKM702" s="34"/>
      <c r="FKN702" s="40"/>
      <c r="FKO702" s="34"/>
      <c r="FKP702" s="34"/>
      <c r="FKQ702" s="35"/>
      <c r="FKR702" s="36"/>
      <c r="FKS702" s="37"/>
      <c r="FKT702" s="34"/>
      <c r="FKU702" s="34"/>
      <c r="FKV702" s="41"/>
      <c r="FKW702" s="41"/>
      <c r="FKX702" s="41"/>
      <c r="FKY702" s="41"/>
      <c r="FKZ702" s="36"/>
      <c r="FLA702" s="41"/>
      <c r="FLB702" s="36"/>
      <c r="FLC702" s="34"/>
      <c r="FLD702" s="34"/>
      <c r="FLE702" s="37"/>
      <c r="FLF702" s="38"/>
      <c r="FLG702" s="34"/>
      <c r="FLH702" s="39"/>
      <c r="FLI702" s="39"/>
      <c r="FLJ702" s="39"/>
      <c r="FLK702" s="39"/>
      <c r="FLL702" s="39"/>
      <c r="FLM702" s="39"/>
      <c r="FLN702" s="39"/>
      <c r="FLO702" s="39"/>
      <c r="FLP702" s="39"/>
      <c r="FLQ702" s="39"/>
      <c r="FLR702" s="39"/>
      <c r="FLS702" s="37"/>
      <c r="FLT702" s="37"/>
      <c r="FLU702" s="37"/>
      <c r="FLV702" s="37"/>
      <c r="FLW702" s="34"/>
      <c r="FLX702" s="40"/>
      <c r="FLY702" s="34"/>
      <c r="FLZ702" s="34"/>
      <c r="FMA702" s="35"/>
      <c r="FMB702" s="36"/>
      <c r="FMC702" s="37"/>
      <c r="FMD702" s="34"/>
      <c r="FME702" s="34"/>
      <c r="FMF702" s="41"/>
      <c r="FMG702" s="41"/>
      <c r="FMH702" s="41"/>
      <c r="FMI702" s="41"/>
      <c r="FMJ702" s="36"/>
      <c r="FMK702" s="41"/>
      <c r="FML702" s="36"/>
      <c r="FMM702" s="34"/>
      <c r="FMN702" s="34"/>
      <c r="FMO702" s="37"/>
      <c r="FMP702" s="38"/>
      <c r="FMQ702" s="34"/>
      <c r="FMR702" s="39"/>
      <c r="FMS702" s="39"/>
      <c r="FMT702" s="39"/>
      <c r="FMU702" s="39"/>
      <c r="FMV702" s="39"/>
      <c r="FMW702" s="39"/>
      <c r="FMX702" s="39"/>
      <c r="FMY702" s="39"/>
      <c r="FMZ702" s="39"/>
      <c r="FNA702" s="39"/>
      <c r="FNB702" s="39"/>
      <c r="FNC702" s="37"/>
      <c r="FND702" s="37"/>
      <c r="FNE702" s="37"/>
      <c r="FNF702" s="37"/>
      <c r="FNG702" s="34"/>
      <c r="FNH702" s="40"/>
      <c r="FNI702" s="34"/>
      <c r="FNJ702" s="34"/>
      <c r="FNK702" s="35"/>
      <c r="FNL702" s="36"/>
      <c r="FNM702" s="37"/>
      <c r="FNN702" s="34"/>
      <c r="FNO702" s="34"/>
      <c r="FNP702" s="41"/>
      <c r="FNQ702" s="41"/>
      <c r="FNR702" s="41"/>
      <c r="FNS702" s="41"/>
      <c r="FNT702" s="36"/>
      <c r="FNU702" s="41"/>
      <c r="FNV702" s="36"/>
      <c r="FNW702" s="34"/>
      <c r="FNX702" s="34"/>
      <c r="FNY702" s="37"/>
      <c r="FNZ702" s="38"/>
      <c r="FOA702" s="34"/>
      <c r="FOB702" s="39"/>
      <c r="FOC702" s="39"/>
      <c r="FOD702" s="39"/>
      <c r="FOE702" s="39"/>
      <c r="FOF702" s="39"/>
      <c r="FOG702" s="39"/>
      <c r="FOH702" s="39"/>
      <c r="FOI702" s="39"/>
      <c r="FOJ702" s="39"/>
      <c r="FOK702" s="39"/>
      <c r="FOL702" s="39"/>
      <c r="FOM702" s="37"/>
      <c r="FON702" s="37"/>
      <c r="FOO702" s="37"/>
      <c r="FOP702" s="37"/>
      <c r="FOQ702" s="34"/>
      <c r="FOR702" s="40"/>
      <c r="FOS702" s="34"/>
      <c r="FOT702" s="34"/>
      <c r="FOU702" s="35"/>
      <c r="FOV702" s="36"/>
      <c r="FOW702" s="37"/>
      <c r="FOX702" s="34"/>
      <c r="FOY702" s="34"/>
      <c r="FOZ702" s="41"/>
      <c r="FPA702" s="41"/>
      <c r="FPB702" s="41"/>
      <c r="FPC702" s="41"/>
      <c r="FPD702" s="36"/>
      <c r="FPE702" s="41"/>
      <c r="FPF702" s="36"/>
      <c r="FPG702" s="34"/>
      <c r="FPH702" s="34"/>
      <c r="FPI702" s="37"/>
      <c r="FPJ702" s="38"/>
      <c r="FPK702" s="34"/>
      <c r="FPL702" s="39"/>
      <c r="FPM702" s="39"/>
      <c r="FPN702" s="39"/>
      <c r="FPO702" s="39"/>
      <c r="FPP702" s="39"/>
      <c r="FPQ702" s="39"/>
      <c r="FPR702" s="39"/>
      <c r="FPS702" s="39"/>
      <c r="FPT702" s="39"/>
      <c r="FPU702" s="39"/>
      <c r="FPV702" s="39"/>
      <c r="FPW702" s="37"/>
      <c r="FPX702" s="37"/>
      <c r="FPY702" s="37"/>
      <c r="FPZ702" s="37"/>
      <c r="FQA702" s="34"/>
      <c r="FQB702" s="40"/>
      <c r="FQC702" s="34"/>
      <c r="FQD702" s="34"/>
      <c r="FQE702" s="35"/>
      <c r="FQF702" s="36"/>
      <c r="FQG702" s="37"/>
      <c r="FQH702" s="34"/>
      <c r="FQI702" s="34"/>
      <c r="FQJ702" s="41"/>
      <c r="FQK702" s="41"/>
      <c r="FQL702" s="41"/>
      <c r="FQM702" s="41"/>
      <c r="FQN702" s="36"/>
      <c r="FQO702" s="41"/>
      <c r="FQP702" s="36"/>
      <c r="FQQ702" s="34"/>
      <c r="FQR702" s="34"/>
      <c r="FQS702" s="37"/>
      <c r="FQT702" s="38"/>
      <c r="FQU702" s="34"/>
      <c r="FQV702" s="39"/>
      <c r="FQW702" s="39"/>
      <c r="FQX702" s="39"/>
      <c r="FQY702" s="39"/>
      <c r="FQZ702" s="39"/>
      <c r="FRA702" s="39"/>
      <c r="FRB702" s="39"/>
      <c r="FRC702" s="39"/>
      <c r="FRD702" s="39"/>
      <c r="FRE702" s="39"/>
      <c r="FRF702" s="39"/>
      <c r="FRG702" s="37"/>
      <c r="FRH702" s="37"/>
      <c r="FRI702" s="37"/>
      <c r="FRJ702" s="37"/>
      <c r="FRK702" s="34"/>
      <c r="FRL702" s="40"/>
      <c r="FRM702" s="34"/>
      <c r="FRN702" s="34"/>
      <c r="FRO702" s="35"/>
      <c r="FRP702" s="36"/>
      <c r="FRQ702" s="37"/>
      <c r="FRR702" s="34"/>
      <c r="FRS702" s="34"/>
      <c r="FRT702" s="41"/>
      <c r="FRU702" s="41"/>
      <c r="FRV702" s="41"/>
      <c r="FRW702" s="41"/>
      <c r="FRX702" s="36"/>
      <c r="FRY702" s="41"/>
      <c r="FRZ702" s="36"/>
      <c r="FSA702" s="34"/>
      <c r="FSB702" s="34"/>
      <c r="FSC702" s="37"/>
      <c r="FSD702" s="38"/>
      <c r="FSE702" s="34"/>
      <c r="FSF702" s="39"/>
      <c r="FSG702" s="39"/>
      <c r="FSH702" s="39"/>
      <c r="FSI702" s="39"/>
      <c r="FSJ702" s="39"/>
      <c r="FSK702" s="39"/>
      <c r="FSL702" s="39"/>
      <c r="FSM702" s="39"/>
      <c r="FSN702" s="39"/>
      <c r="FSO702" s="39"/>
      <c r="FSP702" s="39"/>
      <c r="FSQ702" s="37"/>
      <c r="FSR702" s="37"/>
      <c r="FSS702" s="37"/>
      <c r="FST702" s="37"/>
      <c r="FSU702" s="34"/>
      <c r="FSV702" s="40"/>
      <c r="FSW702" s="34"/>
      <c r="FSX702" s="34"/>
      <c r="FSY702" s="35"/>
      <c r="FSZ702" s="36"/>
      <c r="FTA702" s="37"/>
      <c r="FTB702" s="34"/>
      <c r="FTC702" s="34"/>
      <c r="FTD702" s="41"/>
      <c r="FTE702" s="41"/>
      <c r="FTF702" s="41"/>
      <c r="FTG702" s="41"/>
      <c r="FTH702" s="36"/>
      <c r="FTI702" s="41"/>
      <c r="FTJ702" s="36"/>
      <c r="FTK702" s="34"/>
      <c r="FTL702" s="34"/>
      <c r="FTM702" s="37"/>
      <c r="FTN702" s="38"/>
      <c r="FTO702" s="34"/>
      <c r="FTP702" s="39"/>
      <c r="FTQ702" s="39"/>
      <c r="FTR702" s="39"/>
      <c r="FTS702" s="39"/>
      <c r="FTT702" s="39"/>
      <c r="FTU702" s="39"/>
      <c r="FTV702" s="39"/>
      <c r="FTW702" s="39"/>
      <c r="FTX702" s="39"/>
      <c r="FTY702" s="39"/>
      <c r="FTZ702" s="39"/>
      <c r="FUA702" s="37"/>
      <c r="FUB702" s="37"/>
      <c r="FUC702" s="37"/>
      <c r="FUD702" s="37"/>
      <c r="FUE702" s="34"/>
      <c r="FUF702" s="40"/>
      <c r="FUG702" s="34"/>
      <c r="FUH702" s="34"/>
      <c r="FUI702" s="35"/>
      <c r="FUJ702" s="36"/>
      <c r="FUK702" s="37"/>
      <c r="FUL702" s="34"/>
      <c r="FUM702" s="34"/>
      <c r="FUN702" s="41"/>
      <c r="FUO702" s="41"/>
      <c r="FUP702" s="41"/>
      <c r="FUQ702" s="41"/>
      <c r="FUR702" s="36"/>
      <c r="FUS702" s="41"/>
      <c r="FUT702" s="36"/>
      <c r="FUU702" s="34"/>
      <c r="FUV702" s="34"/>
      <c r="FUW702" s="37"/>
      <c r="FUX702" s="38"/>
      <c r="FUY702" s="34"/>
      <c r="FUZ702" s="39"/>
      <c r="FVA702" s="39"/>
      <c r="FVB702" s="39"/>
      <c r="FVC702" s="39"/>
      <c r="FVD702" s="39"/>
      <c r="FVE702" s="39"/>
      <c r="FVF702" s="39"/>
      <c r="FVG702" s="39"/>
      <c r="FVH702" s="39"/>
      <c r="FVI702" s="39"/>
      <c r="FVJ702" s="39"/>
      <c r="FVK702" s="37"/>
      <c r="FVL702" s="37"/>
      <c r="FVM702" s="37"/>
      <c r="FVN702" s="37"/>
      <c r="FVO702" s="34"/>
      <c r="FVP702" s="40"/>
      <c r="FVQ702" s="34"/>
      <c r="FVR702" s="34"/>
      <c r="FVS702" s="35"/>
      <c r="FVT702" s="36"/>
      <c r="FVU702" s="37"/>
      <c r="FVV702" s="34"/>
      <c r="FVW702" s="34"/>
      <c r="FVX702" s="41"/>
      <c r="FVY702" s="41"/>
      <c r="FVZ702" s="41"/>
      <c r="FWA702" s="41"/>
      <c r="FWB702" s="36"/>
      <c r="FWC702" s="41"/>
      <c r="FWD702" s="36"/>
      <c r="FWE702" s="34"/>
      <c r="FWF702" s="34"/>
      <c r="FWG702" s="37"/>
      <c r="FWH702" s="38"/>
      <c r="FWI702" s="34"/>
      <c r="FWJ702" s="39"/>
      <c r="FWK702" s="39"/>
      <c r="FWL702" s="39"/>
      <c r="FWM702" s="39"/>
      <c r="FWN702" s="39"/>
      <c r="FWO702" s="39"/>
      <c r="FWP702" s="39"/>
      <c r="FWQ702" s="39"/>
      <c r="FWR702" s="39"/>
      <c r="FWS702" s="39"/>
      <c r="FWT702" s="39"/>
      <c r="FWU702" s="37"/>
      <c r="FWV702" s="37"/>
      <c r="FWW702" s="37"/>
      <c r="FWX702" s="37"/>
      <c r="FWY702" s="34"/>
      <c r="FWZ702" s="40"/>
      <c r="FXA702" s="34"/>
      <c r="FXB702" s="34"/>
      <c r="FXC702" s="35"/>
      <c r="FXD702" s="36"/>
      <c r="FXE702" s="37"/>
      <c r="FXF702" s="34"/>
      <c r="FXG702" s="34"/>
      <c r="FXH702" s="41"/>
      <c r="FXI702" s="41"/>
      <c r="FXJ702" s="41"/>
      <c r="FXK702" s="41"/>
      <c r="FXL702" s="36"/>
      <c r="FXM702" s="41"/>
      <c r="FXN702" s="36"/>
      <c r="FXO702" s="34"/>
      <c r="FXP702" s="34"/>
      <c r="FXQ702" s="37"/>
      <c r="FXR702" s="38"/>
      <c r="FXS702" s="34"/>
      <c r="FXT702" s="39"/>
      <c r="FXU702" s="39"/>
      <c r="FXV702" s="39"/>
      <c r="FXW702" s="39"/>
      <c r="FXX702" s="39"/>
      <c r="FXY702" s="39"/>
      <c r="FXZ702" s="39"/>
      <c r="FYA702" s="39"/>
      <c r="FYB702" s="39"/>
      <c r="FYC702" s="39"/>
      <c r="FYD702" s="39"/>
      <c r="FYE702" s="37"/>
      <c r="FYF702" s="37"/>
      <c r="FYG702" s="37"/>
      <c r="FYH702" s="37"/>
      <c r="FYI702" s="34"/>
      <c r="FYJ702" s="40"/>
      <c r="FYK702" s="34"/>
      <c r="FYL702" s="34"/>
      <c r="FYM702" s="35"/>
      <c r="FYN702" s="36"/>
      <c r="FYO702" s="37"/>
      <c r="FYP702" s="34"/>
      <c r="FYQ702" s="34"/>
      <c r="FYR702" s="41"/>
      <c r="FYS702" s="41"/>
      <c r="FYT702" s="41"/>
      <c r="FYU702" s="41"/>
      <c r="FYV702" s="36"/>
      <c r="FYW702" s="41"/>
      <c r="FYX702" s="36"/>
      <c r="FYY702" s="34"/>
      <c r="FYZ702" s="34"/>
      <c r="FZA702" s="37"/>
      <c r="FZB702" s="38"/>
      <c r="FZC702" s="34"/>
      <c r="FZD702" s="39"/>
      <c r="FZE702" s="39"/>
      <c r="FZF702" s="39"/>
      <c r="FZG702" s="39"/>
      <c r="FZH702" s="39"/>
      <c r="FZI702" s="39"/>
      <c r="FZJ702" s="39"/>
      <c r="FZK702" s="39"/>
      <c r="FZL702" s="39"/>
      <c r="FZM702" s="39"/>
      <c r="FZN702" s="39"/>
      <c r="FZO702" s="37"/>
      <c r="FZP702" s="37"/>
      <c r="FZQ702" s="37"/>
      <c r="FZR702" s="37"/>
      <c r="FZS702" s="34"/>
      <c r="FZT702" s="40"/>
      <c r="FZU702" s="34"/>
      <c r="FZV702" s="34"/>
      <c r="FZW702" s="35"/>
      <c r="FZX702" s="36"/>
      <c r="FZY702" s="37"/>
      <c r="FZZ702" s="34"/>
      <c r="GAA702" s="34"/>
      <c r="GAB702" s="41"/>
      <c r="GAC702" s="41"/>
      <c r="GAD702" s="41"/>
      <c r="GAE702" s="41"/>
      <c r="GAF702" s="36"/>
      <c r="GAG702" s="41"/>
      <c r="GAH702" s="36"/>
      <c r="GAI702" s="34"/>
      <c r="GAJ702" s="34"/>
      <c r="GAK702" s="37"/>
      <c r="GAL702" s="38"/>
      <c r="GAM702" s="34"/>
      <c r="GAN702" s="39"/>
      <c r="GAO702" s="39"/>
      <c r="GAP702" s="39"/>
      <c r="GAQ702" s="39"/>
      <c r="GAR702" s="39"/>
      <c r="GAS702" s="39"/>
      <c r="GAT702" s="39"/>
      <c r="GAU702" s="39"/>
      <c r="GAV702" s="39"/>
      <c r="GAW702" s="39"/>
      <c r="GAX702" s="39"/>
      <c r="GAY702" s="37"/>
      <c r="GAZ702" s="37"/>
      <c r="GBA702" s="37"/>
      <c r="GBB702" s="37"/>
      <c r="GBC702" s="34"/>
      <c r="GBD702" s="40"/>
      <c r="GBE702" s="34"/>
      <c r="GBF702" s="34"/>
      <c r="GBG702" s="35"/>
      <c r="GBH702" s="36"/>
      <c r="GBI702" s="37"/>
      <c r="GBJ702" s="34"/>
      <c r="GBK702" s="34"/>
      <c r="GBL702" s="41"/>
      <c r="GBM702" s="41"/>
      <c r="GBN702" s="41"/>
      <c r="GBO702" s="41"/>
      <c r="GBP702" s="36"/>
      <c r="GBQ702" s="41"/>
      <c r="GBR702" s="36"/>
      <c r="GBS702" s="34"/>
      <c r="GBT702" s="34"/>
      <c r="GBU702" s="37"/>
      <c r="GBV702" s="38"/>
      <c r="GBW702" s="34"/>
      <c r="GBX702" s="39"/>
      <c r="GBY702" s="39"/>
      <c r="GBZ702" s="39"/>
      <c r="GCA702" s="39"/>
      <c r="GCB702" s="39"/>
      <c r="GCC702" s="39"/>
      <c r="GCD702" s="39"/>
      <c r="GCE702" s="39"/>
      <c r="GCF702" s="39"/>
      <c r="GCG702" s="39"/>
      <c r="GCH702" s="39"/>
      <c r="GCI702" s="37"/>
      <c r="GCJ702" s="37"/>
      <c r="GCK702" s="37"/>
      <c r="GCL702" s="37"/>
      <c r="GCM702" s="34"/>
      <c r="GCN702" s="40"/>
      <c r="GCO702" s="34"/>
      <c r="GCP702" s="34"/>
      <c r="GCQ702" s="35"/>
      <c r="GCR702" s="36"/>
      <c r="GCS702" s="37"/>
      <c r="GCT702" s="34"/>
      <c r="GCU702" s="34"/>
      <c r="GCV702" s="41"/>
      <c r="GCW702" s="41"/>
      <c r="GCX702" s="41"/>
      <c r="GCY702" s="41"/>
      <c r="GCZ702" s="36"/>
      <c r="GDA702" s="41"/>
      <c r="GDB702" s="36"/>
      <c r="GDC702" s="34"/>
      <c r="GDD702" s="34"/>
      <c r="GDE702" s="37"/>
      <c r="GDF702" s="38"/>
      <c r="GDG702" s="34"/>
      <c r="GDH702" s="39"/>
      <c r="GDI702" s="39"/>
      <c r="GDJ702" s="39"/>
      <c r="GDK702" s="39"/>
      <c r="GDL702" s="39"/>
      <c r="GDM702" s="39"/>
      <c r="GDN702" s="39"/>
      <c r="GDO702" s="39"/>
      <c r="GDP702" s="39"/>
      <c r="GDQ702" s="39"/>
      <c r="GDR702" s="39"/>
      <c r="GDS702" s="37"/>
      <c r="GDT702" s="37"/>
      <c r="GDU702" s="37"/>
      <c r="GDV702" s="37"/>
      <c r="GDW702" s="34"/>
      <c r="GDX702" s="40"/>
      <c r="GDY702" s="34"/>
      <c r="GDZ702" s="34"/>
      <c r="GEA702" s="35"/>
      <c r="GEB702" s="36"/>
      <c r="GEC702" s="37"/>
      <c r="GED702" s="34"/>
      <c r="GEE702" s="34"/>
      <c r="GEF702" s="41"/>
      <c r="GEG702" s="41"/>
      <c r="GEH702" s="41"/>
      <c r="GEI702" s="41"/>
      <c r="GEJ702" s="36"/>
      <c r="GEK702" s="41"/>
      <c r="GEL702" s="36"/>
      <c r="GEM702" s="34"/>
      <c r="GEN702" s="34"/>
      <c r="GEO702" s="37"/>
      <c r="GEP702" s="38"/>
      <c r="GEQ702" s="34"/>
      <c r="GER702" s="39"/>
      <c r="GES702" s="39"/>
      <c r="GET702" s="39"/>
      <c r="GEU702" s="39"/>
      <c r="GEV702" s="39"/>
      <c r="GEW702" s="39"/>
      <c r="GEX702" s="39"/>
      <c r="GEY702" s="39"/>
      <c r="GEZ702" s="39"/>
      <c r="GFA702" s="39"/>
      <c r="GFB702" s="39"/>
      <c r="GFC702" s="37"/>
      <c r="GFD702" s="37"/>
      <c r="GFE702" s="37"/>
      <c r="GFF702" s="37"/>
      <c r="GFG702" s="34"/>
      <c r="GFH702" s="40"/>
      <c r="GFI702" s="34"/>
      <c r="GFJ702" s="34"/>
      <c r="GFK702" s="35"/>
      <c r="GFL702" s="36"/>
      <c r="GFM702" s="37"/>
      <c r="GFN702" s="34"/>
      <c r="GFO702" s="34"/>
      <c r="GFP702" s="41"/>
      <c r="GFQ702" s="41"/>
      <c r="GFR702" s="41"/>
      <c r="GFS702" s="41"/>
      <c r="GFT702" s="36"/>
      <c r="GFU702" s="41"/>
      <c r="GFV702" s="36"/>
      <c r="GFW702" s="34"/>
      <c r="GFX702" s="34"/>
      <c r="GFY702" s="37"/>
      <c r="GFZ702" s="38"/>
      <c r="GGA702" s="34"/>
      <c r="GGB702" s="39"/>
      <c r="GGC702" s="39"/>
      <c r="GGD702" s="39"/>
      <c r="GGE702" s="39"/>
      <c r="GGF702" s="39"/>
      <c r="GGG702" s="39"/>
      <c r="GGH702" s="39"/>
      <c r="GGI702" s="39"/>
      <c r="GGJ702" s="39"/>
      <c r="GGK702" s="39"/>
      <c r="GGL702" s="39"/>
      <c r="GGM702" s="37"/>
      <c r="GGN702" s="37"/>
      <c r="GGO702" s="37"/>
      <c r="GGP702" s="37"/>
      <c r="GGQ702" s="34"/>
      <c r="GGR702" s="40"/>
      <c r="GGS702" s="34"/>
      <c r="GGT702" s="34"/>
      <c r="GGU702" s="35"/>
      <c r="GGV702" s="36"/>
      <c r="GGW702" s="37"/>
      <c r="GGX702" s="34"/>
      <c r="GGY702" s="34"/>
      <c r="GGZ702" s="41"/>
      <c r="GHA702" s="41"/>
      <c r="GHB702" s="41"/>
      <c r="GHC702" s="41"/>
      <c r="GHD702" s="36"/>
      <c r="GHE702" s="41"/>
      <c r="GHF702" s="36"/>
      <c r="GHG702" s="34"/>
      <c r="GHH702" s="34"/>
      <c r="GHI702" s="37"/>
      <c r="GHJ702" s="38"/>
      <c r="GHK702" s="34"/>
      <c r="GHL702" s="39"/>
      <c r="GHM702" s="39"/>
      <c r="GHN702" s="39"/>
      <c r="GHO702" s="39"/>
      <c r="GHP702" s="39"/>
      <c r="GHQ702" s="39"/>
      <c r="GHR702" s="39"/>
      <c r="GHS702" s="39"/>
      <c r="GHT702" s="39"/>
      <c r="GHU702" s="39"/>
      <c r="GHV702" s="39"/>
      <c r="GHW702" s="37"/>
      <c r="GHX702" s="37"/>
      <c r="GHY702" s="37"/>
      <c r="GHZ702" s="37"/>
      <c r="GIA702" s="34"/>
      <c r="GIB702" s="40"/>
      <c r="GIC702" s="34"/>
      <c r="GID702" s="34"/>
      <c r="GIE702" s="35"/>
      <c r="GIF702" s="36"/>
      <c r="GIG702" s="37"/>
      <c r="GIH702" s="34"/>
      <c r="GII702" s="34"/>
      <c r="GIJ702" s="41"/>
      <c r="GIK702" s="41"/>
      <c r="GIL702" s="41"/>
      <c r="GIM702" s="41"/>
      <c r="GIN702" s="36"/>
      <c r="GIO702" s="41"/>
      <c r="GIP702" s="36"/>
      <c r="GIQ702" s="34"/>
      <c r="GIR702" s="34"/>
      <c r="GIS702" s="37"/>
      <c r="GIT702" s="38"/>
      <c r="GIU702" s="34"/>
      <c r="GIV702" s="39"/>
      <c r="GIW702" s="39"/>
      <c r="GIX702" s="39"/>
      <c r="GIY702" s="39"/>
      <c r="GIZ702" s="39"/>
      <c r="GJA702" s="39"/>
      <c r="GJB702" s="39"/>
      <c r="GJC702" s="39"/>
      <c r="GJD702" s="39"/>
      <c r="GJE702" s="39"/>
      <c r="GJF702" s="39"/>
      <c r="GJG702" s="37"/>
      <c r="GJH702" s="37"/>
      <c r="GJI702" s="37"/>
      <c r="GJJ702" s="37"/>
      <c r="GJK702" s="34"/>
      <c r="GJL702" s="40"/>
      <c r="GJM702" s="34"/>
      <c r="GJN702" s="34"/>
      <c r="GJO702" s="35"/>
      <c r="GJP702" s="36"/>
      <c r="GJQ702" s="37"/>
      <c r="GJR702" s="34"/>
      <c r="GJS702" s="34"/>
      <c r="GJT702" s="41"/>
      <c r="GJU702" s="41"/>
      <c r="GJV702" s="41"/>
      <c r="GJW702" s="41"/>
      <c r="GJX702" s="36"/>
      <c r="GJY702" s="41"/>
      <c r="GJZ702" s="36"/>
      <c r="GKA702" s="34"/>
      <c r="GKB702" s="34"/>
      <c r="GKC702" s="37"/>
      <c r="GKD702" s="38"/>
      <c r="GKE702" s="34"/>
      <c r="GKF702" s="39"/>
      <c r="GKG702" s="39"/>
      <c r="GKH702" s="39"/>
      <c r="GKI702" s="39"/>
      <c r="GKJ702" s="39"/>
      <c r="GKK702" s="39"/>
      <c r="GKL702" s="39"/>
      <c r="GKM702" s="39"/>
      <c r="GKN702" s="39"/>
      <c r="GKO702" s="39"/>
      <c r="GKP702" s="39"/>
      <c r="GKQ702" s="37"/>
      <c r="GKR702" s="37"/>
      <c r="GKS702" s="37"/>
      <c r="GKT702" s="37"/>
      <c r="GKU702" s="34"/>
      <c r="GKV702" s="40"/>
      <c r="GKW702" s="34"/>
      <c r="GKX702" s="34"/>
      <c r="GKY702" s="35"/>
      <c r="GKZ702" s="36"/>
      <c r="GLA702" s="37"/>
      <c r="GLB702" s="34"/>
      <c r="GLC702" s="34"/>
      <c r="GLD702" s="41"/>
      <c r="GLE702" s="41"/>
      <c r="GLF702" s="41"/>
      <c r="GLG702" s="41"/>
      <c r="GLH702" s="36"/>
      <c r="GLI702" s="41"/>
      <c r="GLJ702" s="36"/>
      <c r="GLK702" s="34"/>
      <c r="GLL702" s="34"/>
      <c r="GLM702" s="37"/>
      <c r="GLN702" s="38"/>
      <c r="GLO702" s="34"/>
      <c r="GLP702" s="39"/>
      <c r="GLQ702" s="39"/>
      <c r="GLR702" s="39"/>
      <c r="GLS702" s="39"/>
      <c r="GLT702" s="39"/>
      <c r="GLU702" s="39"/>
      <c r="GLV702" s="39"/>
      <c r="GLW702" s="39"/>
      <c r="GLX702" s="39"/>
      <c r="GLY702" s="39"/>
      <c r="GLZ702" s="39"/>
      <c r="GMA702" s="37"/>
      <c r="GMB702" s="37"/>
      <c r="GMC702" s="37"/>
      <c r="GMD702" s="37"/>
      <c r="GME702" s="34"/>
      <c r="GMF702" s="40"/>
      <c r="GMG702" s="34"/>
      <c r="GMH702" s="34"/>
      <c r="GMI702" s="35"/>
      <c r="GMJ702" s="36"/>
      <c r="GMK702" s="37"/>
      <c r="GML702" s="34"/>
      <c r="GMM702" s="34"/>
      <c r="GMN702" s="41"/>
      <c r="GMO702" s="41"/>
      <c r="GMP702" s="41"/>
      <c r="GMQ702" s="41"/>
      <c r="GMR702" s="36"/>
      <c r="GMS702" s="41"/>
      <c r="GMT702" s="36"/>
      <c r="GMU702" s="34"/>
      <c r="GMV702" s="34"/>
      <c r="GMW702" s="37"/>
      <c r="GMX702" s="38"/>
      <c r="GMY702" s="34"/>
      <c r="GMZ702" s="39"/>
      <c r="GNA702" s="39"/>
      <c r="GNB702" s="39"/>
      <c r="GNC702" s="39"/>
      <c r="GND702" s="39"/>
      <c r="GNE702" s="39"/>
      <c r="GNF702" s="39"/>
      <c r="GNG702" s="39"/>
      <c r="GNH702" s="39"/>
      <c r="GNI702" s="39"/>
      <c r="GNJ702" s="39"/>
      <c r="GNK702" s="37"/>
      <c r="GNL702" s="37"/>
      <c r="GNM702" s="37"/>
      <c r="GNN702" s="37"/>
      <c r="GNO702" s="34"/>
      <c r="GNP702" s="40"/>
      <c r="GNQ702" s="34"/>
      <c r="GNR702" s="34"/>
      <c r="GNS702" s="35"/>
      <c r="GNT702" s="36"/>
      <c r="GNU702" s="37"/>
      <c r="GNV702" s="34"/>
      <c r="GNW702" s="34"/>
      <c r="GNX702" s="41"/>
      <c r="GNY702" s="41"/>
      <c r="GNZ702" s="41"/>
      <c r="GOA702" s="41"/>
      <c r="GOB702" s="36"/>
      <c r="GOC702" s="41"/>
      <c r="GOD702" s="36"/>
      <c r="GOE702" s="34"/>
      <c r="GOF702" s="34"/>
      <c r="GOG702" s="37"/>
      <c r="GOH702" s="38"/>
      <c r="GOI702" s="34"/>
      <c r="GOJ702" s="39"/>
      <c r="GOK702" s="39"/>
      <c r="GOL702" s="39"/>
      <c r="GOM702" s="39"/>
      <c r="GON702" s="39"/>
      <c r="GOO702" s="39"/>
      <c r="GOP702" s="39"/>
      <c r="GOQ702" s="39"/>
      <c r="GOR702" s="39"/>
      <c r="GOS702" s="39"/>
      <c r="GOT702" s="39"/>
      <c r="GOU702" s="37"/>
      <c r="GOV702" s="37"/>
      <c r="GOW702" s="37"/>
      <c r="GOX702" s="37"/>
      <c r="GOY702" s="34"/>
      <c r="GOZ702" s="40"/>
      <c r="GPA702" s="34"/>
      <c r="GPB702" s="34"/>
      <c r="GPC702" s="35"/>
      <c r="GPD702" s="36"/>
      <c r="GPE702" s="37"/>
      <c r="GPF702" s="34"/>
      <c r="GPG702" s="34"/>
      <c r="GPH702" s="41"/>
      <c r="GPI702" s="41"/>
      <c r="GPJ702" s="41"/>
      <c r="GPK702" s="41"/>
      <c r="GPL702" s="36"/>
      <c r="GPM702" s="41"/>
      <c r="GPN702" s="36"/>
      <c r="GPO702" s="34"/>
      <c r="GPP702" s="34"/>
      <c r="GPQ702" s="37"/>
      <c r="GPR702" s="38"/>
      <c r="GPS702" s="34"/>
      <c r="GPT702" s="39"/>
      <c r="GPU702" s="39"/>
      <c r="GPV702" s="39"/>
      <c r="GPW702" s="39"/>
      <c r="GPX702" s="39"/>
      <c r="GPY702" s="39"/>
      <c r="GPZ702" s="39"/>
      <c r="GQA702" s="39"/>
      <c r="GQB702" s="39"/>
      <c r="GQC702" s="39"/>
      <c r="GQD702" s="39"/>
      <c r="GQE702" s="37"/>
      <c r="GQF702" s="37"/>
      <c r="GQG702" s="37"/>
      <c r="GQH702" s="37"/>
      <c r="GQI702" s="34"/>
      <c r="GQJ702" s="40"/>
      <c r="GQK702" s="34"/>
      <c r="GQL702" s="34"/>
      <c r="GQM702" s="35"/>
      <c r="GQN702" s="36"/>
      <c r="GQO702" s="37"/>
      <c r="GQP702" s="34"/>
      <c r="GQQ702" s="34"/>
      <c r="GQR702" s="41"/>
      <c r="GQS702" s="41"/>
      <c r="GQT702" s="41"/>
      <c r="GQU702" s="41"/>
      <c r="GQV702" s="36"/>
      <c r="GQW702" s="41"/>
      <c r="GQX702" s="36"/>
      <c r="GQY702" s="34"/>
      <c r="GQZ702" s="34"/>
      <c r="GRA702" s="37"/>
      <c r="GRB702" s="38"/>
      <c r="GRC702" s="34"/>
      <c r="GRD702" s="39"/>
      <c r="GRE702" s="39"/>
      <c r="GRF702" s="39"/>
      <c r="GRG702" s="39"/>
      <c r="GRH702" s="39"/>
      <c r="GRI702" s="39"/>
      <c r="GRJ702" s="39"/>
      <c r="GRK702" s="39"/>
      <c r="GRL702" s="39"/>
      <c r="GRM702" s="39"/>
      <c r="GRN702" s="39"/>
      <c r="GRO702" s="37"/>
      <c r="GRP702" s="37"/>
      <c r="GRQ702" s="37"/>
      <c r="GRR702" s="37"/>
      <c r="GRS702" s="34"/>
      <c r="GRT702" s="40"/>
      <c r="GRU702" s="34"/>
      <c r="GRV702" s="34"/>
      <c r="GRW702" s="35"/>
      <c r="GRX702" s="36"/>
      <c r="GRY702" s="37"/>
      <c r="GRZ702" s="34"/>
      <c r="GSA702" s="34"/>
      <c r="GSB702" s="41"/>
      <c r="GSC702" s="41"/>
      <c r="GSD702" s="41"/>
      <c r="GSE702" s="41"/>
      <c r="GSF702" s="36"/>
      <c r="GSG702" s="41"/>
      <c r="GSH702" s="36"/>
      <c r="GSI702" s="34"/>
      <c r="GSJ702" s="34"/>
      <c r="GSK702" s="37"/>
      <c r="GSL702" s="38"/>
      <c r="GSM702" s="34"/>
      <c r="GSN702" s="39"/>
      <c r="GSO702" s="39"/>
      <c r="GSP702" s="39"/>
      <c r="GSQ702" s="39"/>
      <c r="GSR702" s="39"/>
      <c r="GSS702" s="39"/>
      <c r="GST702" s="39"/>
      <c r="GSU702" s="39"/>
      <c r="GSV702" s="39"/>
      <c r="GSW702" s="39"/>
      <c r="GSX702" s="39"/>
      <c r="GSY702" s="37"/>
      <c r="GSZ702" s="37"/>
      <c r="GTA702" s="37"/>
      <c r="GTB702" s="37"/>
      <c r="GTC702" s="34"/>
      <c r="GTD702" s="40"/>
      <c r="GTE702" s="34"/>
      <c r="GTF702" s="34"/>
      <c r="GTG702" s="35"/>
      <c r="GTH702" s="36"/>
      <c r="GTI702" s="37"/>
      <c r="GTJ702" s="34"/>
      <c r="GTK702" s="34"/>
      <c r="GTL702" s="41"/>
      <c r="GTM702" s="41"/>
      <c r="GTN702" s="41"/>
      <c r="GTO702" s="41"/>
      <c r="GTP702" s="36"/>
      <c r="GTQ702" s="41"/>
      <c r="GTR702" s="36"/>
      <c r="GTS702" s="34"/>
      <c r="GTT702" s="34"/>
      <c r="GTU702" s="37"/>
      <c r="GTV702" s="38"/>
      <c r="GTW702" s="34"/>
      <c r="GTX702" s="39"/>
      <c r="GTY702" s="39"/>
      <c r="GTZ702" s="39"/>
      <c r="GUA702" s="39"/>
      <c r="GUB702" s="39"/>
      <c r="GUC702" s="39"/>
      <c r="GUD702" s="39"/>
      <c r="GUE702" s="39"/>
      <c r="GUF702" s="39"/>
      <c r="GUG702" s="39"/>
      <c r="GUH702" s="39"/>
      <c r="GUI702" s="37"/>
      <c r="GUJ702" s="37"/>
      <c r="GUK702" s="37"/>
      <c r="GUL702" s="37"/>
      <c r="GUM702" s="34"/>
      <c r="GUN702" s="40"/>
      <c r="GUO702" s="34"/>
      <c r="GUP702" s="34"/>
      <c r="GUQ702" s="35"/>
      <c r="GUR702" s="36"/>
      <c r="GUS702" s="37"/>
      <c r="GUT702" s="34"/>
      <c r="GUU702" s="34"/>
      <c r="GUV702" s="41"/>
      <c r="GUW702" s="41"/>
      <c r="GUX702" s="41"/>
      <c r="GUY702" s="41"/>
      <c r="GUZ702" s="36"/>
      <c r="GVA702" s="41"/>
      <c r="GVB702" s="36"/>
      <c r="GVC702" s="34"/>
      <c r="GVD702" s="34"/>
      <c r="GVE702" s="37"/>
      <c r="GVF702" s="38"/>
      <c r="GVG702" s="34"/>
      <c r="GVH702" s="39"/>
      <c r="GVI702" s="39"/>
      <c r="GVJ702" s="39"/>
      <c r="GVK702" s="39"/>
      <c r="GVL702" s="39"/>
      <c r="GVM702" s="39"/>
      <c r="GVN702" s="39"/>
      <c r="GVO702" s="39"/>
      <c r="GVP702" s="39"/>
      <c r="GVQ702" s="39"/>
      <c r="GVR702" s="39"/>
      <c r="GVS702" s="37"/>
      <c r="GVT702" s="37"/>
      <c r="GVU702" s="37"/>
      <c r="GVV702" s="37"/>
      <c r="GVW702" s="34"/>
      <c r="GVX702" s="40"/>
      <c r="GVY702" s="34"/>
      <c r="GVZ702" s="34"/>
      <c r="GWA702" s="35"/>
      <c r="GWB702" s="36"/>
      <c r="GWC702" s="37"/>
      <c r="GWD702" s="34"/>
      <c r="GWE702" s="34"/>
      <c r="GWF702" s="41"/>
      <c r="GWG702" s="41"/>
      <c r="GWH702" s="41"/>
      <c r="GWI702" s="41"/>
      <c r="GWJ702" s="36"/>
      <c r="GWK702" s="41"/>
      <c r="GWL702" s="36"/>
      <c r="GWM702" s="34"/>
      <c r="GWN702" s="34"/>
      <c r="GWO702" s="37"/>
      <c r="GWP702" s="38"/>
      <c r="GWQ702" s="34"/>
      <c r="GWR702" s="39"/>
      <c r="GWS702" s="39"/>
      <c r="GWT702" s="39"/>
      <c r="GWU702" s="39"/>
      <c r="GWV702" s="39"/>
      <c r="GWW702" s="39"/>
      <c r="GWX702" s="39"/>
      <c r="GWY702" s="39"/>
      <c r="GWZ702" s="39"/>
      <c r="GXA702" s="39"/>
      <c r="GXB702" s="39"/>
      <c r="GXC702" s="37"/>
      <c r="GXD702" s="37"/>
      <c r="GXE702" s="37"/>
      <c r="GXF702" s="37"/>
      <c r="GXG702" s="34"/>
      <c r="GXH702" s="40"/>
      <c r="GXI702" s="34"/>
      <c r="GXJ702" s="34"/>
      <c r="GXK702" s="35"/>
      <c r="GXL702" s="36"/>
      <c r="GXM702" s="37"/>
      <c r="GXN702" s="34"/>
      <c r="GXO702" s="34"/>
      <c r="GXP702" s="41"/>
      <c r="GXQ702" s="41"/>
      <c r="GXR702" s="41"/>
      <c r="GXS702" s="41"/>
      <c r="GXT702" s="36"/>
      <c r="GXU702" s="41"/>
      <c r="GXV702" s="36"/>
      <c r="GXW702" s="34"/>
      <c r="GXX702" s="34"/>
      <c r="GXY702" s="37"/>
      <c r="GXZ702" s="38"/>
      <c r="GYA702" s="34"/>
      <c r="GYB702" s="39"/>
      <c r="GYC702" s="39"/>
      <c r="GYD702" s="39"/>
      <c r="GYE702" s="39"/>
      <c r="GYF702" s="39"/>
      <c r="GYG702" s="39"/>
      <c r="GYH702" s="39"/>
      <c r="GYI702" s="39"/>
      <c r="GYJ702" s="39"/>
      <c r="GYK702" s="39"/>
      <c r="GYL702" s="39"/>
      <c r="GYM702" s="37"/>
      <c r="GYN702" s="37"/>
      <c r="GYO702" s="37"/>
      <c r="GYP702" s="37"/>
      <c r="GYQ702" s="34"/>
      <c r="GYR702" s="40"/>
      <c r="GYS702" s="34"/>
      <c r="GYT702" s="34"/>
      <c r="GYU702" s="35"/>
      <c r="GYV702" s="36"/>
      <c r="GYW702" s="37"/>
      <c r="GYX702" s="34"/>
      <c r="GYY702" s="34"/>
      <c r="GYZ702" s="41"/>
      <c r="GZA702" s="41"/>
      <c r="GZB702" s="41"/>
      <c r="GZC702" s="41"/>
      <c r="GZD702" s="36"/>
      <c r="GZE702" s="41"/>
      <c r="GZF702" s="36"/>
      <c r="GZG702" s="34"/>
      <c r="GZH702" s="34"/>
      <c r="GZI702" s="37"/>
      <c r="GZJ702" s="38"/>
      <c r="GZK702" s="34"/>
      <c r="GZL702" s="39"/>
      <c r="GZM702" s="39"/>
      <c r="GZN702" s="39"/>
      <c r="GZO702" s="39"/>
      <c r="GZP702" s="39"/>
      <c r="GZQ702" s="39"/>
      <c r="GZR702" s="39"/>
      <c r="GZS702" s="39"/>
      <c r="GZT702" s="39"/>
      <c r="GZU702" s="39"/>
      <c r="GZV702" s="39"/>
      <c r="GZW702" s="37"/>
      <c r="GZX702" s="37"/>
      <c r="GZY702" s="37"/>
      <c r="GZZ702" s="37"/>
      <c r="HAA702" s="34"/>
      <c r="HAB702" s="40"/>
      <c r="HAC702" s="34"/>
      <c r="HAD702" s="34"/>
      <c r="HAE702" s="35"/>
      <c r="HAF702" s="36"/>
      <c r="HAG702" s="37"/>
      <c r="HAH702" s="34"/>
      <c r="HAI702" s="34"/>
      <c r="HAJ702" s="41"/>
      <c r="HAK702" s="41"/>
      <c r="HAL702" s="41"/>
      <c r="HAM702" s="41"/>
      <c r="HAN702" s="36"/>
      <c r="HAO702" s="41"/>
      <c r="HAP702" s="36"/>
      <c r="HAQ702" s="34"/>
      <c r="HAR702" s="34"/>
      <c r="HAS702" s="37"/>
      <c r="HAT702" s="38"/>
      <c r="HAU702" s="34"/>
      <c r="HAV702" s="39"/>
      <c r="HAW702" s="39"/>
      <c r="HAX702" s="39"/>
      <c r="HAY702" s="39"/>
      <c r="HAZ702" s="39"/>
      <c r="HBA702" s="39"/>
      <c r="HBB702" s="39"/>
      <c r="HBC702" s="39"/>
      <c r="HBD702" s="39"/>
      <c r="HBE702" s="39"/>
      <c r="HBF702" s="39"/>
      <c r="HBG702" s="37"/>
      <c r="HBH702" s="37"/>
      <c r="HBI702" s="37"/>
      <c r="HBJ702" s="37"/>
      <c r="HBK702" s="34"/>
      <c r="HBL702" s="40"/>
      <c r="HBM702" s="34"/>
      <c r="HBN702" s="34"/>
      <c r="HBO702" s="35"/>
      <c r="HBP702" s="36"/>
      <c r="HBQ702" s="37"/>
      <c r="HBR702" s="34"/>
      <c r="HBS702" s="34"/>
      <c r="HBT702" s="41"/>
      <c r="HBU702" s="41"/>
      <c r="HBV702" s="41"/>
      <c r="HBW702" s="41"/>
      <c r="HBX702" s="36"/>
      <c r="HBY702" s="41"/>
      <c r="HBZ702" s="36"/>
      <c r="HCA702" s="34"/>
      <c r="HCB702" s="34"/>
      <c r="HCC702" s="37"/>
      <c r="HCD702" s="38"/>
      <c r="HCE702" s="34"/>
      <c r="HCF702" s="39"/>
      <c r="HCG702" s="39"/>
      <c r="HCH702" s="39"/>
      <c r="HCI702" s="39"/>
      <c r="HCJ702" s="39"/>
      <c r="HCK702" s="39"/>
      <c r="HCL702" s="39"/>
      <c r="HCM702" s="39"/>
      <c r="HCN702" s="39"/>
      <c r="HCO702" s="39"/>
      <c r="HCP702" s="39"/>
      <c r="HCQ702" s="37"/>
      <c r="HCR702" s="37"/>
      <c r="HCS702" s="37"/>
      <c r="HCT702" s="37"/>
      <c r="HCU702" s="34"/>
      <c r="HCV702" s="40"/>
      <c r="HCW702" s="34"/>
      <c r="HCX702" s="34"/>
      <c r="HCY702" s="35"/>
      <c r="HCZ702" s="36"/>
      <c r="HDA702" s="37"/>
      <c r="HDB702" s="34"/>
      <c r="HDC702" s="34"/>
      <c r="HDD702" s="41"/>
      <c r="HDE702" s="41"/>
      <c r="HDF702" s="41"/>
      <c r="HDG702" s="41"/>
      <c r="HDH702" s="36"/>
      <c r="HDI702" s="41"/>
      <c r="HDJ702" s="36"/>
      <c r="HDK702" s="34"/>
      <c r="HDL702" s="34"/>
      <c r="HDM702" s="37"/>
      <c r="HDN702" s="38"/>
      <c r="HDO702" s="34"/>
      <c r="HDP702" s="39"/>
      <c r="HDQ702" s="39"/>
      <c r="HDR702" s="39"/>
      <c r="HDS702" s="39"/>
      <c r="HDT702" s="39"/>
      <c r="HDU702" s="39"/>
      <c r="HDV702" s="39"/>
      <c r="HDW702" s="39"/>
      <c r="HDX702" s="39"/>
      <c r="HDY702" s="39"/>
      <c r="HDZ702" s="39"/>
      <c r="HEA702" s="37"/>
      <c r="HEB702" s="37"/>
      <c r="HEC702" s="37"/>
      <c r="HED702" s="37"/>
      <c r="HEE702" s="34"/>
      <c r="HEF702" s="40"/>
      <c r="HEG702" s="34"/>
      <c r="HEH702" s="34"/>
      <c r="HEI702" s="35"/>
      <c r="HEJ702" s="36"/>
      <c r="HEK702" s="37"/>
      <c r="HEL702" s="34"/>
      <c r="HEM702" s="34"/>
      <c r="HEN702" s="41"/>
      <c r="HEO702" s="41"/>
      <c r="HEP702" s="41"/>
      <c r="HEQ702" s="41"/>
      <c r="HER702" s="36"/>
      <c r="HES702" s="41"/>
      <c r="HET702" s="36"/>
      <c r="HEU702" s="34"/>
      <c r="HEV702" s="34"/>
      <c r="HEW702" s="37"/>
      <c r="HEX702" s="38"/>
      <c r="HEY702" s="34"/>
      <c r="HEZ702" s="39"/>
      <c r="HFA702" s="39"/>
      <c r="HFB702" s="39"/>
      <c r="HFC702" s="39"/>
      <c r="HFD702" s="39"/>
      <c r="HFE702" s="39"/>
      <c r="HFF702" s="39"/>
      <c r="HFG702" s="39"/>
      <c r="HFH702" s="39"/>
      <c r="HFI702" s="39"/>
      <c r="HFJ702" s="39"/>
      <c r="HFK702" s="37"/>
      <c r="HFL702" s="37"/>
      <c r="HFM702" s="37"/>
      <c r="HFN702" s="37"/>
      <c r="HFO702" s="34"/>
      <c r="HFP702" s="40"/>
      <c r="HFQ702" s="34"/>
      <c r="HFR702" s="34"/>
      <c r="HFS702" s="35"/>
      <c r="HFT702" s="36"/>
      <c r="HFU702" s="37"/>
      <c r="HFV702" s="34"/>
      <c r="HFW702" s="34"/>
      <c r="HFX702" s="41"/>
      <c r="HFY702" s="41"/>
      <c r="HFZ702" s="41"/>
      <c r="HGA702" s="41"/>
      <c r="HGB702" s="36"/>
      <c r="HGC702" s="41"/>
      <c r="HGD702" s="36"/>
      <c r="HGE702" s="34"/>
      <c r="HGF702" s="34"/>
      <c r="HGG702" s="37"/>
      <c r="HGH702" s="38"/>
      <c r="HGI702" s="34"/>
      <c r="HGJ702" s="39"/>
      <c r="HGK702" s="39"/>
      <c r="HGL702" s="39"/>
      <c r="HGM702" s="39"/>
      <c r="HGN702" s="39"/>
      <c r="HGO702" s="39"/>
      <c r="HGP702" s="39"/>
      <c r="HGQ702" s="39"/>
      <c r="HGR702" s="39"/>
      <c r="HGS702" s="39"/>
      <c r="HGT702" s="39"/>
      <c r="HGU702" s="37"/>
      <c r="HGV702" s="37"/>
      <c r="HGW702" s="37"/>
      <c r="HGX702" s="37"/>
      <c r="HGY702" s="34"/>
      <c r="HGZ702" s="40"/>
      <c r="HHA702" s="34"/>
      <c r="HHB702" s="34"/>
      <c r="HHC702" s="35"/>
      <c r="HHD702" s="36"/>
      <c r="HHE702" s="37"/>
      <c r="HHF702" s="34"/>
      <c r="HHG702" s="34"/>
      <c r="HHH702" s="41"/>
      <c r="HHI702" s="41"/>
      <c r="HHJ702" s="41"/>
      <c r="HHK702" s="41"/>
      <c r="HHL702" s="36"/>
      <c r="HHM702" s="41"/>
      <c r="HHN702" s="36"/>
      <c r="HHO702" s="34"/>
      <c r="HHP702" s="34"/>
      <c r="HHQ702" s="37"/>
      <c r="HHR702" s="38"/>
      <c r="HHS702" s="34"/>
      <c r="HHT702" s="39"/>
      <c r="HHU702" s="39"/>
      <c r="HHV702" s="39"/>
      <c r="HHW702" s="39"/>
      <c r="HHX702" s="39"/>
      <c r="HHY702" s="39"/>
      <c r="HHZ702" s="39"/>
      <c r="HIA702" s="39"/>
      <c r="HIB702" s="39"/>
      <c r="HIC702" s="39"/>
      <c r="HID702" s="39"/>
      <c r="HIE702" s="37"/>
      <c r="HIF702" s="37"/>
      <c r="HIG702" s="37"/>
      <c r="HIH702" s="37"/>
      <c r="HII702" s="34"/>
      <c r="HIJ702" s="40"/>
      <c r="HIK702" s="34"/>
      <c r="HIL702" s="34"/>
      <c r="HIM702" s="35"/>
      <c r="HIN702" s="36"/>
      <c r="HIO702" s="37"/>
      <c r="HIP702" s="34"/>
      <c r="HIQ702" s="34"/>
      <c r="HIR702" s="41"/>
      <c r="HIS702" s="41"/>
      <c r="HIT702" s="41"/>
      <c r="HIU702" s="41"/>
      <c r="HIV702" s="36"/>
      <c r="HIW702" s="41"/>
      <c r="HIX702" s="36"/>
      <c r="HIY702" s="34"/>
      <c r="HIZ702" s="34"/>
      <c r="HJA702" s="37"/>
      <c r="HJB702" s="38"/>
      <c r="HJC702" s="34"/>
      <c r="HJD702" s="39"/>
      <c r="HJE702" s="39"/>
      <c r="HJF702" s="39"/>
      <c r="HJG702" s="39"/>
      <c r="HJH702" s="39"/>
      <c r="HJI702" s="39"/>
      <c r="HJJ702" s="39"/>
      <c r="HJK702" s="39"/>
      <c r="HJL702" s="39"/>
      <c r="HJM702" s="39"/>
      <c r="HJN702" s="39"/>
      <c r="HJO702" s="37"/>
      <c r="HJP702" s="37"/>
      <c r="HJQ702" s="37"/>
      <c r="HJR702" s="37"/>
      <c r="HJS702" s="34"/>
      <c r="HJT702" s="40"/>
      <c r="HJU702" s="34"/>
      <c r="HJV702" s="34"/>
      <c r="HJW702" s="35"/>
      <c r="HJX702" s="36"/>
      <c r="HJY702" s="37"/>
      <c r="HJZ702" s="34"/>
      <c r="HKA702" s="34"/>
      <c r="HKB702" s="41"/>
      <c r="HKC702" s="41"/>
      <c r="HKD702" s="41"/>
      <c r="HKE702" s="41"/>
      <c r="HKF702" s="36"/>
      <c r="HKG702" s="41"/>
      <c r="HKH702" s="36"/>
      <c r="HKI702" s="34"/>
      <c r="HKJ702" s="34"/>
      <c r="HKK702" s="37"/>
      <c r="HKL702" s="38"/>
      <c r="HKM702" s="34"/>
      <c r="HKN702" s="39"/>
      <c r="HKO702" s="39"/>
      <c r="HKP702" s="39"/>
      <c r="HKQ702" s="39"/>
      <c r="HKR702" s="39"/>
      <c r="HKS702" s="39"/>
      <c r="HKT702" s="39"/>
      <c r="HKU702" s="39"/>
      <c r="HKV702" s="39"/>
      <c r="HKW702" s="39"/>
      <c r="HKX702" s="39"/>
      <c r="HKY702" s="37"/>
      <c r="HKZ702" s="37"/>
      <c r="HLA702" s="37"/>
      <c r="HLB702" s="37"/>
      <c r="HLC702" s="34"/>
      <c r="HLD702" s="40"/>
      <c r="HLE702" s="34"/>
      <c r="HLF702" s="34"/>
      <c r="HLG702" s="35"/>
      <c r="HLH702" s="36"/>
      <c r="HLI702" s="37"/>
      <c r="HLJ702" s="34"/>
      <c r="HLK702" s="34"/>
      <c r="HLL702" s="41"/>
      <c r="HLM702" s="41"/>
      <c r="HLN702" s="41"/>
      <c r="HLO702" s="41"/>
      <c r="HLP702" s="36"/>
      <c r="HLQ702" s="41"/>
      <c r="HLR702" s="36"/>
      <c r="HLS702" s="34"/>
      <c r="HLT702" s="34"/>
      <c r="HLU702" s="37"/>
      <c r="HLV702" s="38"/>
      <c r="HLW702" s="34"/>
      <c r="HLX702" s="39"/>
      <c r="HLY702" s="39"/>
      <c r="HLZ702" s="39"/>
      <c r="HMA702" s="39"/>
      <c r="HMB702" s="39"/>
      <c r="HMC702" s="39"/>
      <c r="HMD702" s="39"/>
      <c r="HME702" s="39"/>
      <c r="HMF702" s="39"/>
      <c r="HMG702" s="39"/>
      <c r="HMH702" s="39"/>
      <c r="HMI702" s="37"/>
      <c r="HMJ702" s="37"/>
      <c r="HMK702" s="37"/>
      <c r="HML702" s="37"/>
      <c r="HMM702" s="34"/>
      <c r="HMN702" s="40"/>
      <c r="HMO702" s="34"/>
      <c r="HMP702" s="34"/>
      <c r="HMQ702" s="35"/>
      <c r="HMR702" s="36"/>
      <c r="HMS702" s="37"/>
      <c r="HMT702" s="34"/>
      <c r="HMU702" s="34"/>
      <c r="HMV702" s="41"/>
      <c r="HMW702" s="41"/>
      <c r="HMX702" s="41"/>
      <c r="HMY702" s="41"/>
      <c r="HMZ702" s="36"/>
      <c r="HNA702" s="41"/>
      <c r="HNB702" s="36"/>
      <c r="HNC702" s="34"/>
      <c r="HND702" s="34"/>
      <c r="HNE702" s="37"/>
      <c r="HNF702" s="38"/>
      <c r="HNG702" s="34"/>
      <c r="HNH702" s="39"/>
      <c r="HNI702" s="39"/>
      <c r="HNJ702" s="39"/>
      <c r="HNK702" s="39"/>
      <c r="HNL702" s="39"/>
      <c r="HNM702" s="39"/>
      <c r="HNN702" s="39"/>
      <c r="HNO702" s="39"/>
      <c r="HNP702" s="39"/>
      <c r="HNQ702" s="39"/>
      <c r="HNR702" s="39"/>
      <c r="HNS702" s="37"/>
      <c r="HNT702" s="37"/>
      <c r="HNU702" s="37"/>
      <c r="HNV702" s="37"/>
      <c r="HNW702" s="34"/>
      <c r="HNX702" s="40"/>
      <c r="HNY702" s="34"/>
      <c r="HNZ702" s="34"/>
      <c r="HOA702" s="35"/>
      <c r="HOB702" s="36"/>
      <c r="HOC702" s="37"/>
      <c r="HOD702" s="34"/>
      <c r="HOE702" s="34"/>
      <c r="HOF702" s="41"/>
      <c r="HOG702" s="41"/>
      <c r="HOH702" s="41"/>
      <c r="HOI702" s="41"/>
      <c r="HOJ702" s="36"/>
      <c r="HOK702" s="41"/>
      <c r="HOL702" s="36"/>
      <c r="HOM702" s="34"/>
      <c r="HON702" s="34"/>
      <c r="HOO702" s="37"/>
      <c r="HOP702" s="38"/>
      <c r="HOQ702" s="34"/>
      <c r="HOR702" s="39"/>
      <c r="HOS702" s="39"/>
      <c r="HOT702" s="39"/>
      <c r="HOU702" s="39"/>
      <c r="HOV702" s="39"/>
      <c r="HOW702" s="39"/>
      <c r="HOX702" s="39"/>
      <c r="HOY702" s="39"/>
      <c r="HOZ702" s="39"/>
      <c r="HPA702" s="39"/>
      <c r="HPB702" s="39"/>
      <c r="HPC702" s="37"/>
      <c r="HPD702" s="37"/>
      <c r="HPE702" s="37"/>
      <c r="HPF702" s="37"/>
      <c r="HPG702" s="34"/>
      <c r="HPH702" s="40"/>
      <c r="HPI702" s="34"/>
      <c r="HPJ702" s="34"/>
      <c r="HPK702" s="35"/>
      <c r="HPL702" s="36"/>
      <c r="HPM702" s="37"/>
      <c r="HPN702" s="34"/>
      <c r="HPO702" s="34"/>
      <c r="HPP702" s="41"/>
      <c r="HPQ702" s="41"/>
      <c r="HPR702" s="41"/>
      <c r="HPS702" s="41"/>
      <c r="HPT702" s="36"/>
      <c r="HPU702" s="41"/>
      <c r="HPV702" s="36"/>
      <c r="HPW702" s="34"/>
      <c r="HPX702" s="34"/>
      <c r="HPY702" s="37"/>
      <c r="HPZ702" s="38"/>
      <c r="HQA702" s="34"/>
      <c r="HQB702" s="39"/>
      <c r="HQC702" s="39"/>
      <c r="HQD702" s="39"/>
      <c r="HQE702" s="39"/>
      <c r="HQF702" s="39"/>
      <c r="HQG702" s="39"/>
      <c r="HQH702" s="39"/>
      <c r="HQI702" s="39"/>
      <c r="HQJ702" s="39"/>
      <c r="HQK702" s="39"/>
      <c r="HQL702" s="39"/>
      <c r="HQM702" s="37"/>
      <c r="HQN702" s="37"/>
      <c r="HQO702" s="37"/>
      <c r="HQP702" s="37"/>
      <c r="HQQ702" s="34"/>
      <c r="HQR702" s="40"/>
      <c r="HQS702" s="34"/>
      <c r="HQT702" s="34"/>
      <c r="HQU702" s="35"/>
      <c r="HQV702" s="36"/>
      <c r="HQW702" s="37"/>
      <c r="HQX702" s="34"/>
      <c r="HQY702" s="34"/>
      <c r="HQZ702" s="41"/>
      <c r="HRA702" s="41"/>
      <c r="HRB702" s="41"/>
      <c r="HRC702" s="41"/>
      <c r="HRD702" s="36"/>
      <c r="HRE702" s="41"/>
      <c r="HRF702" s="36"/>
      <c r="HRG702" s="34"/>
      <c r="HRH702" s="34"/>
      <c r="HRI702" s="37"/>
      <c r="HRJ702" s="38"/>
      <c r="HRK702" s="34"/>
      <c r="HRL702" s="39"/>
      <c r="HRM702" s="39"/>
      <c r="HRN702" s="39"/>
      <c r="HRO702" s="39"/>
      <c r="HRP702" s="39"/>
      <c r="HRQ702" s="39"/>
      <c r="HRR702" s="39"/>
      <c r="HRS702" s="39"/>
      <c r="HRT702" s="39"/>
      <c r="HRU702" s="39"/>
      <c r="HRV702" s="39"/>
      <c r="HRW702" s="37"/>
      <c r="HRX702" s="37"/>
      <c r="HRY702" s="37"/>
      <c r="HRZ702" s="37"/>
      <c r="HSA702" s="34"/>
      <c r="HSB702" s="40"/>
      <c r="HSC702" s="34"/>
      <c r="HSD702" s="34"/>
      <c r="HSE702" s="35"/>
      <c r="HSF702" s="36"/>
      <c r="HSG702" s="37"/>
      <c r="HSH702" s="34"/>
      <c r="HSI702" s="34"/>
      <c r="HSJ702" s="41"/>
      <c r="HSK702" s="41"/>
      <c r="HSL702" s="41"/>
      <c r="HSM702" s="41"/>
      <c r="HSN702" s="36"/>
      <c r="HSO702" s="41"/>
      <c r="HSP702" s="36"/>
      <c r="HSQ702" s="34"/>
      <c r="HSR702" s="34"/>
      <c r="HSS702" s="37"/>
      <c r="HST702" s="38"/>
      <c r="HSU702" s="34"/>
      <c r="HSV702" s="39"/>
      <c r="HSW702" s="39"/>
      <c r="HSX702" s="39"/>
      <c r="HSY702" s="39"/>
      <c r="HSZ702" s="39"/>
      <c r="HTA702" s="39"/>
      <c r="HTB702" s="39"/>
      <c r="HTC702" s="39"/>
      <c r="HTD702" s="39"/>
      <c r="HTE702" s="39"/>
      <c r="HTF702" s="39"/>
      <c r="HTG702" s="37"/>
      <c r="HTH702" s="37"/>
      <c r="HTI702" s="37"/>
      <c r="HTJ702" s="37"/>
      <c r="HTK702" s="34"/>
      <c r="HTL702" s="40"/>
      <c r="HTM702" s="34"/>
      <c r="HTN702" s="34"/>
      <c r="HTO702" s="35"/>
      <c r="HTP702" s="36"/>
      <c r="HTQ702" s="37"/>
      <c r="HTR702" s="34"/>
      <c r="HTS702" s="34"/>
      <c r="HTT702" s="41"/>
      <c r="HTU702" s="41"/>
      <c r="HTV702" s="41"/>
      <c r="HTW702" s="41"/>
      <c r="HTX702" s="36"/>
      <c r="HTY702" s="41"/>
      <c r="HTZ702" s="36"/>
      <c r="HUA702" s="34"/>
      <c r="HUB702" s="34"/>
      <c r="HUC702" s="37"/>
      <c r="HUD702" s="38"/>
      <c r="HUE702" s="34"/>
      <c r="HUF702" s="39"/>
      <c r="HUG702" s="39"/>
      <c r="HUH702" s="39"/>
      <c r="HUI702" s="39"/>
      <c r="HUJ702" s="39"/>
      <c r="HUK702" s="39"/>
      <c r="HUL702" s="39"/>
      <c r="HUM702" s="39"/>
      <c r="HUN702" s="39"/>
      <c r="HUO702" s="39"/>
      <c r="HUP702" s="39"/>
      <c r="HUQ702" s="37"/>
      <c r="HUR702" s="37"/>
      <c r="HUS702" s="37"/>
      <c r="HUT702" s="37"/>
      <c r="HUU702" s="34"/>
      <c r="HUV702" s="40"/>
      <c r="HUW702" s="34"/>
      <c r="HUX702" s="34"/>
      <c r="HUY702" s="35"/>
      <c r="HUZ702" s="36"/>
      <c r="HVA702" s="37"/>
      <c r="HVB702" s="34"/>
      <c r="HVC702" s="34"/>
      <c r="HVD702" s="41"/>
      <c r="HVE702" s="41"/>
      <c r="HVF702" s="41"/>
      <c r="HVG702" s="41"/>
      <c r="HVH702" s="36"/>
      <c r="HVI702" s="41"/>
      <c r="HVJ702" s="36"/>
      <c r="HVK702" s="34"/>
      <c r="HVL702" s="34"/>
      <c r="HVM702" s="37"/>
      <c r="HVN702" s="38"/>
      <c r="HVO702" s="34"/>
      <c r="HVP702" s="39"/>
      <c r="HVQ702" s="39"/>
      <c r="HVR702" s="39"/>
      <c r="HVS702" s="39"/>
      <c r="HVT702" s="39"/>
      <c r="HVU702" s="39"/>
      <c r="HVV702" s="39"/>
      <c r="HVW702" s="39"/>
      <c r="HVX702" s="39"/>
      <c r="HVY702" s="39"/>
      <c r="HVZ702" s="39"/>
      <c r="HWA702" s="37"/>
      <c r="HWB702" s="37"/>
      <c r="HWC702" s="37"/>
      <c r="HWD702" s="37"/>
      <c r="HWE702" s="34"/>
      <c r="HWF702" s="40"/>
      <c r="HWG702" s="34"/>
      <c r="HWH702" s="34"/>
      <c r="HWI702" s="35"/>
      <c r="HWJ702" s="36"/>
      <c r="HWK702" s="37"/>
      <c r="HWL702" s="34"/>
      <c r="HWM702" s="34"/>
      <c r="HWN702" s="41"/>
      <c r="HWO702" s="41"/>
      <c r="HWP702" s="41"/>
      <c r="HWQ702" s="41"/>
      <c r="HWR702" s="36"/>
      <c r="HWS702" s="41"/>
      <c r="HWT702" s="36"/>
      <c r="HWU702" s="34"/>
      <c r="HWV702" s="34"/>
      <c r="HWW702" s="37"/>
      <c r="HWX702" s="38"/>
      <c r="HWY702" s="34"/>
      <c r="HWZ702" s="39"/>
      <c r="HXA702" s="39"/>
      <c r="HXB702" s="39"/>
      <c r="HXC702" s="39"/>
      <c r="HXD702" s="39"/>
      <c r="HXE702" s="39"/>
      <c r="HXF702" s="39"/>
      <c r="HXG702" s="39"/>
      <c r="HXH702" s="39"/>
      <c r="HXI702" s="39"/>
      <c r="HXJ702" s="39"/>
      <c r="HXK702" s="37"/>
      <c r="HXL702" s="37"/>
      <c r="HXM702" s="37"/>
      <c r="HXN702" s="37"/>
      <c r="HXO702" s="34"/>
      <c r="HXP702" s="40"/>
      <c r="HXQ702" s="34"/>
      <c r="HXR702" s="34"/>
      <c r="HXS702" s="35"/>
      <c r="HXT702" s="36"/>
      <c r="HXU702" s="37"/>
      <c r="HXV702" s="34"/>
      <c r="HXW702" s="34"/>
      <c r="HXX702" s="41"/>
      <c r="HXY702" s="41"/>
      <c r="HXZ702" s="41"/>
      <c r="HYA702" s="41"/>
      <c r="HYB702" s="36"/>
      <c r="HYC702" s="41"/>
      <c r="HYD702" s="36"/>
      <c r="HYE702" s="34"/>
      <c r="HYF702" s="34"/>
      <c r="HYG702" s="37"/>
      <c r="HYH702" s="38"/>
      <c r="HYI702" s="34"/>
      <c r="HYJ702" s="39"/>
      <c r="HYK702" s="39"/>
      <c r="HYL702" s="39"/>
      <c r="HYM702" s="39"/>
      <c r="HYN702" s="39"/>
      <c r="HYO702" s="39"/>
      <c r="HYP702" s="39"/>
      <c r="HYQ702" s="39"/>
      <c r="HYR702" s="39"/>
      <c r="HYS702" s="39"/>
      <c r="HYT702" s="39"/>
      <c r="HYU702" s="37"/>
      <c r="HYV702" s="37"/>
      <c r="HYW702" s="37"/>
      <c r="HYX702" s="37"/>
      <c r="HYY702" s="34"/>
      <c r="HYZ702" s="40"/>
      <c r="HZA702" s="34"/>
      <c r="HZB702" s="34"/>
      <c r="HZC702" s="35"/>
      <c r="HZD702" s="36"/>
      <c r="HZE702" s="37"/>
      <c r="HZF702" s="34"/>
      <c r="HZG702" s="34"/>
      <c r="HZH702" s="41"/>
      <c r="HZI702" s="41"/>
      <c r="HZJ702" s="41"/>
      <c r="HZK702" s="41"/>
      <c r="HZL702" s="36"/>
      <c r="HZM702" s="41"/>
      <c r="HZN702" s="36"/>
      <c r="HZO702" s="34"/>
      <c r="HZP702" s="34"/>
      <c r="HZQ702" s="37"/>
      <c r="HZR702" s="38"/>
      <c r="HZS702" s="34"/>
      <c r="HZT702" s="39"/>
      <c r="HZU702" s="39"/>
      <c r="HZV702" s="39"/>
      <c r="HZW702" s="39"/>
      <c r="HZX702" s="39"/>
      <c r="HZY702" s="39"/>
      <c r="HZZ702" s="39"/>
      <c r="IAA702" s="39"/>
      <c r="IAB702" s="39"/>
      <c r="IAC702" s="39"/>
      <c r="IAD702" s="39"/>
      <c r="IAE702" s="37"/>
      <c r="IAF702" s="37"/>
      <c r="IAG702" s="37"/>
      <c r="IAH702" s="37"/>
      <c r="IAI702" s="34"/>
      <c r="IAJ702" s="40"/>
      <c r="IAK702" s="34"/>
      <c r="IAL702" s="34"/>
      <c r="IAM702" s="35"/>
      <c r="IAN702" s="36"/>
      <c r="IAO702" s="37"/>
      <c r="IAP702" s="34"/>
      <c r="IAQ702" s="34"/>
      <c r="IAR702" s="41"/>
      <c r="IAS702" s="41"/>
      <c r="IAT702" s="41"/>
      <c r="IAU702" s="41"/>
      <c r="IAV702" s="36"/>
      <c r="IAW702" s="41"/>
      <c r="IAX702" s="36"/>
      <c r="IAY702" s="34"/>
      <c r="IAZ702" s="34"/>
      <c r="IBA702" s="37"/>
      <c r="IBB702" s="38"/>
      <c r="IBC702" s="34"/>
      <c r="IBD702" s="39"/>
      <c r="IBE702" s="39"/>
      <c r="IBF702" s="39"/>
      <c r="IBG702" s="39"/>
      <c r="IBH702" s="39"/>
      <c r="IBI702" s="39"/>
      <c r="IBJ702" s="39"/>
      <c r="IBK702" s="39"/>
      <c r="IBL702" s="39"/>
      <c r="IBM702" s="39"/>
      <c r="IBN702" s="39"/>
      <c r="IBO702" s="37"/>
      <c r="IBP702" s="37"/>
      <c r="IBQ702" s="37"/>
      <c r="IBR702" s="37"/>
      <c r="IBS702" s="34"/>
      <c r="IBT702" s="40"/>
      <c r="IBU702" s="34"/>
      <c r="IBV702" s="34"/>
      <c r="IBW702" s="35"/>
      <c r="IBX702" s="36"/>
      <c r="IBY702" s="37"/>
      <c r="IBZ702" s="34"/>
      <c r="ICA702" s="34"/>
      <c r="ICB702" s="41"/>
      <c r="ICC702" s="41"/>
      <c r="ICD702" s="41"/>
      <c r="ICE702" s="41"/>
      <c r="ICF702" s="36"/>
      <c r="ICG702" s="41"/>
      <c r="ICH702" s="36"/>
      <c r="ICI702" s="34"/>
      <c r="ICJ702" s="34"/>
      <c r="ICK702" s="37"/>
      <c r="ICL702" s="38"/>
      <c r="ICM702" s="34"/>
      <c r="ICN702" s="39"/>
      <c r="ICO702" s="39"/>
      <c r="ICP702" s="39"/>
      <c r="ICQ702" s="39"/>
      <c r="ICR702" s="39"/>
      <c r="ICS702" s="39"/>
      <c r="ICT702" s="39"/>
      <c r="ICU702" s="39"/>
      <c r="ICV702" s="39"/>
      <c r="ICW702" s="39"/>
      <c r="ICX702" s="39"/>
      <c r="ICY702" s="37"/>
      <c r="ICZ702" s="37"/>
      <c r="IDA702" s="37"/>
      <c r="IDB702" s="37"/>
      <c r="IDC702" s="34"/>
      <c r="IDD702" s="40"/>
      <c r="IDE702" s="34"/>
      <c r="IDF702" s="34"/>
      <c r="IDG702" s="35"/>
      <c r="IDH702" s="36"/>
      <c r="IDI702" s="37"/>
      <c r="IDJ702" s="34"/>
      <c r="IDK702" s="34"/>
      <c r="IDL702" s="41"/>
      <c r="IDM702" s="41"/>
      <c r="IDN702" s="41"/>
      <c r="IDO702" s="41"/>
      <c r="IDP702" s="36"/>
      <c r="IDQ702" s="41"/>
      <c r="IDR702" s="36"/>
      <c r="IDS702" s="34"/>
      <c r="IDT702" s="34"/>
      <c r="IDU702" s="37"/>
      <c r="IDV702" s="38"/>
      <c r="IDW702" s="34"/>
      <c r="IDX702" s="39"/>
      <c r="IDY702" s="39"/>
      <c r="IDZ702" s="39"/>
      <c r="IEA702" s="39"/>
      <c r="IEB702" s="39"/>
      <c r="IEC702" s="39"/>
      <c r="IED702" s="39"/>
      <c r="IEE702" s="39"/>
      <c r="IEF702" s="39"/>
      <c r="IEG702" s="39"/>
      <c r="IEH702" s="39"/>
      <c r="IEI702" s="37"/>
      <c r="IEJ702" s="37"/>
      <c r="IEK702" s="37"/>
      <c r="IEL702" s="37"/>
      <c r="IEM702" s="34"/>
      <c r="IEN702" s="40"/>
      <c r="IEO702" s="34"/>
      <c r="IEP702" s="34"/>
      <c r="IEQ702" s="35"/>
      <c r="IER702" s="36"/>
      <c r="IES702" s="37"/>
      <c r="IET702" s="34"/>
      <c r="IEU702" s="34"/>
      <c r="IEV702" s="41"/>
      <c r="IEW702" s="41"/>
      <c r="IEX702" s="41"/>
      <c r="IEY702" s="41"/>
      <c r="IEZ702" s="36"/>
      <c r="IFA702" s="41"/>
      <c r="IFB702" s="36"/>
      <c r="IFC702" s="34"/>
      <c r="IFD702" s="34"/>
      <c r="IFE702" s="37"/>
      <c r="IFF702" s="38"/>
      <c r="IFG702" s="34"/>
      <c r="IFH702" s="39"/>
      <c r="IFI702" s="39"/>
      <c r="IFJ702" s="39"/>
      <c r="IFK702" s="39"/>
      <c r="IFL702" s="39"/>
      <c r="IFM702" s="39"/>
      <c r="IFN702" s="39"/>
      <c r="IFO702" s="39"/>
      <c r="IFP702" s="39"/>
      <c r="IFQ702" s="39"/>
      <c r="IFR702" s="39"/>
      <c r="IFS702" s="37"/>
      <c r="IFT702" s="37"/>
      <c r="IFU702" s="37"/>
      <c r="IFV702" s="37"/>
      <c r="IFW702" s="34"/>
      <c r="IFX702" s="40"/>
      <c r="IFY702" s="34"/>
      <c r="IFZ702" s="34"/>
      <c r="IGA702" s="35"/>
      <c r="IGB702" s="36"/>
      <c r="IGC702" s="37"/>
      <c r="IGD702" s="34"/>
      <c r="IGE702" s="34"/>
      <c r="IGF702" s="41"/>
      <c r="IGG702" s="41"/>
      <c r="IGH702" s="41"/>
      <c r="IGI702" s="41"/>
      <c r="IGJ702" s="36"/>
      <c r="IGK702" s="41"/>
      <c r="IGL702" s="36"/>
      <c r="IGM702" s="34"/>
      <c r="IGN702" s="34"/>
      <c r="IGO702" s="37"/>
      <c r="IGP702" s="38"/>
      <c r="IGQ702" s="34"/>
      <c r="IGR702" s="39"/>
      <c r="IGS702" s="39"/>
      <c r="IGT702" s="39"/>
      <c r="IGU702" s="39"/>
      <c r="IGV702" s="39"/>
      <c r="IGW702" s="39"/>
      <c r="IGX702" s="39"/>
      <c r="IGY702" s="39"/>
      <c r="IGZ702" s="39"/>
      <c r="IHA702" s="39"/>
      <c r="IHB702" s="39"/>
      <c r="IHC702" s="37"/>
      <c r="IHD702" s="37"/>
      <c r="IHE702" s="37"/>
      <c r="IHF702" s="37"/>
      <c r="IHG702" s="34"/>
      <c r="IHH702" s="40"/>
      <c r="IHI702" s="34"/>
      <c r="IHJ702" s="34"/>
      <c r="IHK702" s="35"/>
      <c r="IHL702" s="36"/>
      <c r="IHM702" s="37"/>
      <c r="IHN702" s="34"/>
      <c r="IHO702" s="34"/>
      <c r="IHP702" s="41"/>
      <c r="IHQ702" s="41"/>
      <c r="IHR702" s="41"/>
      <c r="IHS702" s="41"/>
      <c r="IHT702" s="36"/>
      <c r="IHU702" s="41"/>
      <c r="IHV702" s="36"/>
      <c r="IHW702" s="34"/>
      <c r="IHX702" s="34"/>
      <c r="IHY702" s="37"/>
      <c r="IHZ702" s="38"/>
      <c r="IIA702" s="34"/>
      <c r="IIB702" s="39"/>
      <c r="IIC702" s="39"/>
      <c r="IID702" s="39"/>
      <c r="IIE702" s="39"/>
      <c r="IIF702" s="39"/>
      <c r="IIG702" s="39"/>
      <c r="IIH702" s="39"/>
      <c r="III702" s="39"/>
      <c r="IIJ702" s="39"/>
      <c r="IIK702" s="39"/>
      <c r="IIL702" s="39"/>
      <c r="IIM702" s="37"/>
      <c r="IIN702" s="37"/>
      <c r="IIO702" s="37"/>
      <c r="IIP702" s="37"/>
      <c r="IIQ702" s="34"/>
      <c r="IIR702" s="40"/>
      <c r="IIS702" s="34"/>
      <c r="IIT702" s="34"/>
      <c r="IIU702" s="35"/>
      <c r="IIV702" s="36"/>
      <c r="IIW702" s="37"/>
      <c r="IIX702" s="34"/>
      <c r="IIY702" s="34"/>
      <c r="IIZ702" s="41"/>
      <c r="IJA702" s="41"/>
      <c r="IJB702" s="41"/>
      <c r="IJC702" s="41"/>
      <c r="IJD702" s="36"/>
      <c r="IJE702" s="41"/>
      <c r="IJF702" s="36"/>
      <c r="IJG702" s="34"/>
      <c r="IJH702" s="34"/>
      <c r="IJI702" s="37"/>
      <c r="IJJ702" s="38"/>
      <c r="IJK702" s="34"/>
      <c r="IJL702" s="39"/>
      <c r="IJM702" s="39"/>
      <c r="IJN702" s="39"/>
      <c r="IJO702" s="39"/>
      <c r="IJP702" s="39"/>
      <c r="IJQ702" s="39"/>
      <c r="IJR702" s="39"/>
      <c r="IJS702" s="39"/>
      <c r="IJT702" s="39"/>
      <c r="IJU702" s="39"/>
      <c r="IJV702" s="39"/>
      <c r="IJW702" s="37"/>
      <c r="IJX702" s="37"/>
      <c r="IJY702" s="37"/>
      <c r="IJZ702" s="37"/>
      <c r="IKA702" s="34"/>
      <c r="IKB702" s="40"/>
      <c r="IKC702" s="34"/>
      <c r="IKD702" s="34"/>
      <c r="IKE702" s="35"/>
      <c r="IKF702" s="36"/>
      <c r="IKG702" s="37"/>
      <c r="IKH702" s="34"/>
      <c r="IKI702" s="34"/>
      <c r="IKJ702" s="41"/>
      <c r="IKK702" s="41"/>
      <c r="IKL702" s="41"/>
      <c r="IKM702" s="41"/>
      <c r="IKN702" s="36"/>
      <c r="IKO702" s="41"/>
      <c r="IKP702" s="36"/>
      <c r="IKQ702" s="34"/>
      <c r="IKR702" s="34"/>
      <c r="IKS702" s="37"/>
      <c r="IKT702" s="38"/>
      <c r="IKU702" s="34"/>
      <c r="IKV702" s="39"/>
      <c r="IKW702" s="39"/>
      <c r="IKX702" s="39"/>
      <c r="IKY702" s="39"/>
      <c r="IKZ702" s="39"/>
      <c r="ILA702" s="39"/>
      <c r="ILB702" s="39"/>
      <c r="ILC702" s="39"/>
      <c r="ILD702" s="39"/>
      <c r="ILE702" s="39"/>
      <c r="ILF702" s="39"/>
      <c r="ILG702" s="37"/>
      <c r="ILH702" s="37"/>
      <c r="ILI702" s="37"/>
      <c r="ILJ702" s="37"/>
      <c r="ILK702" s="34"/>
      <c r="ILL702" s="40"/>
      <c r="ILM702" s="34"/>
      <c r="ILN702" s="34"/>
      <c r="ILO702" s="35"/>
      <c r="ILP702" s="36"/>
      <c r="ILQ702" s="37"/>
      <c r="ILR702" s="34"/>
      <c r="ILS702" s="34"/>
      <c r="ILT702" s="41"/>
      <c r="ILU702" s="41"/>
      <c r="ILV702" s="41"/>
      <c r="ILW702" s="41"/>
      <c r="ILX702" s="36"/>
      <c r="ILY702" s="41"/>
      <c r="ILZ702" s="36"/>
      <c r="IMA702" s="34"/>
      <c r="IMB702" s="34"/>
      <c r="IMC702" s="37"/>
      <c r="IMD702" s="38"/>
      <c r="IME702" s="34"/>
      <c r="IMF702" s="39"/>
      <c r="IMG702" s="39"/>
      <c r="IMH702" s="39"/>
      <c r="IMI702" s="39"/>
      <c r="IMJ702" s="39"/>
      <c r="IMK702" s="39"/>
      <c r="IML702" s="39"/>
      <c r="IMM702" s="39"/>
      <c r="IMN702" s="39"/>
      <c r="IMO702" s="39"/>
      <c r="IMP702" s="39"/>
      <c r="IMQ702" s="37"/>
      <c r="IMR702" s="37"/>
      <c r="IMS702" s="37"/>
      <c r="IMT702" s="37"/>
      <c r="IMU702" s="34"/>
      <c r="IMV702" s="40"/>
      <c r="IMW702" s="34"/>
      <c r="IMX702" s="34"/>
      <c r="IMY702" s="35"/>
      <c r="IMZ702" s="36"/>
      <c r="INA702" s="37"/>
      <c r="INB702" s="34"/>
      <c r="INC702" s="34"/>
      <c r="IND702" s="41"/>
      <c r="INE702" s="41"/>
      <c r="INF702" s="41"/>
      <c r="ING702" s="41"/>
      <c r="INH702" s="36"/>
      <c r="INI702" s="41"/>
      <c r="INJ702" s="36"/>
      <c r="INK702" s="34"/>
      <c r="INL702" s="34"/>
      <c r="INM702" s="37"/>
      <c r="INN702" s="38"/>
      <c r="INO702" s="34"/>
      <c r="INP702" s="39"/>
      <c r="INQ702" s="39"/>
      <c r="INR702" s="39"/>
      <c r="INS702" s="39"/>
      <c r="INT702" s="39"/>
      <c r="INU702" s="39"/>
      <c r="INV702" s="39"/>
      <c r="INW702" s="39"/>
      <c r="INX702" s="39"/>
      <c r="INY702" s="39"/>
      <c r="INZ702" s="39"/>
      <c r="IOA702" s="37"/>
      <c r="IOB702" s="37"/>
      <c r="IOC702" s="37"/>
      <c r="IOD702" s="37"/>
      <c r="IOE702" s="34"/>
      <c r="IOF702" s="40"/>
      <c r="IOG702" s="34"/>
      <c r="IOH702" s="34"/>
      <c r="IOI702" s="35"/>
      <c r="IOJ702" s="36"/>
      <c r="IOK702" s="37"/>
      <c r="IOL702" s="34"/>
      <c r="IOM702" s="34"/>
      <c r="ION702" s="41"/>
      <c r="IOO702" s="41"/>
      <c r="IOP702" s="41"/>
      <c r="IOQ702" s="41"/>
      <c r="IOR702" s="36"/>
      <c r="IOS702" s="41"/>
      <c r="IOT702" s="36"/>
      <c r="IOU702" s="34"/>
      <c r="IOV702" s="34"/>
      <c r="IOW702" s="37"/>
      <c r="IOX702" s="38"/>
      <c r="IOY702" s="34"/>
      <c r="IOZ702" s="39"/>
      <c r="IPA702" s="39"/>
      <c r="IPB702" s="39"/>
      <c r="IPC702" s="39"/>
      <c r="IPD702" s="39"/>
      <c r="IPE702" s="39"/>
      <c r="IPF702" s="39"/>
      <c r="IPG702" s="39"/>
      <c r="IPH702" s="39"/>
      <c r="IPI702" s="39"/>
      <c r="IPJ702" s="39"/>
      <c r="IPK702" s="37"/>
      <c r="IPL702" s="37"/>
      <c r="IPM702" s="37"/>
      <c r="IPN702" s="37"/>
      <c r="IPO702" s="34"/>
      <c r="IPP702" s="40"/>
      <c r="IPQ702" s="34"/>
      <c r="IPR702" s="34"/>
      <c r="IPS702" s="35"/>
      <c r="IPT702" s="36"/>
      <c r="IPU702" s="37"/>
      <c r="IPV702" s="34"/>
      <c r="IPW702" s="34"/>
      <c r="IPX702" s="41"/>
      <c r="IPY702" s="41"/>
      <c r="IPZ702" s="41"/>
      <c r="IQA702" s="41"/>
      <c r="IQB702" s="36"/>
      <c r="IQC702" s="41"/>
      <c r="IQD702" s="36"/>
      <c r="IQE702" s="34"/>
      <c r="IQF702" s="34"/>
      <c r="IQG702" s="37"/>
      <c r="IQH702" s="38"/>
      <c r="IQI702" s="34"/>
      <c r="IQJ702" s="39"/>
      <c r="IQK702" s="39"/>
      <c r="IQL702" s="39"/>
      <c r="IQM702" s="39"/>
      <c r="IQN702" s="39"/>
      <c r="IQO702" s="39"/>
      <c r="IQP702" s="39"/>
      <c r="IQQ702" s="39"/>
      <c r="IQR702" s="39"/>
      <c r="IQS702" s="39"/>
      <c r="IQT702" s="39"/>
      <c r="IQU702" s="37"/>
      <c r="IQV702" s="37"/>
      <c r="IQW702" s="37"/>
      <c r="IQX702" s="37"/>
      <c r="IQY702" s="34"/>
      <c r="IQZ702" s="40"/>
      <c r="IRA702" s="34"/>
      <c r="IRB702" s="34"/>
      <c r="IRC702" s="35"/>
      <c r="IRD702" s="36"/>
      <c r="IRE702" s="37"/>
      <c r="IRF702" s="34"/>
      <c r="IRG702" s="34"/>
      <c r="IRH702" s="41"/>
      <c r="IRI702" s="41"/>
      <c r="IRJ702" s="41"/>
      <c r="IRK702" s="41"/>
      <c r="IRL702" s="36"/>
      <c r="IRM702" s="41"/>
      <c r="IRN702" s="36"/>
      <c r="IRO702" s="34"/>
      <c r="IRP702" s="34"/>
      <c r="IRQ702" s="37"/>
      <c r="IRR702" s="38"/>
      <c r="IRS702" s="34"/>
      <c r="IRT702" s="39"/>
      <c r="IRU702" s="39"/>
      <c r="IRV702" s="39"/>
      <c r="IRW702" s="39"/>
      <c r="IRX702" s="39"/>
      <c r="IRY702" s="39"/>
      <c r="IRZ702" s="39"/>
      <c r="ISA702" s="39"/>
      <c r="ISB702" s="39"/>
      <c r="ISC702" s="39"/>
      <c r="ISD702" s="39"/>
      <c r="ISE702" s="37"/>
      <c r="ISF702" s="37"/>
      <c r="ISG702" s="37"/>
      <c r="ISH702" s="37"/>
      <c r="ISI702" s="34"/>
      <c r="ISJ702" s="40"/>
      <c r="ISK702" s="34"/>
      <c r="ISL702" s="34"/>
      <c r="ISM702" s="35"/>
      <c r="ISN702" s="36"/>
      <c r="ISO702" s="37"/>
      <c r="ISP702" s="34"/>
      <c r="ISQ702" s="34"/>
      <c r="ISR702" s="41"/>
      <c r="ISS702" s="41"/>
      <c r="IST702" s="41"/>
      <c r="ISU702" s="41"/>
      <c r="ISV702" s="36"/>
      <c r="ISW702" s="41"/>
      <c r="ISX702" s="36"/>
      <c r="ISY702" s="34"/>
      <c r="ISZ702" s="34"/>
      <c r="ITA702" s="37"/>
      <c r="ITB702" s="38"/>
      <c r="ITC702" s="34"/>
      <c r="ITD702" s="39"/>
      <c r="ITE702" s="39"/>
      <c r="ITF702" s="39"/>
      <c r="ITG702" s="39"/>
      <c r="ITH702" s="39"/>
      <c r="ITI702" s="39"/>
      <c r="ITJ702" s="39"/>
      <c r="ITK702" s="39"/>
      <c r="ITL702" s="39"/>
      <c r="ITM702" s="39"/>
      <c r="ITN702" s="39"/>
      <c r="ITO702" s="37"/>
      <c r="ITP702" s="37"/>
      <c r="ITQ702" s="37"/>
      <c r="ITR702" s="37"/>
      <c r="ITS702" s="34"/>
      <c r="ITT702" s="40"/>
      <c r="ITU702" s="34"/>
      <c r="ITV702" s="34"/>
      <c r="ITW702" s="35"/>
      <c r="ITX702" s="36"/>
      <c r="ITY702" s="37"/>
      <c r="ITZ702" s="34"/>
      <c r="IUA702" s="34"/>
      <c r="IUB702" s="41"/>
      <c r="IUC702" s="41"/>
      <c r="IUD702" s="41"/>
      <c r="IUE702" s="41"/>
      <c r="IUF702" s="36"/>
      <c r="IUG702" s="41"/>
      <c r="IUH702" s="36"/>
      <c r="IUI702" s="34"/>
      <c r="IUJ702" s="34"/>
      <c r="IUK702" s="37"/>
      <c r="IUL702" s="38"/>
      <c r="IUM702" s="34"/>
      <c r="IUN702" s="39"/>
      <c r="IUO702" s="39"/>
      <c r="IUP702" s="39"/>
      <c r="IUQ702" s="39"/>
      <c r="IUR702" s="39"/>
      <c r="IUS702" s="39"/>
      <c r="IUT702" s="39"/>
      <c r="IUU702" s="39"/>
      <c r="IUV702" s="39"/>
      <c r="IUW702" s="39"/>
      <c r="IUX702" s="39"/>
      <c r="IUY702" s="37"/>
      <c r="IUZ702" s="37"/>
      <c r="IVA702" s="37"/>
      <c r="IVB702" s="37"/>
      <c r="IVC702" s="34"/>
      <c r="IVD702" s="40"/>
      <c r="IVE702" s="34"/>
      <c r="IVF702" s="34"/>
      <c r="IVG702" s="35"/>
      <c r="IVH702" s="36"/>
      <c r="IVI702" s="37"/>
      <c r="IVJ702" s="34"/>
      <c r="IVK702" s="34"/>
      <c r="IVL702" s="41"/>
      <c r="IVM702" s="41"/>
      <c r="IVN702" s="41"/>
      <c r="IVO702" s="41"/>
      <c r="IVP702" s="36"/>
      <c r="IVQ702" s="41"/>
      <c r="IVR702" s="36"/>
      <c r="IVS702" s="34"/>
      <c r="IVT702" s="34"/>
      <c r="IVU702" s="37"/>
      <c r="IVV702" s="38"/>
      <c r="IVW702" s="34"/>
      <c r="IVX702" s="39"/>
      <c r="IVY702" s="39"/>
      <c r="IVZ702" s="39"/>
      <c r="IWA702" s="39"/>
      <c r="IWB702" s="39"/>
      <c r="IWC702" s="39"/>
      <c r="IWD702" s="39"/>
      <c r="IWE702" s="39"/>
      <c r="IWF702" s="39"/>
      <c r="IWG702" s="39"/>
      <c r="IWH702" s="39"/>
      <c r="IWI702" s="37"/>
      <c r="IWJ702" s="37"/>
      <c r="IWK702" s="37"/>
      <c r="IWL702" s="37"/>
      <c r="IWM702" s="34"/>
      <c r="IWN702" s="40"/>
      <c r="IWO702" s="34"/>
      <c r="IWP702" s="34"/>
      <c r="IWQ702" s="35"/>
      <c r="IWR702" s="36"/>
      <c r="IWS702" s="37"/>
      <c r="IWT702" s="34"/>
      <c r="IWU702" s="34"/>
      <c r="IWV702" s="41"/>
      <c r="IWW702" s="41"/>
      <c r="IWX702" s="41"/>
      <c r="IWY702" s="41"/>
      <c r="IWZ702" s="36"/>
      <c r="IXA702" s="41"/>
      <c r="IXB702" s="36"/>
      <c r="IXC702" s="34"/>
      <c r="IXD702" s="34"/>
      <c r="IXE702" s="37"/>
      <c r="IXF702" s="38"/>
      <c r="IXG702" s="34"/>
      <c r="IXH702" s="39"/>
      <c r="IXI702" s="39"/>
      <c r="IXJ702" s="39"/>
      <c r="IXK702" s="39"/>
      <c r="IXL702" s="39"/>
      <c r="IXM702" s="39"/>
      <c r="IXN702" s="39"/>
      <c r="IXO702" s="39"/>
      <c r="IXP702" s="39"/>
      <c r="IXQ702" s="39"/>
      <c r="IXR702" s="39"/>
      <c r="IXS702" s="37"/>
      <c r="IXT702" s="37"/>
      <c r="IXU702" s="37"/>
      <c r="IXV702" s="37"/>
      <c r="IXW702" s="34"/>
      <c r="IXX702" s="40"/>
      <c r="IXY702" s="34"/>
      <c r="IXZ702" s="34"/>
      <c r="IYA702" s="35"/>
      <c r="IYB702" s="36"/>
      <c r="IYC702" s="37"/>
      <c r="IYD702" s="34"/>
      <c r="IYE702" s="34"/>
      <c r="IYF702" s="41"/>
      <c r="IYG702" s="41"/>
      <c r="IYH702" s="41"/>
      <c r="IYI702" s="41"/>
      <c r="IYJ702" s="36"/>
      <c r="IYK702" s="41"/>
      <c r="IYL702" s="36"/>
      <c r="IYM702" s="34"/>
      <c r="IYN702" s="34"/>
      <c r="IYO702" s="37"/>
      <c r="IYP702" s="38"/>
      <c r="IYQ702" s="34"/>
      <c r="IYR702" s="39"/>
      <c r="IYS702" s="39"/>
      <c r="IYT702" s="39"/>
      <c r="IYU702" s="39"/>
      <c r="IYV702" s="39"/>
      <c r="IYW702" s="39"/>
      <c r="IYX702" s="39"/>
      <c r="IYY702" s="39"/>
      <c r="IYZ702" s="39"/>
      <c r="IZA702" s="39"/>
      <c r="IZB702" s="39"/>
      <c r="IZC702" s="37"/>
      <c r="IZD702" s="37"/>
      <c r="IZE702" s="37"/>
      <c r="IZF702" s="37"/>
      <c r="IZG702" s="34"/>
      <c r="IZH702" s="40"/>
      <c r="IZI702" s="34"/>
      <c r="IZJ702" s="34"/>
      <c r="IZK702" s="35"/>
      <c r="IZL702" s="36"/>
      <c r="IZM702" s="37"/>
      <c r="IZN702" s="34"/>
      <c r="IZO702" s="34"/>
      <c r="IZP702" s="41"/>
      <c r="IZQ702" s="41"/>
      <c r="IZR702" s="41"/>
      <c r="IZS702" s="41"/>
      <c r="IZT702" s="36"/>
      <c r="IZU702" s="41"/>
      <c r="IZV702" s="36"/>
      <c r="IZW702" s="34"/>
      <c r="IZX702" s="34"/>
      <c r="IZY702" s="37"/>
      <c r="IZZ702" s="38"/>
      <c r="JAA702" s="34"/>
      <c r="JAB702" s="39"/>
      <c r="JAC702" s="39"/>
      <c r="JAD702" s="39"/>
      <c r="JAE702" s="39"/>
      <c r="JAF702" s="39"/>
      <c r="JAG702" s="39"/>
      <c r="JAH702" s="39"/>
      <c r="JAI702" s="39"/>
      <c r="JAJ702" s="39"/>
      <c r="JAK702" s="39"/>
      <c r="JAL702" s="39"/>
      <c r="JAM702" s="37"/>
      <c r="JAN702" s="37"/>
      <c r="JAO702" s="37"/>
      <c r="JAP702" s="37"/>
      <c r="JAQ702" s="34"/>
      <c r="JAR702" s="40"/>
      <c r="JAS702" s="34"/>
      <c r="JAT702" s="34"/>
      <c r="JAU702" s="35"/>
      <c r="JAV702" s="36"/>
      <c r="JAW702" s="37"/>
      <c r="JAX702" s="34"/>
      <c r="JAY702" s="34"/>
      <c r="JAZ702" s="41"/>
      <c r="JBA702" s="41"/>
      <c r="JBB702" s="41"/>
      <c r="JBC702" s="41"/>
      <c r="JBD702" s="36"/>
      <c r="JBE702" s="41"/>
      <c r="JBF702" s="36"/>
      <c r="JBG702" s="34"/>
      <c r="JBH702" s="34"/>
      <c r="JBI702" s="37"/>
      <c r="JBJ702" s="38"/>
      <c r="JBK702" s="34"/>
      <c r="JBL702" s="39"/>
      <c r="JBM702" s="39"/>
      <c r="JBN702" s="39"/>
      <c r="JBO702" s="39"/>
      <c r="JBP702" s="39"/>
      <c r="JBQ702" s="39"/>
      <c r="JBR702" s="39"/>
      <c r="JBS702" s="39"/>
      <c r="JBT702" s="39"/>
      <c r="JBU702" s="39"/>
      <c r="JBV702" s="39"/>
      <c r="JBW702" s="37"/>
      <c r="JBX702" s="37"/>
      <c r="JBY702" s="37"/>
      <c r="JBZ702" s="37"/>
      <c r="JCA702" s="34"/>
      <c r="JCB702" s="40"/>
      <c r="JCC702" s="34"/>
      <c r="JCD702" s="34"/>
      <c r="JCE702" s="35"/>
      <c r="JCF702" s="36"/>
      <c r="JCG702" s="37"/>
      <c r="JCH702" s="34"/>
      <c r="JCI702" s="34"/>
      <c r="JCJ702" s="41"/>
      <c r="JCK702" s="41"/>
      <c r="JCL702" s="41"/>
      <c r="JCM702" s="41"/>
      <c r="JCN702" s="36"/>
      <c r="JCO702" s="41"/>
      <c r="JCP702" s="36"/>
      <c r="JCQ702" s="34"/>
      <c r="JCR702" s="34"/>
      <c r="JCS702" s="37"/>
      <c r="JCT702" s="38"/>
      <c r="JCU702" s="34"/>
      <c r="JCV702" s="39"/>
      <c r="JCW702" s="39"/>
      <c r="JCX702" s="39"/>
      <c r="JCY702" s="39"/>
      <c r="JCZ702" s="39"/>
      <c r="JDA702" s="39"/>
      <c r="JDB702" s="39"/>
      <c r="JDC702" s="39"/>
      <c r="JDD702" s="39"/>
      <c r="JDE702" s="39"/>
      <c r="JDF702" s="39"/>
      <c r="JDG702" s="37"/>
      <c r="JDH702" s="37"/>
      <c r="JDI702" s="37"/>
      <c r="JDJ702" s="37"/>
      <c r="JDK702" s="34"/>
      <c r="JDL702" s="40"/>
      <c r="JDM702" s="34"/>
      <c r="JDN702" s="34"/>
      <c r="JDO702" s="35"/>
      <c r="JDP702" s="36"/>
      <c r="JDQ702" s="37"/>
      <c r="JDR702" s="34"/>
      <c r="JDS702" s="34"/>
      <c r="JDT702" s="41"/>
      <c r="JDU702" s="41"/>
      <c r="JDV702" s="41"/>
      <c r="JDW702" s="41"/>
      <c r="JDX702" s="36"/>
      <c r="JDY702" s="41"/>
      <c r="JDZ702" s="36"/>
      <c r="JEA702" s="34"/>
      <c r="JEB702" s="34"/>
      <c r="JEC702" s="37"/>
      <c r="JED702" s="38"/>
      <c r="JEE702" s="34"/>
      <c r="JEF702" s="39"/>
      <c r="JEG702" s="39"/>
      <c r="JEH702" s="39"/>
      <c r="JEI702" s="39"/>
      <c r="JEJ702" s="39"/>
      <c r="JEK702" s="39"/>
      <c r="JEL702" s="39"/>
      <c r="JEM702" s="39"/>
      <c r="JEN702" s="39"/>
      <c r="JEO702" s="39"/>
      <c r="JEP702" s="39"/>
      <c r="JEQ702" s="37"/>
      <c r="JER702" s="37"/>
      <c r="JES702" s="37"/>
      <c r="JET702" s="37"/>
      <c r="JEU702" s="34"/>
      <c r="JEV702" s="40"/>
      <c r="JEW702" s="34"/>
      <c r="JEX702" s="34"/>
      <c r="JEY702" s="35"/>
      <c r="JEZ702" s="36"/>
      <c r="JFA702" s="37"/>
      <c r="JFB702" s="34"/>
      <c r="JFC702" s="34"/>
      <c r="JFD702" s="41"/>
      <c r="JFE702" s="41"/>
      <c r="JFF702" s="41"/>
      <c r="JFG702" s="41"/>
      <c r="JFH702" s="36"/>
      <c r="JFI702" s="41"/>
      <c r="JFJ702" s="36"/>
      <c r="JFK702" s="34"/>
      <c r="JFL702" s="34"/>
      <c r="JFM702" s="37"/>
      <c r="JFN702" s="38"/>
      <c r="JFO702" s="34"/>
      <c r="JFP702" s="39"/>
      <c r="JFQ702" s="39"/>
      <c r="JFR702" s="39"/>
      <c r="JFS702" s="39"/>
      <c r="JFT702" s="39"/>
      <c r="JFU702" s="39"/>
      <c r="JFV702" s="39"/>
      <c r="JFW702" s="39"/>
      <c r="JFX702" s="39"/>
      <c r="JFY702" s="39"/>
      <c r="JFZ702" s="39"/>
      <c r="JGA702" s="37"/>
      <c r="JGB702" s="37"/>
      <c r="JGC702" s="37"/>
      <c r="JGD702" s="37"/>
      <c r="JGE702" s="34"/>
      <c r="JGF702" s="40"/>
      <c r="JGG702" s="34"/>
      <c r="JGH702" s="34"/>
      <c r="JGI702" s="35"/>
      <c r="JGJ702" s="36"/>
      <c r="JGK702" s="37"/>
      <c r="JGL702" s="34"/>
      <c r="JGM702" s="34"/>
      <c r="JGN702" s="41"/>
      <c r="JGO702" s="41"/>
      <c r="JGP702" s="41"/>
      <c r="JGQ702" s="41"/>
      <c r="JGR702" s="36"/>
      <c r="JGS702" s="41"/>
      <c r="JGT702" s="36"/>
      <c r="JGU702" s="34"/>
      <c r="JGV702" s="34"/>
      <c r="JGW702" s="37"/>
      <c r="JGX702" s="38"/>
      <c r="JGY702" s="34"/>
      <c r="JGZ702" s="39"/>
      <c r="JHA702" s="39"/>
      <c r="JHB702" s="39"/>
      <c r="JHC702" s="39"/>
      <c r="JHD702" s="39"/>
      <c r="JHE702" s="39"/>
      <c r="JHF702" s="39"/>
      <c r="JHG702" s="39"/>
      <c r="JHH702" s="39"/>
      <c r="JHI702" s="39"/>
      <c r="JHJ702" s="39"/>
      <c r="JHK702" s="37"/>
      <c r="JHL702" s="37"/>
      <c r="JHM702" s="37"/>
      <c r="JHN702" s="37"/>
      <c r="JHO702" s="34"/>
      <c r="JHP702" s="40"/>
      <c r="JHQ702" s="34"/>
      <c r="JHR702" s="34"/>
      <c r="JHS702" s="35"/>
      <c r="JHT702" s="36"/>
      <c r="JHU702" s="37"/>
      <c r="JHV702" s="34"/>
      <c r="JHW702" s="34"/>
      <c r="JHX702" s="41"/>
      <c r="JHY702" s="41"/>
      <c r="JHZ702" s="41"/>
      <c r="JIA702" s="41"/>
      <c r="JIB702" s="36"/>
      <c r="JIC702" s="41"/>
      <c r="JID702" s="36"/>
      <c r="JIE702" s="34"/>
      <c r="JIF702" s="34"/>
      <c r="JIG702" s="37"/>
      <c r="JIH702" s="38"/>
      <c r="JII702" s="34"/>
      <c r="JIJ702" s="39"/>
      <c r="JIK702" s="39"/>
      <c r="JIL702" s="39"/>
      <c r="JIM702" s="39"/>
      <c r="JIN702" s="39"/>
      <c r="JIO702" s="39"/>
      <c r="JIP702" s="39"/>
      <c r="JIQ702" s="39"/>
      <c r="JIR702" s="39"/>
      <c r="JIS702" s="39"/>
      <c r="JIT702" s="39"/>
      <c r="JIU702" s="37"/>
      <c r="JIV702" s="37"/>
      <c r="JIW702" s="37"/>
      <c r="JIX702" s="37"/>
      <c r="JIY702" s="34"/>
      <c r="JIZ702" s="40"/>
      <c r="JJA702" s="34"/>
      <c r="JJB702" s="34"/>
      <c r="JJC702" s="35"/>
      <c r="JJD702" s="36"/>
      <c r="JJE702" s="37"/>
      <c r="JJF702" s="34"/>
      <c r="JJG702" s="34"/>
      <c r="JJH702" s="41"/>
      <c r="JJI702" s="41"/>
      <c r="JJJ702" s="41"/>
      <c r="JJK702" s="41"/>
      <c r="JJL702" s="36"/>
      <c r="JJM702" s="41"/>
      <c r="JJN702" s="36"/>
      <c r="JJO702" s="34"/>
      <c r="JJP702" s="34"/>
      <c r="JJQ702" s="37"/>
      <c r="JJR702" s="38"/>
      <c r="JJS702" s="34"/>
      <c r="JJT702" s="39"/>
      <c r="JJU702" s="39"/>
      <c r="JJV702" s="39"/>
      <c r="JJW702" s="39"/>
      <c r="JJX702" s="39"/>
      <c r="JJY702" s="39"/>
      <c r="JJZ702" s="39"/>
      <c r="JKA702" s="39"/>
      <c r="JKB702" s="39"/>
      <c r="JKC702" s="39"/>
      <c r="JKD702" s="39"/>
      <c r="JKE702" s="37"/>
      <c r="JKF702" s="37"/>
      <c r="JKG702" s="37"/>
      <c r="JKH702" s="37"/>
      <c r="JKI702" s="34"/>
      <c r="JKJ702" s="40"/>
      <c r="JKK702" s="34"/>
      <c r="JKL702" s="34"/>
      <c r="JKM702" s="35"/>
      <c r="JKN702" s="36"/>
      <c r="JKO702" s="37"/>
      <c r="JKP702" s="34"/>
      <c r="JKQ702" s="34"/>
      <c r="JKR702" s="41"/>
      <c r="JKS702" s="41"/>
      <c r="JKT702" s="41"/>
      <c r="JKU702" s="41"/>
      <c r="JKV702" s="36"/>
      <c r="JKW702" s="41"/>
      <c r="JKX702" s="36"/>
      <c r="JKY702" s="34"/>
      <c r="JKZ702" s="34"/>
      <c r="JLA702" s="37"/>
      <c r="JLB702" s="38"/>
      <c r="JLC702" s="34"/>
      <c r="JLD702" s="39"/>
      <c r="JLE702" s="39"/>
      <c r="JLF702" s="39"/>
      <c r="JLG702" s="39"/>
      <c r="JLH702" s="39"/>
      <c r="JLI702" s="39"/>
      <c r="JLJ702" s="39"/>
      <c r="JLK702" s="39"/>
      <c r="JLL702" s="39"/>
      <c r="JLM702" s="39"/>
      <c r="JLN702" s="39"/>
      <c r="JLO702" s="37"/>
      <c r="JLP702" s="37"/>
      <c r="JLQ702" s="37"/>
      <c r="JLR702" s="37"/>
      <c r="JLS702" s="34"/>
      <c r="JLT702" s="40"/>
      <c r="JLU702" s="34"/>
      <c r="JLV702" s="34"/>
      <c r="JLW702" s="35"/>
      <c r="JLX702" s="36"/>
      <c r="JLY702" s="37"/>
      <c r="JLZ702" s="34"/>
      <c r="JMA702" s="34"/>
      <c r="JMB702" s="41"/>
      <c r="JMC702" s="41"/>
      <c r="JMD702" s="41"/>
      <c r="JME702" s="41"/>
      <c r="JMF702" s="36"/>
      <c r="JMG702" s="41"/>
      <c r="JMH702" s="36"/>
      <c r="JMI702" s="34"/>
      <c r="JMJ702" s="34"/>
      <c r="JMK702" s="37"/>
      <c r="JML702" s="38"/>
      <c r="JMM702" s="34"/>
      <c r="JMN702" s="39"/>
      <c r="JMO702" s="39"/>
      <c r="JMP702" s="39"/>
      <c r="JMQ702" s="39"/>
      <c r="JMR702" s="39"/>
      <c r="JMS702" s="39"/>
      <c r="JMT702" s="39"/>
      <c r="JMU702" s="39"/>
      <c r="JMV702" s="39"/>
      <c r="JMW702" s="39"/>
      <c r="JMX702" s="39"/>
      <c r="JMY702" s="37"/>
      <c r="JMZ702" s="37"/>
      <c r="JNA702" s="37"/>
      <c r="JNB702" s="37"/>
      <c r="JNC702" s="34"/>
      <c r="JND702" s="40"/>
      <c r="JNE702" s="34"/>
      <c r="JNF702" s="34"/>
      <c r="JNG702" s="35"/>
      <c r="JNH702" s="36"/>
      <c r="JNI702" s="37"/>
      <c r="JNJ702" s="34"/>
      <c r="JNK702" s="34"/>
      <c r="JNL702" s="41"/>
      <c r="JNM702" s="41"/>
      <c r="JNN702" s="41"/>
      <c r="JNO702" s="41"/>
      <c r="JNP702" s="36"/>
      <c r="JNQ702" s="41"/>
      <c r="JNR702" s="36"/>
      <c r="JNS702" s="34"/>
      <c r="JNT702" s="34"/>
      <c r="JNU702" s="37"/>
      <c r="JNV702" s="38"/>
      <c r="JNW702" s="34"/>
      <c r="JNX702" s="39"/>
      <c r="JNY702" s="39"/>
      <c r="JNZ702" s="39"/>
      <c r="JOA702" s="39"/>
      <c r="JOB702" s="39"/>
      <c r="JOC702" s="39"/>
      <c r="JOD702" s="39"/>
      <c r="JOE702" s="39"/>
      <c r="JOF702" s="39"/>
      <c r="JOG702" s="39"/>
      <c r="JOH702" s="39"/>
      <c r="JOI702" s="37"/>
      <c r="JOJ702" s="37"/>
      <c r="JOK702" s="37"/>
      <c r="JOL702" s="37"/>
      <c r="JOM702" s="34"/>
      <c r="JON702" s="40"/>
      <c r="JOO702" s="34"/>
      <c r="JOP702" s="34"/>
      <c r="JOQ702" s="35"/>
      <c r="JOR702" s="36"/>
      <c r="JOS702" s="37"/>
      <c r="JOT702" s="34"/>
      <c r="JOU702" s="34"/>
      <c r="JOV702" s="41"/>
      <c r="JOW702" s="41"/>
      <c r="JOX702" s="41"/>
      <c r="JOY702" s="41"/>
      <c r="JOZ702" s="36"/>
      <c r="JPA702" s="41"/>
      <c r="JPB702" s="36"/>
      <c r="JPC702" s="34"/>
      <c r="JPD702" s="34"/>
      <c r="JPE702" s="37"/>
      <c r="JPF702" s="38"/>
      <c r="JPG702" s="34"/>
      <c r="JPH702" s="39"/>
      <c r="JPI702" s="39"/>
      <c r="JPJ702" s="39"/>
      <c r="JPK702" s="39"/>
      <c r="JPL702" s="39"/>
      <c r="JPM702" s="39"/>
      <c r="JPN702" s="39"/>
      <c r="JPO702" s="39"/>
      <c r="JPP702" s="39"/>
      <c r="JPQ702" s="39"/>
      <c r="JPR702" s="39"/>
      <c r="JPS702" s="37"/>
      <c r="JPT702" s="37"/>
      <c r="JPU702" s="37"/>
      <c r="JPV702" s="37"/>
      <c r="JPW702" s="34"/>
      <c r="JPX702" s="40"/>
      <c r="JPY702" s="34"/>
      <c r="JPZ702" s="34"/>
      <c r="JQA702" s="35"/>
      <c r="JQB702" s="36"/>
      <c r="JQC702" s="37"/>
      <c r="JQD702" s="34"/>
      <c r="JQE702" s="34"/>
      <c r="JQF702" s="41"/>
      <c r="JQG702" s="41"/>
      <c r="JQH702" s="41"/>
      <c r="JQI702" s="41"/>
      <c r="JQJ702" s="36"/>
      <c r="JQK702" s="41"/>
      <c r="JQL702" s="36"/>
      <c r="JQM702" s="34"/>
      <c r="JQN702" s="34"/>
      <c r="JQO702" s="37"/>
      <c r="JQP702" s="38"/>
      <c r="JQQ702" s="34"/>
      <c r="JQR702" s="39"/>
      <c r="JQS702" s="39"/>
      <c r="JQT702" s="39"/>
      <c r="JQU702" s="39"/>
      <c r="JQV702" s="39"/>
      <c r="JQW702" s="39"/>
      <c r="JQX702" s="39"/>
      <c r="JQY702" s="39"/>
      <c r="JQZ702" s="39"/>
      <c r="JRA702" s="39"/>
      <c r="JRB702" s="39"/>
      <c r="JRC702" s="37"/>
      <c r="JRD702" s="37"/>
      <c r="JRE702" s="37"/>
      <c r="JRF702" s="37"/>
      <c r="JRG702" s="34"/>
      <c r="JRH702" s="40"/>
      <c r="JRI702" s="34"/>
      <c r="JRJ702" s="34"/>
      <c r="JRK702" s="35"/>
      <c r="JRL702" s="36"/>
      <c r="JRM702" s="37"/>
      <c r="JRN702" s="34"/>
      <c r="JRO702" s="34"/>
      <c r="JRP702" s="41"/>
      <c r="JRQ702" s="41"/>
      <c r="JRR702" s="41"/>
      <c r="JRS702" s="41"/>
      <c r="JRT702" s="36"/>
      <c r="JRU702" s="41"/>
      <c r="JRV702" s="36"/>
      <c r="JRW702" s="34"/>
      <c r="JRX702" s="34"/>
      <c r="JRY702" s="37"/>
      <c r="JRZ702" s="38"/>
      <c r="JSA702" s="34"/>
      <c r="JSB702" s="39"/>
      <c r="JSC702" s="39"/>
      <c r="JSD702" s="39"/>
      <c r="JSE702" s="39"/>
      <c r="JSF702" s="39"/>
      <c r="JSG702" s="39"/>
      <c r="JSH702" s="39"/>
      <c r="JSI702" s="39"/>
      <c r="JSJ702" s="39"/>
      <c r="JSK702" s="39"/>
      <c r="JSL702" s="39"/>
      <c r="JSM702" s="37"/>
      <c r="JSN702" s="37"/>
      <c r="JSO702" s="37"/>
      <c r="JSP702" s="37"/>
      <c r="JSQ702" s="34"/>
      <c r="JSR702" s="40"/>
      <c r="JSS702" s="34"/>
      <c r="JST702" s="34"/>
      <c r="JSU702" s="35"/>
      <c r="JSV702" s="36"/>
      <c r="JSW702" s="37"/>
      <c r="JSX702" s="34"/>
      <c r="JSY702" s="34"/>
      <c r="JSZ702" s="41"/>
      <c r="JTA702" s="41"/>
      <c r="JTB702" s="41"/>
      <c r="JTC702" s="41"/>
      <c r="JTD702" s="36"/>
      <c r="JTE702" s="41"/>
      <c r="JTF702" s="36"/>
      <c r="JTG702" s="34"/>
      <c r="JTH702" s="34"/>
      <c r="JTI702" s="37"/>
      <c r="JTJ702" s="38"/>
      <c r="JTK702" s="34"/>
      <c r="JTL702" s="39"/>
      <c r="JTM702" s="39"/>
      <c r="JTN702" s="39"/>
      <c r="JTO702" s="39"/>
      <c r="JTP702" s="39"/>
      <c r="JTQ702" s="39"/>
      <c r="JTR702" s="39"/>
      <c r="JTS702" s="39"/>
      <c r="JTT702" s="39"/>
      <c r="JTU702" s="39"/>
      <c r="JTV702" s="39"/>
      <c r="JTW702" s="37"/>
      <c r="JTX702" s="37"/>
      <c r="JTY702" s="37"/>
      <c r="JTZ702" s="37"/>
      <c r="JUA702" s="34"/>
      <c r="JUB702" s="40"/>
      <c r="JUC702" s="34"/>
      <c r="JUD702" s="34"/>
      <c r="JUE702" s="35"/>
      <c r="JUF702" s="36"/>
      <c r="JUG702" s="37"/>
      <c r="JUH702" s="34"/>
      <c r="JUI702" s="34"/>
      <c r="JUJ702" s="41"/>
      <c r="JUK702" s="41"/>
      <c r="JUL702" s="41"/>
      <c r="JUM702" s="41"/>
      <c r="JUN702" s="36"/>
      <c r="JUO702" s="41"/>
      <c r="JUP702" s="36"/>
      <c r="JUQ702" s="34"/>
      <c r="JUR702" s="34"/>
      <c r="JUS702" s="37"/>
      <c r="JUT702" s="38"/>
      <c r="JUU702" s="34"/>
      <c r="JUV702" s="39"/>
      <c r="JUW702" s="39"/>
      <c r="JUX702" s="39"/>
      <c r="JUY702" s="39"/>
      <c r="JUZ702" s="39"/>
      <c r="JVA702" s="39"/>
      <c r="JVB702" s="39"/>
      <c r="JVC702" s="39"/>
      <c r="JVD702" s="39"/>
      <c r="JVE702" s="39"/>
      <c r="JVF702" s="39"/>
      <c r="JVG702" s="37"/>
      <c r="JVH702" s="37"/>
      <c r="JVI702" s="37"/>
      <c r="JVJ702" s="37"/>
      <c r="JVK702" s="34"/>
      <c r="JVL702" s="40"/>
      <c r="JVM702" s="34"/>
      <c r="JVN702" s="34"/>
      <c r="JVO702" s="35"/>
      <c r="JVP702" s="36"/>
      <c r="JVQ702" s="37"/>
      <c r="JVR702" s="34"/>
      <c r="JVS702" s="34"/>
      <c r="JVT702" s="41"/>
      <c r="JVU702" s="41"/>
      <c r="JVV702" s="41"/>
      <c r="JVW702" s="41"/>
      <c r="JVX702" s="36"/>
      <c r="JVY702" s="41"/>
      <c r="JVZ702" s="36"/>
      <c r="JWA702" s="34"/>
      <c r="JWB702" s="34"/>
      <c r="JWC702" s="37"/>
      <c r="JWD702" s="38"/>
      <c r="JWE702" s="34"/>
      <c r="JWF702" s="39"/>
      <c r="JWG702" s="39"/>
      <c r="JWH702" s="39"/>
      <c r="JWI702" s="39"/>
      <c r="JWJ702" s="39"/>
      <c r="JWK702" s="39"/>
      <c r="JWL702" s="39"/>
      <c r="JWM702" s="39"/>
      <c r="JWN702" s="39"/>
      <c r="JWO702" s="39"/>
      <c r="JWP702" s="39"/>
      <c r="JWQ702" s="37"/>
      <c r="JWR702" s="37"/>
      <c r="JWS702" s="37"/>
      <c r="JWT702" s="37"/>
      <c r="JWU702" s="34"/>
      <c r="JWV702" s="40"/>
      <c r="JWW702" s="34"/>
      <c r="JWX702" s="34"/>
      <c r="JWY702" s="35"/>
      <c r="JWZ702" s="36"/>
      <c r="JXA702" s="37"/>
      <c r="JXB702" s="34"/>
      <c r="JXC702" s="34"/>
      <c r="JXD702" s="41"/>
      <c r="JXE702" s="41"/>
      <c r="JXF702" s="41"/>
      <c r="JXG702" s="41"/>
      <c r="JXH702" s="36"/>
      <c r="JXI702" s="41"/>
      <c r="JXJ702" s="36"/>
      <c r="JXK702" s="34"/>
      <c r="JXL702" s="34"/>
      <c r="JXM702" s="37"/>
      <c r="JXN702" s="38"/>
      <c r="JXO702" s="34"/>
      <c r="JXP702" s="39"/>
      <c r="JXQ702" s="39"/>
      <c r="JXR702" s="39"/>
      <c r="JXS702" s="39"/>
      <c r="JXT702" s="39"/>
      <c r="JXU702" s="39"/>
      <c r="JXV702" s="39"/>
      <c r="JXW702" s="39"/>
      <c r="JXX702" s="39"/>
      <c r="JXY702" s="39"/>
      <c r="JXZ702" s="39"/>
      <c r="JYA702" s="37"/>
      <c r="JYB702" s="37"/>
      <c r="JYC702" s="37"/>
      <c r="JYD702" s="37"/>
      <c r="JYE702" s="34"/>
      <c r="JYF702" s="40"/>
      <c r="JYG702" s="34"/>
      <c r="JYH702" s="34"/>
      <c r="JYI702" s="35"/>
      <c r="JYJ702" s="36"/>
      <c r="JYK702" s="37"/>
      <c r="JYL702" s="34"/>
      <c r="JYM702" s="34"/>
      <c r="JYN702" s="41"/>
      <c r="JYO702" s="41"/>
      <c r="JYP702" s="41"/>
      <c r="JYQ702" s="41"/>
      <c r="JYR702" s="36"/>
      <c r="JYS702" s="41"/>
      <c r="JYT702" s="36"/>
      <c r="JYU702" s="34"/>
      <c r="JYV702" s="34"/>
      <c r="JYW702" s="37"/>
      <c r="JYX702" s="38"/>
      <c r="JYY702" s="34"/>
      <c r="JYZ702" s="39"/>
      <c r="JZA702" s="39"/>
      <c r="JZB702" s="39"/>
      <c r="JZC702" s="39"/>
      <c r="JZD702" s="39"/>
      <c r="JZE702" s="39"/>
      <c r="JZF702" s="39"/>
      <c r="JZG702" s="39"/>
      <c r="JZH702" s="39"/>
      <c r="JZI702" s="39"/>
      <c r="JZJ702" s="39"/>
      <c r="JZK702" s="37"/>
      <c r="JZL702" s="37"/>
      <c r="JZM702" s="37"/>
      <c r="JZN702" s="37"/>
      <c r="JZO702" s="34"/>
      <c r="JZP702" s="40"/>
      <c r="JZQ702" s="34"/>
      <c r="JZR702" s="34"/>
      <c r="JZS702" s="35"/>
      <c r="JZT702" s="36"/>
      <c r="JZU702" s="37"/>
      <c r="JZV702" s="34"/>
      <c r="JZW702" s="34"/>
      <c r="JZX702" s="41"/>
      <c r="JZY702" s="41"/>
      <c r="JZZ702" s="41"/>
      <c r="KAA702" s="41"/>
      <c r="KAB702" s="36"/>
      <c r="KAC702" s="41"/>
      <c r="KAD702" s="36"/>
      <c r="KAE702" s="34"/>
      <c r="KAF702" s="34"/>
      <c r="KAG702" s="37"/>
      <c r="KAH702" s="38"/>
      <c r="KAI702" s="34"/>
      <c r="KAJ702" s="39"/>
      <c r="KAK702" s="39"/>
      <c r="KAL702" s="39"/>
      <c r="KAM702" s="39"/>
      <c r="KAN702" s="39"/>
      <c r="KAO702" s="39"/>
      <c r="KAP702" s="39"/>
      <c r="KAQ702" s="39"/>
      <c r="KAR702" s="39"/>
      <c r="KAS702" s="39"/>
      <c r="KAT702" s="39"/>
      <c r="KAU702" s="37"/>
      <c r="KAV702" s="37"/>
      <c r="KAW702" s="37"/>
      <c r="KAX702" s="37"/>
      <c r="KAY702" s="34"/>
      <c r="KAZ702" s="40"/>
      <c r="KBA702" s="34"/>
      <c r="KBB702" s="34"/>
      <c r="KBC702" s="35"/>
      <c r="KBD702" s="36"/>
      <c r="KBE702" s="37"/>
      <c r="KBF702" s="34"/>
      <c r="KBG702" s="34"/>
      <c r="KBH702" s="41"/>
      <c r="KBI702" s="41"/>
      <c r="KBJ702" s="41"/>
      <c r="KBK702" s="41"/>
      <c r="KBL702" s="36"/>
      <c r="KBM702" s="41"/>
      <c r="KBN702" s="36"/>
      <c r="KBO702" s="34"/>
      <c r="KBP702" s="34"/>
      <c r="KBQ702" s="37"/>
      <c r="KBR702" s="38"/>
      <c r="KBS702" s="34"/>
      <c r="KBT702" s="39"/>
      <c r="KBU702" s="39"/>
      <c r="KBV702" s="39"/>
      <c r="KBW702" s="39"/>
      <c r="KBX702" s="39"/>
      <c r="KBY702" s="39"/>
      <c r="KBZ702" s="39"/>
      <c r="KCA702" s="39"/>
      <c r="KCB702" s="39"/>
      <c r="KCC702" s="39"/>
      <c r="KCD702" s="39"/>
      <c r="KCE702" s="37"/>
      <c r="KCF702" s="37"/>
      <c r="KCG702" s="37"/>
      <c r="KCH702" s="37"/>
      <c r="KCI702" s="34"/>
      <c r="KCJ702" s="40"/>
      <c r="KCK702" s="34"/>
      <c r="KCL702" s="34"/>
      <c r="KCM702" s="35"/>
      <c r="KCN702" s="36"/>
      <c r="KCO702" s="37"/>
      <c r="KCP702" s="34"/>
      <c r="KCQ702" s="34"/>
      <c r="KCR702" s="41"/>
      <c r="KCS702" s="41"/>
      <c r="KCT702" s="41"/>
      <c r="KCU702" s="41"/>
      <c r="KCV702" s="36"/>
      <c r="KCW702" s="41"/>
      <c r="KCX702" s="36"/>
      <c r="KCY702" s="34"/>
      <c r="KCZ702" s="34"/>
      <c r="KDA702" s="37"/>
      <c r="KDB702" s="38"/>
      <c r="KDC702" s="34"/>
      <c r="KDD702" s="39"/>
      <c r="KDE702" s="39"/>
      <c r="KDF702" s="39"/>
      <c r="KDG702" s="39"/>
      <c r="KDH702" s="39"/>
      <c r="KDI702" s="39"/>
      <c r="KDJ702" s="39"/>
      <c r="KDK702" s="39"/>
      <c r="KDL702" s="39"/>
      <c r="KDM702" s="39"/>
      <c r="KDN702" s="39"/>
      <c r="KDO702" s="37"/>
      <c r="KDP702" s="37"/>
      <c r="KDQ702" s="37"/>
      <c r="KDR702" s="37"/>
      <c r="KDS702" s="34"/>
      <c r="KDT702" s="40"/>
      <c r="KDU702" s="34"/>
      <c r="KDV702" s="34"/>
      <c r="KDW702" s="35"/>
      <c r="KDX702" s="36"/>
      <c r="KDY702" s="37"/>
      <c r="KDZ702" s="34"/>
      <c r="KEA702" s="34"/>
      <c r="KEB702" s="41"/>
      <c r="KEC702" s="41"/>
      <c r="KED702" s="41"/>
      <c r="KEE702" s="41"/>
      <c r="KEF702" s="36"/>
      <c r="KEG702" s="41"/>
      <c r="KEH702" s="36"/>
      <c r="KEI702" s="34"/>
      <c r="KEJ702" s="34"/>
      <c r="KEK702" s="37"/>
      <c r="KEL702" s="38"/>
      <c r="KEM702" s="34"/>
      <c r="KEN702" s="39"/>
      <c r="KEO702" s="39"/>
      <c r="KEP702" s="39"/>
      <c r="KEQ702" s="39"/>
      <c r="KER702" s="39"/>
      <c r="KES702" s="39"/>
      <c r="KET702" s="39"/>
      <c r="KEU702" s="39"/>
      <c r="KEV702" s="39"/>
      <c r="KEW702" s="39"/>
      <c r="KEX702" s="39"/>
      <c r="KEY702" s="37"/>
      <c r="KEZ702" s="37"/>
      <c r="KFA702" s="37"/>
      <c r="KFB702" s="37"/>
      <c r="KFC702" s="34"/>
      <c r="KFD702" s="40"/>
      <c r="KFE702" s="34"/>
      <c r="KFF702" s="34"/>
      <c r="KFG702" s="35"/>
      <c r="KFH702" s="36"/>
      <c r="KFI702" s="37"/>
      <c r="KFJ702" s="34"/>
      <c r="KFK702" s="34"/>
      <c r="KFL702" s="41"/>
      <c r="KFM702" s="41"/>
      <c r="KFN702" s="41"/>
      <c r="KFO702" s="41"/>
      <c r="KFP702" s="36"/>
      <c r="KFQ702" s="41"/>
      <c r="KFR702" s="36"/>
      <c r="KFS702" s="34"/>
      <c r="KFT702" s="34"/>
      <c r="KFU702" s="37"/>
      <c r="KFV702" s="38"/>
      <c r="KFW702" s="34"/>
      <c r="KFX702" s="39"/>
      <c r="KFY702" s="39"/>
      <c r="KFZ702" s="39"/>
      <c r="KGA702" s="39"/>
      <c r="KGB702" s="39"/>
      <c r="KGC702" s="39"/>
      <c r="KGD702" s="39"/>
      <c r="KGE702" s="39"/>
      <c r="KGF702" s="39"/>
      <c r="KGG702" s="39"/>
      <c r="KGH702" s="39"/>
      <c r="KGI702" s="37"/>
      <c r="KGJ702" s="37"/>
      <c r="KGK702" s="37"/>
      <c r="KGL702" s="37"/>
      <c r="KGM702" s="34"/>
      <c r="KGN702" s="40"/>
      <c r="KGO702" s="34"/>
      <c r="KGP702" s="34"/>
      <c r="KGQ702" s="35"/>
      <c r="KGR702" s="36"/>
      <c r="KGS702" s="37"/>
      <c r="KGT702" s="34"/>
      <c r="KGU702" s="34"/>
      <c r="KGV702" s="41"/>
      <c r="KGW702" s="41"/>
      <c r="KGX702" s="41"/>
      <c r="KGY702" s="41"/>
      <c r="KGZ702" s="36"/>
      <c r="KHA702" s="41"/>
      <c r="KHB702" s="36"/>
      <c r="KHC702" s="34"/>
      <c r="KHD702" s="34"/>
      <c r="KHE702" s="37"/>
      <c r="KHF702" s="38"/>
      <c r="KHG702" s="34"/>
      <c r="KHH702" s="39"/>
      <c r="KHI702" s="39"/>
      <c r="KHJ702" s="39"/>
      <c r="KHK702" s="39"/>
      <c r="KHL702" s="39"/>
      <c r="KHM702" s="39"/>
      <c r="KHN702" s="39"/>
      <c r="KHO702" s="39"/>
      <c r="KHP702" s="39"/>
      <c r="KHQ702" s="39"/>
      <c r="KHR702" s="39"/>
      <c r="KHS702" s="37"/>
      <c r="KHT702" s="37"/>
      <c r="KHU702" s="37"/>
      <c r="KHV702" s="37"/>
      <c r="KHW702" s="34"/>
      <c r="KHX702" s="40"/>
      <c r="KHY702" s="34"/>
      <c r="KHZ702" s="34"/>
      <c r="KIA702" s="35"/>
      <c r="KIB702" s="36"/>
      <c r="KIC702" s="37"/>
      <c r="KID702" s="34"/>
      <c r="KIE702" s="34"/>
      <c r="KIF702" s="41"/>
      <c r="KIG702" s="41"/>
      <c r="KIH702" s="41"/>
      <c r="KII702" s="41"/>
      <c r="KIJ702" s="36"/>
      <c r="KIK702" s="41"/>
      <c r="KIL702" s="36"/>
      <c r="KIM702" s="34"/>
      <c r="KIN702" s="34"/>
      <c r="KIO702" s="37"/>
      <c r="KIP702" s="38"/>
      <c r="KIQ702" s="34"/>
      <c r="KIR702" s="39"/>
      <c r="KIS702" s="39"/>
      <c r="KIT702" s="39"/>
      <c r="KIU702" s="39"/>
      <c r="KIV702" s="39"/>
      <c r="KIW702" s="39"/>
      <c r="KIX702" s="39"/>
      <c r="KIY702" s="39"/>
      <c r="KIZ702" s="39"/>
      <c r="KJA702" s="39"/>
      <c r="KJB702" s="39"/>
      <c r="KJC702" s="37"/>
      <c r="KJD702" s="37"/>
      <c r="KJE702" s="37"/>
      <c r="KJF702" s="37"/>
      <c r="KJG702" s="34"/>
      <c r="KJH702" s="40"/>
      <c r="KJI702" s="34"/>
      <c r="KJJ702" s="34"/>
      <c r="KJK702" s="35"/>
      <c r="KJL702" s="36"/>
      <c r="KJM702" s="37"/>
      <c r="KJN702" s="34"/>
      <c r="KJO702" s="34"/>
      <c r="KJP702" s="41"/>
      <c r="KJQ702" s="41"/>
      <c r="KJR702" s="41"/>
      <c r="KJS702" s="41"/>
      <c r="KJT702" s="36"/>
      <c r="KJU702" s="41"/>
      <c r="KJV702" s="36"/>
      <c r="KJW702" s="34"/>
      <c r="KJX702" s="34"/>
      <c r="KJY702" s="37"/>
      <c r="KJZ702" s="38"/>
      <c r="KKA702" s="34"/>
      <c r="KKB702" s="39"/>
      <c r="KKC702" s="39"/>
      <c r="KKD702" s="39"/>
      <c r="KKE702" s="39"/>
      <c r="KKF702" s="39"/>
      <c r="KKG702" s="39"/>
      <c r="KKH702" s="39"/>
      <c r="KKI702" s="39"/>
      <c r="KKJ702" s="39"/>
      <c r="KKK702" s="39"/>
      <c r="KKL702" s="39"/>
      <c r="KKM702" s="37"/>
      <c r="KKN702" s="37"/>
      <c r="KKO702" s="37"/>
      <c r="KKP702" s="37"/>
      <c r="KKQ702" s="34"/>
      <c r="KKR702" s="40"/>
      <c r="KKS702" s="34"/>
      <c r="KKT702" s="34"/>
      <c r="KKU702" s="35"/>
      <c r="KKV702" s="36"/>
      <c r="KKW702" s="37"/>
      <c r="KKX702" s="34"/>
      <c r="KKY702" s="34"/>
      <c r="KKZ702" s="41"/>
      <c r="KLA702" s="41"/>
      <c r="KLB702" s="41"/>
      <c r="KLC702" s="41"/>
      <c r="KLD702" s="36"/>
      <c r="KLE702" s="41"/>
      <c r="KLF702" s="36"/>
      <c r="KLG702" s="34"/>
      <c r="KLH702" s="34"/>
      <c r="KLI702" s="37"/>
      <c r="KLJ702" s="38"/>
      <c r="KLK702" s="34"/>
      <c r="KLL702" s="39"/>
      <c r="KLM702" s="39"/>
      <c r="KLN702" s="39"/>
      <c r="KLO702" s="39"/>
      <c r="KLP702" s="39"/>
      <c r="KLQ702" s="39"/>
      <c r="KLR702" s="39"/>
      <c r="KLS702" s="39"/>
      <c r="KLT702" s="39"/>
      <c r="KLU702" s="39"/>
      <c r="KLV702" s="39"/>
      <c r="KLW702" s="37"/>
      <c r="KLX702" s="37"/>
      <c r="KLY702" s="37"/>
      <c r="KLZ702" s="37"/>
      <c r="KMA702" s="34"/>
      <c r="KMB702" s="40"/>
      <c r="KMC702" s="34"/>
      <c r="KMD702" s="34"/>
      <c r="KME702" s="35"/>
      <c r="KMF702" s="36"/>
      <c r="KMG702" s="37"/>
      <c r="KMH702" s="34"/>
      <c r="KMI702" s="34"/>
      <c r="KMJ702" s="41"/>
      <c r="KMK702" s="41"/>
      <c r="KML702" s="41"/>
      <c r="KMM702" s="41"/>
      <c r="KMN702" s="36"/>
      <c r="KMO702" s="41"/>
      <c r="KMP702" s="36"/>
      <c r="KMQ702" s="34"/>
      <c r="KMR702" s="34"/>
      <c r="KMS702" s="37"/>
      <c r="KMT702" s="38"/>
      <c r="KMU702" s="34"/>
      <c r="KMV702" s="39"/>
      <c r="KMW702" s="39"/>
      <c r="KMX702" s="39"/>
      <c r="KMY702" s="39"/>
      <c r="KMZ702" s="39"/>
      <c r="KNA702" s="39"/>
      <c r="KNB702" s="39"/>
      <c r="KNC702" s="39"/>
      <c r="KND702" s="39"/>
      <c r="KNE702" s="39"/>
      <c r="KNF702" s="39"/>
      <c r="KNG702" s="37"/>
      <c r="KNH702" s="37"/>
      <c r="KNI702" s="37"/>
      <c r="KNJ702" s="37"/>
      <c r="KNK702" s="34"/>
      <c r="KNL702" s="40"/>
      <c r="KNM702" s="34"/>
      <c r="KNN702" s="34"/>
      <c r="KNO702" s="35"/>
      <c r="KNP702" s="36"/>
      <c r="KNQ702" s="37"/>
      <c r="KNR702" s="34"/>
      <c r="KNS702" s="34"/>
      <c r="KNT702" s="41"/>
      <c r="KNU702" s="41"/>
      <c r="KNV702" s="41"/>
      <c r="KNW702" s="41"/>
      <c r="KNX702" s="36"/>
      <c r="KNY702" s="41"/>
      <c r="KNZ702" s="36"/>
      <c r="KOA702" s="34"/>
      <c r="KOB702" s="34"/>
      <c r="KOC702" s="37"/>
      <c r="KOD702" s="38"/>
      <c r="KOE702" s="34"/>
      <c r="KOF702" s="39"/>
      <c r="KOG702" s="39"/>
      <c r="KOH702" s="39"/>
      <c r="KOI702" s="39"/>
      <c r="KOJ702" s="39"/>
      <c r="KOK702" s="39"/>
      <c r="KOL702" s="39"/>
      <c r="KOM702" s="39"/>
      <c r="KON702" s="39"/>
      <c r="KOO702" s="39"/>
      <c r="KOP702" s="39"/>
      <c r="KOQ702" s="37"/>
      <c r="KOR702" s="37"/>
      <c r="KOS702" s="37"/>
      <c r="KOT702" s="37"/>
      <c r="KOU702" s="34"/>
      <c r="KOV702" s="40"/>
      <c r="KOW702" s="34"/>
      <c r="KOX702" s="34"/>
      <c r="KOY702" s="35"/>
      <c r="KOZ702" s="36"/>
      <c r="KPA702" s="37"/>
      <c r="KPB702" s="34"/>
      <c r="KPC702" s="34"/>
      <c r="KPD702" s="41"/>
      <c r="KPE702" s="41"/>
      <c r="KPF702" s="41"/>
      <c r="KPG702" s="41"/>
      <c r="KPH702" s="36"/>
      <c r="KPI702" s="41"/>
      <c r="KPJ702" s="36"/>
      <c r="KPK702" s="34"/>
      <c r="KPL702" s="34"/>
      <c r="KPM702" s="37"/>
      <c r="KPN702" s="38"/>
      <c r="KPO702" s="34"/>
      <c r="KPP702" s="39"/>
      <c r="KPQ702" s="39"/>
      <c r="KPR702" s="39"/>
      <c r="KPS702" s="39"/>
      <c r="KPT702" s="39"/>
      <c r="KPU702" s="39"/>
      <c r="KPV702" s="39"/>
      <c r="KPW702" s="39"/>
      <c r="KPX702" s="39"/>
      <c r="KPY702" s="39"/>
      <c r="KPZ702" s="39"/>
      <c r="KQA702" s="37"/>
      <c r="KQB702" s="37"/>
      <c r="KQC702" s="37"/>
      <c r="KQD702" s="37"/>
      <c r="KQE702" s="34"/>
      <c r="KQF702" s="40"/>
      <c r="KQG702" s="34"/>
      <c r="KQH702" s="34"/>
      <c r="KQI702" s="35"/>
      <c r="KQJ702" s="36"/>
      <c r="KQK702" s="37"/>
      <c r="KQL702" s="34"/>
      <c r="KQM702" s="34"/>
      <c r="KQN702" s="41"/>
      <c r="KQO702" s="41"/>
      <c r="KQP702" s="41"/>
      <c r="KQQ702" s="41"/>
      <c r="KQR702" s="36"/>
      <c r="KQS702" s="41"/>
      <c r="KQT702" s="36"/>
      <c r="KQU702" s="34"/>
      <c r="KQV702" s="34"/>
      <c r="KQW702" s="37"/>
      <c r="KQX702" s="38"/>
      <c r="KQY702" s="34"/>
      <c r="KQZ702" s="39"/>
      <c r="KRA702" s="39"/>
      <c r="KRB702" s="39"/>
      <c r="KRC702" s="39"/>
      <c r="KRD702" s="39"/>
      <c r="KRE702" s="39"/>
      <c r="KRF702" s="39"/>
      <c r="KRG702" s="39"/>
      <c r="KRH702" s="39"/>
      <c r="KRI702" s="39"/>
      <c r="KRJ702" s="39"/>
      <c r="KRK702" s="37"/>
      <c r="KRL702" s="37"/>
      <c r="KRM702" s="37"/>
      <c r="KRN702" s="37"/>
      <c r="KRO702" s="34"/>
      <c r="KRP702" s="40"/>
      <c r="KRQ702" s="34"/>
      <c r="KRR702" s="34"/>
      <c r="KRS702" s="35"/>
      <c r="KRT702" s="36"/>
      <c r="KRU702" s="37"/>
      <c r="KRV702" s="34"/>
      <c r="KRW702" s="34"/>
      <c r="KRX702" s="41"/>
      <c r="KRY702" s="41"/>
      <c r="KRZ702" s="41"/>
      <c r="KSA702" s="41"/>
      <c r="KSB702" s="36"/>
      <c r="KSC702" s="41"/>
      <c r="KSD702" s="36"/>
      <c r="KSE702" s="34"/>
      <c r="KSF702" s="34"/>
      <c r="KSG702" s="37"/>
      <c r="KSH702" s="38"/>
      <c r="KSI702" s="34"/>
      <c r="KSJ702" s="39"/>
      <c r="KSK702" s="39"/>
      <c r="KSL702" s="39"/>
      <c r="KSM702" s="39"/>
      <c r="KSN702" s="39"/>
      <c r="KSO702" s="39"/>
      <c r="KSP702" s="39"/>
      <c r="KSQ702" s="39"/>
      <c r="KSR702" s="39"/>
      <c r="KSS702" s="39"/>
      <c r="KST702" s="39"/>
      <c r="KSU702" s="37"/>
      <c r="KSV702" s="37"/>
      <c r="KSW702" s="37"/>
      <c r="KSX702" s="37"/>
      <c r="KSY702" s="34"/>
      <c r="KSZ702" s="40"/>
      <c r="KTA702" s="34"/>
      <c r="KTB702" s="34"/>
      <c r="KTC702" s="35"/>
      <c r="KTD702" s="36"/>
      <c r="KTE702" s="37"/>
      <c r="KTF702" s="34"/>
      <c r="KTG702" s="34"/>
      <c r="KTH702" s="41"/>
      <c r="KTI702" s="41"/>
      <c r="KTJ702" s="41"/>
      <c r="KTK702" s="41"/>
      <c r="KTL702" s="36"/>
      <c r="KTM702" s="41"/>
      <c r="KTN702" s="36"/>
      <c r="KTO702" s="34"/>
      <c r="KTP702" s="34"/>
      <c r="KTQ702" s="37"/>
      <c r="KTR702" s="38"/>
      <c r="KTS702" s="34"/>
      <c r="KTT702" s="39"/>
      <c r="KTU702" s="39"/>
      <c r="KTV702" s="39"/>
      <c r="KTW702" s="39"/>
      <c r="KTX702" s="39"/>
      <c r="KTY702" s="39"/>
      <c r="KTZ702" s="39"/>
      <c r="KUA702" s="39"/>
      <c r="KUB702" s="39"/>
      <c r="KUC702" s="39"/>
      <c r="KUD702" s="39"/>
      <c r="KUE702" s="37"/>
      <c r="KUF702" s="37"/>
      <c r="KUG702" s="37"/>
      <c r="KUH702" s="37"/>
      <c r="KUI702" s="34"/>
      <c r="KUJ702" s="40"/>
      <c r="KUK702" s="34"/>
      <c r="KUL702" s="34"/>
      <c r="KUM702" s="35"/>
      <c r="KUN702" s="36"/>
      <c r="KUO702" s="37"/>
      <c r="KUP702" s="34"/>
      <c r="KUQ702" s="34"/>
      <c r="KUR702" s="41"/>
      <c r="KUS702" s="41"/>
      <c r="KUT702" s="41"/>
      <c r="KUU702" s="41"/>
      <c r="KUV702" s="36"/>
      <c r="KUW702" s="41"/>
      <c r="KUX702" s="36"/>
      <c r="KUY702" s="34"/>
      <c r="KUZ702" s="34"/>
      <c r="KVA702" s="37"/>
      <c r="KVB702" s="38"/>
      <c r="KVC702" s="34"/>
      <c r="KVD702" s="39"/>
      <c r="KVE702" s="39"/>
      <c r="KVF702" s="39"/>
      <c r="KVG702" s="39"/>
      <c r="KVH702" s="39"/>
      <c r="KVI702" s="39"/>
      <c r="KVJ702" s="39"/>
      <c r="KVK702" s="39"/>
      <c r="KVL702" s="39"/>
      <c r="KVM702" s="39"/>
      <c r="KVN702" s="39"/>
      <c r="KVO702" s="37"/>
      <c r="KVP702" s="37"/>
      <c r="KVQ702" s="37"/>
      <c r="KVR702" s="37"/>
      <c r="KVS702" s="34"/>
      <c r="KVT702" s="40"/>
      <c r="KVU702" s="34"/>
      <c r="KVV702" s="34"/>
      <c r="KVW702" s="35"/>
      <c r="KVX702" s="36"/>
      <c r="KVY702" s="37"/>
      <c r="KVZ702" s="34"/>
      <c r="KWA702" s="34"/>
      <c r="KWB702" s="41"/>
      <c r="KWC702" s="41"/>
      <c r="KWD702" s="41"/>
      <c r="KWE702" s="41"/>
      <c r="KWF702" s="36"/>
      <c r="KWG702" s="41"/>
      <c r="KWH702" s="36"/>
      <c r="KWI702" s="34"/>
      <c r="KWJ702" s="34"/>
      <c r="KWK702" s="37"/>
      <c r="KWL702" s="38"/>
      <c r="KWM702" s="34"/>
      <c r="KWN702" s="39"/>
      <c r="KWO702" s="39"/>
      <c r="KWP702" s="39"/>
      <c r="KWQ702" s="39"/>
      <c r="KWR702" s="39"/>
      <c r="KWS702" s="39"/>
      <c r="KWT702" s="39"/>
      <c r="KWU702" s="39"/>
      <c r="KWV702" s="39"/>
      <c r="KWW702" s="39"/>
      <c r="KWX702" s="39"/>
      <c r="KWY702" s="37"/>
      <c r="KWZ702" s="37"/>
      <c r="KXA702" s="37"/>
      <c r="KXB702" s="37"/>
      <c r="KXC702" s="34"/>
      <c r="KXD702" s="40"/>
      <c r="KXE702" s="34"/>
      <c r="KXF702" s="34"/>
      <c r="KXG702" s="35"/>
      <c r="KXH702" s="36"/>
      <c r="KXI702" s="37"/>
      <c r="KXJ702" s="34"/>
      <c r="KXK702" s="34"/>
      <c r="KXL702" s="41"/>
      <c r="KXM702" s="41"/>
      <c r="KXN702" s="41"/>
      <c r="KXO702" s="41"/>
      <c r="KXP702" s="36"/>
      <c r="KXQ702" s="41"/>
      <c r="KXR702" s="36"/>
      <c r="KXS702" s="34"/>
      <c r="KXT702" s="34"/>
      <c r="KXU702" s="37"/>
      <c r="KXV702" s="38"/>
      <c r="KXW702" s="34"/>
      <c r="KXX702" s="39"/>
      <c r="KXY702" s="39"/>
      <c r="KXZ702" s="39"/>
      <c r="KYA702" s="39"/>
      <c r="KYB702" s="39"/>
      <c r="KYC702" s="39"/>
      <c r="KYD702" s="39"/>
      <c r="KYE702" s="39"/>
      <c r="KYF702" s="39"/>
      <c r="KYG702" s="39"/>
      <c r="KYH702" s="39"/>
      <c r="KYI702" s="37"/>
      <c r="KYJ702" s="37"/>
      <c r="KYK702" s="37"/>
      <c r="KYL702" s="37"/>
      <c r="KYM702" s="34"/>
      <c r="KYN702" s="40"/>
      <c r="KYO702" s="34"/>
      <c r="KYP702" s="34"/>
      <c r="KYQ702" s="35"/>
      <c r="KYR702" s="36"/>
      <c r="KYS702" s="37"/>
      <c r="KYT702" s="34"/>
      <c r="KYU702" s="34"/>
      <c r="KYV702" s="41"/>
      <c r="KYW702" s="41"/>
      <c r="KYX702" s="41"/>
      <c r="KYY702" s="41"/>
      <c r="KYZ702" s="36"/>
      <c r="KZA702" s="41"/>
      <c r="KZB702" s="36"/>
      <c r="KZC702" s="34"/>
      <c r="KZD702" s="34"/>
      <c r="KZE702" s="37"/>
      <c r="KZF702" s="38"/>
      <c r="KZG702" s="34"/>
      <c r="KZH702" s="39"/>
      <c r="KZI702" s="39"/>
      <c r="KZJ702" s="39"/>
      <c r="KZK702" s="39"/>
      <c r="KZL702" s="39"/>
      <c r="KZM702" s="39"/>
      <c r="KZN702" s="39"/>
      <c r="KZO702" s="39"/>
      <c r="KZP702" s="39"/>
      <c r="KZQ702" s="39"/>
      <c r="KZR702" s="39"/>
      <c r="KZS702" s="37"/>
      <c r="KZT702" s="37"/>
      <c r="KZU702" s="37"/>
      <c r="KZV702" s="37"/>
      <c r="KZW702" s="34"/>
      <c r="KZX702" s="40"/>
      <c r="KZY702" s="34"/>
      <c r="KZZ702" s="34"/>
      <c r="LAA702" s="35"/>
      <c r="LAB702" s="36"/>
      <c r="LAC702" s="37"/>
      <c r="LAD702" s="34"/>
      <c r="LAE702" s="34"/>
      <c r="LAF702" s="41"/>
      <c r="LAG702" s="41"/>
      <c r="LAH702" s="41"/>
      <c r="LAI702" s="41"/>
      <c r="LAJ702" s="36"/>
      <c r="LAK702" s="41"/>
      <c r="LAL702" s="36"/>
      <c r="LAM702" s="34"/>
      <c r="LAN702" s="34"/>
      <c r="LAO702" s="37"/>
      <c r="LAP702" s="38"/>
      <c r="LAQ702" s="34"/>
      <c r="LAR702" s="39"/>
      <c r="LAS702" s="39"/>
      <c r="LAT702" s="39"/>
      <c r="LAU702" s="39"/>
      <c r="LAV702" s="39"/>
      <c r="LAW702" s="39"/>
      <c r="LAX702" s="39"/>
      <c r="LAY702" s="39"/>
      <c r="LAZ702" s="39"/>
      <c r="LBA702" s="39"/>
      <c r="LBB702" s="39"/>
      <c r="LBC702" s="37"/>
      <c r="LBD702" s="37"/>
      <c r="LBE702" s="37"/>
      <c r="LBF702" s="37"/>
      <c r="LBG702" s="34"/>
      <c r="LBH702" s="40"/>
      <c r="LBI702" s="34"/>
      <c r="LBJ702" s="34"/>
      <c r="LBK702" s="35"/>
      <c r="LBL702" s="36"/>
      <c r="LBM702" s="37"/>
      <c r="LBN702" s="34"/>
      <c r="LBO702" s="34"/>
      <c r="LBP702" s="41"/>
      <c r="LBQ702" s="41"/>
      <c r="LBR702" s="41"/>
      <c r="LBS702" s="41"/>
      <c r="LBT702" s="36"/>
      <c r="LBU702" s="41"/>
      <c r="LBV702" s="36"/>
      <c r="LBW702" s="34"/>
      <c r="LBX702" s="34"/>
      <c r="LBY702" s="37"/>
      <c r="LBZ702" s="38"/>
      <c r="LCA702" s="34"/>
      <c r="LCB702" s="39"/>
      <c r="LCC702" s="39"/>
      <c r="LCD702" s="39"/>
      <c r="LCE702" s="39"/>
      <c r="LCF702" s="39"/>
      <c r="LCG702" s="39"/>
      <c r="LCH702" s="39"/>
      <c r="LCI702" s="39"/>
      <c r="LCJ702" s="39"/>
      <c r="LCK702" s="39"/>
      <c r="LCL702" s="39"/>
      <c r="LCM702" s="37"/>
      <c r="LCN702" s="37"/>
      <c r="LCO702" s="37"/>
      <c r="LCP702" s="37"/>
      <c r="LCQ702" s="34"/>
      <c r="LCR702" s="40"/>
      <c r="LCS702" s="34"/>
      <c r="LCT702" s="34"/>
      <c r="LCU702" s="35"/>
      <c r="LCV702" s="36"/>
      <c r="LCW702" s="37"/>
      <c r="LCX702" s="34"/>
      <c r="LCY702" s="34"/>
      <c r="LCZ702" s="41"/>
      <c r="LDA702" s="41"/>
      <c r="LDB702" s="41"/>
      <c r="LDC702" s="41"/>
      <c r="LDD702" s="36"/>
      <c r="LDE702" s="41"/>
      <c r="LDF702" s="36"/>
      <c r="LDG702" s="34"/>
      <c r="LDH702" s="34"/>
      <c r="LDI702" s="37"/>
      <c r="LDJ702" s="38"/>
      <c r="LDK702" s="34"/>
      <c r="LDL702" s="39"/>
      <c r="LDM702" s="39"/>
      <c r="LDN702" s="39"/>
      <c r="LDO702" s="39"/>
      <c r="LDP702" s="39"/>
      <c r="LDQ702" s="39"/>
      <c r="LDR702" s="39"/>
      <c r="LDS702" s="39"/>
      <c r="LDT702" s="39"/>
      <c r="LDU702" s="39"/>
      <c r="LDV702" s="39"/>
      <c r="LDW702" s="37"/>
      <c r="LDX702" s="37"/>
      <c r="LDY702" s="37"/>
      <c r="LDZ702" s="37"/>
      <c r="LEA702" s="34"/>
      <c r="LEB702" s="40"/>
      <c r="LEC702" s="34"/>
      <c r="LED702" s="34"/>
      <c r="LEE702" s="35"/>
      <c r="LEF702" s="36"/>
      <c r="LEG702" s="37"/>
      <c r="LEH702" s="34"/>
      <c r="LEI702" s="34"/>
      <c r="LEJ702" s="41"/>
      <c r="LEK702" s="41"/>
      <c r="LEL702" s="41"/>
      <c r="LEM702" s="41"/>
      <c r="LEN702" s="36"/>
      <c r="LEO702" s="41"/>
      <c r="LEP702" s="36"/>
      <c r="LEQ702" s="34"/>
      <c r="LER702" s="34"/>
      <c r="LES702" s="37"/>
      <c r="LET702" s="38"/>
      <c r="LEU702" s="34"/>
      <c r="LEV702" s="39"/>
      <c r="LEW702" s="39"/>
      <c r="LEX702" s="39"/>
      <c r="LEY702" s="39"/>
      <c r="LEZ702" s="39"/>
      <c r="LFA702" s="39"/>
      <c r="LFB702" s="39"/>
      <c r="LFC702" s="39"/>
      <c r="LFD702" s="39"/>
      <c r="LFE702" s="39"/>
      <c r="LFF702" s="39"/>
      <c r="LFG702" s="37"/>
      <c r="LFH702" s="37"/>
      <c r="LFI702" s="37"/>
      <c r="LFJ702" s="37"/>
      <c r="LFK702" s="34"/>
      <c r="LFL702" s="40"/>
      <c r="LFM702" s="34"/>
      <c r="LFN702" s="34"/>
      <c r="LFO702" s="35"/>
      <c r="LFP702" s="36"/>
      <c r="LFQ702" s="37"/>
      <c r="LFR702" s="34"/>
      <c r="LFS702" s="34"/>
      <c r="LFT702" s="41"/>
      <c r="LFU702" s="41"/>
      <c r="LFV702" s="41"/>
      <c r="LFW702" s="41"/>
      <c r="LFX702" s="36"/>
      <c r="LFY702" s="41"/>
      <c r="LFZ702" s="36"/>
      <c r="LGA702" s="34"/>
      <c r="LGB702" s="34"/>
      <c r="LGC702" s="37"/>
      <c r="LGD702" s="38"/>
      <c r="LGE702" s="34"/>
      <c r="LGF702" s="39"/>
      <c r="LGG702" s="39"/>
      <c r="LGH702" s="39"/>
      <c r="LGI702" s="39"/>
      <c r="LGJ702" s="39"/>
      <c r="LGK702" s="39"/>
      <c r="LGL702" s="39"/>
      <c r="LGM702" s="39"/>
      <c r="LGN702" s="39"/>
      <c r="LGO702" s="39"/>
      <c r="LGP702" s="39"/>
      <c r="LGQ702" s="37"/>
      <c r="LGR702" s="37"/>
      <c r="LGS702" s="37"/>
      <c r="LGT702" s="37"/>
      <c r="LGU702" s="34"/>
      <c r="LGV702" s="40"/>
      <c r="LGW702" s="34"/>
      <c r="LGX702" s="34"/>
      <c r="LGY702" s="35"/>
      <c r="LGZ702" s="36"/>
      <c r="LHA702" s="37"/>
      <c r="LHB702" s="34"/>
      <c r="LHC702" s="34"/>
      <c r="LHD702" s="41"/>
      <c r="LHE702" s="41"/>
      <c r="LHF702" s="41"/>
      <c r="LHG702" s="41"/>
      <c r="LHH702" s="36"/>
      <c r="LHI702" s="41"/>
      <c r="LHJ702" s="36"/>
      <c r="LHK702" s="34"/>
      <c r="LHL702" s="34"/>
      <c r="LHM702" s="37"/>
      <c r="LHN702" s="38"/>
      <c r="LHO702" s="34"/>
      <c r="LHP702" s="39"/>
      <c r="LHQ702" s="39"/>
      <c r="LHR702" s="39"/>
      <c r="LHS702" s="39"/>
      <c r="LHT702" s="39"/>
      <c r="LHU702" s="39"/>
      <c r="LHV702" s="39"/>
      <c r="LHW702" s="39"/>
      <c r="LHX702" s="39"/>
      <c r="LHY702" s="39"/>
      <c r="LHZ702" s="39"/>
      <c r="LIA702" s="37"/>
      <c r="LIB702" s="37"/>
      <c r="LIC702" s="37"/>
      <c r="LID702" s="37"/>
      <c r="LIE702" s="34"/>
      <c r="LIF702" s="40"/>
      <c r="LIG702" s="34"/>
      <c r="LIH702" s="34"/>
      <c r="LII702" s="35"/>
      <c r="LIJ702" s="36"/>
      <c r="LIK702" s="37"/>
      <c r="LIL702" s="34"/>
      <c r="LIM702" s="34"/>
      <c r="LIN702" s="41"/>
      <c r="LIO702" s="41"/>
      <c r="LIP702" s="41"/>
      <c r="LIQ702" s="41"/>
      <c r="LIR702" s="36"/>
      <c r="LIS702" s="41"/>
      <c r="LIT702" s="36"/>
      <c r="LIU702" s="34"/>
      <c r="LIV702" s="34"/>
      <c r="LIW702" s="37"/>
      <c r="LIX702" s="38"/>
      <c r="LIY702" s="34"/>
      <c r="LIZ702" s="39"/>
      <c r="LJA702" s="39"/>
      <c r="LJB702" s="39"/>
      <c r="LJC702" s="39"/>
      <c r="LJD702" s="39"/>
      <c r="LJE702" s="39"/>
      <c r="LJF702" s="39"/>
      <c r="LJG702" s="39"/>
      <c r="LJH702" s="39"/>
      <c r="LJI702" s="39"/>
      <c r="LJJ702" s="39"/>
      <c r="LJK702" s="37"/>
      <c r="LJL702" s="37"/>
      <c r="LJM702" s="37"/>
      <c r="LJN702" s="37"/>
      <c r="LJO702" s="34"/>
      <c r="LJP702" s="40"/>
      <c r="LJQ702" s="34"/>
      <c r="LJR702" s="34"/>
      <c r="LJS702" s="35"/>
      <c r="LJT702" s="36"/>
      <c r="LJU702" s="37"/>
      <c r="LJV702" s="34"/>
      <c r="LJW702" s="34"/>
      <c r="LJX702" s="41"/>
      <c r="LJY702" s="41"/>
      <c r="LJZ702" s="41"/>
      <c r="LKA702" s="41"/>
      <c r="LKB702" s="36"/>
      <c r="LKC702" s="41"/>
      <c r="LKD702" s="36"/>
      <c r="LKE702" s="34"/>
      <c r="LKF702" s="34"/>
      <c r="LKG702" s="37"/>
      <c r="LKH702" s="38"/>
      <c r="LKI702" s="34"/>
      <c r="LKJ702" s="39"/>
      <c r="LKK702" s="39"/>
      <c r="LKL702" s="39"/>
      <c r="LKM702" s="39"/>
      <c r="LKN702" s="39"/>
      <c r="LKO702" s="39"/>
      <c r="LKP702" s="39"/>
      <c r="LKQ702" s="39"/>
      <c r="LKR702" s="39"/>
      <c r="LKS702" s="39"/>
      <c r="LKT702" s="39"/>
      <c r="LKU702" s="37"/>
      <c r="LKV702" s="37"/>
      <c r="LKW702" s="37"/>
      <c r="LKX702" s="37"/>
      <c r="LKY702" s="34"/>
      <c r="LKZ702" s="40"/>
      <c r="LLA702" s="34"/>
      <c r="LLB702" s="34"/>
      <c r="LLC702" s="35"/>
      <c r="LLD702" s="36"/>
      <c r="LLE702" s="37"/>
      <c r="LLF702" s="34"/>
      <c r="LLG702" s="34"/>
      <c r="LLH702" s="41"/>
      <c r="LLI702" s="41"/>
      <c r="LLJ702" s="41"/>
      <c r="LLK702" s="41"/>
      <c r="LLL702" s="36"/>
      <c r="LLM702" s="41"/>
      <c r="LLN702" s="36"/>
      <c r="LLO702" s="34"/>
      <c r="LLP702" s="34"/>
      <c r="LLQ702" s="37"/>
      <c r="LLR702" s="38"/>
      <c r="LLS702" s="34"/>
      <c r="LLT702" s="39"/>
      <c r="LLU702" s="39"/>
      <c r="LLV702" s="39"/>
      <c r="LLW702" s="39"/>
      <c r="LLX702" s="39"/>
      <c r="LLY702" s="39"/>
      <c r="LLZ702" s="39"/>
      <c r="LMA702" s="39"/>
      <c r="LMB702" s="39"/>
      <c r="LMC702" s="39"/>
      <c r="LMD702" s="39"/>
      <c r="LME702" s="37"/>
      <c r="LMF702" s="37"/>
      <c r="LMG702" s="37"/>
      <c r="LMH702" s="37"/>
      <c r="LMI702" s="34"/>
      <c r="LMJ702" s="40"/>
      <c r="LMK702" s="34"/>
      <c r="LML702" s="34"/>
      <c r="LMM702" s="35"/>
      <c r="LMN702" s="36"/>
      <c r="LMO702" s="37"/>
      <c r="LMP702" s="34"/>
      <c r="LMQ702" s="34"/>
      <c r="LMR702" s="41"/>
      <c r="LMS702" s="41"/>
      <c r="LMT702" s="41"/>
      <c r="LMU702" s="41"/>
      <c r="LMV702" s="36"/>
      <c r="LMW702" s="41"/>
      <c r="LMX702" s="36"/>
      <c r="LMY702" s="34"/>
      <c r="LMZ702" s="34"/>
      <c r="LNA702" s="37"/>
      <c r="LNB702" s="38"/>
      <c r="LNC702" s="34"/>
      <c r="LND702" s="39"/>
      <c r="LNE702" s="39"/>
      <c r="LNF702" s="39"/>
      <c r="LNG702" s="39"/>
      <c r="LNH702" s="39"/>
      <c r="LNI702" s="39"/>
      <c r="LNJ702" s="39"/>
      <c r="LNK702" s="39"/>
      <c r="LNL702" s="39"/>
      <c r="LNM702" s="39"/>
      <c r="LNN702" s="39"/>
      <c r="LNO702" s="37"/>
      <c r="LNP702" s="37"/>
      <c r="LNQ702" s="37"/>
      <c r="LNR702" s="37"/>
      <c r="LNS702" s="34"/>
      <c r="LNT702" s="40"/>
      <c r="LNU702" s="34"/>
      <c r="LNV702" s="34"/>
      <c r="LNW702" s="35"/>
      <c r="LNX702" s="36"/>
      <c r="LNY702" s="37"/>
      <c r="LNZ702" s="34"/>
      <c r="LOA702" s="34"/>
      <c r="LOB702" s="41"/>
      <c r="LOC702" s="41"/>
      <c r="LOD702" s="41"/>
      <c r="LOE702" s="41"/>
      <c r="LOF702" s="36"/>
      <c r="LOG702" s="41"/>
      <c r="LOH702" s="36"/>
      <c r="LOI702" s="34"/>
      <c r="LOJ702" s="34"/>
      <c r="LOK702" s="37"/>
      <c r="LOL702" s="38"/>
      <c r="LOM702" s="34"/>
      <c r="LON702" s="39"/>
      <c r="LOO702" s="39"/>
      <c r="LOP702" s="39"/>
      <c r="LOQ702" s="39"/>
      <c r="LOR702" s="39"/>
      <c r="LOS702" s="39"/>
      <c r="LOT702" s="39"/>
      <c r="LOU702" s="39"/>
      <c r="LOV702" s="39"/>
      <c r="LOW702" s="39"/>
      <c r="LOX702" s="39"/>
      <c r="LOY702" s="37"/>
      <c r="LOZ702" s="37"/>
      <c r="LPA702" s="37"/>
      <c r="LPB702" s="37"/>
      <c r="LPC702" s="34"/>
      <c r="LPD702" s="40"/>
      <c r="LPE702" s="34"/>
      <c r="LPF702" s="34"/>
      <c r="LPG702" s="35"/>
      <c r="LPH702" s="36"/>
      <c r="LPI702" s="37"/>
      <c r="LPJ702" s="34"/>
      <c r="LPK702" s="34"/>
      <c r="LPL702" s="41"/>
      <c r="LPM702" s="41"/>
      <c r="LPN702" s="41"/>
      <c r="LPO702" s="41"/>
      <c r="LPP702" s="36"/>
      <c r="LPQ702" s="41"/>
      <c r="LPR702" s="36"/>
      <c r="LPS702" s="34"/>
      <c r="LPT702" s="34"/>
      <c r="LPU702" s="37"/>
      <c r="LPV702" s="38"/>
      <c r="LPW702" s="34"/>
      <c r="LPX702" s="39"/>
      <c r="LPY702" s="39"/>
      <c r="LPZ702" s="39"/>
      <c r="LQA702" s="39"/>
      <c r="LQB702" s="39"/>
      <c r="LQC702" s="39"/>
      <c r="LQD702" s="39"/>
      <c r="LQE702" s="39"/>
      <c r="LQF702" s="39"/>
      <c r="LQG702" s="39"/>
      <c r="LQH702" s="39"/>
      <c r="LQI702" s="37"/>
      <c r="LQJ702" s="37"/>
      <c r="LQK702" s="37"/>
      <c r="LQL702" s="37"/>
      <c r="LQM702" s="34"/>
      <c r="LQN702" s="40"/>
      <c r="LQO702" s="34"/>
      <c r="LQP702" s="34"/>
      <c r="LQQ702" s="35"/>
      <c r="LQR702" s="36"/>
      <c r="LQS702" s="37"/>
      <c r="LQT702" s="34"/>
      <c r="LQU702" s="34"/>
      <c r="LQV702" s="41"/>
      <c r="LQW702" s="41"/>
      <c r="LQX702" s="41"/>
      <c r="LQY702" s="41"/>
      <c r="LQZ702" s="36"/>
      <c r="LRA702" s="41"/>
      <c r="LRB702" s="36"/>
      <c r="LRC702" s="34"/>
      <c r="LRD702" s="34"/>
      <c r="LRE702" s="37"/>
      <c r="LRF702" s="38"/>
      <c r="LRG702" s="34"/>
      <c r="LRH702" s="39"/>
      <c r="LRI702" s="39"/>
      <c r="LRJ702" s="39"/>
      <c r="LRK702" s="39"/>
      <c r="LRL702" s="39"/>
      <c r="LRM702" s="39"/>
      <c r="LRN702" s="39"/>
      <c r="LRO702" s="39"/>
      <c r="LRP702" s="39"/>
      <c r="LRQ702" s="39"/>
      <c r="LRR702" s="39"/>
      <c r="LRS702" s="37"/>
      <c r="LRT702" s="37"/>
      <c r="LRU702" s="37"/>
      <c r="LRV702" s="37"/>
      <c r="LRW702" s="34"/>
      <c r="LRX702" s="40"/>
      <c r="LRY702" s="34"/>
      <c r="LRZ702" s="34"/>
      <c r="LSA702" s="35"/>
      <c r="LSB702" s="36"/>
      <c r="LSC702" s="37"/>
      <c r="LSD702" s="34"/>
      <c r="LSE702" s="34"/>
      <c r="LSF702" s="41"/>
      <c r="LSG702" s="41"/>
      <c r="LSH702" s="41"/>
      <c r="LSI702" s="41"/>
      <c r="LSJ702" s="36"/>
      <c r="LSK702" s="41"/>
      <c r="LSL702" s="36"/>
      <c r="LSM702" s="34"/>
      <c r="LSN702" s="34"/>
      <c r="LSO702" s="37"/>
      <c r="LSP702" s="38"/>
      <c r="LSQ702" s="34"/>
      <c r="LSR702" s="39"/>
      <c r="LSS702" s="39"/>
      <c r="LST702" s="39"/>
      <c r="LSU702" s="39"/>
      <c r="LSV702" s="39"/>
      <c r="LSW702" s="39"/>
      <c r="LSX702" s="39"/>
      <c r="LSY702" s="39"/>
      <c r="LSZ702" s="39"/>
      <c r="LTA702" s="39"/>
      <c r="LTB702" s="39"/>
      <c r="LTC702" s="37"/>
      <c r="LTD702" s="37"/>
      <c r="LTE702" s="37"/>
      <c r="LTF702" s="37"/>
      <c r="LTG702" s="34"/>
      <c r="LTH702" s="40"/>
      <c r="LTI702" s="34"/>
      <c r="LTJ702" s="34"/>
      <c r="LTK702" s="35"/>
      <c r="LTL702" s="36"/>
      <c r="LTM702" s="37"/>
      <c r="LTN702" s="34"/>
      <c r="LTO702" s="34"/>
      <c r="LTP702" s="41"/>
      <c r="LTQ702" s="41"/>
      <c r="LTR702" s="41"/>
      <c r="LTS702" s="41"/>
      <c r="LTT702" s="36"/>
      <c r="LTU702" s="41"/>
      <c r="LTV702" s="36"/>
      <c r="LTW702" s="34"/>
      <c r="LTX702" s="34"/>
      <c r="LTY702" s="37"/>
      <c r="LTZ702" s="38"/>
      <c r="LUA702" s="34"/>
      <c r="LUB702" s="39"/>
      <c r="LUC702" s="39"/>
      <c r="LUD702" s="39"/>
      <c r="LUE702" s="39"/>
      <c r="LUF702" s="39"/>
      <c r="LUG702" s="39"/>
      <c r="LUH702" s="39"/>
      <c r="LUI702" s="39"/>
      <c r="LUJ702" s="39"/>
      <c r="LUK702" s="39"/>
      <c r="LUL702" s="39"/>
      <c r="LUM702" s="37"/>
      <c r="LUN702" s="37"/>
      <c r="LUO702" s="37"/>
      <c r="LUP702" s="37"/>
      <c r="LUQ702" s="34"/>
      <c r="LUR702" s="40"/>
      <c r="LUS702" s="34"/>
      <c r="LUT702" s="34"/>
      <c r="LUU702" s="35"/>
      <c r="LUV702" s="36"/>
      <c r="LUW702" s="37"/>
      <c r="LUX702" s="34"/>
      <c r="LUY702" s="34"/>
      <c r="LUZ702" s="41"/>
      <c r="LVA702" s="41"/>
      <c r="LVB702" s="41"/>
      <c r="LVC702" s="41"/>
      <c r="LVD702" s="36"/>
      <c r="LVE702" s="41"/>
      <c r="LVF702" s="36"/>
      <c r="LVG702" s="34"/>
      <c r="LVH702" s="34"/>
      <c r="LVI702" s="37"/>
      <c r="LVJ702" s="38"/>
      <c r="LVK702" s="34"/>
      <c r="LVL702" s="39"/>
      <c r="LVM702" s="39"/>
      <c r="LVN702" s="39"/>
      <c r="LVO702" s="39"/>
      <c r="LVP702" s="39"/>
      <c r="LVQ702" s="39"/>
      <c r="LVR702" s="39"/>
      <c r="LVS702" s="39"/>
      <c r="LVT702" s="39"/>
      <c r="LVU702" s="39"/>
      <c r="LVV702" s="39"/>
      <c r="LVW702" s="37"/>
      <c r="LVX702" s="37"/>
      <c r="LVY702" s="37"/>
      <c r="LVZ702" s="37"/>
      <c r="LWA702" s="34"/>
      <c r="LWB702" s="40"/>
      <c r="LWC702" s="34"/>
      <c r="LWD702" s="34"/>
      <c r="LWE702" s="35"/>
      <c r="LWF702" s="36"/>
      <c r="LWG702" s="37"/>
      <c r="LWH702" s="34"/>
      <c r="LWI702" s="34"/>
      <c r="LWJ702" s="41"/>
      <c r="LWK702" s="41"/>
      <c r="LWL702" s="41"/>
      <c r="LWM702" s="41"/>
      <c r="LWN702" s="36"/>
      <c r="LWO702" s="41"/>
      <c r="LWP702" s="36"/>
      <c r="LWQ702" s="34"/>
      <c r="LWR702" s="34"/>
      <c r="LWS702" s="37"/>
      <c r="LWT702" s="38"/>
      <c r="LWU702" s="34"/>
      <c r="LWV702" s="39"/>
      <c r="LWW702" s="39"/>
      <c r="LWX702" s="39"/>
      <c r="LWY702" s="39"/>
      <c r="LWZ702" s="39"/>
      <c r="LXA702" s="39"/>
      <c r="LXB702" s="39"/>
      <c r="LXC702" s="39"/>
      <c r="LXD702" s="39"/>
      <c r="LXE702" s="39"/>
      <c r="LXF702" s="39"/>
      <c r="LXG702" s="37"/>
      <c r="LXH702" s="37"/>
      <c r="LXI702" s="37"/>
      <c r="LXJ702" s="37"/>
      <c r="LXK702" s="34"/>
      <c r="LXL702" s="40"/>
      <c r="LXM702" s="34"/>
      <c r="LXN702" s="34"/>
      <c r="LXO702" s="35"/>
      <c r="LXP702" s="36"/>
      <c r="LXQ702" s="37"/>
      <c r="LXR702" s="34"/>
      <c r="LXS702" s="34"/>
      <c r="LXT702" s="41"/>
      <c r="LXU702" s="41"/>
      <c r="LXV702" s="41"/>
      <c r="LXW702" s="41"/>
      <c r="LXX702" s="36"/>
      <c r="LXY702" s="41"/>
      <c r="LXZ702" s="36"/>
      <c r="LYA702" s="34"/>
      <c r="LYB702" s="34"/>
      <c r="LYC702" s="37"/>
      <c r="LYD702" s="38"/>
      <c r="LYE702" s="34"/>
      <c r="LYF702" s="39"/>
      <c r="LYG702" s="39"/>
      <c r="LYH702" s="39"/>
      <c r="LYI702" s="39"/>
      <c r="LYJ702" s="39"/>
      <c r="LYK702" s="39"/>
      <c r="LYL702" s="39"/>
      <c r="LYM702" s="39"/>
      <c r="LYN702" s="39"/>
      <c r="LYO702" s="39"/>
      <c r="LYP702" s="39"/>
      <c r="LYQ702" s="37"/>
      <c r="LYR702" s="37"/>
      <c r="LYS702" s="37"/>
      <c r="LYT702" s="37"/>
      <c r="LYU702" s="34"/>
      <c r="LYV702" s="40"/>
      <c r="LYW702" s="34"/>
      <c r="LYX702" s="34"/>
      <c r="LYY702" s="35"/>
      <c r="LYZ702" s="36"/>
      <c r="LZA702" s="37"/>
      <c r="LZB702" s="34"/>
      <c r="LZC702" s="34"/>
      <c r="LZD702" s="41"/>
      <c r="LZE702" s="41"/>
      <c r="LZF702" s="41"/>
      <c r="LZG702" s="41"/>
      <c r="LZH702" s="36"/>
      <c r="LZI702" s="41"/>
      <c r="LZJ702" s="36"/>
      <c r="LZK702" s="34"/>
      <c r="LZL702" s="34"/>
      <c r="LZM702" s="37"/>
      <c r="LZN702" s="38"/>
      <c r="LZO702" s="34"/>
      <c r="LZP702" s="39"/>
      <c r="LZQ702" s="39"/>
      <c r="LZR702" s="39"/>
      <c r="LZS702" s="39"/>
      <c r="LZT702" s="39"/>
      <c r="LZU702" s="39"/>
      <c r="LZV702" s="39"/>
      <c r="LZW702" s="39"/>
      <c r="LZX702" s="39"/>
      <c r="LZY702" s="39"/>
      <c r="LZZ702" s="39"/>
      <c r="MAA702" s="37"/>
      <c r="MAB702" s="37"/>
      <c r="MAC702" s="37"/>
      <c r="MAD702" s="37"/>
      <c r="MAE702" s="34"/>
      <c r="MAF702" s="40"/>
      <c r="MAG702" s="34"/>
      <c r="MAH702" s="34"/>
      <c r="MAI702" s="35"/>
      <c r="MAJ702" s="36"/>
      <c r="MAK702" s="37"/>
      <c r="MAL702" s="34"/>
      <c r="MAM702" s="34"/>
      <c r="MAN702" s="41"/>
      <c r="MAO702" s="41"/>
      <c r="MAP702" s="41"/>
      <c r="MAQ702" s="41"/>
      <c r="MAR702" s="36"/>
      <c r="MAS702" s="41"/>
      <c r="MAT702" s="36"/>
      <c r="MAU702" s="34"/>
      <c r="MAV702" s="34"/>
      <c r="MAW702" s="37"/>
      <c r="MAX702" s="38"/>
      <c r="MAY702" s="34"/>
      <c r="MAZ702" s="39"/>
      <c r="MBA702" s="39"/>
      <c r="MBB702" s="39"/>
      <c r="MBC702" s="39"/>
      <c r="MBD702" s="39"/>
      <c r="MBE702" s="39"/>
      <c r="MBF702" s="39"/>
      <c r="MBG702" s="39"/>
      <c r="MBH702" s="39"/>
      <c r="MBI702" s="39"/>
      <c r="MBJ702" s="39"/>
      <c r="MBK702" s="37"/>
      <c r="MBL702" s="37"/>
      <c r="MBM702" s="37"/>
      <c r="MBN702" s="37"/>
      <c r="MBO702" s="34"/>
      <c r="MBP702" s="40"/>
      <c r="MBQ702" s="34"/>
      <c r="MBR702" s="34"/>
      <c r="MBS702" s="35"/>
      <c r="MBT702" s="36"/>
      <c r="MBU702" s="37"/>
      <c r="MBV702" s="34"/>
      <c r="MBW702" s="34"/>
      <c r="MBX702" s="41"/>
      <c r="MBY702" s="41"/>
      <c r="MBZ702" s="41"/>
      <c r="MCA702" s="41"/>
      <c r="MCB702" s="36"/>
      <c r="MCC702" s="41"/>
      <c r="MCD702" s="36"/>
      <c r="MCE702" s="34"/>
      <c r="MCF702" s="34"/>
      <c r="MCG702" s="37"/>
      <c r="MCH702" s="38"/>
      <c r="MCI702" s="34"/>
      <c r="MCJ702" s="39"/>
      <c r="MCK702" s="39"/>
      <c r="MCL702" s="39"/>
      <c r="MCM702" s="39"/>
      <c r="MCN702" s="39"/>
      <c r="MCO702" s="39"/>
      <c r="MCP702" s="39"/>
      <c r="MCQ702" s="39"/>
      <c r="MCR702" s="39"/>
      <c r="MCS702" s="39"/>
      <c r="MCT702" s="39"/>
      <c r="MCU702" s="37"/>
      <c r="MCV702" s="37"/>
      <c r="MCW702" s="37"/>
      <c r="MCX702" s="37"/>
      <c r="MCY702" s="34"/>
      <c r="MCZ702" s="40"/>
      <c r="MDA702" s="34"/>
      <c r="MDB702" s="34"/>
      <c r="MDC702" s="35"/>
      <c r="MDD702" s="36"/>
      <c r="MDE702" s="37"/>
      <c r="MDF702" s="34"/>
      <c r="MDG702" s="34"/>
      <c r="MDH702" s="41"/>
      <c r="MDI702" s="41"/>
      <c r="MDJ702" s="41"/>
      <c r="MDK702" s="41"/>
      <c r="MDL702" s="36"/>
      <c r="MDM702" s="41"/>
      <c r="MDN702" s="36"/>
      <c r="MDO702" s="34"/>
      <c r="MDP702" s="34"/>
      <c r="MDQ702" s="37"/>
      <c r="MDR702" s="38"/>
      <c r="MDS702" s="34"/>
      <c r="MDT702" s="39"/>
      <c r="MDU702" s="39"/>
      <c r="MDV702" s="39"/>
      <c r="MDW702" s="39"/>
      <c r="MDX702" s="39"/>
      <c r="MDY702" s="39"/>
      <c r="MDZ702" s="39"/>
      <c r="MEA702" s="39"/>
      <c r="MEB702" s="39"/>
      <c r="MEC702" s="39"/>
      <c r="MED702" s="39"/>
      <c r="MEE702" s="37"/>
      <c r="MEF702" s="37"/>
      <c r="MEG702" s="37"/>
      <c r="MEH702" s="37"/>
      <c r="MEI702" s="34"/>
      <c r="MEJ702" s="40"/>
      <c r="MEK702" s="34"/>
      <c r="MEL702" s="34"/>
      <c r="MEM702" s="35"/>
      <c r="MEN702" s="36"/>
      <c r="MEO702" s="37"/>
      <c r="MEP702" s="34"/>
      <c r="MEQ702" s="34"/>
      <c r="MER702" s="41"/>
      <c r="MES702" s="41"/>
      <c r="MET702" s="41"/>
      <c r="MEU702" s="41"/>
      <c r="MEV702" s="36"/>
      <c r="MEW702" s="41"/>
      <c r="MEX702" s="36"/>
      <c r="MEY702" s="34"/>
      <c r="MEZ702" s="34"/>
      <c r="MFA702" s="37"/>
      <c r="MFB702" s="38"/>
      <c r="MFC702" s="34"/>
      <c r="MFD702" s="39"/>
      <c r="MFE702" s="39"/>
      <c r="MFF702" s="39"/>
      <c r="MFG702" s="39"/>
      <c r="MFH702" s="39"/>
      <c r="MFI702" s="39"/>
      <c r="MFJ702" s="39"/>
      <c r="MFK702" s="39"/>
      <c r="MFL702" s="39"/>
      <c r="MFM702" s="39"/>
      <c r="MFN702" s="39"/>
      <c r="MFO702" s="37"/>
      <c r="MFP702" s="37"/>
      <c r="MFQ702" s="37"/>
      <c r="MFR702" s="37"/>
      <c r="MFS702" s="34"/>
      <c r="MFT702" s="40"/>
      <c r="MFU702" s="34"/>
      <c r="MFV702" s="34"/>
      <c r="MFW702" s="35"/>
      <c r="MFX702" s="36"/>
      <c r="MFY702" s="37"/>
      <c r="MFZ702" s="34"/>
      <c r="MGA702" s="34"/>
      <c r="MGB702" s="41"/>
      <c r="MGC702" s="41"/>
      <c r="MGD702" s="41"/>
      <c r="MGE702" s="41"/>
      <c r="MGF702" s="36"/>
      <c r="MGG702" s="41"/>
      <c r="MGH702" s="36"/>
      <c r="MGI702" s="34"/>
      <c r="MGJ702" s="34"/>
      <c r="MGK702" s="37"/>
      <c r="MGL702" s="38"/>
      <c r="MGM702" s="34"/>
      <c r="MGN702" s="39"/>
      <c r="MGO702" s="39"/>
      <c r="MGP702" s="39"/>
      <c r="MGQ702" s="39"/>
      <c r="MGR702" s="39"/>
      <c r="MGS702" s="39"/>
      <c r="MGT702" s="39"/>
      <c r="MGU702" s="39"/>
      <c r="MGV702" s="39"/>
      <c r="MGW702" s="39"/>
      <c r="MGX702" s="39"/>
      <c r="MGY702" s="37"/>
      <c r="MGZ702" s="37"/>
      <c r="MHA702" s="37"/>
      <c r="MHB702" s="37"/>
      <c r="MHC702" s="34"/>
      <c r="MHD702" s="40"/>
      <c r="MHE702" s="34"/>
      <c r="MHF702" s="34"/>
      <c r="MHG702" s="35"/>
      <c r="MHH702" s="36"/>
      <c r="MHI702" s="37"/>
      <c r="MHJ702" s="34"/>
      <c r="MHK702" s="34"/>
      <c r="MHL702" s="41"/>
      <c r="MHM702" s="41"/>
      <c r="MHN702" s="41"/>
      <c r="MHO702" s="41"/>
      <c r="MHP702" s="36"/>
      <c r="MHQ702" s="41"/>
      <c r="MHR702" s="36"/>
      <c r="MHS702" s="34"/>
      <c r="MHT702" s="34"/>
      <c r="MHU702" s="37"/>
      <c r="MHV702" s="38"/>
      <c r="MHW702" s="34"/>
      <c r="MHX702" s="39"/>
      <c r="MHY702" s="39"/>
      <c r="MHZ702" s="39"/>
      <c r="MIA702" s="39"/>
      <c r="MIB702" s="39"/>
      <c r="MIC702" s="39"/>
      <c r="MID702" s="39"/>
      <c r="MIE702" s="39"/>
      <c r="MIF702" s="39"/>
      <c r="MIG702" s="39"/>
      <c r="MIH702" s="39"/>
      <c r="MII702" s="37"/>
      <c r="MIJ702" s="37"/>
      <c r="MIK702" s="37"/>
      <c r="MIL702" s="37"/>
      <c r="MIM702" s="34"/>
      <c r="MIN702" s="40"/>
      <c r="MIO702" s="34"/>
      <c r="MIP702" s="34"/>
      <c r="MIQ702" s="35"/>
      <c r="MIR702" s="36"/>
      <c r="MIS702" s="37"/>
      <c r="MIT702" s="34"/>
      <c r="MIU702" s="34"/>
      <c r="MIV702" s="41"/>
      <c r="MIW702" s="41"/>
      <c r="MIX702" s="41"/>
      <c r="MIY702" s="41"/>
      <c r="MIZ702" s="36"/>
      <c r="MJA702" s="41"/>
      <c r="MJB702" s="36"/>
      <c r="MJC702" s="34"/>
      <c r="MJD702" s="34"/>
      <c r="MJE702" s="37"/>
      <c r="MJF702" s="38"/>
      <c r="MJG702" s="34"/>
      <c r="MJH702" s="39"/>
      <c r="MJI702" s="39"/>
      <c r="MJJ702" s="39"/>
      <c r="MJK702" s="39"/>
      <c r="MJL702" s="39"/>
      <c r="MJM702" s="39"/>
      <c r="MJN702" s="39"/>
      <c r="MJO702" s="39"/>
      <c r="MJP702" s="39"/>
      <c r="MJQ702" s="39"/>
      <c r="MJR702" s="39"/>
      <c r="MJS702" s="37"/>
      <c r="MJT702" s="37"/>
      <c r="MJU702" s="37"/>
      <c r="MJV702" s="37"/>
      <c r="MJW702" s="34"/>
      <c r="MJX702" s="40"/>
      <c r="MJY702" s="34"/>
      <c r="MJZ702" s="34"/>
      <c r="MKA702" s="35"/>
      <c r="MKB702" s="36"/>
      <c r="MKC702" s="37"/>
      <c r="MKD702" s="34"/>
      <c r="MKE702" s="34"/>
      <c r="MKF702" s="41"/>
      <c r="MKG702" s="41"/>
      <c r="MKH702" s="41"/>
      <c r="MKI702" s="41"/>
      <c r="MKJ702" s="36"/>
      <c r="MKK702" s="41"/>
      <c r="MKL702" s="36"/>
      <c r="MKM702" s="34"/>
      <c r="MKN702" s="34"/>
      <c r="MKO702" s="37"/>
      <c r="MKP702" s="38"/>
      <c r="MKQ702" s="34"/>
      <c r="MKR702" s="39"/>
      <c r="MKS702" s="39"/>
      <c r="MKT702" s="39"/>
      <c r="MKU702" s="39"/>
      <c r="MKV702" s="39"/>
      <c r="MKW702" s="39"/>
      <c r="MKX702" s="39"/>
      <c r="MKY702" s="39"/>
      <c r="MKZ702" s="39"/>
      <c r="MLA702" s="39"/>
      <c r="MLB702" s="39"/>
      <c r="MLC702" s="37"/>
      <c r="MLD702" s="37"/>
      <c r="MLE702" s="37"/>
      <c r="MLF702" s="37"/>
      <c r="MLG702" s="34"/>
      <c r="MLH702" s="40"/>
      <c r="MLI702" s="34"/>
      <c r="MLJ702" s="34"/>
      <c r="MLK702" s="35"/>
      <c r="MLL702" s="36"/>
      <c r="MLM702" s="37"/>
      <c r="MLN702" s="34"/>
      <c r="MLO702" s="34"/>
      <c r="MLP702" s="41"/>
      <c r="MLQ702" s="41"/>
      <c r="MLR702" s="41"/>
      <c r="MLS702" s="41"/>
      <c r="MLT702" s="36"/>
      <c r="MLU702" s="41"/>
      <c r="MLV702" s="36"/>
      <c r="MLW702" s="34"/>
      <c r="MLX702" s="34"/>
      <c r="MLY702" s="37"/>
      <c r="MLZ702" s="38"/>
      <c r="MMA702" s="34"/>
      <c r="MMB702" s="39"/>
      <c r="MMC702" s="39"/>
      <c r="MMD702" s="39"/>
      <c r="MME702" s="39"/>
      <c r="MMF702" s="39"/>
      <c r="MMG702" s="39"/>
      <c r="MMH702" s="39"/>
      <c r="MMI702" s="39"/>
      <c r="MMJ702" s="39"/>
      <c r="MMK702" s="39"/>
      <c r="MML702" s="39"/>
      <c r="MMM702" s="37"/>
      <c r="MMN702" s="37"/>
      <c r="MMO702" s="37"/>
      <c r="MMP702" s="37"/>
      <c r="MMQ702" s="34"/>
      <c r="MMR702" s="40"/>
      <c r="MMS702" s="34"/>
      <c r="MMT702" s="34"/>
      <c r="MMU702" s="35"/>
      <c r="MMV702" s="36"/>
      <c r="MMW702" s="37"/>
      <c r="MMX702" s="34"/>
      <c r="MMY702" s="34"/>
      <c r="MMZ702" s="41"/>
      <c r="MNA702" s="41"/>
      <c r="MNB702" s="41"/>
      <c r="MNC702" s="41"/>
      <c r="MND702" s="36"/>
      <c r="MNE702" s="41"/>
      <c r="MNF702" s="36"/>
      <c r="MNG702" s="34"/>
      <c r="MNH702" s="34"/>
      <c r="MNI702" s="37"/>
      <c r="MNJ702" s="38"/>
      <c r="MNK702" s="34"/>
      <c r="MNL702" s="39"/>
      <c r="MNM702" s="39"/>
      <c r="MNN702" s="39"/>
      <c r="MNO702" s="39"/>
      <c r="MNP702" s="39"/>
      <c r="MNQ702" s="39"/>
      <c r="MNR702" s="39"/>
      <c r="MNS702" s="39"/>
      <c r="MNT702" s="39"/>
      <c r="MNU702" s="39"/>
      <c r="MNV702" s="39"/>
      <c r="MNW702" s="37"/>
      <c r="MNX702" s="37"/>
      <c r="MNY702" s="37"/>
      <c r="MNZ702" s="37"/>
      <c r="MOA702" s="34"/>
      <c r="MOB702" s="40"/>
      <c r="MOC702" s="34"/>
      <c r="MOD702" s="34"/>
      <c r="MOE702" s="35"/>
      <c r="MOF702" s="36"/>
      <c r="MOG702" s="37"/>
      <c r="MOH702" s="34"/>
      <c r="MOI702" s="34"/>
      <c r="MOJ702" s="41"/>
      <c r="MOK702" s="41"/>
      <c r="MOL702" s="41"/>
      <c r="MOM702" s="41"/>
      <c r="MON702" s="36"/>
      <c r="MOO702" s="41"/>
      <c r="MOP702" s="36"/>
      <c r="MOQ702" s="34"/>
      <c r="MOR702" s="34"/>
      <c r="MOS702" s="37"/>
      <c r="MOT702" s="38"/>
      <c r="MOU702" s="34"/>
      <c r="MOV702" s="39"/>
      <c r="MOW702" s="39"/>
      <c r="MOX702" s="39"/>
      <c r="MOY702" s="39"/>
      <c r="MOZ702" s="39"/>
      <c r="MPA702" s="39"/>
      <c r="MPB702" s="39"/>
      <c r="MPC702" s="39"/>
      <c r="MPD702" s="39"/>
      <c r="MPE702" s="39"/>
      <c r="MPF702" s="39"/>
      <c r="MPG702" s="37"/>
      <c r="MPH702" s="37"/>
      <c r="MPI702" s="37"/>
      <c r="MPJ702" s="37"/>
      <c r="MPK702" s="34"/>
      <c r="MPL702" s="40"/>
      <c r="MPM702" s="34"/>
      <c r="MPN702" s="34"/>
      <c r="MPO702" s="35"/>
      <c r="MPP702" s="36"/>
      <c r="MPQ702" s="37"/>
      <c r="MPR702" s="34"/>
      <c r="MPS702" s="34"/>
      <c r="MPT702" s="41"/>
      <c r="MPU702" s="41"/>
      <c r="MPV702" s="41"/>
      <c r="MPW702" s="41"/>
      <c r="MPX702" s="36"/>
      <c r="MPY702" s="41"/>
      <c r="MPZ702" s="36"/>
      <c r="MQA702" s="34"/>
      <c r="MQB702" s="34"/>
      <c r="MQC702" s="37"/>
      <c r="MQD702" s="38"/>
      <c r="MQE702" s="34"/>
      <c r="MQF702" s="39"/>
      <c r="MQG702" s="39"/>
      <c r="MQH702" s="39"/>
      <c r="MQI702" s="39"/>
      <c r="MQJ702" s="39"/>
      <c r="MQK702" s="39"/>
      <c r="MQL702" s="39"/>
      <c r="MQM702" s="39"/>
      <c r="MQN702" s="39"/>
      <c r="MQO702" s="39"/>
      <c r="MQP702" s="39"/>
      <c r="MQQ702" s="37"/>
      <c r="MQR702" s="37"/>
      <c r="MQS702" s="37"/>
      <c r="MQT702" s="37"/>
      <c r="MQU702" s="34"/>
      <c r="MQV702" s="40"/>
      <c r="MQW702" s="34"/>
      <c r="MQX702" s="34"/>
      <c r="MQY702" s="35"/>
      <c r="MQZ702" s="36"/>
      <c r="MRA702" s="37"/>
      <c r="MRB702" s="34"/>
      <c r="MRC702" s="34"/>
      <c r="MRD702" s="41"/>
      <c r="MRE702" s="41"/>
      <c r="MRF702" s="41"/>
      <c r="MRG702" s="41"/>
      <c r="MRH702" s="36"/>
      <c r="MRI702" s="41"/>
      <c r="MRJ702" s="36"/>
      <c r="MRK702" s="34"/>
      <c r="MRL702" s="34"/>
      <c r="MRM702" s="37"/>
      <c r="MRN702" s="38"/>
      <c r="MRO702" s="34"/>
      <c r="MRP702" s="39"/>
      <c r="MRQ702" s="39"/>
      <c r="MRR702" s="39"/>
      <c r="MRS702" s="39"/>
      <c r="MRT702" s="39"/>
      <c r="MRU702" s="39"/>
      <c r="MRV702" s="39"/>
      <c r="MRW702" s="39"/>
      <c r="MRX702" s="39"/>
      <c r="MRY702" s="39"/>
      <c r="MRZ702" s="39"/>
      <c r="MSA702" s="37"/>
      <c r="MSB702" s="37"/>
      <c r="MSC702" s="37"/>
      <c r="MSD702" s="37"/>
      <c r="MSE702" s="34"/>
      <c r="MSF702" s="40"/>
      <c r="MSG702" s="34"/>
      <c r="MSH702" s="34"/>
      <c r="MSI702" s="35"/>
      <c r="MSJ702" s="36"/>
      <c r="MSK702" s="37"/>
      <c r="MSL702" s="34"/>
      <c r="MSM702" s="34"/>
      <c r="MSN702" s="41"/>
      <c r="MSO702" s="41"/>
      <c r="MSP702" s="41"/>
      <c r="MSQ702" s="41"/>
      <c r="MSR702" s="36"/>
      <c r="MSS702" s="41"/>
      <c r="MST702" s="36"/>
      <c r="MSU702" s="34"/>
      <c r="MSV702" s="34"/>
      <c r="MSW702" s="37"/>
      <c r="MSX702" s="38"/>
      <c r="MSY702" s="34"/>
      <c r="MSZ702" s="39"/>
      <c r="MTA702" s="39"/>
      <c r="MTB702" s="39"/>
      <c r="MTC702" s="39"/>
      <c r="MTD702" s="39"/>
      <c r="MTE702" s="39"/>
      <c r="MTF702" s="39"/>
      <c r="MTG702" s="39"/>
      <c r="MTH702" s="39"/>
      <c r="MTI702" s="39"/>
      <c r="MTJ702" s="39"/>
      <c r="MTK702" s="37"/>
      <c r="MTL702" s="37"/>
      <c r="MTM702" s="37"/>
      <c r="MTN702" s="37"/>
      <c r="MTO702" s="34"/>
      <c r="MTP702" s="40"/>
      <c r="MTQ702" s="34"/>
      <c r="MTR702" s="34"/>
      <c r="MTS702" s="35"/>
      <c r="MTT702" s="36"/>
      <c r="MTU702" s="37"/>
      <c r="MTV702" s="34"/>
      <c r="MTW702" s="34"/>
      <c r="MTX702" s="41"/>
      <c r="MTY702" s="41"/>
      <c r="MTZ702" s="41"/>
      <c r="MUA702" s="41"/>
      <c r="MUB702" s="36"/>
      <c r="MUC702" s="41"/>
      <c r="MUD702" s="36"/>
      <c r="MUE702" s="34"/>
      <c r="MUF702" s="34"/>
      <c r="MUG702" s="37"/>
      <c r="MUH702" s="38"/>
      <c r="MUI702" s="34"/>
      <c r="MUJ702" s="39"/>
      <c r="MUK702" s="39"/>
      <c r="MUL702" s="39"/>
      <c r="MUM702" s="39"/>
      <c r="MUN702" s="39"/>
      <c r="MUO702" s="39"/>
      <c r="MUP702" s="39"/>
      <c r="MUQ702" s="39"/>
      <c r="MUR702" s="39"/>
      <c r="MUS702" s="39"/>
      <c r="MUT702" s="39"/>
      <c r="MUU702" s="37"/>
      <c r="MUV702" s="37"/>
      <c r="MUW702" s="37"/>
      <c r="MUX702" s="37"/>
      <c r="MUY702" s="34"/>
      <c r="MUZ702" s="40"/>
      <c r="MVA702" s="34"/>
      <c r="MVB702" s="34"/>
      <c r="MVC702" s="35"/>
      <c r="MVD702" s="36"/>
      <c r="MVE702" s="37"/>
      <c r="MVF702" s="34"/>
      <c r="MVG702" s="34"/>
      <c r="MVH702" s="41"/>
      <c r="MVI702" s="41"/>
      <c r="MVJ702" s="41"/>
      <c r="MVK702" s="41"/>
      <c r="MVL702" s="36"/>
      <c r="MVM702" s="41"/>
      <c r="MVN702" s="36"/>
      <c r="MVO702" s="34"/>
      <c r="MVP702" s="34"/>
      <c r="MVQ702" s="37"/>
      <c r="MVR702" s="38"/>
      <c r="MVS702" s="34"/>
      <c r="MVT702" s="39"/>
      <c r="MVU702" s="39"/>
      <c r="MVV702" s="39"/>
      <c r="MVW702" s="39"/>
      <c r="MVX702" s="39"/>
      <c r="MVY702" s="39"/>
      <c r="MVZ702" s="39"/>
      <c r="MWA702" s="39"/>
      <c r="MWB702" s="39"/>
      <c r="MWC702" s="39"/>
      <c r="MWD702" s="39"/>
      <c r="MWE702" s="37"/>
      <c r="MWF702" s="37"/>
      <c r="MWG702" s="37"/>
      <c r="MWH702" s="37"/>
      <c r="MWI702" s="34"/>
      <c r="MWJ702" s="40"/>
      <c r="MWK702" s="34"/>
      <c r="MWL702" s="34"/>
      <c r="MWM702" s="35"/>
      <c r="MWN702" s="36"/>
      <c r="MWO702" s="37"/>
      <c r="MWP702" s="34"/>
      <c r="MWQ702" s="34"/>
      <c r="MWR702" s="41"/>
      <c r="MWS702" s="41"/>
      <c r="MWT702" s="41"/>
      <c r="MWU702" s="41"/>
      <c r="MWV702" s="36"/>
      <c r="MWW702" s="41"/>
      <c r="MWX702" s="36"/>
      <c r="MWY702" s="34"/>
      <c r="MWZ702" s="34"/>
      <c r="MXA702" s="37"/>
      <c r="MXB702" s="38"/>
      <c r="MXC702" s="34"/>
      <c r="MXD702" s="39"/>
      <c r="MXE702" s="39"/>
      <c r="MXF702" s="39"/>
      <c r="MXG702" s="39"/>
      <c r="MXH702" s="39"/>
      <c r="MXI702" s="39"/>
      <c r="MXJ702" s="39"/>
      <c r="MXK702" s="39"/>
      <c r="MXL702" s="39"/>
      <c r="MXM702" s="39"/>
      <c r="MXN702" s="39"/>
      <c r="MXO702" s="37"/>
      <c r="MXP702" s="37"/>
      <c r="MXQ702" s="37"/>
      <c r="MXR702" s="37"/>
      <c r="MXS702" s="34"/>
      <c r="MXT702" s="40"/>
      <c r="MXU702" s="34"/>
      <c r="MXV702" s="34"/>
      <c r="MXW702" s="35"/>
      <c r="MXX702" s="36"/>
      <c r="MXY702" s="37"/>
      <c r="MXZ702" s="34"/>
      <c r="MYA702" s="34"/>
      <c r="MYB702" s="41"/>
      <c r="MYC702" s="41"/>
      <c r="MYD702" s="41"/>
      <c r="MYE702" s="41"/>
      <c r="MYF702" s="36"/>
      <c r="MYG702" s="41"/>
      <c r="MYH702" s="36"/>
      <c r="MYI702" s="34"/>
      <c r="MYJ702" s="34"/>
      <c r="MYK702" s="37"/>
      <c r="MYL702" s="38"/>
      <c r="MYM702" s="34"/>
      <c r="MYN702" s="39"/>
      <c r="MYO702" s="39"/>
      <c r="MYP702" s="39"/>
      <c r="MYQ702" s="39"/>
      <c r="MYR702" s="39"/>
      <c r="MYS702" s="39"/>
      <c r="MYT702" s="39"/>
      <c r="MYU702" s="39"/>
      <c r="MYV702" s="39"/>
      <c r="MYW702" s="39"/>
      <c r="MYX702" s="39"/>
      <c r="MYY702" s="37"/>
      <c r="MYZ702" s="37"/>
      <c r="MZA702" s="37"/>
      <c r="MZB702" s="37"/>
      <c r="MZC702" s="34"/>
      <c r="MZD702" s="40"/>
      <c r="MZE702" s="34"/>
      <c r="MZF702" s="34"/>
      <c r="MZG702" s="35"/>
      <c r="MZH702" s="36"/>
      <c r="MZI702" s="37"/>
      <c r="MZJ702" s="34"/>
      <c r="MZK702" s="34"/>
      <c r="MZL702" s="41"/>
      <c r="MZM702" s="41"/>
      <c r="MZN702" s="41"/>
      <c r="MZO702" s="41"/>
      <c r="MZP702" s="36"/>
      <c r="MZQ702" s="41"/>
      <c r="MZR702" s="36"/>
      <c r="MZS702" s="34"/>
      <c r="MZT702" s="34"/>
      <c r="MZU702" s="37"/>
      <c r="MZV702" s="38"/>
      <c r="MZW702" s="34"/>
      <c r="MZX702" s="39"/>
      <c r="MZY702" s="39"/>
      <c r="MZZ702" s="39"/>
      <c r="NAA702" s="39"/>
      <c r="NAB702" s="39"/>
      <c r="NAC702" s="39"/>
      <c r="NAD702" s="39"/>
      <c r="NAE702" s="39"/>
      <c r="NAF702" s="39"/>
      <c r="NAG702" s="39"/>
      <c r="NAH702" s="39"/>
      <c r="NAI702" s="37"/>
      <c r="NAJ702" s="37"/>
      <c r="NAK702" s="37"/>
      <c r="NAL702" s="37"/>
      <c r="NAM702" s="34"/>
      <c r="NAN702" s="40"/>
      <c r="NAO702" s="34"/>
      <c r="NAP702" s="34"/>
      <c r="NAQ702" s="35"/>
      <c r="NAR702" s="36"/>
      <c r="NAS702" s="37"/>
      <c r="NAT702" s="34"/>
      <c r="NAU702" s="34"/>
      <c r="NAV702" s="41"/>
      <c r="NAW702" s="41"/>
      <c r="NAX702" s="41"/>
      <c r="NAY702" s="41"/>
      <c r="NAZ702" s="36"/>
      <c r="NBA702" s="41"/>
      <c r="NBB702" s="36"/>
      <c r="NBC702" s="34"/>
      <c r="NBD702" s="34"/>
      <c r="NBE702" s="37"/>
      <c r="NBF702" s="38"/>
      <c r="NBG702" s="34"/>
      <c r="NBH702" s="39"/>
      <c r="NBI702" s="39"/>
      <c r="NBJ702" s="39"/>
      <c r="NBK702" s="39"/>
      <c r="NBL702" s="39"/>
      <c r="NBM702" s="39"/>
      <c r="NBN702" s="39"/>
      <c r="NBO702" s="39"/>
      <c r="NBP702" s="39"/>
      <c r="NBQ702" s="39"/>
      <c r="NBR702" s="39"/>
      <c r="NBS702" s="37"/>
      <c r="NBT702" s="37"/>
      <c r="NBU702" s="37"/>
      <c r="NBV702" s="37"/>
      <c r="NBW702" s="34"/>
      <c r="NBX702" s="40"/>
      <c r="NBY702" s="34"/>
      <c r="NBZ702" s="34"/>
      <c r="NCA702" s="35"/>
      <c r="NCB702" s="36"/>
      <c r="NCC702" s="37"/>
      <c r="NCD702" s="34"/>
      <c r="NCE702" s="34"/>
      <c r="NCF702" s="41"/>
      <c r="NCG702" s="41"/>
      <c r="NCH702" s="41"/>
      <c r="NCI702" s="41"/>
      <c r="NCJ702" s="36"/>
      <c r="NCK702" s="41"/>
      <c r="NCL702" s="36"/>
      <c r="NCM702" s="34"/>
      <c r="NCN702" s="34"/>
      <c r="NCO702" s="37"/>
      <c r="NCP702" s="38"/>
      <c r="NCQ702" s="34"/>
      <c r="NCR702" s="39"/>
      <c r="NCS702" s="39"/>
      <c r="NCT702" s="39"/>
      <c r="NCU702" s="39"/>
      <c r="NCV702" s="39"/>
      <c r="NCW702" s="39"/>
      <c r="NCX702" s="39"/>
      <c r="NCY702" s="39"/>
      <c r="NCZ702" s="39"/>
      <c r="NDA702" s="39"/>
      <c r="NDB702" s="39"/>
      <c r="NDC702" s="37"/>
      <c r="NDD702" s="37"/>
      <c r="NDE702" s="37"/>
      <c r="NDF702" s="37"/>
      <c r="NDG702" s="34"/>
      <c r="NDH702" s="40"/>
      <c r="NDI702" s="34"/>
      <c r="NDJ702" s="34"/>
      <c r="NDK702" s="35"/>
      <c r="NDL702" s="36"/>
      <c r="NDM702" s="37"/>
      <c r="NDN702" s="34"/>
      <c r="NDO702" s="34"/>
      <c r="NDP702" s="41"/>
      <c r="NDQ702" s="41"/>
      <c r="NDR702" s="41"/>
      <c r="NDS702" s="41"/>
      <c r="NDT702" s="36"/>
      <c r="NDU702" s="41"/>
      <c r="NDV702" s="36"/>
      <c r="NDW702" s="34"/>
      <c r="NDX702" s="34"/>
      <c r="NDY702" s="37"/>
      <c r="NDZ702" s="38"/>
      <c r="NEA702" s="34"/>
      <c r="NEB702" s="39"/>
      <c r="NEC702" s="39"/>
      <c r="NED702" s="39"/>
      <c r="NEE702" s="39"/>
      <c r="NEF702" s="39"/>
      <c r="NEG702" s="39"/>
      <c r="NEH702" s="39"/>
      <c r="NEI702" s="39"/>
      <c r="NEJ702" s="39"/>
      <c r="NEK702" s="39"/>
      <c r="NEL702" s="39"/>
      <c r="NEM702" s="37"/>
      <c r="NEN702" s="37"/>
      <c r="NEO702" s="37"/>
      <c r="NEP702" s="37"/>
      <c r="NEQ702" s="34"/>
      <c r="NER702" s="40"/>
      <c r="NES702" s="34"/>
      <c r="NET702" s="34"/>
      <c r="NEU702" s="35"/>
      <c r="NEV702" s="36"/>
      <c r="NEW702" s="37"/>
      <c r="NEX702" s="34"/>
      <c r="NEY702" s="34"/>
      <c r="NEZ702" s="41"/>
      <c r="NFA702" s="41"/>
      <c r="NFB702" s="41"/>
      <c r="NFC702" s="41"/>
      <c r="NFD702" s="36"/>
      <c r="NFE702" s="41"/>
      <c r="NFF702" s="36"/>
      <c r="NFG702" s="34"/>
      <c r="NFH702" s="34"/>
      <c r="NFI702" s="37"/>
      <c r="NFJ702" s="38"/>
      <c r="NFK702" s="34"/>
      <c r="NFL702" s="39"/>
      <c r="NFM702" s="39"/>
      <c r="NFN702" s="39"/>
      <c r="NFO702" s="39"/>
      <c r="NFP702" s="39"/>
      <c r="NFQ702" s="39"/>
      <c r="NFR702" s="39"/>
      <c r="NFS702" s="39"/>
      <c r="NFT702" s="39"/>
      <c r="NFU702" s="39"/>
      <c r="NFV702" s="39"/>
      <c r="NFW702" s="37"/>
      <c r="NFX702" s="37"/>
      <c r="NFY702" s="37"/>
      <c r="NFZ702" s="37"/>
      <c r="NGA702" s="34"/>
      <c r="NGB702" s="40"/>
      <c r="NGC702" s="34"/>
      <c r="NGD702" s="34"/>
      <c r="NGE702" s="35"/>
      <c r="NGF702" s="36"/>
      <c r="NGG702" s="37"/>
      <c r="NGH702" s="34"/>
      <c r="NGI702" s="34"/>
      <c r="NGJ702" s="41"/>
      <c r="NGK702" s="41"/>
      <c r="NGL702" s="41"/>
      <c r="NGM702" s="41"/>
      <c r="NGN702" s="36"/>
      <c r="NGO702" s="41"/>
      <c r="NGP702" s="36"/>
      <c r="NGQ702" s="34"/>
      <c r="NGR702" s="34"/>
      <c r="NGS702" s="37"/>
      <c r="NGT702" s="38"/>
      <c r="NGU702" s="34"/>
      <c r="NGV702" s="39"/>
      <c r="NGW702" s="39"/>
      <c r="NGX702" s="39"/>
      <c r="NGY702" s="39"/>
      <c r="NGZ702" s="39"/>
      <c r="NHA702" s="39"/>
      <c r="NHB702" s="39"/>
      <c r="NHC702" s="39"/>
      <c r="NHD702" s="39"/>
      <c r="NHE702" s="39"/>
      <c r="NHF702" s="39"/>
      <c r="NHG702" s="37"/>
      <c r="NHH702" s="37"/>
      <c r="NHI702" s="37"/>
      <c r="NHJ702" s="37"/>
      <c r="NHK702" s="34"/>
      <c r="NHL702" s="40"/>
      <c r="NHM702" s="34"/>
      <c r="NHN702" s="34"/>
      <c r="NHO702" s="35"/>
      <c r="NHP702" s="36"/>
      <c r="NHQ702" s="37"/>
      <c r="NHR702" s="34"/>
      <c r="NHS702" s="34"/>
      <c r="NHT702" s="41"/>
      <c r="NHU702" s="41"/>
      <c r="NHV702" s="41"/>
      <c r="NHW702" s="41"/>
      <c r="NHX702" s="36"/>
      <c r="NHY702" s="41"/>
      <c r="NHZ702" s="36"/>
      <c r="NIA702" s="34"/>
      <c r="NIB702" s="34"/>
      <c r="NIC702" s="37"/>
      <c r="NID702" s="38"/>
      <c r="NIE702" s="34"/>
      <c r="NIF702" s="39"/>
      <c r="NIG702" s="39"/>
      <c r="NIH702" s="39"/>
      <c r="NII702" s="39"/>
      <c r="NIJ702" s="39"/>
      <c r="NIK702" s="39"/>
      <c r="NIL702" s="39"/>
      <c r="NIM702" s="39"/>
      <c r="NIN702" s="39"/>
      <c r="NIO702" s="39"/>
      <c r="NIP702" s="39"/>
      <c r="NIQ702" s="37"/>
      <c r="NIR702" s="37"/>
      <c r="NIS702" s="37"/>
      <c r="NIT702" s="37"/>
      <c r="NIU702" s="34"/>
      <c r="NIV702" s="40"/>
      <c r="NIW702" s="34"/>
      <c r="NIX702" s="34"/>
      <c r="NIY702" s="35"/>
      <c r="NIZ702" s="36"/>
      <c r="NJA702" s="37"/>
      <c r="NJB702" s="34"/>
      <c r="NJC702" s="34"/>
      <c r="NJD702" s="41"/>
      <c r="NJE702" s="41"/>
      <c r="NJF702" s="41"/>
      <c r="NJG702" s="41"/>
      <c r="NJH702" s="36"/>
      <c r="NJI702" s="41"/>
      <c r="NJJ702" s="36"/>
      <c r="NJK702" s="34"/>
      <c r="NJL702" s="34"/>
      <c r="NJM702" s="37"/>
      <c r="NJN702" s="38"/>
      <c r="NJO702" s="34"/>
      <c r="NJP702" s="39"/>
      <c r="NJQ702" s="39"/>
      <c r="NJR702" s="39"/>
      <c r="NJS702" s="39"/>
      <c r="NJT702" s="39"/>
      <c r="NJU702" s="39"/>
      <c r="NJV702" s="39"/>
      <c r="NJW702" s="39"/>
      <c r="NJX702" s="39"/>
      <c r="NJY702" s="39"/>
      <c r="NJZ702" s="39"/>
      <c r="NKA702" s="37"/>
      <c r="NKB702" s="37"/>
      <c r="NKC702" s="37"/>
      <c r="NKD702" s="37"/>
      <c r="NKE702" s="34"/>
      <c r="NKF702" s="40"/>
      <c r="NKG702" s="34"/>
      <c r="NKH702" s="34"/>
      <c r="NKI702" s="35"/>
      <c r="NKJ702" s="36"/>
      <c r="NKK702" s="37"/>
      <c r="NKL702" s="34"/>
      <c r="NKM702" s="34"/>
      <c r="NKN702" s="41"/>
      <c r="NKO702" s="41"/>
      <c r="NKP702" s="41"/>
      <c r="NKQ702" s="41"/>
      <c r="NKR702" s="36"/>
      <c r="NKS702" s="41"/>
      <c r="NKT702" s="36"/>
      <c r="NKU702" s="34"/>
      <c r="NKV702" s="34"/>
      <c r="NKW702" s="37"/>
      <c r="NKX702" s="38"/>
      <c r="NKY702" s="34"/>
      <c r="NKZ702" s="39"/>
      <c r="NLA702" s="39"/>
      <c r="NLB702" s="39"/>
      <c r="NLC702" s="39"/>
      <c r="NLD702" s="39"/>
      <c r="NLE702" s="39"/>
      <c r="NLF702" s="39"/>
      <c r="NLG702" s="39"/>
      <c r="NLH702" s="39"/>
      <c r="NLI702" s="39"/>
      <c r="NLJ702" s="39"/>
      <c r="NLK702" s="37"/>
      <c r="NLL702" s="37"/>
      <c r="NLM702" s="37"/>
      <c r="NLN702" s="37"/>
      <c r="NLO702" s="34"/>
      <c r="NLP702" s="40"/>
      <c r="NLQ702" s="34"/>
      <c r="NLR702" s="34"/>
      <c r="NLS702" s="35"/>
      <c r="NLT702" s="36"/>
      <c r="NLU702" s="37"/>
      <c r="NLV702" s="34"/>
      <c r="NLW702" s="34"/>
      <c r="NLX702" s="41"/>
      <c r="NLY702" s="41"/>
      <c r="NLZ702" s="41"/>
      <c r="NMA702" s="41"/>
      <c r="NMB702" s="36"/>
      <c r="NMC702" s="41"/>
      <c r="NMD702" s="36"/>
      <c r="NME702" s="34"/>
      <c r="NMF702" s="34"/>
      <c r="NMG702" s="37"/>
      <c r="NMH702" s="38"/>
      <c r="NMI702" s="34"/>
      <c r="NMJ702" s="39"/>
      <c r="NMK702" s="39"/>
      <c r="NML702" s="39"/>
      <c r="NMM702" s="39"/>
      <c r="NMN702" s="39"/>
      <c r="NMO702" s="39"/>
      <c r="NMP702" s="39"/>
      <c r="NMQ702" s="39"/>
      <c r="NMR702" s="39"/>
      <c r="NMS702" s="39"/>
      <c r="NMT702" s="39"/>
      <c r="NMU702" s="37"/>
      <c r="NMV702" s="37"/>
      <c r="NMW702" s="37"/>
      <c r="NMX702" s="37"/>
      <c r="NMY702" s="34"/>
      <c r="NMZ702" s="40"/>
      <c r="NNA702" s="34"/>
      <c r="NNB702" s="34"/>
      <c r="NNC702" s="35"/>
      <c r="NND702" s="36"/>
      <c r="NNE702" s="37"/>
      <c r="NNF702" s="34"/>
      <c r="NNG702" s="34"/>
      <c r="NNH702" s="41"/>
      <c r="NNI702" s="41"/>
      <c r="NNJ702" s="41"/>
      <c r="NNK702" s="41"/>
      <c r="NNL702" s="36"/>
      <c r="NNM702" s="41"/>
      <c r="NNN702" s="36"/>
      <c r="NNO702" s="34"/>
      <c r="NNP702" s="34"/>
      <c r="NNQ702" s="37"/>
      <c r="NNR702" s="38"/>
      <c r="NNS702" s="34"/>
      <c r="NNT702" s="39"/>
      <c r="NNU702" s="39"/>
      <c r="NNV702" s="39"/>
      <c r="NNW702" s="39"/>
      <c r="NNX702" s="39"/>
      <c r="NNY702" s="39"/>
      <c r="NNZ702" s="39"/>
      <c r="NOA702" s="39"/>
      <c r="NOB702" s="39"/>
      <c r="NOC702" s="39"/>
      <c r="NOD702" s="39"/>
      <c r="NOE702" s="37"/>
      <c r="NOF702" s="37"/>
      <c r="NOG702" s="37"/>
      <c r="NOH702" s="37"/>
      <c r="NOI702" s="34"/>
      <c r="NOJ702" s="40"/>
      <c r="NOK702" s="34"/>
      <c r="NOL702" s="34"/>
      <c r="NOM702" s="35"/>
      <c r="NON702" s="36"/>
      <c r="NOO702" s="37"/>
      <c r="NOP702" s="34"/>
      <c r="NOQ702" s="34"/>
      <c r="NOR702" s="41"/>
      <c r="NOS702" s="41"/>
      <c r="NOT702" s="41"/>
      <c r="NOU702" s="41"/>
      <c r="NOV702" s="36"/>
      <c r="NOW702" s="41"/>
      <c r="NOX702" s="36"/>
      <c r="NOY702" s="34"/>
      <c r="NOZ702" s="34"/>
      <c r="NPA702" s="37"/>
      <c r="NPB702" s="38"/>
      <c r="NPC702" s="34"/>
      <c r="NPD702" s="39"/>
      <c r="NPE702" s="39"/>
      <c r="NPF702" s="39"/>
      <c r="NPG702" s="39"/>
      <c r="NPH702" s="39"/>
      <c r="NPI702" s="39"/>
      <c r="NPJ702" s="39"/>
      <c r="NPK702" s="39"/>
      <c r="NPL702" s="39"/>
      <c r="NPM702" s="39"/>
      <c r="NPN702" s="39"/>
      <c r="NPO702" s="37"/>
      <c r="NPP702" s="37"/>
      <c r="NPQ702" s="37"/>
      <c r="NPR702" s="37"/>
      <c r="NPS702" s="34"/>
      <c r="NPT702" s="40"/>
      <c r="NPU702" s="34"/>
      <c r="NPV702" s="34"/>
      <c r="NPW702" s="35"/>
      <c r="NPX702" s="36"/>
      <c r="NPY702" s="37"/>
      <c r="NPZ702" s="34"/>
      <c r="NQA702" s="34"/>
      <c r="NQB702" s="41"/>
      <c r="NQC702" s="41"/>
      <c r="NQD702" s="41"/>
      <c r="NQE702" s="41"/>
      <c r="NQF702" s="36"/>
      <c r="NQG702" s="41"/>
      <c r="NQH702" s="36"/>
      <c r="NQI702" s="34"/>
      <c r="NQJ702" s="34"/>
      <c r="NQK702" s="37"/>
      <c r="NQL702" s="38"/>
      <c r="NQM702" s="34"/>
      <c r="NQN702" s="39"/>
      <c r="NQO702" s="39"/>
      <c r="NQP702" s="39"/>
      <c r="NQQ702" s="39"/>
      <c r="NQR702" s="39"/>
      <c r="NQS702" s="39"/>
      <c r="NQT702" s="39"/>
      <c r="NQU702" s="39"/>
      <c r="NQV702" s="39"/>
      <c r="NQW702" s="39"/>
      <c r="NQX702" s="39"/>
      <c r="NQY702" s="37"/>
      <c r="NQZ702" s="37"/>
      <c r="NRA702" s="37"/>
      <c r="NRB702" s="37"/>
      <c r="NRC702" s="34"/>
      <c r="NRD702" s="40"/>
      <c r="NRE702" s="34"/>
      <c r="NRF702" s="34"/>
      <c r="NRG702" s="35"/>
      <c r="NRH702" s="36"/>
      <c r="NRI702" s="37"/>
      <c r="NRJ702" s="34"/>
      <c r="NRK702" s="34"/>
      <c r="NRL702" s="41"/>
      <c r="NRM702" s="41"/>
      <c r="NRN702" s="41"/>
      <c r="NRO702" s="41"/>
      <c r="NRP702" s="36"/>
      <c r="NRQ702" s="41"/>
      <c r="NRR702" s="36"/>
      <c r="NRS702" s="34"/>
      <c r="NRT702" s="34"/>
      <c r="NRU702" s="37"/>
      <c r="NRV702" s="38"/>
      <c r="NRW702" s="34"/>
      <c r="NRX702" s="39"/>
      <c r="NRY702" s="39"/>
      <c r="NRZ702" s="39"/>
      <c r="NSA702" s="39"/>
      <c r="NSB702" s="39"/>
      <c r="NSC702" s="39"/>
      <c r="NSD702" s="39"/>
      <c r="NSE702" s="39"/>
      <c r="NSF702" s="39"/>
      <c r="NSG702" s="39"/>
      <c r="NSH702" s="39"/>
      <c r="NSI702" s="37"/>
      <c r="NSJ702" s="37"/>
      <c r="NSK702" s="37"/>
      <c r="NSL702" s="37"/>
      <c r="NSM702" s="34"/>
      <c r="NSN702" s="40"/>
      <c r="NSO702" s="34"/>
      <c r="NSP702" s="34"/>
      <c r="NSQ702" s="35"/>
      <c r="NSR702" s="36"/>
      <c r="NSS702" s="37"/>
      <c r="NST702" s="34"/>
      <c r="NSU702" s="34"/>
      <c r="NSV702" s="41"/>
      <c r="NSW702" s="41"/>
      <c r="NSX702" s="41"/>
      <c r="NSY702" s="41"/>
      <c r="NSZ702" s="36"/>
      <c r="NTA702" s="41"/>
      <c r="NTB702" s="36"/>
      <c r="NTC702" s="34"/>
      <c r="NTD702" s="34"/>
      <c r="NTE702" s="37"/>
      <c r="NTF702" s="38"/>
      <c r="NTG702" s="34"/>
      <c r="NTH702" s="39"/>
      <c r="NTI702" s="39"/>
      <c r="NTJ702" s="39"/>
      <c r="NTK702" s="39"/>
      <c r="NTL702" s="39"/>
      <c r="NTM702" s="39"/>
      <c r="NTN702" s="39"/>
      <c r="NTO702" s="39"/>
      <c r="NTP702" s="39"/>
      <c r="NTQ702" s="39"/>
      <c r="NTR702" s="39"/>
      <c r="NTS702" s="37"/>
      <c r="NTT702" s="37"/>
      <c r="NTU702" s="37"/>
      <c r="NTV702" s="37"/>
      <c r="NTW702" s="34"/>
      <c r="NTX702" s="40"/>
      <c r="NTY702" s="34"/>
      <c r="NTZ702" s="34"/>
      <c r="NUA702" s="35"/>
      <c r="NUB702" s="36"/>
      <c r="NUC702" s="37"/>
      <c r="NUD702" s="34"/>
      <c r="NUE702" s="34"/>
      <c r="NUF702" s="41"/>
      <c r="NUG702" s="41"/>
      <c r="NUH702" s="41"/>
      <c r="NUI702" s="41"/>
      <c r="NUJ702" s="36"/>
      <c r="NUK702" s="41"/>
      <c r="NUL702" s="36"/>
      <c r="NUM702" s="34"/>
      <c r="NUN702" s="34"/>
      <c r="NUO702" s="37"/>
      <c r="NUP702" s="38"/>
      <c r="NUQ702" s="34"/>
      <c r="NUR702" s="39"/>
      <c r="NUS702" s="39"/>
      <c r="NUT702" s="39"/>
      <c r="NUU702" s="39"/>
      <c r="NUV702" s="39"/>
      <c r="NUW702" s="39"/>
      <c r="NUX702" s="39"/>
      <c r="NUY702" s="39"/>
      <c r="NUZ702" s="39"/>
      <c r="NVA702" s="39"/>
      <c r="NVB702" s="39"/>
      <c r="NVC702" s="37"/>
      <c r="NVD702" s="37"/>
      <c r="NVE702" s="37"/>
      <c r="NVF702" s="37"/>
      <c r="NVG702" s="34"/>
      <c r="NVH702" s="40"/>
      <c r="NVI702" s="34"/>
      <c r="NVJ702" s="34"/>
      <c r="NVK702" s="35"/>
      <c r="NVL702" s="36"/>
      <c r="NVM702" s="37"/>
      <c r="NVN702" s="34"/>
      <c r="NVO702" s="34"/>
      <c r="NVP702" s="41"/>
      <c r="NVQ702" s="41"/>
      <c r="NVR702" s="41"/>
      <c r="NVS702" s="41"/>
      <c r="NVT702" s="36"/>
      <c r="NVU702" s="41"/>
      <c r="NVV702" s="36"/>
      <c r="NVW702" s="34"/>
      <c r="NVX702" s="34"/>
      <c r="NVY702" s="37"/>
      <c r="NVZ702" s="38"/>
      <c r="NWA702" s="34"/>
      <c r="NWB702" s="39"/>
      <c r="NWC702" s="39"/>
      <c r="NWD702" s="39"/>
      <c r="NWE702" s="39"/>
      <c r="NWF702" s="39"/>
      <c r="NWG702" s="39"/>
      <c r="NWH702" s="39"/>
      <c r="NWI702" s="39"/>
      <c r="NWJ702" s="39"/>
      <c r="NWK702" s="39"/>
      <c r="NWL702" s="39"/>
      <c r="NWM702" s="37"/>
      <c r="NWN702" s="37"/>
      <c r="NWO702" s="37"/>
      <c r="NWP702" s="37"/>
      <c r="NWQ702" s="34"/>
      <c r="NWR702" s="40"/>
      <c r="NWS702" s="34"/>
      <c r="NWT702" s="34"/>
      <c r="NWU702" s="35"/>
      <c r="NWV702" s="36"/>
      <c r="NWW702" s="37"/>
      <c r="NWX702" s="34"/>
      <c r="NWY702" s="34"/>
      <c r="NWZ702" s="41"/>
      <c r="NXA702" s="41"/>
      <c r="NXB702" s="41"/>
      <c r="NXC702" s="41"/>
      <c r="NXD702" s="36"/>
      <c r="NXE702" s="41"/>
      <c r="NXF702" s="36"/>
      <c r="NXG702" s="34"/>
      <c r="NXH702" s="34"/>
      <c r="NXI702" s="37"/>
      <c r="NXJ702" s="38"/>
      <c r="NXK702" s="34"/>
      <c r="NXL702" s="39"/>
      <c r="NXM702" s="39"/>
      <c r="NXN702" s="39"/>
      <c r="NXO702" s="39"/>
      <c r="NXP702" s="39"/>
      <c r="NXQ702" s="39"/>
      <c r="NXR702" s="39"/>
      <c r="NXS702" s="39"/>
      <c r="NXT702" s="39"/>
      <c r="NXU702" s="39"/>
      <c r="NXV702" s="39"/>
      <c r="NXW702" s="37"/>
      <c r="NXX702" s="37"/>
      <c r="NXY702" s="37"/>
      <c r="NXZ702" s="37"/>
      <c r="NYA702" s="34"/>
      <c r="NYB702" s="40"/>
      <c r="NYC702" s="34"/>
      <c r="NYD702" s="34"/>
      <c r="NYE702" s="35"/>
      <c r="NYF702" s="36"/>
      <c r="NYG702" s="37"/>
      <c r="NYH702" s="34"/>
      <c r="NYI702" s="34"/>
      <c r="NYJ702" s="41"/>
      <c r="NYK702" s="41"/>
      <c r="NYL702" s="41"/>
      <c r="NYM702" s="41"/>
      <c r="NYN702" s="36"/>
      <c r="NYO702" s="41"/>
      <c r="NYP702" s="36"/>
      <c r="NYQ702" s="34"/>
      <c r="NYR702" s="34"/>
      <c r="NYS702" s="37"/>
      <c r="NYT702" s="38"/>
      <c r="NYU702" s="34"/>
      <c r="NYV702" s="39"/>
      <c r="NYW702" s="39"/>
      <c r="NYX702" s="39"/>
      <c r="NYY702" s="39"/>
      <c r="NYZ702" s="39"/>
      <c r="NZA702" s="39"/>
      <c r="NZB702" s="39"/>
      <c r="NZC702" s="39"/>
      <c r="NZD702" s="39"/>
      <c r="NZE702" s="39"/>
      <c r="NZF702" s="39"/>
      <c r="NZG702" s="37"/>
      <c r="NZH702" s="37"/>
      <c r="NZI702" s="37"/>
      <c r="NZJ702" s="37"/>
      <c r="NZK702" s="34"/>
      <c r="NZL702" s="40"/>
      <c r="NZM702" s="34"/>
      <c r="NZN702" s="34"/>
      <c r="NZO702" s="35"/>
      <c r="NZP702" s="36"/>
      <c r="NZQ702" s="37"/>
      <c r="NZR702" s="34"/>
      <c r="NZS702" s="34"/>
      <c r="NZT702" s="41"/>
      <c r="NZU702" s="41"/>
      <c r="NZV702" s="41"/>
      <c r="NZW702" s="41"/>
      <c r="NZX702" s="36"/>
      <c r="NZY702" s="41"/>
      <c r="NZZ702" s="36"/>
      <c r="OAA702" s="34"/>
      <c r="OAB702" s="34"/>
      <c r="OAC702" s="37"/>
      <c r="OAD702" s="38"/>
      <c r="OAE702" s="34"/>
      <c r="OAF702" s="39"/>
      <c r="OAG702" s="39"/>
      <c r="OAH702" s="39"/>
      <c r="OAI702" s="39"/>
      <c r="OAJ702" s="39"/>
      <c r="OAK702" s="39"/>
      <c r="OAL702" s="39"/>
      <c r="OAM702" s="39"/>
      <c r="OAN702" s="39"/>
      <c r="OAO702" s="39"/>
      <c r="OAP702" s="39"/>
      <c r="OAQ702" s="37"/>
      <c r="OAR702" s="37"/>
      <c r="OAS702" s="37"/>
      <c r="OAT702" s="37"/>
      <c r="OAU702" s="34"/>
      <c r="OAV702" s="40"/>
      <c r="OAW702" s="34"/>
      <c r="OAX702" s="34"/>
      <c r="OAY702" s="35"/>
      <c r="OAZ702" s="36"/>
      <c r="OBA702" s="37"/>
      <c r="OBB702" s="34"/>
      <c r="OBC702" s="34"/>
      <c r="OBD702" s="41"/>
      <c r="OBE702" s="41"/>
      <c r="OBF702" s="41"/>
      <c r="OBG702" s="41"/>
      <c r="OBH702" s="36"/>
      <c r="OBI702" s="41"/>
      <c r="OBJ702" s="36"/>
      <c r="OBK702" s="34"/>
      <c r="OBL702" s="34"/>
      <c r="OBM702" s="37"/>
      <c r="OBN702" s="38"/>
      <c r="OBO702" s="34"/>
      <c r="OBP702" s="39"/>
      <c r="OBQ702" s="39"/>
      <c r="OBR702" s="39"/>
      <c r="OBS702" s="39"/>
      <c r="OBT702" s="39"/>
      <c r="OBU702" s="39"/>
      <c r="OBV702" s="39"/>
      <c r="OBW702" s="39"/>
      <c r="OBX702" s="39"/>
      <c r="OBY702" s="39"/>
      <c r="OBZ702" s="39"/>
      <c r="OCA702" s="37"/>
      <c r="OCB702" s="37"/>
      <c r="OCC702" s="37"/>
      <c r="OCD702" s="37"/>
      <c r="OCE702" s="34"/>
      <c r="OCF702" s="40"/>
      <c r="OCG702" s="34"/>
      <c r="OCH702" s="34"/>
      <c r="OCI702" s="35"/>
      <c r="OCJ702" s="36"/>
      <c r="OCK702" s="37"/>
      <c r="OCL702" s="34"/>
      <c r="OCM702" s="34"/>
      <c r="OCN702" s="41"/>
      <c r="OCO702" s="41"/>
      <c r="OCP702" s="41"/>
      <c r="OCQ702" s="41"/>
      <c r="OCR702" s="36"/>
      <c r="OCS702" s="41"/>
      <c r="OCT702" s="36"/>
      <c r="OCU702" s="34"/>
      <c r="OCV702" s="34"/>
      <c r="OCW702" s="37"/>
      <c r="OCX702" s="38"/>
      <c r="OCY702" s="34"/>
      <c r="OCZ702" s="39"/>
      <c r="ODA702" s="39"/>
      <c r="ODB702" s="39"/>
      <c r="ODC702" s="39"/>
      <c r="ODD702" s="39"/>
      <c r="ODE702" s="39"/>
      <c r="ODF702" s="39"/>
      <c r="ODG702" s="39"/>
      <c r="ODH702" s="39"/>
      <c r="ODI702" s="39"/>
      <c r="ODJ702" s="39"/>
      <c r="ODK702" s="37"/>
      <c r="ODL702" s="37"/>
      <c r="ODM702" s="37"/>
      <c r="ODN702" s="37"/>
      <c r="ODO702" s="34"/>
      <c r="ODP702" s="40"/>
      <c r="ODQ702" s="34"/>
      <c r="ODR702" s="34"/>
      <c r="ODS702" s="35"/>
      <c r="ODT702" s="36"/>
      <c r="ODU702" s="37"/>
      <c r="ODV702" s="34"/>
      <c r="ODW702" s="34"/>
      <c r="ODX702" s="41"/>
      <c r="ODY702" s="41"/>
      <c r="ODZ702" s="41"/>
      <c r="OEA702" s="41"/>
      <c r="OEB702" s="36"/>
      <c r="OEC702" s="41"/>
      <c r="OED702" s="36"/>
      <c r="OEE702" s="34"/>
      <c r="OEF702" s="34"/>
      <c r="OEG702" s="37"/>
      <c r="OEH702" s="38"/>
      <c r="OEI702" s="34"/>
      <c r="OEJ702" s="39"/>
      <c r="OEK702" s="39"/>
      <c r="OEL702" s="39"/>
      <c r="OEM702" s="39"/>
      <c r="OEN702" s="39"/>
      <c r="OEO702" s="39"/>
      <c r="OEP702" s="39"/>
      <c r="OEQ702" s="39"/>
      <c r="OER702" s="39"/>
      <c r="OES702" s="39"/>
      <c r="OET702" s="39"/>
      <c r="OEU702" s="37"/>
      <c r="OEV702" s="37"/>
      <c r="OEW702" s="37"/>
      <c r="OEX702" s="37"/>
      <c r="OEY702" s="34"/>
      <c r="OEZ702" s="40"/>
      <c r="OFA702" s="34"/>
      <c r="OFB702" s="34"/>
      <c r="OFC702" s="35"/>
      <c r="OFD702" s="36"/>
      <c r="OFE702" s="37"/>
      <c r="OFF702" s="34"/>
      <c r="OFG702" s="34"/>
      <c r="OFH702" s="41"/>
      <c r="OFI702" s="41"/>
      <c r="OFJ702" s="41"/>
      <c r="OFK702" s="41"/>
      <c r="OFL702" s="36"/>
      <c r="OFM702" s="41"/>
      <c r="OFN702" s="36"/>
      <c r="OFO702" s="34"/>
      <c r="OFP702" s="34"/>
      <c r="OFQ702" s="37"/>
      <c r="OFR702" s="38"/>
      <c r="OFS702" s="34"/>
      <c r="OFT702" s="39"/>
      <c r="OFU702" s="39"/>
      <c r="OFV702" s="39"/>
      <c r="OFW702" s="39"/>
      <c r="OFX702" s="39"/>
      <c r="OFY702" s="39"/>
      <c r="OFZ702" s="39"/>
      <c r="OGA702" s="39"/>
      <c r="OGB702" s="39"/>
      <c r="OGC702" s="39"/>
      <c r="OGD702" s="39"/>
      <c r="OGE702" s="37"/>
      <c r="OGF702" s="37"/>
      <c r="OGG702" s="37"/>
      <c r="OGH702" s="37"/>
      <c r="OGI702" s="34"/>
      <c r="OGJ702" s="40"/>
      <c r="OGK702" s="34"/>
      <c r="OGL702" s="34"/>
      <c r="OGM702" s="35"/>
      <c r="OGN702" s="36"/>
      <c r="OGO702" s="37"/>
      <c r="OGP702" s="34"/>
      <c r="OGQ702" s="34"/>
      <c r="OGR702" s="41"/>
      <c r="OGS702" s="41"/>
      <c r="OGT702" s="41"/>
      <c r="OGU702" s="41"/>
      <c r="OGV702" s="36"/>
      <c r="OGW702" s="41"/>
      <c r="OGX702" s="36"/>
      <c r="OGY702" s="34"/>
      <c r="OGZ702" s="34"/>
      <c r="OHA702" s="37"/>
      <c r="OHB702" s="38"/>
      <c r="OHC702" s="34"/>
      <c r="OHD702" s="39"/>
      <c r="OHE702" s="39"/>
      <c r="OHF702" s="39"/>
      <c r="OHG702" s="39"/>
      <c r="OHH702" s="39"/>
      <c r="OHI702" s="39"/>
      <c r="OHJ702" s="39"/>
      <c r="OHK702" s="39"/>
      <c r="OHL702" s="39"/>
      <c r="OHM702" s="39"/>
      <c r="OHN702" s="39"/>
      <c r="OHO702" s="37"/>
      <c r="OHP702" s="37"/>
      <c r="OHQ702" s="37"/>
      <c r="OHR702" s="37"/>
      <c r="OHS702" s="34"/>
      <c r="OHT702" s="40"/>
      <c r="OHU702" s="34"/>
      <c r="OHV702" s="34"/>
      <c r="OHW702" s="35"/>
      <c r="OHX702" s="36"/>
      <c r="OHY702" s="37"/>
      <c r="OHZ702" s="34"/>
      <c r="OIA702" s="34"/>
      <c r="OIB702" s="41"/>
      <c r="OIC702" s="41"/>
      <c r="OID702" s="41"/>
      <c r="OIE702" s="41"/>
      <c r="OIF702" s="36"/>
      <c r="OIG702" s="41"/>
      <c r="OIH702" s="36"/>
      <c r="OII702" s="34"/>
      <c r="OIJ702" s="34"/>
      <c r="OIK702" s="37"/>
      <c r="OIL702" s="38"/>
      <c r="OIM702" s="34"/>
      <c r="OIN702" s="39"/>
      <c r="OIO702" s="39"/>
      <c r="OIP702" s="39"/>
      <c r="OIQ702" s="39"/>
      <c r="OIR702" s="39"/>
      <c r="OIS702" s="39"/>
      <c r="OIT702" s="39"/>
      <c r="OIU702" s="39"/>
      <c r="OIV702" s="39"/>
      <c r="OIW702" s="39"/>
      <c r="OIX702" s="39"/>
      <c r="OIY702" s="37"/>
      <c r="OIZ702" s="37"/>
      <c r="OJA702" s="37"/>
      <c r="OJB702" s="37"/>
      <c r="OJC702" s="34"/>
      <c r="OJD702" s="40"/>
      <c r="OJE702" s="34"/>
      <c r="OJF702" s="34"/>
      <c r="OJG702" s="35"/>
      <c r="OJH702" s="36"/>
      <c r="OJI702" s="37"/>
      <c r="OJJ702" s="34"/>
      <c r="OJK702" s="34"/>
      <c r="OJL702" s="41"/>
      <c r="OJM702" s="41"/>
      <c r="OJN702" s="41"/>
      <c r="OJO702" s="41"/>
      <c r="OJP702" s="36"/>
      <c r="OJQ702" s="41"/>
      <c r="OJR702" s="36"/>
      <c r="OJS702" s="34"/>
      <c r="OJT702" s="34"/>
      <c r="OJU702" s="37"/>
      <c r="OJV702" s="38"/>
      <c r="OJW702" s="34"/>
      <c r="OJX702" s="39"/>
      <c r="OJY702" s="39"/>
      <c r="OJZ702" s="39"/>
      <c r="OKA702" s="39"/>
      <c r="OKB702" s="39"/>
      <c r="OKC702" s="39"/>
      <c r="OKD702" s="39"/>
      <c r="OKE702" s="39"/>
      <c r="OKF702" s="39"/>
      <c r="OKG702" s="39"/>
      <c r="OKH702" s="39"/>
      <c r="OKI702" s="37"/>
      <c r="OKJ702" s="37"/>
      <c r="OKK702" s="37"/>
      <c r="OKL702" s="37"/>
      <c r="OKM702" s="34"/>
      <c r="OKN702" s="40"/>
      <c r="OKO702" s="34"/>
      <c r="OKP702" s="34"/>
      <c r="OKQ702" s="35"/>
      <c r="OKR702" s="36"/>
      <c r="OKS702" s="37"/>
      <c r="OKT702" s="34"/>
      <c r="OKU702" s="34"/>
      <c r="OKV702" s="41"/>
      <c r="OKW702" s="41"/>
      <c r="OKX702" s="41"/>
      <c r="OKY702" s="41"/>
      <c r="OKZ702" s="36"/>
      <c r="OLA702" s="41"/>
      <c r="OLB702" s="36"/>
      <c r="OLC702" s="34"/>
      <c r="OLD702" s="34"/>
      <c r="OLE702" s="37"/>
      <c r="OLF702" s="38"/>
      <c r="OLG702" s="34"/>
      <c r="OLH702" s="39"/>
      <c r="OLI702" s="39"/>
      <c r="OLJ702" s="39"/>
      <c r="OLK702" s="39"/>
      <c r="OLL702" s="39"/>
      <c r="OLM702" s="39"/>
      <c r="OLN702" s="39"/>
      <c r="OLO702" s="39"/>
      <c r="OLP702" s="39"/>
      <c r="OLQ702" s="39"/>
      <c r="OLR702" s="39"/>
      <c r="OLS702" s="37"/>
      <c r="OLT702" s="37"/>
      <c r="OLU702" s="37"/>
      <c r="OLV702" s="37"/>
      <c r="OLW702" s="34"/>
      <c r="OLX702" s="40"/>
      <c r="OLY702" s="34"/>
      <c r="OLZ702" s="34"/>
      <c r="OMA702" s="35"/>
      <c r="OMB702" s="36"/>
      <c r="OMC702" s="37"/>
      <c r="OMD702" s="34"/>
      <c r="OME702" s="34"/>
      <c r="OMF702" s="41"/>
      <c r="OMG702" s="41"/>
      <c r="OMH702" s="41"/>
      <c r="OMI702" s="41"/>
      <c r="OMJ702" s="36"/>
      <c r="OMK702" s="41"/>
      <c r="OML702" s="36"/>
      <c r="OMM702" s="34"/>
      <c r="OMN702" s="34"/>
      <c r="OMO702" s="37"/>
      <c r="OMP702" s="38"/>
      <c r="OMQ702" s="34"/>
      <c r="OMR702" s="39"/>
      <c r="OMS702" s="39"/>
      <c r="OMT702" s="39"/>
      <c r="OMU702" s="39"/>
      <c r="OMV702" s="39"/>
      <c r="OMW702" s="39"/>
      <c r="OMX702" s="39"/>
      <c r="OMY702" s="39"/>
      <c r="OMZ702" s="39"/>
      <c r="ONA702" s="39"/>
      <c r="ONB702" s="39"/>
      <c r="ONC702" s="37"/>
      <c r="OND702" s="37"/>
      <c r="ONE702" s="37"/>
      <c r="ONF702" s="37"/>
      <c r="ONG702" s="34"/>
      <c r="ONH702" s="40"/>
      <c r="ONI702" s="34"/>
      <c r="ONJ702" s="34"/>
      <c r="ONK702" s="35"/>
      <c r="ONL702" s="36"/>
      <c r="ONM702" s="37"/>
      <c r="ONN702" s="34"/>
      <c r="ONO702" s="34"/>
      <c r="ONP702" s="41"/>
      <c r="ONQ702" s="41"/>
      <c r="ONR702" s="41"/>
      <c r="ONS702" s="41"/>
      <c r="ONT702" s="36"/>
      <c r="ONU702" s="41"/>
      <c r="ONV702" s="36"/>
      <c r="ONW702" s="34"/>
      <c r="ONX702" s="34"/>
      <c r="ONY702" s="37"/>
      <c r="ONZ702" s="38"/>
      <c r="OOA702" s="34"/>
      <c r="OOB702" s="39"/>
      <c r="OOC702" s="39"/>
      <c r="OOD702" s="39"/>
      <c r="OOE702" s="39"/>
      <c r="OOF702" s="39"/>
      <c r="OOG702" s="39"/>
      <c r="OOH702" s="39"/>
      <c r="OOI702" s="39"/>
      <c r="OOJ702" s="39"/>
      <c r="OOK702" s="39"/>
      <c r="OOL702" s="39"/>
      <c r="OOM702" s="37"/>
      <c r="OON702" s="37"/>
      <c r="OOO702" s="37"/>
      <c r="OOP702" s="37"/>
      <c r="OOQ702" s="34"/>
      <c r="OOR702" s="40"/>
      <c r="OOS702" s="34"/>
      <c r="OOT702" s="34"/>
      <c r="OOU702" s="35"/>
      <c r="OOV702" s="36"/>
      <c r="OOW702" s="37"/>
      <c r="OOX702" s="34"/>
      <c r="OOY702" s="34"/>
      <c r="OOZ702" s="41"/>
      <c r="OPA702" s="41"/>
      <c r="OPB702" s="41"/>
      <c r="OPC702" s="41"/>
      <c r="OPD702" s="36"/>
      <c r="OPE702" s="41"/>
      <c r="OPF702" s="36"/>
      <c r="OPG702" s="34"/>
      <c r="OPH702" s="34"/>
      <c r="OPI702" s="37"/>
      <c r="OPJ702" s="38"/>
      <c r="OPK702" s="34"/>
      <c r="OPL702" s="39"/>
      <c r="OPM702" s="39"/>
      <c r="OPN702" s="39"/>
      <c r="OPO702" s="39"/>
      <c r="OPP702" s="39"/>
      <c r="OPQ702" s="39"/>
      <c r="OPR702" s="39"/>
      <c r="OPS702" s="39"/>
      <c r="OPT702" s="39"/>
      <c r="OPU702" s="39"/>
      <c r="OPV702" s="39"/>
      <c r="OPW702" s="37"/>
      <c r="OPX702" s="37"/>
      <c r="OPY702" s="37"/>
      <c r="OPZ702" s="37"/>
      <c r="OQA702" s="34"/>
      <c r="OQB702" s="40"/>
      <c r="OQC702" s="34"/>
      <c r="OQD702" s="34"/>
      <c r="OQE702" s="35"/>
      <c r="OQF702" s="36"/>
      <c r="OQG702" s="37"/>
      <c r="OQH702" s="34"/>
      <c r="OQI702" s="34"/>
      <c r="OQJ702" s="41"/>
      <c r="OQK702" s="41"/>
      <c r="OQL702" s="41"/>
      <c r="OQM702" s="41"/>
      <c r="OQN702" s="36"/>
      <c r="OQO702" s="41"/>
      <c r="OQP702" s="36"/>
      <c r="OQQ702" s="34"/>
      <c r="OQR702" s="34"/>
      <c r="OQS702" s="37"/>
      <c r="OQT702" s="38"/>
      <c r="OQU702" s="34"/>
      <c r="OQV702" s="39"/>
      <c r="OQW702" s="39"/>
      <c r="OQX702" s="39"/>
      <c r="OQY702" s="39"/>
      <c r="OQZ702" s="39"/>
      <c r="ORA702" s="39"/>
      <c r="ORB702" s="39"/>
      <c r="ORC702" s="39"/>
      <c r="ORD702" s="39"/>
      <c r="ORE702" s="39"/>
      <c r="ORF702" s="39"/>
      <c r="ORG702" s="37"/>
      <c r="ORH702" s="37"/>
      <c r="ORI702" s="37"/>
      <c r="ORJ702" s="37"/>
      <c r="ORK702" s="34"/>
      <c r="ORL702" s="40"/>
      <c r="ORM702" s="34"/>
      <c r="ORN702" s="34"/>
      <c r="ORO702" s="35"/>
      <c r="ORP702" s="36"/>
      <c r="ORQ702" s="37"/>
      <c r="ORR702" s="34"/>
      <c r="ORS702" s="34"/>
      <c r="ORT702" s="41"/>
      <c r="ORU702" s="41"/>
      <c r="ORV702" s="41"/>
      <c r="ORW702" s="41"/>
      <c r="ORX702" s="36"/>
      <c r="ORY702" s="41"/>
      <c r="ORZ702" s="36"/>
      <c r="OSA702" s="34"/>
      <c r="OSB702" s="34"/>
      <c r="OSC702" s="37"/>
      <c r="OSD702" s="38"/>
      <c r="OSE702" s="34"/>
      <c r="OSF702" s="39"/>
      <c r="OSG702" s="39"/>
      <c r="OSH702" s="39"/>
      <c r="OSI702" s="39"/>
      <c r="OSJ702" s="39"/>
      <c r="OSK702" s="39"/>
      <c r="OSL702" s="39"/>
      <c r="OSM702" s="39"/>
      <c r="OSN702" s="39"/>
      <c r="OSO702" s="39"/>
      <c r="OSP702" s="39"/>
      <c r="OSQ702" s="37"/>
      <c r="OSR702" s="37"/>
      <c r="OSS702" s="37"/>
      <c r="OST702" s="37"/>
      <c r="OSU702" s="34"/>
      <c r="OSV702" s="40"/>
      <c r="OSW702" s="34"/>
      <c r="OSX702" s="34"/>
      <c r="OSY702" s="35"/>
      <c r="OSZ702" s="36"/>
      <c r="OTA702" s="37"/>
      <c r="OTB702" s="34"/>
      <c r="OTC702" s="34"/>
      <c r="OTD702" s="41"/>
      <c r="OTE702" s="41"/>
      <c r="OTF702" s="41"/>
      <c r="OTG702" s="41"/>
      <c r="OTH702" s="36"/>
      <c r="OTI702" s="41"/>
      <c r="OTJ702" s="36"/>
      <c r="OTK702" s="34"/>
      <c r="OTL702" s="34"/>
      <c r="OTM702" s="37"/>
      <c r="OTN702" s="38"/>
      <c r="OTO702" s="34"/>
      <c r="OTP702" s="39"/>
      <c r="OTQ702" s="39"/>
      <c r="OTR702" s="39"/>
      <c r="OTS702" s="39"/>
      <c r="OTT702" s="39"/>
      <c r="OTU702" s="39"/>
      <c r="OTV702" s="39"/>
      <c r="OTW702" s="39"/>
      <c r="OTX702" s="39"/>
      <c r="OTY702" s="39"/>
      <c r="OTZ702" s="39"/>
      <c r="OUA702" s="37"/>
      <c r="OUB702" s="37"/>
      <c r="OUC702" s="37"/>
      <c r="OUD702" s="37"/>
      <c r="OUE702" s="34"/>
      <c r="OUF702" s="40"/>
      <c r="OUG702" s="34"/>
      <c r="OUH702" s="34"/>
      <c r="OUI702" s="35"/>
      <c r="OUJ702" s="36"/>
      <c r="OUK702" s="37"/>
      <c r="OUL702" s="34"/>
      <c r="OUM702" s="34"/>
      <c r="OUN702" s="41"/>
      <c r="OUO702" s="41"/>
      <c r="OUP702" s="41"/>
      <c r="OUQ702" s="41"/>
      <c r="OUR702" s="36"/>
      <c r="OUS702" s="41"/>
      <c r="OUT702" s="36"/>
      <c r="OUU702" s="34"/>
      <c r="OUV702" s="34"/>
      <c r="OUW702" s="37"/>
      <c r="OUX702" s="38"/>
      <c r="OUY702" s="34"/>
      <c r="OUZ702" s="39"/>
      <c r="OVA702" s="39"/>
      <c r="OVB702" s="39"/>
      <c r="OVC702" s="39"/>
      <c r="OVD702" s="39"/>
      <c r="OVE702" s="39"/>
      <c r="OVF702" s="39"/>
      <c r="OVG702" s="39"/>
      <c r="OVH702" s="39"/>
      <c r="OVI702" s="39"/>
      <c r="OVJ702" s="39"/>
      <c r="OVK702" s="37"/>
      <c r="OVL702" s="37"/>
      <c r="OVM702" s="37"/>
      <c r="OVN702" s="37"/>
      <c r="OVO702" s="34"/>
      <c r="OVP702" s="40"/>
      <c r="OVQ702" s="34"/>
      <c r="OVR702" s="34"/>
      <c r="OVS702" s="35"/>
      <c r="OVT702" s="36"/>
      <c r="OVU702" s="37"/>
      <c r="OVV702" s="34"/>
      <c r="OVW702" s="34"/>
      <c r="OVX702" s="41"/>
      <c r="OVY702" s="41"/>
      <c r="OVZ702" s="41"/>
      <c r="OWA702" s="41"/>
      <c r="OWB702" s="36"/>
      <c r="OWC702" s="41"/>
      <c r="OWD702" s="36"/>
      <c r="OWE702" s="34"/>
      <c r="OWF702" s="34"/>
      <c r="OWG702" s="37"/>
      <c r="OWH702" s="38"/>
      <c r="OWI702" s="34"/>
      <c r="OWJ702" s="39"/>
      <c r="OWK702" s="39"/>
      <c r="OWL702" s="39"/>
      <c r="OWM702" s="39"/>
      <c r="OWN702" s="39"/>
      <c r="OWO702" s="39"/>
      <c r="OWP702" s="39"/>
      <c r="OWQ702" s="39"/>
      <c r="OWR702" s="39"/>
      <c r="OWS702" s="39"/>
      <c r="OWT702" s="39"/>
      <c r="OWU702" s="37"/>
      <c r="OWV702" s="37"/>
      <c r="OWW702" s="37"/>
      <c r="OWX702" s="37"/>
      <c r="OWY702" s="34"/>
      <c r="OWZ702" s="40"/>
      <c r="OXA702" s="34"/>
      <c r="OXB702" s="34"/>
      <c r="OXC702" s="35"/>
      <c r="OXD702" s="36"/>
      <c r="OXE702" s="37"/>
      <c r="OXF702" s="34"/>
      <c r="OXG702" s="34"/>
      <c r="OXH702" s="41"/>
      <c r="OXI702" s="41"/>
      <c r="OXJ702" s="41"/>
      <c r="OXK702" s="41"/>
      <c r="OXL702" s="36"/>
      <c r="OXM702" s="41"/>
      <c r="OXN702" s="36"/>
      <c r="OXO702" s="34"/>
      <c r="OXP702" s="34"/>
      <c r="OXQ702" s="37"/>
      <c r="OXR702" s="38"/>
      <c r="OXS702" s="34"/>
      <c r="OXT702" s="39"/>
      <c r="OXU702" s="39"/>
      <c r="OXV702" s="39"/>
      <c r="OXW702" s="39"/>
      <c r="OXX702" s="39"/>
      <c r="OXY702" s="39"/>
      <c r="OXZ702" s="39"/>
      <c r="OYA702" s="39"/>
      <c r="OYB702" s="39"/>
      <c r="OYC702" s="39"/>
      <c r="OYD702" s="39"/>
      <c r="OYE702" s="37"/>
      <c r="OYF702" s="37"/>
      <c r="OYG702" s="37"/>
      <c r="OYH702" s="37"/>
      <c r="OYI702" s="34"/>
      <c r="OYJ702" s="40"/>
      <c r="OYK702" s="34"/>
      <c r="OYL702" s="34"/>
      <c r="OYM702" s="35"/>
      <c r="OYN702" s="36"/>
      <c r="OYO702" s="37"/>
      <c r="OYP702" s="34"/>
      <c r="OYQ702" s="34"/>
      <c r="OYR702" s="41"/>
      <c r="OYS702" s="41"/>
      <c r="OYT702" s="41"/>
      <c r="OYU702" s="41"/>
      <c r="OYV702" s="36"/>
      <c r="OYW702" s="41"/>
      <c r="OYX702" s="36"/>
      <c r="OYY702" s="34"/>
      <c r="OYZ702" s="34"/>
      <c r="OZA702" s="37"/>
      <c r="OZB702" s="38"/>
      <c r="OZC702" s="34"/>
      <c r="OZD702" s="39"/>
      <c r="OZE702" s="39"/>
      <c r="OZF702" s="39"/>
      <c r="OZG702" s="39"/>
      <c r="OZH702" s="39"/>
      <c r="OZI702" s="39"/>
      <c r="OZJ702" s="39"/>
      <c r="OZK702" s="39"/>
      <c r="OZL702" s="39"/>
      <c r="OZM702" s="39"/>
      <c r="OZN702" s="39"/>
      <c r="OZO702" s="37"/>
      <c r="OZP702" s="37"/>
      <c r="OZQ702" s="37"/>
      <c r="OZR702" s="37"/>
      <c r="OZS702" s="34"/>
      <c r="OZT702" s="40"/>
      <c r="OZU702" s="34"/>
      <c r="OZV702" s="34"/>
      <c r="OZW702" s="35"/>
      <c r="OZX702" s="36"/>
      <c r="OZY702" s="37"/>
      <c r="OZZ702" s="34"/>
      <c r="PAA702" s="34"/>
      <c r="PAB702" s="41"/>
      <c r="PAC702" s="41"/>
      <c r="PAD702" s="41"/>
      <c r="PAE702" s="41"/>
      <c r="PAF702" s="36"/>
      <c r="PAG702" s="41"/>
      <c r="PAH702" s="36"/>
      <c r="PAI702" s="34"/>
      <c r="PAJ702" s="34"/>
      <c r="PAK702" s="37"/>
      <c r="PAL702" s="38"/>
      <c r="PAM702" s="34"/>
      <c r="PAN702" s="39"/>
      <c r="PAO702" s="39"/>
      <c r="PAP702" s="39"/>
      <c r="PAQ702" s="39"/>
      <c r="PAR702" s="39"/>
      <c r="PAS702" s="39"/>
      <c r="PAT702" s="39"/>
      <c r="PAU702" s="39"/>
      <c r="PAV702" s="39"/>
      <c r="PAW702" s="39"/>
      <c r="PAX702" s="39"/>
      <c r="PAY702" s="37"/>
      <c r="PAZ702" s="37"/>
      <c r="PBA702" s="37"/>
      <c r="PBB702" s="37"/>
      <c r="PBC702" s="34"/>
      <c r="PBD702" s="40"/>
      <c r="PBE702" s="34"/>
      <c r="PBF702" s="34"/>
      <c r="PBG702" s="35"/>
      <c r="PBH702" s="36"/>
      <c r="PBI702" s="37"/>
      <c r="PBJ702" s="34"/>
      <c r="PBK702" s="34"/>
      <c r="PBL702" s="41"/>
      <c r="PBM702" s="41"/>
      <c r="PBN702" s="41"/>
      <c r="PBO702" s="41"/>
      <c r="PBP702" s="36"/>
      <c r="PBQ702" s="41"/>
      <c r="PBR702" s="36"/>
      <c r="PBS702" s="34"/>
      <c r="PBT702" s="34"/>
      <c r="PBU702" s="37"/>
      <c r="PBV702" s="38"/>
      <c r="PBW702" s="34"/>
      <c r="PBX702" s="39"/>
      <c r="PBY702" s="39"/>
      <c r="PBZ702" s="39"/>
      <c r="PCA702" s="39"/>
      <c r="PCB702" s="39"/>
      <c r="PCC702" s="39"/>
      <c r="PCD702" s="39"/>
      <c r="PCE702" s="39"/>
      <c r="PCF702" s="39"/>
      <c r="PCG702" s="39"/>
      <c r="PCH702" s="39"/>
      <c r="PCI702" s="37"/>
      <c r="PCJ702" s="37"/>
      <c r="PCK702" s="37"/>
      <c r="PCL702" s="37"/>
      <c r="PCM702" s="34"/>
      <c r="PCN702" s="40"/>
      <c r="PCO702" s="34"/>
      <c r="PCP702" s="34"/>
      <c r="PCQ702" s="35"/>
      <c r="PCR702" s="36"/>
      <c r="PCS702" s="37"/>
      <c r="PCT702" s="34"/>
      <c r="PCU702" s="34"/>
      <c r="PCV702" s="41"/>
      <c r="PCW702" s="41"/>
      <c r="PCX702" s="41"/>
      <c r="PCY702" s="41"/>
      <c r="PCZ702" s="36"/>
      <c r="PDA702" s="41"/>
      <c r="PDB702" s="36"/>
      <c r="PDC702" s="34"/>
      <c r="PDD702" s="34"/>
      <c r="PDE702" s="37"/>
      <c r="PDF702" s="38"/>
      <c r="PDG702" s="34"/>
      <c r="PDH702" s="39"/>
      <c r="PDI702" s="39"/>
      <c r="PDJ702" s="39"/>
      <c r="PDK702" s="39"/>
      <c r="PDL702" s="39"/>
      <c r="PDM702" s="39"/>
      <c r="PDN702" s="39"/>
      <c r="PDO702" s="39"/>
      <c r="PDP702" s="39"/>
      <c r="PDQ702" s="39"/>
      <c r="PDR702" s="39"/>
      <c r="PDS702" s="37"/>
      <c r="PDT702" s="37"/>
      <c r="PDU702" s="37"/>
      <c r="PDV702" s="37"/>
      <c r="PDW702" s="34"/>
      <c r="PDX702" s="40"/>
      <c r="PDY702" s="34"/>
      <c r="PDZ702" s="34"/>
      <c r="PEA702" s="35"/>
      <c r="PEB702" s="36"/>
      <c r="PEC702" s="37"/>
      <c r="PED702" s="34"/>
      <c r="PEE702" s="34"/>
      <c r="PEF702" s="41"/>
      <c r="PEG702" s="41"/>
      <c r="PEH702" s="41"/>
      <c r="PEI702" s="41"/>
      <c r="PEJ702" s="36"/>
      <c r="PEK702" s="41"/>
      <c r="PEL702" s="36"/>
      <c r="PEM702" s="34"/>
      <c r="PEN702" s="34"/>
      <c r="PEO702" s="37"/>
      <c r="PEP702" s="38"/>
      <c r="PEQ702" s="34"/>
      <c r="PER702" s="39"/>
      <c r="PES702" s="39"/>
      <c r="PET702" s="39"/>
      <c r="PEU702" s="39"/>
      <c r="PEV702" s="39"/>
      <c r="PEW702" s="39"/>
      <c r="PEX702" s="39"/>
      <c r="PEY702" s="39"/>
      <c r="PEZ702" s="39"/>
      <c r="PFA702" s="39"/>
      <c r="PFB702" s="39"/>
      <c r="PFC702" s="37"/>
      <c r="PFD702" s="37"/>
      <c r="PFE702" s="37"/>
      <c r="PFF702" s="37"/>
      <c r="PFG702" s="34"/>
      <c r="PFH702" s="40"/>
      <c r="PFI702" s="34"/>
      <c r="PFJ702" s="34"/>
      <c r="PFK702" s="35"/>
      <c r="PFL702" s="36"/>
      <c r="PFM702" s="37"/>
      <c r="PFN702" s="34"/>
      <c r="PFO702" s="34"/>
      <c r="PFP702" s="41"/>
      <c r="PFQ702" s="41"/>
      <c r="PFR702" s="41"/>
      <c r="PFS702" s="41"/>
      <c r="PFT702" s="36"/>
      <c r="PFU702" s="41"/>
      <c r="PFV702" s="36"/>
      <c r="PFW702" s="34"/>
      <c r="PFX702" s="34"/>
      <c r="PFY702" s="37"/>
      <c r="PFZ702" s="38"/>
      <c r="PGA702" s="34"/>
      <c r="PGB702" s="39"/>
      <c r="PGC702" s="39"/>
      <c r="PGD702" s="39"/>
      <c r="PGE702" s="39"/>
      <c r="PGF702" s="39"/>
      <c r="PGG702" s="39"/>
      <c r="PGH702" s="39"/>
      <c r="PGI702" s="39"/>
      <c r="PGJ702" s="39"/>
      <c r="PGK702" s="39"/>
      <c r="PGL702" s="39"/>
      <c r="PGM702" s="37"/>
      <c r="PGN702" s="37"/>
      <c r="PGO702" s="37"/>
      <c r="PGP702" s="37"/>
      <c r="PGQ702" s="34"/>
      <c r="PGR702" s="40"/>
      <c r="PGS702" s="34"/>
      <c r="PGT702" s="34"/>
      <c r="PGU702" s="35"/>
      <c r="PGV702" s="36"/>
      <c r="PGW702" s="37"/>
      <c r="PGX702" s="34"/>
      <c r="PGY702" s="34"/>
      <c r="PGZ702" s="41"/>
      <c r="PHA702" s="41"/>
      <c r="PHB702" s="41"/>
      <c r="PHC702" s="41"/>
      <c r="PHD702" s="36"/>
      <c r="PHE702" s="41"/>
      <c r="PHF702" s="36"/>
      <c r="PHG702" s="34"/>
      <c r="PHH702" s="34"/>
      <c r="PHI702" s="37"/>
      <c r="PHJ702" s="38"/>
      <c r="PHK702" s="34"/>
      <c r="PHL702" s="39"/>
      <c r="PHM702" s="39"/>
      <c r="PHN702" s="39"/>
      <c r="PHO702" s="39"/>
      <c r="PHP702" s="39"/>
      <c r="PHQ702" s="39"/>
      <c r="PHR702" s="39"/>
      <c r="PHS702" s="39"/>
      <c r="PHT702" s="39"/>
      <c r="PHU702" s="39"/>
      <c r="PHV702" s="39"/>
      <c r="PHW702" s="37"/>
      <c r="PHX702" s="37"/>
      <c r="PHY702" s="37"/>
      <c r="PHZ702" s="37"/>
      <c r="PIA702" s="34"/>
      <c r="PIB702" s="40"/>
      <c r="PIC702" s="34"/>
      <c r="PID702" s="34"/>
      <c r="PIE702" s="35"/>
      <c r="PIF702" s="36"/>
      <c r="PIG702" s="37"/>
      <c r="PIH702" s="34"/>
      <c r="PII702" s="34"/>
      <c r="PIJ702" s="41"/>
      <c r="PIK702" s="41"/>
      <c r="PIL702" s="41"/>
      <c r="PIM702" s="41"/>
      <c r="PIN702" s="36"/>
      <c r="PIO702" s="41"/>
      <c r="PIP702" s="36"/>
      <c r="PIQ702" s="34"/>
      <c r="PIR702" s="34"/>
      <c r="PIS702" s="37"/>
      <c r="PIT702" s="38"/>
      <c r="PIU702" s="34"/>
      <c r="PIV702" s="39"/>
      <c r="PIW702" s="39"/>
      <c r="PIX702" s="39"/>
      <c r="PIY702" s="39"/>
      <c r="PIZ702" s="39"/>
      <c r="PJA702" s="39"/>
      <c r="PJB702" s="39"/>
      <c r="PJC702" s="39"/>
      <c r="PJD702" s="39"/>
      <c r="PJE702" s="39"/>
      <c r="PJF702" s="39"/>
      <c r="PJG702" s="37"/>
      <c r="PJH702" s="37"/>
      <c r="PJI702" s="37"/>
      <c r="PJJ702" s="37"/>
      <c r="PJK702" s="34"/>
      <c r="PJL702" s="40"/>
      <c r="PJM702" s="34"/>
      <c r="PJN702" s="34"/>
      <c r="PJO702" s="35"/>
      <c r="PJP702" s="36"/>
      <c r="PJQ702" s="37"/>
      <c r="PJR702" s="34"/>
      <c r="PJS702" s="34"/>
      <c r="PJT702" s="41"/>
      <c r="PJU702" s="41"/>
      <c r="PJV702" s="41"/>
      <c r="PJW702" s="41"/>
      <c r="PJX702" s="36"/>
      <c r="PJY702" s="41"/>
      <c r="PJZ702" s="36"/>
      <c r="PKA702" s="34"/>
      <c r="PKB702" s="34"/>
      <c r="PKC702" s="37"/>
      <c r="PKD702" s="38"/>
      <c r="PKE702" s="34"/>
      <c r="PKF702" s="39"/>
      <c r="PKG702" s="39"/>
      <c r="PKH702" s="39"/>
      <c r="PKI702" s="39"/>
      <c r="PKJ702" s="39"/>
      <c r="PKK702" s="39"/>
      <c r="PKL702" s="39"/>
      <c r="PKM702" s="39"/>
      <c r="PKN702" s="39"/>
      <c r="PKO702" s="39"/>
      <c r="PKP702" s="39"/>
      <c r="PKQ702" s="37"/>
      <c r="PKR702" s="37"/>
      <c r="PKS702" s="37"/>
      <c r="PKT702" s="37"/>
      <c r="PKU702" s="34"/>
      <c r="PKV702" s="40"/>
      <c r="PKW702" s="34"/>
      <c r="PKX702" s="34"/>
      <c r="PKY702" s="35"/>
      <c r="PKZ702" s="36"/>
      <c r="PLA702" s="37"/>
      <c r="PLB702" s="34"/>
      <c r="PLC702" s="34"/>
      <c r="PLD702" s="41"/>
      <c r="PLE702" s="41"/>
      <c r="PLF702" s="41"/>
      <c r="PLG702" s="41"/>
      <c r="PLH702" s="36"/>
      <c r="PLI702" s="41"/>
      <c r="PLJ702" s="36"/>
      <c r="PLK702" s="34"/>
      <c r="PLL702" s="34"/>
      <c r="PLM702" s="37"/>
      <c r="PLN702" s="38"/>
      <c r="PLO702" s="34"/>
      <c r="PLP702" s="39"/>
      <c r="PLQ702" s="39"/>
      <c r="PLR702" s="39"/>
      <c r="PLS702" s="39"/>
      <c r="PLT702" s="39"/>
      <c r="PLU702" s="39"/>
      <c r="PLV702" s="39"/>
      <c r="PLW702" s="39"/>
      <c r="PLX702" s="39"/>
      <c r="PLY702" s="39"/>
      <c r="PLZ702" s="39"/>
      <c r="PMA702" s="37"/>
      <c r="PMB702" s="37"/>
      <c r="PMC702" s="37"/>
      <c r="PMD702" s="37"/>
      <c r="PME702" s="34"/>
      <c r="PMF702" s="40"/>
      <c r="PMG702" s="34"/>
      <c r="PMH702" s="34"/>
      <c r="PMI702" s="35"/>
      <c r="PMJ702" s="36"/>
      <c r="PMK702" s="37"/>
      <c r="PML702" s="34"/>
      <c r="PMM702" s="34"/>
      <c r="PMN702" s="41"/>
      <c r="PMO702" s="41"/>
      <c r="PMP702" s="41"/>
      <c r="PMQ702" s="41"/>
      <c r="PMR702" s="36"/>
      <c r="PMS702" s="41"/>
      <c r="PMT702" s="36"/>
      <c r="PMU702" s="34"/>
      <c r="PMV702" s="34"/>
      <c r="PMW702" s="37"/>
      <c r="PMX702" s="38"/>
      <c r="PMY702" s="34"/>
      <c r="PMZ702" s="39"/>
      <c r="PNA702" s="39"/>
      <c r="PNB702" s="39"/>
      <c r="PNC702" s="39"/>
      <c r="PND702" s="39"/>
      <c r="PNE702" s="39"/>
      <c r="PNF702" s="39"/>
      <c r="PNG702" s="39"/>
      <c r="PNH702" s="39"/>
      <c r="PNI702" s="39"/>
      <c r="PNJ702" s="39"/>
      <c r="PNK702" s="37"/>
      <c r="PNL702" s="37"/>
      <c r="PNM702" s="37"/>
      <c r="PNN702" s="37"/>
      <c r="PNO702" s="34"/>
      <c r="PNP702" s="40"/>
      <c r="PNQ702" s="34"/>
      <c r="PNR702" s="34"/>
      <c r="PNS702" s="35"/>
      <c r="PNT702" s="36"/>
      <c r="PNU702" s="37"/>
      <c r="PNV702" s="34"/>
      <c r="PNW702" s="34"/>
      <c r="PNX702" s="41"/>
      <c r="PNY702" s="41"/>
      <c r="PNZ702" s="41"/>
      <c r="POA702" s="41"/>
      <c r="POB702" s="36"/>
      <c r="POC702" s="41"/>
      <c r="POD702" s="36"/>
      <c r="POE702" s="34"/>
      <c r="POF702" s="34"/>
      <c r="POG702" s="37"/>
      <c r="POH702" s="38"/>
      <c r="POI702" s="34"/>
      <c r="POJ702" s="39"/>
      <c r="POK702" s="39"/>
      <c r="POL702" s="39"/>
      <c r="POM702" s="39"/>
      <c r="PON702" s="39"/>
      <c r="POO702" s="39"/>
      <c r="POP702" s="39"/>
      <c r="POQ702" s="39"/>
      <c r="POR702" s="39"/>
      <c r="POS702" s="39"/>
      <c r="POT702" s="39"/>
      <c r="POU702" s="37"/>
      <c r="POV702" s="37"/>
      <c r="POW702" s="37"/>
      <c r="POX702" s="37"/>
      <c r="POY702" s="34"/>
      <c r="POZ702" s="40"/>
      <c r="PPA702" s="34"/>
      <c r="PPB702" s="34"/>
      <c r="PPC702" s="35"/>
      <c r="PPD702" s="36"/>
      <c r="PPE702" s="37"/>
      <c r="PPF702" s="34"/>
      <c r="PPG702" s="34"/>
      <c r="PPH702" s="41"/>
      <c r="PPI702" s="41"/>
      <c r="PPJ702" s="41"/>
      <c r="PPK702" s="41"/>
      <c r="PPL702" s="36"/>
      <c r="PPM702" s="41"/>
      <c r="PPN702" s="36"/>
      <c r="PPO702" s="34"/>
      <c r="PPP702" s="34"/>
      <c r="PPQ702" s="37"/>
      <c r="PPR702" s="38"/>
      <c r="PPS702" s="34"/>
      <c r="PPT702" s="39"/>
      <c r="PPU702" s="39"/>
      <c r="PPV702" s="39"/>
      <c r="PPW702" s="39"/>
      <c r="PPX702" s="39"/>
      <c r="PPY702" s="39"/>
      <c r="PPZ702" s="39"/>
      <c r="PQA702" s="39"/>
      <c r="PQB702" s="39"/>
      <c r="PQC702" s="39"/>
      <c r="PQD702" s="39"/>
      <c r="PQE702" s="37"/>
      <c r="PQF702" s="37"/>
      <c r="PQG702" s="37"/>
      <c r="PQH702" s="37"/>
      <c r="PQI702" s="34"/>
      <c r="PQJ702" s="40"/>
      <c r="PQK702" s="34"/>
      <c r="PQL702" s="34"/>
      <c r="PQM702" s="35"/>
      <c r="PQN702" s="36"/>
      <c r="PQO702" s="37"/>
      <c r="PQP702" s="34"/>
      <c r="PQQ702" s="34"/>
      <c r="PQR702" s="41"/>
      <c r="PQS702" s="41"/>
      <c r="PQT702" s="41"/>
      <c r="PQU702" s="41"/>
      <c r="PQV702" s="36"/>
      <c r="PQW702" s="41"/>
      <c r="PQX702" s="36"/>
      <c r="PQY702" s="34"/>
      <c r="PQZ702" s="34"/>
      <c r="PRA702" s="37"/>
      <c r="PRB702" s="38"/>
      <c r="PRC702" s="34"/>
      <c r="PRD702" s="39"/>
      <c r="PRE702" s="39"/>
      <c r="PRF702" s="39"/>
      <c r="PRG702" s="39"/>
      <c r="PRH702" s="39"/>
      <c r="PRI702" s="39"/>
      <c r="PRJ702" s="39"/>
      <c r="PRK702" s="39"/>
      <c r="PRL702" s="39"/>
      <c r="PRM702" s="39"/>
      <c r="PRN702" s="39"/>
      <c r="PRO702" s="37"/>
      <c r="PRP702" s="37"/>
      <c r="PRQ702" s="37"/>
      <c r="PRR702" s="37"/>
      <c r="PRS702" s="34"/>
      <c r="PRT702" s="40"/>
      <c r="PRU702" s="34"/>
      <c r="PRV702" s="34"/>
      <c r="PRW702" s="35"/>
      <c r="PRX702" s="36"/>
      <c r="PRY702" s="37"/>
      <c r="PRZ702" s="34"/>
      <c r="PSA702" s="34"/>
      <c r="PSB702" s="41"/>
      <c r="PSC702" s="41"/>
      <c r="PSD702" s="41"/>
      <c r="PSE702" s="41"/>
      <c r="PSF702" s="36"/>
      <c r="PSG702" s="41"/>
      <c r="PSH702" s="36"/>
      <c r="PSI702" s="34"/>
      <c r="PSJ702" s="34"/>
      <c r="PSK702" s="37"/>
      <c r="PSL702" s="38"/>
      <c r="PSM702" s="34"/>
      <c r="PSN702" s="39"/>
      <c r="PSO702" s="39"/>
      <c r="PSP702" s="39"/>
      <c r="PSQ702" s="39"/>
      <c r="PSR702" s="39"/>
      <c r="PSS702" s="39"/>
      <c r="PST702" s="39"/>
      <c r="PSU702" s="39"/>
      <c r="PSV702" s="39"/>
      <c r="PSW702" s="39"/>
      <c r="PSX702" s="39"/>
      <c r="PSY702" s="37"/>
      <c r="PSZ702" s="37"/>
      <c r="PTA702" s="37"/>
      <c r="PTB702" s="37"/>
      <c r="PTC702" s="34"/>
      <c r="PTD702" s="40"/>
      <c r="PTE702" s="34"/>
      <c r="PTF702" s="34"/>
      <c r="PTG702" s="35"/>
      <c r="PTH702" s="36"/>
      <c r="PTI702" s="37"/>
      <c r="PTJ702" s="34"/>
      <c r="PTK702" s="34"/>
      <c r="PTL702" s="41"/>
      <c r="PTM702" s="41"/>
      <c r="PTN702" s="41"/>
      <c r="PTO702" s="41"/>
      <c r="PTP702" s="36"/>
      <c r="PTQ702" s="41"/>
      <c r="PTR702" s="36"/>
      <c r="PTS702" s="34"/>
      <c r="PTT702" s="34"/>
      <c r="PTU702" s="37"/>
      <c r="PTV702" s="38"/>
      <c r="PTW702" s="34"/>
      <c r="PTX702" s="39"/>
      <c r="PTY702" s="39"/>
      <c r="PTZ702" s="39"/>
      <c r="PUA702" s="39"/>
      <c r="PUB702" s="39"/>
      <c r="PUC702" s="39"/>
      <c r="PUD702" s="39"/>
      <c r="PUE702" s="39"/>
      <c r="PUF702" s="39"/>
      <c r="PUG702" s="39"/>
      <c r="PUH702" s="39"/>
      <c r="PUI702" s="37"/>
      <c r="PUJ702" s="37"/>
      <c r="PUK702" s="37"/>
      <c r="PUL702" s="37"/>
      <c r="PUM702" s="34"/>
      <c r="PUN702" s="40"/>
      <c r="PUO702" s="34"/>
      <c r="PUP702" s="34"/>
      <c r="PUQ702" s="35"/>
      <c r="PUR702" s="36"/>
      <c r="PUS702" s="37"/>
      <c r="PUT702" s="34"/>
      <c r="PUU702" s="34"/>
      <c r="PUV702" s="41"/>
      <c r="PUW702" s="41"/>
      <c r="PUX702" s="41"/>
      <c r="PUY702" s="41"/>
      <c r="PUZ702" s="36"/>
      <c r="PVA702" s="41"/>
      <c r="PVB702" s="36"/>
      <c r="PVC702" s="34"/>
      <c r="PVD702" s="34"/>
      <c r="PVE702" s="37"/>
      <c r="PVF702" s="38"/>
      <c r="PVG702" s="34"/>
      <c r="PVH702" s="39"/>
      <c r="PVI702" s="39"/>
      <c r="PVJ702" s="39"/>
      <c r="PVK702" s="39"/>
      <c r="PVL702" s="39"/>
      <c r="PVM702" s="39"/>
      <c r="PVN702" s="39"/>
      <c r="PVO702" s="39"/>
      <c r="PVP702" s="39"/>
      <c r="PVQ702" s="39"/>
      <c r="PVR702" s="39"/>
      <c r="PVS702" s="37"/>
      <c r="PVT702" s="37"/>
      <c r="PVU702" s="37"/>
      <c r="PVV702" s="37"/>
      <c r="PVW702" s="34"/>
      <c r="PVX702" s="40"/>
      <c r="PVY702" s="34"/>
      <c r="PVZ702" s="34"/>
      <c r="PWA702" s="35"/>
      <c r="PWB702" s="36"/>
      <c r="PWC702" s="37"/>
      <c r="PWD702" s="34"/>
      <c r="PWE702" s="34"/>
      <c r="PWF702" s="41"/>
      <c r="PWG702" s="41"/>
      <c r="PWH702" s="41"/>
      <c r="PWI702" s="41"/>
      <c r="PWJ702" s="36"/>
      <c r="PWK702" s="41"/>
      <c r="PWL702" s="36"/>
      <c r="PWM702" s="34"/>
      <c r="PWN702" s="34"/>
      <c r="PWO702" s="37"/>
      <c r="PWP702" s="38"/>
      <c r="PWQ702" s="34"/>
      <c r="PWR702" s="39"/>
      <c r="PWS702" s="39"/>
      <c r="PWT702" s="39"/>
      <c r="PWU702" s="39"/>
      <c r="PWV702" s="39"/>
      <c r="PWW702" s="39"/>
      <c r="PWX702" s="39"/>
      <c r="PWY702" s="39"/>
      <c r="PWZ702" s="39"/>
      <c r="PXA702" s="39"/>
      <c r="PXB702" s="39"/>
      <c r="PXC702" s="37"/>
      <c r="PXD702" s="37"/>
      <c r="PXE702" s="37"/>
      <c r="PXF702" s="37"/>
      <c r="PXG702" s="34"/>
      <c r="PXH702" s="40"/>
      <c r="PXI702" s="34"/>
      <c r="PXJ702" s="34"/>
      <c r="PXK702" s="35"/>
      <c r="PXL702" s="36"/>
      <c r="PXM702" s="37"/>
      <c r="PXN702" s="34"/>
      <c r="PXO702" s="34"/>
      <c r="PXP702" s="41"/>
      <c r="PXQ702" s="41"/>
      <c r="PXR702" s="41"/>
      <c r="PXS702" s="41"/>
      <c r="PXT702" s="36"/>
      <c r="PXU702" s="41"/>
      <c r="PXV702" s="36"/>
      <c r="PXW702" s="34"/>
      <c r="PXX702" s="34"/>
      <c r="PXY702" s="37"/>
      <c r="PXZ702" s="38"/>
      <c r="PYA702" s="34"/>
      <c r="PYB702" s="39"/>
      <c r="PYC702" s="39"/>
      <c r="PYD702" s="39"/>
      <c r="PYE702" s="39"/>
      <c r="PYF702" s="39"/>
      <c r="PYG702" s="39"/>
      <c r="PYH702" s="39"/>
      <c r="PYI702" s="39"/>
      <c r="PYJ702" s="39"/>
      <c r="PYK702" s="39"/>
      <c r="PYL702" s="39"/>
      <c r="PYM702" s="37"/>
      <c r="PYN702" s="37"/>
      <c r="PYO702" s="37"/>
      <c r="PYP702" s="37"/>
      <c r="PYQ702" s="34"/>
      <c r="PYR702" s="40"/>
      <c r="PYS702" s="34"/>
      <c r="PYT702" s="34"/>
      <c r="PYU702" s="35"/>
      <c r="PYV702" s="36"/>
      <c r="PYW702" s="37"/>
      <c r="PYX702" s="34"/>
      <c r="PYY702" s="34"/>
      <c r="PYZ702" s="41"/>
      <c r="PZA702" s="41"/>
      <c r="PZB702" s="41"/>
      <c r="PZC702" s="41"/>
      <c r="PZD702" s="36"/>
      <c r="PZE702" s="41"/>
      <c r="PZF702" s="36"/>
      <c r="PZG702" s="34"/>
      <c r="PZH702" s="34"/>
      <c r="PZI702" s="37"/>
      <c r="PZJ702" s="38"/>
      <c r="PZK702" s="34"/>
      <c r="PZL702" s="39"/>
      <c r="PZM702" s="39"/>
      <c r="PZN702" s="39"/>
      <c r="PZO702" s="39"/>
      <c r="PZP702" s="39"/>
      <c r="PZQ702" s="39"/>
      <c r="PZR702" s="39"/>
      <c r="PZS702" s="39"/>
      <c r="PZT702" s="39"/>
      <c r="PZU702" s="39"/>
      <c r="PZV702" s="39"/>
      <c r="PZW702" s="37"/>
      <c r="PZX702" s="37"/>
      <c r="PZY702" s="37"/>
      <c r="PZZ702" s="37"/>
      <c r="QAA702" s="34"/>
      <c r="QAB702" s="40"/>
      <c r="QAC702" s="34"/>
      <c r="QAD702" s="34"/>
      <c r="QAE702" s="35"/>
      <c r="QAF702" s="36"/>
      <c r="QAG702" s="37"/>
      <c r="QAH702" s="34"/>
      <c r="QAI702" s="34"/>
      <c r="QAJ702" s="41"/>
      <c r="QAK702" s="41"/>
      <c r="QAL702" s="41"/>
      <c r="QAM702" s="41"/>
      <c r="QAN702" s="36"/>
      <c r="QAO702" s="41"/>
      <c r="QAP702" s="36"/>
      <c r="QAQ702" s="34"/>
      <c r="QAR702" s="34"/>
      <c r="QAS702" s="37"/>
      <c r="QAT702" s="38"/>
      <c r="QAU702" s="34"/>
      <c r="QAV702" s="39"/>
      <c r="QAW702" s="39"/>
      <c r="QAX702" s="39"/>
      <c r="QAY702" s="39"/>
      <c r="QAZ702" s="39"/>
      <c r="QBA702" s="39"/>
      <c r="QBB702" s="39"/>
      <c r="QBC702" s="39"/>
      <c r="QBD702" s="39"/>
      <c r="QBE702" s="39"/>
      <c r="QBF702" s="39"/>
      <c r="QBG702" s="37"/>
      <c r="QBH702" s="37"/>
      <c r="QBI702" s="37"/>
      <c r="QBJ702" s="37"/>
      <c r="QBK702" s="34"/>
      <c r="QBL702" s="40"/>
      <c r="QBM702" s="34"/>
      <c r="QBN702" s="34"/>
      <c r="QBO702" s="35"/>
      <c r="QBP702" s="36"/>
      <c r="QBQ702" s="37"/>
      <c r="QBR702" s="34"/>
      <c r="QBS702" s="34"/>
      <c r="QBT702" s="41"/>
      <c r="QBU702" s="41"/>
      <c r="QBV702" s="41"/>
      <c r="QBW702" s="41"/>
      <c r="QBX702" s="36"/>
      <c r="QBY702" s="41"/>
      <c r="QBZ702" s="36"/>
      <c r="QCA702" s="34"/>
      <c r="QCB702" s="34"/>
      <c r="QCC702" s="37"/>
      <c r="QCD702" s="38"/>
      <c r="QCE702" s="34"/>
      <c r="QCF702" s="39"/>
      <c r="QCG702" s="39"/>
      <c r="QCH702" s="39"/>
      <c r="QCI702" s="39"/>
      <c r="QCJ702" s="39"/>
      <c r="QCK702" s="39"/>
      <c r="QCL702" s="39"/>
      <c r="QCM702" s="39"/>
      <c r="QCN702" s="39"/>
      <c r="QCO702" s="39"/>
      <c r="QCP702" s="39"/>
      <c r="QCQ702" s="37"/>
      <c r="QCR702" s="37"/>
      <c r="QCS702" s="37"/>
      <c r="QCT702" s="37"/>
      <c r="QCU702" s="34"/>
      <c r="QCV702" s="40"/>
      <c r="QCW702" s="34"/>
      <c r="QCX702" s="34"/>
      <c r="QCY702" s="35"/>
      <c r="QCZ702" s="36"/>
      <c r="QDA702" s="37"/>
      <c r="QDB702" s="34"/>
      <c r="QDC702" s="34"/>
      <c r="QDD702" s="41"/>
      <c r="QDE702" s="41"/>
      <c r="QDF702" s="41"/>
      <c r="QDG702" s="41"/>
      <c r="QDH702" s="36"/>
      <c r="QDI702" s="41"/>
      <c r="QDJ702" s="36"/>
      <c r="QDK702" s="34"/>
      <c r="QDL702" s="34"/>
      <c r="QDM702" s="37"/>
      <c r="QDN702" s="38"/>
      <c r="QDO702" s="34"/>
      <c r="QDP702" s="39"/>
      <c r="QDQ702" s="39"/>
      <c r="QDR702" s="39"/>
      <c r="QDS702" s="39"/>
      <c r="QDT702" s="39"/>
      <c r="QDU702" s="39"/>
      <c r="QDV702" s="39"/>
      <c r="QDW702" s="39"/>
      <c r="QDX702" s="39"/>
      <c r="QDY702" s="39"/>
      <c r="QDZ702" s="39"/>
      <c r="QEA702" s="37"/>
      <c r="QEB702" s="37"/>
      <c r="QEC702" s="37"/>
      <c r="QED702" s="37"/>
      <c r="QEE702" s="34"/>
      <c r="QEF702" s="40"/>
      <c r="QEG702" s="34"/>
      <c r="QEH702" s="34"/>
      <c r="QEI702" s="35"/>
      <c r="QEJ702" s="36"/>
      <c r="QEK702" s="37"/>
      <c r="QEL702" s="34"/>
      <c r="QEM702" s="34"/>
      <c r="QEN702" s="41"/>
      <c r="QEO702" s="41"/>
      <c r="QEP702" s="41"/>
      <c r="QEQ702" s="41"/>
      <c r="QER702" s="36"/>
      <c r="QES702" s="41"/>
      <c r="QET702" s="36"/>
      <c r="QEU702" s="34"/>
      <c r="QEV702" s="34"/>
      <c r="QEW702" s="37"/>
      <c r="QEX702" s="38"/>
      <c r="QEY702" s="34"/>
      <c r="QEZ702" s="39"/>
      <c r="QFA702" s="39"/>
      <c r="QFB702" s="39"/>
      <c r="QFC702" s="39"/>
      <c r="QFD702" s="39"/>
      <c r="QFE702" s="39"/>
      <c r="QFF702" s="39"/>
      <c r="QFG702" s="39"/>
      <c r="QFH702" s="39"/>
      <c r="QFI702" s="39"/>
      <c r="QFJ702" s="39"/>
      <c r="QFK702" s="37"/>
      <c r="QFL702" s="37"/>
      <c r="QFM702" s="37"/>
      <c r="QFN702" s="37"/>
      <c r="QFO702" s="34"/>
      <c r="QFP702" s="40"/>
      <c r="QFQ702" s="34"/>
      <c r="QFR702" s="34"/>
      <c r="QFS702" s="35"/>
      <c r="QFT702" s="36"/>
      <c r="QFU702" s="37"/>
      <c r="QFV702" s="34"/>
      <c r="QFW702" s="34"/>
      <c r="QFX702" s="41"/>
      <c r="QFY702" s="41"/>
      <c r="QFZ702" s="41"/>
      <c r="QGA702" s="41"/>
      <c r="QGB702" s="36"/>
      <c r="QGC702" s="41"/>
      <c r="QGD702" s="36"/>
      <c r="QGE702" s="34"/>
      <c r="QGF702" s="34"/>
      <c r="QGG702" s="37"/>
      <c r="QGH702" s="38"/>
      <c r="QGI702" s="34"/>
      <c r="QGJ702" s="39"/>
      <c r="QGK702" s="39"/>
      <c r="QGL702" s="39"/>
      <c r="QGM702" s="39"/>
      <c r="QGN702" s="39"/>
      <c r="QGO702" s="39"/>
      <c r="QGP702" s="39"/>
      <c r="QGQ702" s="39"/>
      <c r="QGR702" s="39"/>
      <c r="QGS702" s="39"/>
      <c r="QGT702" s="39"/>
      <c r="QGU702" s="37"/>
      <c r="QGV702" s="37"/>
      <c r="QGW702" s="37"/>
      <c r="QGX702" s="37"/>
      <c r="QGY702" s="34"/>
      <c r="QGZ702" s="40"/>
      <c r="QHA702" s="34"/>
      <c r="QHB702" s="34"/>
      <c r="QHC702" s="35"/>
      <c r="QHD702" s="36"/>
      <c r="QHE702" s="37"/>
      <c r="QHF702" s="34"/>
      <c r="QHG702" s="34"/>
      <c r="QHH702" s="41"/>
      <c r="QHI702" s="41"/>
      <c r="QHJ702" s="41"/>
      <c r="QHK702" s="41"/>
      <c r="QHL702" s="36"/>
      <c r="QHM702" s="41"/>
      <c r="QHN702" s="36"/>
      <c r="QHO702" s="34"/>
      <c r="QHP702" s="34"/>
      <c r="QHQ702" s="37"/>
      <c r="QHR702" s="38"/>
      <c r="QHS702" s="34"/>
      <c r="QHT702" s="39"/>
      <c r="QHU702" s="39"/>
      <c r="QHV702" s="39"/>
      <c r="QHW702" s="39"/>
      <c r="QHX702" s="39"/>
      <c r="QHY702" s="39"/>
      <c r="QHZ702" s="39"/>
      <c r="QIA702" s="39"/>
      <c r="QIB702" s="39"/>
      <c r="QIC702" s="39"/>
      <c r="QID702" s="39"/>
      <c r="QIE702" s="37"/>
      <c r="QIF702" s="37"/>
      <c r="QIG702" s="37"/>
      <c r="QIH702" s="37"/>
      <c r="QII702" s="34"/>
      <c r="QIJ702" s="40"/>
      <c r="QIK702" s="34"/>
      <c r="QIL702" s="34"/>
      <c r="QIM702" s="35"/>
      <c r="QIN702" s="36"/>
      <c r="QIO702" s="37"/>
      <c r="QIP702" s="34"/>
      <c r="QIQ702" s="34"/>
      <c r="QIR702" s="41"/>
      <c r="QIS702" s="41"/>
      <c r="QIT702" s="41"/>
      <c r="QIU702" s="41"/>
      <c r="QIV702" s="36"/>
      <c r="QIW702" s="41"/>
      <c r="QIX702" s="36"/>
      <c r="QIY702" s="34"/>
      <c r="QIZ702" s="34"/>
      <c r="QJA702" s="37"/>
      <c r="QJB702" s="38"/>
      <c r="QJC702" s="34"/>
      <c r="QJD702" s="39"/>
      <c r="QJE702" s="39"/>
      <c r="QJF702" s="39"/>
      <c r="QJG702" s="39"/>
      <c r="QJH702" s="39"/>
      <c r="QJI702" s="39"/>
      <c r="QJJ702" s="39"/>
      <c r="QJK702" s="39"/>
      <c r="QJL702" s="39"/>
      <c r="QJM702" s="39"/>
      <c r="QJN702" s="39"/>
      <c r="QJO702" s="37"/>
      <c r="QJP702" s="37"/>
      <c r="QJQ702" s="37"/>
      <c r="QJR702" s="37"/>
      <c r="QJS702" s="34"/>
      <c r="QJT702" s="40"/>
      <c r="QJU702" s="34"/>
      <c r="QJV702" s="34"/>
      <c r="QJW702" s="35"/>
      <c r="QJX702" s="36"/>
      <c r="QJY702" s="37"/>
      <c r="QJZ702" s="34"/>
      <c r="QKA702" s="34"/>
      <c r="QKB702" s="41"/>
      <c r="QKC702" s="41"/>
      <c r="QKD702" s="41"/>
      <c r="QKE702" s="41"/>
      <c r="QKF702" s="36"/>
      <c r="QKG702" s="41"/>
      <c r="QKH702" s="36"/>
      <c r="QKI702" s="34"/>
      <c r="QKJ702" s="34"/>
      <c r="QKK702" s="37"/>
      <c r="QKL702" s="38"/>
      <c r="QKM702" s="34"/>
      <c r="QKN702" s="39"/>
      <c r="QKO702" s="39"/>
      <c r="QKP702" s="39"/>
      <c r="QKQ702" s="39"/>
      <c r="QKR702" s="39"/>
      <c r="QKS702" s="39"/>
      <c r="QKT702" s="39"/>
      <c r="QKU702" s="39"/>
      <c r="QKV702" s="39"/>
      <c r="QKW702" s="39"/>
      <c r="QKX702" s="39"/>
      <c r="QKY702" s="37"/>
      <c r="QKZ702" s="37"/>
      <c r="QLA702" s="37"/>
      <c r="QLB702" s="37"/>
      <c r="QLC702" s="34"/>
      <c r="QLD702" s="40"/>
      <c r="QLE702" s="34"/>
      <c r="QLF702" s="34"/>
      <c r="QLG702" s="35"/>
      <c r="QLH702" s="36"/>
      <c r="QLI702" s="37"/>
      <c r="QLJ702" s="34"/>
      <c r="QLK702" s="34"/>
      <c r="QLL702" s="41"/>
      <c r="QLM702" s="41"/>
      <c r="QLN702" s="41"/>
      <c r="QLO702" s="41"/>
      <c r="QLP702" s="36"/>
      <c r="QLQ702" s="41"/>
      <c r="QLR702" s="36"/>
      <c r="QLS702" s="34"/>
      <c r="QLT702" s="34"/>
      <c r="QLU702" s="37"/>
      <c r="QLV702" s="38"/>
      <c r="QLW702" s="34"/>
      <c r="QLX702" s="39"/>
      <c r="QLY702" s="39"/>
      <c r="QLZ702" s="39"/>
      <c r="QMA702" s="39"/>
      <c r="QMB702" s="39"/>
      <c r="QMC702" s="39"/>
      <c r="QMD702" s="39"/>
      <c r="QME702" s="39"/>
      <c r="QMF702" s="39"/>
      <c r="QMG702" s="39"/>
      <c r="QMH702" s="39"/>
      <c r="QMI702" s="37"/>
      <c r="QMJ702" s="37"/>
      <c r="QMK702" s="37"/>
      <c r="QML702" s="37"/>
      <c r="QMM702" s="34"/>
      <c r="QMN702" s="40"/>
      <c r="QMO702" s="34"/>
      <c r="QMP702" s="34"/>
      <c r="QMQ702" s="35"/>
      <c r="QMR702" s="36"/>
      <c r="QMS702" s="37"/>
      <c r="QMT702" s="34"/>
      <c r="QMU702" s="34"/>
      <c r="QMV702" s="41"/>
      <c r="QMW702" s="41"/>
      <c r="QMX702" s="41"/>
      <c r="QMY702" s="41"/>
      <c r="QMZ702" s="36"/>
      <c r="QNA702" s="41"/>
      <c r="QNB702" s="36"/>
      <c r="QNC702" s="34"/>
      <c r="QND702" s="34"/>
      <c r="QNE702" s="37"/>
      <c r="QNF702" s="38"/>
      <c r="QNG702" s="34"/>
      <c r="QNH702" s="39"/>
      <c r="QNI702" s="39"/>
      <c r="QNJ702" s="39"/>
      <c r="QNK702" s="39"/>
      <c r="QNL702" s="39"/>
      <c r="QNM702" s="39"/>
      <c r="QNN702" s="39"/>
      <c r="QNO702" s="39"/>
      <c r="QNP702" s="39"/>
      <c r="QNQ702" s="39"/>
      <c r="QNR702" s="39"/>
      <c r="QNS702" s="37"/>
      <c r="QNT702" s="37"/>
      <c r="QNU702" s="37"/>
      <c r="QNV702" s="37"/>
      <c r="QNW702" s="34"/>
      <c r="QNX702" s="40"/>
      <c r="QNY702" s="34"/>
      <c r="QNZ702" s="34"/>
      <c r="QOA702" s="35"/>
      <c r="QOB702" s="36"/>
      <c r="QOC702" s="37"/>
      <c r="QOD702" s="34"/>
      <c r="QOE702" s="34"/>
      <c r="QOF702" s="41"/>
      <c r="QOG702" s="41"/>
      <c r="QOH702" s="41"/>
      <c r="QOI702" s="41"/>
      <c r="QOJ702" s="36"/>
      <c r="QOK702" s="41"/>
      <c r="QOL702" s="36"/>
      <c r="QOM702" s="34"/>
      <c r="QON702" s="34"/>
      <c r="QOO702" s="37"/>
      <c r="QOP702" s="38"/>
      <c r="QOQ702" s="34"/>
      <c r="QOR702" s="39"/>
      <c r="QOS702" s="39"/>
      <c r="QOT702" s="39"/>
      <c r="QOU702" s="39"/>
      <c r="QOV702" s="39"/>
      <c r="QOW702" s="39"/>
      <c r="QOX702" s="39"/>
      <c r="QOY702" s="39"/>
      <c r="QOZ702" s="39"/>
      <c r="QPA702" s="39"/>
      <c r="QPB702" s="39"/>
      <c r="QPC702" s="37"/>
      <c r="QPD702" s="37"/>
      <c r="QPE702" s="37"/>
      <c r="QPF702" s="37"/>
      <c r="QPG702" s="34"/>
      <c r="QPH702" s="40"/>
      <c r="QPI702" s="34"/>
      <c r="QPJ702" s="34"/>
      <c r="QPK702" s="35"/>
      <c r="QPL702" s="36"/>
      <c r="QPM702" s="37"/>
      <c r="QPN702" s="34"/>
      <c r="QPO702" s="34"/>
      <c r="QPP702" s="41"/>
      <c r="QPQ702" s="41"/>
      <c r="QPR702" s="41"/>
      <c r="QPS702" s="41"/>
      <c r="QPT702" s="36"/>
      <c r="QPU702" s="41"/>
      <c r="QPV702" s="36"/>
      <c r="QPW702" s="34"/>
      <c r="QPX702" s="34"/>
      <c r="QPY702" s="37"/>
      <c r="QPZ702" s="38"/>
      <c r="QQA702" s="34"/>
      <c r="QQB702" s="39"/>
      <c r="QQC702" s="39"/>
      <c r="QQD702" s="39"/>
      <c r="QQE702" s="39"/>
      <c r="QQF702" s="39"/>
      <c r="QQG702" s="39"/>
      <c r="QQH702" s="39"/>
      <c r="QQI702" s="39"/>
      <c r="QQJ702" s="39"/>
      <c r="QQK702" s="39"/>
      <c r="QQL702" s="39"/>
      <c r="QQM702" s="37"/>
      <c r="QQN702" s="37"/>
      <c r="QQO702" s="37"/>
      <c r="QQP702" s="37"/>
      <c r="QQQ702" s="34"/>
      <c r="QQR702" s="40"/>
      <c r="QQS702" s="34"/>
      <c r="QQT702" s="34"/>
      <c r="QQU702" s="35"/>
      <c r="QQV702" s="36"/>
      <c r="QQW702" s="37"/>
      <c r="QQX702" s="34"/>
      <c r="QQY702" s="34"/>
      <c r="QQZ702" s="41"/>
      <c r="QRA702" s="41"/>
      <c r="QRB702" s="41"/>
      <c r="QRC702" s="41"/>
      <c r="QRD702" s="36"/>
      <c r="QRE702" s="41"/>
      <c r="QRF702" s="36"/>
      <c r="QRG702" s="34"/>
      <c r="QRH702" s="34"/>
      <c r="QRI702" s="37"/>
      <c r="QRJ702" s="38"/>
      <c r="QRK702" s="34"/>
      <c r="QRL702" s="39"/>
      <c r="QRM702" s="39"/>
      <c r="QRN702" s="39"/>
      <c r="QRO702" s="39"/>
      <c r="QRP702" s="39"/>
      <c r="QRQ702" s="39"/>
      <c r="QRR702" s="39"/>
      <c r="QRS702" s="39"/>
      <c r="QRT702" s="39"/>
      <c r="QRU702" s="39"/>
      <c r="QRV702" s="39"/>
      <c r="QRW702" s="37"/>
      <c r="QRX702" s="37"/>
      <c r="QRY702" s="37"/>
      <c r="QRZ702" s="37"/>
      <c r="QSA702" s="34"/>
      <c r="QSB702" s="40"/>
      <c r="QSC702" s="34"/>
      <c r="QSD702" s="34"/>
      <c r="QSE702" s="35"/>
      <c r="QSF702" s="36"/>
      <c r="QSG702" s="37"/>
      <c r="QSH702" s="34"/>
      <c r="QSI702" s="34"/>
      <c r="QSJ702" s="41"/>
      <c r="QSK702" s="41"/>
      <c r="QSL702" s="41"/>
      <c r="QSM702" s="41"/>
      <c r="QSN702" s="36"/>
      <c r="QSO702" s="41"/>
      <c r="QSP702" s="36"/>
      <c r="QSQ702" s="34"/>
      <c r="QSR702" s="34"/>
      <c r="QSS702" s="37"/>
      <c r="QST702" s="38"/>
      <c r="QSU702" s="34"/>
      <c r="QSV702" s="39"/>
      <c r="QSW702" s="39"/>
      <c r="QSX702" s="39"/>
      <c r="QSY702" s="39"/>
      <c r="QSZ702" s="39"/>
      <c r="QTA702" s="39"/>
      <c r="QTB702" s="39"/>
      <c r="QTC702" s="39"/>
      <c r="QTD702" s="39"/>
      <c r="QTE702" s="39"/>
      <c r="QTF702" s="39"/>
      <c r="QTG702" s="37"/>
      <c r="QTH702" s="37"/>
      <c r="QTI702" s="37"/>
      <c r="QTJ702" s="37"/>
      <c r="QTK702" s="34"/>
      <c r="QTL702" s="40"/>
      <c r="QTM702" s="34"/>
      <c r="QTN702" s="34"/>
      <c r="QTO702" s="35"/>
      <c r="QTP702" s="36"/>
      <c r="QTQ702" s="37"/>
      <c r="QTR702" s="34"/>
      <c r="QTS702" s="34"/>
      <c r="QTT702" s="41"/>
      <c r="QTU702" s="41"/>
      <c r="QTV702" s="41"/>
      <c r="QTW702" s="41"/>
      <c r="QTX702" s="36"/>
      <c r="QTY702" s="41"/>
      <c r="QTZ702" s="36"/>
      <c r="QUA702" s="34"/>
      <c r="QUB702" s="34"/>
      <c r="QUC702" s="37"/>
      <c r="QUD702" s="38"/>
      <c r="QUE702" s="34"/>
      <c r="QUF702" s="39"/>
      <c r="QUG702" s="39"/>
      <c r="QUH702" s="39"/>
      <c r="QUI702" s="39"/>
      <c r="QUJ702" s="39"/>
      <c r="QUK702" s="39"/>
      <c r="QUL702" s="39"/>
      <c r="QUM702" s="39"/>
      <c r="QUN702" s="39"/>
      <c r="QUO702" s="39"/>
      <c r="QUP702" s="39"/>
      <c r="QUQ702" s="37"/>
      <c r="QUR702" s="37"/>
      <c r="QUS702" s="37"/>
      <c r="QUT702" s="37"/>
      <c r="QUU702" s="34"/>
      <c r="QUV702" s="40"/>
      <c r="QUW702" s="34"/>
      <c r="QUX702" s="34"/>
      <c r="QUY702" s="35"/>
      <c r="QUZ702" s="36"/>
      <c r="QVA702" s="37"/>
      <c r="QVB702" s="34"/>
      <c r="QVC702" s="34"/>
      <c r="QVD702" s="41"/>
      <c r="QVE702" s="41"/>
      <c r="QVF702" s="41"/>
      <c r="QVG702" s="41"/>
      <c r="QVH702" s="36"/>
      <c r="QVI702" s="41"/>
      <c r="QVJ702" s="36"/>
      <c r="QVK702" s="34"/>
      <c r="QVL702" s="34"/>
      <c r="QVM702" s="37"/>
      <c r="QVN702" s="38"/>
      <c r="QVO702" s="34"/>
      <c r="QVP702" s="39"/>
      <c r="QVQ702" s="39"/>
      <c r="QVR702" s="39"/>
      <c r="QVS702" s="39"/>
      <c r="QVT702" s="39"/>
      <c r="QVU702" s="39"/>
      <c r="QVV702" s="39"/>
      <c r="QVW702" s="39"/>
      <c r="QVX702" s="39"/>
      <c r="QVY702" s="39"/>
      <c r="QVZ702" s="39"/>
      <c r="QWA702" s="37"/>
      <c r="QWB702" s="37"/>
      <c r="QWC702" s="37"/>
      <c r="QWD702" s="37"/>
      <c r="QWE702" s="34"/>
      <c r="QWF702" s="40"/>
      <c r="QWG702" s="34"/>
      <c r="QWH702" s="34"/>
      <c r="QWI702" s="35"/>
      <c r="QWJ702" s="36"/>
      <c r="QWK702" s="37"/>
      <c r="QWL702" s="34"/>
      <c r="QWM702" s="34"/>
      <c r="QWN702" s="41"/>
      <c r="QWO702" s="41"/>
      <c r="QWP702" s="41"/>
      <c r="QWQ702" s="41"/>
      <c r="QWR702" s="36"/>
      <c r="QWS702" s="41"/>
      <c r="QWT702" s="36"/>
      <c r="QWU702" s="34"/>
      <c r="QWV702" s="34"/>
      <c r="QWW702" s="37"/>
      <c r="QWX702" s="38"/>
      <c r="QWY702" s="34"/>
      <c r="QWZ702" s="39"/>
      <c r="QXA702" s="39"/>
      <c r="QXB702" s="39"/>
      <c r="QXC702" s="39"/>
      <c r="QXD702" s="39"/>
      <c r="QXE702" s="39"/>
      <c r="QXF702" s="39"/>
      <c r="QXG702" s="39"/>
      <c r="QXH702" s="39"/>
      <c r="QXI702" s="39"/>
      <c r="QXJ702" s="39"/>
      <c r="QXK702" s="37"/>
      <c r="QXL702" s="37"/>
      <c r="QXM702" s="37"/>
      <c r="QXN702" s="37"/>
      <c r="QXO702" s="34"/>
      <c r="QXP702" s="40"/>
      <c r="QXQ702" s="34"/>
      <c r="QXR702" s="34"/>
      <c r="QXS702" s="35"/>
      <c r="QXT702" s="36"/>
      <c r="QXU702" s="37"/>
      <c r="QXV702" s="34"/>
      <c r="QXW702" s="34"/>
      <c r="QXX702" s="41"/>
      <c r="QXY702" s="41"/>
      <c r="QXZ702" s="41"/>
      <c r="QYA702" s="41"/>
      <c r="QYB702" s="36"/>
      <c r="QYC702" s="41"/>
      <c r="QYD702" s="36"/>
      <c r="QYE702" s="34"/>
      <c r="QYF702" s="34"/>
      <c r="QYG702" s="37"/>
      <c r="QYH702" s="38"/>
      <c r="QYI702" s="34"/>
      <c r="QYJ702" s="39"/>
      <c r="QYK702" s="39"/>
      <c r="QYL702" s="39"/>
      <c r="QYM702" s="39"/>
      <c r="QYN702" s="39"/>
      <c r="QYO702" s="39"/>
      <c r="QYP702" s="39"/>
      <c r="QYQ702" s="39"/>
      <c r="QYR702" s="39"/>
      <c r="QYS702" s="39"/>
      <c r="QYT702" s="39"/>
      <c r="QYU702" s="37"/>
      <c r="QYV702" s="37"/>
      <c r="QYW702" s="37"/>
      <c r="QYX702" s="37"/>
      <c r="QYY702" s="34"/>
      <c r="QYZ702" s="40"/>
      <c r="QZA702" s="34"/>
      <c r="QZB702" s="34"/>
      <c r="QZC702" s="35"/>
      <c r="QZD702" s="36"/>
      <c r="QZE702" s="37"/>
      <c r="QZF702" s="34"/>
      <c r="QZG702" s="34"/>
      <c r="QZH702" s="41"/>
      <c r="QZI702" s="41"/>
      <c r="QZJ702" s="41"/>
      <c r="QZK702" s="41"/>
      <c r="QZL702" s="36"/>
      <c r="QZM702" s="41"/>
      <c r="QZN702" s="36"/>
      <c r="QZO702" s="34"/>
      <c r="QZP702" s="34"/>
      <c r="QZQ702" s="37"/>
      <c r="QZR702" s="38"/>
      <c r="QZS702" s="34"/>
      <c r="QZT702" s="39"/>
      <c r="QZU702" s="39"/>
      <c r="QZV702" s="39"/>
      <c r="QZW702" s="39"/>
      <c r="QZX702" s="39"/>
      <c r="QZY702" s="39"/>
      <c r="QZZ702" s="39"/>
      <c r="RAA702" s="39"/>
      <c r="RAB702" s="39"/>
      <c r="RAC702" s="39"/>
      <c r="RAD702" s="39"/>
      <c r="RAE702" s="37"/>
      <c r="RAF702" s="37"/>
      <c r="RAG702" s="37"/>
      <c r="RAH702" s="37"/>
      <c r="RAI702" s="34"/>
      <c r="RAJ702" s="40"/>
      <c r="RAK702" s="34"/>
      <c r="RAL702" s="34"/>
      <c r="RAM702" s="35"/>
      <c r="RAN702" s="36"/>
      <c r="RAO702" s="37"/>
      <c r="RAP702" s="34"/>
      <c r="RAQ702" s="34"/>
      <c r="RAR702" s="41"/>
      <c r="RAS702" s="41"/>
      <c r="RAT702" s="41"/>
      <c r="RAU702" s="41"/>
      <c r="RAV702" s="36"/>
      <c r="RAW702" s="41"/>
      <c r="RAX702" s="36"/>
      <c r="RAY702" s="34"/>
      <c r="RAZ702" s="34"/>
      <c r="RBA702" s="37"/>
      <c r="RBB702" s="38"/>
      <c r="RBC702" s="34"/>
      <c r="RBD702" s="39"/>
      <c r="RBE702" s="39"/>
      <c r="RBF702" s="39"/>
      <c r="RBG702" s="39"/>
      <c r="RBH702" s="39"/>
      <c r="RBI702" s="39"/>
      <c r="RBJ702" s="39"/>
      <c r="RBK702" s="39"/>
      <c r="RBL702" s="39"/>
      <c r="RBM702" s="39"/>
      <c r="RBN702" s="39"/>
      <c r="RBO702" s="37"/>
      <c r="RBP702" s="37"/>
      <c r="RBQ702" s="37"/>
      <c r="RBR702" s="37"/>
      <c r="RBS702" s="34"/>
      <c r="RBT702" s="40"/>
      <c r="RBU702" s="34"/>
      <c r="RBV702" s="34"/>
      <c r="RBW702" s="35"/>
      <c r="RBX702" s="36"/>
      <c r="RBY702" s="37"/>
      <c r="RBZ702" s="34"/>
      <c r="RCA702" s="34"/>
      <c r="RCB702" s="41"/>
      <c r="RCC702" s="41"/>
      <c r="RCD702" s="41"/>
      <c r="RCE702" s="41"/>
      <c r="RCF702" s="36"/>
      <c r="RCG702" s="41"/>
      <c r="RCH702" s="36"/>
      <c r="RCI702" s="34"/>
      <c r="RCJ702" s="34"/>
      <c r="RCK702" s="37"/>
      <c r="RCL702" s="38"/>
      <c r="RCM702" s="34"/>
      <c r="RCN702" s="39"/>
      <c r="RCO702" s="39"/>
      <c r="RCP702" s="39"/>
      <c r="RCQ702" s="39"/>
      <c r="RCR702" s="39"/>
      <c r="RCS702" s="39"/>
      <c r="RCT702" s="39"/>
      <c r="RCU702" s="39"/>
      <c r="RCV702" s="39"/>
      <c r="RCW702" s="39"/>
      <c r="RCX702" s="39"/>
      <c r="RCY702" s="37"/>
      <c r="RCZ702" s="37"/>
      <c r="RDA702" s="37"/>
      <c r="RDB702" s="37"/>
      <c r="RDC702" s="34"/>
      <c r="RDD702" s="40"/>
      <c r="RDE702" s="34"/>
      <c r="RDF702" s="34"/>
      <c r="RDG702" s="35"/>
      <c r="RDH702" s="36"/>
      <c r="RDI702" s="37"/>
      <c r="RDJ702" s="34"/>
      <c r="RDK702" s="34"/>
      <c r="RDL702" s="41"/>
      <c r="RDM702" s="41"/>
      <c r="RDN702" s="41"/>
      <c r="RDO702" s="41"/>
      <c r="RDP702" s="36"/>
      <c r="RDQ702" s="41"/>
      <c r="RDR702" s="36"/>
      <c r="RDS702" s="34"/>
      <c r="RDT702" s="34"/>
      <c r="RDU702" s="37"/>
      <c r="RDV702" s="38"/>
      <c r="RDW702" s="34"/>
      <c r="RDX702" s="39"/>
      <c r="RDY702" s="39"/>
      <c r="RDZ702" s="39"/>
      <c r="REA702" s="39"/>
      <c r="REB702" s="39"/>
      <c r="REC702" s="39"/>
      <c r="RED702" s="39"/>
      <c r="REE702" s="39"/>
      <c r="REF702" s="39"/>
      <c r="REG702" s="39"/>
      <c r="REH702" s="39"/>
      <c r="REI702" s="37"/>
      <c r="REJ702" s="37"/>
      <c r="REK702" s="37"/>
      <c r="REL702" s="37"/>
      <c r="REM702" s="34"/>
      <c r="REN702" s="40"/>
      <c r="REO702" s="34"/>
      <c r="REP702" s="34"/>
      <c r="REQ702" s="35"/>
      <c r="RER702" s="36"/>
      <c r="RES702" s="37"/>
      <c r="RET702" s="34"/>
      <c r="REU702" s="34"/>
      <c r="REV702" s="41"/>
      <c r="REW702" s="41"/>
      <c r="REX702" s="41"/>
      <c r="REY702" s="41"/>
      <c r="REZ702" s="36"/>
      <c r="RFA702" s="41"/>
      <c r="RFB702" s="36"/>
      <c r="RFC702" s="34"/>
      <c r="RFD702" s="34"/>
      <c r="RFE702" s="37"/>
      <c r="RFF702" s="38"/>
      <c r="RFG702" s="34"/>
      <c r="RFH702" s="39"/>
      <c r="RFI702" s="39"/>
      <c r="RFJ702" s="39"/>
      <c r="RFK702" s="39"/>
      <c r="RFL702" s="39"/>
      <c r="RFM702" s="39"/>
      <c r="RFN702" s="39"/>
      <c r="RFO702" s="39"/>
      <c r="RFP702" s="39"/>
      <c r="RFQ702" s="39"/>
      <c r="RFR702" s="39"/>
      <c r="RFS702" s="37"/>
      <c r="RFT702" s="37"/>
      <c r="RFU702" s="37"/>
      <c r="RFV702" s="37"/>
      <c r="RFW702" s="34"/>
      <c r="RFX702" s="40"/>
      <c r="RFY702" s="34"/>
      <c r="RFZ702" s="34"/>
      <c r="RGA702" s="35"/>
      <c r="RGB702" s="36"/>
      <c r="RGC702" s="37"/>
      <c r="RGD702" s="34"/>
      <c r="RGE702" s="34"/>
      <c r="RGF702" s="41"/>
      <c r="RGG702" s="41"/>
      <c r="RGH702" s="41"/>
      <c r="RGI702" s="41"/>
      <c r="RGJ702" s="36"/>
      <c r="RGK702" s="41"/>
      <c r="RGL702" s="36"/>
      <c r="RGM702" s="34"/>
      <c r="RGN702" s="34"/>
      <c r="RGO702" s="37"/>
      <c r="RGP702" s="38"/>
      <c r="RGQ702" s="34"/>
      <c r="RGR702" s="39"/>
      <c r="RGS702" s="39"/>
      <c r="RGT702" s="39"/>
      <c r="RGU702" s="39"/>
      <c r="RGV702" s="39"/>
      <c r="RGW702" s="39"/>
      <c r="RGX702" s="39"/>
      <c r="RGY702" s="39"/>
      <c r="RGZ702" s="39"/>
      <c r="RHA702" s="39"/>
      <c r="RHB702" s="39"/>
      <c r="RHC702" s="37"/>
      <c r="RHD702" s="37"/>
      <c r="RHE702" s="37"/>
      <c r="RHF702" s="37"/>
      <c r="RHG702" s="34"/>
      <c r="RHH702" s="40"/>
      <c r="RHI702" s="34"/>
      <c r="RHJ702" s="34"/>
      <c r="RHK702" s="35"/>
      <c r="RHL702" s="36"/>
      <c r="RHM702" s="37"/>
      <c r="RHN702" s="34"/>
      <c r="RHO702" s="34"/>
      <c r="RHP702" s="41"/>
      <c r="RHQ702" s="41"/>
      <c r="RHR702" s="41"/>
      <c r="RHS702" s="41"/>
      <c r="RHT702" s="36"/>
      <c r="RHU702" s="41"/>
      <c r="RHV702" s="36"/>
      <c r="RHW702" s="34"/>
      <c r="RHX702" s="34"/>
      <c r="RHY702" s="37"/>
      <c r="RHZ702" s="38"/>
      <c r="RIA702" s="34"/>
      <c r="RIB702" s="39"/>
      <c r="RIC702" s="39"/>
      <c r="RID702" s="39"/>
      <c r="RIE702" s="39"/>
      <c r="RIF702" s="39"/>
      <c r="RIG702" s="39"/>
      <c r="RIH702" s="39"/>
      <c r="RII702" s="39"/>
      <c r="RIJ702" s="39"/>
      <c r="RIK702" s="39"/>
      <c r="RIL702" s="39"/>
      <c r="RIM702" s="37"/>
      <c r="RIN702" s="37"/>
      <c r="RIO702" s="37"/>
      <c r="RIP702" s="37"/>
      <c r="RIQ702" s="34"/>
      <c r="RIR702" s="40"/>
      <c r="RIS702" s="34"/>
      <c r="RIT702" s="34"/>
      <c r="RIU702" s="35"/>
      <c r="RIV702" s="36"/>
      <c r="RIW702" s="37"/>
      <c r="RIX702" s="34"/>
      <c r="RIY702" s="34"/>
      <c r="RIZ702" s="41"/>
      <c r="RJA702" s="41"/>
      <c r="RJB702" s="41"/>
      <c r="RJC702" s="41"/>
      <c r="RJD702" s="36"/>
      <c r="RJE702" s="41"/>
      <c r="RJF702" s="36"/>
      <c r="RJG702" s="34"/>
      <c r="RJH702" s="34"/>
      <c r="RJI702" s="37"/>
      <c r="RJJ702" s="38"/>
      <c r="RJK702" s="34"/>
      <c r="RJL702" s="39"/>
      <c r="RJM702" s="39"/>
      <c r="RJN702" s="39"/>
      <c r="RJO702" s="39"/>
      <c r="RJP702" s="39"/>
      <c r="RJQ702" s="39"/>
      <c r="RJR702" s="39"/>
      <c r="RJS702" s="39"/>
      <c r="RJT702" s="39"/>
      <c r="RJU702" s="39"/>
      <c r="RJV702" s="39"/>
      <c r="RJW702" s="37"/>
      <c r="RJX702" s="37"/>
      <c r="RJY702" s="37"/>
      <c r="RJZ702" s="37"/>
      <c r="RKA702" s="34"/>
      <c r="RKB702" s="40"/>
      <c r="RKC702" s="34"/>
      <c r="RKD702" s="34"/>
      <c r="RKE702" s="35"/>
      <c r="RKF702" s="36"/>
      <c r="RKG702" s="37"/>
      <c r="RKH702" s="34"/>
      <c r="RKI702" s="34"/>
      <c r="RKJ702" s="41"/>
      <c r="RKK702" s="41"/>
      <c r="RKL702" s="41"/>
      <c r="RKM702" s="41"/>
      <c r="RKN702" s="36"/>
      <c r="RKO702" s="41"/>
      <c r="RKP702" s="36"/>
      <c r="RKQ702" s="34"/>
      <c r="RKR702" s="34"/>
      <c r="RKS702" s="37"/>
      <c r="RKT702" s="38"/>
      <c r="RKU702" s="34"/>
      <c r="RKV702" s="39"/>
      <c r="RKW702" s="39"/>
      <c r="RKX702" s="39"/>
      <c r="RKY702" s="39"/>
      <c r="RKZ702" s="39"/>
      <c r="RLA702" s="39"/>
      <c r="RLB702" s="39"/>
      <c r="RLC702" s="39"/>
      <c r="RLD702" s="39"/>
      <c r="RLE702" s="39"/>
      <c r="RLF702" s="39"/>
      <c r="RLG702" s="37"/>
      <c r="RLH702" s="37"/>
      <c r="RLI702" s="37"/>
      <c r="RLJ702" s="37"/>
      <c r="RLK702" s="34"/>
      <c r="RLL702" s="40"/>
      <c r="RLM702" s="34"/>
      <c r="RLN702" s="34"/>
      <c r="RLO702" s="35"/>
      <c r="RLP702" s="36"/>
      <c r="RLQ702" s="37"/>
      <c r="RLR702" s="34"/>
      <c r="RLS702" s="34"/>
      <c r="RLT702" s="41"/>
      <c r="RLU702" s="41"/>
      <c r="RLV702" s="41"/>
      <c r="RLW702" s="41"/>
      <c r="RLX702" s="36"/>
      <c r="RLY702" s="41"/>
      <c r="RLZ702" s="36"/>
      <c r="RMA702" s="34"/>
      <c r="RMB702" s="34"/>
      <c r="RMC702" s="37"/>
      <c r="RMD702" s="38"/>
      <c r="RME702" s="34"/>
      <c r="RMF702" s="39"/>
      <c r="RMG702" s="39"/>
      <c r="RMH702" s="39"/>
      <c r="RMI702" s="39"/>
      <c r="RMJ702" s="39"/>
      <c r="RMK702" s="39"/>
      <c r="RML702" s="39"/>
      <c r="RMM702" s="39"/>
      <c r="RMN702" s="39"/>
      <c r="RMO702" s="39"/>
      <c r="RMP702" s="39"/>
      <c r="RMQ702" s="37"/>
      <c r="RMR702" s="37"/>
      <c r="RMS702" s="37"/>
      <c r="RMT702" s="37"/>
      <c r="RMU702" s="34"/>
      <c r="RMV702" s="40"/>
      <c r="RMW702" s="34"/>
      <c r="RMX702" s="34"/>
      <c r="RMY702" s="35"/>
      <c r="RMZ702" s="36"/>
      <c r="RNA702" s="37"/>
      <c r="RNB702" s="34"/>
      <c r="RNC702" s="34"/>
      <c r="RND702" s="41"/>
      <c r="RNE702" s="41"/>
      <c r="RNF702" s="41"/>
      <c r="RNG702" s="41"/>
      <c r="RNH702" s="36"/>
      <c r="RNI702" s="41"/>
      <c r="RNJ702" s="36"/>
      <c r="RNK702" s="34"/>
      <c r="RNL702" s="34"/>
      <c r="RNM702" s="37"/>
      <c r="RNN702" s="38"/>
      <c r="RNO702" s="34"/>
      <c r="RNP702" s="39"/>
      <c r="RNQ702" s="39"/>
      <c r="RNR702" s="39"/>
      <c r="RNS702" s="39"/>
      <c r="RNT702" s="39"/>
      <c r="RNU702" s="39"/>
      <c r="RNV702" s="39"/>
      <c r="RNW702" s="39"/>
      <c r="RNX702" s="39"/>
      <c r="RNY702" s="39"/>
      <c r="RNZ702" s="39"/>
      <c r="ROA702" s="37"/>
      <c r="ROB702" s="37"/>
      <c r="ROC702" s="37"/>
      <c r="ROD702" s="37"/>
      <c r="ROE702" s="34"/>
      <c r="ROF702" s="40"/>
      <c r="ROG702" s="34"/>
      <c r="ROH702" s="34"/>
      <c r="ROI702" s="35"/>
      <c r="ROJ702" s="36"/>
      <c r="ROK702" s="37"/>
      <c r="ROL702" s="34"/>
      <c r="ROM702" s="34"/>
      <c r="RON702" s="41"/>
      <c r="ROO702" s="41"/>
      <c r="ROP702" s="41"/>
      <c r="ROQ702" s="41"/>
      <c r="ROR702" s="36"/>
      <c r="ROS702" s="41"/>
      <c r="ROT702" s="36"/>
      <c r="ROU702" s="34"/>
      <c r="ROV702" s="34"/>
      <c r="ROW702" s="37"/>
      <c r="ROX702" s="38"/>
      <c r="ROY702" s="34"/>
      <c r="ROZ702" s="39"/>
      <c r="RPA702" s="39"/>
      <c r="RPB702" s="39"/>
      <c r="RPC702" s="39"/>
      <c r="RPD702" s="39"/>
      <c r="RPE702" s="39"/>
      <c r="RPF702" s="39"/>
      <c r="RPG702" s="39"/>
      <c r="RPH702" s="39"/>
      <c r="RPI702" s="39"/>
      <c r="RPJ702" s="39"/>
      <c r="RPK702" s="37"/>
      <c r="RPL702" s="37"/>
      <c r="RPM702" s="37"/>
      <c r="RPN702" s="37"/>
      <c r="RPO702" s="34"/>
      <c r="RPP702" s="40"/>
      <c r="RPQ702" s="34"/>
      <c r="RPR702" s="34"/>
      <c r="RPS702" s="35"/>
      <c r="RPT702" s="36"/>
      <c r="RPU702" s="37"/>
      <c r="RPV702" s="34"/>
      <c r="RPW702" s="34"/>
      <c r="RPX702" s="41"/>
      <c r="RPY702" s="41"/>
      <c r="RPZ702" s="41"/>
      <c r="RQA702" s="41"/>
      <c r="RQB702" s="36"/>
      <c r="RQC702" s="41"/>
      <c r="RQD702" s="36"/>
      <c r="RQE702" s="34"/>
      <c r="RQF702" s="34"/>
      <c r="RQG702" s="37"/>
      <c r="RQH702" s="38"/>
      <c r="RQI702" s="34"/>
      <c r="RQJ702" s="39"/>
      <c r="RQK702" s="39"/>
      <c r="RQL702" s="39"/>
      <c r="RQM702" s="39"/>
      <c r="RQN702" s="39"/>
      <c r="RQO702" s="39"/>
      <c r="RQP702" s="39"/>
      <c r="RQQ702" s="39"/>
      <c r="RQR702" s="39"/>
      <c r="RQS702" s="39"/>
      <c r="RQT702" s="39"/>
      <c r="RQU702" s="37"/>
      <c r="RQV702" s="37"/>
      <c r="RQW702" s="37"/>
      <c r="RQX702" s="37"/>
      <c r="RQY702" s="34"/>
      <c r="RQZ702" s="40"/>
      <c r="RRA702" s="34"/>
      <c r="RRB702" s="34"/>
      <c r="RRC702" s="35"/>
      <c r="RRD702" s="36"/>
      <c r="RRE702" s="37"/>
      <c r="RRF702" s="34"/>
      <c r="RRG702" s="34"/>
      <c r="RRH702" s="41"/>
      <c r="RRI702" s="41"/>
      <c r="RRJ702" s="41"/>
      <c r="RRK702" s="41"/>
      <c r="RRL702" s="36"/>
      <c r="RRM702" s="41"/>
      <c r="RRN702" s="36"/>
      <c r="RRO702" s="34"/>
      <c r="RRP702" s="34"/>
      <c r="RRQ702" s="37"/>
      <c r="RRR702" s="38"/>
      <c r="RRS702" s="34"/>
      <c r="RRT702" s="39"/>
      <c r="RRU702" s="39"/>
      <c r="RRV702" s="39"/>
      <c r="RRW702" s="39"/>
      <c r="RRX702" s="39"/>
      <c r="RRY702" s="39"/>
      <c r="RRZ702" s="39"/>
      <c r="RSA702" s="39"/>
      <c r="RSB702" s="39"/>
      <c r="RSC702" s="39"/>
      <c r="RSD702" s="39"/>
      <c r="RSE702" s="37"/>
      <c r="RSF702" s="37"/>
      <c r="RSG702" s="37"/>
      <c r="RSH702" s="37"/>
      <c r="RSI702" s="34"/>
      <c r="RSJ702" s="40"/>
      <c r="RSK702" s="34"/>
      <c r="RSL702" s="34"/>
      <c r="RSM702" s="35"/>
      <c r="RSN702" s="36"/>
      <c r="RSO702" s="37"/>
      <c r="RSP702" s="34"/>
      <c r="RSQ702" s="34"/>
      <c r="RSR702" s="41"/>
      <c r="RSS702" s="41"/>
      <c r="RST702" s="41"/>
      <c r="RSU702" s="41"/>
      <c r="RSV702" s="36"/>
      <c r="RSW702" s="41"/>
      <c r="RSX702" s="36"/>
      <c r="RSY702" s="34"/>
      <c r="RSZ702" s="34"/>
      <c r="RTA702" s="37"/>
      <c r="RTB702" s="38"/>
      <c r="RTC702" s="34"/>
      <c r="RTD702" s="39"/>
      <c r="RTE702" s="39"/>
      <c r="RTF702" s="39"/>
      <c r="RTG702" s="39"/>
      <c r="RTH702" s="39"/>
      <c r="RTI702" s="39"/>
      <c r="RTJ702" s="39"/>
      <c r="RTK702" s="39"/>
      <c r="RTL702" s="39"/>
      <c r="RTM702" s="39"/>
      <c r="RTN702" s="39"/>
      <c r="RTO702" s="37"/>
      <c r="RTP702" s="37"/>
      <c r="RTQ702" s="37"/>
      <c r="RTR702" s="37"/>
      <c r="RTS702" s="34"/>
      <c r="RTT702" s="40"/>
      <c r="RTU702" s="34"/>
      <c r="RTV702" s="34"/>
      <c r="RTW702" s="35"/>
      <c r="RTX702" s="36"/>
      <c r="RTY702" s="37"/>
      <c r="RTZ702" s="34"/>
      <c r="RUA702" s="34"/>
      <c r="RUB702" s="41"/>
      <c r="RUC702" s="41"/>
      <c r="RUD702" s="41"/>
      <c r="RUE702" s="41"/>
      <c r="RUF702" s="36"/>
      <c r="RUG702" s="41"/>
      <c r="RUH702" s="36"/>
      <c r="RUI702" s="34"/>
      <c r="RUJ702" s="34"/>
      <c r="RUK702" s="37"/>
      <c r="RUL702" s="38"/>
      <c r="RUM702" s="34"/>
      <c r="RUN702" s="39"/>
      <c r="RUO702" s="39"/>
      <c r="RUP702" s="39"/>
      <c r="RUQ702" s="39"/>
      <c r="RUR702" s="39"/>
      <c r="RUS702" s="39"/>
      <c r="RUT702" s="39"/>
      <c r="RUU702" s="39"/>
      <c r="RUV702" s="39"/>
      <c r="RUW702" s="39"/>
      <c r="RUX702" s="39"/>
      <c r="RUY702" s="37"/>
      <c r="RUZ702" s="37"/>
      <c r="RVA702" s="37"/>
      <c r="RVB702" s="37"/>
      <c r="RVC702" s="34"/>
      <c r="RVD702" s="40"/>
      <c r="RVE702" s="34"/>
      <c r="RVF702" s="34"/>
      <c r="RVG702" s="35"/>
      <c r="RVH702" s="36"/>
      <c r="RVI702" s="37"/>
      <c r="RVJ702" s="34"/>
      <c r="RVK702" s="34"/>
      <c r="RVL702" s="41"/>
      <c r="RVM702" s="41"/>
      <c r="RVN702" s="41"/>
      <c r="RVO702" s="41"/>
      <c r="RVP702" s="36"/>
      <c r="RVQ702" s="41"/>
      <c r="RVR702" s="36"/>
      <c r="RVS702" s="34"/>
      <c r="RVT702" s="34"/>
      <c r="RVU702" s="37"/>
      <c r="RVV702" s="38"/>
      <c r="RVW702" s="34"/>
      <c r="RVX702" s="39"/>
      <c r="RVY702" s="39"/>
      <c r="RVZ702" s="39"/>
      <c r="RWA702" s="39"/>
      <c r="RWB702" s="39"/>
      <c r="RWC702" s="39"/>
      <c r="RWD702" s="39"/>
      <c r="RWE702" s="39"/>
      <c r="RWF702" s="39"/>
      <c r="RWG702" s="39"/>
      <c r="RWH702" s="39"/>
      <c r="RWI702" s="37"/>
      <c r="RWJ702" s="37"/>
      <c r="RWK702" s="37"/>
      <c r="RWL702" s="37"/>
      <c r="RWM702" s="34"/>
      <c r="RWN702" s="40"/>
      <c r="RWO702" s="34"/>
      <c r="RWP702" s="34"/>
      <c r="RWQ702" s="35"/>
      <c r="RWR702" s="36"/>
      <c r="RWS702" s="37"/>
      <c r="RWT702" s="34"/>
      <c r="RWU702" s="34"/>
      <c r="RWV702" s="41"/>
      <c r="RWW702" s="41"/>
      <c r="RWX702" s="41"/>
      <c r="RWY702" s="41"/>
      <c r="RWZ702" s="36"/>
      <c r="RXA702" s="41"/>
      <c r="RXB702" s="36"/>
      <c r="RXC702" s="34"/>
      <c r="RXD702" s="34"/>
      <c r="RXE702" s="37"/>
      <c r="RXF702" s="38"/>
      <c r="RXG702" s="34"/>
      <c r="RXH702" s="39"/>
      <c r="RXI702" s="39"/>
      <c r="RXJ702" s="39"/>
      <c r="RXK702" s="39"/>
      <c r="RXL702" s="39"/>
      <c r="RXM702" s="39"/>
      <c r="RXN702" s="39"/>
      <c r="RXO702" s="39"/>
      <c r="RXP702" s="39"/>
      <c r="RXQ702" s="39"/>
      <c r="RXR702" s="39"/>
      <c r="RXS702" s="37"/>
      <c r="RXT702" s="37"/>
      <c r="RXU702" s="37"/>
      <c r="RXV702" s="37"/>
      <c r="RXW702" s="34"/>
      <c r="RXX702" s="40"/>
      <c r="RXY702" s="34"/>
      <c r="RXZ702" s="34"/>
      <c r="RYA702" s="35"/>
      <c r="RYB702" s="36"/>
      <c r="RYC702" s="37"/>
      <c r="RYD702" s="34"/>
      <c r="RYE702" s="34"/>
      <c r="RYF702" s="41"/>
      <c r="RYG702" s="41"/>
      <c r="RYH702" s="41"/>
      <c r="RYI702" s="41"/>
      <c r="RYJ702" s="36"/>
      <c r="RYK702" s="41"/>
      <c r="RYL702" s="36"/>
      <c r="RYM702" s="34"/>
      <c r="RYN702" s="34"/>
      <c r="RYO702" s="37"/>
      <c r="RYP702" s="38"/>
      <c r="RYQ702" s="34"/>
      <c r="RYR702" s="39"/>
      <c r="RYS702" s="39"/>
      <c r="RYT702" s="39"/>
      <c r="RYU702" s="39"/>
      <c r="RYV702" s="39"/>
      <c r="RYW702" s="39"/>
      <c r="RYX702" s="39"/>
      <c r="RYY702" s="39"/>
      <c r="RYZ702" s="39"/>
      <c r="RZA702" s="39"/>
      <c r="RZB702" s="39"/>
      <c r="RZC702" s="37"/>
      <c r="RZD702" s="37"/>
      <c r="RZE702" s="37"/>
      <c r="RZF702" s="37"/>
      <c r="RZG702" s="34"/>
      <c r="RZH702" s="40"/>
      <c r="RZI702" s="34"/>
      <c r="RZJ702" s="34"/>
      <c r="RZK702" s="35"/>
      <c r="RZL702" s="36"/>
      <c r="RZM702" s="37"/>
      <c r="RZN702" s="34"/>
      <c r="RZO702" s="34"/>
      <c r="RZP702" s="41"/>
      <c r="RZQ702" s="41"/>
      <c r="RZR702" s="41"/>
      <c r="RZS702" s="41"/>
      <c r="RZT702" s="36"/>
      <c r="RZU702" s="41"/>
      <c r="RZV702" s="36"/>
      <c r="RZW702" s="34"/>
      <c r="RZX702" s="34"/>
      <c r="RZY702" s="37"/>
      <c r="RZZ702" s="38"/>
      <c r="SAA702" s="34"/>
      <c r="SAB702" s="39"/>
      <c r="SAC702" s="39"/>
      <c r="SAD702" s="39"/>
      <c r="SAE702" s="39"/>
      <c r="SAF702" s="39"/>
      <c r="SAG702" s="39"/>
      <c r="SAH702" s="39"/>
      <c r="SAI702" s="39"/>
      <c r="SAJ702" s="39"/>
      <c r="SAK702" s="39"/>
      <c r="SAL702" s="39"/>
      <c r="SAM702" s="37"/>
      <c r="SAN702" s="37"/>
      <c r="SAO702" s="37"/>
      <c r="SAP702" s="37"/>
      <c r="SAQ702" s="34"/>
      <c r="SAR702" s="40"/>
      <c r="SAS702" s="34"/>
      <c r="SAT702" s="34"/>
      <c r="SAU702" s="35"/>
      <c r="SAV702" s="36"/>
      <c r="SAW702" s="37"/>
      <c r="SAX702" s="34"/>
      <c r="SAY702" s="34"/>
      <c r="SAZ702" s="41"/>
      <c r="SBA702" s="41"/>
      <c r="SBB702" s="41"/>
      <c r="SBC702" s="41"/>
      <c r="SBD702" s="36"/>
      <c r="SBE702" s="41"/>
      <c r="SBF702" s="36"/>
      <c r="SBG702" s="34"/>
      <c r="SBH702" s="34"/>
      <c r="SBI702" s="37"/>
      <c r="SBJ702" s="38"/>
      <c r="SBK702" s="34"/>
      <c r="SBL702" s="39"/>
      <c r="SBM702" s="39"/>
      <c r="SBN702" s="39"/>
      <c r="SBO702" s="39"/>
      <c r="SBP702" s="39"/>
      <c r="SBQ702" s="39"/>
      <c r="SBR702" s="39"/>
      <c r="SBS702" s="39"/>
      <c r="SBT702" s="39"/>
      <c r="SBU702" s="39"/>
      <c r="SBV702" s="39"/>
      <c r="SBW702" s="37"/>
      <c r="SBX702" s="37"/>
      <c r="SBY702" s="37"/>
      <c r="SBZ702" s="37"/>
      <c r="SCA702" s="34"/>
      <c r="SCB702" s="40"/>
      <c r="SCC702" s="34"/>
      <c r="SCD702" s="34"/>
      <c r="SCE702" s="35"/>
      <c r="SCF702" s="36"/>
      <c r="SCG702" s="37"/>
      <c r="SCH702" s="34"/>
      <c r="SCI702" s="34"/>
      <c r="SCJ702" s="41"/>
      <c r="SCK702" s="41"/>
      <c r="SCL702" s="41"/>
      <c r="SCM702" s="41"/>
      <c r="SCN702" s="36"/>
      <c r="SCO702" s="41"/>
      <c r="SCP702" s="36"/>
      <c r="SCQ702" s="34"/>
      <c r="SCR702" s="34"/>
      <c r="SCS702" s="37"/>
      <c r="SCT702" s="38"/>
      <c r="SCU702" s="34"/>
      <c r="SCV702" s="39"/>
      <c r="SCW702" s="39"/>
      <c r="SCX702" s="39"/>
      <c r="SCY702" s="39"/>
      <c r="SCZ702" s="39"/>
      <c r="SDA702" s="39"/>
      <c r="SDB702" s="39"/>
      <c r="SDC702" s="39"/>
      <c r="SDD702" s="39"/>
      <c r="SDE702" s="39"/>
      <c r="SDF702" s="39"/>
      <c r="SDG702" s="37"/>
      <c r="SDH702" s="37"/>
      <c r="SDI702" s="37"/>
      <c r="SDJ702" s="37"/>
      <c r="SDK702" s="34"/>
      <c r="SDL702" s="40"/>
      <c r="SDM702" s="34"/>
      <c r="SDN702" s="34"/>
      <c r="SDO702" s="35"/>
      <c r="SDP702" s="36"/>
      <c r="SDQ702" s="37"/>
      <c r="SDR702" s="34"/>
      <c r="SDS702" s="34"/>
      <c r="SDT702" s="41"/>
      <c r="SDU702" s="41"/>
      <c r="SDV702" s="41"/>
      <c r="SDW702" s="41"/>
      <c r="SDX702" s="36"/>
      <c r="SDY702" s="41"/>
      <c r="SDZ702" s="36"/>
      <c r="SEA702" s="34"/>
      <c r="SEB702" s="34"/>
      <c r="SEC702" s="37"/>
      <c r="SED702" s="38"/>
      <c r="SEE702" s="34"/>
      <c r="SEF702" s="39"/>
      <c r="SEG702" s="39"/>
      <c r="SEH702" s="39"/>
      <c r="SEI702" s="39"/>
      <c r="SEJ702" s="39"/>
      <c r="SEK702" s="39"/>
      <c r="SEL702" s="39"/>
      <c r="SEM702" s="39"/>
      <c r="SEN702" s="39"/>
      <c r="SEO702" s="39"/>
      <c r="SEP702" s="39"/>
      <c r="SEQ702" s="37"/>
      <c r="SER702" s="37"/>
      <c r="SES702" s="37"/>
      <c r="SET702" s="37"/>
      <c r="SEU702" s="34"/>
      <c r="SEV702" s="40"/>
      <c r="SEW702" s="34"/>
      <c r="SEX702" s="34"/>
      <c r="SEY702" s="35"/>
      <c r="SEZ702" s="36"/>
      <c r="SFA702" s="37"/>
      <c r="SFB702" s="34"/>
      <c r="SFC702" s="34"/>
      <c r="SFD702" s="41"/>
      <c r="SFE702" s="41"/>
      <c r="SFF702" s="41"/>
      <c r="SFG702" s="41"/>
      <c r="SFH702" s="36"/>
      <c r="SFI702" s="41"/>
      <c r="SFJ702" s="36"/>
      <c r="SFK702" s="34"/>
      <c r="SFL702" s="34"/>
      <c r="SFM702" s="37"/>
      <c r="SFN702" s="38"/>
      <c r="SFO702" s="34"/>
      <c r="SFP702" s="39"/>
      <c r="SFQ702" s="39"/>
      <c r="SFR702" s="39"/>
      <c r="SFS702" s="39"/>
      <c r="SFT702" s="39"/>
      <c r="SFU702" s="39"/>
      <c r="SFV702" s="39"/>
      <c r="SFW702" s="39"/>
      <c r="SFX702" s="39"/>
      <c r="SFY702" s="39"/>
      <c r="SFZ702" s="39"/>
      <c r="SGA702" s="37"/>
      <c r="SGB702" s="37"/>
      <c r="SGC702" s="37"/>
      <c r="SGD702" s="37"/>
      <c r="SGE702" s="34"/>
      <c r="SGF702" s="40"/>
      <c r="SGG702" s="34"/>
      <c r="SGH702" s="34"/>
      <c r="SGI702" s="35"/>
      <c r="SGJ702" s="36"/>
      <c r="SGK702" s="37"/>
      <c r="SGL702" s="34"/>
      <c r="SGM702" s="34"/>
      <c r="SGN702" s="41"/>
      <c r="SGO702" s="41"/>
      <c r="SGP702" s="41"/>
      <c r="SGQ702" s="41"/>
      <c r="SGR702" s="36"/>
      <c r="SGS702" s="41"/>
      <c r="SGT702" s="36"/>
      <c r="SGU702" s="34"/>
      <c r="SGV702" s="34"/>
      <c r="SGW702" s="37"/>
      <c r="SGX702" s="38"/>
      <c r="SGY702" s="34"/>
      <c r="SGZ702" s="39"/>
      <c r="SHA702" s="39"/>
      <c r="SHB702" s="39"/>
      <c r="SHC702" s="39"/>
      <c r="SHD702" s="39"/>
      <c r="SHE702" s="39"/>
      <c r="SHF702" s="39"/>
      <c r="SHG702" s="39"/>
      <c r="SHH702" s="39"/>
      <c r="SHI702" s="39"/>
      <c r="SHJ702" s="39"/>
      <c r="SHK702" s="37"/>
      <c r="SHL702" s="37"/>
      <c r="SHM702" s="37"/>
      <c r="SHN702" s="37"/>
      <c r="SHO702" s="34"/>
      <c r="SHP702" s="40"/>
      <c r="SHQ702" s="34"/>
      <c r="SHR702" s="34"/>
      <c r="SHS702" s="35"/>
      <c r="SHT702" s="36"/>
      <c r="SHU702" s="37"/>
      <c r="SHV702" s="34"/>
      <c r="SHW702" s="34"/>
      <c r="SHX702" s="41"/>
      <c r="SHY702" s="41"/>
      <c r="SHZ702" s="41"/>
      <c r="SIA702" s="41"/>
      <c r="SIB702" s="36"/>
      <c r="SIC702" s="41"/>
      <c r="SID702" s="36"/>
      <c r="SIE702" s="34"/>
      <c r="SIF702" s="34"/>
      <c r="SIG702" s="37"/>
      <c r="SIH702" s="38"/>
      <c r="SII702" s="34"/>
      <c r="SIJ702" s="39"/>
      <c r="SIK702" s="39"/>
      <c r="SIL702" s="39"/>
      <c r="SIM702" s="39"/>
      <c r="SIN702" s="39"/>
      <c r="SIO702" s="39"/>
      <c r="SIP702" s="39"/>
      <c r="SIQ702" s="39"/>
      <c r="SIR702" s="39"/>
      <c r="SIS702" s="39"/>
      <c r="SIT702" s="39"/>
      <c r="SIU702" s="37"/>
      <c r="SIV702" s="37"/>
      <c r="SIW702" s="37"/>
      <c r="SIX702" s="37"/>
      <c r="SIY702" s="34"/>
      <c r="SIZ702" s="40"/>
      <c r="SJA702" s="34"/>
      <c r="SJB702" s="34"/>
      <c r="SJC702" s="35"/>
      <c r="SJD702" s="36"/>
      <c r="SJE702" s="37"/>
      <c r="SJF702" s="34"/>
      <c r="SJG702" s="34"/>
      <c r="SJH702" s="41"/>
      <c r="SJI702" s="41"/>
      <c r="SJJ702" s="41"/>
      <c r="SJK702" s="41"/>
      <c r="SJL702" s="36"/>
      <c r="SJM702" s="41"/>
      <c r="SJN702" s="36"/>
      <c r="SJO702" s="34"/>
      <c r="SJP702" s="34"/>
      <c r="SJQ702" s="37"/>
      <c r="SJR702" s="38"/>
      <c r="SJS702" s="34"/>
      <c r="SJT702" s="39"/>
      <c r="SJU702" s="39"/>
      <c r="SJV702" s="39"/>
      <c r="SJW702" s="39"/>
      <c r="SJX702" s="39"/>
      <c r="SJY702" s="39"/>
      <c r="SJZ702" s="39"/>
      <c r="SKA702" s="39"/>
      <c r="SKB702" s="39"/>
      <c r="SKC702" s="39"/>
      <c r="SKD702" s="39"/>
      <c r="SKE702" s="37"/>
      <c r="SKF702" s="37"/>
      <c r="SKG702" s="37"/>
      <c r="SKH702" s="37"/>
      <c r="SKI702" s="34"/>
      <c r="SKJ702" s="40"/>
      <c r="SKK702" s="34"/>
      <c r="SKL702" s="34"/>
      <c r="SKM702" s="35"/>
      <c r="SKN702" s="36"/>
      <c r="SKO702" s="37"/>
      <c r="SKP702" s="34"/>
      <c r="SKQ702" s="34"/>
      <c r="SKR702" s="41"/>
      <c r="SKS702" s="41"/>
      <c r="SKT702" s="41"/>
      <c r="SKU702" s="41"/>
      <c r="SKV702" s="36"/>
      <c r="SKW702" s="41"/>
      <c r="SKX702" s="36"/>
      <c r="SKY702" s="34"/>
      <c r="SKZ702" s="34"/>
      <c r="SLA702" s="37"/>
      <c r="SLB702" s="38"/>
      <c r="SLC702" s="34"/>
      <c r="SLD702" s="39"/>
      <c r="SLE702" s="39"/>
      <c r="SLF702" s="39"/>
      <c r="SLG702" s="39"/>
      <c r="SLH702" s="39"/>
      <c r="SLI702" s="39"/>
      <c r="SLJ702" s="39"/>
      <c r="SLK702" s="39"/>
      <c r="SLL702" s="39"/>
      <c r="SLM702" s="39"/>
      <c r="SLN702" s="39"/>
      <c r="SLO702" s="37"/>
      <c r="SLP702" s="37"/>
      <c r="SLQ702" s="37"/>
      <c r="SLR702" s="37"/>
      <c r="SLS702" s="34"/>
      <c r="SLT702" s="40"/>
      <c r="SLU702" s="34"/>
      <c r="SLV702" s="34"/>
      <c r="SLW702" s="35"/>
      <c r="SLX702" s="36"/>
      <c r="SLY702" s="37"/>
      <c r="SLZ702" s="34"/>
      <c r="SMA702" s="34"/>
      <c r="SMB702" s="41"/>
      <c r="SMC702" s="41"/>
      <c r="SMD702" s="41"/>
      <c r="SME702" s="41"/>
      <c r="SMF702" s="36"/>
      <c r="SMG702" s="41"/>
      <c r="SMH702" s="36"/>
      <c r="SMI702" s="34"/>
      <c r="SMJ702" s="34"/>
      <c r="SMK702" s="37"/>
      <c r="SML702" s="38"/>
      <c r="SMM702" s="34"/>
      <c r="SMN702" s="39"/>
      <c r="SMO702" s="39"/>
      <c r="SMP702" s="39"/>
      <c r="SMQ702" s="39"/>
      <c r="SMR702" s="39"/>
      <c r="SMS702" s="39"/>
      <c r="SMT702" s="39"/>
      <c r="SMU702" s="39"/>
      <c r="SMV702" s="39"/>
      <c r="SMW702" s="39"/>
      <c r="SMX702" s="39"/>
      <c r="SMY702" s="37"/>
      <c r="SMZ702" s="37"/>
      <c r="SNA702" s="37"/>
      <c r="SNB702" s="37"/>
      <c r="SNC702" s="34"/>
      <c r="SND702" s="40"/>
      <c r="SNE702" s="34"/>
      <c r="SNF702" s="34"/>
      <c r="SNG702" s="35"/>
      <c r="SNH702" s="36"/>
      <c r="SNI702" s="37"/>
      <c r="SNJ702" s="34"/>
      <c r="SNK702" s="34"/>
      <c r="SNL702" s="41"/>
      <c r="SNM702" s="41"/>
      <c r="SNN702" s="41"/>
      <c r="SNO702" s="41"/>
      <c r="SNP702" s="36"/>
      <c r="SNQ702" s="41"/>
      <c r="SNR702" s="36"/>
      <c r="SNS702" s="34"/>
      <c r="SNT702" s="34"/>
      <c r="SNU702" s="37"/>
      <c r="SNV702" s="38"/>
      <c r="SNW702" s="34"/>
      <c r="SNX702" s="39"/>
      <c r="SNY702" s="39"/>
      <c r="SNZ702" s="39"/>
      <c r="SOA702" s="39"/>
      <c r="SOB702" s="39"/>
      <c r="SOC702" s="39"/>
      <c r="SOD702" s="39"/>
      <c r="SOE702" s="39"/>
      <c r="SOF702" s="39"/>
      <c r="SOG702" s="39"/>
      <c r="SOH702" s="39"/>
      <c r="SOI702" s="37"/>
      <c r="SOJ702" s="37"/>
      <c r="SOK702" s="37"/>
      <c r="SOL702" s="37"/>
      <c r="SOM702" s="34"/>
      <c r="SON702" s="40"/>
      <c r="SOO702" s="34"/>
      <c r="SOP702" s="34"/>
      <c r="SOQ702" s="35"/>
      <c r="SOR702" s="36"/>
      <c r="SOS702" s="37"/>
      <c r="SOT702" s="34"/>
      <c r="SOU702" s="34"/>
      <c r="SOV702" s="41"/>
      <c r="SOW702" s="41"/>
      <c r="SOX702" s="41"/>
      <c r="SOY702" s="41"/>
      <c r="SOZ702" s="36"/>
      <c r="SPA702" s="41"/>
      <c r="SPB702" s="36"/>
      <c r="SPC702" s="34"/>
      <c r="SPD702" s="34"/>
      <c r="SPE702" s="37"/>
      <c r="SPF702" s="38"/>
      <c r="SPG702" s="34"/>
      <c r="SPH702" s="39"/>
      <c r="SPI702" s="39"/>
      <c r="SPJ702" s="39"/>
      <c r="SPK702" s="39"/>
      <c r="SPL702" s="39"/>
      <c r="SPM702" s="39"/>
      <c r="SPN702" s="39"/>
      <c r="SPO702" s="39"/>
      <c r="SPP702" s="39"/>
      <c r="SPQ702" s="39"/>
      <c r="SPR702" s="39"/>
      <c r="SPS702" s="37"/>
      <c r="SPT702" s="37"/>
      <c r="SPU702" s="37"/>
      <c r="SPV702" s="37"/>
      <c r="SPW702" s="34"/>
      <c r="SPX702" s="40"/>
      <c r="SPY702" s="34"/>
      <c r="SPZ702" s="34"/>
      <c r="SQA702" s="35"/>
      <c r="SQB702" s="36"/>
      <c r="SQC702" s="37"/>
      <c r="SQD702" s="34"/>
      <c r="SQE702" s="34"/>
      <c r="SQF702" s="41"/>
      <c r="SQG702" s="41"/>
      <c r="SQH702" s="41"/>
      <c r="SQI702" s="41"/>
      <c r="SQJ702" s="36"/>
      <c r="SQK702" s="41"/>
      <c r="SQL702" s="36"/>
      <c r="SQM702" s="34"/>
      <c r="SQN702" s="34"/>
      <c r="SQO702" s="37"/>
      <c r="SQP702" s="38"/>
      <c r="SQQ702" s="34"/>
      <c r="SQR702" s="39"/>
      <c r="SQS702" s="39"/>
      <c r="SQT702" s="39"/>
      <c r="SQU702" s="39"/>
      <c r="SQV702" s="39"/>
      <c r="SQW702" s="39"/>
      <c r="SQX702" s="39"/>
      <c r="SQY702" s="39"/>
      <c r="SQZ702" s="39"/>
      <c r="SRA702" s="39"/>
      <c r="SRB702" s="39"/>
      <c r="SRC702" s="37"/>
      <c r="SRD702" s="37"/>
      <c r="SRE702" s="37"/>
      <c r="SRF702" s="37"/>
      <c r="SRG702" s="34"/>
      <c r="SRH702" s="40"/>
      <c r="SRI702" s="34"/>
      <c r="SRJ702" s="34"/>
      <c r="SRK702" s="35"/>
      <c r="SRL702" s="36"/>
      <c r="SRM702" s="37"/>
      <c r="SRN702" s="34"/>
      <c r="SRO702" s="34"/>
      <c r="SRP702" s="41"/>
      <c r="SRQ702" s="41"/>
      <c r="SRR702" s="41"/>
      <c r="SRS702" s="41"/>
      <c r="SRT702" s="36"/>
      <c r="SRU702" s="41"/>
      <c r="SRV702" s="36"/>
      <c r="SRW702" s="34"/>
      <c r="SRX702" s="34"/>
      <c r="SRY702" s="37"/>
      <c r="SRZ702" s="38"/>
      <c r="SSA702" s="34"/>
      <c r="SSB702" s="39"/>
      <c r="SSC702" s="39"/>
      <c r="SSD702" s="39"/>
      <c r="SSE702" s="39"/>
      <c r="SSF702" s="39"/>
      <c r="SSG702" s="39"/>
      <c r="SSH702" s="39"/>
      <c r="SSI702" s="39"/>
      <c r="SSJ702" s="39"/>
      <c r="SSK702" s="39"/>
      <c r="SSL702" s="39"/>
      <c r="SSM702" s="37"/>
      <c r="SSN702" s="37"/>
      <c r="SSO702" s="37"/>
      <c r="SSP702" s="37"/>
      <c r="SSQ702" s="34"/>
      <c r="SSR702" s="40"/>
      <c r="SSS702" s="34"/>
      <c r="SST702" s="34"/>
      <c r="SSU702" s="35"/>
      <c r="SSV702" s="36"/>
      <c r="SSW702" s="37"/>
      <c r="SSX702" s="34"/>
      <c r="SSY702" s="34"/>
      <c r="SSZ702" s="41"/>
      <c r="STA702" s="41"/>
      <c r="STB702" s="41"/>
      <c r="STC702" s="41"/>
      <c r="STD702" s="36"/>
      <c r="STE702" s="41"/>
      <c r="STF702" s="36"/>
      <c r="STG702" s="34"/>
      <c r="STH702" s="34"/>
      <c r="STI702" s="37"/>
      <c r="STJ702" s="38"/>
      <c r="STK702" s="34"/>
      <c r="STL702" s="39"/>
      <c r="STM702" s="39"/>
      <c r="STN702" s="39"/>
      <c r="STO702" s="39"/>
      <c r="STP702" s="39"/>
      <c r="STQ702" s="39"/>
      <c r="STR702" s="39"/>
      <c r="STS702" s="39"/>
      <c r="STT702" s="39"/>
      <c r="STU702" s="39"/>
      <c r="STV702" s="39"/>
      <c r="STW702" s="37"/>
      <c r="STX702" s="37"/>
      <c r="STY702" s="37"/>
      <c r="STZ702" s="37"/>
      <c r="SUA702" s="34"/>
      <c r="SUB702" s="40"/>
      <c r="SUC702" s="34"/>
      <c r="SUD702" s="34"/>
      <c r="SUE702" s="35"/>
      <c r="SUF702" s="36"/>
      <c r="SUG702" s="37"/>
      <c r="SUH702" s="34"/>
      <c r="SUI702" s="34"/>
      <c r="SUJ702" s="41"/>
      <c r="SUK702" s="41"/>
      <c r="SUL702" s="41"/>
      <c r="SUM702" s="41"/>
      <c r="SUN702" s="36"/>
      <c r="SUO702" s="41"/>
      <c r="SUP702" s="36"/>
      <c r="SUQ702" s="34"/>
      <c r="SUR702" s="34"/>
      <c r="SUS702" s="37"/>
      <c r="SUT702" s="38"/>
      <c r="SUU702" s="34"/>
      <c r="SUV702" s="39"/>
      <c r="SUW702" s="39"/>
      <c r="SUX702" s="39"/>
      <c r="SUY702" s="39"/>
      <c r="SUZ702" s="39"/>
      <c r="SVA702" s="39"/>
      <c r="SVB702" s="39"/>
      <c r="SVC702" s="39"/>
      <c r="SVD702" s="39"/>
      <c r="SVE702" s="39"/>
      <c r="SVF702" s="39"/>
      <c r="SVG702" s="37"/>
      <c r="SVH702" s="37"/>
      <c r="SVI702" s="37"/>
      <c r="SVJ702" s="37"/>
      <c r="SVK702" s="34"/>
      <c r="SVL702" s="40"/>
      <c r="SVM702" s="34"/>
      <c r="SVN702" s="34"/>
      <c r="SVO702" s="35"/>
      <c r="SVP702" s="36"/>
      <c r="SVQ702" s="37"/>
      <c r="SVR702" s="34"/>
      <c r="SVS702" s="34"/>
      <c r="SVT702" s="41"/>
      <c r="SVU702" s="41"/>
      <c r="SVV702" s="41"/>
      <c r="SVW702" s="41"/>
      <c r="SVX702" s="36"/>
      <c r="SVY702" s="41"/>
      <c r="SVZ702" s="36"/>
      <c r="SWA702" s="34"/>
      <c r="SWB702" s="34"/>
      <c r="SWC702" s="37"/>
      <c r="SWD702" s="38"/>
      <c r="SWE702" s="34"/>
      <c r="SWF702" s="39"/>
      <c r="SWG702" s="39"/>
      <c r="SWH702" s="39"/>
      <c r="SWI702" s="39"/>
      <c r="SWJ702" s="39"/>
      <c r="SWK702" s="39"/>
      <c r="SWL702" s="39"/>
      <c r="SWM702" s="39"/>
      <c r="SWN702" s="39"/>
      <c r="SWO702" s="39"/>
      <c r="SWP702" s="39"/>
      <c r="SWQ702" s="37"/>
      <c r="SWR702" s="37"/>
      <c r="SWS702" s="37"/>
      <c r="SWT702" s="37"/>
      <c r="SWU702" s="34"/>
      <c r="SWV702" s="40"/>
      <c r="SWW702" s="34"/>
      <c r="SWX702" s="34"/>
      <c r="SWY702" s="35"/>
      <c r="SWZ702" s="36"/>
      <c r="SXA702" s="37"/>
      <c r="SXB702" s="34"/>
      <c r="SXC702" s="34"/>
      <c r="SXD702" s="41"/>
      <c r="SXE702" s="41"/>
      <c r="SXF702" s="41"/>
      <c r="SXG702" s="41"/>
      <c r="SXH702" s="36"/>
      <c r="SXI702" s="41"/>
      <c r="SXJ702" s="36"/>
      <c r="SXK702" s="34"/>
      <c r="SXL702" s="34"/>
      <c r="SXM702" s="37"/>
      <c r="SXN702" s="38"/>
      <c r="SXO702" s="34"/>
      <c r="SXP702" s="39"/>
      <c r="SXQ702" s="39"/>
      <c r="SXR702" s="39"/>
      <c r="SXS702" s="39"/>
      <c r="SXT702" s="39"/>
      <c r="SXU702" s="39"/>
      <c r="SXV702" s="39"/>
      <c r="SXW702" s="39"/>
      <c r="SXX702" s="39"/>
      <c r="SXY702" s="39"/>
      <c r="SXZ702" s="39"/>
      <c r="SYA702" s="37"/>
      <c r="SYB702" s="37"/>
      <c r="SYC702" s="37"/>
      <c r="SYD702" s="37"/>
      <c r="SYE702" s="34"/>
      <c r="SYF702" s="40"/>
      <c r="SYG702" s="34"/>
      <c r="SYH702" s="34"/>
      <c r="SYI702" s="35"/>
      <c r="SYJ702" s="36"/>
      <c r="SYK702" s="37"/>
      <c r="SYL702" s="34"/>
      <c r="SYM702" s="34"/>
      <c r="SYN702" s="41"/>
      <c r="SYO702" s="41"/>
      <c r="SYP702" s="41"/>
      <c r="SYQ702" s="41"/>
      <c r="SYR702" s="36"/>
      <c r="SYS702" s="41"/>
      <c r="SYT702" s="36"/>
      <c r="SYU702" s="34"/>
      <c r="SYV702" s="34"/>
      <c r="SYW702" s="37"/>
      <c r="SYX702" s="38"/>
      <c r="SYY702" s="34"/>
      <c r="SYZ702" s="39"/>
      <c r="SZA702" s="39"/>
      <c r="SZB702" s="39"/>
      <c r="SZC702" s="39"/>
      <c r="SZD702" s="39"/>
      <c r="SZE702" s="39"/>
      <c r="SZF702" s="39"/>
      <c r="SZG702" s="39"/>
      <c r="SZH702" s="39"/>
      <c r="SZI702" s="39"/>
      <c r="SZJ702" s="39"/>
      <c r="SZK702" s="37"/>
      <c r="SZL702" s="37"/>
      <c r="SZM702" s="37"/>
      <c r="SZN702" s="37"/>
      <c r="SZO702" s="34"/>
      <c r="SZP702" s="40"/>
      <c r="SZQ702" s="34"/>
      <c r="SZR702" s="34"/>
      <c r="SZS702" s="35"/>
      <c r="SZT702" s="36"/>
      <c r="SZU702" s="37"/>
      <c r="SZV702" s="34"/>
      <c r="SZW702" s="34"/>
      <c r="SZX702" s="41"/>
      <c r="SZY702" s="41"/>
      <c r="SZZ702" s="41"/>
      <c r="TAA702" s="41"/>
      <c r="TAB702" s="36"/>
      <c r="TAC702" s="41"/>
      <c r="TAD702" s="36"/>
      <c r="TAE702" s="34"/>
      <c r="TAF702" s="34"/>
      <c r="TAG702" s="37"/>
      <c r="TAH702" s="38"/>
      <c r="TAI702" s="34"/>
      <c r="TAJ702" s="39"/>
      <c r="TAK702" s="39"/>
      <c r="TAL702" s="39"/>
      <c r="TAM702" s="39"/>
      <c r="TAN702" s="39"/>
      <c r="TAO702" s="39"/>
      <c r="TAP702" s="39"/>
      <c r="TAQ702" s="39"/>
      <c r="TAR702" s="39"/>
      <c r="TAS702" s="39"/>
      <c r="TAT702" s="39"/>
      <c r="TAU702" s="37"/>
      <c r="TAV702" s="37"/>
      <c r="TAW702" s="37"/>
      <c r="TAX702" s="37"/>
      <c r="TAY702" s="34"/>
      <c r="TAZ702" s="40"/>
      <c r="TBA702" s="34"/>
      <c r="TBB702" s="34"/>
      <c r="TBC702" s="35"/>
      <c r="TBD702" s="36"/>
      <c r="TBE702" s="37"/>
      <c r="TBF702" s="34"/>
      <c r="TBG702" s="34"/>
      <c r="TBH702" s="41"/>
      <c r="TBI702" s="41"/>
      <c r="TBJ702" s="41"/>
      <c r="TBK702" s="41"/>
      <c r="TBL702" s="36"/>
      <c r="TBM702" s="41"/>
      <c r="TBN702" s="36"/>
      <c r="TBO702" s="34"/>
      <c r="TBP702" s="34"/>
      <c r="TBQ702" s="37"/>
      <c r="TBR702" s="38"/>
      <c r="TBS702" s="34"/>
      <c r="TBT702" s="39"/>
      <c r="TBU702" s="39"/>
      <c r="TBV702" s="39"/>
      <c r="TBW702" s="39"/>
      <c r="TBX702" s="39"/>
      <c r="TBY702" s="39"/>
      <c r="TBZ702" s="39"/>
      <c r="TCA702" s="39"/>
      <c r="TCB702" s="39"/>
      <c r="TCC702" s="39"/>
      <c r="TCD702" s="39"/>
      <c r="TCE702" s="37"/>
      <c r="TCF702" s="37"/>
      <c r="TCG702" s="37"/>
      <c r="TCH702" s="37"/>
      <c r="TCI702" s="34"/>
      <c r="TCJ702" s="40"/>
      <c r="TCK702" s="34"/>
      <c r="TCL702" s="34"/>
      <c r="TCM702" s="35"/>
      <c r="TCN702" s="36"/>
      <c r="TCO702" s="37"/>
      <c r="TCP702" s="34"/>
      <c r="TCQ702" s="34"/>
      <c r="TCR702" s="41"/>
      <c r="TCS702" s="41"/>
      <c r="TCT702" s="41"/>
      <c r="TCU702" s="41"/>
      <c r="TCV702" s="36"/>
      <c r="TCW702" s="41"/>
      <c r="TCX702" s="36"/>
      <c r="TCY702" s="34"/>
      <c r="TCZ702" s="34"/>
      <c r="TDA702" s="37"/>
      <c r="TDB702" s="38"/>
      <c r="TDC702" s="34"/>
      <c r="TDD702" s="39"/>
      <c r="TDE702" s="39"/>
      <c r="TDF702" s="39"/>
      <c r="TDG702" s="39"/>
      <c r="TDH702" s="39"/>
      <c r="TDI702" s="39"/>
      <c r="TDJ702" s="39"/>
      <c r="TDK702" s="39"/>
      <c r="TDL702" s="39"/>
      <c r="TDM702" s="39"/>
      <c r="TDN702" s="39"/>
      <c r="TDO702" s="37"/>
      <c r="TDP702" s="37"/>
      <c r="TDQ702" s="37"/>
      <c r="TDR702" s="37"/>
      <c r="TDS702" s="34"/>
      <c r="TDT702" s="40"/>
      <c r="TDU702" s="34"/>
      <c r="TDV702" s="34"/>
      <c r="TDW702" s="35"/>
      <c r="TDX702" s="36"/>
      <c r="TDY702" s="37"/>
      <c r="TDZ702" s="34"/>
      <c r="TEA702" s="34"/>
      <c r="TEB702" s="41"/>
      <c r="TEC702" s="41"/>
      <c r="TED702" s="41"/>
      <c r="TEE702" s="41"/>
      <c r="TEF702" s="36"/>
      <c r="TEG702" s="41"/>
      <c r="TEH702" s="36"/>
      <c r="TEI702" s="34"/>
      <c r="TEJ702" s="34"/>
      <c r="TEK702" s="37"/>
      <c r="TEL702" s="38"/>
      <c r="TEM702" s="34"/>
      <c r="TEN702" s="39"/>
      <c r="TEO702" s="39"/>
      <c r="TEP702" s="39"/>
      <c r="TEQ702" s="39"/>
      <c r="TER702" s="39"/>
      <c r="TES702" s="39"/>
      <c r="TET702" s="39"/>
      <c r="TEU702" s="39"/>
      <c r="TEV702" s="39"/>
      <c r="TEW702" s="39"/>
      <c r="TEX702" s="39"/>
      <c r="TEY702" s="37"/>
      <c r="TEZ702" s="37"/>
      <c r="TFA702" s="37"/>
      <c r="TFB702" s="37"/>
      <c r="TFC702" s="34"/>
      <c r="TFD702" s="40"/>
      <c r="TFE702" s="34"/>
      <c r="TFF702" s="34"/>
      <c r="TFG702" s="35"/>
      <c r="TFH702" s="36"/>
      <c r="TFI702" s="37"/>
      <c r="TFJ702" s="34"/>
      <c r="TFK702" s="34"/>
      <c r="TFL702" s="41"/>
      <c r="TFM702" s="41"/>
      <c r="TFN702" s="41"/>
      <c r="TFO702" s="41"/>
      <c r="TFP702" s="36"/>
      <c r="TFQ702" s="41"/>
      <c r="TFR702" s="36"/>
      <c r="TFS702" s="34"/>
      <c r="TFT702" s="34"/>
      <c r="TFU702" s="37"/>
      <c r="TFV702" s="38"/>
      <c r="TFW702" s="34"/>
      <c r="TFX702" s="39"/>
      <c r="TFY702" s="39"/>
      <c r="TFZ702" s="39"/>
      <c r="TGA702" s="39"/>
      <c r="TGB702" s="39"/>
      <c r="TGC702" s="39"/>
      <c r="TGD702" s="39"/>
      <c r="TGE702" s="39"/>
      <c r="TGF702" s="39"/>
      <c r="TGG702" s="39"/>
      <c r="TGH702" s="39"/>
      <c r="TGI702" s="37"/>
      <c r="TGJ702" s="37"/>
      <c r="TGK702" s="37"/>
      <c r="TGL702" s="37"/>
      <c r="TGM702" s="34"/>
      <c r="TGN702" s="40"/>
      <c r="TGO702" s="34"/>
      <c r="TGP702" s="34"/>
      <c r="TGQ702" s="35"/>
      <c r="TGR702" s="36"/>
      <c r="TGS702" s="37"/>
      <c r="TGT702" s="34"/>
      <c r="TGU702" s="34"/>
      <c r="TGV702" s="41"/>
      <c r="TGW702" s="41"/>
      <c r="TGX702" s="41"/>
      <c r="TGY702" s="41"/>
      <c r="TGZ702" s="36"/>
      <c r="THA702" s="41"/>
      <c r="THB702" s="36"/>
      <c r="THC702" s="34"/>
      <c r="THD702" s="34"/>
      <c r="THE702" s="37"/>
      <c r="THF702" s="38"/>
      <c r="THG702" s="34"/>
      <c r="THH702" s="39"/>
      <c r="THI702" s="39"/>
      <c r="THJ702" s="39"/>
      <c r="THK702" s="39"/>
      <c r="THL702" s="39"/>
      <c r="THM702" s="39"/>
      <c r="THN702" s="39"/>
      <c r="THO702" s="39"/>
      <c r="THP702" s="39"/>
      <c r="THQ702" s="39"/>
      <c r="THR702" s="39"/>
      <c r="THS702" s="37"/>
      <c r="THT702" s="37"/>
      <c r="THU702" s="37"/>
      <c r="THV702" s="37"/>
      <c r="THW702" s="34"/>
      <c r="THX702" s="40"/>
      <c r="THY702" s="34"/>
      <c r="THZ702" s="34"/>
      <c r="TIA702" s="35"/>
      <c r="TIB702" s="36"/>
      <c r="TIC702" s="37"/>
      <c r="TID702" s="34"/>
      <c r="TIE702" s="34"/>
      <c r="TIF702" s="41"/>
      <c r="TIG702" s="41"/>
      <c r="TIH702" s="41"/>
      <c r="TII702" s="41"/>
      <c r="TIJ702" s="36"/>
      <c r="TIK702" s="41"/>
      <c r="TIL702" s="36"/>
      <c r="TIM702" s="34"/>
      <c r="TIN702" s="34"/>
      <c r="TIO702" s="37"/>
      <c r="TIP702" s="38"/>
      <c r="TIQ702" s="34"/>
      <c r="TIR702" s="39"/>
      <c r="TIS702" s="39"/>
      <c r="TIT702" s="39"/>
      <c r="TIU702" s="39"/>
      <c r="TIV702" s="39"/>
      <c r="TIW702" s="39"/>
      <c r="TIX702" s="39"/>
      <c r="TIY702" s="39"/>
      <c r="TIZ702" s="39"/>
      <c r="TJA702" s="39"/>
      <c r="TJB702" s="39"/>
      <c r="TJC702" s="37"/>
      <c r="TJD702" s="37"/>
      <c r="TJE702" s="37"/>
      <c r="TJF702" s="37"/>
      <c r="TJG702" s="34"/>
      <c r="TJH702" s="40"/>
      <c r="TJI702" s="34"/>
      <c r="TJJ702" s="34"/>
      <c r="TJK702" s="35"/>
      <c r="TJL702" s="36"/>
      <c r="TJM702" s="37"/>
      <c r="TJN702" s="34"/>
      <c r="TJO702" s="34"/>
      <c r="TJP702" s="41"/>
      <c r="TJQ702" s="41"/>
      <c r="TJR702" s="41"/>
      <c r="TJS702" s="41"/>
      <c r="TJT702" s="36"/>
      <c r="TJU702" s="41"/>
      <c r="TJV702" s="36"/>
      <c r="TJW702" s="34"/>
      <c r="TJX702" s="34"/>
      <c r="TJY702" s="37"/>
      <c r="TJZ702" s="38"/>
      <c r="TKA702" s="34"/>
      <c r="TKB702" s="39"/>
      <c r="TKC702" s="39"/>
      <c r="TKD702" s="39"/>
      <c r="TKE702" s="39"/>
      <c r="TKF702" s="39"/>
      <c r="TKG702" s="39"/>
      <c r="TKH702" s="39"/>
      <c r="TKI702" s="39"/>
      <c r="TKJ702" s="39"/>
      <c r="TKK702" s="39"/>
      <c r="TKL702" s="39"/>
      <c r="TKM702" s="37"/>
      <c r="TKN702" s="37"/>
      <c r="TKO702" s="37"/>
      <c r="TKP702" s="37"/>
      <c r="TKQ702" s="34"/>
      <c r="TKR702" s="40"/>
      <c r="TKS702" s="34"/>
      <c r="TKT702" s="34"/>
      <c r="TKU702" s="35"/>
      <c r="TKV702" s="36"/>
      <c r="TKW702" s="37"/>
      <c r="TKX702" s="34"/>
      <c r="TKY702" s="34"/>
      <c r="TKZ702" s="41"/>
      <c r="TLA702" s="41"/>
      <c r="TLB702" s="41"/>
      <c r="TLC702" s="41"/>
      <c r="TLD702" s="36"/>
      <c r="TLE702" s="41"/>
      <c r="TLF702" s="36"/>
      <c r="TLG702" s="34"/>
      <c r="TLH702" s="34"/>
      <c r="TLI702" s="37"/>
      <c r="TLJ702" s="38"/>
      <c r="TLK702" s="34"/>
      <c r="TLL702" s="39"/>
      <c r="TLM702" s="39"/>
      <c r="TLN702" s="39"/>
      <c r="TLO702" s="39"/>
      <c r="TLP702" s="39"/>
      <c r="TLQ702" s="39"/>
      <c r="TLR702" s="39"/>
      <c r="TLS702" s="39"/>
      <c r="TLT702" s="39"/>
      <c r="TLU702" s="39"/>
      <c r="TLV702" s="39"/>
      <c r="TLW702" s="37"/>
      <c r="TLX702" s="37"/>
      <c r="TLY702" s="37"/>
      <c r="TLZ702" s="37"/>
      <c r="TMA702" s="34"/>
      <c r="TMB702" s="40"/>
      <c r="TMC702" s="34"/>
      <c r="TMD702" s="34"/>
      <c r="TME702" s="35"/>
      <c r="TMF702" s="36"/>
      <c r="TMG702" s="37"/>
      <c r="TMH702" s="34"/>
      <c r="TMI702" s="34"/>
      <c r="TMJ702" s="41"/>
      <c r="TMK702" s="41"/>
      <c r="TML702" s="41"/>
      <c r="TMM702" s="41"/>
      <c r="TMN702" s="36"/>
      <c r="TMO702" s="41"/>
      <c r="TMP702" s="36"/>
      <c r="TMQ702" s="34"/>
      <c r="TMR702" s="34"/>
      <c r="TMS702" s="37"/>
      <c r="TMT702" s="38"/>
      <c r="TMU702" s="34"/>
      <c r="TMV702" s="39"/>
      <c r="TMW702" s="39"/>
      <c r="TMX702" s="39"/>
      <c r="TMY702" s="39"/>
      <c r="TMZ702" s="39"/>
      <c r="TNA702" s="39"/>
      <c r="TNB702" s="39"/>
      <c r="TNC702" s="39"/>
      <c r="TND702" s="39"/>
      <c r="TNE702" s="39"/>
      <c r="TNF702" s="39"/>
      <c r="TNG702" s="37"/>
      <c r="TNH702" s="37"/>
      <c r="TNI702" s="37"/>
      <c r="TNJ702" s="37"/>
      <c r="TNK702" s="34"/>
      <c r="TNL702" s="40"/>
      <c r="TNM702" s="34"/>
      <c r="TNN702" s="34"/>
      <c r="TNO702" s="35"/>
      <c r="TNP702" s="36"/>
      <c r="TNQ702" s="37"/>
      <c r="TNR702" s="34"/>
      <c r="TNS702" s="34"/>
      <c r="TNT702" s="41"/>
      <c r="TNU702" s="41"/>
      <c r="TNV702" s="41"/>
      <c r="TNW702" s="41"/>
      <c r="TNX702" s="36"/>
      <c r="TNY702" s="41"/>
      <c r="TNZ702" s="36"/>
      <c r="TOA702" s="34"/>
      <c r="TOB702" s="34"/>
      <c r="TOC702" s="37"/>
      <c r="TOD702" s="38"/>
      <c r="TOE702" s="34"/>
      <c r="TOF702" s="39"/>
      <c r="TOG702" s="39"/>
      <c r="TOH702" s="39"/>
      <c r="TOI702" s="39"/>
      <c r="TOJ702" s="39"/>
      <c r="TOK702" s="39"/>
      <c r="TOL702" s="39"/>
      <c r="TOM702" s="39"/>
      <c r="TON702" s="39"/>
      <c r="TOO702" s="39"/>
      <c r="TOP702" s="39"/>
      <c r="TOQ702" s="37"/>
      <c r="TOR702" s="37"/>
      <c r="TOS702" s="37"/>
      <c r="TOT702" s="37"/>
      <c r="TOU702" s="34"/>
      <c r="TOV702" s="40"/>
      <c r="TOW702" s="34"/>
      <c r="TOX702" s="34"/>
      <c r="TOY702" s="35"/>
      <c r="TOZ702" s="36"/>
      <c r="TPA702" s="37"/>
      <c r="TPB702" s="34"/>
      <c r="TPC702" s="34"/>
      <c r="TPD702" s="41"/>
      <c r="TPE702" s="41"/>
      <c r="TPF702" s="41"/>
      <c r="TPG702" s="41"/>
      <c r="TPH702" s="36"/>
      <c r="TPI702" s="41"/>
      <c r="TPJ702" s="36"/>
      <c r="TPK702" s="34"/>
      <c r="TPL702" s="34"/>
      <c r="TPM702" s="37"/>
      <c r="TPN702" s="38"/>
      <c r="TPO702" s="34"/>
      <c r="TPP702" s="39"/>
      <c r="TPQ702" s="39"/>
      <c r="TPR702" s="39"/>
      <c r="TPS702" s="39"/>
      <c r="TPT702" s="39"/>
      <c r="TPU702" s="39"/>
      <c r="TPV702" s="39"/>
      <c r="TPW702" s="39"/>
      <c r="TPX702" s="39"/>
      <c r="TPY702" s="39"/>
      <c r="TPZ702" s="39"/>
      <c r="TQA702" s="37"/>
      <c r="TQB702" s="37"/>
      <c r="TQC702" s="37"/>
      <c r="TQD702" s="37"/>
      <c r="TQE702" s="34"/>
      <c r="TQF702" s="40"/>
      <c r="TQG702" s="34"/>
      <c r="TQH702" s="34"/>
      <c r="TQI702" s="35"/>
      <c r="TQJ702" s="36"/>
      <c r="TQK702" s="37"/>
      <c r="TQL702" s="34"/>
      <c r="TQM702" s="34"/>
      <c r="TQN702" s="41"/>
      <c r="TQO702" s="41"/>
      <c r="TQP702" s="41"/>
      <c r="TQQ702" s="41"/>
      <c r="TQR702" s="36"/>
      <c r="TQS702" s="41"/>
      <c r="TQT702" s="36"/>
      <c r="TQU702" s="34"/>
      <c r="TQV702" s="34"/>
      <c r="TQW702" s="37"/>
      <c r="TQX702" s="38"/>
      <c r="TQY702" s="34"/>
      <c r="TQZ702" s="39"/>
      <c r="TRA702" s="39"/>
      <c r="TRB702" s="39"/>
      <c r="TRC702" s="39"/>
      <c r="TRD702" s="39"/>
      <c r="TRE702" s="39"/>
      <c r="TRF702" s="39"/>
      <c r="TRG702" s="39"/>
      <c r="TRH702" s="39"/>
      <c r="TRI702" s="39"/>
      <c r="TRJ702" s="39"/>
      <c r="TRK702" s="37"/>
      <c r="TRL702" s="37"/>
      <c r="TRM702" s="37"/>
      <c r="TRN702" s="37"/>
      <c r="TRO702" s="34"/>
      <c r="TRP702" s="40"/>
      <c r="TRQ702" s="34"/>
      <c r="TRR702" s="34"/>
      <c r="TRS702" s="35"/>
      <c r="TRT702" s="36"/>
      <c r="TRU702" s="37"/>
      <c r="TRV702" s="34"/>
      <c r="TRW702" s="34"/>
      <c r="TRX702" s="41"/>
      <c r="TRY702" s="41"/>
      <c r="TRZ702" s="41"/>
      <c r="TSA702" s="41"/>
      <c r="TSB702" s="36"/>
      <c r="TSC702" s="41"/>
      <c r="TSD702" s="36"/>
      <c r="TSE702" s="34"/>
      <c r="TSF702" s="34"/>
      <c r="TSG702" s="37"/>
      <c r="TSH702" s="38"/>
      <c r="TSI702" s="34"/>
      <c r="TSJ702" s="39"/>
      <c r="TSK702" s="39"/>
      <c r="TSL702" s="39"/>
      <c r="TSM702" s="39"/>
      <c r="TSN702" s="39"/>
      <c r="TSO702" s="39"/>
      <c r="TSP702" s="39"/>
      <c r="TSQ702" s="39"/>
      <c r="TSR702" s="39"/>
      <c r="TSS702" s="39"/>
      <c r="TST702" s="39"/>
      <c r="TSU702" s="37"/>
      <c r="TSV702" s="37"/>
      <c r="TSW702" s="37"/>
      <c r="TSX702" s="37"/>
      <c r="TSY702" s="34"/>
      <c r="TSZ702" s="40"/>
      <c r="TTA702" s="34"/>
      <c r="TTB702" s="34"/>
      <c r="TTC702" s="35"/>
      <c r="TTD702" s="36"/>
      <c r="TTE702" s="37"/>
      <c r="TTF702" s="34"/>
      <c r="TTG702" s="34"/>
      <c r="TTH702" s="41"/>
      <c r="TTI702" s="41"/>
      <c r="TTJ702" s="41"/>
      <c r="TTK702" s="41"/>
      <c r="TTL702" s="36"/>
      <c r="TTM702" s="41"/>
      <c r="TTN702" s="36"/>
      <c r="TTO702" s="34"/>
      <c r="TTP702" s="34"/>
      <c r="TTQ702" s="37"/>
      <c r="TTR702" s="38"/>
      <c r="TTS702" s="34"/>
      <c r="TTT702" s="39"/>
      <c r="TTU702" s="39"/>
      <c r="TTV702" s="39"/>
      <c r="TTW702" s="39"/>
      <c r="TTX702" s="39"/>
      <c r="TTY702" s="39"/>
      <c r="TTZ702" s="39"/>
      <c r="TUA702" s="39"/>
      <c r="TUB702" s="39"/>
      <c r="TUC702" s="39"/>
      <c r="TUD702" s="39"/>
      <c r="TUE702" s="37"/>
      <c r="TUF702" s="37"/>
      <c r="TUG702" s="37"/>
      <c r="TUH702" s="37"/>
      <c r="TUI702" s="34"/>
      <c r="TUJ702" s="40"/>
      <c r="TUK702" s="34"/>
      <c r="TUL702" s="34"/>
      <c r="TUM702" s="35"/>
      <c r="TUN702" s="36"/>
      <c r="TUO702" s="37"/>
      <c r="TUP702" s="34"/>
      <c r="TUQ702" s="34"/>
      <c r="TUR702" s="41"/>
      <c r="TUS702" s="41"/>
      <c r="TUT702" s="41"/>
      <c r="TUU702" s="41"/>
      <c r="TUV702" s="36"/>
      <c r="TUW702" s="41"/>
      <c r="TUX702" s="36"/>
      <c r="TUY702" s="34"/>
      <c r="TUZ702" s="34"/>
      <c r="TVA702" s="37"/>
      <c r="TVB702" s="38"/>
      <c r="TVC702" s="34"/>
      <c r="TVD702" s="39"/>
      <c r="TVE702" s="39"/>
      <c r="TVF702" s="39"/>
      <c r="TVG702" s="39"/>
      <c r="TVH702" s="39"/>
      <c r="TVI702" s="39"/>
      <c r="TVJ702" s="39"/>
      <c r="TVK702" s="39"/>
      <c r="TVL702" s="39"/>
      <c r="TVM702" s="39"/>
      <c r="TVN702" s="39"/>
      <c r="TVO702" s="37"/>
      <c r="TVP702" s="37"/>
      <c r="TVQ702" s="37"/>
      <c r="TVR702" s="37"/>
      <c r="TVS702" s="34"/>
      <c r="TVT702" s="40"/>
      <c r="TVU702" s="34"/>
      <c r="TVV702" s="34"/>
      <c r="TVW702" s="35"/>
      <c r="TVX702" s="36"/>
      <c r="TVY702" s="37"/>
      <c r="TVZ702" s="34"/>
      <c r="TWA702" s="34"/>
      <c r="TWB702" s="41"/>
      <c r="TWC702" s="41"/>
      <c r="TWD702" s="41"/>
      <c r="TWE702" s="41"/>
      <c r="TWF702" s="36"/>
      <c r="TWG702" s="41"/>
      <c r="TWH702" s="36"/>
      <c r="TWI702" s="34"/>
      <c r="TWJ702" s="34"/>
      <c r="TWK702" s="37"/>
      <c r="TWL702" s="38"/>
      <c r="TWM702" s="34"/>
      <c r="TWN702" s="39"/>
      <c r="TWO702" s="39"/>
      <c r="TWP702" s="39"/>
      <c r="TWQ702" s="39"/>
      <c r="TWR702" s="39"/>
      <c r="TWS702" s="39"/>
      <c r="TWT702" s="39"/>
      <c r="TWU702" s="39"/>
      <c r="TWV702" s="39"/>
      <c r="TWW702" s="39"/>
      <c r="TWX702" s="39"/>
      <c r="TWY702" s="37"/>
      <c r="TWZ702" s="37"/>
      <c r="TXA702" s="37"/>
      <c r="TXB702" s="37"/>
      <c r="TXC702" s="34"/>
      <c r="TXD702" s="40"/>
      <c r="TXE702" s="34"/>
      <c r="TXF702" s="34"/>
      <c r="TXG702" s="35"/>
      <c r="TXH702" s="36"/>
      <c r="TXI702" s="37"/>
      <c r="TXJ702" s="34"/>
      <c r="TXK702" s="34"/>
      <c r="TXL702" s="41"/>
      <c r="TXM702" s="41"/>
      <c r="TXN702" s="41"/>
      <c r="TXO702" s="41"/>
      <c r="TXP702" s="36"/>
      <c r="TXQ702" s="41"/>
      <c r="TXR702" s="36"/>
      <c r="TXS702" s="34"/>
      <c r="TXT702" s="34"/>
      <c r="TXU702" s="37"/>
      <c r="TXV702" s="38"/>
      <c r="TXW702" s="34"/>
      <c r="TXX702" s="39"/>
      <c r="TXY702" s="39"/>
      <c r="TXZ702" s="39"/>
      <c r="TYA702" s="39"/>
      <c r="TYB702" s="39"/>
      <c r="TYC702" s="39"/>
      <c r="TYD702" s="39"/>
      <c r="TYE702" s="39"/>
      <c r="TYF702" s="39"/>
      <c r="TYG702" s="39"/>
      <c r="TYH702" s="39"/>
      <c r="TYI702" s="37"/>
      <c r="TYJ702" s="37"/>
      <c r="TYK702" s="37"/>
      <c r="TYL702" s="37"/>
      <c r="TYM702" s="34"/>
      <c r="TYN702" s="40"/>
      <c r="TYO702" s="34"/>
      <c r="TYP702" s="34"/>
      <c r="TYQ702" s="35"/>
      <c r="TYR702" s="36"/>
      <c r="TYS702" s="37"/>
      <c r="TYT702" s="34"/>
      <c r="TYU702" s="34"/>
      <c r="TYV702" s="41"/>
      <c r="TYW702" s="41"/>
      <c r="TYX702" s="41"/>
      <c r="TYY702" s="41"/>
      <c r="TYZ702" s="36"/>
      <c r="TZA702" s="41"/>
      <c r="TZB702" s="36"/>
      <c r="TZC702" s="34"/>
      <c r="TZD702" s="34"/>
      <c r="TZE702" s="37"/>
      <c r="TZF702" s="38"/>
      <c r="TZG702" s="34"/>
      <c r="TZH702" s="39"/>
      <c r="TZI702" s="39"/>
      <c r="TZJ702" s="39"/>
      <c r="TZK702" s="39"/>
      <c r="TZL702" s="39"/>
      <c r="TZM702" s="39"/>
      <c r="TZN702" s="39"/>
      <c r="TZO702" s="39"/>
      <c r="TZP702" s="39"/>
      <c r="TZQ702" s="39"/>
      <c r="TZR702" s="39"/>
      <c r="TZS702" s="37"/>
      <c r="TZT702" s="37"/>
      <c r="TZU702" s="37"/>
      <c r="TZV702" s="37"/>
      <c r="TZW702" s="34"/>
      <c r="TZX702" s="40"/>
      <c r="TZY702" s="34"/>
      <c r="TZZ702" s="34"/>
      <c r="UAA702" s="35"/>
      <c r="UAB702" s="36"/>
      <c r="UAC702" s="37"/>
      <c r="UAD702" s="34"/>
      <c r="UAE702" s="34"/>
      <c r="UAF702" s="41"/>
      <c r="UAG702" s="41"/>
      <c r="UAH702" s="41"/>
      <c r="UAI702" s="41"/>
      <c r="UAJ702" s="36"/>
      <c r="UAK702" s="41"/>
      <c r="UAL702" s="36"/>
      <c r="UAM702" s="34"/>
      <c r="UAN702" s="34"/>
      <c r="UAO702" s="37"/>
      <c r="UAP702" s="38"/>
      <c r="UAQ702" s="34"/>
      <c r="UAR702" s="39"/>
      <c r="UAS702" s="39"/>
      <c r="UAT702" s="39"/>
      <c r="UAU702" s="39"/>
      <c r="UAV702" s="39"/>
      <c r="UAW702" s="39"/>
      <c r="UAX702" s="39"/>
      <c r="UAY702" s="39"/>
      <c r="UAZ702" s="39"/>
      <c r="UBA702" s="39"/>
      <c r="UBB702" s="39"/>
      <c r="UBC702" s="37"/>
      <c r="UBD702" s="37"/>
      <c r="UBE702" s="37"/>
      <c r="UBF702" s="37"/>
      <c r="UBG702" s="34"/>
      <c r="UBH702" s="40"/>
      <c r="UBI702" s="34"/>
      <c r="UBJ702" s="34"/>
      <c r="UBK702" s="35"/>
      <c r="UBL702" s="36"/>
      <c r="UBM702" s="37"/>
      <c r="UBN702" s="34"/>
      <c r="UBO702" s="34"/>
      <c r="UBP702" s="41"/>
      <c r="UBQ702" s="41"/>
      <c r="UBR702" s="41"/>
      <c r="UBS702" s="41"/>
      <c r="UBT702" s="36"/>
      <c r="UBU702" s="41"/>
      <c r="UBV702" s="36"/>
      <c r="UBW702" s="34"/>
      <c r="UBX702" s="34"/>
      <c r="UBY702" s="37"/>
      <c r="UBZ702" s="38"/>
      <c r="UCA702" s="34"/>
      <c r="UCB702" s="39"/>
      <c r="UCC702" s="39"/>
      <c r="UCD702" s="39"/>
      <c r="UCE702" s="39"/>
      <c r="UCF702" s="39"/>
      <c r="UCG702" s="39"/>
      <c r="UCH702" s="39"/>
      <c r="UCI702" s="39"/>
      <c r="UCJ702" s="39"/>
      <c r="UCK702" s="39"/>
      <c r="UCL702" s="39"/>
      <c r="UCM702" s="37"/>
      <c r="UCN702" s="37"/>
      <c r="UCO702" s="37"/>
      <c r="UCP702" s="37"/>
      <c r="UCQ702" s="34"/>
      <c r="UCR702" s="40"/>
      <c r="UCS702" s="34"/>
      <c r="UCT702" s="34"/>
      <c r="UCU702" s="35"/>
      <c r="UCV702" s="36"/>
      <c r="UCW702" s="37"/>
      <c r="UCX702" s="34"/>
      <c r="UCY702" s="34"/>
      <c r="UCZ702" s="41"/>
      <c r="UDA702" s="41"/>
      <c r="UDB702" s="41"/>
      <c r="UDC702" s="41"/>
      <c r="UDD702" s="36"/>
      <c r="UDE702" s="41"/>
      <c r="UDF702" s="36"/>
      <c r="UDG702" s="34"/>
      <c r="UDH702" s="34"/>
      <c r="UDI702" s="37"/>
      <c r="UDJ702" s="38"/>
      <c r="UDK702" s="34"/>
      <c r="UDL702" s="39"/>
      <c r="UDM702" s="39"/>
      <c r="UDN702" s="39"/>
      <c r="UDO702" s="39"/>
      <c r="UDP702" s="39"/>
      <c r="UDQ702" s="39"/>
      <c r="UDR702" s="39"/>
      <c r="UDS702" s="39"/>
      <c r="UDT702" s="39"/>
      <c r="UDU702" s="39"/>
      <c r="UDV702" s="39"/>
      <c r="UDW702" s="37"/>
      <c r="UDX702" s="37"/>
      <c r="UDY702" s="37"/>
      <c r="UDZ702" s="37"/>
      <c r="UEA702" s="34"/>
      <c r="UEB702" s="40"/>
      <c r="UEC702" s="34"/>
      <c r="UED702" s="34"/>
      <c r="UEE702" s="35"/>
      <c r="UEF702" s="36"/>
      <c r="UEG702" s="37"/>
      <c r="UEH702" s="34"/>
      <c r="UEI702" s="34"/>
      <c r="UEJ702" s="41"/>
      <c r="UEK702" s="41"/>
      <c r="UEL702" s="41"/>
      <c r="UEM702" s="41"/>
      <c r="UEN702" s="36"/>
      <c r="UEO702" s="41"/>
      <c r="UEP702" s="36"/>
      <c r="UEQ702" s="34"/>
      <c r="UER702" s="34"/>
      <c r="UES702" s="37"/>
      <c r="UET702" s="38"/>
      <c r="UEU702" s="34"/>
      <c r="UEV702" s="39"/>
      <c r="UEW702" s="39"/>
      <c r="UEX702" s="39"/>
      <c r="UEY702" s="39"/>
      <c r="UEZ702" s="39"/>
      <c r="UFA702" s="39"/>
      <c r="UFB702" s="39"/>
      <c r="UFC702" s="39"/>
      <c r="UFD702" s="39"/>
      <c r="UFE702" s="39"/>
      <c r="UFF702" s="39"/>
      <c r="UFG702" s="37"/>
      <c r="UFH702" s="37"/>
      <c r="UFI702" s="37"/>
      <c r="UFJ702" s="37"/>
      <c r="UFK702" s="34"/>
      <c r="UFL702" s="40"/>
      <c r="UFM702" s="34"/>
      <c r="UFN702" s="34"/>
      <c r="UFO702" s="35"/>
      <c r="UFP702" s="36"/>
      <c r="UFQ702" s="37"/>
      <c r="UFR702" s="34"/>
      <c r="UFS702" s="34"/>
      <c r="UFT702" s="41"/>
      <c r="UFU702" s="41"/>
      <c r="UFV702" s="41"/>
      <c r="UFW702" s="41"/>
      <c r="UFX702" s="36"/>
      <c r="UFY702" s="41"/>
      <c r="UFZ702" s="36"/>
      <c r="UGA702" s="34"/>
      <c r="UGB702" s="34"/>
      <c r="UGC702" s="37"/>
      <c r="UGD702" s="38"/>
      <c r="UGE702" s="34"/>
      <c r="UGF702" s="39"/>
      <c r="UGG702" s="39"/>
      <c r="UGH702" s="39"/>
      <c r="UGI702" s="39"/>
      <c r="UGJ702" s="39"/>
      <c r="UGK702" s="39"/>
      <c r="UGL702" s="39"/>
      <c r="UGM702" s="39"/>
      <c r="UGN702" s="39"/>
      <c r="UGO702" s="39"/>
      <c r="UGP702" s="39"/>
      <c r="UGQ702" s="37"/>
      <c r="UGR702" s="37"/>
      <c r="UGS702" s="37"/>
      <c r="UGT702" s="37"/>
      <c r="UGU702" s="34"/>
      <c r="UGV702" s="40"/>
      <c r="UGW702" s="34"/>
      <c r="UGX702" s="34"/>
      <c r="UGY702" s="35"/>
      <c r="UGZ702" s="36"/>
      <c r="UHA702" s="37"/>
      <c r="UHB702" s="34"/>
      <c r="UHC702" s="34"/>
      <c r="UHD702" s="41"/>
      <c r="UHE702" s="41"/>
      <c r="UHF702" s="41"/>
      <c r="UHG702" s="41"/>
      <c r="UHH702" s="36"/>
      <c r="UHI702" s="41"/>
      <c r="UHJ702" s="36"/>
      <c r="UHK702" s="34"/>
      <c r="UHL702" s="34"/>
      <c r="UHM702" s="37"/>
      <c r="UHN702" s="38"/>
      <c r="UHO702" s="34"/>
      <c r="UHP702" s="39"/>
      <c r="UHQ702" s="39"/>
      <c r="UHR702" s="39"/>
      <c r="UHS702" s="39"/>
      <c r="UHT702" s="39"/>
      <c r="UHU702" s="39"/>
      <c r="UHV702" s="39"/>
      <c r="UHW702" s="39"/>
      <c r="UHX702" s="39"/>
      <c r="UHY702" s="39"/>
      <c r="UHZ702" s="39"/>
      <c r="UIA702" s="37"/>
      <c r="UIB702" s="37"/>
      <c r="UIC702" s="37"/>
      <c r="UID702" s="37"/>
      <c r="UIE702" s="34"/>
      <c r="UIF702" s="40"/>
      <c r="UIG702" s="34"/>
      <c r="UIH702" s="34"/>
      <c r="UII702" s="35"/>
      <c r="UIJ702" s="36"/>
      <c r="UIK702" s="37"/>
      <c r="UIL702" s="34"/>
      <c r="UIM702" s="34"/>
      <c r="UIN702" s="41"/>
      <c r="UIO702" s="41"/>
      <c r="UIP702" s="41"/>
      <c r="UIQ702" s="41"/>
      <c r="UIR702" s="36"/>
      <c r="UIS702" s="41"/>
      <c r="UIT702" s="36"/>
      <c r="UIU702" s="34"/>
      <c r="UIV702" s="34"/>
      <c r="UIW702" s="37"/>
      <c r="UIX702" s="38"/>
      <c r="UIY702" s="34"/>
      <c r="UIZ702" s="39"/>
      <c r="UJA702" s="39"/>
      <c r="UJB702" s="39"/>
      <c r="UJC702" s="39"/>
      <c r="UJD702" s="39"/>
      <c r="UJE702" s="39"/>
      <c r="UJF702" s="39"/>
      <c r="UJG702" s="39"/>
      <c r="UJH702" s="39"/>
      <c r="UJI702" s="39"/>
      <c r="UJJ702" s="39"/>
      <c r="UJK702" s="37"/>
      <c r="UJL702" s="37"/>
      <c r="UJM702" s="37"/>
      <c r="UJN702" s="37"/>
      <c r="UJO702" s="34"/>
      <c r="UJP702" s="40"/>
      <c r="UJQ702" s="34"/>
      <c r="UJR702" s="34"/>
      <c r="UJS702" s="35"/>
      <c r="UJT702" s="36"/>
      <c r="UJU702" s="37"/>
      <c r="UJV702" s="34"/>
      <c r="UJW702" s="34"/>
      <c r="UJX702" s="41"/>
      <c r="UJY702" s="41"/>
      <c r="UJZ702" s="41"/>
      <c r="UKA702" s="41"/>
      <c r="UKB702" s="36"/>
      <c r="UKC702" s="41"/>
      <c r="UKD702" s="36"/>
      <c r="UKE702" s="34"/>
      <c r="UKF702" s="34"/>
      <c r="UKG702" s="37"/>
      <c r="UKH702" s="38"/>
      <c r="UKI702" s="34"/>
      <c r="UKJ702" s="39"/>
      <c r="UKK702" s="39"/>
      <c r="UKL702" s="39"/>
      <c r="UKM702" s="39"/>
      <c r="UKN702" s="39"/>
      <c r="UKO702" s="39"/>
      <c r="UKP702" s="39"/>
      <c r="UKQ702" s="39"/>
      <c r="UKR702" s="39"/>
      <c r="UKS702" s="39"/>
      <c r="UKT702" s="39"/>
      <c r="UKU702" s="37"/>
      <c r="UKV702" s="37"/>
      <c r="UKW702" s="37"/>
      <c r="UKX702" s="37"/>
      <c r="UKY702" s="34"/>
      <c r="UKZ702" s="40"/>
      <c r="ULA702" s="34"/>
      <c r="ULB702" s="34"/>
      <c r="ULC702" s="35"/>
      <c r="ULD702" s="36"/>
      <c r="ULE702" s="37"/>
      <c r="ULF702" s="34"/>
      <c r="ULG702" s="34"/>
      <c r="ULH702" s="41"/>
      <c r="ULI702" s="41"/>
      <c r="ULJ702" s="41"/>
      <c r="ULK702" s="41"/>
      <c r="ULL702" s="36"/>
      <c r="ULM702" s="41"/>
      <c r="ULN702" s="36"/>
      <c r="ULO702" s="34"/>
      <c r="ULP702" s="34"/>
      <c r="ULQ702" s="37"/>
      <c r="ULR702" s="38"/>
      <c r="ULS702" s="34"/>
      <c r="ULT702" s="39"/>
      <c r="ULU702" s="39"/>
      <c r="ULV702" s="39"/>
      <c r="ULW702" s="39"/>
      <c r="ULX702" s="39"/>
      <c r="ULY702" s="39"/>
      <c r="ULZ702" s="39"/>
      <c r="UMA702" s="39"/>
      <c r="UMB702" s="39"/>
      <c r="UMC702" s="39"/>
      <c r="UMD702" s="39"/>
      <c r="UME702" s="37"/>
      <c r="UMF702" s="37"/>
      <c r="UMG702" s="37"/>
      <c r="UMH702" s="37"/>
      <c r="UMI702" s="34"/>
      <c r="UMJ702" s="40"/>
      <c r="UMK702" s="34"/>
      <c r="UML702" s="34"/>
      <c r="UMM702" s="35"/>
      <c r="UMN702" s="36"/>
      <c r="UMO702" s="37"/>
      <c r="UMP702" s="34"/>
      <c r="UMQ702" s="34"/>
      <c r="UMR702" s="41"/>
      <c r="UMS702" s="41"/>
      <c r="UMT702" s="41"/>
      <c r="UMU702" s="41"/>
      <c r="UMV702" s="36"/>
      <c r="UMW702" s="41"/>
      <c r="UMX702" s="36"/>
      <c r="UMY702" s="34"/>
      <c r="UMZ702" s="34"/>
      <c r="UNA702" s="37"/>
      <c r="UNB702" s="38"/>
      <c r="UNC702" s="34"/>
      <c r="UND702" s="39"/>
      <c r="UNE702" s="39"/>
      <c r="UNF702" s="39"/>
      <c r="UNG702" s="39"/>
      <c r="UNH702" s="39"/>
      <c r="UNI702" s="39"/>
      <c r="UNJ702" s="39"/>
      <c r="UNK702" s="39"/>
      <c r="UNL702" s="39"/>
      <c r="UNM702" s="39"/>
      <c r="UNN702" s="39"/>
      <c r="UNO702" s="37"/>
      <c r="UNP702" s="37"/>
      <c r="UNQ702" s="37"/>
      <c r="UNR702" s="37"/>
      <c r="UNS702" s="34"/>
      <c r="UNT702" s="40"/>
      <c r="UNU702" s="34"/>
      <c r="UNV702" s="34"/>
      <c r="UNW702" s="35"/>
      <c r="UNX702" s="36"/>
      <c r="UNY702" s="37"/>
      <c r="UNZ702" s="34"/>
      <c r="UOA702" s="34"/>
      <c r="UOB702" s="41"/>
      <c r="UOC702" s="41"/>
      <c r="UOD702" s="41"/>
      <c r="UOE702" s="41"/>
      <c r="UOF702" s="36"/>
      <c r="UOG702" s="41"/>
      <c r="UOH702" s="36"/>
      <c r="UOI702" s="34"/>
      <c r="UOJ702" s="34"/>
      <c r="UOK702" s="37"/>
      <c r="UOL702" s="38"/>
      <c r="UOM702" s="34"/>
      <c r="UON702" s="39"/>
      <c r="UOO702" s="39"/>
      <c r="UOP702" s="39"/>
      <c r="UOQ702" s="39"/>
      <c r="UOR702" s="39"/>
      <c r="UOS702" s="39"/>
      <c r="UOT702" s="39"/>
      <c r="UOU702" s="39"/>
      <c r="UOV702" s="39"/>
      <c r="UOW702" s="39"/>
      <c r="UOX702" s="39"/>
      <c r="UOY702" s="37"/>
      <c r="UOZ702" s="37"/>
      <c r="UPA702" s="37"/>
      <c r="UPB702" s="37"/>
      <c r="UPC702" s="34"/>
      <c r="UPD702" s="40"/>
      <c r="UPE702" s="34"/>
      <c r="UPF702" s="34"/>
      <c r="UPG702" s="35"/>
      <c r="UPH702" s="36"/>
      <c r="UPI702" s="37"/>
      <c r="UPJ702" s="34"/>
      <c r="UPK702" s="34"/>
      <c r="UPL702" s="41"/>
      <c r="UPM702" s="41"/>
      <c r="UPN702" s="41"/>
      <c r="UPO702" s="41"/>
      <c r="UPP702" s="36"/>
      <c r="UPQ702" s="41"/>
      <c r="UPR702" s="36"/>
      <c r="UPS702" s="34"/>
      <c r="UPT702" s="34"/>
      <c r="UPU702" s="37"/>
      <c r="UPV702" s="38"/>
      <c r="UPW702" s="34"/>
      <c r="UPX702" s="39"/>
      <c r="UPY702" s="39"/>
      <c r="UPZ702" s="39"/>
      <c r="UQA702" s="39"/>
      <c r="UQB702" s="39"/>
      <c r="UQC702" s="39"/>
      <c r="UQD702" s="39"/>
      <c r="UQE702" s="39"/>
      <c r="UQF702" s="39"/>
      <c r="UQG702" s="39"/>
      <c r="UQH702" s="39"/>
      <c r="UQI702" s="37"/>
      <c r="UQJ702" s="37"/>
      <c r="UQK702" s="37"/>
      <c r="UQL702" s="37"/>
      <c r="UQM702" s="34"/>
      <c r="UQN702" s="40"/>
      <c r="UQO702" s="34"/>
      <c r="UQP702" s="34"/>
      <c r="UQQ702" s="35"/>
      <c r="UQR702" s="36"/>
      <c r="UQS702" s="37"/>
      <c r="UQT702" s="34"/>
      <c r="UQU702" s="34"/>
      <c r="UQV702" s="41"/>
      <c r="UQW702" s="41"/>
      <c r="UQX702" s="41"/>
      <c r="UQY702" s="41"/>
      <c r="UQZ702" s="36"/>
      <c r="URA702" s="41"/>
      <c r="URB702" s="36"/>
      <c r="URC702" s="34"/>
      <c r="URD702" s="34"/>
      <c r="URE702" s="37"/>
      <c r="URF702" s="38"/>
      <c r="URG702" s="34"/>
      <c r="URH702" s="39"/>
      <c r="URI702" s="39"/>
      <c r="URJ702" s="39"/>
      <c r="URK702" s="39"/>
      <c r="URL702" s="39"/>
      <c r="URM702" s="39"/>
      <c r="URN702" s="39"/>
      <c r="URO702" s="39"/>
      <c r="URP702" s="39"/>
      <c r="URQ702" s="39"/>
      <c r="URR702" s="39"/>
      <c r="URS702" s="37"/>
      <c r="URT702" s="37"/>
      <c r="URU702" s="37"/>
      <c r="URV702" s="37"/>
      <c r="URW702" s="34"/>
      <c r="URX702" s="40"/>
      <c r="URY702" s="34"/>
      <c r="URZ702" s="34"/>
      <c r="USA702" s="35"/>
      <c r="USB702" s="36"/>
      <c r="USC702" s="37"/>
      <c r="USD702" s="34"/>
      <c r="USE702" s="34"/>
      <c r="USF702" s="41"/>
      <c r="USG702" s="41"/>
      <c r="USH702" s="41"/>
      <c r="USI702" s="41"/>
      <c r="USJ702" s="36"/>
      <c r="USK702" s="41"/>
      <c r="USL702" s="36"/>
      <c r="USM702" s="34"/>
      <c r="USN702" s="34"/>
      <c r="USO702" s="37"/>
      <c r="USP702" s="38"/>
      <c r="USQ702" s="34"/>
      <c r="USR702" s="39"/>
      <c r="USS702" s="39"/>
      <c r="UST702" s="39"/>
      <c r="USU702" s="39"/>
      <c r="USV702" s="39"/>
      <c r="USW702" s="39"/>
      <c r="USX702" s="39"/>
      <c r="USY702" s="39"/>
      <c r="USZ702" s="39"/>
      <c r="UTA702" s="39"/>
      <c r="UTB702" s="39"/>
      <c r="UTC702" s="37"/>
      <c r="UTD702" s="37"/>
      <c r="UTE702" s="37"/>
      <c r="UTF702" s="37"/>
      <c r="UTG702" s="34"/>
      <c r="UTH702" s="40"/>
      <c r="UTI702" s="34"/>
      <c r="UTJ702" s="34"/>
      <c r="UTK702" s="35"/>
      <c r="UTL702" s="36"/>
      <c r="UTM702" s="37"/>
      <c r="UTN702" s="34"/>
      <c r="UTO702" s="34"/>
      <c r="UTP702" s="41"/>
      <c r="UTQ702" s="41"/>
      <c r="UTR702" s="41"/>
      <c r="UTS702" s="41"/>
      <c r="UTT702" s="36"/>
      <c r="UTU702" s="41"/>
      <c r="UTV702" s="36"/>
      <c r="UTW702" s="34"/>
      <c r="UTX702" s="34"/>
      <c r="UTY702" s="37"/>
      <c r="UTZ702" s="38"/>
      <c r="UUA702" s="34"/>
      <c r="UUB702" s="39"/>
      <c r="UUC702" s="39"/>
      <c r="UUD702" s="39"/>
      <c r="UUE702" s="39"/>
      <c r="UUF702" s="39"/>
      <c r="UUG702" s="39"/>
      <c r="UUH702" s="39"/>
      <c r="UUI702" s="39"/>
      <c r="UUJ702" s="39"/>
      <c r="UUK702" s="39"/>
      <c r="UUL702" s="39"/>
      <c r="UUM702" s="37"/>
      <c r="UUN702" s="37"/>
      <c r="UUO702" s="37"/>
      <c r="UUP702" s="37"/>
      <c r="UUQ702" s="34"/>
      <c r="UUR702" s="40"/>
      <c r="UUS702" s="34"/>
      <c r="UUT702" s="34"/>
      <c r="UUU702" s="35"/>
      <c r="UUV702" s="36"/>
      <c r="UUW702" s="37"/>
      <c r="UUX702" s="34"/>
      <c r="UUY702" s="34"/>
      <c r="UUZ702" s="41"/>
      <c r="UVA702" s="41"/>
      <c r="UVB702" s="41"/>
      <c r="UVC702" s="41"/>
      <c r="UVD702" s="36"/>
      <c r="UVE702" s="41"/>
      <c r="UVF702" s="36"/>
      <c r="UVG702" s="34"/>
      <c r="UVH702" s="34"/>
      <c r="UVI702" s="37"/>
      <c r="UVJ702" s="38"/>
      <c r="UVK702" s="34"/>
      <c r="UVL702" s="39"/>
      <c r="UVM702" s="39"/>
      <c r="UVN702" s="39"/>
      <c r="UVO702" s="39"/>
      <c r="UVP702" s="39"/>
      <c r="UVQ702" s="39"/>
      <c r="UVR702" s="39"/>
      <c r="UVS702" s="39"/>
      <c r="UVT702" s="39"/>
      <c r="UVU702" s="39"/>
      <c r="UVV702" s="39"/>
      <c r="UVW702" s="37"/>
      <c r="UVX702" s="37"/>
      <c r="UVY702" s="37"/>
      <c r="UVZ702" s="37"/>
      <c r="UWA702" s="34"/>
      <c r="UWB702" s="40"/>
      <c r="UWC702" s="34"/>
      <c r="UWD702" s="34"/>
      <c r="UWE702" s="35"/>
      <c r="UWF702" s="36"/>
      <c r="UWG702" s="37"/>
      <c r="UWH702" s="34"/>
      <c r="UWI702" s="34"/>
      <c r="UWJ702" s="41"/>
      <c r="UWK702" s="41"/>
      <c r="UWL702" s="41"/>
      <c r="UWM702" s="41"/>
      <c r="UWN702" s="36"/>
      <c r="UWO702" s="41"/>
      <c r="UWP702" s="36"/>
      <c r="UWQ702" s="34"/>
      <c r="UWR702" s="34"/>
      <c r="UWS702" s="37"/>
      <c r="UWT702" s="38"/>
      <c r="UWU702" s="34"/>
      <c r="UWV702" s="39"/>
      <c r="UWW702" s="39"/>
      <c r="UWX702" s="39"/>
      <c r="UWY702" s="39"/>
      <c r="UWZ702" s="39"/>
      <c r="UXA702" s="39"/>
      <c r="UXB702" s="39"/>
      <c r="UXC702" s="39"/>
      <c r="UXD702" s="39"/>
      <c r="UXE702" s="39"/>
      <c r="UXF702" s="39"/>
      <c r="UXG702" s="37"/>
      <c r="UXH702" s="37"/>
      <c r="UXI702" s="37"/>
      <c r="UXJ702" s="37"/>
      <c r="UXK702" s="34"/>
      <c r="UXL702" s="40"/>
      <c r="UXM702" s="34"/>
      <c r="UXN702" s="34"/>
      <c r="UXO702" s="35"/>
      <c r="UXP702" s="36"/>
      <c r="UXQ702" s="37"/>
      <c r="UXR702" s="34"/>
      <c r="UXS702" s="34"/>
      <c r="UXT702" s="41"/>
      <c r="UXU702" s="41"/>
      <c r="UXV702" s="41"/>
      <c r="UXW702" s="41"/>
      <c r="UXX702" s="36"/>
      <c r="UXY702" s="41"/>
      <c r="UXZ702" s="36"/>
      <c r="UYA702" s="34"/>
      <c r="UYB702" s="34"/>
      <c r="UYC702" s="37"/>
      <c r="UYD702" s="38"/>
      <c r="UYE702" s="34"/>
      <c r="UYF702" s="39"/>
      <c r="UYG702" s="39"/>
      <c r="UYH702" s="39"/>
      <c r="UYI702" s="39"/>
      <c r="UYJ702" s="39"/>
      <c r="UYK702" s="39"/>
      <c r="UYL702" s="39"/>
      <c r="UYM702" s="39"/>
      <c r="UYN702" s="39"/>
      <c r="UYO702" s="39"/>
      <c r="UYP702" s="39"/>
      <c r="UYQ702" s="37"/>
      <c r="UYR702" s="37"/>
      <c r="UYS702" s="37"/>
      <c r="UYT702" s="37"/>
      <c r="UYU702" s="34"/>
      <c r="UYV702" s="40"/>
      <c r="UYW702" s="34"/>
      <c r="UYX702" s="34"/>
      <c r="UYY702" s="35"/>
      <c r="UYZ702" s="36"/>
      <c r="UZA702" s="37"/>
      <c r="UZB702" s="34"/>
      <c r="UZC702" s="34"/>
      <c r="UZD702" s="41"/>
      <c r="UZE702" s="41"/>
      <c r="UZF702" s="41"/>
      <c r="UZG702" s="41"/>
      <c r="UZH702" s="36"/>
      <c r="UZI702" s="41"/>
      <c r="UZJ702" s="36"/>
      <c r="UZK702" s="34"/>
      <c r="UZL702" s="34"/>
      <c r="UZM702" s="37"/>
      <c r="UZN702" s="38"/>
      <c r="UZO702" s="34"/>
      <c r="UZP702" s="39"/>
      <c r="UZQ702" s="39"/>
      <c r="UZR702" s="39"/>
      <c r="UZS702" s="39"/>
      <c r="UZT702" s="39"/>
      <c r="UZU702" s="39"/>
      <c r="UZV702" s="39"/>
      <c r="UZW702" s="39"/>
      <c r="UZX702" s="39"/>
      <c r="UZY702" s="39"/>
      <c r="UZZ702" s="39"/>
      <c r="VAA702" s="37"/>
      <c r="VAB702" s="37"/>
      <c r="VAC702" s="37"/>
      <c r="VAD702" s="37"/>
      <c r="VAE702" s="34"/>
      <c r="VAF702" s="40"/>
      <c r="VAG702" s="34"/>
      <c r="VAH702" s="34"/>
      <c r="VAI702" s="35"/>
      <c r="VAJ702" s="36"/>
      <c r="VAK702" s="37"/>
      <c r="VAL702" s="34"/>
      <c r="VAM702" s="34"/>
      <c r="VAN702" s="41"/>
      <c r="VAO702" s="41"/>
      <c r="VAP702" s="41"/>
      <c r="VAQ702" s="41"/>
      <c r="VAR702" s="36"/>
      <c r="VAS702" s="41"/>
      <c r="VAT702" s="36"/>
      <c r="VAU702" s="34"/>
      <c r="VAV702" s="34"/>
      <c r="VAW702" s="37"/>
      <c r="VAX702" s="38"/>
      <c r="VAY702" s="34"/>
      <c r="VAZ702" s="39"/>
      <c r="VBA702" s="39"/>
      <c r="VBB702" s="39"/>
      <c r="VBC702" s="39"/>
      <c r="VBD702" s="39"/>
      <c r="VBE702" s="39"/>
      <c r="VBF702" s="39"/>
      <c r="VBG702" s="39"/>
      <c r="VBH702" s="39"/>
      <c r="VBI702" s="39"/>
      <c r="VBJ702" s="39"/>
      <c r="VBK702" s="37"/>
      <c r="VBL702" s="37"/>
      <c r="VBM702" s="37"/>
      <c r="VBN702" s="37"/>
      <c r="VBO702" s="34"/>
      <c r="VBP702" s="40"/>
      <c r="VBQ702" s="34"/>
      <c r="VBR702" s="34"/>
      <c r="VBS702" s="35"/>
      <c r="VBT702" s="36"/>
      <c r="VBU702" s="37"/>
      <c r="VBV702" s="34"/>
      <c r="VBW702" s="34"/>
      <c r="VBX702" s="41"/>
      <c r="VBY702" s="41"/>
      <c r="VBZ702" s="41"/>
      <c r="VCA702" s="41"/>
      <c r="VCB702" s="36"/>
      <c r="VCC702" s="41"/>
      <c r="VCD702" s="36"/>
      <c r="VCE702" s="34"/>
      <c r="VCF702" s="34"/>
      <c r="VCG702" s="37"/>
      <c r="VCH702" s="38"/>
      <c r="VCI702" s="34"/>
      <c r="VCJ702" s="39"/>
      <c r="VCK702" s="39"/>
      <c r="VCL702" s="39"/>
      <c r="VCM702" s="39"/>
      <c r="VCN702" s="39"/>
      <c r="VCO702" s="39"/>
      <c r="VCP702" s="39"/>
      <c r="VCQ702" s="39"/>
      <c r="VCR702" s="39"/>
      <c r="VCS702" s="39"/>
      <c r="VCT702" s="39"/>
      <c r="VCU702" s="37"/>
      <c r="VCV702" s="37"/>
      <c r="VCW702" s="37"/>
      <c r="VCX702" s="37"/>
      <c r="VCY702" s="34"/>
      <c r="VCZ702" s="40"/>
      <c r="VDA702" s="34"/>
      <c r="VDB702" s="34"/>
      <c r="VDC702" s="35"/>
      <c r="VDD702" s="36"/>
      <c r="VDE702" s="37"/>
      <c r="VDF702" s="34"/>
      <c r="VDG702" s="34"/>
      <c r="VDH702" s="41"/>
      <c r="VDI702" s="41"/>
      <c r="VDJ702" s="41"/>
      <c r="VDK702" s="41"/>
      <c r="VDL702" s="36"/>
      <c r="VDM702" s="41"/>
      <c r="VDN702" s="36"/>
      <c r="VDO702" s="34"/>
      <c r="VDP702" s="34"/>
      <c r="VDQ702" s="37"/>
      <c r="VDR702" s="38"/>
      <c r="VDS702" s="34"/>
      <c r="VDT702" s="39"/>
      <c r="VDU702" s="39"/>
      <c r="VDV702" s="39"/>
      <c r="VDW702" s="39"/>
      <c r="VDX702" s="39"/>
      <c r="VDY702" s="39"/>
      <c r="VDZ702" s="39"/>
      <c r="VEA702" s="39"/>
      <c r="VEB702" s="39"/>
      <c r="VEC702" s="39"/>
      <c r="VED702" s="39"/>
      <c r="VEE702" s="37"/>
      <c r="VEF702" s="37"/>
      <c r="VEG702" s="37"/>
      <c r="VEH702" s="37"/>
      <c r="VEI702" s="34"/>
      <c r="VEJ702" s="40"/>
      <c r="VEK702" s="34"/>
      <c r="VEL702" s="34"/>
      <c r="VEM702" s="35"/>
      <c r="VEN702" s="36"/>
      <c r="VEO702" s="37"/>
      <c r="VEP702" s="34"/>
      <c r="VEQ702" s="34"/>
      <c r="VER702" s="41"/>
      <c r="VES702" s="41"/>
      <c r="VET702" s="41"/>
      <c r="VEU702" s="41"/>
      <c r="VEV702" s="36"/>
      <c r="VEW702" s="41"/>
      <c r="VEX702" s="36"/>
      <c r="VEY702" s="34"/>
      <c r="VEZ702" s="34"/>
      <c r="VFA702" s="37"/>
      <c r="VFB702" s="38"/>
      <c r="VFC702" s="34"/>
      <c r="VFD702" s="39"/>
      <c r="VFE702" s="39"/>
      <c r="VFF702" s="39"/>
      <c r="VFG702" s="39"/>
      <c r="VFH702" s="39"/>
      <c r="VFI702" s="39"/>
      <c r="VFJ702" s="39"/>
      <c r="VFK702" s="39"/>
      <c r="VFL702" s="39"/>
      <c r="VFM702" s="39"/>
      <c r="VFN702" s="39"/>
      <c r="VFO702" s="37"/>
      <c r="VFP702" s="37"/>
      <c r="VFQ702" s="37"/>
      <c r="VFR702" s="37"/>
      <c r="VFS702" s="34"/>
      <c r="VFT702" s="40"/>
      <c r="VFU702" s="34"/>
      <c r="VFV702" s="34"/>
      <c r="VFW702" s="35"/>
      <c r="VFX702" s="36"/>
      <c r="VFY702" s="37"/>
      <c r="VFZ702" s="34"/>
      <c r="VGA702" s="34"/>
      <c r="VGB702" s="41"/>
      <c r="VGC702" s="41"/>
      <c r="VGD702" s="41"/>
      <c r="VGE702" s="41"/>
      <c r="VGF702" s="36"/>
      <c r="VGG702" s="41"/>
      <c r="VGH702" s="36"/>
      <c r="VGI702" s="34"/>
      <c r="VGJ702" s="34"/>
      <c r="VGK702" s="37"/>
      <c r="VGL702" s="38"/>
      <c r="VGM702" s="34"/>
      <c r="VGN702" s="39"/>
      <c r="VGO702" s="39"/>
      <c r="VGP702" s="39"/>
      <c r="VGQ702" s="39"/>
      <c r="VGR702" s="39"/>
      <c r="VGS702" s="39"/>
      <c r="VGT702" s="39"/>
      <c r="VGU702" s="39"/>
      <c r="VGV702" s="39"/>
      <c r="VGW702" s="39"/>
      <c r="VGX702" s="39"/>
      <c r="VGY702" s="37"/>
      <c r="VGZ702" s="37"/>
      <c r="VHA702" s="37"/>
      <c r="VHB702" s="37"/>
      <c r="VHC702" s="34"/>
      <c r="VHD702" s="40"/>
      <c r="VHE702" s="34"/>
      <c r="VHF702" s="34"/>
      <c r="VHG702" s="35"/>
      <c r="VHH702" s="36"/>
      <c r="VHI702" s="37"/>
      <c r="VHJ702" s="34"/>
      <c r="VHK702" s="34"/>
      <c r="VHL702" s="41"/>
      <c r="VHM702" s="41"/>
      <c r="VHN702" s="41"/>
      <c r="VHO702" s="41"/>
      <c r="VHP702" s="36"/>
      <c r="VHQ702" s="41"/>
      <c r="VHR702" s="36"/>
      <c r="VHS702" s="34"/>
      <c r="VHT702" s="34"/>
      <c r="VHU702" s="37"/>
      <c r="VHV702" s="38"/>
      <c r="VHW702" s="34"/>
      <c r="VHX702" s="39"/>
      <c r="VHY702" s="39"/>
      <c r="VHZ702" s="39"/>
      <c r="VIA702" s="39"/>
      <c r="VIB702" s="39"/>
      <c r="VIC702" s="39"/>
      <c r="VID702" s="39"/>
      <c r="VIE702" s="39"/>
      <c r="VIF702" s="39"/>
      <c r="VIG702" s="39"/>
      <c r="VIH702" s="39"/>
      <c r="VII702" s="37"/>
      <c r="VIJ702" s="37"/>
      <c r="VIK702" s="37"/>
      <c r="VIL702" s="37"/>
      <c r="VIM702" s="34"/>
      <c r="VIN702" s="40"/>
      <c r="VIO702" s="34"/>
      <c r="VIP702" s="34"/>
      <c r="VIQ702" s="35"/>
      <c r="VIR702" s="36"/>
      <c r="VIS702" s="37"/>
      <c r="VIT702" s="34"/>
      <c r="VIU702" s="34"/>
      <c r="VIV702" s="41"/>
      <c r="VIW702" s="41"/>
      <c r="VIX702" s="41"/>
      <c r="VIY702" s="41"/>
      <c r="VIZ702" s="36"/>
      <c r="VJA702" s="41"/>
      <c r="VJB702" s="36"/>
      <c r="VJC702" s="34"/>
      <c r="VJD702" s="34"/>
      <c r="VJE702" s="37"/>
      <c r="VJF702" s="38"/>
      <c r="VJG702" s="34"/>
      <c r="VJH702" s="39"/>
      <c r="VJI702" s="39"/>
      <c r="VJJ702" s="39"/>
      <c r="VJK702" s="39"/>
      <c r="VJL702" s="39"/>
      <c r="VJM702" s="39"/>
      <c r="VJN702" s="39"/>
      <c r="VJO702" s="39"/>
      <c r="VJP702" s="39"/>
      <c r="VJQ702" s="39"/>
      <c r="VJR702" s="39"/>
      <c r="VJS702" s="37"/>
      <c r="VJT702" s="37"/>
      <c r="VJU702" s="37"/>
      <c r="VJV702" s="37"/>
      <c r="VJW702" s="34"/>
      <c r="VJX702" s="40"/>
      <c r="VJY702" s="34"/>
      <c r="VJZ702" s="34"/>
      <c r="VKA702" s="35"/>
      <c r="VKB702" s="36"/>
      <c r="VKC702" s="37"/>
      <c r="VKD702" s="34"/>
      <c r="VKE702" s="34"/>
      <c r="VKF702" s="41"/>
      <c r="VKG702" s="41"/>
      <c r="VKH702" s="41"/>
      <c r="VKI702" s="41"/>
      <c r="VKJ702" s="36"/>
      <c r="VKK702" s="41"/>
      <c r="VKL702" s="36"/>
      <c r="VKM702" s="34"/>
      <c r="VKN702" s="34"/>
      <c r="VKO702" s="37"/>
      <c r="VKP702" s="38"/>
      <c r="VKQ702" s="34"/>
      <c r="VKR702" s="39"/>
      <c r="VKS702" s="39"/>
      <c r="VKT702" s="39"/>
      <c r="VKU702" s="39"/>
      <c r="VKV702" s="39"/>
      <c r="VKW702" s="39"/>
      <c r="VKX702" s="39"/>
      <c r="VKY702" s="39"/>
      <c r="VKZ702" s="39"/>
      <c r="VLA702" s="39"/>
      <c r="VLB702" s="39"/>
      <c r="VLC702" s="37"/>
      <c r="VLD702" s="37"/>
      <c r="VLE702" s="37"/>
      <c r="VLF702" s="37"/>
      <c r="VLG702" s="34"/>
      <c r="VLH702" s="40"/>
      <c r="VLI702" s="34"/>
      <c r="VLJ702" s="34"/>
      <c r="VLK702" s="35"/>
      <c r="VLL702" s="36"/>
      <c r="VLM702" s="37"/>
      <c r="VLN702" s="34"/>
      <c r="VLO702" s="34"/>
      <c r="VLP702" s="41"/>
      <c r="VLQ702" s="41"/>
      <c r="VLR702" s="41"/>
      <c r="VLS702" s="41"/>
      <c r="VLT702" s="36"/>
      <c r="VLU702" s="41"/>
      <c r="VLV702" s="36"/>
      <c r="VLW702" s="34"/>
      <c r="VLX702" s="34"/>
      <c r="VLY702" s="37"/>
      <c r="VLZ702" s="38"/>
      <c r="VMA702" s="34"/>
      <c r="VMB702" s="39"/>
      <c r="VMC702" s="39"/>
      <c r="VMD702" s="39"/>
      <c r="VME702" s="39"/>
      <c r="VMF702" s="39"/>
      <c r="VMG702" s="39"/>
      <c r="VMH702" s="39"/>
      <c r="VMI702" s="39"/>
      <c r="VMJ702" s="39"/>
      <c r="VMK702" s="39"/>
      <c r="VML702" s="39"/>
      <c r="VMM702" s="37"/>
      <c r="VMN702" s="37"/>
      <c r="VMO702" s="37"/>
      <c r="VMP702" s="37"/>
      <c r="VMQ702" s="34"/>
      <c r="VMR702" s="40"/>
      <c r="VMS702" s="34"/>
      <c r="VMT702" s="34"/>
      <c r="VMU702" s="35"/>
      <c r="VMV702" s="36"/>
      <c r="VMW702" s="37"/>
      <c r="VMX702" s="34"/>
      <c r="VMY702" s="34"/>
      <c r="VMZ702" s="41"/>
      <c r="VNA702" s="41"/>
      <c r="VNB702" s="41"/>
      <c r="VNC702" s="41"/>
      <c r="VND702" s="36"/>
      <c r="VNE702" s="41"/>
      <c r="VNF702" s="36"/>
      <c r="VNG702" s="34"/>
      <c r="VNH702" s="34"/>
      <c r="VNI702" s="37"/>
      <c r="VNJ702" s="38"/>
      <c r="VNK702" s="34"/>
      <c r="VNL702" s="39"/>
      <c r="VNM702" s="39"/>
      <c r="VNN702" s="39"/>
      <c r="VNO702" s="39"/>
      <c r="VNP702" s="39"/>
      <c r="VNQ702" s="39"/>
      <c r="VNR702" s="39"/>
      <c r="VNS702" s="39"/>
      <c r="VNT702" s="39"/>
      <c r="VNU702" s="39"/>
      <c r="VNV702" s="39"/>
      <c r="VNW702" s="37"/>
      <c r="VNX702" s="37"/>
      <c r="VNY702" s="37"/>
      <c r="VNZ702" s="37"/>
      <c r="VOA702" s="34"/>
      <c r="VOB702" s="40"/>
      <c r="VOC702" s="34"/>
      <c r="VOD702" s="34"/>
      <c r="VOE702" s="35"/>
      <c r="VOF702" s="36"/>
      <c r="VOG702" s="37"/>
      <c r="VOH702" s="34"/>
      <c r="VOI702" s="34"/>
      <c r="VOJ702" s="41"/>
      <c r="VOK702" s="41"/>
      <c r="VOL702" s="41"/>
      <c r="VOM702" s="41"/>
      <c r="VON702" s="36"/>
      <c r="VOO702" s="41"/>
      <c r="VOP702" s="36"/>
      <c r="VOQ702" s="34"/>
      <c r="VOR702" s="34"/>
      <c r="VOS702" s="37"/>
      <c r="VOT702" s="38"/>
      <c r="VOU702" s="34"/>
      <c r="VOV702" s="39"/>
      <c r="VOW702" s="39"/>
      <c r="VOX702" s="39"/>
      <c r="VOY702" s="39"/>
      <c r="VOZ702" s="39"/>
      <c r="VPA702" s="39"/>
      <c r="VPB702" s="39"/>
      <c r="VPC702" s="39"/>
      <c r="VPD702" s="39"/>
      <c r="VPE702" s="39"/>
      <c r="VPF702" s="39"/>
      <c r="VPG702" s="37"/>
      <c r="VPH702" s="37"/>
      <c r="VPI702" s="37"/>
      <c r="VPJ702" s="37"/>
      <c r="VPK702" s="34"/>
      <c r="VPL702" s="40"/>
      <c r="VPM702" s="34"/>
      <c r="VPN702" s="34"/>
      <c r="VPO702" s="35"/>
      <c r="VPP702" s="36"/>
      <c r="VPQ702" s="37"/>
      <c r="VPR702" s="34"/>
      <c r="VPS702" s="34"/>
      <c r="VPT702" s="41"/>
      <c r="VPU702" s="41"/>
      <c r="VPV702" s="41"/>
      <c r="VPW702" s="41"/>
      <c r="VPX702" s="36"/>
      <c r="VPY702" s="41"/>
      <c r="VPZ702" s="36"/>
      <c r="VQA702" s="34"/>
      <c r="VQB702" s="34"/>
      <c r="VQC702" s="37"/>
      <c r="VQD702" s="38"/>
      <c r="VQE702" s="34"/>
      <c r="VQF702" s="39"/>
      <c r="VQG702" s="39"/>
      <c r="VQH702" s="39"/>
      <c r="VQI702" s="39"/>
      <c r="VQJ702" s="39"/>
      <c r="VQK702" s="39"/>
      <c r="VQL702" s="39"/>
      <c r="VQM702" s="39"/>
      <c r="VQN702" s="39"/>
      <c r="VQO702" s="39"/>
      <c r="VQP702" s="39"/>
      <c r="VQQ702" s="37"/>
      <c r="VQR702" s="37"/>
      <c r="VQS702" s="37"/>
      <c r="VQT702" s="37"/>
      <c r="VQU702" s="34"/>
      <c r="VQV702" s="40"/>
      <c r="VQW702" s="34"/>
      <c r="VQX702" s="34"/>
      <c r="VQY702" s="35"/>
      <c r="VQZ702" s="36"/>
      <c r="VRA702" s="37"/>
      <c r="VRB702" s="34"/>
      <c r="VRC702" s="34"/>
      <c r="VRD702" s="41"/>
      <c r="VRE702" s="41"/>
      <c r="VRF702" s="41"/>
      <c r="VRG702" s="41"/>
      <c r="VRH702" s="36"/>
      <c r="VRI702" s="41"/>
      <c r="VRJ702" s="36"/>
      <c r="VRK702" s="34"/>
      <c r="VRL702" s="34"/>
      <c r="VRM702" s="37"/>
      <c r="VRN702" s="38"/>
      <c r="VRO702" s="34"/>
      <c r="VRP702" s="39"/>
      <c r="VRQ702" s="39"/>
      <c r="VRR702" s="39"/>
      <c r="VRS702" s="39"/>
      <c r="VRT702" s="39"/>
      <c r="VRU702" s="39"/>
      <c r="VRV702" s="39"/>
      <c r="VRW702" s="39"/>
      <c r="VRX702" s="39"/>
      <c r="VRY702" s="39"/>
      <c r="VRZ702" s="39"/>
      <c r="VSA702" s="37"/>
      <c r="VSB702" s="37"/>
      <c r="VSC702" s="37"/>
      <c r="VSD702" s="37"/>
      <c r="VSE702" s="34"/>
      <c r="VSF702" s="40"/>
      <c r="VSG702" s="34"/>
      <c r="VSH702" s="34"/>
      <c r="VSI702" s="35"/>
      <c r="VSJ702" s="36"/>
      <c r="VSK702" s="37"/>
      <c r="VSL702" s="34"/>
      <c r="VSM702" s="34"/>
      <c r="VSN702" s="41"/>
      <c r="VSO702" s="41"/>
      <c r="VSP702" s="41"/>
      <c r="VSQ702" s="41"/>
      <c r="VSR702" s="36"/>
      <c r="VSS702" s="41"/>
      <c r="VST702" s="36"/>
      <c r="VSU702" s="34"/>
      <c r="VSV702" s="34"/>
      <c r="VSW702" s="37"/>
      <c r="VSX702" s="38"/>
      <c r="VSY702" s="34"/>
      <c r="VSZ702" s="39"/>
      <c r="VTA702" s="39"/>
      <c r="VTB702" s="39"/>
      <c r="VTC702" s="39"/>
      <c r="VTD702" s="39"/>
      <c r="VTE702" s="39"/>
      <c r="VTF702" s="39"/>
      <c r="VTG702" s="39"/>
      <c r="VTH702" s="39"/>
      <c r="VTI702" s="39"/>
      <c r="VTJ702" s="39"/>
      <c r="VTK702" s="37"/>
      <c r="VTL702" s="37"/>
      <c r="VTM702" s="37"/>
      <c r="VTN702" s="37"/>
      <c r="VTO702" s="34"/>
      <c r="VTP702" s="40"/>
      <c r="VTQ702" s="34"/>
      <c r="VTR702" s="34"/>
      <c r="VTS702" s="35"/>
      <c r="VTT702" s="36"/>
      <c r="VTU702" s="37"/>
      <c r="VTV702" s="34"/>
      <c r="VTW702" s="34"/>
      <c r="VTX702" s="41"/>
      <c r="VTY702" s="41"/>
      <c r="VTZ702" s="41"/>
      <c r="VUA702" s="41"/>
      <c r="VUB702" s="36"/>
      <c r="VUC702" s="41"/>
      <c r="VUD702" s="36"/>
      <c r="VUE702" s="34"/>
      <c r="VUF702" s="34"/>
      <c r="VUG702" s="37"/>
      <c r="VUH702" s="38"/>
      <c r="VUI702" s="34"/>
      <c r="VUJ702" s="39"/>
      <c r="VUK702" s="39"/>
      <c r="VUL702" s="39"/>
      <c r="VUM702" s="39"/>
      <c r="VUN702" s="39"/>
      <c r="VUO702" s="39"/>
      <c r="VUP702" s="39"/>
      <c r="VUQ702" s="39"/>
      <c r="VUR702" s="39"/>
      <c r="VUS702" s="39"/>
      <c r="VUT702" s="39"/>
      <c r="VUU702" s="37"/>
      <c r="VUV702" s="37"/>
      <c r="VUW702" s="37"/>
      <c r="VUX702" s="37"/>
      <c r="VUY702" s="34"/>
      <c r="VUZ702" s="40"/>
      <c r="VVA702" s="34"/>
      <c r="VVB702" s="34"/>
      <c r="VVC702" s="35"/>
      <c r="VVD702" s="36"/>
      <c r="VVE702" s="37"/>
      <c r="VVF702" s="34"/>
      <c r="VVG702" s="34"/>
      <c r="VVH702" s="41"/>
      <c r="VVI702" s="41"/>
      <c r="VVJ702" s="41"/>
      <c r="VVK702" s="41"/>
      <c r="VVL702" s="36"/>
      <c r="VVM702" s="41"/>
      <c r="VVN702" s="36"/>
      <c r="VVO702" s="34"/>
      <c r="VVP702" s="34"/>
      <c r="VVQ702" s="37"/>
      <c r="VVR702" s="38"/>
      <c r="VVS702" s="34"/>
      <c r="VVT702" s="39"/>
      <c r="VVU702" s="39"/>
      <c r="VVV702" s="39"/>
      <c r="VVW702" s="39"/>
      <c r="VVX702" s="39"/>
      <c r="VVY702" s="39"/>
      <c r="VVZ702" s="39"/>
      <c r="VWA702" s="39"/>
      <c r="VWB702" s="39"/>
      <c r="VWC702" s="39"/>
      <c r="VWD702" s="39"/>
      <c r="VWE702" s="37"/>
      <c r="VWF702" s="37"/>
      <c r="VWG702" s="37"/>
      <c r="VWH702" s="37"/>
      <c r="VWI702" s="34"/>
      <c r="VWJ702" s="40"/>
      <c r="VWK702" s="34"/>
      <c r="VWL702" s="34"/>
      <c r="VWM702" s="35"/>
      <c r="VWN702" s="36"/>
      <c r="VWO702" s="37"/>
      <c r="VWP702" s="34"/>
      <c r="VWQ702" s="34"/>
      <c r="VWR702" s="41"/>
      <c r="VWS702" s="41"/>
      <c r="VWT702" s="41"/>
      <c r="VWU702" s="41"/>
      <c r="VWV702" s="36"/>
      <c r="VWW702" s="41"/>
      <c r="VWX702" s="36"/>
      <c r="VWY702" s="34"/>
      <c r="VWZ702" s="34"/>
      <c r="VXA702" s="37"/>
      <c r="VXB702" s="38"/>
      <c r="VXC702" s="34"/>
      <c r="VXD702" s="39"/>
      <c r="VXE702" s="39"/>
      <c r="VXF702" s="39"/>
      <c r="VXG702" s="39"/>
      <c r="VXH702" s="39"/>
      <c r="VXI702" s="39"/>
      <c r="VXJ702" s="39"/>
      <c r="VXK702" s="39"/>
      <c r="VXL702" s="39"/>
      <c r="VXM702" s="39"/>
      <c r="VXN702" s="39"/>
      <c r="VXO702" s="37"/>
      <c r="VXP702" s="37"/>
      <c r="VXQ702" s="37"/>
      <c r="VXR702" s="37"/>
      <c r="VXS702" s="34"/>
      <c r="VXT702" s="40"/>
      <c r="VXU702" s="34"/>
      <c r="VXV702" s="34"/>
      <c r="VXW702" s="35"/>
      <c r="VXX702" s="36"/>
      <c r="VXY702" s="37"/>
      <c r="VXZ702" s="34"/>
      <c r="VYA702" s="34"/>
      <c r="VYB702" s="41"/>
      <c r="VYC702" s="41"/>
      <c r="VYD702" s="41"/>
      <c r="VYE702" s="41"/>
      <c r="VYF702" s="36"/>
      <c r="VYG702" s="41"/>
      <c r="VYH702" s="36"/>
      <c r="VYI702" s="34"/>
      <c r="VYJ702" s="34"/>
      <c r="VYK702" s="37"/>
      <c r="VYL702" s="38"/>
      <c r="VYM702" s="34"/>
      <c r="VYN702" s="39"/>
      <c r="VYO702" s="39"/>
      <c r="VYP702" s="39"/>
      <c r="VYQ702" s="39"/>
      <c r="VYR702" s="39"/>
      <c r="VYS702" s="39"/>
      <c r="VYT702" s="39"/>
      <c r="VYU702" s="39"/>
      <c r="VYV702" s="39"/>
      <c r="VYW702" s="39"/>
      <c r="VYX702" s="39"/>
      <c r="VYY702" s="37"/>
      <c r="VYZ702" s="37"/>
      <c r="VZA702" s="37"/>
      <c r="VZB702" s="37"/>
      <c r="VZC702" s="34"/>
      <c r="VZD702" s="40"/>
      <c r="VZE702" s="34"/>
      <c r="VZF702" s="34"/>
      <c r="VZG702" s="35"/>
      <c r="VZH702" s="36"/>
      <c r="VZI702" s="37"/>
      <c r="VZJ702" s="34"/>
      <c r="VZK702" s="34"/>
      <c r="VZL702" s="41"/>
      <c r="VZM702" s="41"/>
      <c r="VZN702" s="41"/>
      <c r="VZO702" s="41"/>
      <c r="VZP702" s="36"/>
      <c r="VZQ702" s="41"/>
      <c r="VZR702" s="36"/>
      <c r="VZS702" s="34"/>
      <c r="VZT702" s="34"/>
      <c r="VZU702" s="37"/>
      <c r="VZV702" s="38"/>
      <c r="VZW702" s="34"/>
      <c r="VZX702" s="39"/>
      <c r="VZY702" s="39"/>
      <c r="VZZ702" s="39"/>
      <c r="WAA702" s="39"/>
      <c r="WAB702" s="39"/>
      <c r="WAC702" s="39"/>
      <c r="WAD702" s="39"/>
      <c r="WAE702" s="39"/>
      <c r="WAF702" s="39"/>
      <c r="WAG702" s="39"/>
      <c r="WAH702" s="39"/>
      <c r="WAI702" s="37"/>
      <c r="WAJ702" s="37"/>
      <c r="WAK702" s="37"/>
      <c r="WAL702" s="37"/>
      <c r="WAM702" s="34"/>
      <c r="WAN702" s="40"/>
      <c r="WAO702" s="34"/>
      <c r="WAP702" s="34"/>
      <c r="WAQ702" s="35"/>
      <c r="WAR702" s="36"/>
      <c r="WAS702" s="37"/>
      <c r="WAT702" s="34"/>
      <c r="WAU702" s="34"/>
      <c r="WAV702" s="41"/>
      <c r="WAW702" s="41"/>
      <c r="WAX702" s="41"/>
      <c r="WAY702" s="41"/>
      <c r="WAZ702" s="36"/>
      <c r="WBA702" s="41"/>
      <c r="WBB702" s="36"/>
      <c r="WBC702" s="34"/>
      <c r="WBD702" s="34"/>
      <c r="WBE702" s="37"/>
      <c r="WBF702" s="38"/>
      <c r="WBG702" s="34"/>
      <c r="WBH702" s="39"/>
      <c r="WBI702" s="39"/>
      <c r="WBJ702" s="39"/>
      <c r="WBK702" s="39"/>
      <c r="WBL702" s="39"/>
      <c r="WBM702" s="39"/>
      <c r="WBN702" s="39"/>
      <c r="WBO702" s="39"/>
      <c r="WBP702" s="39"/>
      <c r="WBQ702" s="39"/>
      <c r="WBR702" s="39"/>
      <c r="WBS702" s="37"/>
      <c r="WBT702" s="37"/>
      <c r="WBU702" s="37"/>
      <c r="WBV702" s="37"/>
      <c r="WBW702" s="34"/>
      <c r="WBX702" s="40"/>
      <c r="WBY702" s="34"/>
      <c r="WBZ702" s="34"/>
      <c r="WCA702" s="35"/>
      <c r="WCB702" s="36"/>
      <c r="WCC702" s="37"/>
      <c r="WCD702" s="34"/>
      <c r="WCE702" s="34"/>
      <c r="WCF702" s="41"/>
      <c r="WCG702" s="41"/>
      <c r="WCH702" s="41"/>
      <c r="WCI702" s="41"/>
      <c r="WCJ702" s="36"/>
      <c r="WCK702" s="41"/>
      <c r="WCL702" s="36"/>
      <c r="WCM702" s="34"/>
      <c r="WCN702" s="34"/>
      <c r="WCO702" s="37"/>
      <c r="WCP702" s="38"/>
      <c r="WCQ702" s="34"/>
      <c r="WCR702" s="39"/>
      <c r="WCS702" s="39"/>
      <c r="WCT702" s="39"/>
      <c r="WCU702" s="39"/>
      <c r="WCV702" s="39"/>
      <c r="WCW702" s="39"/>
      <c r="WCX702" s="39"/>
      <c r="WCY702" s="39"/>
      <c r="WCZ702" s="39"/>
      <c r="WDA702" s="39"/>
      <c r="WDB702" s="39"/>
      <c r="WDC702" s="37"/>
      <c r="WDD702" s="37"/>
      <c r="WDE702" s="37"/>
      <c r="WDF702" s="37"/>
      <c r="WDG702" s="34"/>
      <c r="WDH702" s="40"/>
      <c r="WDI702" s="34"/>
      <c r="WDJ702" s="34"/>
      <c r="WDK702" s="35"/>
      <c r="WDL702" s="36"/>
      <c r="WDM702" s="37"/>
      <c r="WDN702" s="34"/>
      <c r="WDO702" s="34"/>
      <c r="WDP702" s="41"/>
      <c r="WDQ702" s="41"/>
      <c r="WDR702" s="41"/>
      <c r="WDS702" s="41"/>
      <c r="WDT702" s="36"/>
      <c r="WDU702" s="41"/>
      <c r="WDV702" s="36"/>
      <c r="WDW702" s="34"/>
      <c r="WDX702" s="34"/>
      <c r="WDY702" s="37"/>
      <c r="WDZ702" s="38"/>
      <c r="WEA702" s="34"/>
      <c r="WEB702" s="39"/>
      <c r="WEC702" s="39"/>
      <c r="WED702" s="39"/>
      <c r="WEE702" s="39"/>
      <c r="WEF702" s="39"/>
      <c r="WEG702" s="39"/>
      <c r="WEH702" s="39"/>
      <c r="WEI702" s="39"/>
      <c r="WEJ702" s="39"/>
      <c r="WEK702" s="39"/>
      <c r="WEL702" s="39"/>
      <c r="WEM702" s="37"/>
      <c r="WEN702" s="37"/>
      <c r="WEO702" s="37"/>
      <c r="WEP702" s="37"/>
      <c r="WEQ702" s="34"/>
      <c r="WER702" s="40"/>
      <c r="WES702" s="34"/>
      <c r="WET702" s="34"/>
      <c r="WEU702" s="35"/>
      <c r="WEV702" s="36"/>
      <c r="WEW702" s="37"/>
      <c r="WEX702" s="34"/>
      <c r="WEY702" s="34"/>
      <c r="WEZ702" s="41"/>
      <c r="WFA702" s="41"/>
      <c r="WFB702" s="41"/>
      <c r="WFC702" s="41"/>
      <c r="WFD702" s="36"/>
      <c r="WFE702" s="41"/>
      <c r="WFF702" s="36"/>
      <c r="WFG702" s="34"/>
      <c r="WFH702" s="34"/>
      <c r="WFI702" s="37"/>
      <c r="WFJ702" s="38"/>
      <c r="WFK702" s="34"/>
      <c r="WFL702" s="39"/>
      <c r="WFM702" s="39"/>
      <c r="WFN702" s="39"/>
      <c r="WFO702" s="39"/>
      <c r="WFP702" s="39"/>
      <c r="WFQ702" s="39"/>
      <c r="WFR702" s="39"/>
      <c r="WFS702" s="39"/>
      <c r="WFT702" s="39"/>
      <c r="WFU702" s="39"/>
      <c r="WFV702" s="39"/>
      <c r="WFW702" s="37"/>
      <c r="WFX702" s="37"/>
      <c r="WFY702" s="37"/>
      <c r="WFZ702" s="37"/>
      <c r="WGA702" s="34"/>
      <c r="WGB702" s="40"/>
      <c r="WGC702" s="34"/>
      <c r="WGD702" s="34"/>
      <c r="WGE702" s="35"/>
      <c r="WGF702" s="36"/>
      <c r="WGG702" s="37"/>
      <c r="WGH702" s="34"/>
      <c r="WGI702" s="34"/>
      <c r="WGJ702" s="41"/>
      <c r="WGK702" s="41"/>
      <c r="WGL702" s="41"/>
      <c r="WGM702" s="41"/>
      <c r="WGN702" s="36"/>
      <c r="WGO702" s="41"/>
      <c r="WGP702" s="36"/>
      <c r="WGQ702" s="34"/>
      <c r="WGR702" s="34"/>
      <c r="WGS702" s="37"/>
      <c r="WGT702" s="38"/>
      <c r="WGU702" s="34"/>
      <c r="WGV702" s="39"/>
      <c r="WGW702" s="39"/>
      <c r="WGX702" s="39"/>
      <c r="WGY702" s="39"/>
      <c r="WGZ702" s="39"/>
      <c r="WHA702" s="39"/>
      <c r="WHB702" s="39"/>
      <c r="WHC702" s="39"/>
      <c r="WHD702" s="39"/>
      <c r="WHE702" s="39"/>
      <c r="WHF702" s="39"/>
      <c r="WHG702" s="37"/>
      <c r="WHH702" s="37"/>
      <c r="WHI702" s="37"/>
      <c r="WHJ702" s="37"/>
      <c r="WHK702" s="34"/>
      <c r="WHL702" s="40"/>
      <c r="WHM702" s="34"/>
      <c r="WHN702" s="34"/>
      <c r="WHO702" s="35"/>
      <c r="WHP702" s="36"/>
      <c r="WHQ702" s="37"/>
      <c r="WHR702" s="34"/>
      <c r="WHS702" s="34"/>
      <c r="WHT702" s="41"/>
      <c r="WHU702" s="41"/>
      <c r="WHV702" s="41"/>
      <c r="WHW702" s="41"/>
      <c r="WHX702" s="36"/>
      <c r="WHY702" s="41"/>
      <c r="WHZ702" s="36"/>
      <c r="WIA702" s="34"/>
      <c r="WIB702" s="34"/>
      <c r="WIC702" s="37"/>
      <c r="WID702" s="38"/>
      <c r="WIE702" s="34"/>
      <c r="WIF702" s="39"/>
      <c r="WIG702" s="39"/>
      <c r="WIH702" s="39"/>
      <c r="WII702" s="39"/>
      <c r="WIJ702" s="39"/>
      <c r="WIK702" s="39"/>
      <c r="WIL702" s="39"/>
      <c r="WIM702" s="39"/>
      <c r="WIN702" s="39"/>
      <c r="WIO702" s="39"/>
      <c r="WIP702" s="39"/>
      <c r="WIQ702" s="37"/>
      <c r="WIR702" s="37"/>
      <c r="WIS702" s="37"/>
      <c r="WIT702" s="37"/>
      <c r="WIU702" s="34"/>
      <c r="WIV702" s="40"/>
      <c r="WIW702" s="34"/>
      <c r="WIX702" s="34"/>
      <c r="WIY702" s="35"/>
      <c r="WIZ702" s="36"/>
      <c r="WJA702" s="37"/>
      <c r="WJB702" s="34"/>
      <c r="WJC702" s="34"/>
      <c r="WJD702" s="41"/>
      <c r="WJE702" s="41"/>
      <c r="WJF702" s="41"/>
      <c r="WJG702" s="41"/>
      <c r="WJH702" s="36"/>
      <c r="WJI702" s="41"/>
      <c r="WJJ702" s="36"/>
      <c r="WJK702" s="34"/>
      <c r="WJL702" s="34"/>
      <c r="WJM702" s="37"/>
      <c r="WJN702" s="38"/>
      <c r="WJO702" s="34"/>
      <c r="WJP702" s="39"/>
      <c r="WJQ702" s="39"/>
      <c r="WJR702" s="39"/>
      <c r="WJS702" s="39"/>
      <c r="WJT702" s="39"/>
      <c r="WJU702" s="39"/>
      <c r="WJV702" s="39"/>
      <c r="WJW702" s="39"/>
      <c r="WJX702" s="39"/>
      <c r="WJY702" s="39"/>
      <c r="WJZ702" s="39"/>
      <c r="WKA702" s="37"/>
      <c r="WKB702" s="37"/>
      <c r="WKC702" s="37"/>
      <c r="WKD702" s="37"/>
      <c r="WKE702" s="34"/>
      <c r="WKF702" s="40"/>
      <c r="WKG702" s="34"/>
      <c r="WKH702" s="34"/>
      <c r="WKI702" s="35"/>
      <c r="WKJ702" s="36"/>
      <c r="WKK702" s="37"/>
      <c r="WKL702" s="34"/>
      <c r="WKM702" s="34"/>
      <c r="WKN702" s="41"/>
      <c r="WKO702" s="41"/>
      <c r="WKP702" s="41"/>
      <c r="WKQ702" s="41"/>
      <c r="WKR702" s="36"/>
      <c r="WKS702" s="41"/>
      <c r="WKT702" s="36"/>
      <c r="WKU702" s="34"/>
      <c r="WKV702" s="34"/>
      <c r="WKW702" s="37"/>
      <c r="WKX702" s="38"/>
      <c r="WKY702" s="34"/>
      <c r="WKZ702" s="39"/>
      <c r="WLA702" s="39"/>
      <c r="WLB702" s="39"/>
      <c r="WLC702" s="39"/>
      <c r="WLD702" s="39"/>
      <c r="WLE702" s="39"/>
      <c r="WLF702" s="39"/>
      <c r="WLG702" s="39"/>
      <c r="WLH702" s="39"/>
      <c r="WLI702" s="39"/>
      <c r="WLJ702" s="39"/>
      <c r="WLK702" s="37"/>
      <c r="WLL702" s="37"/>
      <c r="WLM702" s="37"/>
      <c r="WLN702" s="37"/>
      <c r="WLO702" s="34"/>
      <c r="WLP702" s="40"/>
      <c r="WLQ702" s="34"/>
      <c r="WLR702" s="34"/>
      <c r="WLS702" s="35"/>
      <c r="WLT702" s="36"/>
      <c r="WLU702" s="37"/>
      <c r="WLV702" s="34"/>
      <c r="WLW702" s="34"/>
      <c r="WLX702" s="41"/>
      <c r="WLY702" s="41"/>
      <c r="WLZ702" s="41"/>
      <c r="WMA702" s="41"/>
      <c r="WMB702" s="36"/>
      <c r="WMC702" s="41"/>
      <c r="WMD702" s="36"/>
      <c r="WME702" s="34"/>
      <c r="WMF702" s="34"/>
      <c r="WMG702" s="37"/>
      <c r="WMH702" s="38"/>
      <c r="WMI702" s="34"/>
      <c r="WMJ702" s="39"/>
      <c r="WMK702" s="39"/>
      <c r="WML702" s="39"/>
      <c r="WMM702" s="39"/>
      <c r="WMN702" s="39"/>
      <c r="WMO702" s="39"/>
      <c r="WMP702" s="39"/>
      <c r="WMQ702" s="39"/>
      <c r="WMR702" s="39"/>
      <c r="WMS702" s="39"/>
      <c r="WMT702" s="39"/>
      <c r="WMU702" s="37"/>
      <c r="WMV702" s="37"/>
      <c r="WMW702" s="37"/>
      <c r="WMX702" s="37"/>
      <c r="WMY702" s="34"/>
      <c r="WMZ702" s="40"/>
      <c r="WNA702" s="34"/>
      <c r="WNB702" s="34"/>
      <c r="WNC702" s="35"/>
      <c r="WND702" s="36"/>
      <c r="WNE702" s="37"/>
      <c r="WNF702" s="34"/>
      <c r="WNG702" s="34"/>
      <c r="WNH702" s="41"/>
      <c r="WNI702" s="41"/>
      <c r="WNJ702" s="41"/>
      <c r="WNK702" s="41"/>
      <c r="WNL702" s="36"/>
      <c r="WNM702" s="41"/>
      <c r="WNN702" s="36"/>
      <c r="WNO702" s="34"/>
      <c r="WNP702" s="34"/>
      <c r="WNQ702" s="37"/>
      <c r="WNR702" s="38"/>
      <c r="WNS702" s="34"/>
      <c r="WNT702" s="39"/>
      <c r="WNU702" s="39"/>
      <c r="WNV702" s="39"/>
      <c r="WNW702" s="39"/>
      <c r="WNX702" s="39"/>
      <c r="WNY702" s="39"/>
      <c r="WNZ702" s="39"/>
      <c r="WOA702" s="39"/>
      <c r="WOB702" s="39"/>
      <c r="WOC702" s="39"/>
      <c r="WOD702" s="39"/>
      <c r="WOE702" s="37"/>
      <c r="WOF702" s="37"/>
      <c r="WOG702" s="37"/>
      <c r="WOH702" s="37"/>
      <c r="WOI702" s="34"/>
      <c r="WOJ702" s="40"/>
      <c r="WOK702" s="34"/>
      <c r="WOL702" s="34"/>
      <c r="WOM702" s="35"/>
      <c r="WON702" s="36"/>
      <c r="WOO702" s="37"/>
      <c r="WOP702" s="34"/>
      <c r="WOQ702" s="34"/>
      <c r="WOR702" s="41"/>
      <c r="WOS702" s="41"/>
      <c r="WOT702" s="41"/>
      <c r="WOU702" s="41"/>
      <c r="WOV702" s="36"/>
      <c r="WOW702" s="41"/>
      <c r="WOX702" s="36"/>
      <c r="WOY702" s="34"/>
      <c r="WOZ702" s="34"/>
      <c r="WPA702" s="37"/>
      <c r="WPB702" s="38"/>
      <c r="WPC702" s="34"/>
      <c r="WPD702" s="39"/>
      <c r="WPE702" s="39"/>
      <c r="WPF702" s="39"/>
      <c r="WPG702" s="39"/>
      <c r="WPH702" s="39"/>
      <c r="WPI702" s="39"/>
      <c r="WPJ702" s="39"/>
      <c r="WPK702" s="39"/>
      <c r="WPL702" s="39"/>
      <c r="WPM702" s="39"/>
      <c r="WPN702" s="39"/>
      <c r="WPO702" s="37"/>
      <c r="WPP702" s="37"/>
      <c r="WPQ702" s="37"/>
      <c r="WPR702" s="37"/>
      <c r="WPS702" s="34"/>
      <c r="WPT702" s="40"/>
      <c r="WPU702" s="34"/>
      <c r="WPV702" s="34"/>
      <c r="WPW702" s="35"/>
      <c r="WPX702" s="36"/>
      <c r="WPY702" s="37"/>
      <c r="WPZ702" s="34"/>
      <c r="WQA702" s="34"/>
      <c r="WQB702" s="41"/>
      <c r="WQC702" s="41"/>
      <c r="WQD702" s="41"/>
      <c r="WQE702" s="41"/>
      <c r="WQF702" s="36"/>
      <c r="WQG702" s="41"/>
      <c r="WQH702" s="36"/>
      <c r="WQI702" s="34"/>
      <c r="WQJ702" s="34"/>
      <c r="WQK702" s="37"/>
      <c r="WQL702" s="38"/>
      <c r="WQM702" s="34"/>
      <c r="WQN702" s="39"/>
      <c r="WQO702" s="39"/>
      <c r="WQP702" s="39"/>
      <c r="WQQ702" s="39"/>
      <c r="WQR702" s="39"/>
      <c r="WQS702" s="39"/>
      <c r="WQT702" s="39"/>
      <c r="WQU702" s="39"/>
      <c r="WQV702" s="39"/>
      <c r="WQW702" s="39"/>
      <c r="WQX702" s="39"/>
      <c r="WQY702" s="37"/>
      <c r="WQZ702" s="37"/>
      <c r="WRA702" s="37"/>
      <c r="WRB702" s="37"/>
      <c r="WRC702" s="34"/>
      <c r="WRD702" s="40"/>
      <c r="WRE702" s="34"/>
      <c r="WRF702" s="34"/>
      <c r="WRG702" s="35"/>
      <c r="WRH702" s="36"/>
      <c r="WRI702" s="37"/>
      <c r="WRJ702" s="34"/>
      <c r="WRK702" s="34"/>
      <c r="WRL702" s="41"/>
      <c r="WRM702" s="41"/>
      <c r="WRN702" s="41"/>
      <c r="WRO702" s="41"/>
      <c r="WRP702" s="36"/>
      <c r="WRQ702" s="41"/>
      <c r="WRR702" s="36"/>
      <c r="WRS702" s="34"/>
      <c r="WRT702" s="34"/>
      <c r="WRU702" s="37"/>
      <c r="WRV702" s="38"/>
      <c r="WRW702" s="34"/>
      <c r="WRX702" s="39"/>
      <c r="WRY702" s="39"/>
      <c r="WRZ702" s="39"/>
      <c r="WSA702" s="39"/>
      <c r="WSB702" s="39"/>
      <c r="WSC702" s="39"/>
      <c r="WSD702" s="39"/>
      <c r="WSE702" s="39"/>
      <c r="WSF702" s="39"/>
      <c r="WSG702" s="39"/>
      <c r="WSH702" s="39"/>
      <c r="WSI702" s="37"/>
      <c r="WSJ702" s="37"/>
      <c r="WSK702" s="37"/>
      <c r="WSL702" s="37"/>
      <c r="WSM702" s="34"/>
      <c r="WSN702" s="40"/>
      <c r="WSO702" s="34"/>
      <c r="WSP702" s="34"/>
      <c r="WSQ702" s="35"/>
      <c r="WSR702" s="36"/>
      <c r="WSS702" s="37"/>
      <c r="WST702" s="34"/>
      <c r="WSU702" s="34"/>
      <c r="WSV702" s="41"/>
      <c r="WSW702" s="41"/>
      <c r="WSX702" s="41"/>
      <c r="WSY702" s="41"/>
      <c r="WSZ702" s="36"/>
      <c r="WTA702" s="41"/>
      <c r="WTB702" s="36"/>
      <c r="WTC702" s="34"/>
      <c r="WTD702" s="34"/>
      <c r="WTE702" s="37"/>
      <c r="WTF702" s="38"/>
      <c r="WTG702" s="34"/>
      <c r="WTH702" s="39"/>
      <c r="WTI702" s="39"/>
      <c r="WTJ702" s="39"/>
      <c r="WTK702" s="39"/>
      <c r="WTL702" s="39"/>
      <c r="WTM702" s="39"/>
      <c r="WTN702" s="39"/>
      <c r="WTO702" s="39"/>
      <c r="WTP702" s="39"/>
      <c r="WTQ702" s="39"/>
      <c r="WTR702" s="39"/>
      <c r="WTS702" s="37"/>
      <c r="WTT702" s="37"/>
      <c r="WTU702" s="37"/>
      <c r="WTV702" s="37"/>
      <c r="WTW702" s="34"/>
      <c r="WTX702" s="40"/>
      <c r="WTY702" s="34"/>
      <c r="WTZ702" s="34"/>
      <c r="WUA702" s="35"/>
      <c r="WUB702" s="36"/>
      <c r="WUC702" s="37"/>
      <c r="WUD702" s="34"/>
      <c r="WUE702" s="34"/>
      <c r="WUF702" s="41"/>
      <c r="WUG702" s="41"/>
      <c r="WUH702" s="41"/>
      <c r="WUI702" s="41"/>
      <c r="WUJ702" s="36"/>
      <c r="WUK702" s="41"/>
      <c r="WUL702" s="36"/>
      <c r="WUM702" s="34"/>
      <c r="WUN702" s="34"/>
      <c r="WUO702" s="37"/>
      <c r="WUP702" s="38"/>
      <c r="WUQ702" s="34"/>
      <c r="WUR702" s="39"/>
      <c r="WUS702" s="39"/>
      <c r="WUT702" s="39"/>
      <c r="WUU702" s="39"/>
      <c r="WUV702" s="39"/>
      <c r="WUW702" s="39"/>
      <c r="WUX702" s="39"/>
      <c r="WUY702" s="39"/>
      <c r="WUZ702" s="39"/>
      <c r="WVA702" s="39"/>
      <c r="WVB702" s="39"/>
      <c r="WVC702" s="37"/>
      <c r="WVD702" s="37"/>
      <c r="WVE702" s="37"/>
      <c r="WVF702" s="37"/>
      <c r="WVG702" s="34"/>
      <c r="WVH702" s="40"/>
      <c r="WVI702" s="34"/>
      <c r="WVJ702" s="34"/>
      <c r="WVK702" s="35"/>
      <c r="WVL702" s="36"/>
      <c r="WVM702" s="37"/>
      <c r="WVN702" s="34"/>
      <c r="WVO702" s="34"/>
      <c r="WVP702" s="41"/>
      <c r="WVQ702" s="41"/>
      <c r="WVR702" s="41"/>
      <c r="WVS702" s="41"/>
      <c r="WVT702" s="36"/>
      <c r="WVU702" s="41"/>
      <c r="WVV702" s="36"/>
      <c r="WVW702" s="34"/>
      <c r="WVX702" s="34"/>
      <c r="WVY702" s="37"/>
      <c r="WVZ702" s="38"/>
      <c r="WWA702" s="34"/>
      <c r="WWB702" s="39"/>
      <c r="WWC702" s="39"/>
      <c r="WWD702" s="39"/>
      <c r="WWE702" s="39"/>
      <c r="WWF702" s="39"/>
      <c r="WWG702" s="39"/>
      <c r="WWH702" s="39"/>
      <c r="WWI702" s="39"/>
      <c r="WWJ702" s="39"/>
      <c r="WWK702" s="39"/>
      <c r="WWL702" s="39"/>
      <c r="WWM702" s="37"/>
      <c r="WWN702" s="37"/>
      <c r="WWO702" s="37"/>
      <c r="WWP702" s="37"/>
      <c r="WWQ702" s="34"/>
      <c r="WWR702" s="40"/>
      <c r="WWS702" s="34"/>
      <c r="WWT702" s="34"/>
      <c r="WWU702" s="35"/>
      <c r="WWV702" s="36"/>
      <c r="WWW702" s="37"/>
      <c r="WWX702" s="34"/>
      <c r="WWY702" s="34"/>
      <c r="WWZ702" s="41"/>
      <c r="WXA702" s="41"/>
      <c r="WXB702" s="41"/>
      <c r="WXC702" s="41"/>
      <c r="WXD702" s="36"/>
      <c r="WXE702" s="41"/>
      <c r="WXF702" s="36"/>
      <c r="WXG702" s="34"/>
      <c r="WXH702" s="34"/>
      <c r="WXI702" s="37"/>
      <c r="WXJ702" s="38"/>
      <c r="WXK702" s="34"/>
      <c r="WXL702" s="39"/>
      <c r="WXM702" s="39"/>
      <c r="WXN702" s="39"/>
      <c r="WXO702" s="39"/>
      <c r="WXP702" s="39"/>
      <c r="WXQ702" s="39"/>
      <c r="WXR702" s="39"/>
      <c r="WXS702" s="39"/>
      <c r="WXT702" s="39"/>
      <c r="WXU702" s="39"/>
      <c r="WXV702" s="39"/>
      <c r="WXW702" s="37"/>
      <c r="WXX702" s="37"/>
      <c r="WXY702" s="37"/>
      <c r="WXZ702" s="37"/>
      <c r="WYA702" s="34"/>
      <c r="WYB702" s="40"/>
      <c r="WYC702" s="34"/>
      <c r="WYD702" s="34"/>
      <c r="WYE702" s="35"/>
      <c r="WYF702" s="36"/>
      <c r="WYG702" s="37"/>
      <c r="WYH702" s="34"/>
      <c r="WYI702" s="34"/>
      <c r="WYJ702" s="41"/>
      <c r="WYK702" s="41"/>
      <c r="WYL702" s="41"/>
      <c r="WYM702" s="41"/>
      <c r="WYN702" s="36"/>
      <c r="WYO702" s="41"/>
      <c r="WYP702" s="36"/>
      <c r="WYQ702" s="34"/>
      <c r="WYR702" s="34"/>
      <c r="WYS702" s="37"/>
      <c r="WYT702" s="38"/>
      <c r="WYU702" s="34"/>
      <c r="WYV702" s="39"/>
      <c r="WYW702" s="39"/>
      <c r="WYX702" s="39"/>
      <c r="WYY702" s="39"/>
      <c r="WYZ702" s="39"/>
      <c r="WZA702" s="39"/>
      <c r="WZB702" s="39"/>
      <c r="WZC702" s="39"/>
      <c r="WZD702" s="39"/>
      <c r="WZE702" s="39"/>
      <c r="WZF702" s="39"/>
      <c r="WZG702" s="37"/>
      <c r="WZH702" s="37"/>
      <c r="WZI702" s="37"/>
      <c r="WZJ702" s="37"/>
      <c r="WZK702" s="34"/>
      <c r="WZL702" s="40"/>
      <c r="WZM702" s="34"/>
      <c r="WZN702" s="34"/>
      <c r="WZO702" s="35"/>
      <c r="WZP702" s="36"/>
      <c r="WZQ702" s="37"/>
      <c r="WZR702" s="34"/>
      <c r="WZS702" s="34"/>
      <c r="WZT702" s="41"/>
      <c r="WZU702" s="41"/>
      <c r="WZV702" s="41"/>
      <c r="WZW702" s="41"/>
      <c r="WZX702" s="36"/>
      <c r="WZY702" s="41"/>
      <c r="WZZ702" s="36"/>
      <c r="XAA702" s="34"/>
      <c r="XAB702" s="34"/>
      <c r="XAC702" s="37"/>
      <c r="XAD702" s="38"/>
      <c r="XAE702" s="34"/>
      <c r="XAF702" s="39"/>
      <c r="XAG702" s="39"/>
      <c r="XAH702" s="39"/>
      <c r="XAI702" s="39"/>
      <c r="XAJ702" s="39"/>
      <c r="XAK702" s="39"/>
      <c r="XAL702" s="39"/>
      <c r="XAM702" s="39"/>
      <c r="XAN702" s="39"/>
      <c r="XAO702" s="39"/>
      <c r="XAP702" s="39"/>
      <c r="XAQ702" s="37"/>
      <c r="XAR702" s="37"/>
      <c r="XAS702" s="37"/>
      <c r="XAT702" s="37"/>
      <c r="XAU702" s="34"/>
      <c r="XAV702" s="40"/>
      <c r="XAW702" s="34"/>
      <c r="XAX702" s="34"/>
      <c r="XAY702" s="35"/>
      <c r="XAZ702" s="36"/>
      <c r="XBA702" s="37"/>
      <c r="XBB702" s="34"/>
      <c r="XBC702" s="34"/>
      <c r="XBD702" s="41"/>
      <c r="XBE702" s="41"/>
      <c r="XBF702" s="41"/>
      <c r="XBG702" s="41"/>
      <c r="XBH702" s="36"/>
      <c r="XBI702" s="41"/>
      <c r="XBJ702" s="36"/>
      <c r="XBK702" s="34"/>
      <c r="XBL702" s="34"/>
      <c r="XBM702" s="37"/>
      <c r="XBN702" s="38"/>
      <c r="XBO702" s="34"/>
      <c r="XBP702" s="39"/>
      <c r="XBQ702" s="39"/>
      <c r="XBR702" s="39"/>
      <c r="XBS702" s="39"/>
      <c r="XBT702" s="39"/>
      <c r="XBU702" s="39"/>
      <c r="XBV702" s="39"/>
      <c r="XBW702" s="39"/>
      <c r="XBX702" s="39"/>
      <c r="XBY702" s="39"/>
      <c r="XBZ702" s="39"/>
      <c r="XCA702" s="37"/>
      <c r="XCB702" s="37"/>
      <c r="XCC702" s="37"/>
      <c r="XCD702" s="37"/>
      <c r="XCE702" s="34"/>
      <c r="XCF702" s="40"/>
      <c r="XCG702" s="34"/>
      <c r="XCH702" s="34"/>
      <c r="XCI702" s="35"/>
      <c r="XCJ702" s="36"/>
      <c r="XCK702" s="37"/>
      <c r="XCL702" s="34"/>
      <c r="XCM702" s="34"/>
      <c r="XCN702" s="41"/>
      <c r="XCO702" s="41"/>
      <c r="XCP702" s="41"/>
      <c r="XCQ702" s="41"/>
      <c r="XCR702" s="36"/>
      <c r="XCS702" s="41"/>
      <c r="XCT702" s="36"/>
      <c r="XCU702" s="34"/>
      <c r="XCV702" s="34"/>
      <c r="XCW702" s="37"/>
      <c r="XCX702" s="38"/>
      <c r="XCY702" s="34"/>
      <c r="XCZ702" s="39"/>
      <c r="XDA702" s="39"/>
      <c r="XDB702" s="39"/>
      <c r="XDC702" s="39"/>
      <c r="XDD702" s="39"/>
      <c r="XDE702" s="39"/>
      <c r="XDF702" s="39"/>
      <c r="XDG702" s="39"/>
      <c r="XDH702" s="39"/>
      <c r="XDI702" s="39"/>
      <c r="XDJ702" s="39"/>
      <c r="XDK702" s="37"/>
      <c r="XDL702" s="37"/>
      <c r="XDM702" s="37"/>
      <c r="XDN702" s="37"/>
      <c r="XDO702" s="34"/>
      <c r="XDP702" s="40"/>
      <c r="XDQ702" s="34"/>
      <c r="XDR702" s="34"/>
      <c r="XDS702" s="35"/>
      <c r="XDT702" s="36"/>
      <c r="XDU702" s="37"/>
      <c r="XDV702" s="34"/>
      <c r="XDW702" s="34"/>
      <c r="XDX702" s="41"/>
      <c r="XDY702" s="41"/>
      <c r="XDZ702" s="41"/>
      <c r="XEA702" s="41"/>
      <c r="XEB702" s="36"/>
      <c r="XEC702" s="41"/>
      <c r="XED702" s="36"/>
      <c r="XEE702" s="34"/>
      <c r="XEF702" s="34"/>
      <c r="XEG702" s="37"/>
      <c r="XEH702" s="38"/>
      <c r="XEI702" s="34"/>
      <c r="XEJ702" s="39"/>
      <c r="XEK702" s="39"/>
      <c r="XEL702" s="39"/>
      <c r="XEM702" s="39"/>
      <c r="XEN702" s="39"/>
      <c r="XEO702" s="39"/>
      <c r="XEP702" s="39"/>
      <c r="XEQ702" s="39"/>
      <c r="XER702" s="39"/>
      <c r="XES702" s="39"/>
      <c r="XET702" s="39"/>
      <c r="XEU702" s="37"/>
      <c r="XEV702" s="37"/>
      <c r="XEW702" s="37"/>
      <c r="XEX702" s="37"/>
      <c r="XEY702" s="34"/>
      <c r="XEZ702" s="40"/>
      <c r="XFA702" s="34"/>
      <c r="XFB702" s="34"/>
      <c r="XFC702" s="35"/>
      <c r="XFD702" s="36"/>
    </row>
    <row r="703" spans="1:16384" ht="45" hidden="1" customHeight="1">
      <c r="A703" s="43"/>
      <c r="B703" s="43"/>
      <c r="C703" s="43"/>
      <c r="D703" s="70"/>
      <c r="E703" s="103"/>
      <c r="F703" s="43"/>
      <c r="G703" s="43"/>
      <c r="H703" s="219"/>
      <c r="I703" s="103"/>
      <c r="J703" s="56"/>
      <c r="K703" s="223"/>
      <c r="L703" s="70"/>
      <c r="M703" s="224"/>
      <c r="N703" s="70"/>
      <c r="O703" s="43"/>
      <c r="P703" s="202"/>
      <c r="Q703" s="55"/>
      <c r="R703" s="42">
        <f t="shared" ref="R703" si="276">P703*Q703</f>
        <v>0</v>
      </c>
      <c r="S703" s="43" t="s">
        <v>1916</v>
      </c>
      <c r="T703" s="133" t="str">
        <f t="shared" ref="T703:AH703" si="277">IF($S703=T$15,$R703,"  ")</f>
        <v xml:space="preserve">  </v>
      </c>
      <c r="U703" s="133" t="str">
        <f t="shared" si="277"/>
        <v xml:space="preserve">  </v>
      </c>
      <c r="V703" s="133">
        <f t="shared" si="277"/>
        <v>0</v>
      </c>
      <c r="W703" s="133"/>
      <c r="X703" s="133"/>
      <c r="Y703" s="133"/>
      <c r="Z703" s="133" t="str">
        <f t="shared" si="277"/>
        <v xml:space="preserve">  </v>
      </c>
      <c r="AA703" s="133" t="str">
        <f t="shared" si="277"/>
        <v xml:space="preserve">  </v>
      </c>
      <c r="AB703" s="133" t="str">
        <f t="shared" si="277"/>
        <v xml:space="preserve">  </v>
      </c>
      <c r="AC703" s="133" t="str">
        <f t="shared" si="277"/>
        <v xml:space="preserve">  </v>
      </c>
      <c r="AD703" s="133" t="str">
        <f t="shared" si="277"/>
        <v xml:space="preserve">  </v>
      </c>
      <c r="AE703" s="133"/>
      <c r="AF703" s="133" t="str">
        <f t="shared" si="277"/>
        <v xml:space="preserve">  </v>
      </c>
      <c r="AG703" s="133" t="str">
        <f t="shared" si="277"/>
        <v xml:space="preserve">  </v>
      </c>
      <c r="AH703" s="133" t="str">
        <f t="shared" si="277"/>
        <v xml:space="preserve">  </v>
      </c>
      <c r="AI703" s="43"/>
      <c r="AJ703" s="42">
        <f t="shared" ref="AJ703" si="278">R703</f>
        <v>0</v>
      </c>
      <c r="AK703" s="43"/>
      <c r="AL703" s="42">
        <f>R703</f>
        <v>0</v>
      </c>
      <c r="AM703" s="43" t="s">
        <v>311</v>
      </c>
      <c r="AN703" s="95">
        <v>44743</v>
      </c>
      <c r="AO703" s="82"/>
    </row>
    <row r="704" spans="1:16384" ht="45" hidden="1" customHeight="1">
      <c r="A704" s="45"/>
      <c r="B704" s="45"/>
      <c r="C704" s="96" t="s">
        <v>2172</v>
      </c>
      <c r="D704" s="88"/>
      <c r="E704" s="45"/>
      <c r="F704" s="45"/>
      <c r="G704" s="45"/>
      <c r="H704" s="220"/>
      <c r="I704" s="45"/>
      <c r="J704" s="366"/>
      <c r="K704" s="221"/>
      <c r="L704" s="88"/>
      <c r="M704" s="222"/>
      <c r="N704" s="88"/>
      <c r="O704" s="45"/>
      <c r="P704" s="45"/>
      <c r="Q704" s="45"/>
      <c r="R704" s="44">
        <f>SUM(R703:R703)</f>
        <v>0</v>
      </c>
      <c r="S704" s="45"/>
      <c r="T704" s="206">
        <f t="shared" ref="T704:AH704" si="279">SUBTOTAL(9,T703:T703)</f>
        <v>0</v>
      </c>
      <c r="U704" s="206">
        <f t="shared" si="279"/>
        <v>0</v>
      </c>
      <c r="V704" s="206">
        <f t="shared" si="279"/>
        <v>0</v>
      </c>
      <c r="W704" s="206"/>
      <c r="X704" s="206"/>
      <c r="Y704" s="206"/>
      <c r="Z704" s="206">
        <f t="shared" si="279"/>
        <v>0</v>
      </c>
      <c r="AA704" s="206">
        <f t="shared" si="279"/>
        <v>0</v>
      </c>
      <c r="AB704" s="206">
        <f t="shared" si="279"/>
        <v>0</v>
      </c>
      <c r="AC704" s="206">
        <f t="shared" si="279"/>
        <v>0</v>
      </c>
      <c r="AD704" s="206">
        <f t="shared" si="279"/>
        <v>0</v>
      </c>
      <c r="AE704" s="206"/>
      <c r="AF704" s="206">
        <f t="shared" si="279"/>
        <v>0</v>
      </c>
      <c r="AG704" s="206">
        <f t="shared" si="279"/>
        <v>0</v>
      </c>
      <c r="AH704" s="206">
        <f t="shared" si="279"/>
        <v>0</v>
      </c>
      <c r="AI704" s="45"/>
      <c r="AJ704" s="45"/>
      <c r="AK704" s="45"/>
      <c r="AL704" s="45"/>
      <c r="AM704" s="45" t="s">
        <v>311</v>
      </c>
      <c r="AN704" s="100">
        <v>44743</v>
      </c>
      <c r="AO704" s="98"/>
      <c r="AP704" s="34"/>
      <c r="AQ704" s="35"/>
      <c r="AR704" s="36"/>
      <c r="AS704" s="41"/>
      <c r="AT704" s="41"/>
      <c r="AU704" s="41"/>
      <c r="AV704" s="36"/>
      <c r="AW704" s="41"/>
      <c r="AX704" s="36"/>
      <c r="AY704" s="34"/>
      <c r="AZ704" s="34"/>
      <c r="BA704" s="37"/>
      <c r="BB704" s="38"/>
      <c r="BC704" s="34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7"/>
      <c r="BP704" s="37"/>
      <c r="BQ704" s="37"/>
      <c r="BR704" s="37"/>
      <c r="BS704" s="34"/>
      <c r="BT704" s="40"/>
      <c r="BU704" s="34"/>
      <c r="BV704" s="34"/>
      <c r="BW704" s="35"/>
      <c r="BX704" s="36"/>
      <c r="BY704" s="37"/>
      <c r="BZ704" s="34"/>
      <c r="CA704" s="34"/>
      <c r="CB704" s="41"/>
      <c r="CC704" s="41"/>
      <c r="CD704" s="41"/>
      <c r="CE704" s="41"/>
      <c r="CF704" s="36"/>
      <c r="CG704" s="41"/>
      <c r="CH704" s="36"/>
      <c r="CI704" s="34"/>
      <c r="CJ704" s="34"/>
      <c r="CK704" s="37"/>
      <c r="CL704" s="38"/>
      <c r="CM704" s="34"/>
      <c r="CN704" s="39"/>
      <c r="CO704" s="39"/>
      <c r="CP704" s="39"/>
      <c r="CQ704" s="39"/>
      <c r="CR704" s="39"/>
      <c r="CS704" s="39"/>
      <c r="CT704" s="39"/>
      <c r="CU704" s="39"/>
      <c r="CV704" s="39"/>
      <c r="CW704" s="39"/>
      <c r="CX704" s="39"/>
      <c r="CY704" s="37"/>
      <c r="CZ704" s="37"/>
      <c r="DA704" s="37"/>
      <c r="DB704" s="37"/>
      <c r="DC704" s="34"/>
      <c r="DD704" s="40"/>
      <c r="DE704" s="34"/>
      <c r="DF704" s="34"/>
      <c r="DG704" s="35"/>
      <c r="DH704" s="36"/>
      <c r="DI704" s="37"/>
      <c r="DJ704" s="34"/>
      <c r="DK704" s="34"/>
      <c r="DL704" s="41"/>
      <c r="DM704" s="41"/>
      <c r="DN704" s="41"/>
      <c r="DO704" s="41"/>
      <c r="DP704" s="36"/>
      <c r="DQ704" s="41"/>
      <c r="DR704" s="36"/>
      <c r="DS704" s="34"/>
      <c r="DT704" s="34"/>
      <c r="DU704" s="37"/>
      <c r="DV704" s="38"/>
      <c r="DW704" s="34"/>
      <c r="DX704" s="39"/>
      <c r="DY704" s="39"/>
      <c r="DZ704" s="39"/>
      <c r="EA704" s="39"/>
      <c r="EB704" s="39"/>
      <c r="EC704" s="39"/>
      <c r="ED704" s="39"/>
      <c r="EE704" s="39"/>
      <c r="EF704" s="39"/>
      <c r="EG704" s="39"/>
      <c r="EH704" s="39"/>
      <c r="EI704" s="37"/>
      <c r="EJ704" s="37"/>
      <c r="EK704" s="37"/>
      <c r="EL704" s="37"/>
      <c r="EM704" s="34"/>
      <c r="EN704" s="40"/>
      <c r="EO704" s="34"/>
      <c r="EP704" s="34"/>
      <c r="EQ704" s="35"/>
      <c r="ER704" s="36"/>
      <c r="ES704" s="37"/>
      <c r="ET704" s="34"/>
      <c r="EU704" s="34"/>
      <c r="EV704" s="41"/>
      <c r="EW704" s="41"/>
      <c r="EX704" s="41"/>
      <c r="EY704" s="41"/>
      <c r="EZ704" s="36"/>
      <c r="FA704" s="41"/>
      <c r="FB704" s="36"/>
      <c r="FC704" s="34"/>
      <c r="FD704" s="34"/>
      <c r="FE704" s="37"/>
      <c r="FF704" s="38"/>
      <c r="FG704" s="34"/>
      <c r="FH704" s="39"/>
      <c r="FI704" s="39"/>
      <c r="FJ704" s="39"/>
      <c r="FK704" s="39"/>
      <c r="FL704" s="39"/>
      <c r="FM704" s="39"/>
      <c r="FN704" s="39"/>
      <c r="FO704" s="39"/>
      <c r="FP704" s="39"/>
      <c r="FQ704" s="39"/>
      <c r="FR704" s="39"/>
      <c r="FS704" s="37"/>
      <c r="FT704" s="37"/>
      <c r="FU704" s="37"/>
      <c r="FV704" s="37"/>
      <c r="FW704" s="34"/>
      <c r="FX704" s="40"/>
      <c r="FY704" s="34"/>
      <c r="FZ704" s="34"/>
      <c r="GA704" s="35"/>
      <c r="GB704" s="36"/>
      <c r="GC704" s="37"/>
      <c r="GD704" s="34"/>
      <c r="GE704" s="34"/>
      <c r="GF704" s="41"/>
      <c r="GG704" s="41"/>
      <c r="GH704" s="41"/>
      <c r="GI704" s="41"/>
      <c r="GJ704" s="36"/>
      <c r="GK704" s="41"/>
      <c r="GL704" s="36"/>
      <c r="GM704" s="34"/>
      <c r="GN704" s="34"/>
      <c r="GO704" s="37"/>
      <c r="GP704" s="38"/>
      <c r="GQ704" s="34"/>
      <c r="GR704" s="39"/>
      <c r="GS704" s="39"/>
      <c r="GT704" s="39"/>
      <c r="GU704" s="39"/>
      <c r="GV704" s="39"/>
      <c r="GW704" s="39"/>
      <c r="GX704" s="39"/>
      <c r="GY704" s="39"/>
      <c r="GZ704" s="39"/>
      <c r="HA704" s="39"/>
      <c r="HB704" s="39"/>
      <c r="HC704" s="37"/>
      <c r="HD704" s="37"/>
      <c r="HE704" s="37"/>
      <c r="HF704" s="37"/>
      <c r="HG704" s="34"/>
      <c r="HH704" s="40"/>
      <c r="HI704" s="34"/>
      <c r="HJ704" s="34"/>
      <c r="HK704" s="35"/>
      <c r="HL704" s="36"/>
      <c r="HM704" s="37"/>
      <c r="HN704" s="34"/>
      <c r="HO704" s="34"/>
      <c r="HP704" s="41"/>
      <c r="HQ704" s="41"/>
      <c r="HR704" s="41"/>
      <c r="HS704" s="41"/>
      <c r="HT704" s="36"/>
      <c r="HU704" s="41"/>
      <c r="HV704" s="36"/>
      <c r="HW704" s="34"/>
      <c r="HX704" s="34"/>
      <c r="HY704" s="37"/>
      <c r="HZ704" s="38"/>
      <c r="IA704" s="34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7"/>
      <c r="IN704" s="37"/>
      <c r="IO704" s="37"/>
      <c r="IP704" s="37"/>
      <c r="IQ704" s="34"/>
      <c r="IR704" s="40"/>
      <c r="IS704" s="34"/>
      <c r="IT704" s="34"/>
      <c r="IU704" s="35"/>
      <c r="IV704" s="36"/>
      <c r="IW704" s="37"/>
      <c r="IX704" s="34"/>
      <c r="IY704" s="34"/>
      <c r="IZ704" s="41"/>
      <c r="JA704" s="41"/>
      <c r="JB704" s="41"/>
      <c r="JC704" s="41"/>
      <c r="JD704" s="36"/>
      <c r="JE704" s="41"/>
      <c r="JF704" s="36"/>
      <c r="JG704" s="34"/>
      <c r="JH704" s="34"/>
      <c r="JI704" s="37"/>
      <c r="JJ704" s="38"/>
      <c r="JK704" s="34"/>
      <c r="JL704" s="39"/>
      <c r="JM704" s="39"/>
      <c r="JN704" s="39"/>
      <c r="JO704" s="39"/>
      <c r="JP704" s="39"/>
      <c r="JQ704" s="39"/>
      <c r="JR704" s="39"/>
      <c r="JS704" s="39"/>
      <c r="JT704" s="39"/>
      <c r="JU704" s="39"/>
      <c r="JV704" s="39"/>
      <c r="JW704" s="37"/>
      <c r="JX704" s="37"/>
      <c r="JY704" s="37"/>
      <c r="JZ704" s="37"/>
      <c r="KA704" s="34"/>
      <c r="KB704" s="40"/>
      <c r="KC704" s="34"/>
      <c r="KD704" s="34"/>
      <c r="KE704" s="35"/>
      <c r="KF704" s="36"/>
      <c r="KG704" s="37"/>
      <c r="KH704" s="34"/>
      <c r="KI704" s="34"/>
      <c r="KJ704" s="41"/>
      <c r="KK704" s="41"/>
      <c r="KL704" s="41"/>
      <c r="KM704" s="41"/>
      <c r="KN704" s="36"/>
      <c r="KO704" s="41"/>
      <c r="KP704" s="36"/>
      <c r="KQ704" s="34"/>
      <c r="KR704" s="34"/>
      <c r="KS704" s="37"/>
      <c r="KT704" s="38"/>
      <c r="KU704" s="34"/>
      <c r="KV704" s="39"/>
      <c r="KW704" s="39"/>
      <c r="KX704" s="39"/>
      <c r="KY704" s="39"/>
      <c r="KZ704" s="39"/>
      <c r="LA704" s="39"/>
      <c r="LB704" s="39"/>
      <c r="LC704" s="39"/>
      <c r="LD704" s="39"/>
      <c r="LE704" s="39"/>
      <c r="LF704" s="39"/>
      <c r="LG704" s="37"/>
      <c r="LH704" s="37"/>
      <c r="LI704" s="37"/>
      <c r="LJ704" s="37"/>
      <c r="LK704" s="34"/>
      <c r="LL704" s="40"/>
      <c r="LM704" s="34"/>
      <c r="LN704" s="34"/>
      <c r="LO704" s="35"/>
      <c r="LP704" s="36"/>
      <c r="LQ704" s="37"/>
      <c r="LR704" s="34"/>
      <c r="LS704" s="34"/>
      <c r="LT704" s="41"/>
      <c r="LU704" s="41"/>
      <c r="LV704" s="41"/>
      <c r="LW704" s="41"/>
      <c r="LX704" s="36"/>
      <c r="LY704" s="41"/>
      <c r="LZ704" s="36"/>
      <c r="MA704" s="34"/>
      <c r="MB704" s="34"/>
      <c r="MC704" s="37"/>
      <c r="MD704" s="38"/>
      <c r="ME704" s="34"/>
      <c r="MF704" s="39"/>
      <c r="MG704" s="39"/>
      <c r="MH704" s="39"/>
      <c r="MI704" s="39"/>
      <c r="MJ704" s="39"/>
      <c r="MK704" s="39"/>
      <c r="ML704" s="39"/>
      <c r="MM704" s="39"/>
      <c r="MN704" s="39"/>
      <c r="MO704" s="39"/>
      <c r="MP704" s="39"/>
      <c r="MQ704" s="37"/>
      <c r="MR704" s="37"/>
      <c r="MS704" s="37"/>
      <c r="MT704" s="37"/>
      <c r="MU704" s="34"/>
      <c r="MV704" s="40"/>
      <c r="MW704" s="34"/>
      <c r="MX704" s="34"/>
      <c r="MY704" s="35"/>
      <c r="MZ704" s="36"/>
      <c r="NA704" s="37"/>
      <c r="NB704" s="34"/>
      <c r="NC704" s="34"/>
      <c r="ND704" s="41"/>
      <c r="NE704" s="41"/>
      <c r="NF704" s="41"/>
      <c r="NG704" s="41"/>
      <c r="NH704" s="36"/>
      <c r="NI704" s="41"/>
      <c r="NJ704" s="36"/>
      <c r="NK704" s="34"/>
      <c r="NL704" s="34"/>
      <c r="NM704" s="37"/>
      <c r="NN704" s="38"/>
      <c r="NO704" s="34"/>
      <c r="NP704" s="39"/>
      <c r="NQ704" s="39"/>
      <c r="NR704" s="39"/>
      <c r="NS704" s="39"/>
      <c r="NT704" s="39"/>
      <c r="NU704" s="39"/>
      <c r="NV704" s="39"/>
      <c r="NW704" s="39"/>
      <c r="NX704" s="39"/>
      <c r="NY704" s="39"/>
      <c r="NZ704" s="39"/>
      <c r="OA704" s="37"/>
      <c r="OB704" s="37"/>
      <c r="OC704" s="37"/>
      <c r="OD704" s="37"/>
      <c r="OE704" s="34"/>
      <c r="OF704" s="40"/>
      <c r="OG704" s="34"/>
      <c r="OH704" s="34"/>
      <c r="OI704" s="35"/>
      <c r="OJ704" s="36"/>
      <c r="OK704" s="37"/>
      <c r="OL704" s="34"/>
      <c r="OM704" s="34"/>
      <c r="ON704" s="41"/>
      <c r="OO704" s="41"/>
      <c r="OP704" s="41"/>
      <c r="OQ704" s="41"/>
      <c r="OR704" s="36"/>
      <c r="OS704" s="41"/>
      <c r="OT704" s="36"/>
      <c r="OU704" s="34"/>
      <c r="OV704" s="34"/>
      <c r="OW704" s="37"/>
      <c r="OX704" s="38"/>
      <c r="OY704" s="34"/>
      <c r="OZ704" s="39"/>
      <c r="PA704" s="39"/>
      <c r="PB704" s="39"/>
      <c r="PC704" s="39"/>
      <c r="PD704" s="39"/>
      <c r="PE704" s="39"/>
      <c r="PF704" s="39"/>
      <c r="PG704" s="39"/>
      <c r="PH704" s="39"/>
      <c r="PI704" s="39"/>
      <c r="PJ704" s="39"/>
      <c r="PK704" s="37"/>
      <c r="PL704" s="37"/>
      <c r="PM704" s="37"/>
      <c r="PN704" s="37"/>
      <c r="PO704" s="34"/>
      <c r="PP704" s="40"/>
      <c r="PQ704" s="34"/>
      <c r="PR704" s="34"/>
      <c r="PS704" s="35"/>
      <c r="PT704" s="36"/>
      <c r="PU704" s="37"/>
      <c r="PV704" s="34"/>
      <c r="PW704" s="34"/>
      <c r="PX704" s="41"/>
      <c r="PY704" s="41"/>
      <c r="PZ704" s="41"/>
      <c r="QA704" s="41"/>
      <c r="QB704" s="36"/>
      <c r="QC704" s="41"/>
      <c r="QD704" s="36"/>
      <c r="QE704" s="34"/>
      <c r="QF704" s="34"/>
      <c r="QG704" s="37"/>
      <c r="QH704" s="38"/>
      <c r="QI704" s="34"/>
      <c r="QJ704" s="39"/>
      <c r="QK704" s="39"/>
      <c r="QL704" s="39"/>
      <c r="QM704" s="39"/>
      <c r="QN704" s="39"/>
      <c r="QO704" s="39"/>
      <c r="QP704" s="39"/>
      <c r="QQ704" s="39"/>
      <c r="QR704" s="39"/>
      <c r="QS704" s="39"/>
      <c r="QT704" s="39"/>
      <c r="QU704" s="37"/>
      <c r="QV704" s="37"/>
      <c r="QW704" s="37"/>
      <c r="QX704" s="37"/>
      <c r="QY704" s="34"/>
      <c r="QZ704" s="40"/>
      <c r="RA704" s="34"/>
      <c r="RB704" s="34"/>
      <c r="RC704" s="35"/>
      <c r="RD704" s="36"/>
      <c r="RE704" s="37"/>
      <c r="RF704" s="34"/>
      <c r="RG704" s="34"/>
      <c r="RH704" s="41"/>
      <c r="RI704" s="41"/>
      <c r="RJ704" s="41"/>
      <c r="RK704" s="41"/>
      <c r="RL704" s="36"/>
      <c r="RM704" s="41"/>
      <c r="RN704" s="36"/>
      <c r="RO704" s="34"/>
      <c r="RP704" s="34"/>
      <c r="RQ704" s="37"/>
      <c r="RR704" s="38"/>
      <c r="RS704" s="34"/>
      <c r="RT704" s="39"/>
      <c r="RU704" s="39"/>
      <c r="RV704" s="39"/>
      <c r="RW704" s="39"/>
      <c r="RX704" s="39"/>
      <c r="RY704" s="39"/>
      <c r="RZ704" s="39"/>
      <c r="SA704" s="39"/>
      <c r="SB704" s="39"/>
      <c r="SC704" s="39"/>
      <c r="SD704" s="39"/>
      <c r="SE704" s="37"/>
      <c r="SF704" s="37"/>
      <c r="SG704" s="37"/>
      <c r="SH704" s="37"/>
      <c r="SI704" s="34"/>
      <c r="SJ704" s="40"/>
      <c r="SK704" s="34"/>
      <c r="SL704" s="34"/>
      <c r="SM704" s="35"/>
      <c r="SN704" s="36"/>
      <c r="SO704" s="37"/>
      <c r="SP704" s="34"/>
      <c r="SQ704" s="34"/>
      <c r="SR704" s="41"/>
      <c r="SS704" s="41"/>
      <c r="ST704" s="41"/>
      <c r="SU704" s="41"/>
      <c r="SV704" s="36"/>
      <c r="SW704" s="41"/>
      <c r="SX704" s="36"/>
      <c r="SY704" s="34"/>
      <c r="SZ704" s="34"/>
      <c r="TA704" s="37"/>
      <c r="TB704" s="38"/>
      <c r="TC704" s="34"/>
      <c r="TD704" s="39"/>
      <c r="TE704" s="39"/>
      <c r="TF704" s="39"/>
      <c r="TG704" s="39"/>
      <c r="TH704" s="39"/>
      <c r="TI704" s="39"/>
      <c r="TJ704" s="39"/>
      <c r="TK704" s="39"/>
      <c r="TL704" s="39"/>
      <c r="TM704" s="39"/>
      <c r="TN704" s="39"/>
      <c r="TO704" s="37"/>
      <c r="TP704" s="37"/>
      <c r="TQ704" s="37"/>
      <c r="TR704" s="37"/>
      <c r="TS704" s="34"/>
      <c r="TT704" s="40"/>
      <c r="TU704" s="34"/>
      <c r="TV704" s="34"/>
      <c r="TW704" s="35"/>
      <c r="TX704" s="36"/>
      <c r="TY704" s="37"/>
      <c r="TZ704" s="34"/>
      <c r="UA704" s="34"/>
      <c r="UB704" s="41"/>
      <c r="UC704" s="41"/>
      <c r="UD704" s="41"/>
      <c r="UE704" s="41"/>
      <c r="UF704" s="36"/>
      <c r="UG704" s="41"/>
      <c r="UH704" s="36"/>
      <c r="UI704" s="34"/>
      <c r="UJ704" s="34"/>
      <c r="UK704" s="37"/>
      <c r="UL704" s="38"/>
      <c r="UM704" s="34"/>
      <c r="UN704" s="39"/>
      <c r="UO704" s="39"/>
      <c r="UP704" s="39"/>
      <c r="UQ704" s="39"/>
      <c r="UR704" s="39"/>
      <c r="US704" s="39"/>
      <c r="UT704" s="39"/>
      <c r="UU704" s="39"/>
      <c r="UV704" s="39"/>
      <c r="UW704" s="39"/>
      <c r="UX704" s="39"/>
      <c r="UY704" s="37"/>
      <c r="UZ704" s="37"/>
      <c r="VA704" s="37"/>
      <c r="VB704" s="37"/>
      <c r="VC704" s="34"/>
      <c r="VD704" s="40"/>
      <c r="VE704" s="34"/>
      <c r="VF704" s="34"/>
      <c r="VG704" s="35"/>
      <c r="VH704" s="36"/>
      <c r="VI704" s="37"/>
      <c r="VJ704" s="34"/>
      <c r="VK704" s="34"/>
      <c r="VL704" s="41"/>
      <c r="VM704" s="41"/>
      <c r="VN704" s="41"/>
      <c r="VO704" s="41"/>
      <c r="VP704" s="36"/>
      <c r="VQ704" s="41"/>
      <c r="VR704" s="36"/>
      <c r="VS704" s="34"/>
      <c r="VT704" s="34"/>
      <c r="VU704" s="37"/>
      <c r="VV704" s="38"/>
      <c r="VW704" s="34"/>
      <c r="VX704" s="39"/>
      <c r="VY704" s="39"/>
      <c r="VZ704" s="39"/>
      <c r="WA704" s="39"/>
      <c r="WB704" s="39"/>
      <c r="WC704" s="39"/>
      <c r="WD704" s="39"/>
      <c r="WE704" s="39"/>
      <c r="WF704" s="39"/>
      <c r="WG704" s="39"/>
      <c r="WH704" s="39"/>
      <c r="WI704" s="37"/>
      <c r="WJ704" s="37"/>
      <c r="WK704" s="37"/>
      <c r="WL704" s="37"/>
      <c r="WM704" s="34"/>
      <c r="WN704" s="40"/>
      <c r="WO704" s="34"/>
      <c r="WP704" s="34"/>
      <c r="WQ704" s="35"/>
      <c r="WR704" s="36"/>
      <c r="WS704" s="37"/>
      <c r="WT704" s="34"/>
      <c r="WU704" s="34"/>
      <c r="WV704" s="41"/>
      <c r="WW704" s="41"/>
      <c r="WX704" s="41"/>
      <c r="WY704" s="41"/>
      <c r="WZ704" s="36"/>
      <c r="XA704" s="41"/>
      <c r="XB704" s="36"/>
      <c r="XC704" s="34"/>
      <c r="XD704" s="34"/>
      <c r="XE704" s="37"/>
      <c r="XF704" s="38"/>
      <c r="XG704" s="34"/>
      <c r="XH704" s="39"/>
      <c r="XI704" s="39"/>
      <c r="XJ704" s="39"/>
      <c r="XK704" s="39"/>
      <c r="XL704" s="39"/>
      <c r="XM704" s="39"/>
      <c r="XN704" s="39"/>
      <c r="XO704" s="39"/>
      <c r="XP704" s="39"/>
      <c r="XQ704" s="39"/>
      <c r="XR704" s="39"/>
      <c r="XS704" s="37"/>
      <c r="XT704" s="37"/>
      <c r="XU704" s="37"/>
      <c r="XV704" s="37"/>
      <c r="XW704" s="34"/>
      <c r="XX704" s="40"/>
      <c r="XY704" s="34"/>
      <c r="XZ704" s="34"/>
      <c r="YA704" s="35"/>
      <c r="YB704" s="36"/>
      <c r="YC704" s="37"/>
      <c r="YD704" s="34"/>
      <c r="YE704" s="34"/>
      <c r="YF704" s="41"/>
      <c r="YG704" s="41"/>
      <c r="YH704" s="41"/>
      <c r="YI704" s="41"/>
      <c r="YJ704" s="36"/>
      <c r="YK704" s="41"/>
      <c r="YL704" s="36"/>
      <c r="YM704" s="34"/>
      <c r="YN704" s="34"/>
      <c r="YO704" s="37"/>
      <c r="YP704" s="38"/>
      <c r="YQ704" s="34"/>
      <c r="YR704" s="39"/>
      <c r="YS704" s="39"/>
      <c r="YT704" s="39"/>
      <c r="YU704" s="39"/>
      <c r="YV704" s="39"/>
      <c r="YW704" s="39"/>
      <c r="YX704" s="39"/>
      <c r="YY704" s="39"/>
      <c r="YZ704" s="39"/>
      <c r="ZA704" s="39"/>
      <c r="ZB704" s="39"/>
      <c r="ZC704" s="37"/>
      <c r="ZD704" s="37"/>
      <c r="ZE704" s="37"/>
      <c r="ZF704" s="37"/>
      <c r="ZG704" s="34"/>
      <c r="ZH704" s="40"/>
      <c r="ZI704" s="34"/>
      <c r="ZJ704" s="34"/>
      <c r="ZK704" s="35"/>
      <c r="ZL704" s="36"/>
      <c r="ZM704" s="37"/>
      <c r="ZN704" s="34"/>
      <c r="ZO704" s="34"/>
      <c r="ZP704" s="41"/>
      <c r="ZQ704" s="41"/>
      <c r="ZR704" s="41"/>
      <c r="ZS704" s="41"/>
      <c r="ZT704" s="36"/>
      <c r="ZU704" s="41"/>
      <c r="ZV704" s="36"/>
      <c r="ZW704" s="34"/>
      <c r="ZX704" s="34"/>
      <c r="ZY704" s="37"/>
      <c r="ZZ704" s="38"/>
      <c r="AAA704" s="34"/>
      <c r="AAB704" s="39"/>
      <c r="AAC704" s="39"/>
      <c r="AAD704" s="39"/>
      <c r="AAE704" s="39"/>
      <c r="AAF704" s="39"/>
      <c r="AAG704" s="39"/>
      <c r="AAH704" s="39"/>
      <c r="AAI704" s="39"/>
      <c r="AAJ704" s="39"/>
      <c r="AAK704" s="39"/>
      <c r="AAL704" s="39"/>
      <c r="AAM704" s="37"/>
      <c r="AAN704" s="37"/>
      <c r="AAO704" s="37"/>
      <c r="AAP704" s="37"/>
      <c r="AAQ704" s="34"/>
      <c r="AAR704" s="40"/>
      <c r="AAS704" s="34"/>
      <c r="AAT704" s="34"/>
      <c r="AAU704" s="35"/>
      <c r="AAV704" s="36"/>
      <c r="AAW704" s="37"/>
      <c r="AAX704" s="34"/>
      <c r="AAY704" s="34"/>
      <c r="AAZ704" s="41"/>
      <c r="ABA704" s="41"/>
      <c r="ABB704" s="41"/>
      <c r="ABC704" s="41"/>
      <c r="ABD704" s="36"/>
      <c r="ABE704" s="41"/>
      <c r="ABF704" s="36"/>
      <c r="ABG704" s="34"/>
      <c r="ABH704" s="34"/>
      <c r="ABI704" s="37"/>
      <c r="ABJ704" s="38"/>
      <c r="ABK704" s="34"/>
      <c r="ABL704" s="39"/>
      <c r="ABM704" s="39"/>
      <c r="ABN704" s="39"/>
      <c r="ABO704" s="39"/>
      <c r="ABP704" s="39"/>
      <c r="ABQ704" s="39"/>
      <c r="ABR704" s="39"/>
      <c r="ABS704" s="39"/>
      <c r="ABT704" s="39"/>
      <c r="ABU704" s="39"/>
      <c r="ABV704" s="39"/>
      <c r="ABW704" s="37"/>
      <c r="ABX704" s="37"/>
      <c r="ABY704" s="37"/>
      <c r="ABZ704" s="37"/>
      <c r="ACA704" s="34"/>
      <c r="ACB704" s="40"/>
      <c r="ACC704" s="34"/>
      <c r="ACD704" s="34"/>
      <c r="ACE704" s="35"/>
      <c r="ACF704" s="36"/>
      <c r="ACG704" s="37"/>
      <c r="ACH704" s="34"/>
      <c r="ACI704" s="34"/>
      <c r="ACJ704" s="41"/>
      <c r="ACK704" s="41"/>
      <c r="ACL704" s="41"/>
      <c r="ACM704" s="41"/>
      <c r="ACN704" s="36"/>
      <c r="ACO704" s="41"/>
      <c r="ACP704" s="36"/>
      <c r="ACQ704" s="34"/>
      <c r="ACR704" s="34"/>
      <c r="ACS704" s="37"/>
      <c r="ACT704" s="38"/>
      <c r="ACU704" s="34"/>
      <c r="ACV704" s="39"/>
      <c r="ACW704" s="39"/>
      <c r="ACX704" s="39"/>
      <c r="ACY704" s="39"/>
      <c r="ACZ704" s="39"/>
      <c r="ADA704" s="39"/>
      <c r="ADB704" s="39"/>
      <c r="ADC704" s="39"/>
      <c r="ADD704" s="39"/>
      <c r="ADE704" s="39"/>
      <c r="ADF704" s="39"/>
      <c r="ADG704" s="37"/>
      <c r="ADH704" s="37"/>
      <c r="ADI704" s="37"/>
      <c r="ADJ704" s="37"/>
      <c r="ADK704" s="34"/>
      <c r="ADL704" s="40"/>
      <c r="ADM704" s="34"/>
      <c r="ADN704" s="34"/>
      <c r="ADO704" s="35"/>
      <c r="ADP704" s="36"/>
      <c r="ADQ704" s="37"/>
      <c r="ADR704" s="34"/>
      <c r="ADS704" s="34"/>
      <c r="ADT704" s="41"/>
      <c r="ADU704" s="41"/>
      <c r="ADV704" s="41"/>
      <c r="ADW704" s="41"/>
      <c r="ADX704" s="36"/>
      <c r="ADY704" s="41"/>
      <c r="ADZ704" s="36"/>
      <c r="AEA704" s="34"/>
      <c r="AEB704" s="34"/>
      <c r="AEC704" s="37"/>
      <c r="AED704" s="38"/>
      <c r="AEE704" s="34"/>
      <c r="AEF704" s="39"/>
      <c r="AEG704" s="39"/>
      <c r="AEH704" s="39"/>
      <c r="AEI704" s="39"/>
      <c r="AEJ704" s="39"/>
      <c r="AEK704" s="39"/>
      <c r="AEL704" s="39"/>
      <c r="AEM704" s="39"/>
      <c r="AEN704" s="39"/>
      <c r="AEO704" s="39"/>
      <c r="AEP704" s="39"/>
      <c r="AEQ704" s="37"/>
      <c r="AER704" s="37"/>
      <c r="AES704" s="37"/>
      <c r="AET704" s="37"/>
      <c r="AEU704" s="34"/>
      <c r="AEV704" s="40"/>
      <c r="AEW704" s="34"/>
      <c r="AEX704" s="34"/>
      <c r="AEY704" s="35"/>
      <c r="AEZ704" s="36"/>
      <c r="AFA704" s="37"/>
      <c r="AFB704" s="34"/>
      <c r="AFC704" s="34"/>
      <c r="AFD704" s="41"/>
      <c r="AFE704" s="41"/>
      <c r="AFF704" s="41"/>
      <c r="AFG704" s="41"/>
      <c r="AFH704" s="36"/>
      <c r="AFI704" s="41"/>
      <c r="AFJ704" s="36"/>
      <c r="AFK704" s="34"/>
      <c r="AFL704" s="34"/>
      <c r="AFM704" s="37"/>
      <c r="AFN704" s="38"/>
      <c r="AFO704" s="34"/>
      <c r="AFP704" s="39"/>
      <c r="AFQ704" s="39"/>
      <c r="AFR704" s="39"/>
      <c r="AFS704" s="39"/>
      <c r="AFT704" s="39"/>
      <c r="AFU704" s="39"/>
      <c r="AFV704" s="39"/>
      <c r="AFW704" s="39"/>
      <c r="AFX704" s="39"/>
      <c r="AFY704" s="39"/>
      <c r="AFZ704" s="39"/>
      <c r="AGA704" s="37"/>
      <c r="AGB704" s="37"/>
      <c r="AGC704" s="37"/>
      <c r="AGD704" s="37"/>
      <c r="AGE704" s="34"/>
      <c r="AGF704" s="40"/>
      <c r="AGG704" s="34"/>
      <c r="AGH704" s="34"/>
      <c r="AGI704" s="35"/>
      <c r="AGJ704" s="36"/>
      <c r="AGK704" s="37"/>
      <c r="AGL704" s="34"/>
      <c r="AGM704" s="34"/>
      <c r="AGN704" s="41"/>
      <c r="AGO704" s="41"/>
      <c r="AGP704" s="41"/>
      <c r="AGQ704" s="41"/>
      <c r="AGR704" s="36"/>
      <c r="AGS704" s="41"/>
      <c r="AGT704" s="36"/>
      <c r="AGU704" s="34"/>
      <c r="AGV704" s="34"/>
      <c r="AGW704" s="37"/>
      <c r="AGX704" s="38"/>
      <c r="AGY704" s="34"/>
      <c r="AGZ704" s="39"/>
      <c r="AHA704" s="39"/>
      <c r="AHB704" s="39"/>
      <c r="AHC704" s="39"/>
      <c r="AHD704" s="39"/>
      <c r="AHE704" s="39"/>
      <c r="AHF704" s="39"/>
      <c r="AHG704" s="39"/>
      <c r="AHH704" s="39"/>
      <c r="AHI704" s="39"/>
      <c r="AHJ704" s="39"/>
      <c r="AHK704" s="37"/>
      <c r="AHL704" s="37"/>
      <c r="AHM704" s="37"/>
      <c r="AHN704" s="37"/>
      <c r="AHO704" s="34"/>
      <c r="AHP704" s="40"/>
      <c r="AHQ704" s="34"/>
      <c r="AHR704" s="34"/>
      <c r="AHS704" s="35"/>
      <c r="AHT704" s="36"/>
      <c r="AHU704" s="37"/>
      <c r="AHV704" s="34"/>
      <c r="AHW704" s="34"/>
      <c r="AHX704" s="41"/>
      <c r="AHY704" s="41"/>
      <c r="AHZ704" s="41"/>
      <c r="AIA704" s="41"/>
      <c r="AIB704" s="36"/>
      <c r="AIC704" s="41"/>
      <c r="AID704" s="36"/>
      <c r="AIE704" s="34"/>
      <c r="AIF704" s="34"/>
      <c r="AIG704" s="37"/>
      <c r="AIH704" s="38"/>
      <c r="AII704" s="34"/>
      <c r="AIJ704" s="39"/>
      <c r="AIK704" s="39"/>
      <c r="AIL704" s="39"/>
      <c r="AIM704" s="39"/>
      <c r="AIN704" s="39"/>
      <c r="AIO704" s="39"/>
      <c r="AIP704" s="39"/>
      <c r="AIQ704" s="39"/>
      <c r="AIR704" s="39"/>
      <c r="AIS704" s="39"/>
      <c r="AIT704" s="39"/>
      <c r="AIU704" s="37"/>
      <c r="AIV704" s="37"/>
      <c r="AIW704" s="37"/>
      <c r="AIX704" s="37"/>
      <c r="AIY704" s="34"/>
      <c r="AIZ704" s="40"/>
      <c r="AJA704" s="34"/>
      <c r="AJB704" s="34"/>
      <c r="AJC704" s="35"/>
      <c r="AJD704" s="36"/>
      <c r="AJE704" s="37"/>
      <c r="AJF704" s="34"/>
      <c r="AJG704" s="34"/>
      <c r="AJH704" s="41"/>
      <c r="AJI704" s="41"/>
      <c r="AJJ704" s="41"/>
      <c r="AJK704" s="41"/>
      <c r="AJL704" s="36"/>
      <c r="AJM704" s="41"/>
      <c r="AJN704" s="36"/>
      <c r="AJO704" s="34"/>
      <c r="AJP704" s="34"/>
      <c r="AJQ704" s="37"/>
      <c r="AJR704" s="38"/>
      <c r="AJS704" s="34"/>
      <c r="AJT704" s="39"/>
      <c r="AJU704" s="39"/>
      <c r="AJV704" s="39"/>
      <c r="AJW704" s="39"/>
      <c r="AJX704" s="39"/>
      <c r="AJY704" s="39"/>
      <c r="AJZ704" s="39"/>
      <c r="AKA704" s="39"/>
      <c r="AKB704" s="39"/>
      <c r="AKC704" s="39"/>
      <c r="AKD704" s="39"/>
      <c r="AKE704" s="37"/>
      <c r="AKF704" s="37"/>
      <c r="AKG704" s="37"/>
      <c r="AKH704" s="37"/>
      <c r="AKI704" s="34"/>
      <c r="AKJ704" s="40"/>
      <c r="AKK704" s="34"/>
      <c r="AKL704" s="34"/>
      <c r="AKM704" s="35"/>
      <c r="AKN704" s="36"/>
      <c r="AKO704" s="37"/>
      <c r="AKP704" s="34"/>
      <c r="AKQ704" s="34"/>
      <c r="AKR704" s="41"/>
      <c r="AKS704" s="41"/>
      <c r="AKT704" s="41"/>
      <c r="AKU704" s="41"/>
      <c r="AKV704" s="36"/>
      <c r="AKW704" s="41"/>
      <c r="AKX704" s="36"/>
      <c r="AKY704" s="34"/>
      <c r="AKZ704" s="34"/>
      <c r="ALA704" s="37"/>
      <c r="ALB704" s="38"/>
      <c r="ALC704" s="34"/>
      <c r="ALD704" s="39"/>
      <c r="ALE704" s="39"/>
      <c r="ALF704" s="39"/>
      <c r="ALG704" s="39"/>
      <c r="ALH704" s="39"/>
      <c r="ALI704" s="39"/>
      <c r="ALJ704" s="39"/>
      <c r="ALK704" s="39"/>
      <c r="ALL704" s="39"/>
      <c r="ALM704" s="39"/>
      <c r="ALN704" s="39"/>
      <c r="ALO704" s="37"/>
      <c r="ALP704" s="37"/>
      <c r="ALQ704" s="37"/>
      <c r="ALR704" s="37"/>
      <c r="ALS704" s="34"/>
      <c r="ALT704" s="40"/>
      <c r="ALU704" s="34"/>
      <c r="ALV704" s="34"/>
      <c r="ALW704" s="35"/>
      <c r="ALX704" s="36"/>
      <c r="ALY704" s="37"/>
      <c r="ALZ704" s="34"/>
      <c r="AMA704" s="34"/>
      <c r="AMB704" s="41"/>
      <c r="AMC704" s="41"/>
      <c r="AMD704" s="41"/>
      <c r="AME704" s="41"/>
      <c r="AMF704" s="36"/>
      <c r="AMG704" s="41"/>
      <c r="AMH704" s="36"/>
      <c r="AMI704" s="34"/>
      <c r="AMJ704" s="34"/>
      <c r="AMK704" s="37"/>
      <c r="AML704" s="38"/>
      <c r="AMM704" s="34"/>
      <c r="AMN704" s="39"/>
      <c r="AMO704" s="39"/>
      <c r="AMP704" s="39"/>
      <c r="AMQ704" s="39"/>
      <c r="AMR704" s="39"/>
      <c r="AMS704" s="39"/>
      <c r="AMT704" s="39"/>
      <c r="AMU704" s="39"/>
      <c r="AMV704" s="39"/>
      <c r="AMW704" s="39"/>
      <c r="AMX704" s="39"/>
      <c r="AMY704" s="37"/>
      <c r="AMZ704" s="37"/>
      <c r="ANA704" s="37"/>
      <c r="ANB704" s="37"/>
      <c r="ANC704" s="34"/>
      <c r="AND704" s="40"/>
      <c r="ANE704" s="34"/>
      <c r="ANF704" s="34"/>
      <c r="ANG704" s="35"/>
      <c r="ANH704" s="36"/>
      <c r="ANI704" s="37"/>
      <c r="ANJ704" s="34"/>
      <c r="ANK704" s="34"/>
      <c r="ANL704" s="41"/>
      <c r="ANM704" s="41"/>
      <c r="ANN704" s="41"/>
      <c r="ANO704" s="41"/>
      <c r="ANP704" s="36"/>
      <c r="ANQ704" s="41"/>
      <c r="ANR704" s="36"/>
      <c r="ANS704" s="34"/>
      <c r="ANT704" s="34"/>
      <c r="ANU704" s="37"/>
      <c r="ANV704" s="38"/>
      <c r="ANW704" s="34"/>
      <c r="ANX704" s="39"/>
      <c r="ANY704" s="39"/>
      <c r="ANZ704" s="39"/>
      <c r="AOA704" s="39"/>
      <c r="AOB704" s="39"/>
      <c r="AOC704" s="39"/>
      <c r="AOD704" s="39"/>
      <c r="AOE704" s="39"/>
      <c r="AOF704" s="39"/>
      <c r="AOG704" s="39"/>
      <c r="AOH704" s="39"/>
      <c r="AOI704" s="37"/>
      <c r="AOJ704" s="37"/>
      <c r="AOK704" s="37"/>
      <c r="AOL704" s="37"/>
      <c r="AOM704" s="34"/>
      <c r="AON704" s="40"/>
      <c r="AOO704" s="34"/>
      <c r="AOP704" s="34"/>
      <c r="AOQ704" s="35"/>
      <c r="AOR704" s="36"/>
      <c r="AOS704" s="37"/>
      <c r="AOT704" s="34"/>
      <c r="AOU704" s="34"/>
      <c r="AOV704" s="41"/>
      <c r="AOW704" s="41"/>
      <c r="AOX704" s="41"/>
      <c r="AOY704" s="41"/>
      <c r="AOZ704" s="36"/>
      <c r="APA704" s="41"/>
      <c r="APB704" s="36"/>
      <c r="APC704" s="34"/>
      <c r="APD704" s="34"/>
      <c r="APE704" s="37"/>
      <c r="APF704" s="38"/>
      <c r="APG704" s="34"/>
      <c r="APH704" s="39"/>
      <c r="API704" s="39"/>
      <c r="APJ704" s="39"/>
      <c r="APK704" s="39"/>
      <c r="APL704" s="39"/>
      <c r="APM704" s="39"/>
      <c r="APN704" s="39"/>
      <c r="APO704" s="39"/>
      <c r="APP704" s="39"/>
      <c r="APQ704" s="39"/>
      <c r="APR704" s="39"/>
      <c r="APS704" s="37"/>
      <c r="APT704" s="37"/>
      <c r="APU704" s="37"/>
      <c r="APV704" s="37"/>
      <c r="APW704" s="34"/>
      <c r="APX704" s="40"/>
      <c r="APY704" s="34"/>
      <c r="APZ704" s="34"/>
      <c r="AQA704" s="35"/>
      <c r="AQB704" s="36"/>
      <c r="AQC704" s="37"/>
      <c r="AQD704" s="34"/>
      <c r="AQE704" s="34"/>
      <c r="AQF704" s="41"/>
      <c r="AQG704" s="41"/>
      <c r="AQH704" s="41"/>
      <c r="AQI704" s="41"/>
      <c r="AQJ704" s="36"/>
      <c r="AQK704" s="41"/>
      <c r="AQL704" s="36"/>
      <c r="AQM704" s="34"/>
      <c r="AQN704" s="34"/>
      <c r="AQO704" s="37"/>
      <c r="AQP704" s="38"/>
      <c r="AQQ704" s="34"/>
      <c r="AQR704" s="39"/>
      <c r="AQS704" s="39"/>
      <c r="AQT704" s="39"/>
      <c r="AQU704" s="39"/>
      <c r="AQV704" s="39"/>
      <c r="AQW704" s="39"/>
      <c r="AQX704" s="39"/>
      <c r="AQY704" s="39"/>
      <c r="AQZ704" s="39"/>
      <c r="ARA704" s="39"/>
      <c r="ARB704" s="39"/>
      <c r="ARC704" s="37"/>
      <c r="ARD704" s="37"/>
      <c r="ARE704" s="37"/>
      <c r="ARF704" s="37"/>
      <c r="ARG704" s="34"/>
      <c r="ARH704" s="40"/>
      <c r="ARI704" s="34"/>
      <c r="ARJ704" s="34"/>
      <c r="ARK704" s="35"/>
      <c r="ARL704" s="36"/>
      <c r="ARM704" s="37"/>
      <c r="ARN704" s="34"/>
      <c r="ARO704" s="34"/>
      <c r="ARP704" s="41"/>
      <c r="ARQ704" s="41"/>
      <c r="ARR704" s="41"/>
      <c r="ARS704" s="41"/>
      <c r="ART704" s="36"/>
      <c r="ARU704" s="41"/>
      <c r="ARV704" s="36"/>
      <c r="ARW704" s="34"/>
      <c r="ARX704" s="34"/>
      <c r="ARY704" s="37"/>
      <c r="ARZ704" s="38"/>
      <c r="ASA704" s="34"/>
      <c r="ASB704" s="39"/>
      <c r="ASC704" s="39"/>
      <c r="ASD704" s="39"/>
      <c r="ASE704" s="39"/>
      <c r="ASF704" s="39"/>
      <c r="ASG704" s="39"/>
      <c r="ASH704" s="39"/>
      <c r="ASI704" s="39"/>
      <c r="ASJ704" s="39"/>
      <c r="ASK704" s="39"/>
      <c r="ASL704" s="39"/>
      <c r="ASM704" s="37"/>
      <c r="ASN704" s="37"/>
      <c r="ASO704" s="37"/>
      <c r="ASP704" s="37"/>
      <c r="ASQ704" s="34"/>
      <c r="ASR704" s="40"/>
      <c r="ASS704" s="34"/>
      <c r="AST704" s="34"/>
      <c r="ASU704" s="35"/>
      <c r="ASV704" s="36"/>
      <c r="ASW704" s="37"/>
      <c r="ASX704" s="34"/>
      <c r="ASY704" s="34"/>
      <c r="ASZ704" s="41"/>
      <c r="ATA704" s="41"/>
      <c r="ATB704" s="41"/>
      <c r="ATC704" s="41"/>
      <c r="ATD704" s="36"/>
      <c r="ATE704" s="41"/>
      <c r="ATF704" s="36"/>
      <c r="ATG704" s="34"/>
      <c r="ATH704" s="34"/>
      <c r="ATI704" s="37"/>
      <c r="ATJ704" s="38"/>
      <c r="ATK704" s="34"/>
      <c r="ATL704" s="39"/>
      <c r="ATM704" s="39"/>
      <c r="ATN704" s="39"/>
      <c r="ATO704" s="39"/>
      <c r="ATP704" s="39"/>
      <c r="ATQ704" s="39"/>
      <c r="ATR704" s="39"/>
      <c r="ATS704" s="39"/>
      <c r="ATT704" s="39"/>
      <c r="ATU704" s="39"/>
      <c r="ATV704" s="39"/>
      <c r="ATW704" s="37"/>
      <c r="ATX704" s="37"/>
      <c r="ATY704" s="37"/>
      <c r="ATZ704" s="37"/>
      <c r="AUA704" s="34"/>
      <c r="AUB704" s="40"/>
      <c r="AUC704" s="34"/>
      <c r="AUD704" s="34"/>
      <c r="AUE704" s="35"/>
      <c r="AUF704" s="36"/>
      <c r="AUG704" s="37"/>
      <c r="AUH704" s="34"/>
      <c r="AUI704" s="34"/>
      <c r="AUJ704" s="41"/>
      <c r="AUK704" s="41"/>
      <c r="AUL704" s="41"/>
      <c r="AUM704" s="41"/>
      <c r="AUN704" s="36"/>
      <c r="AUO704" s="41"/>
      <c r="AUP704" s="36"/>
      <c r="AUQ704" s="34"/>
      <c r="AUR704" s="34"/>
      <c r="AUS704" s="37"/>
      <c r="AUT704" s="38"/>
      <c r="AUU704" s="34"/>
      <c r="AUV704" s="39"/>
      <c r="AUW704" s="39"/>
      <c r="AUX704" s="39"/>
      <c r="AUY704" s="39"/>
      <c r="AUZ704" s="39"/>
      <c r="AVA704" s="39"/>
      <c r="AVB704" s="39"/>
      <c r="AVC704" s="39"/>
      <c r="AVD704" s="39"/>
      <c r="AVE704" s="39"/>
      <c r="AVF704" s="39"/>
      <c r="AVG704" s="37"/>
      <c r="AVH704" s="37"/>
      <c r="AVI704" s="37"/>
      <c r="AVJ704" s="37"/>
      <c r="AVK704" s="34"/>
      <c r="AVL704" s="40"/>
      <c r="AVM704" s="34"/>
      <c r="AVN704" s="34"/>
      <c r="AVO704" s="35"/>
      <c r="AVP704" s="36"/>
      <c r="AVQ704" s="37"/>
      <c r="AVR704" s="34"/>
      <c r="AVS704" s="34"/>
      <c r="AVT704" s="41"/>
      <c r="AVU704" s="41"/>
      <c r="AVV704" s="41"/>
      <c r="AVW704" s="41"/>
      <c r="AVX704" s="36"/>
      <c r="AVY704" s="41"/>
      <c r="AVZ704" s="36"/>
      <c r="AWA704" s="34"/>
      <c r="AWB704" s="34"/>
      <c r="AWC704" s="37"/>
      <c r="AWD704" s="38"/>
      <c r="AWE704" s="34"/>
      <c r="AWF704" s="39"/>
      <c r="AWG704" s="39"/>
      <c r="AWH704" s="39"/>
      <c r="AWI704" s="39"/>
      <c r="AWJ704" s="39"/>
      <c r="AWK704" s="39"/>
      <c r="AWL704" s="39"/>
      <c r="AWM704" s="39"/>
      <c r="AWN704" s="39"/>
      <c r="AWO704" s="39"/>
      <c r="AWP704" s="39"/>
      <c r="AWQ704" s="37"/>
      <c r="AWR704" s="37"/>
      <c r="AWS704" s="37"/>
      <c r="AWT704" s="37"/>
      <c r="AWU704" s="34"/>
      <c r="AWV704" s="40"/>
      <c r="AWW704" s="34"/>
      <c r="AWX704" s="34"/>
      <c r="AWY704" s="35"/>
      <c r="AWZ704" s="36"/>
      <c r="AXA704" s="37"/>
      <c r="AXB704" s="34"/>
      <c r="AXC704" s="34"/>
      <c r="AXD704" s="41"/>
      <c r="AXE704" s="41"/>
      <c r="AXF704" s="41"/>
      <c r="AXG704" s="41"/>
      <c r="AXH704" s="36"/>
      <c r="AXI704" s="41"/>
      <c r="AXJ704" s="36"/>
      <c r="AXK704" s="34"/>
      <c r="AXL704" s="34"/>
      <c r="AXM704" s="37"/>
      <c r="AXN704" s="38"/>
      <c r="AXO704" s="34"/>
      <c r="AXP704" s="39"/>
      <c r="AXQ704" s="39"/>
      <c r="AXR704" s="39"/>
      <c r="AXS704" s="39"/>
      <c r="AXT704" s="39"/>
      <c r="AXU704" s="39"/>
      <c r="AXV704" s="39"/>
      <c r="AXW704" s="39"/>
      <c r="AXX704" s="39"/>
      <c r="AXY704" s="39"/>
      <c r="AXZ704" s="39"/>
      <c r="AYA704" s="37"/>
      <c r="AYB704" s="37"/>
      <c r="AYC704" s="37"/>
      <c r="AYD704" s="37"/>
      <c r="AYE704" s="34"/>
      <c r="AYF704" s="40"/>
      <c r="AYG704" s="34"/>
      <c r="AYH704" s="34"/>
      <c r="AYI704" s="35"/>
      <c r="AYJ704" s="36"/>
      <c r="AYK704" s="37"/>
      <c r="AYL704" s="34"/>
      <c r="AYM704" s="34"/>
      <c r="AYN704" s="41"/>
      <c r="AYO704" s="41"/>
      <c r="AYP704" s="41"/>
      <c r="AYQ704" s="41"/>
      <c r="AYR704" s="36"/>
      <c r="AYS704" s="41"/>
      <c r="AYT704" s="36"/>
      <c r="AYU704" s="34"/>
      <c r="AYV704" s="34"/>
      <c r="AYW704" s="37"/>
      <c r="AYX704" s="38"/>
      <c r="AYY704" s="34"/>
      <c r="AYZ704" s="39"/>
      <c r="AZA704" s="39"/>
      <c r="AZB704" s="39"/>
      <c r="AZC704" s="39"/>
      <c r="AZD704" s="39"/>
      <c r="AZE704" s="39"/>
      <c r="AZF704" s="39"/>
      <c r="AZG704" s="39"/>
      <c r="AZH704" s="39"/>
      <c r="AZI704" s="39"/>
      <c r="AZJ704" s="39"/>
      <c r="AZK704" s="37"/>
      <c r="AZL704" s="37"/>
      <c r="AZM704" s="37"/>
      <c r="AZN704" s="37"/>
      <c r="AZO704" s="34"/>
      <c r="AZP704" s="40"/>
      <c r="AZQ704" s="34"/>
      <c r="AZR704" s="34"/>
      <c r="AZS704" s="35"/>
      <c r="AZT704" s="36"/>
      <c r="AZU704" s="37"/>
      <c r="AZV704" s="34"/>
      <c r="AZW704" s="34"/>
      <c r="AZX704" s="41"/>
      <c r="AZY704" s="41"/>
      <c r="AZZ704" s="41"/>
      <c r="BAA704" s="41"/>
      <c r="BAB704" s="36"/>
      <c r="BAC704" s="41"/>
      <c r="BAD704" s="36"/>
      <c r="BAE704" s="34"/>
      <c r="BAF704" s="34"/>
      <c r="BAG704" s="37"/>
      <c r="BAH704" s="38"/>
      <c r="BAI704" s="34"/>
      <c r="BAJ704" s="39"/>
      <c r="BAK704" s="39"/>
      <c r="BAL704" s="39"/>
      <c r="BAM704" s="39"/>
      <c r="BAN704" s="39"/>
      <c r="BAO704" s="39"/>
      <c r="BAP704" s="39"/>
      <c r="BAQ704" s="39"/>
      <c r="BAR704" s="39"/>
      <c r="BAS704" s="39"/>
      <c r="BAT704" s="39"/>
      <c r="BAU704" s="37"/>
      <c r="BAV704" s="37"/>
      <c r="BAW704" s="37"/>
      <c r="BAX704" s="37"/>
      <c r="BAY704" s="34"/>
      <c r="BAZ704" s="40"/>
      <c r="BBA704" s="34"/>
      <c r="BBB704" s="34"/>
      <c r="BBC704" s="35"/>
      <c r="BBD704" s="36"/>
      <c r="BBE704" s="37"/>
      <c r="BBF704" s="34"/>
      <c r="BBG704" s="34"/>
      <c r="BBH704" s="41"/>
      <c r="BBI704" s="41"/>
      <c r="BBJ704" s="41"/>
      <c r="BBK704" s="41"/>
      <c r="BBL704" s="36"/>
      <c r="BBM704" s="41"/>
      <c r="BBN704" s="36"/>
      <c r="BBO704" s="34"/>
      <c r="BBP704" s="34"/>
      <c r="BBQ704" s="37"/>
      <c r="BBR704" s="38"/>
      <c r="BBS704" s="34"/>
      <c r="BBT704" s="39"/>
      <c r="BBU704" s="39"/>
      <c r="BBV704" s="39"/>
      <c r="BBW704" s="39"/>
      <c r="BBX704" s="39"/>
      <c r="BBY704" s="39"/>
      <c r="BBZ704" s="39"/>
      <c r="BCA704" s="39"/>
      <c r="BCB704" s="39"/>
      <c r="BCC704" s="39"/>
      <c r="BCD704" s="39"/>
      <c r="BCE704" s="37"/>
      <c r="BCF704" s="37"/>
      <c r="BCG704" s="37"/>
      <c r="BCH704" s="37"/>
      <c r="BCI704" s="34"/>
      <c r="BCJ704" s="40"/>
      <c r="BCK704" s="34"/>
      <c r="BCL704" s="34"/>
      <c r="BCM704" s="35"/>
      <c r="BCN704" s="36"/>
      <c r="BCO704" s="37"/>
      <c r="BCP704" s="34"/>
      <c r="BCQ704" s="34"/>
      <c r="BCR704" s="41"/>
      <c r="BCS704" s="41"/>
      <c r="BCT704" s="41"/>
      <c r="BCU704" s="41"/>
      <c r="BCV704" s="36"/>
      <c r="BCW704" s="41"/>
      <c r="BCX704" s="36"/>
      <c r="BCY704" s="34"/>
      <c r="BCZ704" s="34"/>
      <c r="BDA704" s="37"/>
      <c r="BDB704" s="38"/>
      <c r="BDC704" s="34"/>
      <c r="BDD704" s="39"/>
      <c r="BDE704" s="39"/>
      <c r="BDF704" s="39"/>
      <c r="BDG704" s="39"/>
      <c r="BDH704" s="39"/>
      <c r="BDI704" s="39"/>
      <c r="BDJ704" s="39"/>
      <c r="BDK704" s="39"/>
      <c r="BDL704" s="39"/>
      <c r="BDM704" s="39"/>
      <c r="BDN704" s="39"/>
      <c r="BDO704" s="37"/>
      <c r="BDP704" s="37"/>
      <c r="BDQ704" s="37"/>
      <c r="BDR704" s="37"/>
      <c r="BDS704" s="34"/>
      <c r="BDT704" s="40"/>
      <c r="BDU704" s="34"/>
      <c r="BDV704" s="34"/>
      <c r="BDW704" s="35"/>
      <c r="BDX704" s="36"/>
      <c r="BDY704" s="37"/>
      <c r="BDZ704" s="34"/>
      <c r="BEA704" s="34"/>
      <c r="BEB704" s="41"/>
      <c r="BEC704" s="41"/>
      <c r="BED704" s="41"/>
      <c r="BEE704" s="41"/>
      <c r="BEF704" s="36"/>
      <c r="BEG704" s="41"/>
      <c r="BEH704" s="36"/>
      <c r="BEI704" s="34"/>
      <c r="BEJ704" s="34"/>
      <c r="BEK704" s="37"/>
      <c r="BEL704" s="38"/>
      <c r="BEM704" s="34"/>
      <c r="BEN704" s="39"/>
      <c r="BEO704" s="39"/>
      <c r="BEP704" s="39"/>
      <c r="BEQ704" s="39"/>
      <c r="BER704" s="39"/>
      <c r="BES704" s="39"/>
      <c r="BET704" s="39"/>
      <c r="BEU704" s="39"/>
      <c r="BEV704" s="39"/>
      <c r="BEW704" s="39"/>
      <c r="BEX704" s="39"/>
      <c r="BEY704" s="37"/>
      <c r="BEZ704" s="37"/>
      <c r="BFA704" s="37"/>
      <c r="BFB704" s="37"/>
      <c r="BFC704" s="34"/>
      <c r="BFD704" s="40"/>
      <c r="BFE704" s="34"/>
      <c r="BFF704" s="34"/>
      <c r="BFG704" s="35"/>
      <c r="BFH704" s="36"/>
      <c r="BFI704" s="37"/>
      <c r="BFJ704" s="34"/>
      <c r="BFK704" s="34"/>
      <c r="BFL704" s="41"/>
      <c r="BFM704" s="41"/>
      <c r="BFN704" s="41"/>
      <c r="BFO704" s="41"/>
      <c r="BFP704" s="36"/>
      <c r="BFQ704" s="41"/>
      <c r="BFR704" s="36"/>
      <c r="BFS704" s="34"/>
      <c r="BFT704" s="34"/>
      <c r="BFU704" s="37"/>
      <c r="BFV704" s="38"/>
      <c r="BFW704" s="34"/>
      <c r="BFX704" s="39"/>
      <c r="BFY704" s="39"/>
      <c r="BFZ704" s="39"/>
      <c r="BGA704" s="39"/>
      <c r="BGB704" s="39"/>
      <c r="BGC704" s="39"/>
      <c r="BGD704" s="39"/>
      <c r="BGE704" s="39"/>
      <c r="BGF704" s="39"/>
      <c r="BGG704" s="39"/>
      <c r="BGH704" s="39"/>
      <c r="BGI704" s="37"/>
      <c r="BGJ704" s="37"/>
      <c r="BGK704" s="37"/>
      <c r="BGL704" s="37"/>
      <c r="BGM704" s="34"/>
      <c r="BGN704" s="40"/>
      <c r="BGO704" s="34"/>
      <c r="BGP704" s="34"/>
      <c r="BGQ704" s="35"/>
      <c r="BGR704" s="36"/>
      <c r="BGS704" s="37"/>
      <c r="BGT704" s="34"/>
      <c r="BGU704" s="34"/>
      <c r="BGV704" s="41"/>
      <c r="BGW704" s="41"/>
      <c r="BGX704" s="41"/>
      <c r="BGY704" s="41"/>
      <c r="BGZ704" s="36"/>
      <c r="BHA704" s="41"/>
      <c r="BHB704" s="36"/>
      <c r="BHC704" s="34"/>
      <c r="BHD704" s="34"/>
      <c r="BHE704" s="37"/>
      <c r="BHF704" s="38"/>
      <c r="BHG704" s="34"/>
      <c r="BHH704" s="39"/>
      <c r="BHI704" s="39"/>
      <c r="BHJ704" s="39"/>
      <c r="BHK704" s="39"/>
      <c r="BHL704" s="39"/>
      <c r="BHM704" s="39"/>
      <c r="BHN704" s="39"/>
      <c r="BHO704" s="39"/>
      <c r="BHP704" s="39"/>
      <c r="BHQ704" s="39"/>
      <c r="BHR704" s="39"/>
      <c r="BHS704" s="37"/>
      <c r="BHT704" s="37"/>
      <c r="BHU704" s="37"/>
      <c r="BHV704" s="37"/>
      <c r="BHW704" s="34"/>
      <c r="BHX704" s="40"/>
      <c r="BHY704" s="34"/>
      <c r="BHZ704" s="34"/>
      <c r="BIA704" s="35"/>
      <c r="BIB704" s="36"/>
      <c r="BIC704" s="37"/>
      <c r="BID704" s="34"/>
      <c r="BIE704" s="34"/>
      <c r="BIF704" s="41"/>
      <c r="BIG704" s="41"/>
      <c r="BIH704" s="41"/>
      <c r="BII704" s="41"/>
      <c r="BIJ704" s="36"/>
      <c r="BIK704" s="41"/>
      <c r="BIL704" s="36"/>
      <c r="BIM704" s="34"/>
      <c r="BIN704" s="34"/>
      <c r="BIO704" s="37"/>
      <c r="BIP704" s="38"/>
      <c r="BIQ704" s="34"/>
      <c r="BIR704" s="39"/>
      <c r="BIS704" s="39"/>
      <c r="BIT704" s="39"/>
      <c r="BIU704" s="39"/>
      <c r="BIV704" s="39"/>
      <c r="BIW704" s="39"/>
      <c r="BIX704" s="39"/>
      <c r="BIY704" s="39"/>
      <c r="BIZ704" s="39"/>
      <c r="BJA704" s="39"/>
      <c r="BJB704" s="39"/>
      <c r="BJC704" s="37"/>
      <c r="BJD704" s="37"/>
      <c r="BJE704" s="37"/>
      <c r="BJF704" s="37"/>
      <c r="BJG704" s="34"/>
      <c r="BJH704" s="40"/>
      <c r="BJI704" s="34"/>
      <c r="BJJ704" s="34"/>
      <c r="BJK704" s="35"/>
      <c r="BJL704" s="36"/>
      <c r="BJM704" s="37"/>
      <c r="BJN704" s="34"/>
      <c r="BJO704" s="34"/>
      <c r="BJP704" s="41"/>
      <c r="BJQ704" s="41"/>
      <c r="BJR704" s="41"/>
      <c r="BJS704" s="41"/>
      <c r="BJT704" s="36"/>
      <c r="BJU704" s="41"/>
      <c r="BJV704" s="36"/>
      <c r="BJW704" s="34"/>
      <c r="BJX704" s="34"/>
      <c r="BJY704" s="37"/>
      <c r="BJZ704" s="38"/>
      <c r="BKA704" s="34"/>
      <c r="BKB704" s="39"/>
      <c r="BKC704" s="39"/>
      <c r="BKD704" s="39"/>
      <c r="BKE704" s="39"/>
      <c r="BKF704" s="39"/>
      <c r="BKG704" s="39"/>
      <c r="BKH704" s="39"/>
      <c r="BKI704" s="39"/>
      <c r="BKJ704" s="39"/>
      <c r="BKK704" s="39"/>
      <c r="BKL704" s="39"/>
      <c r="BKM704" s="37"/>
      <c r="BKN704" s="37"/>
      <c r="BKO704" s="37"/>
      <c r="BKP704" s="37"/>
      <c r="BKQ704" s="34"/>
      <c r="BKR704" s="40"/>
      <c r="BKS704" s="34"/>
      <c r="BKT704" s="34"/>
      <c r="BKU704" s="35"/>
      <c r="BKV704" s="36"/>
      <c r="BKW704" s="37"/>
      <c r="BKX704" s="34"/>
      <c r="BKY704" s="34"/>
      <c r="BKZ704" s="41"/>
      <c r="BLA704" s="41"/>
      <c r="BLB704" s="41"/>
      <c r="BLC704" s="41"/>
      <c r="BLD704" s="36"/>
      <c r="BLE704" s="41"/>
      <c r="BLF704" s="36"/>
      <c r="BLG704" s="34"/>
      <c r="BLH704" s="34"/>
      <c r="BLI704" s="37"/>
      <c r="BLJ704" s="38"/>
      <c r="BLK704" s="34"/>
      <c r="BLL704" s="39"/>
      <c r="BLM704" s="39"/>
      <c r="BLN704" s="39"/>
      <c r="BLO704" s="39"/>
      <c r="BLP704" s="39"/>
      <c r="BLQ704" s="39"/>
      <c r="BLR704" s="39"/>
      <c r="BLS704" s="39"/>
      <c r="BLT704" s="39"/>
      <c r="BLU704" s="39"/>
      <c r="BLV704" s="39"/>
      <c r="BLW704" s="37"/>
      <c r="BLX704" s="37"/>
      <c r="BLY704" s="37"/>
      <c r="BLZ704" s="37"/>
      <c r="BMA704" s="34"/>
      <c r="BMB704" s="40"/>
      <c r="BMC704" s="34"/>
      <c r="BMD704" s="34"/>
      <c r="BME704" s="35"/>
      <c r="BMF704" s="36"/>
      <c r="BMG704" s="37"/>
      <c r="BMH704" s="34"/>
      <c r="BMI704" s="34"/>
      <c r="BMJ704" s="41"/>
      <c r="BMK704" s="41"/>
      <c r="BML704" s="41"/>
      <c r="BMM704" s="41"/>
      <c r="BMN704" s="36"/>
      <c r="BMO704" s="41"/>
      <c r="BMP704" s="36"/>
      <c r="BMQ704" s="34"/>
      <c r="BMR704" s="34"/>
      <c r="BMS704" s="37"/>
      <c r="BMT704" s="38"/>
      <c r="BMU704" s="34"/>
      <c r="BMV704" s="39"/>
      <c r="BMW704" s="39"/>
      <c r="BMX704" s="39"/>
      <c r="BMY704" s="39"/>
      <c r="BMZ704" s="39"/>
      <c r="BNA704" s="39"/>
      <c r="BNB704" s="39"/>
      <c r="BNC704" s="39"/>
      <c r="BND704" s="39"/>
      <c r="BNE704" s="39"/>
      <c r="BNF704" s="39"/>
      <c r="BNG704" s="37"/>
      <c r="BNH704" s="37"/>
      <c r="BNI704" s="37"/>
      <c r="BNJ704" s="37"/>
      <c r="BNK704" s="34"/>
      <c r="BNL704" s="40"/>
      <c r="BNM704" s="34"/>
      <c r="BNN704" s="34"/>
      <c r="BNO704" s="35"/>
      <c r="BNP704" s="36"/>
      <c r="BNQ704" s="37"/>
      <c r="BNR704" s="34"/>
      <c r="BNS704" s="34"/>
      <c r="BNT704" s="41"/>
      <c r="BNU704" s="41"/>
      <c r="BNV704" s="41"/>
      <c r="BNW704" s="41"/>
      <c r="BNX704" s="36"/>
      <c r="BNY704" s="41"/>
      <c r="BNZ704" s="36"/>
      <c r="BOA704" s="34"/>
      <c r="BOB704" s="34"/>
      <c r="BOC704" s="37"/>
      <c r="BOD704" s="38"/>
      <c r="BOE704" s="34"/>
      <c r="BOF704" s="39"/>
      <c r="BOG704" s="39"/>
      <c r="BOH704" s="39"/>
      <c r="BOI704" s="39"/>
      <c r="BOJ704" s="39"/>
      <c r="BOK704" s="39"/>
      <c r="BOL704" s="39"/>
      <c r="BOM704" s="39"/>
      <c r="BON704" s="39"/>
      <c r="BOO704" s="39"/>
      <c r="BOP704" s="39"/>
      <c r="BOQ704" s="37"/>
      <c r="BOR704" s="37"/>
      <c r="BOS704" s="37"/>
      <c r="BOT704" s="37"/>
      <c r="BOU704" s="34"/>
      <c r="BOV704" s="40"/>
      <c r="BOW704" s="34"/>
      <c r="BOX704" s="34"/>
      <c r="BOY704" s="35"/>
      <c r="BOZ704" s="36"/>
      <c r="BPA704" s="37"/>
      <c r="BPB704" s="34"/>
      <c r="BPC704" s="34"/>
      <c r="BPD704" s="41"/>
      <c r="BPE704" s="41"/>
      <c r="BPF704" s="41"/>
      <c r="BPG704" s="41"/>
      <c r="BPH704" s="36"/>
      <c r="BPI704" s="41"/>
      <c r="BPJ704" s="36"/>
      <c r="BPK704" s="34"/>
      <c r="BPL704" s="34"/>
      <c r="BPM704" s="37"/>
      <c r="BPN704" s="38"/>
      <c r="BPO704" s="34"/>
      <c r="BPP704" s="39"/>
      <c r="BPQ704" s="39"/>
      <c r="BPR704" s="39"/>
      <c r="BPS704" s="39"/>
      <c r="BPT704" s="39"/>
      <c r="BPU704" s="39"/>
      <c r="BPV704" s="39"/>
      <c r="BPW704" s="39"/>
      <c r="BPX704" s="39"/>
      <c r="BPY704" s="39"/>
      <c r="BPZ704" s="39"/>
      <c r="BQA704" s="37"/>
      <c r="BQB704" s="37"/>
      <c r="BQC704" s="37"/>
      <c r="BQD704" s="37"/>
      <c r="BQE704" s="34"/>
      <c r="BQF704" s="40"/>
      <c r="BQG704" s="34"/>
      <c r="BQH704" s="34"/>
      <c r="BQI704" s="35"/>
      <c r="BQJ704" s="36"/>
      <c r="BQK704" s="37"/>
      <c r="BQL704" s="34"/>
      <c r="BQM704" s="34"/>
      <c r="BQN704" s="41"/>
      <c r="BQO704" s="41"/>
      <c r="BQP704" s="41"/>
      <c r="BQQ704" s="41"/>
      <c r="BQR704" s="36"/>
      <c r="BQS704" s="41"/>
      <c r="BQT704" s="36"/>
      <c r="BQU704" s="34"/>
      <c r="BQV704" s="34"/>
      <c r="BQW704" s="37"/>
      <c r="BQX704" s="38"/>
      <c r="BQY704" s="34"/>
      <c r="BQZ704" s="39"/>
      <c r="BRA704" s="39"/>
      <c r="BRB704" s="39"/>
      <c r="BRC704" s="39"/>
      <c r="BRD704" s="39"/>
      <c r="BRE704" s="39"/>
      <c r="BRF704" s="39"/>
      <c r="BRG704" s="39"/>
      <c r="BRH704" s="39"/>
      <c r="BRI704" s="39"/>
      <c r="BRJ704" s="39"/>
      <c r="BRK704" s="37"/>
      <c r="BRL704" s="37"/>
      <c r="BRM704" s="37"/>
      <c r="BRN704" s="37"/>
      <c r="BRO704" s="34"/>
      <c r="BRP704" s="40"/>
      <c r="BRQ704" s="34"/>
      <c r="BRR704" s="34"/>
      <c r="BRS704" s="35"/>
      <c r="BRT704" s="36"/>
      <c r="BRU704" s="37"/>
      <c r="BRV704" s="34"/>
      <c r="BRW704" s="34"/>
      <c r="BRX704" s="41"/>
      <c r="BRY704" s="41"/>
      <c r="BRZ704" s="41"/>
      <c r="BSA704" s="41"/>
      <c r="BSB704" s="36"/>
      <c r="BSC704" s="41"/>
      <c r="BSD704" s="36"/>
      <c r="BSE704" s="34"/>
      <c r="BSF704" s="34"/>
      <c r="BSG704" s="37"/>
      <c r="BSH704" s="38"/>
      <c r="BSI704" s="34"/>
      <c r="BSJ704" s="39"/>
      <c r="BSK704" s="39"/>
      <c r="BSL704" s="39"/>
      <c r="BSM704" s="39"/>
      <c r="BSN704" s="39"/>
      <c r="BSO704" s="39"/>
      <c r="BSP704" s="39"/>
      <c r="BSQ704" s="39"/>
      <c r="BSR704" s="39"/>
      <c r="BSS704" s="39"/>
      <c r="BST704" s="39"/>
      <c r="BSU704" s="37"/>
      <c r="BSV704" s="37"/>
      <c r="BSW704" s="37"/>
      <c r="BSX704" s="37"/>
      <c r="BSY704" s="34"/>
      <c r="BSZ704" s="40"/>
      <c r="BTA704" s="34"/>
      <c r="BTB704" s="34"/>
      <c r="BTC704" s="35"/>
      <c r="BTD704" s="36"/>
      <c r="BTE704" s="37"/>
      <c r="BTF704" s="34"/>
      <c r="BTG704" s="34"/>
      <c r="BTH704" s="41"/>
      <c r="BTI704" s="41"/>
      <c r="BTJ704" s="41"/>
      <c r="BTK704" s="41"/>
      <c r="BTL704" s="36"/>
      <c r="BTM704" s="41"/>
      <c r="BTN704" s="36"/>
      <c r="BTO704" s="34"/>
      <c r="BTP704" s="34"/>
      <c r="BTQ704" s="37"/>
      <c r="BTR704" s="38"/>
      <c r="BTS704" s="34"/>
      <c r="BTT704" s="39"/>
      <c r="BTU704" s="39"/>
      <c r="BTV704" s="39"/>
      <c r="BTW704" s="39"/>
      <c r="BTX704" s="39"/>
      <c r="BTY704" s="39"/>
      <c r="BTZ704" s="39"/>
      <c r="BUA704" s="39"/>
      <c r="BUB704" s="39"/>
      <c r="BUC704" s="39"/>
      <c r="BUD704" s="39"/>
      <c r="BUE704" s="37"/>
      <c r="BUF704" s="37"/>
      <c r="BUG704" s="37"/>
      <c r="BUH704" s="37"/>
      <c r="BUI704" s="34"/>
      <c r="BUJ704" s="40"/>
      <c r="BUK704" s="34"/>
      <c r="BUL704" s="34"/>
      <c r="BUM704" s="35"/>
      <c r="BUN704" s="36"/>
      <c r="BUO704" s="37"/>
      <c r="BUP704" s="34"/>
      <c r="BUQ704" s="34"/>
      <c r="BUR704" s="41"/>
      <c r="BUS704" s="41"/>
      <c r="BUT704" s="41"/>
      <c r="BUU704" s="41"/>
      <c r="BUV704" s="36"/>
      <c r="BUW704" s="41"/>
      <c r="BUX704" s="36"/>
      <c r="BUY704" s="34"/>
      <c r="BUZ704" s="34"/>
      <c r="BVA704" s="37"/>
      <c r="BVB704" s="38"/>
      <c r="BVC704" s="34"/>
      <c r="BVD704" s="39"/>
      <c r="BVE704" s="39"/>
      <c r="BVF704" s="39"/>
      <c r="BVG704" s="39"/>
      <c r="BVH704" s="39"/>
      <c r="BVI704" s="39"/>
      <c r="BVJ704" s="39"/>
      <c r="BVK704" s="39"/>
      <c r="BVL704" s="39"/>
      <c r="BVM704" s="39"/>
      <c r="BVN704" s="39"/>
      <c r="BVO704" s="37"/>
      <c r="BVP704" s="37"/>
      <c r="BVQ704" s="37"/>
      <c r="BVR704" s="37"/>
      <c r="BVS704" s="34"/>
      <c r="BVT704" s="40"/>
      <c r="BVU704" s="34"/>
      <c r="BVV704" s="34"/>
      <c r="BVW704" s="35"/>
      <c r="BVX704" s="36"/>
      <c r="BVY704" s="37"/>
      <c r="BVZ704" s="34"/>
      <c r="BWA704" s="34"/>
      <c r="BWB704" s="41"/>
      <c r="BWC704" s="41"/>
      <c r="BWD704" s="41"/>
      <c r="BWE704" s="41"/>
      <c r="BWF704" s="36"/>
      <c r="BWG704" s="41"/>
      <c r="BWH704" s="36"/>
      <c r="BWI704" s="34"/>
      <c r="BWJ704" s="34"/>
      <c r="BWK704" s="37"/>
      <c r="BWL704" s="38"/>
      <c r="BWM704" s="34"/>
      <c r="BWN704" s="39"/>
      <c r="BWO704" s="39"/>
      <c r="BWP704" s="39"/>
      <c r="BWQ704" s="39"/>
      <c r="BWR704" s="39"/>
      <c r="BWS704" s="39"/>
      <c r="BWT704" s="39"/>
      <c r="BWU704" s="39"/>
      <c r="BWV704" s="39"/>
      <c r="BWW704" s="39"/>
      <c r="BWX704" s="39"/>
      <c r="BWY704" s="37"/>
      <c r="BWZ704" s="37"/>
      <c r="BXA704" s="37"/>
      <c r="BXB704" s="37"/>
      <c r="BXC704" s="34"/>
      <c r="BXD704" s="40"/>
      <c r="BXE704" s="34"/>
      <c r="BXF704" s="34"/>
      <c r="BXG704" s="35"/>
      <c r="BXH704" s="36"/>
      <c r="BXI704" s="37"/>
      <c r="BXJ704" s="34"/>
      <c r="BXK704" s="34"/>
      <c r="BXL704" s="41"/>
      <c r="BXM704" s="41"/>
      <c r="BXN704" s="41"/>
      <c r="BXO704" s="41"/>
      <c r="BXP704" s="36"/>
      <c r="BXQ704" s="41"/>
      <c r="BXR704" s="36"/>
      <c r="BXS704" s="34"/>
      <c r="BXT704" s="34"/>
      <c r="BXU704" s="37"/>
      <c r="BXV704" s="38"/>
      <c r="BXW704" s="34"/>
      <c r="BXX704" s="39"/>
      <c r="BXY704" s="39"/>
      <c r="BXZ704" s="39"/>
      <c r="BYA704" s="39"/>
      <c r="BYB704" s="39"/>
      <c r="BYC704" s="39"/>
      <c r="BYD704" s="39"/>
      <c r="BYE704" s="39"/>
      <c r="BYF704" s="39"/>
      <c r="BYG704" s="39"/>
      <c r="BYH704" s="39"/>
      <c r="BYI704" s="37"/>
      <c r="BYJ704" s="37"/>
      <c r="BYK704" s="37"/>
      <c r="BYL704" s="37"/>
      <c r="BYM704" s="34"/>
      <c r="BYN704" s="40"/>
      <c r="BYO704" s="34"/>
      <c r="BYP704" s="34"/>
      <c r="BYQ704" s="35"/>
      <c r="BYR704" s="36"/>
      <c r="BYS704" s="37"/>
      <c r="BYT704" s="34"/>
      <c r="BYU704" s="34"/>
      <c r="BYV704" s="41"/>
      <c r="BYW704" s="41"/>
      <c r="BYX704" s="41"/>
      <c r="BYY704" s="41"/>
      <c r="BYZ704" s="36"/>
      <c r="BZA704" s="41"/>
      <c r="BZB704" s="36"/>
      <c r="BZC704" s="34"/>
      <c r="BZD704" s="34"/>
      <c r="BZE704" s="37"/>
      <c r="BZF704" s="38"/>
      <c r="BZG704" s="34"/>
      <c r="BZH704" s="39"/>
      <c r="BZI704" s="39"/>
      <c r="BZJ704" s="39"/>
      <c r="BZK704" s="39"/>
      <c r="BZL704" s="39"/>
      <c r="BZM704" s="39"/>
      <c r="BZN704" s="39"/>
      <c r="BZO704" s="39"/>
      <c r="BZP704" s="39"/>
      <c r="BZQ704" s="39"/>
      <c r="BZR704" s="39"/>
      <c r="BZS704" s="37"/>
      <c r="BZT704" s="37"/>
      <c r="BZU704" s="37"/>
      <c r="BZV704" s="37"/>
      <c r="BZW704" s="34"/>
      <c r="BZX704" s="40"/>
      <c r="BZY704" s="34"/>
      <c r="BZZ704" s="34"/>
      <c r="CAA704" s="35"/>
      <c r="CAB704" s="36"/>
      <c r="CAC704" s="37"/>
      <c r="CAD704" s="34"/>
      <c r="CAE704" s="34"/>
      <c r="CAF704" s="41"/>
      <c r="CAG704" s="41"/>
      <c r="CAH704" s="41"/>
      <c r="CAI704" s="41"/>
      <c r="CAJ704" s="36"/>
      <c r="CAK704" s="41"/>
      <c r="CAL704" s="36"/>
      <c r="CAM704" s="34"/>
      <c r="CAN704" s="34"/>
      <c r="CAO704" s="37"/>
      <c r="CAP704" s="38"/>
      <c r="CAQ704" s="34"/>
      <c r="CAR704" s="39"/>
      <c r="CAS704" s="39"/>
      <c r="CAT704" s="39"/>
      <c r="CAU704" s="39"/>
      <c r="CAV704" s="39"/>
      <c r="CAW704" s="39"/>
      <c r="CAX704" s="39"/>
      <c r="CAY704" s="39"/>
      <c r="CAZ704" s="39"/>
      <c r="CBA704" s="39"/>
      <c r="CBB704" s="39"/>
      <c r="CBC704" s="37"/>
      <c r="CBD704" s="37"/>
      <c r="CBE704" s="37"/>
      <c r="CBF704" s="37"/>
      <c r="CBG704" s="34"/>
      <c r="CBH704" s="40"/>
      <c r="CBI704" s="34"/>
      <c r="CBJ704" s="34"/>
      <c r="CBK704" s="35"/>
      <c r="CBL704" s="36"/>
      <c r="CBM704" s="37"/>
      <c r="CBN704" s="34"/>
      <c r="CBO704" s="34"/>
      <c r="CBP704" s="41"/>
      <c r="CBQ704" s="41"/>
      <c r="CBR704" s="41"/>
      <c r="CBS704" s="41"/>
      <c r="CBT704" s="36"/>
      <c r="CBU704" s="41"/>
      <c r="CBV704" s="36"/>
      <c r="CBW704" s="34"/>
      <c r="CBX704" s="34"/>
      <c r="CBY704" s="37"/>
      <c r="CBZ704" s="38"/>
      <c r="CCA704" s="34"/>
      <c r="CCB704" s="39"/>
      <c r="CCC704" s="39"/>
      <c r="CCD704" s="39"/>
      <c r="CCE704" s="39"/>
      <c r="CCF704" s="39"/>
      <c r="CCG704" s="39"/>
      <c r="CCH704" s="39"/>
      <c r="CCI704" s="39"/>
      <c r="CCJ704" s="39"/>
      <c r="CCK704" s="39"/>
      <c r="CCL704" s="39"/>
      <c r="CCM704" s="37"/>
      <c r="CCN704" s="37"/>
      <c r="CCO704" s="37"/>
      <c r="CCP704" s="37"/>
      <c r="CCQ704" s="34"/>
      <c r="CCR704" s="40"/>
      <c r="CCS704" s="34"/>
      <c r="CCT704" s="34"/>
      <c r="CCU704" s="35"/>
      <c r="CCV704" s="36"/>
      <c r="CCW704" s="37"/>
      <c r="CCX704" s="34"/>
      <c r="CCY704" s="34"/>
      <c r="CCZ704" s="41"/>
      <c r="CDA704" s="41"/>
      <c r="CDB704" s="41"/>
      <c r="CDC704" s="41"/>
      <c r="CDD704" s="36"/>
      <c r="CDE704" s="41"/>
      <c r="CDF704" s="36"/>
      <c r="CDG704" s="34"/>
      <c r="CDH704" s="34"/>
      <c r="CDI704" s="37"/>
      <c r="CDJ704" s="38"/>
      <c r="CDK704" s="34"/>
      <c r="CDL704" s="39"/>
      <c r="CDM704" s="39"/>
      <c r="CDN704" s="39"/>
      <c r="CDO704" s="39"/>
      <c r="CDP704" s="39"/>
      <c r="CDQ704" s="39"/>
      <c r="CDR704" s="39"/>
      <c r="CDS704" s="39"/>
      <c r="CDT704" s="39"/>
      <c r="CDU704" s="39"/>
      <c r="CDV704" s="39"/>
      <c r="CDW704" s="37"/>
      <c r="CDX704" s="37"/>
      <c r="CDY704" s="37"/>
      <c r="CDZ704" s="37"/>
      <c r="CEA704" s="34"/>
      <c r="CEB704" s="40"/>
      <c r="CEC704" s="34"/>
      <c r="CED704" s="34"/>
      <c r="CEE704" s="35"/>
      <c r="CEF704" s="36"/>
      <c r="CEG704" s="37"/>
      <c r="CEH704" s="34"/>
      <c r="CEI704" s="34"/>
      <c r="CEJ704" s="41"/>
      <c r="CEK704" s="41"/>
      <c r="CEL704" s="41"/>
      <c r="CEM704" s="41"/>
      <c r="CEN704" s="36"/>
      <c r="CEO704" s="41"/>
      <c r="CEP704" s="36"/>
      <c r="CEQ704" s="34"/>
      <c r="CER704" s="34"/>
      <c r="CES704" s="37"/>
      <c r="CET704" s="38"/>
      <c r="CEU704" s="34"/>
      <c r="CEV704" s="39"/>
      <c r="CEW704" s="39"/>
      <c r="CEX704" s="39"/>
      <c r="CEY704" s="39"/>
      <c r="CEZ704" s="39"/>
      <c r="CFA704" s="39"/>
      <c r="CFB704" s="39"/>
      <c r="CFC704" s="39"/>
      <c r="CFD704" s="39"/>
      <c r="CFE704" s="39"/>
      <c r="CFF704" s="39"/>
      <c r="CFG704" s="37"/>
      <c r="CFH704" s="37"/>
      <c r="CFI704" s="37"/>
      <c r="CFJ704" s="37"/>
      <c r="CFK704" s="34"/>
      <c r="CFL704" s="40"/>
      <c r="CFM704" s="34"/>
      <c r="CFN704" s="34"/>
      <c r="CFO704" s="35"/>
      <c r="CFP704" s="36"/>
      <c r="CFQ704" s="37"/>
      <c r="CFR704" s="34"/>
      <c r="CFS704" s="34"/>
      <c r="CFT704" s="41"/>
      <c r="CFU704" s="41"/>
      <c r="CFV704" s="41"/>
      <c r="CFW704" s="41"/>
      <c r="CFX704" s="36"/>
      <c r="CFY704" s="41"/>
      <c r="CFZ704" s="36"/>
      <c r="CGA704" s="34"/>
      <c r="CGB704" s="34"/>
      <c r="CGC704" s="37"/>
      <c r="CGD704" s="38"/>
      <c r="CGE704" s="34"/>
      <c r="CGF704" s="39"/>
      <c r="CGG704" s="39"/>
      <c r="CGH704" s="39"/>
      <c r="CGI704" s="39"/>
      <c r="CGJ704" s="39"/>
      <c r="CGK704" s="39"/>
      <c r="CGL704" s="39"/>
      <c r="CGM704" s="39"/>
      <c r="CGN704" s="39"/>
      <c r="CGO704" s="39"/>
      <c r="CGP704" s="39"/>
      <c r="CGQ704" s="37"/>
      <c r="CGR704" s="37"/>
      <c r="CGS704" s="37"/>
      <c r="CGT704" s="37"/>
      <c r="CGU704" s="34"/>
      <c r="CGV704" s="40"/>
      <c r="CGW704" s="34"/>
      <c r="CGX704" s="34"/>
      <c r="CGY704" s="35"/>
      <c r="CGZ704" s="36"/>
      <c r="CHA704" s="37"/>
      <c r="CHB704" s="34"/>
      <c r="CHC704" s="34"/>
      <c r="CHD704" s="41"/>
      <c r="CHE704" s="41"/>
      <c r="CHF704" s="41"/>
      <c r="CHG704" s="41"/>
      <c r="CHH704" s="36"/>
      <c r="CHI704" s="41"/>
      <c r="CHJ704" s="36"/>
      <c r="CHK704" s="34"/>
      <c r="CHL704" s="34"/>
      <c r="CHM704" s="37"/>
      <c r="CHN704" s="38"/>
      <c r="CHO704" s="34"/>
      <c r="CHP704" s="39"/>
      <c r="CHQ704" s="39"/>
      <c r="CHR704" s="39"/>
      <c r="CHS704" s="39"/>
      <c r="CHT704" s="39"/>
      <c r="CHU704" s="39"/>
      <c r="CHV704" s="39"/>
      <c r="CHW704" s="39"/>
      <c r="CHX704" s="39"/>
      <c r="CHY704" s="39"/>
      <c r="CHZ704" s="39"/>
      <c r="CIA704" s="37"/>
      <c r="CIB704" s="37"/>
      <c r="CIC704" s="37"/>
      <c r="CID704" s="37"/>
      <c r="CIE704" s="34"/>
      <c r="CIF704" s="40"/>
      <c r="CIG704" s="34"/>
      <c r="CIH704" s="34"/>
      <c r="CII704" s="35"/>
      <c r="CIJ704" s="36"/>
      <c r="CIK704" s="37"/>
      <c r="CIL704" s="34"/>
      <c r="CIM704" s="34"/>
      <c r="CIN704" s="41"/>
      <c r="CIO704" s="41"/>
      <c r="CIP704" s="41"/>
      <c r="CIQ704" s="41"/>
      <c r="CIR704" s="36"/>
      <c r="CIS704" s="41"/>
      <c r="CIT704" s="36"/>
      <c r="CIU704" s="34"/>
      <c r="CIV704" s="34"/>
      <c r="CIW704" s="37"/>
      <c r="CIX704" s="38"/>
      <c r="CIY704" s="34"/>
      <c r="CIZ704" s="39"/>
      <c r="CJA704" s="39"/>
      <c r="CJB704" s="39"/>
      <c r="CJC704" s="39"/>
      <c r="CJD704" s="39"/>
      <c r="CJE704" s="39"/>
      <c r="CJF704" s="39"/>
      <c r="CJG704" s="39"/>
      <c r="CJH704" s="39"/>
      <c r="CJI704" s="39"/>
      <c r="CJJ704" s="39"/>
      <c r="CJK704" s="37"/>
      <c r="CJL704" s="37"/>
      <c r="CJM704" s="37"/>
      <c r="CJN704" s="37"/>
      <c r="CJO704" s="34"/>
      <c r="CJP704" s="40"/>
      <c r="CJQ704" s="34"/>
      <c r="CJR704" s="34"/>
      <c r="CJS704" s="35"/>
      <c r="CJT704" s="36"/>
      <c r="CJU704" s="37"/>
      <c r="CJV704" s="34"/>
      <c r="CJW704" s="34"/>
      <c r="CJX704" s="41"/>
      <c r="CJY704" s="41"/>
      <c r="CJZ704" s="41"/>
      <c r="CKA704" s="41"/>
      <c r="CKB704" s="36"/>
      <c r="CKC704" s="41"/>
      <c r="CKD704" s="36"/>
      <c r="CKE704" s="34"/>
      <c r="CKF704" s="34"/>
      <c r="CKG704" s="37"/>
      <c r="CKH704" s="38"/>
      <c r="CKI704" s="34"/>
      <c r="CKJ704" s="39"/>
      <c r="CKK704" s="39"/>
      <c r="CKL704" s="39"/>
      <c r="CKM704" s="39"/>
      <c r="CKN704" s="39"/>
      <c r="CKO704" s="39"/>
      <c r="CKP704" s="39"/>
      <c r="CKQ704" s="39"/>
      <c r="CKR704" s="39"/>
      <c r="CKS704" s="39"/>
      <c r="CKT704" s="39"/>
      <c r="CKU704" s="37"/>
      <c r="CKV704" s="37"/>
      <c r="CKW704" s="37"/>
      <c r="CKX704" s="37"/>
      <c r="CKY704" s="34"/>
      <c r="CKZ704" s="40"/>
      <c r="CLA704" s="34"/>
      <c r="CLB704" s="34"/>
      <c r="CLC704" s="35"/>
      <c r="CLD704" s="36"/>
      <c r="CLE704" s="37"/>
      <c r="CLF704" s="34"/>
      <c r="CLG704" s="34"/>
      <c r="CLH704" s="41"/>
      <c r="CLI704" s="41"/>
      <c r="CLJ704" s="41"/>
      <c r="CLK704" s="41"/>
      <c r="CLL704" s="36"/>
      <c r="CLM704" s="41"/>
      <c r="CLN704" s="36"/>
      <c r="CLO704" s="34"/>
      <c r="CLP704" s="34"/>
      <c r="CLQ704" s="37"/>
      <c r="CLR704" s="38"/>
      <c r="CLS704" s="34"/>
      <c r="CLT704" s="39"/>
      <c r="CLU704" s="39"/>
      <c r="CLV704" s="39"/>
      <c r="CLW704" s="39"/>
      <c r="CLX704" s="39"/>
      <c r="CLY704" s="39"/>
      <c r="CLZ704" s="39"/>
      <c r="CMA704" s="39"/>
      <c r="CMB704" s="39"/>
      <c r="CMC704" s="39"/>
      <c r="CMD704" s="39"/>
      <c r="CME704" s="37"/>
      <c r="CMF704" s="37"/>
      <c r="CMG704" s="37"/>
      <c r="CMH704" s="37"/>
      <c r="CMI704" s="34"/>
      <c r="CMJ704" s="40"/>
      <c r="CMK704" s="34"/>
      <c r="CML704" s="34"/>
      <c r="CMM704" s="35"/>
      <c r="CMN704" s="36"/>
      <c r="CMO704" s="37"/>
      <c r="CMP704" s="34"/>
      <c r="CMQ704" s="34"/>
      <c r="CMR704" s="41"/>
      <c r="CMS704" s="41"/>
      <c r="CMT704" s="41"/>
      <c r="CMU704" s="41"/>
      <c r="CMV704" s="36"/>
      <c r="CMW704" s="41"/>
      <c r="CMX704" s="36"/>
      <c r="CMY704" s="34"/>
      <c r="CMZ704" s="34"/>
      <c r="CNA704" s="37"/>
      <c r="CNB704" s="38"/>
      <c r="CNC704" s="34"/>
      <c r="CND704" s="39"/>
      <c r="CNE704" s="39"/>
      <c r="CNF704" s="39"/>
      <c r="CNG704" s="39"/>
      <c r="CNH704" s="39"/>
      <c r="CNI704" s="39"/>
      <c r="CNJ704" s="39"/>
      <c r="CNK704" s="39"/>
      <c r="CNL704" s="39"/>
      <c r="CNM704" s="39"/>
      <c r="CNN704" s="39"/>
      <c r="CNO704" s="37"/>
      <c r="CNP704" s="37"/>
      <c r="CNQ704" s="37"/>
      <c r="CNR704" s="37"/>
      <c r="CNS704" s="34"/>
      <c r="CNT704" s="40"/>
      <c r="CNU704" s="34"/>
      <c r="CNV704" s="34"/>
      <c r="CNW704" s="35"/>
      <c r="CNX704" s="36"/>
      <c r="CNY704" s="37"/>
      <c r="CNZ704" s="34"/>
      <c r="COA704" s="34"/>
      <c r="COB704" s="41"/>
      <c r="COC704" s="41"/>
      <c r="COD704" s="41"/>
      <c r="COE704" s="41"/>
      <c r="COF704" s="36"/>
      <c r="COG704" s="41"/>
      <c r="COH704" s="36"/>
      <c r="COI704" s="34"/>
      <c r="COJ704" s="34"/>
      <c r="COK704" s="37"/>
      <c r="COL704" s="38"/>
      <c r="COM704" s="34"/>
      <c r="CON704" s="39"/>
      <c r="COO704" s="39"/>
      <c r="COP704" s="39"/>
      <c r="COQ704" s="39"/>
      <c r="COR704" s="39"/>
      <c r="COS704" s="39"/>
      <c r="COT704" s="39"/>
      <c r="COU704" s="39"/>
      <c r="COV704" s="39"/>
      <c r="COW704" s="39"/>
      <c r="COX704" s="39"/>
      <c r="COY704" s="37"/>
      <c r="COZ704" s="37"/>
      <c r="CPA704" s="37"/>
      <c r="CPB704" s="37"/>
      <c r="CPC704" s="34"/>
      <c r="CPD704" s="40"/>
      <c r="CPE704" s="34"/>
      <c r="CPF704" s="34"/>
      <c r="CPG704" s="35"/>
      <c r="CPH704" s="36"/>
      <c r="CPI704" s="37"/>
      <c r="CPJ704" s="34"/>
      <c r="CPK704" s="34"/>
      <c r="CPL704" s="41"/>
      <c r="CPM704" s="41"/>
      <c r="CPN704" s="41"/>
      <c r="CPO704" s="41"/>
      <c r="CPP704" s="36"/>
      <c r="CPQ704" s="41"/>
      <c r="CPR704" s="36"/>
      <c r="CPS704" s="34"/>
      <c r="CPT704" s="34"/>
      <c r="CPU704" s="37"/>
      <c r="CPV704" s="38"/>
      <c r="CPW704" s="34"/>
      <c r="CPX704" s="39"/>
      <c r="CPY704" s="39"/>
      <c r="CPZ704" s="39"/>
      <c r="CQA704" s="39"/>
      <c r="CQB704" s="39"/>
      <c r="CQC704" s="39"/>
      <c r="CQD704" s="39"/>
      <c r="CQE704" s="39"/>
      <c r="CQF704" s="39"/>
      <c r="CQG704" s="39"/>
      <c r="CQH704" s="39"/>
      <c r="CQI704" s="37"/>
      <c r="CQJ704" s="37"/>
      <c r="CQK704" s="37"/>
      <c r="CQL704" s="37"/>
      <c r="CQM704" s="34"/>
      <c r="CQN704" s="40"/>
      <c r="CQO704" s="34"/>
      <c r="CQP704" s="34"/>
      <c r="CQQ704" s="35"/>
      <c r="CQR704" s="36"/>
      <c r="CQS704" s="37"/>
      <c r="CQT704" s="34"/>
      <c r="CQU704" s="34"/>
      <c r="CQV704" s="41"/>
      <c r="CQW704" s="41"/>
      <c r="CQX704" s="41"/>
      <c r="CQY704" s="41"/>
      <c r="CQZ704" s="36"/>
      <c r="CRA704" s="41"/>
      <c r="CRB704" s="36"/>
      <c r="CRC704" s="34"/>
      <c r="CRD704" s="34"/>
      <c r="CRE704" s="37"/>
      <c r="CRF704" s="38"/>
      <c r="CRG704" s="34"/>
      <c r="CRH704" s="39"/>
      <c r="CRI704" s="39"/>
      <c r="CRJ704" s="39"/>
      <c r="CRK704" s="39"/>
      <c r="CRL704" s="39"/>
      <c r="CRM704" s="39"/>
      <c r="CRN704" s="39"/>
      <c r="CRO704" s="39"/>
      <c r="CRP704" s="39"/>
      <c r="CRQ704" s="39"/>
      <c r="CRR704" s="39"/>
      <c r="CRS704" s="37"/>
      <c r="CRT704" s="37"/>
      <c r="CRU704" s="37"/>
      <c r="CRV704" s="37"/>
      <c r="CRW704" s="34"/>
      <c r="CRX704" s="40"/>
      <c r="CRY704" s="34"/>
      <c r="CRZ704" s="34"/>
      <c r="CSA704" s="35"/>
      <c r="CSB704" s="36"/>
      <c r="CSC704" s="37"/>
      <c r="CSD704" s="34"/>
      <c r="CSE704" s="34"/>
      <c r="CSF704" s="41"/>
      <c r="CSG704" s="41"/>
      <c r="CSH704" s="41"/>
      <c r="CSI704" s="41"/>
      <c r="CSJ704" s="36"/>
      <c r="CSK704" s="41"/>
      <c r="CSL704" s="36"/>
      <c r="CSM704" s="34"/>
      <c r="CSN704" s="34"/>
      <c r="CSO704" s="37"/>
      <c r="CSP704" s="38"/>
      <c r="CSQ704" s="34"/>
      <c r="CSR704" s="39"/>
      <c r="CSS704" s="39"/>
      <c r="CST704" s="39"/>
      <c r="CSU704" s="39"/>
      <c r="CSV704" s="39"/>
      <c r="CSW704" s="39"/>
      <c r="CSX704" s="39"/>
      <c r="CSY704" s="39"/>
      <c r="CSZ704" s="39"/>
      <c r="CTA704" s="39"/>
      <c r="CTB704" s="39"/>
      <c r="CTC704" s="37"/>
      <c r="CTD704" s="37"/>
      <c r="CTE704" s="37"/>
      <c r="CTF704" s="37"/>
      <c r="CTG704" s="34"/>
      <c r="CTH704" s="40"/>
      <c r="CTI704" s="34"/>
      <c r="CTJ704" s="34"/>
      <c r="CTK704" s="35"/>
      <c r="CTL704" s="36"/>
      <c r="CTM704" s="37"/>
      <c r="CTN704" s="34"/>
      <c r="CTO704" s="34"/>
      <c r="CTP704" s="41"/>
      <c r="CTQ704" s="41"/>
      <c r="CTR704" s="41"/>
      <c r="CTS704" s="41"/>
      <c r="CTT704" s="36"/>
      <c r="CTU704" s="41"/>
      <c r="CTV704" s="36"/>
      <c r="CTW704" s="34"/>
      <c r="CTX704" s="34"/>
      <c r="CTY704" s="37"/>
      <c r="CTZ704" s="38"/>
      <c r="CUA704" s="34"/>
      <c r="CUB704" s="39"/>
      <c r="CUC704" s="39"/>
      <c r="CUD704" s="39"/>
      <c r="CUE704" s="39"/>
      <c r="CUF704" s="39"/>
      <c r="CUG704" s="39"/>
      <c r="CUH704" s="39"/>
      <c r="CUI704" s="39"/>
      <c r="CUJ704" s="39"/>
      <c r="CUK704" s="39"/>
      <c r="CUL704" s="39"/>
      <c r="CUM704" s="37"/>
      <c r="CUN704" s="37"/>
      <c r="CUO704" s="37"/>
      <c r="CUP704" s="37"/>
      <c r="CUQ704" s="34"/>
      <c r="CUR704" s="40"/>
      <c r="CUS704" s="34"/>
      <c r="CUT704" s="34"/>
      <c r="CUU704" s="35"/>
      <c r="CUV704" s="36"/>
      <c r="CUW704" s="37"/>
      <c r="CUX704" s="34"/>
      <c r="CUY704" s="34"/>
      <c r="CUZ704" s="41"/>
      <c r="CVA704" s="41"/>
      <c r="CVB704" s="41"/>
      <c r="CVC704" s="41"/>
      <c r="CVD704" s="36"/>
      <c r="CVE704" s="41"/>
      <c r="CVF704" s="36"/>
      <c r="CVG704" s="34"/>
      <c r="CVH704" s="34"/>
      <c r="CVI704" s="37"/>
      <c r="CVJ704" s="38"/>
      <c r="CVK704" s="34"/>
      <c r="CVL704" s="39"/>
      <c r="CVM704" s="39"/>
      <c r="CVN704" s="39"/>
      <c r="CVO704" s="39"/>
      <c r="CVP704" s="39"/>
      <c r="CVQ704" s="39"/>
      <c r="CVR704" s="39"/>
      <c r="CVS704" s="39"/>
      <c r="CVT704" s="39"/>
      <c r="CVU704" s="39"/>
      <c r="CVV704" s="39"/>
      <c r="CVW704" s="37"/>
      <c r="CVX704" s="37"/>
      <c r="CVY704" s="37"/>
      <c r="CVZ704" s="37"/>
      <c r="CWA704" s="34"/>
      <c r="CWB704" s="40"/>
      <c r="CWC704" s="34"/>
      <c r="CWD704" s="34"/>
      <c r="CWE704" s="35"/>
      <c r="CWF704" s="36"/>
      <c r="CWG704" s="37"/>
      <c r="CWH704" s="34"/>
      <c r="CWI704" s="34"/>
      <c r="CWJ704" s="41"/>
      <c r="CWK704" s="41"/>
      <c r="CWL704" s="41"/>
      <c r="CWM704" s="41"/>
      <c r="CWN704" s="36"/>
      <c r="CWO704" s="41"/>
      <c r="CWP704" s="36"/>
      <c r="CWQ704" s="34"/>
      <c r="CWR704" s="34"/>
      <c r="CWS704" s="37"/>
      <c r="CWT704" s="38"/>
      <c r="CWU704" s="34"/>
      <c r="CWV704" s="39"/>
      <c r="CWW704" s="39"/>
      <c r="CWX704" s="39"/>
      <c r="CWY704" s="39"/>
      <c r="CWZ704" s="39"/>
      <c r="CXA704" s="39"/>
      <c r="CXB704" s="39"/>
      <c r="CXC704" s="39"/>
      <c r="CXD704" s="39"/>
      <c r="CXE704" s="39"/>
      <c r="CXF704" s="39"/>
      <c r="CXG704" s="37"/>
      <c r="CXH704" s="37"/>
      <c r="CXI704" s="37"/>
      <c r="CXJ704" s="37"/>
      <c r="CXK704" s="34"/>
      <c r="CXL704" s="40"/>
      <c r="CXM704" s="34"/>
      <c r="CXN704" s="34"/>
      <c r="CXO704" s="35"/>
      <c r="CXP704" s="36"/>
      <c r="CXQ704" s="37"/>
      <c r="CXR704" s="34"/>
      <c r="CXS704" s="34"/>
      <c r="CXT704" s="41"/>
      <c r="CXU704" s="41"/>
      <c r="CXV704" s="41"/>
      <c r="CXW704" s="41"/>
      <c r="CXX704" s="36"/>
      <c r="CXY704" s="41"/>
      <c r="CXZ704" s="36"/>
      <c r="CYA704" s="34"/>
      <c r="CYB704" s="34"/>
      <c r="CYC704" s="37"/>
      <c r="CYD704" s="38"/>
      <c r="CYE704" s="34"/>
      <c r="CYF704" s="39"/>
      <c r="CYG704" s="39"/>
      <c r="CYH704" s="39"/>
      <c r="CYI704" s="39"/>
      <c r="CYJ704" s="39"/>
      <c r="CYK704" s="39"/>
      <c r="CYL704" s="39"/>
      <c r="CYM704" s="39"/>
      <c r="CYN704" s="39"/>
      <c r="CYO704" s="39"/>
      <c r="CYP704" s="39"/>
      <c r="CYQ704" s="37"/>
      <c r="CYR704" s="37"/>
      <c r="CYS704" s="37"/>
      <c r="CYT704" s="37"/>
      <c r="CYU704" s="34"/>
      <c r="CYV704" s="40"/>
      <c r="CYW704" s="34"/>
      <c r="CYX704" s="34"/>
      <c r="CYY704" s="35"/>
      <c r="CYZ704" s="36"/>
      <c r="CZA704" s="37"/>
      <c r="CZB704" s="34"/>
      <c r="CZC704" s="34"/>
      <c r="CZD704" s="41"/>
      <c r="CZE704" s="41"/>
      <c r="CZF704" s="41"/>
      <c r="CZG704" s="41"/>
      <c r="CZH704" s="36"/>
      <c r="CZI704" s="41"/>
      <c r="CZJ704" s="36"/>
      <c r="CZK704" s="34"/>
      <c r="CZL704" s="34"/>
      <c r="CZM704" s="37"/>
      <c r="CZN704" s="38"/>
      <c r="CZO704" s="34"/>
      <c r="CZP704" s="39"/>
      <c r="CZQ704" s="39"/>
      <c r="CZR704" s="39"/>
      <c r="CZS704" s="39"/>
      <c r="CZT704" s="39"/>
      <c r="CZU704" s="39"/>
      <c r="CZV704" s="39"/>
      <c r="CZW704" s="39"/>
      <c r="CZX704" s="39"/>
      <c r="CZY704" s="39"/>
      <c r="CZZ704" s="39"/>
      <c r="DAA704" s="37"/>
      <c r="DAB704" s="37"/>
      <c r="DAC704" s="37"/>
      <c r="DAD704" s="37"/>
      <c r="DAE704" s="34"/>
      <c r="DAF704" s="40"/>
      <c r="DAG704" s="34"/>
      <c r="DAH704" s="34"/>
      <c r="DAI704" s="35"/>
      <c r="DAJ704" s="36"/>
      <c r="DAK704" s="37"/>
      <c r="DAL704" s="34"/>
      <c r="DAM704" s="34"/>
      <c r="DAN704" s="41"/>
      <c r="DAO704" s="41"/>
      <c r="DAP704" s="41"/>
      <c r="DAQ704" s="41"/>
      <c r="DAR704" s="36"/>
      <c r="DAS704" s="41"/>
      <c r="DAT704" s="36"/>
      <c r="DAU704" s="34"/>
      <c r="DAV704" s="34"/>
      <c r="DAW704" s="37"/>
      <c r="DAX704" s="38"/>
      <c r="DAY704" s="34"/>
      <c r="DAZ704" s="39"/>
      <c r="DBA704" s="39"/>
      <c r="DBB704" s="39"/>
      <c r="DBC704" s="39"/>
      <c r="DBD704" s="39"/>
      <c r="DBE704" s="39"/>
      <c r="DBF704" s="39"/>
      <c r="DBG704" s="39"/>
      <c r="DBH704" s="39"/>
      <c r="DBI704" s="39"/>
      <c r="DBJ704" s="39"/>
      <c r="DBK704" s="37"/>
      <c r="DBL704" s="37"/>
      <c r="DBM704" s="37"/>
      <c r="DBN704" s="37"/>
      <c r="DBO704" s="34"/>
      <c r="DBP704" s="40"/>
      <c r="DBQ704" s="34"/>
      <c r="DBR704" s="34"/>
      <c r="DBS704" s="35"/>
      <c r="DBT704" s="36"/>
      <c r="DBU704" s="37"/>
      <c r="DBV704" s="34"/>
      <c r="DBW704" s="34"/>
      <c r="DBX704" s="41"/>
      <c r="DBY704" s="41"/>
      <c r="DBZ704" s="41"/>
      <c r="DCA704" s="41"/>
      <c r="DCB704" s="36"/>
      <c r="DCC704" s="41"/>
      <c r="DCD704" s="36"/>
      <c r="DCE704" s="34"/>
      <c r="DCF704" s="34"/>
      <c r="DCG704" s="37"/>
      <c r="DCH704" s="38"/>
      <c r="DCI704" s="34"/>
      <c r="DCJ704" s="39"/>
      <c r="DCK704" s="39"/>
      <c r="DCL704" s="39"/>
      <c r="DCM704" s="39"/>
      <c r="DCN704" s="39"/>
      <c r="DCO704" s="39"/>
      <c r="DCP704" s="39"/>
      <c r="DCQ704" s="39"/>
      <c r="DCR704" s="39"/>
      <c r="DCS704" s="39"/>
      <c r="DCT704" s="39"/>
      <c r="DCU704" s="37"/>
      <c r="DCV704" s="37"/>
      <c r="DCW704" s="37"/>
      <c r="DCX704" s="37"/>
      <c r="DCY704" s="34"/>
      <c r="DCZ704" s="40"/>
      <c r="DDA704" s="34"/>
      <c r="DDB704" s="34"/>
      <c r="DDC704" s="35"/>
      <c r="DDD704" s="36"/>
      <c r="DDE704" s="37"/>
      <c r="DDF704" s="34"/>
      <c r="DDG704" s="34"/>
      <c r="DDH704" s="41"/>
      <c r="DDI704" s="41"/>
      <c r="DDJ704" s="41"/>
      <c r="DDK704" s="41"/>
      <c r="DDL704" s="36"/>
      <c r="DDM704" s="41"/>
      <c r="DDN704" s="36"/>
      <c r="DDO704" s="34"/>
      <c r="DDP704" s="34"/>
      <c r="DDQ704" s="37"/>
      <c r="DDR704" s="38"/>
      <c r="DDS704" s="34"/>
      <c r="DDT704" s="39"/>
      <c r="DDU704" s="39"/>
      <c r="DDV704" s="39"/>
      <c r="DDW704" s="39"/>
      <c r="DDX704" s="39"/>
      <c r="DDY704" s="39"/>
      <c r="DDZ704" s="39"/>
      <c r="DEA704" s="39"/>
      <c r="DEB704" s="39"/>
      <c r="DEC704" s="39"/>
      <c r="DED704" s="39"/>
      <c r="DEE704" s="37"/>
      <c r="DEF704" s="37"/>
      <c r="DEG704" s="37"/>
      <c r="DEH704" s="37"/>
      <c r="DEI704" s="34"/>
      <c r="DEJ704" s="40"/>
      <c r="DEK704" s="34"/>
      <c r="DEL704" s="34"/>
      <c r="DEM704" s="35"/>
      <c r="DEN704" s="36"/>
      <c r="DEO704" s="37"/>
      <c r="DEP704" s="34"/>
      <c r="DEQ704" s="34"/>
      <c r="DER704" s="41"/>
      <c r="DES704" s="41"/>
      <c r="DET704" s="41"/>
      <c r="DEU704" s="41"/>
      <c r="DEV704" s="36"/>
      <c r="DEW704" s="41"/>
      <c r="DEX704" s="36"/>
      <c r="DEY704" s="34"/>
      <c r="DEZ704" s="34"/>
      <c r="DFA704" s="37"/>
      <c r="DFB704" s="38"/>
      <c r="DFC704" s="34"/>
      <c r="DFD704" s="39"/>
      <c r="DFE704" s="39"/>
      <c r="DFF704" s="39"/>
      <c r="DFG704" s="39"/>
      <c r="DFH704" s="39"/>
      <c r="DFI704" s="39"/>
      <c r="DFJ704" s="39"/>
      <c r="DFK704" s="39"/>
      <c r="DFL704" s="39"/>
      <c r="DFM704" s="39"/>
      <c r="DFN704" s="39"/>
      <c r="DFO704" s="37"/>
      <c r="DFP704" s="37"/>
      <c r="DFQ704" s="37"/>
      <c r="DFR704" s="37"/>
      <c r="DFS704" s="34"/>
      <c r="DFT704" s="40"/>
      <c r="DFU704" s="34"/>
      <c r="DFV704" s="34"/>
      <c r="DFW704" s="35"/>
      <c r="DFX704" s="36"/>
      <c r="DFY704" s="37"/>
      <c r="DFZ704" s="34"/>
      <c r="DGA704" s="34"/>
      <c r="DGB704" s="41"/>
      <c r="DGC704" s="41"/>
      <c r="DGD704" s="41"/>
      <c r="DGE704" s="41"/>
      <c r="DGF704" s="36"/>
      <c r="DGG704" s="41"/>
      <c r="DGH704" s="36"/>
      <c r="DGI704" s="34"/>
      <c r="DGJ704" s="34"/>
      <c r="DGK704" s="37"/>
      <c r="DGL704" s="38"/>
      <c r="DGM704" s="34"/>
      <c r="DGN704" s="39"/>
      <c r="DGO704" s="39"/>
      <c r="DGP704" s="39"/>
      <c r="DGQ704" s="39"/>
      <c r="DGR704" s="39"/>
      <c r="DGS704" s="39"/>
      <c r="DGT704" s="39"/>
      <c r="DGU704" s="39"/>
      <c r="DGV704" s="39"/>
      <c r="DGW704" s="39"/>
      <c r="DGX704" s="39"/>
      <c r="DGY704" s="37"/>
      <c r="DGZ704" s="37"/>
      <c r="DHA704" s="37"/>
      <c r="DHB704" s="37"/>
      <c r="DHC704" s="34"/>
      <c r="DHD704" s="40"/>
      <c r="DHE704" s="34"/>
      <c r="DHF704" s="34"/>
      <c r="DHG704" s="35"/>
      <c r="DHH704" s="36"/>
      <c r="DHI704" s="37"/>
      <c r="DHJ704" s="34"/>
      <c r="DHK704" s="34"/>
      <c r="DHL704" s="41"/>
      <c r="DHM704" s="41"/>
      <c r="DHN704" s="41"/>
      <c r="DHO704" s="41"/>
      <c r="DHP704" s="36"/>
      <c r="DHQ704" s="41"/>
      <c r="DHR704" s="36"/>
      <c r="DHS704" s="34"/>
      <c r="DHT704" s="34"/>
      <c r="DHU704" s="37"/>
      <c r="DHV704" s="38"/>
      <c r="DHW704" s="34"/>
      <c r="DHX704" s="39"/>
      <c r="DHY704" s="39"/>
      <c r="DHZ704" s="39"/>
      <c r="DIA704" s="39"/>
      <c r="DIB704" s="39"/>
      <c r="DIC704" s="39"/>
      <c r="DID704" s="39"/>
      <c r="DIE704" s="39"/>
      <c r="DIF704" s="39"/>
      <c r="DIG704" s="39"/>
      <c r="DIH704" s="39"/>
      <c r="DII704" s="37"/>
      <c r="DIJ704" s="37"/>
      <c r="DIK704" s="37"/>
      <c r="DIL704" s="37"/>
      <c r="DIM704" s="34"/>
      <c r="DIN704" s="40"/>
      <c r="DIO704" s="34"/>
      <c r="DIP704" s="34"/>
      <c r="DIQ704" s="35"/>
      <c r="DIR704" s="36"/>
      <c r="DIS704" s="37"/>
      <c r="DIT704" s="34"/>
      <c r="DIU704" s="34"/>
      <c r="DIV704" s="41"/>
      <c r="DIW704" s="41"/>
      <c r="DIX704" s="41"/>
      <c r="DIY704" s="41"/>
      <c r="DIZ704" s="36"/>
      <c r="DJA704" s="41"/>
      <c r="DJB704" s="36"/>
      <c r="DJC704" s="34"/>
      <c r="DJD704" s="34"/>
      <c r="DJE704" s="37"/>
      <c r="DJF704" s="38"/>
      <c r="DJG704" s="34"/>
      <c r="DJH704" s="39"/>
      <c r="DJI704" s="39"/>
      <c r="DJJ704" s="39"/>
      <c r="DJK704" s="39"/>
      <c r="DJL704" s="39"/>
      <c r="DJM704" s="39"/>
      <c r="DJN704" s="39"/>
      <c r="DJO704" s="39"/>
      <c r="DJP704" s="39"/>
      <c r="DJQ704" s="39"/>
      <c r="DJR704" s="39"/>
      <c r="DJS704" s="37"/>
      <c r="DJT704" s="37"/>
      <c r="DJU704" s="37"/>
      <c r="DJV704" s="37"/>
      <c r="DJW704" s="34"/>
      <c r="DJX704" s="40"/>
      <c r="DJY704" s="34"/>
      <c r="DJZ704" s="34"/>
      <c r="DKA704" s="35"/>
      <c r="DKB704" s="36"/>
      <c r="DKC704" s="37"/>
      <c r="DKD704" s="34"/>
      <c r="DKE704" s="34"/>
      <c r="DKF704" s="41"/>
      <c r="DKG704" s="41"/>
      <c r="DKH704" s="41"/>
      <c r="DKI704" s="41"/>
      <c r="DKJ704" s="36"/>
      <c r="DKK704" s="41"/>
      <c r="DKL704" s="36"/>
      <c r="DKM704" s="34"/>
      <c r="DKN704" s="34"/>
      <c r="DKO704" s="37"/>
      <c r="DKP704" s="38"/>
      <c r="DKQ704" s="34"/>
      <c r="DKR704" s="39"/>
      <c r="DKS704" s="39"/>
      <c r="DKT704" s="39"/>
      <c r="DKU704" s="39"/>
      <c r="DKV704" s="39"/>
      <c r="DKW704" s="39"/>
      <c r="DKX704" s="39"/>
      <c r="DKY704" s="39"/>
      <c r="DKZ704" s="39"/>
      <c r="DLA704" s="39"/>
      <c r="DLB704" s="39"/>
      <c r="DLC704" s="37"/>
      <c r="DLD704" s="37"/>
      <c r="DLE704" s="37"/>
      <c r="DLF704" s="37"/>
      <c r="DLG704" s="34"/>
      <c r="DLH704" s="40"/>
      <c r="DLI704" s="34"/>
      <c r="DLJ704" s="34"/>
      <c r="DLK704" s="35"/>
      <c r="DLL704" s="36"/>
      <c r="DLM704" s="37"/>
      <c r="DLN704" s="34"/>
      <c r="DLO704" s="34"/>
      <c r="DLP704" s="41"/>
      <c r="DLQ704" s="41"/>
      <c r="DLR704" s="41"/>
      <c r="DLS704" s="41"/>
      <c r="DLT704" s="36"/>
      <c r="DLU704" s="41"/>
      <c r="DLV704" s="36"/>
      <c r="DLW704" s="34"/>
      <c r="DLX704" s="34"/>
      <c r="DLY704" s="37"/>
      <c r="DLZ704" s="38"/>
      <c r="DMA704" s="34"/>
      <c r="DMB704" s="39"/>
      <c r="DMC704" s="39"/>
      <c r="DMD704" s="39"/>
      <c r="DME704" s="39"/>
      <c r="DMF704" s="39"/>
      <c r="DMG704" s="39"/>
      <c r="DMH704" s="39"/>
      <c r="DMI704" s="39"/>
      <c r="DMJ704" s="39"/>
      <c r="DMK704" s="39"/>
      <c r="DML704" s="39"/>
      <c r="DMM704" s="37"/>
      <c r="DMN704" s="37"/>
      <c r="DMO704" s="37"/>
      <c r="DMP704" s="37"/>
      <c r="DMQ704" s="34"/>
      <c r="DMR704" s="40"/>
      <c r="DMS704" s="34"/>
      <c r="DMT704" s="34"/>
      <c r="DMU704" s="35"/>
      <c r="DMV704" s="36"/>
      <c r="DMW704" s="37"/>
      <c r="DMX704" s="34"/>
      <c r="DMY704" s="34"/>
      <c r="DMZ704" s="41"/>
      <c r="DNA704" s="41"/>
      <c r="DNB704" s="41"/>
      <c r="DNC704" s="41"/>
      <c r="DND704" s="36"/>
      <c r="DNE704" s="41"/>
      <c r="DNF704" s="36"/>
      <c r="DNG704" s="34"/>
      <c r="DNH704" s="34"/>
      <c r="DNI704" s="37"/>
      <c r="DNJ704" s="38"/>
      <c r="DNK704" s="34"/>
      <c r="DNL704" s="39"/>
      <c r="DNM704" s="39"/>
      <c r="DNN704" s="39"/>
      <c r="DNO704" s="39"/>
      <c r="DNP704" s="39"/>
      <c r="DNQ704" s="39"/>
      <c r="DNR704" s="39"/>
      <c r="DNS704" s="39"/>
      <c r="DNT704" s="39"/>
      <c r="DNU704" s="39"/>
      <c r="DNV704" s="39"/>
      <c r="DNW704" s="37"/>
      <c r="DNX704" s="37"/>
      <c r="DNY704" s="37"/>
      <c r="DNZ704" s="37"/>
      <c r="DOA704" s="34"/>
      <c r="DOB704" s="40"/>
      <c r="DOC704" s="34"/>
      <c r="DOD704" s="34"/>
      <c r="DOE704" s="35"/>
      <c r="DOF704" s="36"/>
      <c r="DOG704" s="37"/>
      <c r="DOH704" s="34"/>
      <c r="DOI704" s="34"/>
      <c r="DOJ704" s="41"/>
      <c r="DOK704" s="41"/>
      <c r="DOL704" s="41"/>
      <c r="DOM704" s="41"/>
      <c r="DON704" s="36"/>
      <c r="DOO704" s="41"/>
      <c r="DOP704" s="36"/>
      <c r="DOQ704" s="34"/>
      <c r="DOR704" s="34"/>
      <c r="DOS704" s="37"/>
      <c r="DOT704" s="38"/>
      <c r="DOU704" s="34"/>
      <c r="DOV704" s="39"/>
      <c r="DOW704" s="39"/>
      <c r="DOX704" s="39"/>
      <c r="DOY704" s="39"/>
      <c r="DOZ704" s="39"/>
      <c r="DPA704" s="39"/>
      <c r="DPB704" s="39"/>
      <c r="DPC704" s="39"/>
      <c r="DPD704" s="39"/>
      <c r="DPE704" s="39"/>
      <c r="DPF704" s="39"/>
      <c r="DPG704" s="37"/>
      <c r="DPH704" s="37"/>
      <c r="DPI704" s="37"/>
      <c r="DPJ704" s="37"/>
      <c r="DPK704" s="34"/>
      <c r="DPL704" s="40"/>
      <c r="DPM704" s="34"/>
      <c r="DPN704" s="34"/>
      <c r="DPO704" s="35"/>
      <c r="DPP704" s="36"/>
      <c r="DPQ704" s="37"/>
      <c r="DPR704" s="34"/>
      <c r="DPS704" s="34"/>
      <c r="DPT704" s="41"/>
      <c r="DPU704" s="41"/>
      <c r="DPV704" s="41"/>
      <c r="DPW704" s="41"/>
      <c r="DPX704" s="36"/>
      <c r="DPY704" s="41"/>
      <c r="DPZ704" s="36"/>
      <c r="DQA704" s="34"/>
      <c r="DQB704" s="34"/>
      <c r="DQC704" s="37"/>
      <c r="DQD704" s="38"/>
      <c r="DQE704" s="34"/>
      <c r="DQF704" s="39"/>
      <c r="DQG704" s="39"/>
      <c r="DQH704" s="39"/>
      <c r="DQI704" s="39"/>
      <c r="DQJ704" s="39"/>
      <c r="DQK704" s="39"/>
      <c r="DQL704" s="39"/>
      <c r="DQM704" s="39"/>
      <c r="DQN704" s="39"/>
      <c r="DQO704" s="39"/>
      <c r="DQP704" s="39"/>
      <c r="DQQ704" s="37"/>
      <c r="DQR704" s="37"/>
      <c r="DQS704" s="37"/>
      <c r="DQT704" s="37"/>
      <c r="DQU704" s="34"/>
      <c r="DQV704" s="40"/>
      <c r="DQW704" s="34"/>
      <c r="DQX704" s="34"/>
      <c r="DQY704" s="35"/>
      <c r="DQZ704" s="36"/>
      <c r="DRA704" s="37"/>
      <c r="DRB704" s="34"/>
      <c r="DRC704" s="34"/>
      <c r="DRD704" s="41"/>
      <c r="DRE704" s="41"/>
      <c r="DRF704" s="41"/>
      <c r="DRG704" s="41"/>
      <c r="DRH704" s="36"/>
      <c r="DRI704" s="41"/>
      <c r="DRJ704" s="36"/>
      <c r="DRK704" s="34"/>
      <c r="DRL704" s="34"/>
      <c r="DRM704" s="37"/>
      <c r="DRN704" s="38"/>
      <c r="DRO704" s="34"/>
      <c r="DRP704" s="39"/>
      <c r="DRQ704" s="39"/>
      <c r="DRR704" s="39"/>
      <c r="DRS704" s="39"/>
      <c r="DRT704" s="39"/>
      <c r="DRU704" s="39"/>
      <c r="DRV704" s="39"/>
      <c r="DRW704" s="39"/>
      <c r="DRX704" s="39"/>
      <c r="DRY704" s="39"/>
      <c r="DRZ704" s="39"/>
      <c r="DSA704" s="37"/>
      <c r="DSB704" s="37"/>
      <c r="DSC704" s="37"/>
      <c r="DSD704" s="37"/>
      <c r="DSE704" s="34"/>
      <c r="DSF704" s="40"/>
      <c r="DSG704" s="34"/>
      <c r="DSH704" s="34"/>
      <c r="DSI704" s="35"/>
      <c r="DSJ704" s="36"/>
      <c r="DSK704" s="37"/>
      <c r="DSL704" s="34"/>
      <c r="DSM704" s="34"/>
      <c r="DSN704" s="41"/>
      <c r="DSO704" s="41"/>
      <c r="DSP704" s="41"/>
      <c r="DSQ704" s="41"/>
      <c r="DSR704" s="36"/>
      <c r="DSS704" s="41"/>
      <c r="DST704" s="36"/>
      <c r="DSU704" s="34"/>
      <c r="DSV704" s="34"/>
      <c r="DSW704" s="37"/>
      <c r="DSX704" s="38"/>
      <c r="DSY704" s="34"/>
      <c r="DSZ704" s="39"/>
      <c r="DTA704" s="39"/>
      <c r="DTB704" s="39"/>
      <c r="DTC704" s="39"/>
      <c r="DTD704" s="39"/>
      <c r="DTE704" s="39"/>
      <c r="DTF704" s="39"/>
      <c r="DTG704" s="39"/>
      <c r="DTH704" s="39"/>
      <c r="DTI704" s="39"/>
      <c r="DTJ704" s="39"/>
      <c r="DTK704" s="37"/>
      <c r="DTL704" s="37"/>
      <c r="DTM704" s="37"/>
      <c r="DTN704" s="37"/>
      <c r="DTO704" s="34"/>
      <c r="DTP704" s="40"/>
      <c r="DTQ704" s="34"/>
      <c r="DTR704" s="34"/>
      <c r="DTS704" s="35"/>
      <c r="DTT704" s="36"/>
      <c r="DTU704" s="37"/>
      <c r="DTV704" s="34"/>
      <c r="DTW704" s="34"/>
      <c r="DTX704" s="41"/>
      <c r="DTY704" s="41"/>
      <c r="DTZ704" s="41"/>
      <c r="DUA704" s="41"/>
      <c r="DUB704" s="36"/>
      <c r="DUC704" s="41"/>
      <c r="DUD704" s="36"/>
      <c r="DUE704" s="34"/>
      <c r="DUF704" s="34"/>
      <c r="DUG704" s="37"/>
      <c r="DUH704" s="38"/>
      <c r="DUI704" s="34"/>
      <c r="DUJ704" s="39"/>
      <c r="DUK704" s="39"/>
      <c r="DUL704" s="39"/>
      <c r="DUM704" s="39"/>
      <c r="DUN704" s="39"/>
      <c r="DUO704" s="39"/>
      <c r="DUP704" s="39"/>
      <c r="DUQ704" s="39"/>
      <c r="DUR704" s="39"/>
      <c r="DUS704" s="39"/>
      <c r="DUT704" s="39"/>
      <c r="DUU704" s="37"/>
      <c r="DUV704" s="37"/>
      <c r="DUW704" s="37"/>
      <c r="DUX704" s="37"/>
      <c r="DUY704" s="34"/>
      <c r="DUZ704" s="40"/>
      <c r="DVA704" s="34"/>
      <c r="DVB704" s="34"/>
      <c r="DVC704" s="35"/>
      <c r="DVD704" s="36"/>
      <c r="DVE704" s="37"/>
      <c r="DVF704" s="34"/>
      <c r="DVG704" s="34"/>
      <c r="DVH704" s="41"/>
      <c r="DVI704" s="41"/>
      <c r="DVJ704" s="41"/>
      <c r="DVK704" s="41"/>
      <c r="DVL704" s="36"/>
      <c r="DVM704" s="41"/>
      <c r="DVN704" s="36"/>
      <c r="DVO704" s="34"/>
      <c r="DVP704" s="34"/>
      <c r="DVQ704" s="37"/>
      <c r="DVR704" s="38"/>
      <c r="DVS704" s="34"/>
      <c r="DVT704" s="39"/>
      <c r="DVU704" s="39"/>
      <c r="DVV704" s="39"/>
      <c r="DVW704" s="39"/>
      <c r="DVX704" s="39"/>
      <c r="DVY704" s="39"/>
      <c r="DVZ704" s="39"/>
      <c r="DWA704" s="39"/>
      <c r="DWB704" s="39"/>
      <c r="DWC704" s="39"/>
      <c r="DWD704" s="39"/>
      <c r="DWE704" s="37"/>
      <c r="DWF704" s="37"/>
      <c r="DWG704" s="37"/>
      <c r="DWH704" s="37"/>
      <c r="DWI704" s="34"/>
      <c r="DWJ704" s="40"/>
      <c r="DWK704" s="34"/>
      <c r="DWL704" s="34"/>
      <c r="DWM704" s="35"/>
      <c r="DWN704" s="36"/>
      <c r="DWO704" s="37"/>
      <c r="DWP704" s="34"/>
      <c r="DWQ704" s="34"/>
      <c r="DWR704" s="41"/>
      <c r="DWS704" s="41"/>
      <c r="DWT704" s="41"/>
      <c r="DWU704" s="41"/>
      <c r="DWV704" s="36"/>
      <c r="DWW704" s="41"/>
      <c r="DWX704" s="36"/>
      <c r="DWY704" s="34"/>
      <c r="DWZ704" s="34"/>
      <c r="DXA704" s="37"/>
      <c r="DXB704" s="38"/>
      <c r="DXC704" s="34"/>
      <c r="DXD704" s="39"/>
      <c r="DXE704" s="39"/>
      <c r="DXF704" s="39"/>
      <c r="DXG704" s="39"/>
      <c r="DXH704" s="39"/>
      <c r="DXI704" s="39"/>
      <c r="DXJ704" s="39"/>
      <c r="DXK704" s="39"/>
      <c r="DXL704" s="39"/>
      <c r="DXM704" s="39"/>
      <c r="DXN704" s="39"/>
      <c r="DXO704" s="37"/>
      <c r="DXP704" s="37"/>
      <c r="DXQ704" s="37"/>
      <c r="DXR704" s="37"/>
      <c r="DXS704" s="34"/>
      <c r="DXT704" s="40"/>
      <c r="DXU704" s="34"/>
      <c r="DXV704" s="34"/>
      <c r="DXW704" s="35"/>
      <c r="DXX704" s="36"/>
      <c r="DXY704" s="37"/>
      <c r="DXZ704" s="34"/>
      <c r="DYA704" s="34"/>
      <c r="DYB704" s="41"/>
      <c r="DYC704" s="41"/>
      <c r="DYD704" s="41"/>
      <c r="DYE704" s="41"/>
      <c r="DYF704" s="36"/>
      <c r="DYG704" s="41"/>
      <c r="DYH704" s="36"/>
      <c r="DYI704" s="34"/>
      <c r="DYJ704" s="34"/>
      <c r="DYK704" s="37"/>
      <c r="DYL704" s="38"/>
      <c r="DYM704" s="34"/>
      <c r="DYN704" s="39"/>
      <c r="DYO704" s="39"/>
      <c r="DYP704" s="39"/>
      <c r="DYQ704" s="39"/>
      <c r="DYR704" s="39"/>
      <c r="DYS704" s="39"/>
      <c r="DYT704" s="39"/>
      <c r="DYU704" s="39"/>
      <c r="DYV704" s="39"/>
      <c r="DYW704" s="39"/>
      <c r="DYX704" s="39"/>
      <c r="DYY704" s="37"/>
      <c r="DYZ704" s="37"/>
      <c r="DZA704" s="37"/>
      <c r="DZB704" s="37"/>
      <c r="DZC704" s="34"/>
      <c r="DZD704" s="40"/>
      <c r="DZE704" s="34"/>
      <c r="DZF704" s="34"/>
      <c r="DZG704" s="35"/>
      <c r="DZH704" s="36"/>
      <c r="DZI704" s="37"/>
      <c r="DZJ704" s="34"/>
      <c r="DZK704" s="34"/>
      <c r="DZL704" s="41"/>
      <c r="DZM704" s="41"/>
      <c r="DZN704" s="41"/>
      <c r="DZO704" s="41"/>
      <c r="DZP704" s="36"/>
      <c r="DZQ704" s="41"/>
      <c r="DZR704" s="36"/>
      <c r="DZS704" s="34"/>
      <c r="DZT704" s="34"/>
      <c r="DZU704" s="37"/>
      <c r="DZV704" s="38"/>
      <c r="DZW704" s="34"/>
      <c r="DZX704" s="39"/>
      <c r="DZY704" s="39"/>
      <c r="DZZ704" s="39"/>
      <c r="EAA704" s="39"/>
      <c r="EAB704" s="39"/>
      <c r="EAC704" s="39"/>
      <c r="EAD704" s="39"/>
      <c r="EAE704" s="39"/>
      <c r="EAF704" s="39"/>
      <c r="EAG704" s="39"/>
      <c r="EAH704" s="39"/>
      <c r="EAI704" s="37"/>
      <c r="EAJ704" s="37"/>
      <c r="EAK704" s="37"/>
      <c r="EAL704" s="37"/>
      <c r="EAM704" s="34"/>
      <c r="EAN704" s="40"/>
      <c r="EAO704" s="34"/>
      <c r="EAP704" s="34"/>
      <c r="EAQ704" s="35"/>
      <c r="EAR704" s="36"/>
      <c r="EAS704" s="37"/>
      <c r="EAT704" s="34"/>
      <c r="EAU704" s="34"/>
      <c r="EAV704" s="41"/>
      <c r="EAW704" s="41"/>
      <c r="EAX704" s="41"/>
      <c r="EAY704" s="41"/>
      <c r="EAZ704" s="36"/>
      <c r="EBA704" s="41"/>
      <c r="EBB704" s="36"/>
      <c r="EBC704" s="34"/>
      <c r="EBD704" s="34"/>
      <c r="EBE704" s="37"/>
      <c r="EBF704" s="38"/>
      <c r="EBG704" s="34"/>
      <c r="EBH704" s="39"/>
      <c r="EBI704" s="39"/>
      <c r="EBJ704" s="39"/>
      <c r="EBK704" s="39"/>
      <c r="EBL704" s="39"/>
      <c r="EBM704" s="39"/>
      <c r="EBN704" s="39"/>
      <c r="EBO704" s="39"/>
      <c r="EBP704" s="39"/>
      <c r="EBQ704" s="39"/>
      <c r="EBR704" s="39"/>
      <c r="EBS704" s="37"/>
      <c r="EBT704" s="37"/>
      <c r="EBU704" s="37"/>
      <c r="EBV704" s="37"/>
      <c r="EBW704" s="34"/>
      <c r="EBX704" s="40"/>
      <c r="EBY704" s="34"/>
      <c r="EBZ704" s="34"/>
      <c r="ECA704" s="35"/>
      <c r="ECB704" s="36"/>
      <c r="ECC704" s="37"/>
      <c r="ECD704" s="34"/>
      <c r="ECE704" s="34"/>
      <c r="ECF704" s="41"/>
      <c r="ECG704" s="41"/>
      <c r="ECH704" s="41"/>
      <c r="ECI704" s="41"/>
      <c r="ECJ704" s="36"/>
      <c r="ECK704" s="41"/>
      <c r="ECL704" s="36"/>
      <c r="ECM704" s="34"/>
      <c r="ECN704" s="34"/>
      <c r="ECO704" s="37"/>
      <c r="ECP704" s="38"/>
      <c r="ECQ704" s="34"/>
      <c r="ECR704" s="39"/>
      <c r="ECS704" s="39"/>
      <c r="ECT704" s="39"/>
      <c r="ECU704" s="39"/>
      <c r="ECV704" s="39"/>
      <c r="ECW704" s="39"/>
      <c r="ECX704" s="39"/>
      <c r="ECY704" s="39"/>
      <c r="ECZ704" s="39"/>
      <c r="EDA704" s="39"/>
      <c r="EDB704" s="39"/>
      <c r="EDC704" s="37"/>
      <c r="EDD704" s="37"/>
      <c r="EDE704" s="37"/>
      <c r="EDF704" s="37"/>
      <c r="EDG704" s="34"/>
      <c r="EDH704" s="40"/>
      <c r="EDI704" s="34"/>
      <c r="EDJ704" s="34"/>
      <c r="EDK704" s="35"/>
      <c r="EDL704" s="36"/>
      <c r="EDM704" s="37"/>
      <c r="EDN704" s="34"/>
      <c r="EDO704" s="34"/>
      <c r="EDP704" s="41"/>
      <c r="EDQ704" s="41"/>
      <c r="EDR704" s="41"/>
      <c r="EDS704" s="41"/>
      <c r="EDT704" s="36"/>
      <c r="EDU704" s="41"/>
      <c r="EDV704" s="36"/>
      <c r="EDW704" s="34"/>
      <c r="EDX704" s="34"/>
      <c r="EDY704" s="37"/>
      <c r="EDZ704" s="38"/>
      <c r="EEA704" s="34"/>
      <c r="EEB704" s="39"/>
      <c r="EEC704" s="39"/>
      <c r="EED704" s="39"/>
      <c r="EEE704" s="39"/>
      <c r="EEF704" s="39"/>
      <c r="EEG704" s="39"/>
      <c r="EEH704" s="39"/>
      <c r="EEI704" s="39"/>
      <c r="EEJ704" s="39"/>
      <c r="EEK704" s="39"/>
      <c r="EEL704" s="39"/>
      <c r="EEM704" s="37"/>
      <c r="EEN704" s="37"/>
      <c r="EEO704" s="37"/>
      <c r="EEP704" s="37"/>
      <c r="EEQ704" s="34"/>
      <c r="EER704" s="40"/>
      <c r="EES704" s="34"/>
      <c r="EET704" s="34"/>
      <c r="EEU704" s="35"/>
      <c r="EEV704" s="36"/>
      <c r="EEW704" s="37"/>
      <c r="EEX704" s="34"/>
      <c r="EEY704" s="34"/>
      <c r="EEZ704" s="41"/>
      <c r="EFA704" s="41"/>
      <c r="EFB704" s="41"/>
      <c r="EFC704" s="41"/>
      <c r="EFD704" s="36"/>
      <c r="EFE704" s="41"/>
      <c r="EFF704" s="36"/>
      <c r="EFG704" s="34"/>
      <c r="EFH704" s="34"/>
      <c r="EFI704" s="37"/>
      <c r="EFJ704" s="38"/>
      <c r="EFK704" s="34"/>
      <c r="EFL704" s="39"/>
      <c r="EFM704" s="39"/>
      <c r="EFN704" s="39"/>
      <c r="EFO704" s="39"/>
      <c r="EFP704" s="39"/>
      <c r="EFQ704" s="39"/>
      <c r="EFR704" s="39"/>
      <c r="EFS704" s="39"/>
      <c r="EFT704" s="39"/>
      <c r="EFU704" s="39"/>
      <c r="EFV704" s="39"/>
      <c r="EFW704" s="37"/>
      <c r="EFX704" s="37"/>
      <c r="EFY704" s="37"/>
      <c r="EFZ704" s="37"/>
      <c r="EGA704" s="34"/>
      <c r="EGB704" s="40"/>
      <c r="EGC704" s="34"/>
      <c r="EGD704" s="34"/>
      <c r="EGE704" s="35"/>
      <c r="EGF704" s="36"/>
      <c r="EGG704" s="37"/>
      <c r="EGH704" s="34"/>
      <c r="EGI704" s="34"/>
      <c r="EGJ704" s="41"/>
      <c r="EGK704" s="41"/>
      <c r="EGL704" s="41"/>
      <c r="EGM704" s="41"/>
      <c r="EGN704" s="36"/>
      <c r="EGO704" s="41"/>
      <c r="EGP704" s="36"/>
      <c r="EGQ704" s="34"/>
      <c r="EGR704" s="34"/>
      <c r="EGS704" s="37"/>
      <c r="EGT704" s="38"/>
      <c r="EGU704" s="34"/>
      <c r="EGV704" s="39"/>
      <c r="EGW704" s="39"/>
      <c r="EGX704" s="39"/>
      <c r="EGY704" s="39"/>
      <c r="EGZ704" s="39"/>
      <c r="EHA704" s="39"/>
      <c r="EHB704" s="39"/>
      <c r="EHC704" s="39"/>
      <c r="EHD704" s="39"/>
      <c r="EHE704" s="39"/>
      <c r="EHF704" s="39"/>
      <c r="EHG704" s="37"/>
      <c r="EHH704" s="37"/>
      <c r="EHI704" s="37"/>
      <c r="EHJ704" s="37"/>
      <c r="EHK704" s="34"/>
      <c r="EHL704" s="40"/>
      <c r="EHM704" s="34"/>
      <c r="EHN704" s="34"/>
      <c r="EHO704" s="35"/>
      <c r="EHP704" s="36"/>
      <c r="EHQ704" s="37"/>
      <c r="EHR704" s="34"/>
      <c r="EHS704" s="34"/>
      <c r="EHT704" s="41"/>
      <c r="EHU704" s="41"/>
      <c r="EHV704" s="41"/>
      <c r="EHW704" s="41"/>
      <c r="EHX704" s="36"/>
      <c r="EHY704" s="41"/>
      <c r="EHZ704" s="36"/>
      <c r="EIA704" s="34"/>
      <c r="EIB704" s="34"/>
      <c r="EIC704" s="37"/>
      <c r="EID704" s="38"/>
      <c r="EIE704" s="34"/>
      <c r="EIF704" s="39"/>
      <c r="EIG704" s="39"/>
      <c r="EIH704" s="39"/>
      <c r="EII704" s="39"/>
      <c r="EIJ704" s="39"/>
      <c r="EIK704" s="39"/>
      <c r="EIL704" s="39"/>
      <c r="EIM704" s="39"/>
      <c r="EIN704" s="39"/>
      <c r="EIO704" s="39"/>
      <c r="EIP704" s="39"/>
      <c r="EIQ704" s="37"/>
      <c r="EIR704" s="37"/>
      <c r="EIS704" s="37"/>
      <c r="EIT704" s="37"/>
      <c r="EIU704" s="34"/>
      <c r="EIV704" s="40"/>
      <c r="EIW704" s="34"/>
      <c r="EIX704" s="34"/>
      <c r="EIY704" s="35"/>
      <c r="EIZ704" s="36"/>
      <c r="EJA704" s="37"/>
      <c r="EJB704" s="34"/>
      <c r="EJC704" s="34"/>
      <c r="EJD704" s="41"/>
      <c r="EJE704" s="41"/>
      <c r="EJF704" s="41"/>
      <c r="EJG704" s="41"/>
      <c r="EJH704" s="36"/>
      <c r="EJI704" s="41"/>
      <c r="EJJ704" s="36"/>
      <c r="EJK704" s="34"/>
      <c r="EJL704" s="34"/>
      <c r="EJM704" s="37"/>
      <c r="EJN704" s="38"/>
      <c r="EJO704" s="34"/>
      <c r="EJP704" s="39"/>
      <c r="EJQ704" s="39"/>
      <c r="EJR704" s="39"/>
      <c r="EJS704" s="39"/>
      <c r="EJT704" s="39"/>
      <c r="EJU704" s="39"/>
      <c r="EJV704" s="39"/>
      <c r="EJW704" s="39"/>
      <c r="EJX704" s="39"/>
      <c r="EJY704" s="39"/>
      <c r="EJZ704" s="39"/>
      <c r="EKA704" s="37"/>
      <c r="EKB704" s="37"/>
      <c r="EKC704" s="37"/>
      <c r="EKD704" s="37"/>
      <c r="EKE704" s="34"/>
      <c r="EKF704" s="40"/>
      <c r="EKG704" s="34"/>
      <c r="EKH704" s="34"/>
      <c r="EKI704" s="35"/>
      <c r="EKJ704" s="36"/>
      <c r="EKK704" s="37"/>
      <c r="EKL704" s="34"/>
      <c r="EKM704" s="34"/>
      <c r="EKN704" s="41"/>
      <c r="EKO704" s="41"/>
      <c r="EKP704" s="41"/>
      <c r="EKQ704" s="41"/>
      <c r="EKR704" s="36"/>
      <c r="EKS704" s="41"/>
      <c r="EKT704" s="36"/>
      <c r="EKU704" s="34"/>
      <c r="EKV704" s="34"/>
      <c r="EKW704" s="37"/>
      <c r="EKX704" s="38"/>
      <c r="EKY704" s="34"/>
      <c r="EKZ704" s="39"/>
      <c r="ELA704" s="39"/>
      <c r="ELB704" s="39"/>
      <c r="ELC704" s="39"/>
      <c r="ELD704" s="39"/>
      <c r="ELE704" s="39"/>
      <c r="ELF704" s="39"/>
      <c r="ELG704" s="39"/>
      <c r="ELH704" s="39"/>
      <c r="ELI704" s="39"/>
      <c r="ELJ704" s="39"/>
      <c r="ELK704" s="37"/>
      <c r="ELL704" s="37"/>
      <c r="ELM704" s="37"/>
      <c r="ELN704" s="37"/>
      <c r="ELO704" s="34"/>
      <c r="ELP704" s="40"/>
      <c r="ELQ704" s="34"/>
      <c r="ELR704" s="34"/>
      <c r="ELS704" s="35"/>
      <c r="ELT704" s="36"/>
      <c r="ELU704" s="37"/>
      <c r="ELV704" s="34"/>
      <c r="ELW704" s="34"/>
      <c r="ELX704" s="41"/>
      <c r="ELY704" s="41"/>
      <c r="ELZ704" s="41"/>
      <c r="EMA704" s="41"/>
      <c r="EMB704" s="36"/>
      <c r="EMC704" s="41"/>
      <c r="EMD704" s="36"/>
      <c r="EME704" s="34"/>
      <c r="EMF704" s="34"/>
      <c r="EMG704" s="37"/>
      <c r="EMH704" s="38"/>
      <c r="EMI704" s="34"/>
      <c r="EMJ704" s="39"/>
      <c r="EMK704" s="39"/>
      <c r="EML704" s="39"/>
      <c r="EMM704" s="39"/>
      <c r="EMN704" s="39"/>
      <c r="EMO704" s="39"/>
      <c r="EMP704" s="39"/>
      <c r="EMQ704" s="39"/>
      <c r="EMR704" s="39"/>
      <c r="EMS704" s="39"/>
      <c r="EMT704" s="39"/>
      <c r="EMU704" s="37"/>
      <c r="EMV704" s="37"/>
      <c r="EMW704" s="37"/>
      <c r="EMX704" s="37"/>
      <c r="EMY704" s="34"/>
      <c r="EMZ704" s="40"/>
      <c r="ENA704" s="34"/>
      <c r="ENB704" s="34"/>
      <c r="ENC704" s="35"/>
      <c r="END704" s="36"/>
      <c r="ENE704" s="37"/>
      <c r="ENF704" s="34"/>
      <c r="ENG704" s="34"/>
      <c r="ENH704" s="41"/>
      <c r="ENI704" s="41"/>
      <c r="ENJ704" s="41"/>
      <c r="ENK704" s="41"/>
      <c r="ENL704" s="36"/>
      <c r="ENM704" s="41"/>
      <c r="ENN704" s="36"/>
      <c r="ENO704" s="34"/>
      <c r="ENP704" s="34"/>
      <c r="ENQ704" s="37"/>
      <c r="ENR704" s="38"/>
      <c r="ENS704" s="34"/>
      <c r="ENT704" s="39"/>
      <c r="ENU704" s="39"/>
      <c r="ENV704" s="39"/>
      <c r="ENW704" s="39"/>
      <c r="ENX704" s="39"/>
      <c r="ENY704" s="39"/>
      <c r="ENZ704" s="39"/>
      <c r="EOA704" s="39"/>
      <c r="EOB704" s="39"/>
      <c r="EOC704" s="39"/>
      <c r="EOD704" s="39"/>
      <c r="EOE704" s="37"/>
      <c r="EOF704" s="37"/>
      <c r="EOG704" s="37"/>
      <c r="EOH704" s="37"/>
      <c r="EOI704" s="34"/>
      <c r="EOJ704" s="40"/>
      <c r="EOK704" s="34"/>
      <c r="EOL704" s="34"/>
      <c r="EOM704" s="35"/>
      <c r="EON704" s="36"/>
      <c r="EOO704" s="37"/>
      <c r="EOP704" s="34"/>
      <c r="EOQ704" s="34"/>
      <c r="EOR704" s="41"/>
      <c r="EOS704" s="41"/>
      <c r="EOT704" s="41"/>
      <c r="EOU704" s="41"/>
      <c r="EOV704" s="36"/>
      <c r="EOW704" s="41"/>
      <c r="EOX704" s="36"/>
      <c r="EOY704" s="34"/>
      <c r="EOZ704" s="34"/>
      <c r="EPA704" s="37"/>
      <c r="EPB704" s="38"/>
      <c r="EPC704" s="34"/>
      <c r="EPD704" s="39"/>
      <c r="EPE704" s="39"/>
      <c r="EPF704" s="39"/>
      <c r="EPG704" s="39"/>
      <c r="EPH704" s="39"/>
      <c r="EPI704" s="39"/>
      <c r="EPJ704" s="39"/>
      <c r="EPK704" s="39"/>
      <c r="EPL704" s="39"/>
      <c r="EPM704" s="39"/>
      <c r="EPN704" s="39"/>
      <c r="EPO704" s="37"/>
      <c r="EPP704" s="37"/>
      <c r="EPQ704" s="37"/>
      <c r="EPR704" s="37"/>
      <c r="EPS704" s="34"/>
      <c r="EPT704" s="40"/>
      <c r="EPU704" s="34"/>
      <c r="EPV704" s="34"/>
      <c r="EPW704" s="35"/>
      <c r="EPX704" s="36"/>
      <c r="EPY704" s="37"/>
      <c r="EPZ704" s="34"/>
      <c r="EQA704" s="34"/>
      <c r="EQB704" s="41"/>
      <c r="EQC704" s="41"/>
      <c r="EQD704" s="41"/>
      <c r="EQE704" s="41"/>
      <c r="EQF704" s="36"/>
      <c r="EQG704" s="41"/>
      <c r="EQH704" s="36"/>
      <c r="EQI704" s="34"/>
      <c r="EQJ704" s="34"/>
      <c r="EQK704" s="37"/>
      <c r="EQL704" s="38"/>
      <c r="EQM704" s="34"/>
      <c r="EQN704" s="39"/>
      <c r="EQO704" s="39"/>
      <c r="EQP704" s="39"/>
      <c r="EQQ704" s="39"/>
      <c r="EQR704" s="39"/>
      <c r="EQS704" s="39"/>
      <c r="EQT704" s="39"/>
      <c r="EQU704" s="39"/>
      <c r="EQV704" s="39"/>
      <c r="EQW704" s="39"/>
      <c r="EQX704" s="39"/>
      <c r="EQY704" s="37"/>
      <c r="EQZ704" s="37"/>
      <c r="ERA704" s="37"/>
      <c r="ERB704" s="37"/>
      <c r="ERC704" s="34"/>
      <c r="ERD704" s="40"/>
      <c r="ERE704" s="34"/>
      <c r="ERF704" s="34"/>
      <c r="ERG704" s="35"/>
      <c r="ERH704" s="36"/>
      <c r="ERI704" s="37"/>
      <c r="ERJ704" s="34"/>
      <c r="ERK704" s="34"/>
      <c r="ERL704" s="41"/>
      <c r="ERM704" s="41"/>
      <c r="ERN704" s="41"/>
      <c r="ERO704" s="41"/>
      <c r="ERP704" s="36"/>
      <c r="ERQ704" s="41"/>
      <c r="ERR704" s="36"/>
      <c r="ERS704" s="34"/>
      <c r="ERT704" s="34"/>
      <c r="ERU704" s="37"/>
      <c r="ERV704" s="38"/>
      <c r="ERW704" s="34"/>
      <c r="ERX704" s="39"/>
      <c r="ERY704" s="39"/>
      <c r="ERZ704" s="39"/>
      <c r="ESA704" s="39"/>
      <c r="ESB704" s="39"/>
      <c r="ESC704" s="39"/>
      <c r="ESD704" s="39"/>
      <c r="ESE704" s="39"/>
      <c r="ESF704" s="39"/>
      <c r="ESG704" s="39"/>
      <c r="ESH704" s="39"/>
      <c r="ESI704" s="37"/>
      <c r="ESJ704" s="37"/>
      <c r="ESK704" s="37"/>
      <c r="ESL704" s="37"/>
      <c r="ESM704" s="34"/>
      <c r="ESN704" s="40"/>
      <c r="ESO704" s="34"/>
      <c r="ESP704" s="34"/>
      <c r="ESQ704" s="35"/>
      <c r="ESR704" s="36"/>
      <c r="ESS704" s="37"/>
      <c r="EST704" s="34"/>
      <c r="ESU704" s="34"/>
      <c r="ESV704" s="41"/>
      <c r="ESW704" s="41"/>
      <c r="ESX704" s="41"/>
      <c r="ESY704" s="41"/>
      <c r="ESZ704" s="36"/>
      <c r="ETA704" s="41"/>
      <c r="ETB704" s="36"/>
      <c r="ETC704" s="34"/>
      <c r="ETD704" s="34"/>
      <c r="ETE704" s="37"/>
      <c r="ETF704" s="38"/>
      <c r="ETG704" s="34"/>
      <c r="ETH704" s="39"/>
      <c r="ETI704" s="39"/>
      <c r="ETJ704" s="39"/>
      <c r="ETK704" s="39"/>
      <c r="ETL704" s="39"/>
      <c r="ETM704" s="39"/>
      <c r="ETN704" s="39"/>
      <c r="ETO704" s="39"/>
      <c r="ETP704" s="39"/>
      <c r="ETQ704" s="39"/>
      <c r="ETR704" s="39"/>
      <c r="ETS704" s="37"/>
      <c r="ETT704" s="37"/>
      <c r="ETU704" s="37"/>
      <c r="ETV704" s="37"/>
      <c r="ETW704" s="34"/>
      <c r="ETX704" s="40"/>
      <c r="ETY704" s="34"/>
      <c r="ETZ704" s="34"/>
      <c r="EUA704" s="35"/>
      <c r="EUB704" s="36"/>
      <c r="EUC704" s="37"/>
      <c r="EUD704" s="34"/>
      <c r="EUE704" s="34"/>
      <c r="EUF704" s="41"/>
      <c r="EUG704" s="41"/>
      <c r="EUH704" s="41"/>
      <c r="EUI704" s="41"/>
      <c r="EUJ704" s="36"/>
      <c r="EUK704" s="41"/>
      <c r="EUL704" s="36"/>
      <c r="EUM704" s="34"/>
      <c r="EUN704" s="34"/>
      <c r="EUO704" s="37"/>
      <c r="EUP704" s="38"/>
      <c r="EUQ704" s="34"/>
      <c r="EUR704" s="39"/>
      <c r="EUS704" s="39"/>
      <c r="EUT704" s="39"/>
      <c r="EUU704" s="39"/>
      <c r="EUV704" s="39"/>
      <c r="EUW704" s="39"/>
      <c r="EUX704" s="39"/>
      <c r="EUY704" s="39"/>
      <c r="EUZ704" s="39"/>
      <c r="EVA704" s="39"/>
      <c r="EVB704" s="39"/>
      <c r="EVC704" s="37"/>
      <c r="EVD704" s="37"/>
      <c r="EVE704" s="37"/>
      <c r="EVF704" s="37"/>
      <c r="EVG704" s="34"/>
      <c r="EVH704" s="40"/>
      <c r="EVI704" s="34"/>
      <c r="EVJ704" s="34"/>
      <c r="EVK704" s="35"/>
      <c r="EVL704" s="36"/>
      <c r="EVM704" s="37"/>
      <c r="EVN704" s="34"/>
      <c r="EVO704" s="34"/>
      <c r="EVP704" s="41"/>
      <c r="EVQ704" s="41"/>
      <c r="EVR704" s="41"/>
      <c r="EVS704" s="41"/>
      <c r="EVT704" s="36"/>
      <c r="EVU704" s="41"/>
      <c r="EVV704" s="36"/>
      <c r="EVW704" s="34"/>
      <c r="EVX704" s="34"/>
      <c r="EVY704" s="37"/>
      <c r="EVZ704" s="38"/>
      <c r="EWA704" s="34"/>
      <c r="EWB704" s="39"/>
      <c r="EWC704" s="39"/>
      <c r="EWD704" s="39"/>
      <c r="EWE704" s="39"/>
      <c r="EWF704" s="39"/>
      <c r="EWG704" s="39"/>
      <c r="EWH704" s="39"/>
      <c r="EWI704" s="39"/>
      <c r="EWJ704" s="39"/>
      <c r="EWK704" s="39"/>
      <c r="EWL704" s="39"/>
      <c r="EWM704" s="37"/>
      <c r="EWN704" s="37"/>
      <c r="EWO704" s="37"/>
      <c r="EWP704" s="37"/>
      <c r="EWQ704" s="34"/>
      <c r="EWR704" s="40"/>
      <c r="EWS704" s="34"/>
      <c r="EWT704" s="34"/>
      <c r="EWU704" s="35"/>
      <c r="EWV704" s="36"/>
      <c r="EWW704" s="37"/>
      <c r="EWX704" s="34"/>
      <c r="EWY704" s="34"/>
      <c r="EWZ704" s="41"/>
      <c r="EXA704" s="41"/>
      <c r="EXB704" s="41"/>
      <c r="EXC704" s="41"/>
      <c r="EXD704" s="36"/>
      <c r="EXE704" s="41"/>
      <c r="EXF704" s="36"/>
      <c r="EXG704" s="34"/>
      <c r="EXH704" s="34"/>
      <c r="EXI704" s="37"/>
      <c r="EXJ704" s="38"/>
      <c r="EXK704" s="34"/>
      <c r="EXL704" s="39"/>
      <c r="EXM704" s="39"/>
      <c r="EXN704" s="39"/>
      <c r="EXO704" s="39"/>
      <c r="EXP704" s="39"/>
      <c r="EXQ704" s="39"/>
      <c r="EXR704" s="39"/>
      <c r="EXS704" s="39"/>
      <c r="EXT704" s="39"/>
      <c r="EXU704" s="39"/>
      <c r="EXV704" s="39"/>
      <c r="EXW704" s="37"/>
      <c r="EXX704" s="37"/>
      <c r="EXY704" s="37"/>
      <c r="EXZ704" s="37"/>
      <c r="EYA704" s="34"/>
      <c r="EYB704" s="40"/>
      <c r="EYC704" s="34"/>
      <c r="EYD704" s="34"/>
      <c r="EYE704" s="35"/>
      <c r="EYF704" s="36"/>
      <c r="EYG704" s="37"/>
      <c r="EYH704" s="34"/>
      <c r="EYI704" s="34"/>
      <c r="EYJ704" s="41"/>
      <c r="EYK704" s="41"/>
      <c r="EYL704" s="41"/>
      <c r="EYM704" s="41"/>
      <c r="EYN704" s="36"/>
      <c r="EYO704" s="41"/>
      <c r="EYP704" s="36"/>
      <c r="EYQ704" s="34"/>
      <c r="EYR704" s="34"/>
      <c r="EYS704" s="37"/>
      <c r="EYT704" s="38"/>
      <c r="EYU704" s="34"/>
      <c r="EYV704" s="39"/>
      <c r="EYW704" s="39"/>
      <c r="EYX704" s="39"/>
      <c r="EYY704" s="39"/>
      <c r="EYZ704" s="39"/>
      <c r="EZA704" s="39"/>
      <c r="EZB704" s="39"/>
      <c r="EZC704" s="39"/>
      <c r="EZD704" s="39"/>
      <c r="EZE704" s="39"/>
      <c r="EZF704" s="39"/>
      <c r="EZG704" s="37"/>
      <c r="EZH704" s="37"/>
      <c r="EZI704" s="37"/>
      <c r="EZJ704" s="37"/>
      <c r="EZK704" s="34"/>
      <c r="EZL704" s="40"/>
      <c r="EZM704" s="34"/>
      <c r="EZN704" s="34"/>
      <c r="EZO704" s="35"/>
      <c r="EZP704" s="36"/>
      <c r="EZQ704" s="37"/>
      <c r="EZR704" s="34"/>
      <c r="EZS704" s="34"/>
      <c r="EZT704" s="41"/>
      <c r="EZU704" s="41"/>
      <c r="EZV704" s="41"/>
      <c r="EZW704" s="41"/>
      <c r="EZX704" s="36"/>
      <c r="EZY704" s="41"/>
      <c r="EZZ704" s="36"/>
      <c r="FAA704" s="34"/>
      <c r="FAB704" s="34"/>
      <c r="FAC704" s="37"/>
      <c r="FAD704" s="38"/>
      <c r="FAE704" s="34"/>
      <c r="FAF704" s="39"/>
      <c r="FAG704" s="39"/>
      <c r="FAH704" s="39"/>
      <c r="FAI704" s="39"/>
      <c r="FAJ704" s="39"/>
      <c r="FAK704" s="39"/>
      <c r="FAL704" s="39"/>
      <c r="FAM704" s="39"/>
      <c r="FAN704" s="39"/>
      <c r="FAO704" s="39"/>
      <c r="FAP704" s="39"/>
      <c r="FAQ704" s="37"/>
      <c r="FAR704" s="37"/>
      <c r="FAS704" s="37"/>
      <c r="FAT704" s="37"/>
      <c r="FAU704" s="34"/>
      <c r="FAV704" s="40"/>
      <c r="FAW704" s="34"/>
      <c r="FAX704" s="34"/>
      <c r="FAY704" s="35"/>
      <c r="FAZ704" s="36"/>
      <c r="FBA704" s="37"/>
      <c r="FBB704" s="34"/>
      <c r="FBC704" s="34"/>
      <c r="FBD704" s="41"/>
      <c r="FBE704" s="41"/>
      <c r="FBF704" s="41"/>
      <c r="FBG704" s="41"/>
      <c r="FBH704" s="36"/>
      <c r="FBI704" s="41"/>
      <c r="FBJ704" s="36"/>
      <c r="FBK704" s="34"/>
      <c r="FBL704" s="34"/>
      <c r="FBM704" s="37"/>
      <c r="FBN704" s="38"/>
      <c r="FBO704" s="34"/>
      <c r="FBP704" s="39"/>
      <c r="FBQ704" s="39"/>
      <c r="FBR704" s="39"/>
      <c r="FBS704" s="39"/>
      <c r="FBT704" s="39"/>
      <c r="FBU704" s="39"/>
      <c r="FBV704" s="39"/>
      <c r="FBW704" s="39"/>
      <c r="FBX704" s="39"/>
      <c r="FBY704" s="39"/>
      <c r="FBZ704" s="39"/>
      <c r="FCA704" s="37"/>
      <c r="FCB704" s="37"/>
      <c r="FCC704" s="37"/>
      <c r="FCD704" s="37"/>
      <c r="FCE704" s="34"/>
      <c r="FCF704" s="40"/>
      <c r="FCG704" s="34"/>
      <c r="FCH704" s="34"/>
      <c r="FCI704" s="35"/>
      <c r="FCJ704" s="36"/>
      <c r="FCK704" s="37"/>
      <c r="FCL704" s="34"/>
      <c r="FCM704" s="34"/>
      <c r="FCN704" s="41"/>
      <c r="FCO704" s="41"/>
      <c r="FCP704" s="41"/>
      <c r="FCQ704" s="41"/>
      <c r="FCR704" s="36"/>
      <c r="FCS704" s="41"/>
      <c r="FCT704" s="36"/>
      <c r="FCU704" s="34"/>
      <c r="FCV704" s="34"/>
      <c r="FCW704" s="37"/>
      <c r="FCX704" s="38"/>
      <c r="FCY704" s="34"/>
      <c r="FCZ704" s="39"/>
      <c r="FDA704" s="39"/>
      <c r="FDB704" s="39"/>
      <c r="FDC704" s="39"/>
      <c r="FDD704" s="39"/>
      <c r="FDE704" s="39"/>
      <c r="FDF704" s="39"/>
      <c r="FDG704" s="39"/>
      <c r="FDH704" s="39"/>
      <c r="FDI704" s="39"/>
      <c r="FDJ704" s="39"/>
      <c r="FDK704" s="37"/>
      <c r="FDL704" s="37"/>
      <c r="FDM704" s="37"/>
      <c r="FDN704" s="37"/>
      <c r="FDO704" s="34"/>
      <c r="FDP704" s="40"/>
      <c r="FDQ704" s="34"/>
      <c r="FDR704" s="34"/>
      <c r="FDS704" s="35"/>
      <c r="FDT704" s="36"/>
      <c r="FDU704" s="37"/>
      <c r="FDV704" s="34"/>
      <c r="FDW704" s="34"/>
      <c r="FDX704" s="41"/>
      <c r="FDY704" s="41"/>
      <c r="FDZ704" s="41"/>
      <c r="FEA704" s="41"/>
      <c r="FEB704" s="36"/>
      <c r="FEC704" s="41"/>
      <c r="FED704" s="36"/>
      <c r="FEE704" s="34"/>
      <c r="FEF704" s="34"/>
      <c r="FEG704" s="37"/>
      <c r="FEH704" s="38"/>
      <c r="FEI704" s="34"/>
      <c r="FEJ704" s="39"/>
      <c r="FEK704" s="39"/>
      <c r="FEL704" s="39"/>
      <c r="FEM704" s="39"/>
      <c r="FEN704" s="39"/>
      <c r="FEO704" s="39"/>
      <c r="FEP704" s="39"/>
      <c r="FEQ704" s="39"/>
      <c r="FER704" s="39"/>
      <c r="FES704" s="39"/>
      <c r="FET704" s="39"/>
      <c r="FEU704" s="37"/>
      <c r="FEV704" s="37"/>
      <c r="FEW704" s="37"/>
      <c r="FEX704" s="37"/>
      <c r="FEY704" s="34"/>
      <c r="FEZ704" s="40"/>
      <c r="FFA704" s="34"/>
      <c r="FFB704" s="34"/>
      <c r="FFC704" s="35"/>
      <c r="FFD704" s="36"/>
      <c r="FFE704" s="37"/>
      <c r="FFF704" s="34"/>
      <c r="FFG704" s="34"/>
      <c r="FFH704" s="41"/>
      <c r="FFI704" s="41"/>
      <c r="FFJ704" s="41"/>
      <c r="FFK704" s="41"/>
      <c r="FFL704" s="36"/>
      <c r="FFM704" s="41"/>
      <c r="FFN704" s="36"/>
      <c r="FFO704" s="34"/>
      <c r="FFP704" s="34"/>
      <c r="FFQ704" s="37"/>
      <c r="FFR704" s="38"/>
      <c r="FFS704" s="34"/>
      <c r="FFT704" s="39"/>
      <c r="FFU704" s="39"/>
      <c r="FFV704" s="39"/>
      <c r="FFW704" s="39"/>
      <c r="FFX704" s="39"/>
      <c r="FFY704" s="39"/>
      <c r="FFZ704" s="39"/>
      <c r="FGA704" s="39"/>
      <c r="FGB704" s="39"/>
      <c r="FGC704" s="39"/>
      <c r="FGD704" s="39"/>
      <c r="FGE704" s="37"/>
      <c r="FGF704" s="37"/>
      <c r="FGG704" s="37"/>
      <c r="FGH704" s="37"/>
      <c r="FGI704" s="34"/>
      <c r="FGJ704" s="40"/>
      <c r="FGK704" s="34"/>
      <c r="FGL704" s="34"/>
      <c r="FGM704" s="35"/>
      <c r="FGN704" s="36"/>
      <c r="FGO704" s="37"/>
      <c r="FGP704" s="34"/>
      <c r="FGQ704" s="34"/>
      <c r="FGR704" s="41"/>
      <c r="FGS704" s="41"/>
      <c r="FGT704" s="41"/>
      <c r="FGU704" s="41"/>
      <c r="FGV704" s="36"/>
      <c r="FGW704" s="41"/>
      <c r="FGX704" s="36"/>
      <c r="FGY704" s="34"/>
      <c r="FGZ704" s="34"/>
      <c r="FHA704" s="37"/>
      <c r="FHB704" s="38"/>
      <c r="FHC704" s="34"/>
      <c r="FHD704" s="39"/>
      <c r="FHE704" s="39"/>
      <c r="FHF704" s="39"/>
      <c r="FHG704" s="39"/>
      <c r="FHH704" s="39"/>
      <c r="FHI704" s="39"/>
      <c r="FHJ704" s="39"/>
      <c r="FHK704" s="39"/>
      <c r="FHL704" s="39"/>
      <c r="FHM704" s="39"/>
      <c r="FHN704" s="39"/>
      <c r="FHO704" s="37"/>
      <c r="FHP704" s="37"/>
      <c r="FHQ704" s="37"/>
      <c r="FHR704" s="37"/>
      <c r="FHS704" s="34"/>
      <c r="FHT704" s="40"/>
      <c r="FHU704" s="34"/>
      <c r="FHV704" s="34"/>
      <c r="FHW704" s="35"/>
      <c r="FHX704" s="36"/>
      <c r="FHY704" s="37"/>
      <c r="FHZ704" s="34"/>
      <c r="FIA704" s="34"/>
      <c r="FIB704" s="41"/>
      <c r="FIC704" s="41"/>
      <c r="FID704" s="41"/>
      <c r="FIE704" s="41"/>
      <c r="FIF704" s="36"/>
      <c r="FIG704" s="41"/>
      <c r="FIH704" s="36"/>
      <c r="FII704" s="34"/>
      <c r="FIJ704" s="34"/>
      <c r="FIK704" s="37"/>
      <c r="FIL704" s="38"/>
      <c r="FIM704" s="34"/>
      <c r="FIN704" s="39"/>
      <c r="FIO704" s="39"/>
      <c r="FIP704" s="39"/>
      <c r="FIQ704" s="39"/>
      <c r="FIR704" s="39"/>
      <c r="FIS704" s="39"/>
      <c r="FIT704" s="39"/>
      <c r="FIU704" s="39"/>
      <c r="FIV704" s="39"/>
      <c r="FIW704" s="39"/>
      <c r="FIX704" s="39"/>
      <c r="FIY704" s="37"/>
      <c r="FIZ704" s="37"/>
      <c r="FJA704" s="37"/>
      <c r="FJB704" s="37"/>
      <c r="FJC704" s="34"/>
      <c r="FJD704" s="40"/>
      <c r="FJE704" s="34"/>
      <c r="FJF704" s="34"/>
      <c r="FJG704" s="35"/>
      <c r="FJH704" s="36"/>
      <c r="FJI704" s="37"/>
      <c r="FJJ704" s="34"/>
      <c r="FJK704" s="34"/>
      <c r="FJL704" s="41"/>
      <c r="FJM704" s="41"/>
      <c r="FJN704" s="41"/>
      <c r="FJO704" s="41"/>
      <c r="FJP704" s="36"/>
      <c r="FJQ704" s="41"/>
      <c r="FJR704" s="36"/>
      <c r="FJS704" s="34"/>
      <c r="FJT704" s="34"/>
      <c r="FJU704" s="37"/>
      <c r="FJV704" s="38"/>
      <c r="FJW704" s="34"/>
      <c r="FJX704" s="39"/>
      <c r="FJY704" s="39"/>
      <c r="FJZ704" s="39"/>
      <c r="FKA704" s="39"/>
      <c r="FKB704" s="39"/>
      <c r="FKC704" s="39"/>
      <c r="FKD704" s="39"/>
      <c r="FKE704" s="39"/>
      <c r="FKF704" s="39"/>
      <c r="FKG704" s="39"/>
      <c r="FKH704" s="39"/>
      <c r="FKI704" s="37"/>
      <c r="FKJ704" s="37"/>
      <c r="FKK704" s="37"/>
      <c r="FKL704" s="37"/>
      <c r="FKM704" s="34"/>
      <c r="FKN704" s="40"/>
      <c r="FKO704" s="34"/>
      <c r="FKP704" s="34"/>
      <c r="FKQ704" s="35"/>
      <c r="FKR704" s="36"/>
      <c r="FKS704" s="37"/>
      <c r="FKT704" s="34"/>
      <c r="FKU704" s="34"/>
      <c r="FKV704" s="41"/>
      <c r="FKW704" s="41"/>
      <c r="FKX704" s="41"/>
      <c r="FKY704" s="41"/>
      <c r="FKZ704" s="36"/>
      <c r="FLA704" s="41"/>
      <c r="FLB704" s="36"/>
      <c r="FLC704" s="34"/>
      <c r="FLD704" s="34"/>
      <c r="FLE704" s="37"/>
      <c r="FLF704" s="38"/>
      <c r="FLG704" s="34"/>
      <c r="FLH704" s="39"/>
      <c r="FLI704" s="39"/>
      <c r="FLJ704" s="39"/>
      <c r="FLK704" s="39"/>
      <c r="FLL704" s="39"/>
      <c r="FLM704" s="39"/>
      <c r="FLN704" s="39"/>
      <c r="FLO704" s="39"/>
      <c r="FLP704" s="39"/>
      <c r="FLQ704" s="39"/>
      <c r="FLR704" s="39"/>
      <c r="FLS704" s="37"/>
      <c r="FLT704" s="37"/>
      <c r="FLU704" s="37"/>
      <c r="FLV704" s="37"/>
      <c r="FLW704" s="34"/>
      <c r="FLX704" s="40"/>
      <c r="FLY704" s="34"/>
      <c r="FLZ704" s="34"/>
      <c r="FMA704" s="35"/>
      <c r="FMB704" s="36"/>
      <c r="FMC704" s="37"/>
      <c r="FMD704" s="34"/>
      <c r="FME704" s="34"/>
      <c r="FMF704" s="41"/>
      <c r="FMG704" s="41"/>
      <c r="FMH704" s="41"/>
      <c r="FMI704" s="41"/>
      <c r="FMJ704" s="36"/>
      <c r="FMK704" s="41"/>
      <c r="FML704" s="36"/>
      <c r="FMM704" s="34"/>
      <c r="FMN704" s="34"/>
      <c r="FMO704" s="37"/>
      <c r="FMP704" s="38"/>
      <c r="FMQ704" s="34"/>
      <c r="FMR704" s="39"/>
      <c r="FMS704" s="39"/>
      <c r="FMT704" s="39"/>
      <c r="FMU704" s="39"/>
      <c r="FMV704" s="39"/>
      <c r="FMW704" s="39"/>
      <c r="FMX704" s="39"/>
      <c r="FMY704" s="39"/>
      <c r="FMZ704" s="39"/>
      <c r="FNA704" s="39"/>
      <c r="FNB704" s="39"/>
      <c r="FNC704" s="37"/>
      <c r="FND704" s="37"/>
      <c r="FNE704" s="37"/>
      <c r="FNF704" s="37"/>
      <c r="FNG704" s="34"/>
      <c r="FNH704" s="40"/>
      <c r="FNI704" s="34"/>
      <c r="FNJ704" s="34"/>
      <c r="FNK704" s="35"/>
      <c r="FNL704" s="36"/>
      <c r="FNM704" s="37"/>
      <c r="FNN704" s="34"/>
      <c r="FNO704" s="34"/>
      <c r="FNP704" s="41"/>
      <c r="FNQ704" s="41"/>
      <c r="FNR704" s="41"/>
      <c r="FNS704" s="41"/>
      <c r="FNT704" s="36"/>
      <c r="FNU704" s="41"/>
      <c r="FNV704" s="36"/>
      <c r="FNW704" s="34"/>
      <c r="FNX704" s="34"/>
      <c r="FNY704" s="37"/>
      <c r="FNZ704" s="38"/>
      <c r="FOA704" s="34"/>
      <c r="FOB704" s="39"/>
      <c r="FOC704" s="39"/>
      <c r="FOD704" s="39"/>
      <c r="FOE704" s="39"/>
      <c r="FOF704" s="39"/>
      <c r="FOG704" s="39"/>
      <c r="FOH704" s="39"/>
      <c r="FOI704" s="39"/>
      <c r="FOJ704" s="39"/>
      <c r="FOK704" s="39"/>
      <c r="FOL704" s="39"/>
      <c r="FOM704" s="37"/>
      <c r="FON704" s="37"/>
      <c r="FOO704" s="37"/>
      <c r="FOP704" s="37"/>
      <c r="FOQ704" s="34"/>
      <c r="FOR704" s="40"/>
      <c r="FOS704" s="34"/>
      <c r="FOT704" s="34"/>
      <c r="FOU704" s="35"/>
      <c r="FOV704" s="36"/>
      <c r="FOW704" s="37"/>
      <c r="FOX704" s="34"/>
      <c r="FOY704" s="34"/>
      <c r="FOZ704" s="41"/>
      <c r="FPA704" s="41"/>
      <c r="FPB704" s="41"/>
      <c r="FPC704" s="41"/>
      <c r="FPD704" s="36"/>
      <c r="FPE704" s="41"/>
      <c r="FPF704" s="36"/>
      <c r="FPG704" s="34"/>
      <c r="FPH704" s="34"/>
      <c r="FPI704" s="37"/>
      <c r="FPJ704" s="38"/>
      <c r="FPK704" s="34"/>
      <c r="FPL704" s="39"/>
      <c r="FPM704" s="39"/>
      <c r="FPN704" s="39"/>
      <c r="FPO704" s="39"/>
      <c r="FPP704" s="39"/>
      <c r="FPQ704" s="39"/>
      <c r="FPR704" s="39"/>
      <c r="FPS704" s="39"/>
      <c r="FPT704" s="39"/>
      <c r="FPU704" s="39"/>
      <c r="FPV704" s="39"/>
      <c r="FPW704" s="37"/>
      <c r="FPX704" s="37"/>
      <c r="FPY704" s="37"/>
      <c r="FPZ704" s="37"/>
      <c r="FQA704" s="34"/>
      <c r="FQB704" s="40"/>
      <c r="FQC704" s="34"/>
      <c r="FQD704" s="34"/>
      <c r="FQE704" s="35"/>
      <c r="FQF704" s="36"/>
      <c r="FQG704" s="37"/>
      <c r="FQH704" s="34"/>
      <c r="FQI704" s="34"/>
      <c r="FQJ704" s="41"/>
      <c r="FQK704" s="41"/>
      <c r="FQL704" s="41"/>
      <c r="FQM704" s="41"/>
      <c r="FQN704" s="36"/>
      <c r="FQO704" s="41"/>
      <c r="FQP704" s="36"/>
      <c r="FQQ704" s="34"/>
      <c r="FQR704" s="34"/>
      <c r="FQS704" s="37"/>
      <c r="FQT704" s="38"/>
      <c r="FQU704" s="34"/>
      <c r="FQV704" s="39"/>
      <c r="FQW704" s="39"/>
      <c r="FQX704" s="39"/>
      <c r="FQY704" s="39"/>
      <c r="FQZ704" s="39"/>
      <c r="FRA704" s="39"/>
      <c r="FRB704" s="39"/>
      <c r="FRC704" s="39"/>
      <c r="FRD704" s="39"/>
      <c r="FRE704" s="39"/>
      <c r="FRF704" s="39"/>
      <c r="FRG704" s="37"/>
      <c r="FRH704" s="37"/>
      <c r="FRI704" s="37"/>
      <c r="FRJ704" s="37"/>
      <c r="FRK704" s="34"/>
      <c r="FRL704" s="40"/>
      <c r="FRM704" s="34"/>
      <c r="FRN704" s="34"/>
      <c r="FRO704" s="35"/>
      <c r="FRP704" s="36"/>
      <c r="FRQ704" s="37"/>
      <c r="FRR704" s="34"/>
      <c r="FRS704" s="34"/>
      <c r="FRT704" s="41"/>
      <c r="FRU704" s="41"/>
      <c r="FRV704" s="41"/>
      <c r="FRW704" s="41"/>
      <c r="FRX704" s="36"/>
      <c r="FRY704" s="41"/>
      <c r="FRZ704" s="36"/>
      <c r="FSA704" s="34"/>
      <c r="FSB704" s="34"/>
      <c r="FSC704" s="37"/>
      <c r="FSD704" s="38"/>
      <c r="FSE704" s="34"/>
      <c r="FSF704" s="39"/>
      <c r="FSG704" s="39"/>
      <c r="FSH704" s="39"/>
      <c r="FSI704" s="39"/>
      <c r="FSJ704" s="39"/>
      <c r="FSK704" s="39"/>
      <c r="FSL704" s="39"/>
      <c r="FSM704" s="39"/>
      <c r="FSN704" s="39"/>
      <c r="FSO704" s="39"/>
      <c r="FSP704" s="39"/>
      <c r="FSQ704" s="37"/>
      <c r="FSR704" s="37"/>
      <c r="FSS704" s="37"/>
      <c r="FST704" s="37"/>
      <c r="FSU704" s="34"/>
      <c r="FSV704" s="40"/>
      <c r="FSW704" s="34"/>
      <c r="FSX704" s="34"/>
      <c r="FSY704" s="35"/>
      <c r="FSZ704" s="36"/>
      <c r="FTA704" s="37"/>
      <c r="FTB704" s="34"/>
      <c r="FTC704" s="34"/>
      <c r="FTD704" s="41"/>
      <c r="FTE704" s="41"/>
      <c r="FTF704" s="41"/>
      <c r="FTG704" s="41"/>
      <c r="FTH704" s="36"/>
      <c r="FTI704" s="41"/>
      <c r="FTJ704" s="36"/>
      <c r="FTK704" s="34"/>
      <c r="FTL704" s="34"/>
      <c r="FTM704" s="37"/>
      <c r="FTN704" s="38"/>
      <c r="FTO704" s="34"/>
      <c r="FTP704" s="39"/>
      <c r="FTQ704" s="39"/>
      <c r="FTR704" s="39"/>
      <c r="FTS704" s="39"/>
      <c r="FTT704" s="39"/>
      <c r="FTU704" s="39"/>
      <c r="FTV704" s="39"/>
      <c r="FTW704" s="39"/>
      <c r="FTX704" s="39"/>
      <c r="FTY704" s="39"/>
      <c r="FTZ704" s="39"/>
      <c r="FUA704" s="37"/>
      <c r="FUB704" s="37"/>
      <c r="FUC704" s="37"/>
      <c r="FUD704" s="37"/>
      <c r="FUE704" s="34"/>
      <c r="FUF704" s="40"/>
      <c r="FUG704" s="34"/>
      <c r="FUH704" s="34"/>
      <c r="FUI704" s="35"/>
      <c r="FUJ704" s="36"/>
      <c r="FUK704" s="37"/>
      <c r="FUL704" s="34"/>
      <c r="FUM704" s="34"/>
      <c r="FUN704" s="41"/>
      <c r="FUO704" s="41"/>
      <c r="FUP704" s="41"/>
      <c r="FUQ704" s="41"/>
      <c r="FUR704" s="36"/>
      <c r="FUS704" s="41"/>
      <c r="FUT704" s="36"/>
      <c r="FUU704" s="34"/>
      <c r="FUV704" s="34"/>
      <c r="FUW704" s="37"/>
      <c r="FUX704" s="38"/>
      <c r="FUY704" s="34"/>
      <c r="FUZ704" s="39"/>
      <c r="FVA704" s="39"/>
      <c r="FVB704" s="39"/>
      <c r="FVC704" s="39"/>
      <c r="FVD704" s="39"/>
      <c r="FVE704" s="39"/>
      <c r="FVF704" s="39"/>
      <c r="FVG704" s="39"/>
      <c r="FVH704" s="39"/>
      <c r="FVI704" s="39"/>
      <c r="FVJ704" s="39"/>
      <c r="FVK704" s="37"/>
      <c r="FVL704" s="37"/>
      <c r="FVM704" s="37"/>
      <c r="FVN704" s="37"/>
      <c r="FVO704" s="34"/>
      <c r="FVP704" s="40"/>
      <c r="FVQ704" s="34"/>
      <c r="FVR704" s="34"/>
      <c r="FVS704" s="35"/>
      <c r="FVT704" s="36"/>
      <c r="FVU704" s="37"/>
      <c r="FVV704" s="34"/>
      <c r="FVW704" s="34"/>
      <c r="FVX704" s="41"/>
      <c r="FVY704" s="41"/>
      <c r="FVZ704" s="41"/>
      <c r="FWA704" s="41"/>
      <c r="FWB704" s="36"/>
      <c r="FWC704" s="41"/>
      <c r="FWD704" s="36"/>
      <c r="FWE704" s="34"/>
      <c r="FWF704" s="34"/>
      <c r="FWG704" s="37"/>
      <c r="FWH704" s="38"/>
      <c r="FWI704" s="34"/>
      <c r="FWJ704" s="39"/>
      <c r="FWK704" s="39"/>
      <c r="FWL704" s="39"/>
      <c r="FWM704" s="39"/>
      <c r="FWN704" s="39"/>
      <c r="FWO704" s="39"/>
      <c r="FWP704" s="39"/>
      <c r="FWQ704" s="39"/>
      <c r="FWR704" s="39"/>
      <c r="FWS704" s="39"/>
      <c r="FWT704" s="39"/>
      <c r="FWU704" s="37"/>
      <c r="FWV704" s="37"/>
      <c r="FWW704" s="37"/>
      <c r="FWX704" s="37"/>
      <c r="FWY704" s="34"/>
      <c r="FWZ704" s="40"/>
      <c r="FXA704" s="34"/>
      <c r="FXB704" s="34"/>
      <c r="FXC704" s="35"/>
      <c r="FXD704" s="36"/>
      <c r="FXE704" s="37"/>
      <c r="FXF704" s="34"/>
      <c r="FXG704" s="34"/>
      <c r="FXH704" s="41"/>
      <c r="FXI704" s="41"/>
      <c r="FXJ704" s="41"/>
      <c r="FXK704" s="41"/>
      <c r="FXL704" s="36"/>
      <c r="FXM704" s="41"/>
      <c r="FXN704" s="36"/>
      <c r="FXO704" s="34"/>
      <c r="FXP704" s="34"/>
      <c r="FXQ704" s="37"/>
      <c r="FXR704" s="38"/>
      <c r="FXS704" s="34"/>
      <c r="FXT704" s="39"/>
      <c r="FXU704" s="39"/>
      <c r="FXV704" s="39"/>
      <c r="FXW704" s="39"/>
      <c r="FXX704" s="39"/>
      <c r="FXY704" s="39"/>
      <c r="FXZ704" s="39"/>
      <c r="FYA704" s="39"/>
      <c r="FYB704" s="39"/>
      <c r="FYC704" s="39"/>
      <c r="FYD704" s="39"/>
      <c r="FYE704" s="37"/>
      <c r="FYF704" s="37"/>
      <c r="FYG704" s="37"/>
      <c r="FYH704" s="37"/>
      <c r="FYI704" s="34"/>
      <c r="FYJ704" s="40"/>
      <c r="FYK704" s="34"/>
      <c r="FYL704" s="34"/>
      <c r="FYM704" s="35"/>
      <c r="FYN704" s="36"/>
      <c r="FYO704" s="37"/>
      <c r="FYP704" s="34"/>
      <c r="FYQ704" s="34"/>
      <c r="FYR704" s="41"/>
      <c r="FYS704" s="41"/>
      <c r="FYT704" s="41"/>
      <c r="FYU704" s="41"/>
      <c r="FYV704" s="36"/>
      <c r="FYW704" s="41"/>
      <c r="FYX704" s="36"/>
      <c r="FYY704" s="34"/>
      <c r="FYZ704" s="34"/>
      <c r="FZA704" s="37"/>
      <c r="FZB704" s="38"/>
      <c r="FZC704" s="34"/>
      <c r="FZD704" s="39"/>
      <c r="FZE704" s="39"/>
      <c r="FZF704" s="39"/>
      <c r="FZG704" s="39"/>
      <c r="FZH704" s="39"/>
      <c r="FZI704" s="39"/>
      <c r="FZJ704" s="39"/>
      <c r="FZK704" s="39"/>
      <c r="FZL704" s="39"/>
      <c r="FZM704" s="39"/>
      <c r="FZN704" s="39"/>
      <c r="FZO704" s="37"/>
      <c r="FZP704" s="37"/>
      <c r="FZQ704" s="37"/>
      <c r="FZR704" s="37"/>
      <c r="FZS704" s="34"/>
      <c r="FZT704" s="40"/>
      <c r="FZU704" s="34"/>
      <c r="FZV704" s="34"/>
      <c r="FZW704" s="35"/>
      <c r="FZX704" s="36"/>
      <c r="FZY704" s="37"/>
      <c r="FZZ704" s="34"/>
      <c r="GAA704" s="34"/>
      <c r="GAB704" s="41"/>
      <c r="GAC704" s="41"/>
      <c r="GAD704" s="41"/>
      <c r="GAE704" s="41"/>
      <c r="GAF704" s="36"/>
      <c r="GAG704" s="41"/>
      <c r="GAH704" s="36"/>
      <c r="GAI704" s="34"/>
      <c r="GAJ704" s="34"/>
      <c r="GAK704" s="37"/>
      <c r="GAL704" s="38"/>
      <c r="GAM704" s="34"/>
      <c r="GAN704" s="39"/>
      <c r="GAO704" s="39"/>
      <c r="GAP704" s="39"/>
      <c r="GAQ704" s="39"/>
      <c r="GAR704" s="39"/>
      <c r="GAS704" s="39"/>
      <c r="GAT704" s="39"/>
      <c r="GAU704" s="39"/>
      <c r="GAV704" s="39"/>
      <c r="GAW704" s="39"/>
      <c r="GAX704" s="39"/>
      <c r="GAY704" s="37"/>
      <c r="GAZ704" s="37"/>
      <c r="GBA704" s="37"/>
      <c r="GBB704" s="37"/>
      <c r="GBC704" s="34"/>
      <c r="GBD704" s="40"/>
      <c r="GBE704" s="34"/>
      <c r="GBF704" s="34"/>
      <c r="GBG704" s="35"/>
      <c r="GBH704" s="36"/>
      <c r="GBI704" s="37"/>
      <c r="GBJ704" s="34"/>
      <c r="GBK704" s="34"/>
      <c r="GBL704" s="41"/>
      <c r="GBM704" s="41"/>
      <c r="GBN704" s="41"/>
      <c r="GBO704" s="41"/>
      <c r="GBP704" s="36"/>
      <c r="GBQ704" s="41"/>
      <c r="GBR704" s="36"/>
      <c r="GBS704" s="34"/>
      <c r="GBT704" s="34"/>
      <c r="GBU704" s="37"/>
      <c r="GBV704" s="38"/>
      <c r="GBW704" s="34"/>
      <c r="GBX704" s="39"/>
      <c r="GBY704" s="39"/>
      <c r="GBZ704" s="39"/>
      <c r="GCA704" s="39"/>
      <c r="GCB704" s="39"/>
      <c r="GCC704" s="39"/>
      <c r="GCD704" s="39"/>
      <c r="GCE704" s="39"/>
      <c r="GCF704" s="39"/>
      <c r="GCG704" s="39"/>
      <c r="GCH704" s="39"/>
      <c r="GCI704" s="37"/>
      <c r="GCJ704" s="37"/>
      <c r="GCK704" s="37"/>
      <c r="GCL704" s="37"/>
      <c r="GCM704" s="34"/>
      <c r="GCN704" s="40"/>
      <c r="GCO704" s="34"/>
      <c r="GCP704" s="34"/>
      <c r="GCQ704" s="35"/>
      <c r="GCR704" s="36"/>
      <c r="GCS704" s="37"/>
      <c r="GCT704" s="34"/>
      <c r="GCU704" s="34"/>
      <c r="GCV704" s="41"/>
      <c r="GCW704" s="41"/>
      <c r="GCX704" s="41"/>
      <c r="GCY704" s="41"/>
      <c r="GCZ704" s="36"/>
      <c r="GDA704" s="41"/>
      <c r="GDB704" s="36"/>
      <c r="GDC704" s="34"/>
      <c r="GDD704" s="34"/>
      <c r="GDE704" s="37"/>
      <c r="GDF704" s="38"/>
      <c r="GDG704" s="34"/>
      <c r="GDH704" s="39"/>
      <c r="GDI704" s="39"/>
      <c r="GDJ704" s="39"/>
      <c r="GDK704" s="39"/>
      <c r="GDL704" s="39"/>
      <c r="GDM704" s="39"/>
      <c r="GDN704" s="39"/>
      <c r="GDO704" s="39"/>
      <c r="GDP704" s="39"/>
      <c r="GDQ704" s="39"/>
      <c r="GDR704" s="39"/>
      <c r="GDS704" s="37"/>
      <c r="GDT704" s="37"/>
      <c r="GDU704" s="37"/>
      <c r="GDV704" s="37"/>
      <c r="GDW704" s="34"/>
      <c r="GDX704" s="40"/>
      <c r="GDY704" s="34"/>
      <c r="GDZ704" s="34"/>
      <c r="GEA704" s="35"/>
      <c r="GEB704" s="36"/>
      <c r="GEC704" s="37"/>
      <c r="GED704" s="34"/>
      <c r="GEE704" s="34"/>
      <c r="GEF704" s="41"/>
      <c r="GEG704" s="41"/>
      <c r="GEH704" s="41"/>
      <c r="GEI704" s="41"/>
      <c r="GEJ704" s="36"/>
      <c r="GEK704" s="41"/>
      <c r="GEL704" s="36"/>
      <c r="GEM704" s="34"/>
      <c r="GEN704" s="34"/>
      <c r="GEO704" s="37"/>
      <c r="GEP704" s="38"/>
      <c r="GEQ704" s="34"/>
      <c r="GER704" s="39"/>
      <c r="GES704" s="39"/>
      <c r="GET704" s="39"/>
      <c r="GEU704" s="39"/>
      <c r="GEV704" s="39"/>
      <c r="GEW704" s="39"/>
      <c r="GEX704" s="39"/>
      <c r="GEY704" s="39"/>
      <c r="GEZ704" s="39"/>
      <c r="GFA704" s="39"/>
      <c r="GFB704" s="39"/>
      <c r="GFC704" s="37"/>
      <c r="GFD704" s="37"/>
      <c r="GFE704" s="37"/>
      <c r="GFF704" s="37"/>
      <c r="GFG704" s="34"/>
      <c r="GFH704" s="40"/>
      <c r="GFI704" s="34"/>
      <c r="GFJ704" s="34"/>
      <c r="GFK704" s="35"/>
      <c r="GFL704" s="36"/>
      <c r="GFM704" s="37"/>
      <c r="GFN704" s="34"/>
      <c r="GFO704" s="34"/>
      <c r="GFP704" s="41"/>
      <c r="GFQ704" s="41"/>
      <c r="GFR704" s="41"/>
      <c r="GFS704" s="41"/>
      <c r="GFT704" s="36"/>
      <c r="GFU704" s="41"/>
      <c r="GFV704" s="36"/>
      <c r="GFW704" s="34"/>
      <c r="GFX704" s="34"/>
      <c r="GFY704" s="37"/>
      <c r="GFZ704" s="38"/>
      <c r="GGA704" s="34"/>
      <c r="GGB704" s="39"/>
      <c r="GGC704" s="39"/>
      <c r="GGD704" s="39"/>
      <c r="GGE704" s="39"/>
      <c r="GGF704" s="39"/>
      <c r="GGG704" s="39"/>
      <c r="GGH704" s="39"/>
      <c r="GGI704" s="39"/>
      <c r="GGJ704" s="39"/>
      <c r="GGK704" s="39"/>
      <c r="GGL704" s="39"/>
      <c r="GGM704" s="37"/>
      <c r="GGN704" s="37"/>
      <c r="GGO704" s="37"/>
      <c r="GGP704" s="37"/>
      <c r="GGQ704" s="34"/>
      <c r="GGR704" s="40"/>
      <c r="GGS704" s="34"/>
      <c r="GGT704" s="34"/>
      <c r="GGU704" s="35"/>
      <c r="GGV704" s="36"/>
      <c r="GGW704" s="37"/>
      <c r="GGX704" s="34"/>
      <c r="GGY704" s="34"/>
      <c r="GGZ704" s="41"/>
      <c r="GHA704" s="41"/>
      <c r="GHB704" s="41"/>
      <c r="GHC704" s="41"/>
      <c r="GHD704" s="36"/>
      <c r="GHE704" s="41"/>
      <c r="GHF704" s="36"/>
      <c r="GHG704" s="34"/>
      <c r="GHH704" s="34"/>
      <c r="GHI704" s="37"/>
      <c r="GHJ704" s="38"/>
      <c r="GHK704" s="34"/>
      <c r="GHL704" s="39"/>
      <c r="GHM704" s="39"/>
      <c r="GHN704" s="39"/>
      <c r="GHO704" s="39"/>
      <c r="GHP704" s="39"/>
      <c r="GHQ704" s="39"/>
      <c r="GHR704" s="39"/>
      <c r="GHS704" s="39"/>
      <c r="GHT704" s="39"/>
      <c r="GHU704" s="39"/>
      <c r="GHV704" s="39"/>
      <c r="GHW704" s="37"/>
      <c r="GHX704" s="37"/>
      <c r="GHY704" s="37"/>
      <c r="GHZ704" s="37"/>
      <c r="GIA704" s="34"/>
      <c r="GIB704" s="40"/>
      <c r="GIC704" s="34"/>
      <c r="GID704" s="34"/>
      <c r="GIE704" s="35"/>
      <c r="GIF704" s="36"/>
      <c r="GIG704" s="37"/>
      <c r="GIH704" s="34"/>
      <c r="GII704" s="34"/>
      <c r="GIJ704" s="41"/>
      <c r="GIK704" s="41"/>
      <c r="GIL704" s="41"/>
      <c r="GIM704" s="41"/>
      <c r="GIN704" s="36"/>
      <c r="GIO704" s="41"/>
      <c r="GIP704" s="36"/>
      <c r="GIQ704" s="34"/>
      <c r="GIR704" s="34"/>
      <c r="GIS704" s="37"/>
      <c r="GIT704" s="38"/>
      <c r="GIU704" s="34"/>
      <c r="GIV704" s="39"/>
      <c r="GIW704" s="39"/>
      <c r="GIX704" s="39"/>
      <c r="GIY704" s="39"/>
      <c r="GIZ704" s="39"/>
      <c r="GJA704" s="39"/>
      <c r="GJB704" s="39"/>
      <c r="GJC704" s="39"/>
      <c r="GJD704" s="39"/>
      <c r="GJE704" s="39"/>
      <c r="GJF704" s="39"/>
      <c r="GJG704" s="37"/>
      <c r="GJH704" s="37"/>
      <c r="GJI704" s="37"/>
      <c r="GJJ704" s="37"/>
      <c r="GJK704" s="34"/>
      <c r="GJL704" s="40"/>
      <c r="GJM704" s="34"/>
      <c r="GJN704" s="34"/>
      <c r="GJO704" s="35"/>
      <c r="GJP704" s="36"/>
      <c r="GJQ704" s="37"/>
      <c r="GJR704" s="34"/>
      <c r="GJS704" s="34"/>
      <c r="GJT704" s="41"/>
      <c r="GJU704" s="41"/>
      <c r="GJV704" s="41"/>
      <c r="GJW704" s="41"/>
      <c r="GJX704" s="36"/>
      <c r="GJY704" s="41"/>
      <c r="GJZ704" s="36"/>
      <c r="GKA704" s="34"/>
      <c r="GKB704" s="34"/>
      <c r="GKC704" s="37"/>
      <c r="GKD704" s="38"/>
      <c r="GKE704" s="34"/>
      <c r="GKF704" s="39"/>
      <c r="GKG704" s="39"/>
      <c r="GKH704" s="39"/>
      <c r="GKI704" s="39"/>
      <c r="GKJ704" s="39"/>
      <c r="GKK704" s="39"/>
      <c r="GKL704" s="39"/>
      <c r="GKM704" s="39"/>
      <c r="GKN704" s="39"/>
      <c r="GKO704" s="39"/>
      <c r="GKP704" s="39"/>
      <c r="GKQ704" s="37"/>
      <c r="GKR704" s="37"/>
      <c r="GKS704" s="37"/>
      <c r="GKT704" s="37"/>
      <c r="GKU704" s="34"/>
      <c r="GKV704" s="40"/>
      <c r="GKW704" s="34"/>
      <c r="GKX704" s="34"/>
      <c r="GKY704" s="35"/>
      <c r="GKZ704" s="36"/>
      <c r="GLA704" s="37"/>
      <c r="GLB704" s="34"/>
      <c r="GLC704" s="34"/>
      <c r="GLD704" s="41"/>
      <c r="GLE704" s="41"/>
      <c r="GLF704" s="41"/>
      <c r="GLG704" s="41"/>
      <c r="GLH704" s="36"/>
      <c r="GLI704" s="41"/>
      <c r="GLJ704" s="36"/>
      <c r="GLK704" s="34"/>
      <c r="GLL704" s="34"/>
      <c r="GLM704" s="37"/>
      <c r="GLN704" s="38"/>
      <c r="GLO704" s="34"/>
      <c r="GLP704" s="39"/>
      <c r="GLQ704" s="39"/>
      <c r="GLR704" s="39"/>
      <c r="GLS704" s="39"/>
      <c r="GLT704" s="39"/>
      <c r="GLU704" s="39"/>
      <c r="GLV704" s="39"/>
      <c r="GLW704" s="39"/>
      <c r="GLX704" s="39"/>
      <c r="GLY704" s="39"/>
      <c r="GLZ704" s="39"/>
      <c r="GMA704" s="37"/>
      <c r="GMB704" s="37"/>
      <c r="GMC704" s="37"/>
      <c r="GMD704" s="37"/>
      <c r="GME704" s="34"/>
      <c r="GMF704" s="40"/>
      <c r="GMG704" s="34"/>
      <c r="GMH704" s="34"/>
      <c r="GMI704" s="35"/>
      <c r="GMJ704" s="36"/>
      <c r="GMK704" s="37"/>
      <c r="GML704" s="34"/>
      <c r="GMM704" s="34"/>
      <c r="GMN704" s="41"/>
      <c r="GMO704" s="41"/>
      <c r="GMP704" s="41"/>
      <c r="GMQ704" s="41"/>
      <c r="GMR704" s="36"/>
      <c r="GMS704" s="41"/>
      <c r="GMT704" s="36"/>
      <c r="GMU704" s="34"/>
      <c r="GMV704" s="34"/>
      <c r="GMW704" s="37"/>
      <c r="GMX704" s="38"/>
      <c r="GMY704" s="34"/>
      <c r="GMZ704" s="39"/>
      <c r="GNA704" s="39"/>
      <c r="GNB704" s="39"/>
      <c r="GNC704" s="39"/>
      <c r="GND704" s="39"/>
      <c r="GNE704" s="39"/>
      <c r="GNF704" s="39"/>
      <c r="GNG704" s="39"/>
      <c r="GNH704" s="39"/>
      <c r="GNI704" s="39"/>
      <c r="GNJ704" s="39"/>
      <c r="GNK704" s="37"/>
      <c r="GNL704" s="37"/>
      <c r="GNM704" s="37"/>
      <c r="GNN704" s="37"/>
      <c r="GNO704" s="34"/>
      <c r="GNP704" s="40"/>
      <c r="GNQ704" s="34"/>
      <c r="GNR704" s="34"/>
      <c r="GNS704" s="35"/>
      <c r="GNT704" s="36"/>
      <c r="GNU704" s="37"/>
      <c r="GNV704" s="34"/>
      <c r="GNW704" s="34"/>
      <c r="GNX704" s="41"/>
      <c r="GNY704" s="41"/>
      <c r="GNZ704" s="41"/>
      <c r="GOA704" s="41"/>
      <c r="GOB704" s="36"/>
      <c r="GOC704" s="41"/>
      <c r="GOD704" s="36"/>
      <c r="GOE704" s="34"/>
      <c r="GOF704" s="34"/>
      <c r="GOG704" s="37"/>
      <c r="GOH704" s="38"/>
      <c r="GOI704" s="34"/>
      <c r="GOJ704" s="39"/>
      <c r="GOK704" s="39"/>
      <c r="GOL704" s="39"/>
      <c r="GOM704" s="39"/>
      <c r="GON704" s="39"/>
      <c r="GOO704" s="39"/>
      <c r="GOP704" s="39"/>
      <c r="GOQ704" s="39"/>
      <c r="GOR704" s="39"/>
      <c r="GOS704" s="39"/>
      <c r="GOT704" s="39"/>
      <c r="GOU704" s="37"/>
      <c r="GOV704" s="37"/>
      <c r="GOW704" s="37"/>
      <c r="GOX704" s="37"/>
      <c r="GOY704" s="34"/>
      <c r="GOZ704" s="40"/>
      <c r="GPA704" s="34"/>
      <c r="GPB704" s="34"/>
      <c r="GPC704" s="35"/>
      <c r="GPD704" s="36"/>
      <c r="GPE704" s="37"/>
      <c r="GPF704" s="34"/>
      <c r="GPG704" s="34"/>
      <c r="GPH704" s="41"/>
      <c r="GPI704" s="41"/>
      <c r="GPJ704" s="41"/>
      <c r="GPK704" s="41"/>
      <c r="GPL704" s="36"/>
      <c r="GPM704" s="41"/>
      <c r="GPN704" s="36"/>
      <c r="GPO704" s="34"/>
      <c r="GPP704" s="34"/>
      <c r="GPQ704" s="37"/>
      <c r="GPR704" s="38"/>
      <c r="GPS704" s="34"/>
      <c r="GPT704" s="39"/>
      <c r="GPU704" s="39"/>
      <c r="GPV704" s="39"/>
      <c r="GPW704" s="39"/>
      <c r="GPX704" s="39"/>
      <c r="GPY704" s="39"/>
      <c r="GPZ704" s="39"/>
      <c r="GQA704" s="39"/>
      <c r="GQB704" s="39"/>
      <c r="GQC704" s="39"/>
      <c r="GQD704" s="39"/>
      <c r="GQE704" s="37"/>
      <c r="GQF704" s="37"/>
      <c r="GQG704" s="37"/>
      <c r="GQH704" s="37"/>
      <c r="GQI704" s="34"/>
      <c r="GQJ704" s="40"/>
      <c r="GQK704" s="34"/>
      <c r="GQL704" s="34"/>
      <c r="GQM704" s="35"/>
      <c r="GQN704" s="36"/>
      <c r="GQO704" s="37"/>
      <c r="GQP704" s="34"/>
      <c r="GQQ704" s="34"/>
      <c r="GQR704" s="41"/>
      <c r="GQS704" s="41"/>
      <c r="GQT704" s="41"/>
      <c r="GQU704" s="41"/>
      <c r="GQV704" s="36"/>
      <c r="GQW704" s="41"/>
      <c r="GQX704" s="36"/>
      <c r="GQY704" s="34"/>
      <c r="GQZ704" s="34"/>
      <c r="GRA704" s="37"/>
      <c r="GRB704" s="38"/>
      <c r="GRC704" s="34"/>
      <c r="GRD704" s="39"/>
      <c r="GRE704" s="39"/>
      <c r="GRF704" s="39"/>
      <c r="GRG704" s="39"/>
      <c r="GRH704" s="39"/>
      <c r="GRI704" s="39"/>
      <c r="GRJ704" s="39"/>
      <c r="GRK704" s="39"/>
      <c r="GRL704" s="39"/>
      <c r="GRM704" s="39"/>
      <c r="GRN704" s="39"/>
      <c r="GRO704" s="37"/>
      <c r="GRP704" s="37"/>
      <c r="GRQ704" s="37"/>
      <c r="GRR704" s="37"/>
      <c r="GRS704" s="34"/>
      <c r="GRT704" s="40"/>
      <c r="GRU704" s="34"/>
      <c r="GRV704" s="34"/>
      <c r="GRW704" s="35"/>
      <c r="GRX704" s="36"/>
      <c r="GRY704" s="37"/>
      <c r="GRZ704" s="34"/>
      <c r="GSA704" s="34"/>
      <c r="GSB704" s="41"/>
      <c r="GSC704" s="41"/>
      <c r="GSD704" s="41"/>
      <c r="GSE704" s="41"/>
      <c r="GSF704" s="36"/>
      <c r="GSG704" s="41"/>
      <c r="GSH704" s="36"/>
      <c r="GSI704" s="34"/>
      <c r="GSJ704" s="34"/>
      <c r="GSK704" s="37"/>
      <c r="GSL704" s="38"/>
      <c r="GSM704" s="34"/>
      <c r="GSN704" s="39"/>
      <c r="GSO704" s="39"/>
      <c r="GSP704" s="39"/>
      <c r="GSQ704" s="39"/>
      <c r="GSR704" s="39"/>
      <c r="GSS704" s="39"/>
      <c r="GST704" s="39"/>
      <c r="GSU704" s="39"/>
      <c r="GSV704" s="39"/>
      <c r="GSW704" s="39"/>
      <c r="GSX704" s="39"/>
      <c r="GSY704" s="37"/>
      <c r="GSZ704" s="37"/>
      <c r="GTA704" s="37"/>
      <c r="GTB704" s="37"/>
      <c r="GTC704" s="34"/>
      <c r="GTD704" s="40"/>
      <c r="GTE704" s="34"/>
      <c r="GTF704" s="34"/>
      <c r="GTG704" s="35"/>
      <c r="GTH704" s="36"/>
      <c r="GTI704" s="37"/>
      <c r="GTJ704" s="34"/>
      <c r="GTK704" s="34"/>
      <c r="GTL704" s="41"/>
      <c r="GTM704" s="41"/>
      <c r="GTN704" s="41"/>
      <c r="GTO704" s="41"/>
      <c r="GTP704" s="36"/>
      <c r="GTQ704" s="41"/>
      <c r="GTR704" s="36"/>
      <c r="GTS704" s="34"/>
      <c r="GTT704" s="34"/>
      <c r="GTU704" s="37"/>
      <c r="GTV704" s="38"/>
      <c r="GTW704" s="34"/>
      <c r="GTX704" s="39"/>
      <c r="GTY704" s="39"/>
      <c r="GTZ704" s="39"/>
      <c r="GUA704" s="39"/>
      <c r="GUB704" s="39"/>
      <c r="GUC704" s="39"/>
      <c r="GUD704" s="39"/>
      <c r="GUE704" s="39"/>
      <c r="GUF704" s="39"/>
      <c r="GUG704" s="39"/>
      <c r="GUH704" s="39"/>
      <c r="GUI704" s="37"/>
      <c r="GUJ704" s="37"/>
      <c r="GUK704" s="37"/>
      <c r="GUL704" s="37"/>
      <c r="GUM704" s="34"/>
      <c r="GUN704" s="40"/>
      <c r="GUO704" s="34"/>
      <c r="GUP704" s="34"/>
      <c r="GUQ704" s="35"/>
      <c r="GUR704" s="36"/>
      <c r="GUS704" s="37"/>
      <c r="GUT704" s="34"/>
      <c r="GUU704" s="34"/>
      <c r="GUV704" s="41"/>
      <c r="GUW704" s="41"/>
      <c r="GUX704" s="41"/>
      <c r="GUY704" s="41"/>
      <c r="GUZ704" s="36"/>
      <c r="GVA704" s="41"/>
      <c r="GVB704" s="36"/>
      <c r="GVC704" s="34"/>
      <c r="GVD704" s="34"/>
      <c r="GVE704" s="37"/>
      <c r="GVF704" s="38"/>
      <c r="GVG704" s="34"/>
      <c r="GVH704" s="39"/>
      <c r="GVI704" s="39"/>
      <c r="GVJ704" s="39"/>
      <c r="GVK704" s="39"/>
      <c r="GVL704" s="39"/>
      <c r="GVM704" s="39"/>
      <c r="GVN704" s="39"/>
      <c r="GVO704" s="39"/>
      <c r="GVP704" s="39"/>
      <c r="GVQ704" s="39"/>
      <c r="GVR704" s="39"/>
      <c r="GVS704" s="37"/>
      <c r="GVT704" s="37"/>
      <c r="GVU704" s="37"/>
      <c r="GVV704" s="37"/>
      <c r="GVW704" s="34"/>
      <c r="GVX704" s="40"/>
      <c r="GVY704" s="34"/>
      <c r="GVZ704" s="34"/>
      <c r="GWA704" s="35"/>
      <c r="GWB704" s="36"/>
      <c r="GWC704" s="37"/>
      <c r="GWD704" s="34"/>
      <c r="GWE704" s="34"/>
      <c r="GWF704" s="41"/>
      <c r="GWG704" s="41"/>
      <c r="GWH704" s="41"/>
      <c r="GWI704" s="41"/>
      <c r="GWJ704" s="36"/>
      <c r="GWK704" s="41"/>
      <c r="GWL704" s="36"/>
      <c r="GWM704" s="34"/>
      <c r="GWN704" s="34"/>
      <c r="GWO704" s="37"/>
      <c r="GWP704" s="38"/>
      <c r="GWQ704" s="34"/>
      <c r="GWR704" s="39"/>
      <c r="GWS704" s="39"/>
      <c r="GWT704" s="39"/>
      <c r="GWU704" s="39"/>
      <c r="GWV704" s="39"/>
      <c r="GWW704" s="39"/>
      <c r="GWX704" s="39"/>
      <c r="GWY704" s="39"/>
      <c r="GWZ704" s="39"/>
      <c r="GXA704" s="39"/>
      <c r="GXB704" s="39"/>
      <c r="GXC704" s="37"/>
      <c r="GXD704" s="37"/>
      <c r="GXE704" s="37"/>
      <c r="GXF704" s="37"/>
      <c r="GXG704" s="34"/>
      <c r="GXH704" s="40"/>
      <c r="GXI704" s="34"/>
      <c r="GXJ704" s="34"/>
      <c r="GXK704" s="35"/>
      <c r="GXL704" s="36"/>
      <c r="GXM704" s="37"/>
      <c r="GXN704" s="34"/>
      <c r="GXO704" s="34"/>
      <c r="GXP704" s="41"/>
      <c r="GXQ704" s="41"/>
      <c r="GXR704" s="41"/>
      <c r="GXS704" s="41"/>
      <c r="GXT704" s="36"/>
      <c r="GXU704" s="41"/>
      <c r="GXV704" s="36"/>
      <c r="GXW704" s="34"/>
      <c r="GXX704" s="34"/>
      <c r="GXY704" s="37"/>
      <c r="GXZ704" s="38"/>
      <c r="GYA704" s="34"/>
      <c r="GYB704" s="39"/>
      <c r="GYC704" s="39"/>
      <c r="GYD704" s="39"/>
      <c r="GYE704" s="39"/>
      <c r="GYF704" s="39"/>
      <c r="GYG704" s="39"/>
      <c r="GYH704" s="39"/>
      <c r="GYI704" s="39"/>
      <c r="GYJ704" s="39"/>
      <c r="GYK704" s="39"/>
      <c r="GYL704" s="39"/>
      <c r="GYM704" s="37"/>
      <c r="GYN704" s="37"/>
      <c r="GYO704" s="37"/>
      <c r="GYP704" s="37"/>
      <c r="GYQ704" s="34"/>
      <c r="GYR704" s="40"/>
      <c r="GYS704" s="34"/>
      <c r="GYT704" s="34"/>
      <c r="GYU704" s="35"/>
      <c r="GYV704" s="36"/>
      <c r="GYW704" s="37"/>
      <c r="GYX704" s="34"/>
      <c r="GYY704" s="34"/>
      <c r="GYZ704" s="41"/>
      <c r="GZA704" s="41"/>
      <c r="GZB704" s="41"/>
      <c r="GZC704" s="41"/>
      <c r="GZD704" s="36"/>
      <c r="GZE704" s="41"/>
      <c r="GZF704" s="36"/>
      <c r="GZG704" s="34"/>
      <c r="GZH704" s="34"/>
      <c r="GZI704" s="37"/>
      <c r="GZJ704" s="38"/>
      <c r="GZK704" s="34"/>
      <c r="GZL704" s="39"/>
      <c r="GZM704" s="39"/>
      <c r="GZN704" s="39"/>
      <c r="GZO704" s="39"/>
      <c r="GZP704" s="39"/>
      <c r="GZQ704" s="39"/>
      <c r="GZR704" s="39"/>
      <c r="GZS704" s="39"/>
      <c r="GZT704" s="39"/>
      <c r="GZU704" s="39"/>
      <c r="GZV704" s="39"/>
      <c r="GZW704" s="37"/>
      <c r="GZX704" s="37"/>
      <c r="GZY704" s="37"/>
      <c r="GZZ704" s="37"/>
      <c r="HAA704" s="34"/>
      <c r="HAB704" s="40"/>
      <c r="HAC704" s="34"/>
      <c r="HAD704" s="34"/>
      <c r="HAE704" s="35"/>
      <c r="HAF704" s="36"/>
      <c r="HAG704" s="37"/>
      <c r="HAH704" s="34"/>
      <c r="HAI704" s="34"/>
      <c r="HAJ704" s="41"/>
      <c r="HAK704" s="41"/>
      <c r="HAL704" s="41"/>
      <c r="HAM704" s="41"/>
      <c r="HAN704" s="36"/>
      <c r="HAO704" s="41"/>
      <c r="HAP704" s="36"/>
      <c r="HAQ704" s="34"/>
      <c r="HAR704" s="34"/>
      <c r="HAS704" s="37"/>
      <c r="HAT704" s="38"/>
      <c r="HAU704" s="34"/>
      <c r="HAV704" s="39"/>
      <c r="HAW704" s="39"/>
      <c r="HAX704" s="39"/>
      <c r="HAY704" s="39"/>
      <c r="HAZ704" s="39"/>
      <c r="HBA704" s="39"/>
      <c r="HBB704" s="39"/>
      <c r="HBC704" s="39"/>
      <c r="HBD704" s="39"/>
      <c r="HBE704" s="39"/>
      <c r="HBF704" s="39"/>
      <c r="HBG704" s="37"/>
      <c r="HBH704" s="37"/>
      <c r="HBI704" s="37"/>
      <c r="HBJ704" s="37"/>
      <c r="HBK704" s="34"/>
      <c r="HBL704" s="40"/>
      <c r="HBM704" s="34"/>
      <c r="HBN704" s="34"/>
      <c r="HBO704" s="35"/>
      <c r="HBP704" s="36"/>
      <c r="HBQ704" s="37"/>
      <c r="HBR704" s="34"/>
      <c r="HBS704" s="34"/>
      <c r="HBT704" s="41"/>
      <c r="HBU704" s="41"/>
      <c r="HBV704" s="41"/>
      <c r="HBW704" s="41"/>
      <c r="HBX704" s="36"/>
      <c r="HBY704" s="41"/>
      <c r="HBZ704" s="36"/>
      <c r="HCA704" s="34"/>
      <c r="HCB704" s="34"/>
      <c r="HCC704" s="37"/>
      <c r="HCD704" s="38"/>
      <c r="HCE704" s="34"/>
      <c r="HCF704" s="39"/>
      <c r="HCG704" s="39"/>
      <c r="HCH704" s="39"/>
      <c r="HCI704" s="39"/>
      <c r="HCJ704" s="39"/>
      <c r="HCK704" s="39"/>
      <c r="HCL704" s="39"/>
      <c r="HCM704" s="39"/>
      <c r="HCN704" s="39"/>
      <c r="HCO704" s="39"/>
      <c r="HCP704" s="39"/>
      <c r="HCQ704" s="37"/>
      <c r="HCR704" s="37"/>
      <c r="HCS704" s="37"/>
      <c r="HCT704" s="37"/>
      <c r="HCU704" s="34"/>
      <c r="HCV704" s="40"/>
      <c r="HCW704" s="34"/>
      <c r="HCX704" s="34"/>
      <c r="HCY704" s="35"/>
      <c r="HCZ704" s="36"/>
      <c r="HDA704" s="37"/>
      <c r="HDB704" s="34"/>
      <c r="HDC704" s="34"/>
      <c r="HDD704" s="41"/>
      <c r="HDE704" s="41"/>
      <c r="HDF704" s="41"/>
      <c r="HDG704" s="41"/>
      <c r="HDH704" s="36"/>
      <c r="HDI704" s="41"/>
      <c r="HDJ704" s="36"/>
      <c r="HDK704" s="34"/>
      <c r="HDL704" s="34"/>
      <c r="HDM704" s="37"/>
      <c r="HDN704" s="38"/>
      <c r="HDO704" s="34"/>
      <c r="HDP704" s="39"/>
      <c r="HDQ704" s="39"/>
      <c r="HDR704" s="39"/>
      <c r="HDS704" s="39"/>
      <c r="HDT704" s="39"/>
      <c r="HDU704" s="39"/>
      <c r="HDV704" s="39"/>
      <c r="HDW704" s="39"/>
      <c r="HDX704" s="39"/>
      <c r="HDY704" s="39"/>
      <c r="HDZ704" s="39"/>
      <c r="HEA704" s="37"/>
      <c r="HEB704" s="37"/>
      <c r="HEC704" s="37"/>
      <c r="HED704" s="37"/>
      <c r="HEE704" s="34"/>
      <c r="HEF704" s="40"/>
      <c r="HEG704" s="34"/>
      <c r="HEH704" s="34"/>
      <c r="HEI704" s="35"/>
      <c r="HEJ704" s="36"/>
      <c r="HEK704" s="37"/>
      <c r="HEL704" s="34"/>
      <c r="HEM704" s="34"/>
      <c r="HEN704" s="41"/>
      <c r="HEO704" s="41"/>
      <c r="HEP704" s="41"/>
      <c r="HEQ704" s="41"/>
      <c r="HER704" s="36"/>
      <c r="HES704" s="41"/>
      <c r="HET704" s="36"/>
      <c r="HEU704" s="34"/>
      <c r="HEV704" s="34"/>
      <c r="HEW704" s="37"/>
      <c r="HEX704" s="38"/>
      <c r="HEY704" s="34"/>
      <c r="HEZ704" s="39"/>
      <c r="HFA704" s="39"/>
      <c r="HFB704" s="39"/>
      <c r="HFC704" s="39"/>
      <c r="HFD704" s="39"/>
      <c r="HFE704" s="39"/>
      <c r="HFF704" s="39"/>
      <c r="HFG704" s="39"/>
      <c r="HFH704" s="39"/>
      <c r="HFI704" s="39"/>
      <c r="HFJ704" s="39"/>
      <c r="HFK704" s="37"/>
      <c r="HFL704" s="37"/>
      <c r="HFM704" s="37"/>
      <c r="HFN704" s="37"/>
      <c r="HFO704" s="34"/>
      <c r="HFP704" s="40"/>
      <c r="HFQ704" s="34"/>
      <c r="HFR704" s="34"/>
      <c r="HFS704" s="35"/>
      <c r="HFT704" s="36"/>
      <c r="HFU704" s="37"/>
      <c r="HFV704" s="34"/>
      <c r="HFW704" s="34"/>
      <c r="HFX704" s="41"/>
      <c r="HFY704" s="41"/>
      <c r="HFZ704" s="41"/>
      <c r="HGA704" s="41"/>
      <c r="HGB704" s="36"/>
      <c r="HGC704" s="41"/>
      <c r="HGD704" s="36"/>
      <c r="HGE704" s="34"/>
      <c r="HGF704" s="34"/>
      <c r="HGG704" s="37"/>
      <c r="HGH704" s="38"/>
      <c r="HGI704" s="34"/>
      <c r="HGJ704" s="39"/>
      <c r="HGK704" s="39"/>
      <c r="HGL704" s="39"/>
      <c r="HGM704" s="39"/>
      <c r="HGN704" s="39"/>
      <c r="HGO704" s="39"/>
      <c r="HGP704" s="39"/>
      <c r="HGQ704" s="39"/>
      <c r="HGR704" s="39"/>
      <c r="HGS704" s="39"/>
      <c r="HGT704" s="39"/>
      <c r="HGU704" s="37"/>
      <c r="HGV704" s="37"/>
      <c r="HGW704" s="37"/>
      <c r="HGX704" s="37"/>
      <c r="HGY704" s="34"/>
      <c r="HGZ704" s="40"/>
      <c r="HHA704" s="34"/>
      <c r="HHB704" s="34"/>
      <c r="HHC704" s="35"/>
      <c r="HHD704" s="36"/>
      <c r="HHE704" s="37"/>
      <c r="HHF704" s="34"/>
      <c r="HHG704" s="34"/>
      <c r="HHH704" s="41"/>
      <c r="HHI704" s="41"/>
      <c r="HHJ704" s="41"/>
      <c r="HHK704" s="41"/>
      <c r="HHL704" s="36"/>
      <c r="HHM704" s="41"/>
      <c r="HHN704" s="36"/>
      <c r="HHO704" s="34"/>
      <c r="HHP704" s="34"/>
      <c r="HHQ704" s="37"/>
      <c r="HHR704" s="38"/>
      <c r="HHS704" s="34"/>
      <c r="HHT704" s="39"/>
      <c r="HHU704" s="39"/>
      <c r="HHV704" s="39"/>
      <c r="HHW704" s="39"/>
      <c r="HHX704" s="39"/>
      <c r="HHY704" s="39"/>
      <c r="HHZ704" s="39"/>
      <c r="HIA704" s="39"/>
      <c r="HIB704" s="39"/>
      <c r="HIC704" s="39"/>
      <c r="HID704" s="39"/>
      <c r="HIE704" s="37"/>
      <c r="HIF704" s="37"/>
      <c r="HIG704" s="37"/>
      <c r="HIH704" s="37"/>
      <c r="HII704" s="34"/>
      <c r="HIJ704" s="40"/>
      <c r="HIK704" s="34"/>
      <c r="HIL704" s="34"/>
      <c r="HIM704" s="35"/>
      <c r="HIN704" s="36"/>
      <c r="HIO704" s="37"/>
      <c r="HIP704" s="34"/>
      <c r="HIQ704" s="34"/>
      <c r="HIR704" s="41"/>
      <c r="HIS704" s="41"/>
      <c r="HIT704" s="41"/>
      <c r="HIU704" s="41"/>
      <c r="HIV704" s="36"/>
      <c r="HIW704" s="41"/>
      <c r="HIX704" s="36"/>
      <c r="HIY704" s="34"/>
      <c r="HIZ704" s="34"/>
      <c r="HJA704" s="37"/>
      <c r="HJB704" s="38"/>
      <c r="HJC704" s="34"/>
      <c r="HJD704" s="39"/>
      <c r="HJE704" s="39"/>
      <c r="HJF704" s="39"/>
      <c r="HJG704" s="39"/>
      <c r="HJH704" s="39"/>
      <c r="HJI704" s="39"/>
      <c r="HJJ704" s="39"/>
      <c r="HJK704" s="39"/>
      <c r="HJL704" s="39"/>
      <c r="HJM704" s="39"/>
      <c r="HJN704" s="39"/>
      <c r="HJO704" s="37"/>
      <c r="HJP704" s="37"/>
      <c r="HJQ704" s="37"/>
      <c r="HJR704" s="37"/>
      <c r="HJS704" s="34"/>
      <c r="HJT704" s="40"/>
      <c r="HJU704" s="34"/>
      <c r="HJV704" s="34"/>
      <c r="HJW704" s="35"/>
      <c r="HJX704" s="36"/>
      <c r="HJY704" s="37"/>
      <c r="HJZ704" s="34"/>
      <c r="HKA704" s="34"/>
      <c r="HKB704" s="41"/>
      <c r="HKC704" s="41"/>
      <c r="HKD704" s="41"/>
      <c r="HKE704" s="41"/>
      <c r="HKF704" s="36"/>
      <c r="HKG704" s="41"/>
      <c r="HKH704" s="36"/>
      <c r="HKI704" s="34"/>
      <c r="HKJ704" s="34"/>
      <c r="HKK704" s="37"/>
      <c r="HKL704" s="38"/>
      <c r="HKM704" s="34"/>
      <c r="HKN704" s="39"/>
      <c r="HKO704" s="39"/>
      <c r="HKP704" s="39"/>
      <c r="HKQ704" s="39"/>
      <c r="HKR704" s="39"/>
      <c r="HKS704" s="39"/>
      <c r="HKT704" s="39"/>
      <c r="HKU704" s="39"/>
      <c r="HKV704" s="39"/>
      <c r="HKW704" s="39"/>
      <c r="HKX704" s="39"/>
      <c r="HKY704" s="37"/>
      <c r="HKZ704" s="37"/>
      <c r="HLA704" s="37"/>
      <c r="HLB704" s="37"/>
      <c r="HLC704" s="34"/>
      <c r="HLD704" s="40"/>
      <c r="HLE704" s="34"/>
      <c r="HLF704" s="34"/>
      <c r="HLG704" s="35"/>
      <c r="HLH704" s="36"/>
      <c r="HLI704" s="37"/>
      <c r="HLJ704" s="34"/>
      <c r="HLK704" s="34"/>
      <c r="HLL704" s="41"/>
      <c r="HLM704" s="41"/>
      <c r="HLN704" s="41"/>
      <c r="HLO704" s="41"/>
      <c r="HLP704" s="36"/>
      <c r="HLQ704" s="41"/>
      <c r="HLR704" s="36"/>
      <c r="HLS704" s="34"/>
      <c r="HLT704" s="34"/>
      <c r="HLU704" s="37"/>
      <c r="HLV704" s="38"/>
      <c r="HLW704" s="34"/>
      <c r="HLX704" s="39"/>
      <c r="HLY704" s="39"/>
      <c r="HLZ704" s="39"/>
      <c r="HMA704" s="39"/>
      <c r="HMB704" s="39"/>
      <c r="HMC704" s="39"/>
      <c r="HMD704" s="39"/>
      <c r="HME704" s="39"/>
      <c r="HMF704" s="39"/>
      <c r="HMG704" s="39"/>
      <c r="HMH704" s="39"/>
      <c r="HMI704" s="37"/>
      <c r="HMJ704" s="37"/>
      <c r="HMK704" s="37"/>
      <c r="HML704" s="37"/>
      <c r="HMM704" s="34"/>
      <c r="HMN704" s="40"/>
      <c r="HMO704" s="34"/>
      <c r="HMP704" s="34"/>
      <c r="HMQ704" s="35"/>
      <c r="HMR704" s="36"/>
      <c r="HMS704" s="37"/>
      <c r="HMT704" s="34"/>
      <c r="HMU704" s="34"/>
      <c r="HMV704" s="41"/>
      <c r="HMW704" s="41"/>
      <c r="HMX704" s="41"/>
      <c r="HMY704" s="41"/>
      <c r="HMZ704" s="36"/>
      <c r="HNA704" s="41"/>
      <c r="HNB704" s="36"/>
      <c r="HNC704" s="34"/>
      <c r="HND704" s="34"/>
      <c r="HNE704" s="37"/>
      <c r="HNF704" s="38"/>
      <c r="HNG704" s="34"/>
      <c r="HNH704" s="39"/>
      <c r="HNI704" s="39"/>
      <c r="HNJ704" s="39"/>
      <c r="HNK704" s="39"/>
      <c r="HNL704" s="39"/>
      <c r="HNM704" s="39"/>
      <c r="HNN704" s="39"/>
      <c r="HNO704" s="39"/>
      <c r="HNP704" s="39"/>
      <c r="HNQ704" s="39"/>
      <c r="HNR704" s="39"/>
      <c r="HNS704" s="37"/>
      <c r="HNT704" s="37"/>
      <c r="HNU704" s="37"/>
      <c r="HNV704" s="37"/>
      <c r="HNW704" s="34"/>
      <c r="HNX704" s="40"/>
      <c r="HNY704" s="34"/>
      <c r="HNZ704" s="34"/>
      <c r="HOA704" s="35"/>
      <c r="HOB704" s="36"/>
      <c r="HOC704" s="37"/>
      <c r="HOD704" s="34"/>
      <c r="HOE704" s="34"/>
      <c r="HOF704" s="41"/>
      <c r="HOG704" s="41"/>
      <c r="HOH704" s="41"/>
      <c r="HOI704" s="41"/>
      <c r="HOJ704" s="36"/>
      <c r="HOK704" s="41"/>
      <c r="HOL704" s="36"/>
      <c r="HOM704" s="34"/>
      <c r="HON704" s="34"/>
      <c r="HOO704" s="37"/>
      <c r="HOP704" s="38"/>
      <c r="HOQ704" s="34"/>
      <c r="HOR704" s="39"/>
      <c r="HOS704" s="39"/>
      <c r="HOT704" s="39"/>
      <c r="HOU704" s="39"/>
      <c r="HOV704" s="39"/>
      <c r="HOW704" s="39"/>
      <c r="HOX704" s="39"/>
      <c r="HOY704" s="39"/>
      <c r="HOZ704" s="39"/>
      <c r="HPA704" s="39"/>
      <c r="HPB704" s="39"/>
      <c r="HPC704" s="37"/>
      <c r="HPD704" s="37"/>
      <c r="HPE704" s="37"/>
      <c r="HPF704" s="37"/>
      <c r="HPG704" s="34"/>
      <c r="HPH704" s="40"/>
      <c r="HPI704" s="34"/>
      <c r="HPJ704" s="34"/>
      <c r="HPK704" s="35"/>
      <c r="HPL704" s="36"/>
      <c r="HPM704" s="37"/>
      <c r="HPN704" s="34"/>
      <c r="HPO704" s="34"/>
      <c r="HPP704" s="41"/>
      <c r="HPQ704" s="41"/>
      <c r="HPR704" s="41"/>
      <c r="HPS704" s="41"/>
      <c r="HPT704" s="36"/>
      <c r="HPU704" s="41"/>
      <c r="HPV704" s="36"/>
      <c r="HPW704" s="34"/>
      <c r="HPX704" s="34"/>
      <c r="HPY704" s="37"/>
      <c r="HPZ704" s="38"/>
      <c r="HQA704" s="34"/>
      <c r="HQB704" s="39"/>
      <c r="HQC704" s="39"/>
      <c r="HQD704" s="39"/>
      <c r="HQE704" s="39"/>
      <c r="HQF704" s="39"/>
      <c r="HQG704" s="39"/>
      <c r="HQH704" s="39"/>
      <c r="HQI704" s="39"/>
      <c r="HQJ704" s="39"/>
      <c r="HQK704" s="39"/>
      <c r="HQL704" s="39"/>
      <c r="HQM704" s="37"/>
      <c r="HQN704" s="37"/>
      <c r="HQO704" s="37"/>
      <c r="HQP704" s="37"/>
      <c r="HQQ704" s="34"/>
      <c r="HQR704" s="40"/>
      <c r="HQS704" s="34"/>
      <c r="HQT704" s="34"/>
      <c r="HQU704" s="35"/>
      <c r="HQV704" s="36"/>
      <c r="HQW704" s="37"/>
      <c r="HQX704" s="34"/>
      <c r="HQY704" s="34"/>
      <c r="HQZ704" s="41"/>
      <c r="HRA704" s="41"/>
      <c r="HRB704" s="41"/>
      <c r="HRC704" s="41"/>
      <c r="HRD704" s="36"/>
      <c r="HRE704" s="41"/>
      <c r="HRF704" s="36"/>
      <c r="HRG704" s="34"/>
      <c r="HRH704" s="34"/>
      <c r="HRI704" s="37"/>
      <c r="HRJ704" s="38"/>
      <c r="HRK704" s="34"/>
      <c r="HRL704" s="39"/>
      <c r="HRM704" s="39"/>
      <c r="HRN704" s="39"/>
      <c r="HRO704" s="39"/>
      <c r="HRP704" s="39"/>
      <c r="HRQ704" s="39"/>
      <c r="HRR704" s="39"/>
      <c r="HRS704" s="39"/>
      <c r="HRT704" s="39"/>
      <c r="HRU704" s="39"/>
      <c r="HRV704" s="39"/>
      <c r="HRW704" s="37"/>
      <c r="HRX704" s="37"/>
      <c r="HRY704" s="37"/>
      <c r="HRZ704" s="37"/>
      <c r="HSA704" s="34"/>
      <c r="HSB704" s="40"/>
      <c r="HSC704" s="34"/>
      <c r="HSD704" s="34"/>
      <c r="HSE704" s="35"/>
      <c r="HSF704" s="36"/>
      <c r="HSG704" s="37"/>
      <c r="HSH704" s="34"/>
      <c r="HSI704" s="34"/>
      <c r="HSJ704" s="41"/>
      <c r="HSK704" s="41"/>
      <c r="HSL704" s="41"/>
      <c r="HSM704" s="41"/>
      <c r="HSN704" s="36"/>
      <c r="HSO704" s="41"/>
      <c r="HSP704" s="36"/>
      <c r="HSQ704" s="34"/>
      <c r="HSR704" s="34"/>
      <c r="HSS704" s="37"/>
      <c r="HST704" s="38"/>
      <c r="HSU704" s="34"/>
      <c r="HSV704" s="39"/>
      <c r="HSW704" s="39"/>
      <c r="HSX704" s="39"/>
      <c r="HSY704" s="39"/>
      <c r="HSZ704" s="39"/>
      <c r="HTA704" s="39"/>
      <c r="HTB704" s="39"/>
      <c r="HTC704" s="39"/>
      <c r="HTD704" s="39"/>
      <c r="HTE704" s="39"/>
      <c r="HTF704" s="39"/>
      <c r="HTG704" s="37"/>
      <c r="HTH704" s="37"/>
      <c r="HTI704" s="37"/>
      <c r="HTJ704" s="37"/>
      <c r="HTK704" s="34"/>
      <c r="HTL704" s="40"/>
      <c r="HTM704" s="34"/>
      <c r="HTN704" s="34"/>
      <c r="HTO704" s="35"/>
      <c r="HTP704" s="36"/>
      <c r="HTQ704" s="37"/>
      <c r="HTR704" s="34"/>
      <c r="HTS704" s="34"/>
      <c r="HTT704" s="41"/>
      <c r="HTU704" s="41"/>
      <c r="HTV704" s="41"/>
      <c r="HTW704" s="41"/>
      <c r="HTX704" s="36"/>
      <c r="HTY704" s="41"/>
      <c r="HTZ704" s="36"/>
      <c r="HUA704" s="34"/>
      <c r="HUB704" s="34"/>
      <c r="HUC704" s="37"/>
      <c r="HUD704" s="38"/>
      <c r="HUE704" s="34"/>
      <c r="HUF704" s="39"/>
      <c r="HUG704" s="39"/>
      <c r="HUH704" s="39"/>
      <c r="HUI704" s="39"/>
      <c r="HUJ704" s="39"/>
      <c r="HUK704" s="39"/>
      <c r="HUL704" s="39"/>
      <c r="HUM704" s="39"/>
      <c r="HUN704" s="39"/>
      <c r="HUO704" s="39"/>
      <c r="HUP704" s="39"/>
      <c r="HUQ704" s="37"/>
      <c r="HUR704" s="37"/>
      <c r="HUS704" s="37"/>
      <c r="HUT704" s="37"/>
      <c r="HUU704" s="34"/>
      <c r="HUV704" s="40"/>
      <c r="HUW704" s="34"/>
      <c r="HUX704" s="34"/>
      <c r="HUY704" s="35"/>
      <c r="HUZ704" s="36"/>
      <c r="HVA704" s="37"/>
      <c r="HVB704" s="34"/>
      <c r="HVC704" s="34"/>
      <c r="HVD704" s="41"/>
      <c r="HVE704" s="41"/>
      <c r="HVF704" s="41"/>
      <c r="HVG704" s="41"/>
      <c r="HVH704" s="36"/>
      <c r="HVI704" s="41"/>
      <c r="HVJ704" s="36"/>
      <c r="HVK704" s="34"/>
      <c r="HVL704" s="34"/>
      <c r="HVM704" s="37"/>
      <c r="HVN704" s="38"/>
      <c r="HVO704" s="34"/>
      <c r="HVP704" s="39"/>
      <c r="HVQ704" s="39"/>
      <c r="HVR704" s="39"/>
      <c r="HVS704" s="39"/>
      <c r="HVT704" s="39"/>
      <c r="HVU704" s="39"/>
      <c r="HVV704" s="39"/>
      <c r="HVW704" s="39"/>
      <c r="HVX704" s="39"/>
      <c r="HVY704" s="39"/>
      <c r="HVZ704" s="39"/>
      <c r="HWA704" s="37"/>
      <c r="HWB704" s="37"/>
      <c r="HWC704" s="37"/>
      <c r="HWD704" s="37"/>
      <c r="HWE704" s="34"/>
      <c r="HWF704" s="40"/>
      <c r="HWG704" s="34"/>
      <c r="HWH704" s="34"/>
      <c r="HWI704" s="35"/>
      <c r="HWJ704" s="36"/>
      <c r="HWK704" s="37"/>
      <c r="HWL704" s="34"/>
      <c r="HWM704" s="34"/>
      <c r="HWN704" s="41"/>
      <c r="HWO704" s="41"/>
      <c r="HWP704" s="41"/>
      <c r="HWQ704" s="41"/>
      <c r="HWR704" s="36"/>
      <c r="HWS704" s="41"/>
      <c r="HWT704" s="36"/>
      <c r="HWU704" s="34"/>
      <c r="HWV704" s="34"/>
      <c r="HWW704" s="37"/>
      <c r="HWX704" s="38"/>
      <c r="HWY704" s="34"/>
      <c r="HWZ704" s="39"/>
      <c r="HXA704" s="39"/>
      <c r="HXB704" s="39"/>
      <c r="HXC704" s="39"/>
      <c r="HXD704" s="39"/>
      <c r="HXE704" s="39"/>
      <c r="HXF704" s="39"/>
      <c r="HXG704" s="39"/>
      <c r="HXH704" s="39"/>
      <c r="HXI704" s="39"/>
      <c r="HXJ704" s="39"/>
      <c r="HXK704" s="37"/>
      <c r="HXL704" s="37"/>
      <c r="HXM704" s="37"/>
      <c r="HXN704" s="37"/>
      <c r="HXO704" s="34"/>
      <c r="HXP704" s="40"/>
      <c r="HXQ704" s="34"/>
      <c r="HXR704" s="34"/>
      <c r="HXS704" s="35"/>
      <c r="HXT704" s="36"/>
      <c r="HXU704" s="37"/>
      <c r="HXV704" s="34"/>
      <c r="HXW704" s="34"/>
      <c r="HXX704" s="41"/>
      <c r="HXY704" s="41"/>
      <c r="HXZ704" s="41"/>
      <c r="HYA704" s="41"/>
      <c r="HYB704" s="36"/>
      <c r="HYC704" s="41"/>
      <c r="HYD704" s="36"/>
      <c r="HYE704" s="34"/>
      <c r="HYF704" s="34"/>
      <c r="HYG704" s="37"/>
      <c r="HYH704" s="38"/>
      <c r="HYI704" s="34"/>
      <c r="HYJ704" s="39"/>
      <c r="HYK704" s="39"/>
      <c r="HYL704" s="39"/>
      <c r="HYM704" s="39"/>
      <c r="HYN704" s="39"/>
      <c r="HYO704" s="39"/>
      <c r="HYP704" s="39"/>
      <c r="HYQ704" s="39"/>
      <c r="HYR704" s="39"/>
      <c r="HYS704" s="39"/>
      <c r="HYT704" s="39"/>
      <c r="HYU704" s="37"/>
      <c r="HYV704" s="37"/>
      <c r="HYW704" s="37"/>
      <c r="HYX704" s="37"/>
      <c r="HYY704" s="34"/>
      <c r="HYZ704" s="40"/>
      <c r="HZA704" s="34"/>
      <c r="HZB704" s="34"/>
      <c r="HZC704" s="35"/>
      <c r="HZD704" s="36"/>
      <c r="HZE704" s="37"/>
      <c r="HZF704" s="34"/>
      <c r="HZG704" s="34"/>
      <c r="HZH704" s="41"/>
      <c r="HZI704" s="41"/>
      <c r="HZJ704" s="41"/>
      <c r="HZK704" s="41"/>
      <c r="HZL704" s="36"/>
      <c r="HZM704" s="41"/>
      <c r="HZN704" s="36"/>
      <c r="HZO704" s="34"/>
      <c r="HZP704" s="34"/>
      <c r="HZQ704" s="37"/>
      <c r="HZR704" s="38"/>
      <c r="HZS704" s="34"/>
      <c r="HZT704" s="39"/>
      <c r="HZU704" s="39"/>
      <c r="HZV704" s="39"/>
      <c r="HZW704" s="39"/>
      <c r="HZX704" s="39"/>
      <c r="HZY704" s="39"/>
      <c r="HZZ704" s="39"/>
      <c r="IAA704" s="39"/>
      <c r="IAB704" s="39"/>
      <c r="IAC704" s="39"/>
      <c r="IAD704" s="39"/>
      <c r="IAE704" s="37"/>
      <c r="IAF704" s="37"/>
      <c r="IAG704" s="37"/>
      <c r="IAH704" s="37"/>
      <c r="IAI704" s="34"/>
      <c r="IAJ704" s="40"/>
      <c r="IAK704" s="34"/>
      <c r="IAL704" s="34"/>
      <c r="IAM704" s="35"/>
      <c r="IAN704" s="36"/>
      <c r="IAO704" s="37"/>
      <c r="IAP704" s="34"/>
      <c r="IAQ704" s="34"/>
      <c r="IAR704" s="41"/>
      <c r="IAS704" s="41"/>
      <c r="IAT704" s="41"/>
      <c r="IAU704" s="41"/>
      <c r="IAV704" s="36"/>
      <c r="IAW704" s="41"/>
      <c r="IAX704" s="36"/>
      <c r="IAY704" s="34"/>
      <c r="IAZ704" s="34"/>
      <c r="IBA704" s="37"/>
      <c r="IBB704" s="38"/>
      <c r="IBC704" s="34"/>
      <c r="IBD704" s="39"/>
      <c r="IBE704" s="39"/>
      <c r="IBF704" s="39"/>
      <c r="IBG704" s="39"/>
      <c r="IBH704" s="39"/>
      <c r="IBI704" s="39"/>
      <c r="IBJ704" s="39"/>
      <c r="IBK704" s="39"/>
      <c r="IBL704" s="39"/>
      <c r="IBM704" s="39"/>
      <c r="IBN704" s="39"/>
      <c r="IBO704" s="37"/>
      <c r="IBP704" s="37"/>
      <c r="IBQ704" s="37"/>
      <c r="IBR704" s="37"/>
      <c r="IBS704" s="34"/>
      <c r="IBT704" s="40"/>
      <c r="IBU704" s="34"/>
      <c r="IBV704" s="34"/>
      <c r="IBW704" s="35"/>
      <c r="IBX704" s="36"/>
      <c r="IBY704" s="37"/>
      <c r="IBZ704" s="34"/>
      <c r="ICA704" s="34"/>
      <c r="ICB704" s="41"/>
      <c r="ICC704" s="41"/>
      <c r="ICD704" s="41"/>
      <c r="ICE704" s="41"/>
      <c r="ICF704" s="36"/>
      <c r="ICG704" s="41"/>
      <c r="ICH704" s="36"/>
      <c r="ICI704" s="34"/>
      <c r="ICJ704" s="34"/>
      <c r="ICK704" s="37"/>
      <c r="ICL704" s="38"/>
      <c r="ICM704" s="34"/>
      <c r="ICN704" s="39"/>
      <c r="ICO704" s="39"/>
      <c r="ICP704" s="39"/>
      <c r="ICQ704" s="39"/>
      <c r="ICR704" s="39"/>
      <c r="ICS704" s="39"/>
      <c r="ICT704" s="39"/>
      <c r="ICU704" s="39"/>
      <c r="ICV704" s="39"/>
      <c r="ICW704" s="39"/>
      <c r="ICX704" s="39"/>
      <c r="ICY704" s="37"/>
      <c r="ICZ704" s="37"/>
      <c r="IDA704" s="37"/>
      <c r="IDB704" s="37"/>
      <c r="IDC704" s="34"/>
      <c r="IDD704" s="40"/>
      <c r="IDE704" s="34"/>
      <c r="IDF704" s="34"/>
      <c r="IDG704" s="35"/>
      <c r="IDH704" s="36"/>
      <c r="IDI704" s="37"/>
      <c r="IDJ704" s="34"/>
      <c r="IDK704" s="34"/>
      <c r="IDL704" s="41"/>
      <c r="IDM704" s="41"/>
      <c r="IDN704" s="41"/>
      <c r="IDO704" s="41"/>
      <c r="IDP704" s="36"/>
      <c r="IDQ704" s="41"/>
      <c r="IDR704" s="36"/>
      <c r="IDS704" s="34"/>
      <c r="IDT704" s="34"/>
      <c r="IDU704" s="37"/>
      <c r="IDV704" s="38"/>
      <c r="IDW704" s="34"/>
      <c r="IDX704" s="39"/>
      <c r="IDY704" s="39"/>
      <c r="IDZ704" s="39"/>
      <c r="IEA704" s="39"/>
      <c r="IEB704" s="39"/>
      <c r="IEC704" s="39"/>
      <c r="IED704" s="39"/>
      <c r="IEE704" s="39"/>
      <c r="IEF704" s="39"/>
      <c r="IEG704" s="39"/>
      <c r="IEH704" s="39"/>
      <c r="IEI704" s="37"/>
      <c r="IEJ704" s="37"/>
      <c r="IEK704" s="37"/>
      <c r="IEL704" s="37"/>
      <c r="IEM704" s="34"/>
      <c r="IEN704" s="40"/>
      <c r="IEO704" s="34"/>
      <c r="IEP704" s="34"/>
      <c r="IEQ704" s="35"/>
      <c r="IER704" s="36"/>
      <c r="IES704" s="37"/>
      <c r="IET704" s="34"/>
      <c r="IEU704" s="34"/>
      <c r="IEV704" s="41"/>
      <c r="IEW704" s="41"/>
      <c r="IEX704" s="41"/>
      <c r="IEY704" s="41"/>
      <c r="IEZ704" s="36"/>
      <c r="IFA704" s="41"/>
      <c r="IFB704" s="36"/>
      <c r="IFC704" s="34"/>
      <c r="IFD704" s="34"/>
      <c r="IFE704" s="37"/>
      <c r="IFF704" s="38"/>
      <c r="IFG704" s="34"/>
      <c r="IFH704" s="39"/>
      <c r="IFI704" s="39"/>
      <c r="IFJ704" s="39"/>
      <c r="IFK704" s="39"/>
      <c r="IFL704" s="39"/>
      <c r="IFM704" s="39"/>
      <c r="IFN704" s="39"/>
      <c r="IFO704" s="39"/>
      <c r="IFP704" s="39"/>
      <c r="IFQ704" s="39"/>
      <c r="IFR704" s="39"/>
      <c r="IFS704" s="37"/>
      <c r="IFT704" s="37"/>
      <c r="IFU704" s="37"/>
      <c r="IFV704" s="37"/>
      <c r="IFW704" s="34"/>
      <c r="IFX704" s="40"/>
      <c r="IFY704" s="34"/>
      <c r="IFZ704" s="34"/>
      <c r="IGA704" s="35"/>
      <c r="IGB704" s="36"/>
      <c r="IGC704" s="37"/>
      <c r="IGD704" s="34"/>
      <c r="IGE704" s="34"/>
      <c r="IGF704" s="41"/>
      <c r="IGG704" s="41"/>
      <c r="IGH704" s="41"/>
      <c r="IGI704" s="41"/>
      <c r="IGJ704" s="36"/>
      <c r="IGK704" s="41"/>
      <c r="IGL704" s="36"/>
      <c r="IGM704" s="34"/>
      <c r="IGN704" s="34"/>
      <c r="IGO704" s="37"/>
      <c r="IGP704" s="38"/>
      <c r="IGQ704" s="34"/>
      <c r="IGR704" s="39"/>
      <c r="IGS704" s="39"/>
      <c r="IGT704" s="39"/>
      <c r="IGU704" s="39"/>
      <c r="IGV704" s="39"/>
      <c r="IGW704" s="39"/>
      <c r="IGX704" s="39"/>
      <c r="IGY704" s="39"/>
      <c r="IGZ704" s="39"/>
      <c r="IHA704" s="39"/>
      <c r="IHB704" s="39"/>
      <c r="IHC704" s="37"/>
      <c r="IHD704" s="37"/>
      <c r="IHE704" s="37"/>
      <c r="IHF704" s="37"/>
      <c r="IHG704" s="34"/>
      <c r="IHH704" s="40"/>
      <c r="IHI704" s="34"/>
      <c r="IHJ704" s="34"/>
      <c r="IHK704" s="35"/>
      <c r="IHL704" s="36"/>
      <c r="IHM704" s="37"/>
      <c r="IHN704" s="34"/>
      <c r="IHO704" s="34"/>
      <c r="IHP704" s="41"/>
      <c r="IHQ704" s="41"/>
      <c r="IHR704" s="41"/>
      <c r="IHS704" s="41"/>
      <c r="IHT704" s="36"/>
      <c r="IHU704" s="41"/>
      <c r="IHV704" s="36"/>
      <c r="IHW704" s="34"/>
      <c r="IHX704" s="34"/>
      <c r="IHY704" s="37"/>
      <c r="IHZ704" s="38"/>
      <c r="IIA704" s="34"/>
      <c r="IIB704" s="39"/>
      <c r="IIC704" s="39"/>
      <c r="IID704" s="39"/>
      <c r="IIE704" s="39"/>
      <c r="IIF704" s="39"/>
      <c r="IIG704" s="39"/>
      <c r="IIH704" s="39"/>
      <c r="III704" s="39"/>
      <c r="IIJ704" s="39"/>
      <c r="IIK704" s="39"/>
      <c r="IIL704" s="39"/>
      <c r="IIM704" s="37"/>
      <c r="IIN704" s="37"/>
      <c r="IIO704" s="37"/>
      <c r="IIP704" s="37"/>
      <c r="IIQ704" s="34"/>
      <c r="IIR704" s="40"/>
      <c r="IIS704" s="34"/>
      <c r="IIT704" s="34"/>
      <c r="IIU704" s="35"/>
      <c r="IIV704" s="36"/>
      <c r="IIW704" s="37"/>
      <c r="IIX704" s="34"/>
      <c r="IIY704" s="34"/>
      <c r="IIZ704" s="41"/>
      <c r="IJA704" s="41"/>
      <c r="IJB704" s="41"/>
      <c r="IJC704" s="41"/>
      <c r="IJD704" s="36"/>
      <c r="IJE704" s="41"/>
      <c r="IJF704" s="36"/>
      <c r="IJG704" s="34"/>
      <c r="IJH704" s="34"/>
      <c r="IJI704" s="37"/>
      <c r="IJJ704" s="38"/>
      <c r="IJK704" s="34"/>
      <c r="IJL704" s="39"/>
      <c r="IJM704" s="39"/>
      <c r="IJN704" s="39"/>
      <c r="IJO704" s="39"/>
      <c r="IJP704" s="39"/>
      <c r="IJQ704" s="39"/>
      <c r="IJR704" s="39"/>
      <c r="IJS704" s="39"/>
      <c r="IJT704" s="39"/>
      <c r="IJU704" s="39"/>
      <c r="IJV704" s="39"/>
      <c r="IJW704" s="37"/>
      <c r="IJX704" s="37"/>
      <c r="IJY704" s="37"/>
      <c r="IJZ704" s="37"/>
      <c r="IKA704" s="34"/>
      <c r="IKB704" s="40"/>
      <c r="IKC704" s="34"/>
      <c r="IKD704" s="34"/>
      <c r="IKE704" s="35"/>
      <c r="IKF704" s="36"/>
      <c r="IKG704" s="37"/>
      <c r="IKH704" s="34"/>
      <c r="IKI704" s="34"/>
      <c r="IKJ704" s="41"/>
      <c r="IKK704" s="41"/>
      <c r="IKL704" s="41"/>
      <c r="IKM704" s="41"/>
      <c r="IKN704" s="36"/>
      <c r="IKO704" s="41"/>
      <c r="IKP704" s="36"/>
      <c r="IKQ704" s="34"/>
      <c r="IKR704" s="34"/>
      <c r="IKS704" s="37"/>
      <c r="IKT704" s="38"/>
      <c r="IKU704" s="34"/>
      <c r="IKV704" s="39"/>
      <c r="IKW704" s="39"/>
      <c r="IKX704" s="39"/>
      <c r="IKY704" s="39"/>
      <c r="IKZ704" s="39"/>
      <c r="ILA704" s="39"/>
      <c r="ILB704" s="39"/>
      <c r="ILC704" s="39"/>
      <c r="ILD704" s="39"/>
      <c r="ILE704" s="39"/>
      <c r="ILF704" s="39"/>
      <c r="ILG704" s="37"/>
      <c r="ILH704" s="37"/>
      <c r="ILI704" s="37"/>
      <c r="ILJ704" s="37"/>
      <c r="ILK704" s="34"/>
      <c r="ILL704" s="40"/>
      <c r="ILM704" s="34"/>
      <c r="ILN704" s="34"/>
      <c r="ILO704" s="35"/>
      <c r="ILP704" s="36"/>
      <c r="ILQ704" s="37"/>
      <c r="ILR704" s="34"/>
      <c r="ILS704" s="34"/>
      <c r="ILT704" s="41"/>
      <c r="ILU704" s="41"/>
      <c r="ILV704" s="41"/>
      <c r="ILW704" s="41"/>
      <c r="ILX704" s="36"/>
      <c r="ILY704" s="41"/>
      <c r="ILZ704" s="36"/>
      <c r="IMA704" s="34"/>
      <c r="IMB704" s="34"/>
      <c r="IMC704" s="37"/>
      <c r="IMD704" s="38"/>
      <c r="IME704" s="34"/>
      <c r="IMF704" s="39"/>
      <c r="IMG704" s="39"/>
      <c r="IMH704" s="39"/>
      <c r="IMI704" s="39"/>
      <c r="IMJ704" s="39"/>
      <c r="IMK704" s="39"/>
      <c r="IML704" s="39"/>
      <c r="IMM704" s="39"/>
      <c r="IMN704" s="39"/>
      <c r="IMO704" s="39"/>
      <c r="IMP704" s="39"/>
      <c r="IMQ704" s="37"/>
      <c r="IMR704" s="37"/>
      <c r="IMS704" s="37"/>
      <c r="IMT704" s="37"/>
      <c r="IMU704" s="34"/>
      <c r="IMV704" s="40"/>
      <c r="IMW704" s="34"/>
      <c r="IMX704" s="34"/>
      <c r="IMY704" s="35"/>
      <c r="IMZ704" s="36"/>
      <c r="INA704" s="37"/>
      <c r="INB704" s="34"/>
      <c r="INC704" s="34"/>
      <c r="IND704" s="41"/>
      <c r="INE704" s="41"/>
      <c r="INF704" s="41"/>
      <c r="ING704" s="41"/>
      <c r="INH704" s="36"/>
      <c r="INI704" s="41"/>
      <c r="INJ704" s="36"/>
      <c r="INK704" s="34"/>
      <c r="INL704" s="34"/>
      <c r="INM704" s="37"/>
      <c r="INN704" s="38"/>
      <c r="INO704" s="34"/>
      <c r="INP704" s="39"/>
      <c r="INQ704" s="39"/>
      <c r="INR704" s="39"/>
      <c r="INS704" s="39"/>
      <c r="INT704" s="39"/>
      <c r="INU704" s="39"/>
      <c r="INV704" s="39"/>
      <c r="INW704" s="39"/>
      <c r="INX704" s="39"/>
      <c r="INY704" s="39"/>
      <c r="INZ704" s="39"/>
      <c r="IOA704" s="37"/>
      <c r="IOB704" s="37"/>
      <c r="IOC704" s="37"/>
      <c r="IOD704" s="37"/>
      <c r="IOE704" s="34"/>
      <c r="IOF704" s="40"/>
      <c r="IOG704" s="34"/>
      <c r="IOH704" s="34"/>
      <c r="IOI704" s="35"/>
      <c r="IOJ704" s="36"/>
      <c r="IOK704" s="37"/>
      <c r="IOL704" s="34"/>
      <c r="IOM704" s="34"/>
      <c r="ION704" s="41"/>
      <c r="IOO704" s="41"/>
      <c r="IOP704" s="41"/>
      <c r="IOQ704" s="41"/>
      <c r="IOR704" s="36"/>
      <c r="IOS704" s="41"/>
      <c r="IOT704" s="36"/>
      <c r="IOU704" s="34"/>
      <c r="IOV704" s="34"/>
      <c r="IOW704" s="37"/>
      <c r="IOX704" s="38"/>
      <c r="IOY704" s="34"/>
      <c r="IOZ704" s="39"/>
      <c r="IPA704" s="39"/>
      <c r="IPB704" s="39"/>
      <c r="IPC704" s="39"/>
      <c r="IPD704" s="39"/>
      <c r="IPE704" s="39"/>
      <c r="IPF704" s="39"/>
      <c r="IPG704" s="39"/>
      <c r="IPH704" s="39"/>
      <c r="IPI704" s="39"/>
      <c r="IPJ704" s="39"/>
      <c r="IPK704" s="37"/>
      <c r="IPL704" s="37"/>
      <c r="IPM704" s="37"/>
      <c r="IPN704" s="37"/>
      <c r="IPO704" s="34"/>
      <c r="IPP704" s="40"/>
      <c r="IPQ704" s="34"/>
      <c r="IPR704" s="34"/>
      <c r="IPS704" s="35"/>
      <c r="IPT704" s="36"/>
      <c r="IPU704" s="37"/>
      <c r="IPV704" s="34"/>
      <c r="IPW704" s="34"/>
      <c r="IPX704" s="41"/>
      <c r="IPY704" s="41"/>
      <c r="IPZ704" s="41"/>
      <c r="IQA704" s="41"/>
      <c r="IQB704" s="36"/>
      <c r="IQC704" s="41"/>
      <c r="IQD704" s="36"/>
      <c r="IQE704" s="34"/>
      <c r="IQF704" s="34"/>
      <c r="IQG704" s="37"/>
      <c r="IQH704" s="38"/>
      <c r="IQI704" s="34"/>
      <c r="IQJ704" s="39"/>
      <c r="IQK704" s="39"/>
      <c r="IQL704" s="39"/>
      <c r="IQM704" s="39"/>
      <c r="IQN704" s="39"/>
      <c r="IQO704" s="39"/>
      <c r="IQP704" s="39"/>
      <c r="IQQ704" s="39"/>
      <c r="IQR704" s="39"/>
      <c r="IQS704" s="39"/>
      <c r="IQT704" s="39"/>
      <c r="IQU704" s="37"/>
      <c r="IQV704" s="37"/>
      <c r="IQW704" s="37"/>
      <c r="IQX704" s="37"/>
      <c r="IQY704" s="34"/>
      <c r="IQZ704" s="40"/>
      <c r="IRA704" s="34"/>
      <c r="IRB704" s="34"/>
      <c r="IRC704" s="35"/>
      <c r="IRD704" s="36"/>
      <c r="IRE704" s="37"/>
      <c r="IRF704" s="34"/>
      <c r="IRG704" s="34"/>
      <c r="IRH704" s="41"/>
      <c r="IRI704" s="41"/>
      <c r="IRJ704" s="41"/>
      <c r="IRK704" s="41"/>
      <c r="IRL704" s="36"/>
      <c r="IRM704" s="41"/>
      <c r="IRN704" s="36"/>
      <c r="IRO704" s="34"/>
      <c r="IRP704" s="34"/>
      <c r="IRQ704" s="37"/>
      <c r="IRR704" s="38"/>
      <c r="IRS704" s="34"/>
      <c r="IRT704" s="39"/>
      <c r="IRU704" s="39"/>
      <c r="IRV704" s="39"/>
      <c r="IRW704" s="39"/>
      <c r="IRX704" s="39"/>
      <c r="IRY704" s="39"/>
      <c r="IRZ704" s="39"/>
      <c r="ISA704" s="39"/>
      <c r="ISB704" s="39"/>
      <c r="ISC704" s="39"/>
      <c r="ISD704" s="39"/>
      <c r="ISE704" s="37"/>
      <c r="ISF704" s="37"/>
      <c r="ISG704" s="37"/>
      <c r="ISH704" s="37"/>
      <c r="ISI704" s="34"/>
      <c r="ISJ704" s="40"/>
      <c r="ISK704" s="34"/>
      <c r="ISL704" s="34"/>
      <c r="ISM704" s="35"/>
      <c r="ISN704" s="36"/>
      <c r="ISO704" s="37"/>
      <c r="ISP704" s="34"/>
      <c r="ISQ704" s="34"/>
      <c r="ISR704" s="41"/>
      <c r="ISS704" s="41"/>
      <c r="IST704" s="41"/>
      <c r="ISU704" s="41"/>
      <c r="ISV704" s="36"/>
      <c r="ISW704" s="41"/>
      <c r="ISX704" s="36"/>
      <c r="ISY704" s="34"/>
      <c r="ISZ704" s="34"/>
      <c r="ITA704" s="37"/>
      <c r="ITB704" s="38"/>
      <c r="ITC704" s="34"/>
      <c r="ITD704" s="39"/>
      <c r="ITE704" s="39"/>
      <c r="ITF704" s="39"/>
      <c r="ITG704" s="39"/>
      <c r="ITH704" s="39"/>
      <c r="ITI704" s="39"/>
      <c r="ITJ704" s="39"/>
      <c r="ITK704" s="39"/>
      <c r="ITL704" s="39"/>
      <c r="ITM704" s="39"/>
      <c r="ITN704" s="39"/>
      <c r="ITO704" s="37"/>
      <c r="ITP704" s="37"/>
      <c r="ITQ704" s="37"/>
      <c r="ITR704" s="37"/>
      <c r="ITS704" s="34"/>
      <c r="ITT704" s="40"/>
      <c r="ITU704" s="34"/>
      <c r="ITV704" s="34"/>
      <c r="ITW704" s="35"/>
      <c r="ITX704" s="36"/>
      <c r="ITY704" s="37"/>
      <c r="ITZ704" s="34"/>
      <c r="IUA704" s="34"/>
      <c r="IUB704" s="41"/>
      <c r="IUC704" s="41"/>
      <c r="IUD704" s="41"/>
      <c r="IUE704" s="41"/>
      <c r="IUF704" s="36"/>
      <c r="IUG704" s="41"/>
      <c r="IUH704" s="36"/>
      <c r="IUI704" s="34"/>
      <c r="IUJ704" s="34"/>
      <c r="IUK704" s="37"/>
      <c r="IUL704" s="38"/>
      <c r="IUM704" s="34"/>
      <c r="IUN704" s="39"/>
      <c r="IUO704" s="39"/>
      <c r="IUP704" s="39"/>
      <c r="IUQ704" s="39"/>
      <c r="IUR704" s="39"/>
      <c r="IUS704" s="39"/>
      <c r="IUT704" s="39"/>
      <c r="IUU704" s="39"/>
      <c r="IUV704" s="39"/>
      <c r="IUW704" s="39"/>
      <c r="IUX704" s="39"/>
      <c r="IUY704" s="37"/>
      <c r="IUZ704" s="37"/>
      <c r="IVA704" s="37"/>
      <c r="IVB704" s="37"/>
      <c r="IVC704" s="34"/>
      <c r="IVD704" s="40"/>
      <c r="IVE704" s="34"/>
      <c r="IVF704" s="34"/>
      <c r="IVG704" s="35"/>
      <c r="IVH704" s="36"/>
      <c r="IVI704" s="37"/>
      <c r="IVJ704" s="34"/>
      <c r="IVK704" s="34"/>
      <c r="IVL704" s="41"/>
      <c r="IVM704" s="41"/>
      <c r="IVN704" s="41"/>
      <c r="IVO704" s="41"/>
      <c r="IVP704" s="36"/>
      <c r="IVQ704" s="41"/>
      <c r="IVR704" s="36"/>
      <c r="IVS704" s="34"/>
      <c r="IVT704" s="34"/>
      <c r="IVU704" s="37"/>
      <c r="IVV704" s="38"/>
      <c r="IVW704" s="34"/>
      <c r="IVX704" s="39"/>
      <c r="IVY704" s="39"/>
      <c r="IVZ704" s="39"/>
      <c r="IWA704" s="39"/>
      <c r="IWB704" s="39"/>
      <c r="IWC704" s="39"/>
      <c r="IWD704" s="39"/>
      <c r="IWE704" s="39"/>
      <c r="IWF704" s="39"/>
      <c r="IWG704" s="39"/>
      <c r="IWH704" s="39"/>
      <c r="IWI704" s="37"/>
      <c r="IWJ704" s="37"/>
      <c r="IWK704" s="37"/>
      <c r="IWL704" s="37"/>
      <c r="IWM704" s="34"/>
      <c r="IWN704" s="40"/>
      <c r="IWO704" s="34"/>
      <c r="IWP704" s="34"/>
      <c r="IWQ704" s="35"/>
      <c r="IWR704" s="36"/>
      <c r="IWS704" s="37"/>
      <c r="IWT704" s="34"/>
      <c r="IWU704" s="34"/>
      <c r="IWV704" s="41"/>
      <c r="IWW704" s="41"/>
      <c r="IWX704" s="41"/>
      <c r="IWY704" s="41"/>
      <c r="IWZ704" s="36"/>
      <c r="IXA704" s="41"/>
      <c r="IXB704" s="36"/>
      <c r="IXC704" s="34"/>
      <c r="IXD704" s="34"/>
      <c r="IXE704" s="37"/>
      <c r="IXF704" s="38"/>
      <c r="IXG704" s="34"/>
      <c r="IXH704" s="39"/>
      <c r="IXI704" s="39"/>
      <c r="IXJ704" s="39"/>
      <c r="IXK704" s="39"/>
      <c r="IXL704" s="39"/>
      <c r="IXM704" s="39"/>
      <c r="IXN704" s="39"/>
      <c r="IXO704" s="39"/>
      <c r="IXP704" s="39"/>
      <c r="IXQ704" s="39"/>
      <c r="IXR704" s="39"/>
      <c r="IXS704" s="37"/>
      <c r="IXT704" s="37"/>
      <c r="IXU704" s="37"/>
      <c r="IXV704" s="37"/>
      <c r="IXW704" s="34"/>
      <c r="IXX704" s="40"/>
      <c r="IXY704" s="34"/>
      <c r="IXZ704" s="34"/>
      <c r="IYA704" s="35"/>
      <c r="IYB704" s="36"/>
      <c r="IYC704" s="37"/>
      <c r="IYD704" s="34"/>
      <c r="IYE704" s="34"/>
      <c r="IYF704" s="41"/>
      <c r="IYG704" s="41"/>
      <c r="IYH704" s="41"/>
      <c r="IYI704" s="41"/>
      <c r="IYJ704" s="36"/>
      <c r="IYK704" s="41"/>
      <c r="IYL704" s="36"/>
      <c r="IYM704" s="34"/>
      <c r="IYN704" s="34"/>
      <c r="IYO704" s="37"/>
      <c r="IYP704" s="38"/>
      <c r="IYQ704" s="34"/>
      <c r="IYR704" s="39"/>
      <c r="IYS704" s="39"/>
      <c r="IYT704" s="39"/>
      <c r="IYU704" s="39"/>
      <c r="IYV704" s="39"/>
      <c r="IYW704" s="39"/>
      <c r="IYX704" s="39"/>
      <c r="IYY704" s="39"/>
      <c r="IYZ704" s="39"/>
      <c r="IZA704" s="39"/>
      <c r="IZB704" s="39"/>
      <c r="IZC704" s="37"/>
      <c r="IZD704" s="37"/>
      <c r="IZE704" s="37"/>
      <c r="IZF704" s="37"/>
      <c r="IZG704" s="34"/>
      <c r="IZH704" s="40"/>
      <c r="IZI704" s="34"/>
      <c r="IZJ704" s="34"/>
      <c r="IZK704" s="35"/>
      <c r="IZL704" s="36"/>
      <c r="IZM704" s="37"/>
      <c r="IZN704" s="34"/>
      <c r="IZO704" s="34"/>
      <c r="IZP704" s="41"/>
      <c r="IZQ704" s="41"/>
      <c r="IZR704" s="41"/>
      <c r="IZS704" s="41"/>
      <c r="IZT704" s="36"/>
      <c r="IZU704" s="41"/>
      <c r="IZV704" s="36"/>
      <c r="IZW704" s="34"/>
      <c r="IZX704" s="34"/>
      <c r="IZY704" s="37"/>
      <c r="IZZ704" s="38"/>
      <c r="JAA704" s="34"/>
      <c r="JAB704" s="39"/>
      <c r="JAC704" s="39"/>
      <c r="JAD704" s="39"/>
      <c r="JAE704" s="39"/>
      <c r="JAF704" s="39"/>
      <c r="JAG704" s="39"/>
      <c r="JAH704" s="39"/>
      <c r="JAI704" s="39"/>
      <c r="JAJ704" s="39"/>
      <c r="JAK704" s="39"/>
      <c r="JAL704" s="39"/>
      <c r="JAM704" s="37"/>
      <c r="JAN704" s="37"/>
      <c r="JAO704" s="37"/>
      <c r="JAP704" s="37"/>
      <c r="JAQ704" s="34"/>
      <c r="JAR704" s="40"/>
      <c r="JAS704" s="34"/>
      <c r="JAT704" s="34"/>
      <c r="JAU704" s="35"/>
      <c r="JAV704" s="36"/>
      <c r="JAW704" s="37"/>
      <c r="JAX704" s="34"/>
      <c r="JAY704" s="34"/>
      <c r="JAZ704" s="41"/>
      <c r="JBA704" s="41"/>
      <c r="JBB704" s="41"/>
      <c r="JBC704" s="41"/>
      <c r="JBD704" s="36"/>
      <c r="JBE704" s="41"/>
      <c r="JBF704" s="36"/>
      <c r="JBG704" s="34"/>
      <c r="JBH704" s="34"/>
      <c r="JBI704" s="37"/>
      <c r="JBJ704" s="38"/>
      <c r="JBK704" s="34"/>
      <c r="JBL704" s="39"/>
      <c r="JBM704" s="39"/>
      <c r="JBN704" s="39"/>
      <c r="JBO704" s="39"/>
      <c r="JBP704" s="39"/>
      <c r="JBQ704" s="39"/>
      <c r="JBR704" s="39"/>
      <c r="JBS704" s="39"/>
      <c r="JBT704" s="39"/>
      <c r="JBU704" s="39"/>
      <c r="JBV704" s="39"/>
      <c r="JBW704" s="37"/>
      <c r="JBX704" s="37"/>
      <c r="JBY704" s="37"/>
      <c r="JBZ704" s="37"/>
      <c r="JCA704" s="34"/>
      <c r="JCB704" s="40"/>
      <c r="JCC704" s="34"/>
      <c r="JCD704" s="34"/>
      <c r="JCE704" s="35"/>
      <c r="JCF704" s="36"/>
      <c r="JCG704" s="37"/>
      <c r="JCH704" s="34"/>
      <c r="JCI704" s="34"/>
      <c r="JCJ704" s="41"/>
      <c r="JCK704" s="41"/>
      <c r="JCL704" s="41"/>
      <c r="JCM704" s="41"/>
      <c r="JCN704" s="36"/>
      <c r="JCO704" s="41"/>
      <c r="JCP704" s="36"/>
      <c r="JCQ704" s="34"/>
      <c r="JCR704" s="34"/>
      <c r="JCS704" s="37"/>
      <c r="JCT704" s="38"/>
      <c r="JCU704" s="34"/>
      <c r="JCV704" s="39"/>
      <c r="JCW704" s="39"/>
      <c r="JCX704" s="39"/>
      <c r="JCY704" s="39"/>
      <c r="JCZ704" s="39"/>
      <c r="JDA704" s="39"/>
      <c r="JDB704" s="39"/>
      <c r="JDC704" s="39"/>
      <c r="JDD704" s="39"/>
      <c r="JDE704" s="39"/>
      <c r="JDF704" s="39"/>
      <c r="JDG704" s="37"/>
      <c r="JDH704" s="37"/>
      <c r="JDI704" s="37"/>
      <c r="JDJ704" s="37"/>
      <c r="JDK704" s="34"/>
      <c r="JDL704" s="40"/>
      <c r="JDM704" s="34"/>
      <c r="JDN704" s="34"/>
      <c r="JDO704" s="35"/>
      <c r="JDP704" s="36"/>
      <c r="JDQ704" s="37"/>
      <c r="JDR704" s="34"/>
      <c r="JDS704" s="34"/>
      <c r="JDT704" s="41"/>
      <c r="JDU704" s="41"/>
      <c r="JDV704" s="41"/>
      <c r="JDW704" s="41"/>
      <c r="JDX704" s="36"/>
      <c r="JDY704" s="41"/>
      <c r="JDZ704" s="36"/>
      <c r="JEA704" s="34"/>
      <c r="JEB704" s="34"/>
      <c r="JEC704" s="37"/>
      <c r="JED704" s="38"/>
      <c r="JEE704" s="34"/>
      <c r="JEF704" s="39"/>
      <c r="JEG704" s="39"/>
      <c r="JEH704" s="39"/>
      <c r="JEI704" s="39"/>
      <c r="JEJ704" s="39"/>
      <c r="JEK704" s="39"/>
      <c r="JEL704" s="39"/>
      <c r="JEM704" s="39"/>
      <c r="JEN704" s="39"/>
      <c r="JEO704" s="39"/>
      <c r="JEP704" s="39"/>
      <c r="JEQ704" s="37"/>
      <c r="JER704" s="37"/>
      <c r="JES704" s="37"/>
      <c r="JET704" s="37"/>
      <c r="JEU704" s="34"/>
      <c r="JEV704" s="40"/>
      <c r="JEW704" s="34"/>
      <c r="JEX704" s="34"/>
      <c r="JEY704" s="35"/>
      <c r="JEZ704" s="36"/>
      <c r="JFA704" s="37"/>
      <c r="JFB704" s="34"/>
      <c r="JFC704" s="34"/>
      <c r="JFD704" s="41"/>
      <c r="JFE704" s="41"/>
      <c r="JFF704" s="41"/>
      <c r="JFG704" s="41"/>
      <c r="JFH704" s="36"/>
      <c r="JFI704" s="41"/>
      <c r="JFJ704" s="36"/>
      <c r="JFK704" s="34"/>
      <c r="JFL704" s="34"/>
      <c r="JFM704" s="37"/>
      <c r="JFN704" s="38"/>
      <c r="JFO704" s="34"/>
      <c r="JFP704" s="39"/>
      <c r="JFQ704" s="39"/>
      <c r="JFR704" s="39"/>
      <c r="JFS704" s="39"/>
      <c r="JFT704" s="39"/>
      <c r="JFU704" s="39"/>
      <c r="JFV704" s="39"/>
      <c r="JFW704" s="39"/>
      <c r="JFX704" s="39"/>
      <c r="JFY704" s="39"/>
      <c r="JFZ704" s="39"/>
      <c r="JGA704" s="37"/>
      <c r="JGB704" s="37"/>
      <c r="JGC704" s="37"/>
      <c r="JGD704" s="37"/>
      <c r="JGE704" s="34"/>
      <c r="JGF704" s="40"/>
      <c r="JGG704" s="34"/>
      <c r="JGH704" s="34"/>
      <c r="JGI704" s="35"/>
      <c r="JGJ704" s="36"/>
      <c r="JGK704" s="37"/>
      <c r="JGL704" s="34"/>
      <c r="JGM704" s="34"/>
      <c r="JGN704" s="41"/>
      <c r="JGO704" s="41"/>
      <c r="JGP704" s="41"/>
      <c r="JGQ704" s="41"/>
      <c r="JGR704" s="36"/>
      <c r="JGS704" s="41"/>
      <c r="JGT704" s="36"/>
      <c r="JGU704" s="34"/>
      <c r="JGV704" s="34"/>
      <c r="JGW704" s="37"/>
      <c r="JGX704" s="38"/>
      <c r="JGY704" s="34"/>
      <c r="JGZ704" s="39"/>
      <c r="JHA704" s="39"/>
      <c r="JHB704" s="39"/>
      <c r="JHC704" s="39"/>
      <c r="JHD704" s="39"/>
      <c r="JHE704" s="39"/>
      <c r="JHF704" s="39"/>
      <c r="JHG704" s="39"/>
      <c r="JHH704" s="39"/>
      <c r="JHI704" s="39"/>
      <c r="JHJ704" s="39"/>
      <c r="JHK704" s="37"/>
      <c r="JHL704" s="37"/>
      <c r="JHM704" s="37"/>
      <c r="JHN704" s="37"/>
      <c r="JHO704" s="34"/>
      <c r="JHP704" s="40"/>
      <c r="JHQ704" s="34"/>
      <c r="JHR704" s="34"/>
      <c r="JHS704" s="35"/>
      <c r="JHT704" s="36"/>
      <c r="JHU704" s="37"/>
      <c r="JHV704" s="34"/>
      <c r="JHW704" s="34"/>
      <c r="JHX704" s="41"/>
      <c r="JHY704" s="41"/>
      <c r="JHZ704" s="41"/>
      <c r="JIA704" s="41"/>
      <c r="JIB704" s="36"/>
      <c r="JIC704" s="41"/>
      <c r="JID704" s="36"/>
      <c r="JIE704" s="34"/>
      <c r="JIF704" s="34"/>
      <c r="JIG704" s="37"/>
      <c r="JIH704" s="38"/>
      <c r="JII704" s="34"/>
      <c r="JIJ704" s="39"/>
      <c r="JIK704" s="39"/>
      <c r="JIL704" s="39"/>
      <c r="JIM704" s="39"/>
      <c r="JIN704" s="39"/>
      <c r="JIO704" s="39"/>
      <c r="JIP704" s="39"/>
      <c r="JIQ704" s="39"/>
      <c r="JIR704" s="39"/>
      <c r="JIS704" s="39"/>
      <c r="JIT704" s="39"/>
      <c r="JIU704" s="37"/>
      <c r="JIV704" s="37"/>
      <c r="JIW704" s="37"/>
      <c r="JIX704" s="37"/>
      <c r="JIY704" s="34"/>
      <c r="JIZ704" s="40"/>
      <c r="JJA704" s="34"/>
      <c r="JJB704" s="34"/>
      <c r="JJC704" s="35"/>
      <c r="JJD704" s="36"/>
      <c r="JJE704" s="37"/>
      <c r="JJF704" s="34"/>
      <c r="JJG704" s="34"/>
      <c r="JJH704" s="41"/>
      <c r="JJI704" s="41"/>
      <c r="JJJ704" s="41"/>
      <c r="JJK704" s="41"/>
      <c r="JJL704" s="36"/>
      <c r="JJM704" s="41"/>
      <c r="JJN704" s="36"/>
      <c r="JJO704" s="34"/>
      <c r="JJP704" s="34"/>
      <c r="JJQ704" s="37"/>
      <c r="JJR704" s="38"/>
      <c r="JJS704" s="34"/>
      <c r="JJT704" s="39"/>
      <c r="JJU704" s="39"/>
      <c r="JJV704" s="39"/>
      <c r="JJW704" s="39"/>
      <c r="JJX704" s="39"/>
      <c r="JJY704" s="39"/>
      <c r="JJZ704" s="39"/>
      <c r="JKA704" s="39"/>
      <c r="JKB704" s="39"/>
      <c r="JKC704" s="39"/>
      <c r="JKD704" s="39"/>
      <c r="JKE704" s="37"/>
      <c r="JKF704" s="37"/>
      <c r="JKG704" s="37"/>
      <c r="JKH704" s="37"/>
      <c r="JKI704" s="34"/>
      <c r="JKJ704" s="40"/>
      <c r="JKK704" s="34"/>
      <c r="JKL704" s="34"/>
      <c r="JKM704" s="35"/>
      <c r="JKN704" s="36"/>
      <c r="JKO704" s="37"/>
      <c r="JKP704" s="34"/>
      <c r="JKQ704" s="34"/>
      <c r="JKR704" s="41"/>
      <c r="JKS704" s="41"/>
      <c r="JKT704" s="41"/>
      <c r="JKU704" s="41"/>
      <c r="JKV704" s="36"/>
      <c r="JKW704" s="41"/>
      <c r="JKX704" s="36"/>
      <c r="JKY704" s="34"/>
      <c r="JKZ704" s="34"/>
      <c r="JLA704" s="37"/>
      <c r="JLB704" s="38"/>
      <c r="JLC704" s="34"/>
      <c r="JLD704" s="39"/>
      <c r="JLE704" s="39"/>
      <c r="JLF704" s="39"/>
      <c r="JLG704" s="39"/>
      <c r="JLH704" s="39"/>
      <c r="JLI704" s="39"/>
      <c r="JLJ704" s="39"/>
      <c r="JLK704" s="39"/>
      <c r="JLL704" s="39"/>
      <c r="JLM704" s="39"/>
      <c r="JLN704" s="39"/>
      <c r="JLO704" s="37"/>
      <c r="JLP704" s="37"/>
      <c r="JLQ704" s="37"/>
      <c r="JLR704" s="37"/>
      <c r="JLS704" s="34"/>
      <c r="JLT704" s="40"/>
      <c r="JLU704" s="34"/>
      <c r="JLV704" s="34"/>
      <c r="JLW704" s="35"/>
      <c r="JLX704" s="36"/>
      <c r="JLY704" s="37"/>
      <c r="JLZ704" s="34"/>
      <c r="JMA704" s="34"/>
      <c r="JMB704" s="41"/>
      <c r="JMC704" s="41"/>
      <c r="JMD704" s="41"/>
      <c r="JME704" s="41"/>
      <c r="JMF704" s="36"/>
      <c r="JMG704" s="41"/>
      <c r="JMH704" s="36"/>
      <c r="JMI704" s="34"/>
      <c r="JMJ704" s="34"/>
      <c r="JMK704" s="37"/>
      <c r="JML704" s="38"/>
      <c r="JMM704" s="34"/>
      <c r="JMN704" s="39"/>
      <c r="JMO704" s="39"/>
      <c r="JMP704" s="39"/>
      <c r="JMQ704" s="39"/>
      <c r="JMR704" s="39"/>
      <c r="JMS704" s="39"/>
      <c r="JMT704" s="39"/>
      <c r="JMU704" s="39"/>
      <c r="JMV704" s="39"/>
      <c r="JMW704" s="39"/>
      <c r="JMX704" s="39"/>
      <c r="JMY704" s="37"/>
      <c r="JMZ704" s="37"/>
      <c r="JNA704" s="37"/>
      <c r="JNB704" s="37"/>
      <c r="JNC704" s="34"/>
      <c r="JND704" s="40"/>
      <c r="JNE704" s="34"/>
      <c r="JNF704" s="34"/>
      <c r="JNG704" s="35"/>
      <c r="JNH704" s="36"/>
      <c r="JNI704" s="37"/>
      <c r="JNJ704" s="34"/>
      <c r="JNK704" s="34"/>
      <c r="JNL704" s="41"/>
      <c r="JNM704" s="41"/>
      <c r="JNN704" s="41"/>
      <c r="JNO704" s="41"/>
      <c r="JNP704" s="36"/>
      <c r="JNQ704" s="41"/>
      <c r="JNR704" s="36"/>
      <c r="JNS704" s="34"/>
      <c r="JNT704" s="34"/>
      <c r="JNU704" s="37"/>
      <c r="JNV704" s="38"/>
      <c r="JNW704" s="34"/>
      <c r="JNX704" s="39"/>
      <c r="JNY704" s="39"/>
      <c r="JNZ704" s="39"/>
      <c r="JOA704" s="39"/>
      <c r="JOB704" s="39"/>
      <c r="JOC704" s="39"/>
      <c r="JOD704" s="39"/>
      <c r="JOE704" s="39"/>
      <c r="JOF704" s="39"/>
      <c r="JOG704" s="39"/>
      <c r="JOH704" s="39"/>
      <c r="JOI704" s="37"/>
      <c r="JOJ704" s="37"/>
      <c r="JOK704" s="37"/>
      <c r="JOL704" s="37"/>
      <c r="JOM704" s="34"/>
      <c r="JON704" s="40"/>
      <c r="JOO704" s="34"/>
      <c r="JOP704" s="34"/>
      <c r="JOQ704" s="35"/>
      <c r="JOR704" s="36"/>
      <c r="JOS704" s="37"/>
      <c r="JOT704" s="34"/>
      <c r="JOU704" s="34"/>
      <c r="JOV704" s="41"/>
      <c r="JOW704" s="41"/>
      <c r="JOX704" s="41"/>
      <c r="JOY704" s="41"/>
      <c r="JOZ704" s="36"/>
      <c r="JPA704" s="41"/>
      <c r="JPB704" s="36"/>
      <c r="JPC704" s="34"/>
      <c r="JPD704" s="34"/>
      <c r="JPE704" s="37"/>
      <c r="JPF704" s="38"/>
      <c r="JPG704" s="34"/>
      <c r="JPH704" s="39"/>
      <c r="JPI704" s="39"/>
      <c r="JPJ704" s="39"/>
      <c r="JPK704" s="39"/>
      <c r="JPL704" s="39"/>
      <c r="JPM704" s="39"/>
      <c r="JPN704" s="39"/>
      <c r="JPO704" s="39"/>
      <c r="JPP704" s="39"/>
      <c r="JPQ704" s="39"/>
      <c r="JPR704" s="39"/>
      <c r="JPS704" s="37"/>
      <c r="JPT704" s="37"/>
      <c r="JPU704" s="37"/>
      <c r="JPV704" s="37"/>
      <c r="JPW704" s="34"/>
      <c r="JPX704" s="40"/>
      <c r="JPY704" s="34"/>
      <c r="JPZ704" s="34"/>
      <c r="JQA704" s="35"/>
      <c r="JQB704" s="36"/>
      <c r="JQC704" s="37"/>
      <c r="JQD704" s="34"/>
      <c r="JQE704" s="34"/>
      <c r="JQF704" s="41"/>
      <c r="JQG704" s="41"/>
      <c r="JQH704" s="41"/>
      <c r="JQI704" s="41"/>
      <c r="JQJ704" s="36"/>
      <c r="JQK704" s="41"/>
      <c r="JQL704" s="36"/>
      <c r="JQM704" s="34"/>
      <c r="JQN704" s="34"/>
      <c r="JQO704" s="37"/>
      <c r="JQP704" s="38"/>
      <c r="JQQ704" s="34"/>
      <c r="JQR704" s="39"/>
      <c r="JQS704" s="39"/>
      <c r="JQT704" s="39"/>
      <c r="JQU704" s="39"/>
      <c r="JQV704" s="39"/>
      <c r="JQW704" s="39"/>
      <c r="JQX704" s="39"/>
      <c r="JQY704" s="39"/>
      <c r="JQZ704" s="39"/>
      <c r="JRA704" s="39"/>
      <c r="JRB704" s="39"/>
      <c r="JRC704" s="37"/>
      <c r="JRD704" s="37"/>
      <c r="JRE704" s="37"/>
      <c r="JRF704" s="37"/>
      <c r="JRG704" s="34"/>
      <c r="JRH704" s="40"/>
      <c r="JRI704" s="34"/>
      <c r="JRJ704" s="34"/>
      <c r="JRK704" s="35"/>
      <c r="JRL704" s="36"/>
      <c r="JRM704" s="37"/>
      <c r="JRN704" s="34"/>
      <c r="JRO704" s="34"/>
      <c r="JRP704" s="41"/>
      <c r="JRQ704" s="41"/>
      <c r="JRR704" s="41"/>
      <c r="JRS704" s="41"/>
      <c r="JRT704" s="36"/>
      <c r="JRU704" s="41"/>
      <c r="JRV704" s="36"/>
      <c r="JRW704" s="34"/>
      <c r="JRX704" s="34"/>
      <c r="JRY704" s="37"/>
      <c r="JRZ704" s="38"/>
      <c r="JSA704" s="34"/>
      <c r="JSB704" s="39"/>
      <c r="JSC704" s="39"/>
      <c r="JSD704" s="39"/>
      <c r="JSE704" s="39"/>
      <c r="JSF704" s="39"/>
      <c r="JSG704" s="39"/>
      <c r="JSH704" s="39"/>
      <c r="JSI704" s="39"/>
      <c r="JSJ704" s="39"/>
      <c r="JSK704" s="39"/>
      <c r="JSL704" s="39"/>
      <c r="JSM704" s="37"/>
      <c r="JSN704" s="37"/>
      <c r="JSO704" s="37"/>
      <c r="JSP704" s="37"/>
      <c r="JSQ704" s="34"/>
      <c r="JSR704" s="40"/>
      <c r="JSS704" s="34"/>
      <c r="JST704" s="34"/>
      <c r="JSU704" s="35"/>
      <c r="JSV704" s="36"/>
      <c r="JSW704" s="37"/>
      <c r="JSX704" s="34"/>
      <c r="JSY704" s="34"/>
      <c r="JSZ704" s="41"/>
      <c r="JTA704" s="41"/>
      <c r="JTB704" s="41"/>
      <c r="JTC704" s="41"/>
      <c r="JTD704" s="36"/>
      <c r="JTE704" s="41"/>
      <c r="JTF704" s="36"/>
      <c r="JTG704" s="34"/>
      <c r="JTH704" s="34"/>
      <c r="JTI704" s="37"/>
      <c r="JTJ704" s="38"/>
      <c r="JTK704" s="34"/>
      <c r="JTL704" s="39"/>
      <c r="JTM704" s="39"/>
      <c r="JTN704" s="39"/>
      <c r="JTO704" s="39"/>
      <c r="JTP704" s="39"/>
      <c r="JTQ704" s="39"/>
      <c r="JTR704" s="39"/>
      <c r="JTS704" s="39"/>
      <c r="JTT704" s="39"/>
      <c r="JTU704" s="39"/>
      <c r="JTV704" s="39"/>
      <c r="JTW704" s="37"/>
      <c r="JTX704" s="37"/>
      <c r="JTY704" s="37"/>
      <c r="JTZ704" s="37"/>
      <c r="JUA704" s="34"/>
      <c r="JUB704" s="40"/>
      <c r="JUC704" s="34"/>
      <c r="JUD704" s="34"/>
      <c r="JUE704" s="35"/>
      <c r="JUF704" s="36"/>
      <c r="JUG704" s="37"/>
      <c r="JUH704" s="34"/>
      <c r="JUI704" s="34"/>
      <c r="JUJ704" s="41"/>
      <c r="JUK704" s="41"/>
      <c r="JUL704" s="41"/>
      <c r="JUM704" s="41"/>
      <c r="JUN704" s="36"/>
      <c r="JUO704" s="41"/>
      <c r="JUP704" s="36"/>
      <c r="JUQ704" s="34"/>
      <c r="JUR704" s="34"/>
      <c r="JUS704" s="37"/>
      <c r="JUT704" s="38"/>
      <c r="JUU704" s="34"/>
      <c r="JUV704" s="39"/>
      <c r="JUW704" s="39"/>
      <c r="JUX704" s="39"/>
      <c r="JUY704" s="39"/>
      <c r="JUZ704" s="39"/>
      <c r="JVA704" s="39"/>
      <c r="JVB704" s="39"/>
      <c r="JVC704" s="39"/>
      <c r="JVD704" s="39"/>
      <c r="JVE704" s="39"/>
      <c r="JVF704" s="39"/>
      <c r="JVG704" s="37"/>
      <c r="JVH704" s="37"/>
      <c r="JVI704" s="37"/>
      <c r="JVJ704" s="37"/>
      <c r="JVK704" s="34"/>
      <c r="JVL704" s="40"/>
      <c r="JVM704" s="34"/>
      <c r="JVN704" s="34"/>
      <c r="JVO704" s="35"/>
      <c r="JVP704" s="36"/>
      <c r="JVQ704" s="37"/>
      <c r="JVR704" s="34"/>
      <c r="JVS704" s="34"/>
      <c r="JVT704" s="41"/>
      <c r="JVU704" s="41"/>
      <c r="JVV704" s="41"/>
      <c r="JVW704" s="41"/>
      <c r="JVX704" s="36"/>
      <c r="JVY704" s="41"/>
      <c r="JVZ704" s="36"/>
      <c r="JWA704" s="34"/>
      <c r="JWB704" s="34"/>
      <c r="JWC704" s="37"/>
      <c r="JWD704" s="38"/>
      <c r="JWE704" s="34"/>
      <c r="JWF704" s="39"/>
      <c r="JWG704" s="39"/>
      <c r="JWH704" s="39"/>
      <c r="JWI704" s="39"/>
      <c r="JWJ704" s="39"/>
      <c r="JWK704" s="39"/>
      <c r="JWL704" s="39"/>
      <c r="JWM704" s="39"/>
      <c r="JWN704" s="39"/>
      <c r="JWO704" s="39"/>
      <c r="JWP704" s="39"/>
      <c r="JWQ704" s="37"/>
      <c r="JWR704" s="37"/>
      <c r="JWS704" s="37"/>
      <c r="JWT704" s="37"/>
      <c r="JWU704" s="34"/>
      <c r="JWV704" s="40"/>
      <c r="JWW704" s="34"/>
      <c r="JWX704" s="34"/>
      <c r="JWY704" s="35"/>
      <c r="JWZ704" s="36"/>
      <c r="JXA704" s="37"/>
      <c r="JXB704" s="34"/>
      <c r="JXC704" s="34"/>
      <c r="JXD704" s="41"/>
      <c r="JXE704" s="41"/>
      <c r="JXF704" s="41"/>
      <c r="JXG704" s="41"/>
      <c r="JXH704" s="36"/>
      <c r="JXI704" s="41"/>
      <c r="JXJ704" s="36"/>
      <c r="JXK704" s="34"/>
      <c r="JXL704" s="34"/>
      <c r="JXM704" s="37"/>
      <c r="JXN704" s="38"/>
      <c r="JXO704" s="34"/>
      <c r="JXP704" s="39"/>
      <c r="JXQ704" s="39"/>
      <c r="JXR704" s="39"/>
      <c r="JXS704" s="39"/>
      <c r="JXT704" s="39"/>
      <c r="JXU704" s="39"/>
      <c r="JXV704" s="39"/>
      <c r="JXW704" s="39"/>
      <c r="JXX704" s="39"/>
      <c r="JXY704" s="39"/>
      <c r="JXZ704" s="39"/>
      <c r="JYA704" s="37"/>
      <c r="JYB704" s="37"/>
      <c r="JYC704" s="37"/>
      <c r="JYD704" s="37"/>
      <c r="JYE704" s="34"/>
      <c r="JYF704" s="40"/>
      <c r="JYG704" s="34"/>
      <c r="JYH704" s="34"/>
      <c r="JYI704" s="35"/>
      <c r="JYJ704" s="36"/>
      <c r="JYK704" s="37"/>
      <c r="JYL704" s="34"/>
      <c r="JYM704" s="34"/>
      <c r="JYN704" s="41"/>
      <c r="JYO704" s="41"/>
      <c r="JYP704" s="41"/>
      <c r="JYQ704" s="41"/>
      <c r="JYR704" s="36"/>
      <c r="JYS704" s="41"/>
      <c r="JYT704" s="36"/>
      <c r="JYU704" s="34"/>
      <c r="JYV704" s="34"/>
      <c r="JYW704" s="37"/>
      <c r="JYX704" s="38"/>
      <c r="JYY704" s="34"/>
      <c r="JYZ704" s="39"/>
      <c r="JZA704" s="39"/>
      <c r="JZB704" s="39"/>
      <c r="JZC704" s="39"/>
      <c r="JZD704" s="39"/>
      <c r="JZE704" s="39"/>
      <c r="JZF704" s="39"/>
      <c r="JZG704" s="39"/>
      <c r="JZH704" s="39"/>
      <c r="JZI704" s="39"/>
      <c r="JZJ704" s="39"/>
      <c r="JZK704" s="37"/>
      <c r="JZL704" s="37"/>
      <c r="JZM704" s="37"/>
      <c r="JZN704" s="37"/>
      <c r="JZO704" s="34"/>
      <c r="JZP704" s="40"/>
      <c r="JZQ704" s="34"/>
      <c r="JZR704" s="34"/>
      <c r="JZS704" s="35"/>
      <c r="JZT704" s="36"/>
      <c r="JZU704" s="37"/>
      <c r="JZV704" s="34"/>
      <c r="JZW704" s="34"/>
      <c r="JZX704" s="41"/>
      <c r="JZY704" s="41"/>
      <c r="JZZ704" s="41"/>
      <c r="KAA704" s="41"/>
      <c r="KAB704" s="36"/>
      <c r="KAC704" s="41"/>
      <c r="KAD704" s="36"/>
      <c r="KAE704" s="34"/>
      <c r="KAF704" s="34"/>
      <c r="KAG704" s="37"/>
      <c r="KAH704" s="38"/>
      <c r="KAI704" s="34"/>
      <c r="KAJ704" s="39"/>
      <c r="KAK704" s="39"/>
      <c r="KAL704" s="39"/>
      <c r="KAM704" s="39"/>
      <c r="KAN704" s="39"/>
      <c r="KAO704" s="39"/>
      <c r="KAP704" s="39"/>
      <c r="KAQ704" s="39"/>
      <c r="KAR704" s="39"/>
      <c r="KAS704" s="39"/>
      <c r="KAT704" s="39"/>
      <c r="KAU704" s="37"/>
      <c r="KAV704" s="37"/>
      <c r="KAW704" s="37"/>
      <c r="KAX704" s="37"/>
      <c r="KAY704" s="34"/>
      <c r="KAZ704" s="40"/>
      <c r="KBA704" s="34"/>
      <c r="KBB704" s="34"/>
      <c r="KBC704" s="35"/>
      <c r="KBD704" s="36"/>
      <c r="KBE704" s="37"/>
      <c r="KBF704" s="34"/>
      <c r="KBG704" s="34"/>
      <c r="KBH704" s="41"/>
      <c r="KBI704" s="41"/>
      <c r="KBJ704" s="41"/>
      <c r="KBK704" s="41"/>
      <c r="KBL704" s="36"/>
      <c r="KBM704" s="41"/>
      <c r="KBN704" s="36"/>
      <c r="KBO704" s="34"/>
      <c r="KBP704" s="34"/>
      <c r="KBQ704" s="37"/>
      <c r="KBR704" s="38"/>
      <c r="KBS704" s="34"/>
      <c r="KBT704" s="39"/>
      <c r="KBU704" s="39"/>
      <c r="KBV704" s="39"/>
      <c r="KBW704" s="39"/>
      <c r="KBX704" s="39"/>
      <c r="KBY704" s="39"/>
      <c r="KBZ704" s="39"/>
      <c r="KCA704" s="39"/>
      <c r="KCB704" s="39"/>
      <c r="KCC704" s="39"/>
      <c r="KCD704" s="39"/>
      <c r="KCE704" s="37"/>
      <c r="KCF704" s="37"/>
      <c r="KCG704" s="37"/>
      <c r="KCH704" s="37"/>
      <c r="KCI704" s="34"/>
      <c r="KCJ704" s="40"/>
      <c r="KCK704" s="34"/>
      <c r="KCL704" s="34"/>
      <c r="KCM704" s="35"/>
      <c r="KCN704" s="36"/>
      <c r="KCO704" s="37"/>
      <c r="KCP704" s="34"/>
      <c r="KCQ704" s="34"/>
      <c r="KCR704" s="41"/>
      <c r="KCS704" s="41"/>
      <c r="KCT704" s="41"/>
      <c r="KCU704" s="41"/>
      <c r="KCV704" s="36"/>
      <c r="KCW704" s="41"/>
      <c r="KCX704" s="36"/>
      <c r="KCY704" s="34"/>
      <c r="KCZ704" s="34"/>
      <c r="KDA704" s="37"/>
      <c r="KDB704" s="38"/>
      <c r="KDC704" s="34"/>
      <c r="KDD704" s="39"/>
      <c r="KDE704" s="39"/>
      <c r="KDF704" s="39"/>
      <c r="KDG704" s="39"/>
      <c r="KDH704" s="39"/>
      <c r="KDI704" s="39"/>
      <c r="KDJ704" s="39"/>
      <c r="KDK704" s="39"/>
      <c r="KDL704" s="39"/>
      <c r="KDM704" s="39"/>
      <c r="KDN704" s="39"/>
      <c r="KDO704" s="37"/>
      <c r="KDP704" s="37"/>
      <c r="KDQ704" s="37"/>
      <c r="KDR704" s="37"/>
      <c r="KDS704" s="34"/>
      <c r="KDT704" s="40"/>
      <c r="KDU704" s="34"/>
      <c r="KDV704" s="34"/>
      <c r="KDW704" s="35"/>
      <c r="KDX704" s="36"/>
      <c r="KDY704" s="37"/>
      <c r="KDZ704" s="34"/>
      <c r="KEA704" s="34"/>
      <c r="KEB704" s="41"/>
      <c r="KEC704" s="41"/>
      <c r="KED704" s="41"/>
      <c r="KEE704" s="41"/>
      <c r="KEF704" s="36"/>
      <c r="KEG704" s="41"/>
      <c r="KEH704" s="36"/>
      <c r="KEI704" s="34"/>
      <c r="KEJ704" s="34"/>
      <c r="KEK704" s="37"/>
      <c r="KEL704" s="38"/>
      <c r="KEM704" s="34"/>
      <c r="KEN704" s="39"/>
      <c r="KEO704" s="39"/>
      <c r="KEP704" s="39"/>
      <c r="KEQ704" s="39"/>
      <c r="KER704" s="39"/>
      <c r="KES704" s="39"/>
      <c r="KET704" s="39"/>
      <c r="KEU704" s="39"/>
      <c r="KEV704" s="39"/>
      <c r="KEW704" s="39"/>
      <c r="KEX704" s="39"/>
      <c r="KEY704" s="37"/>
      <c r="KEZ704" s="37"/>
      <c r="KFA704" s="37"/>
      <c r="KFB704" s="37"/>
      <c r="KFC704" s="34"/>
      <c r="KFD704" s="40"/>
      <c r="KFE704" s="34"/>
      <c r="KFF704" s="34"/>
      <c r="KFG704" s="35"/>
      <c r="KFH704" s="36"/>
      <c r="KFI704" s="37"/>
      <c r="KFJ704" s="34"/>
      <c r="KFK704" s="34"/>
      <c r="KFL704" s="41"/>
      <c r="KFM704" s="41"/>
      <c r="KFN704" s="41"/>
      <c r="KFO704" s="41"/>
      <c r="KFP704" s="36"/>
      <c r="KFQ704" s="41"/>
      <c r="KFR704" s="36"/>
      <c r="KFS704" s="34"/>
      <c r="KFT704" s="34"/>
      <c r="KFU704" s="37"/>
      <c r="KFV704" s="38"/>
      <c r="KFW704" s="34"/>
      <c r="KFX704" s="39"/>
      <c r="KFY704" s="39"/>
      <c r="KFZ704" s="39"/>
      <c r="KGA704" s="39"/>
      <c r="KGB704" s="39"/>
      <c r="KGC704" s="39"/>
      <c r="KGD704" s="39"/>
      <c r="KGE704" s="39"/>
      <c r="KGF704" s="39"/>
      <c r="KGG704" s="39"/>
      <c r="KGH704" s="39"/>
      <c r="KGI704" s="37"/>
      <c r="KGJ704" s="37"/>
      <c r="KGK704" s="37"/>
      <c r="KGL704" s="37"/>
      <c r="KGM704" s="34"/>
      <c r="KGN704" s="40"/>
      <c r="KGO704" s="34"/>
      <c r="KGP704" s="34"/>
      <c r="KGQ704" s="35"/>
      <c r="KGR704" s="36"/>
      <c r="KGS704" s="37"/>
      <c r="KGT704" s="34"/>
      <c r="KGU704" s="34"/>
      <c r="KGV704" s="41"/>
      <c r="KGW704" s="41"/>
      <c r="KGX704" s="41"/>
      <c r="KGY704" s="41"/>
      <c r="KGZ704" s="36"/>
      <c r="KHA704" s="41"/>
      <c r="KHB704" s="36"/>
      <c r="KHC704" s="34"/>
      <c r="KHD704" s="34"/>
      <c r="KHE704" s="37"/>
      <c r="KHF704" s="38"/>
      <c r="KHG704" s="34"/>
      <c r="KHH704" s="39"/>
      <c r="KHI704" s="39"/>
      <c r="KHJ704" s="39"/>
      <c r="KHK704" s="39"/>
      <c r="KHL704" s="39"/>
      <c r="KHM704" s="39"/>
      <c r="KHN704" s="39"/>
      <c r="KHO704" s="39"/>
      <c r="KHP704" s="39"/>
      <c r="KHQ704" s="39"/>
      <c r="KHR704" s="39"/>
      <c r="KHS704" s="37"/>
      <c r="KHT704" s="37"/>
      <c r="KHU704" s="37"/>
      <c r="KHV704" s="37"/>
      <c r="KHW704" s="34"/>
      <c r="KHX704" s="40"/>
      <c r="KHY704" s="34"/>
      <c r="KHZ704" s="34"/>
      <c r="KIA704" s="35"/>
      <c r="KIB704" s="36"/>
      <c r="KIC704" s="37"/>
      <c r="KID704" s="34"/>
      <c r="KIE704" s="34"/>
      <c r="KIF704" s="41"/>
      <c r="KIG704" s="41"/>
      <c r="KIH704" s="41"/>
      <c r="KII704" s="41"/>
      <c r="KIJ704" s="36"/>
      <c r="KIK704" s="41"/>
      <c r="KIL704" s="36"/>
      <c r="KIM704" s="34"/>
      <c r="KIN704" s="34"/>
      <c r="KIO704" s="37"/>
      <c r="KIP704" s="38"/>
      <c r="KIQ704" s="34"/>
      <c r="KIR704" s="39"/>
      <c r="KIS704" s="39"/>
      <c r="KIT704" s="39"/>
      <c r="KIU704" s="39"/>
      <c r="KIV704" s="39"/>
      <c r="KIW704" s="39"/>
      <c r="KIX704" s="39"/>
      <c r="KIY704" s="39"/>
      <c r="KIZ704" s="39"/>
      <c r="KJA704" s="39"/>
      <c r="KJB704" s="39"/>
      <c r="KJC704" s="37"/>
      <c r="KJD704" s="37"/>
      <c r="KJE704" s="37"/>
      <c r="KJF704" s="37"/>
      <c r="KJG704" s="34"/>
      <c r="KJH704" s="40"/>
      <c r="KJI704" s="34"/>
      <c r="KJJ704" s="34"/>
      <c r="KJK704" s="35"/>
      <c r="KJL704" s="36"/>
      <c r="KJM704" s="37"/>
      <c r="KJN704" s="34"/>
      <c r="KJO704" s="34"/>
      <c r="KJP704" s="41"/>
      <c r="KJQ704" s="41"/>
      <c r="KJR704" s="41"/>
      <c r="KJS704" s="41"/>
      <c r="KJT704" s="36"/>
      <c r="KJU704" s="41"/>
      <c r="KJV704" s="36"/>
      <c r="KJW704" s="34"/>
      <c r="KJX704" s="34"/>
      <c r="KJY704" s="37"/>
      <c r="KJZ704" s="38"/>
      <c r="KKA704" s="34"/>
      <c r="KKB704" s="39"/>
      <c r="KKC704" s="39"/>
      <c r="KKD704" s="39"/>
      <c r="KKE704" s="39"/>
      <c r="KKF704" s="39"/>
      <c r="KKG704" s="39"/>
      <c r="KKH704" s="39"/>
      <c r="KKI704" s="39"/>
      <c r="KKJ704" s="39"/>
      <c r="KKK704" s="39"/>
      <c r="KKL704" s="39"/>
      <c r="KKM704" s="37"/>
      <c r="KKN704" s="37"/>
      <c r="KKO704" s="37"/>
      <c r="KKP704" s="37"/>
      <c r="KKQ704" s="34"/>
      <c r="KKR704" s="40"/>
      <c r="KKS704" s="34"/>
      <c r="KKT704" s="34"/>
      <c r="KKU704" s="35"/>
      <c r="KKV704" s="36"/>
      <c r="KKW704" s="37"/>
      <c r="KKX704" s="34"/>
      <c r="KKY704" s="34"/>
      <c r="KKZ704" s="41"/>
      <c r="KLA704" s="41"/>
      <c r="KLB704" s="41"/>
      <c r="KLC704" s="41"/>
      <c r="KLD704" s="36"/>
      <c r="KLE704" s="41"/>
      <c r="KLF704" s="36"/>
      <c r="KLG704" s="34"/>
      <c r="KLH704" s="34"/>
      <c r="KLI704" s="37"/>
      <c r="KLJ704" s="38"/>
      <c r="KLK704" s="34"/>
      <c r="KLL704" s="39"/>
      <c r="KLM704" s="39"/>
      <c r="KLN704" s="39"/>
      <c r="KLO704" s="39"/>
      <c r="KLP704" s="39"/>
      <c r="KLQ704" s="39"/>
      <c r="KLR704" s="39"/>
      <c r="KLS704" s="39"/>
      <c r="KLT704" s="39"/>
      <c r="KLU704" s="39"/>
      <c r="KLV704" s="39"/>
      <c r="KLW704" s="37"/>
      <c r="KLX704" s="37"/>
      <c r="KLY704" s="37"/>
      <c r="KLZ704" s="37"/>
      <c r="KMA704" s="34"/>
      <c r="KMB704" s="40"/>
      <c r="KMC704" s="34"/>
      <c r="KMD704" s="34"/>
      <c r="KME704" s="35"/>
      <c r="KMF704" s="36"/>
      <c r="KMG704" s="37"/>
      <c r="KMH704" s="34"/>
      <c r="KMI704" s="34"/>
      <c r="KMJ704" s="41"/>
      <c r="KMK704" s="41"/>
      <c r="KML704" s="41"/>
      <c r="KMM704" s="41"/>
      <c r="KMN704" s="36"/>
      <c r="KMO704" s="41"/>
      <c r="KMP704" s="36"/>
      <c r="KMQ704" s="34"/>
      <c r="KMR704" s="34"/>
      <c r="KMS704" s="37"/>
      <c r="KMT704" s="38"/>
      <c r="KMU704" s="34"/>
      <c r="KMV704" s="39"/>
      <c r="KMW704" s="39"/>
      <c r="KMX704" s="39"/>
      <c r="KMY704" s="39"/>
      <c r="KMZ704" s="39"/>
      <c r="KNA704" s="39"/>
      <c r="KNB704" s="39"/>
      <c r="KNC704" s="39"/>
      <c r="KND704" s="39"/>
      <c r="KNE704" s="39"/>
      <c r="KNF704" s="39"/>
      <c r="KNG704" s="37"/>
      <c r="KNH704" s="37"/>
      <c r="KNI704" s="37"/>
      <c r="KNJ704" s="37"/>
      <c r="KNK704" s="34"/>
      <c r="KNL704" s="40"/>
      <c r="KNM704" s="34"/>
      <c r="KNN704" s="34"/>
      <c r="KNO704" s="35"/>
      <c r="KNP704" s="36"/>
      <c r="KNQ704" s="37"/>
      <c r="KNR704" s="34"/>
      <c r="KNS704" s="34"/>
      <c r="KNT704" s="41"/>
      <c r="KNU704" s="41"/>
      <c r="KNV704" s="41"/>
      <c r="KNW704" s="41"/>
      <c r="KNX704" s="36"/>
      <c r="KNY704" s="41"/>
      <c r="KNZ704" s="36"/>
      <c r="KOA704" s="34"/>
      <c r="KOB704" s="34"/>
      <c r="KOC704" s="37"/>
      <c r="KOD704" s="38"/>
      <c r="KOE704" s="34"/>
      <c r="KOF704" s="39"/>
      <c r="KOG704" s="39"/>
      <c r="KOH704" s="39"/>
      <c r="KOI704" s="39"/>
      <c r="KOJ704" s="39"/>
      <c r="KOK704" s="39"/>
      <c r="KOL704" s="39"/>
      <c r="KOM704" s="39"/>
      <c r="KON704" s="39"/>
      <c r="KOO704" s="39"/>
      <c r="KOP704" s="39"/>
      <c r="KOQ704" s="37"/>
      <c r="KOR704" s="37"/>
      <c r="KOS704" s="37"/>
      <c r="KOT704" s="37"/>
      <c r="KOU704" s="34"/>
      <c r="KOV704" s="40"/>
      <c r="KOW704" s="34"/>
      <c r="KOX704" s="34"/>
      <c r="KOY704" s="35"/>
      <c r="KOZ704" s="36"/>
      <c r="KPA704" s="37"/>
      <c r="KPB704" s="34"/>
      <c r="KPC704" s="34"/>
      <c r="KPD704" s="41"/>
      <c r="KPE704" s="41"/>
      <c r="KPF704" s="41"/>
      <c r="KPG704" s="41"/>
      <c r="KPH704" s="36"/>
      <c r="KPI704" s="41"/>
      <c r="KPJ704" s="36"/>
      <c r="KPK704" s="34"/>
      <c r="KPL704" s="34"/>
      <c r="KPM704" s="37"/>
      <c r="KPN704" s="38"/>
      <c r="KPO704" s="34"/>
      <c r="KPP704" s="39"/>
      <c r="KPQ704" s="39"/>
      <c r="KPR704" s="39"/>
      <c r="KPS704" s="39"/>
      <c r="KPT704" s="39"/>
      <c r="KPU704" s="39"/>
      <c r="KPV704" s="39"/>
      <c r="KPW704" s="39"/>
      <c r="KPX704" s="39"/>
      <c r="KPY704" s="39"/>
      <c r="KPZ704" s="39"/>
      <c r="KQA704" s="37"/>
      <c r="KQB704" s="37"/>
      <c r="KQC704" s="37"/>
      <c r="KQD704" s="37"/>
      <c r="KQE704" s="34"/>
      <c r="KQF704" s="40"/>
      <c r="KQG704" s="34"/>
      <c r="KQH704" s="34"/>
      <c r="KQI704" s="35"/>
      <c r="KQJ704" s="36"/>
      <c r="KQK704" s="37"/>
      <c r="KQL704" s="34"/>
      <c r="KQM704" s="34"/>
      <c r="KQN704" s="41"/>
      <c r="KQO704" s="41"/>
      <c r="KQP704" s="41"/>
      <c r="KQQ704" s="41"/>
      <c r="KQR704" s="36"/>
      <c r="KQS704" s="41"/>
      <c r="KQT704" s="36"/>
      <c r="KQU704" s="34"/>
      <c r="KQV704" s="34"/>
      <c r="KQW704" s="37"/>
      <c r="KQX704" s="38"/>
      <c r="KQY704" s="34"/>
      <c r="KQZ704" s="39"/>
      <c r="KRA704" s="39"/>
      <c r="KRB704" s="39"/>
      <c r="KRC704" s="39"/>
      <c r="KRD704" s="39"/>
      <c r="KRE704" s="39"/>
      <c r="KRF704" s="39"/>
      <c r="KRG704" s="39"/>
      <c r="KRH704" s="39"/>
      <c r="KRI704" s="39"/>
      <c r="KRJ704" s="39"/>
      <c r="KRK704" s="37"/>
      <c r="KRL704" s="37"/>
      <c r="KRM704" s="37"/>
      <c r="KRN704" s="37"/>
      <c r="KRO704" s="34"/>
      <c r="KRP704" s="40"/>
      <c r="KRQ704" s="34"/>
      <c r="KRR704" s="34"/>
      <c r="KRS704" s="35"/>
      <c r="KRT704" s="36"/>
      <c r="KRU704" s="37"/>
      <c r="KRV704" s="34"/>
      <c r="KRW704" s="34"/>
      <c r="KRX704" s="41"/>
      <c r="KRY704" s="41"/>
      <c r="KRZ704" s="41"/>
      <c r="KSA704" s="41"/>
      <c r="KSB704" s="36"/>
      <c r="KSC704" s="41"/>
      <c r="KSD704" s="36"/>
      <c r="KSE704" s="34"/>
      <c r="KSF704" s="34"/>
      <c r="KSG704" s="37"/>
      <c r="KSH704" s="38"/>
      <c r="KSI704" s="34"/>
      <c r="KSJ704" s="39"/>
      <c r="KSK704" s="39"/>
      <c r="KSL704" s="39"/>
      <c r="KSM704" s="39"/>
      <c r="KSN704" s="39"/>
      <c r="KSO704" s="39"/>
      <c r="KSP704" s="39"/>
      <c r="KSQ704" s="39"/>
      <c r="KSR704" s="39"/>
      <c r="KSS704" s="39"/>
      <c r="KST704" s="39"/>
      <c r="KSU704" s="37"/>
      <c r="KSV704" s="37"/>
      <c r="KSW704" s="37"/>
      <c r="KSX704" s="37"/>
      <c r="KSY704" s="34"/>
      <c r="KSZ704" s="40"/>
      <c r="KTA704" s="34"/>
      <c r="KTB704" s="34"/>
      <c r="KTC704" s="35"/>
      <c r="KTD704" s="36"/>
      <c r="KTE704" s="37"/>
      <c r="KTF704" s="34"/>
      <c r="KTG704" s="34"/>
      <c r="KTH704" s="41"/>
      <c r="KTI704" s="41"/>
      <c r="KTJ704" s="41"/>
      <c r="KTK704" s="41"/>
      <c r="KTL704" s="36"/>
      <c r="KTM704" s="41"/>
      <c r="KTN704" s="36"/>
      <c r="KTO704" s="34"/>
      <c r="KTP704" s="34"/>
      <c r="KTQ704" s="37"/>
      <c r="KTR704" s="38"/>
      <c r="KTS704" s="34"/>
      <c r="KTT704" s="39"/>
      <c r="KTU704" s="39"/>
      <c r="KTV704" s="39"/>
      <c r="KTW704" s="39"/>
      <c r="KTX704" s="39"/>
      <c r="KTY704" s="39"/>
      <c r="KTZ704" s="39"/>
      <c r="KUA704" s="39"/>
      <c r="KUB704" s="39"/>
      <c r="KUC704" s="39"/>
      <c r="KUD704" s="39"/>
      <c r="KUE704" s="37"/>
      <c r="KUF704" s="37"/>
      <c r="KUG704" s="37"/>
      <c r="KUH704" s="37"/>
      <c r="KUI704" s="34"/>
      <c r="KUJ704" s="40"/>
      <c r="KUK704" s="34"/>
      <c r="KUL704" s="34"/>
      <c r="KUM704" s="35"/>
      <c r="KUN704" s="36"/>
      <c r="KUO704" s="37"/>
      <c r="KUP704" s="34"/>
      <c r="KUQ704" s="34"/>
      <c r="KUR704" s="41"/>
      <c r="KUS704" s="41"/>
      <c r="KUT704" s="41"/>
      <c r="KUU704" s="41"/>
      <c r="KUV704" s="36"/>
      <c r="KUW704" s="41"/>
      <c r="KUX704" s="36"/>
      <c r="KUY704" s="34"/>
      <c r="KUZ704" s="34"/>
      <c r="KVA704" s="37"/>
      <c r="KVB704" s="38"/>
      <c r="KVC704" s="34"/>
      <c r="KVD704" s="39"/>
      <c r="KVE704" s="39"/>
      <c r="KVF704" s="39"/>
      <c r="KVG704" s="39"/>
      <c r="KVH704" s="39"/>
      <c r="KVI704" s="39"/>
      <c r="KVJ704" s="39"/>
      <c r="KVK704" s="39"/>
      <c r="KVL704" s="39"/>
      <c r="KVM704" s="39"/>
      <c r="KVN704" s="39"/>
      <c r="KVO704" s="37"/>
      <c r="KVP704" s="37"/>
      <c r="KVQ704" s="37"/>
      <c r="KVR704" s="37"/>
      <c r="KVS704" s="34"/>
      <c r="KVT704" s="40"/>
      <c r="KVU704" s="34"/>
      <c r="KVV704" s="34"/>
      <c r="KVW704" s="35"/>
      <c r="KVX704" s="36"/>
      <c r="KVY704" s="37"/>
      <c r="KVZ704" s="34"/>
      <c r="KWA704" s="34"/>
      <c r="KWB704" s="41"/>
      <c r="KWC704" s="41"/>
      <c r="KWD704" s="41"/>
      <c r="KWE704" s="41"/>
      <c r="KWF704" s="36"/>
      <c r="KWG704" s="41"/>
      <c r="KWH704" s="36"/>
      <c r="KWI704" s="34"/>
      <c r="KWJ704" s="34"/>
      <c r="KWK704" s="37"/>
      <c r="KWL704" s="38"/>
      <c r="KWM704" s="34"/>
      <c r="KWN704" s="39"/>
      <c r="KWO704" s="39"/>
      <c r="KWP704" s="39"/>
      <c r="KWQ704" s="39"/>
      <c r="KWR704" s="39"/>
      <c r="KWS704" s="39"/>
      <c r="KWT704" s="39"/>
      <c r="KWU704" s="39"/>
      <c r="KWV704" s="39"/>
      <c r="KWW704" s="39"/>
      <c r="KWX704" s="39"/>
      <c r="KWY704" s="37"/>
      <c r="KWZ704" s="37"/>
      <c r="KXA704" s="37"/>
      <c r="KXB704" s="37"/>
      <c r="KXC704" s="34"/>
      <c r="KXD704" s="40"/>
      <c r="KXE704" s="34"/>
      <c r="KXF704" s="34"/>
      <c r="KXG704" s="35"/>
      <c r="KXH704" s="36"/>
      <c r="KXI704" s="37"/>
      <c r="KXJ704" s="34"/>
      <c r="KXK704" s="34"/>
      <c r="KXL704" s="41"/>
      <c r="KXM704" s="41"/>
      <c r="KXN704" s="41"/>
      <c r="KXO704" s="41"/>
      <c r="KXP704" s="36"/>
      <c r="KXQ704" s="41"/>
      <c r="KXR704" s="36"/>
      <c r="KXS704" s="34"/>
      <c r="KXT704" s="34"/>
      <c r="KXU704" s="37"/>
      <c r="KXV704" s="38"/>
      <c r="KXW704" s="34"/>
      <c r="KXX704" s="39"/>
      <c r="KXY704" s="39"/>
      <c r="KXZ704" s="39"/>
      <c r="KYA704" s="39"/>
      <c r="KYB704" s="39"/>
      <c r="KYC704" s="39"/>
      <c r="KYD704" s="39"/>
      <c r="KYE704" s="39"/>
      <c r="KYF704" s="39"/>
      <c r="KYG704" s="39"/>
      <c r="KYH704" s="39"/>
      <c r="KYI704" s="37"/>
      <c r="KYJ704" s="37"/>
      <c r="KYK704" s="37"/>
      <c r="KYL704" s="37"/>
      <c r="KYM704" s="34"/>
      <c r="KYN704" s="40"/>
      <c r="KYO704" s="34"/>
      <c r="KYP704" s="34"/>
      <c r="KYQ704" s="35"/>
      <c r="KYR704" s="36"/>
      <c r="KYS704" s="37"/>
      <c r="KYT704" s="34"/>
      <c r="KYU704" s="34"/>
      <c r="KYV704" s="41"/>
      <c r="KYW704" s="41"/>
      <c r="KYX704" s="41"/>
      <c r="KYY704" s="41"/>
      <c r="KYZ704" s="36"/>
      <c r="KZA704" s="41"/>
      <c r="KZB704" s="36"/>
      <c r="KZC704" s="34"/>
      <c r="KZD704" s="34"/>
      <c r="KZE704" s="37"/>
      <c r="KZF704" s="38"/>
      <c r="KZG704" s="34"/>
      <c r="KZH704" s="39"/>
      <c r="KZI704" s="39"/>
      <c r="KZJ704" s="39"/>
      <c r="KZK704" s="39"/>
      <c r="KZL704" s="39"/>
      <c r="KZM704" s="39"/>
      <c r="KZN704" s="39"/>
      <c r="KZO704" s="39"/>
      <c r="KZP704" s="39"/>
      <c r="KZQ704" s="39"/>
      <c r="KZR704" s="39"/>
      <c r="KZS704" s="37"/>
      <c r="KZT704" s="37"/>
      <c r="KZU704" s="37"/>
      <c r="KZV704" s="37"/>
      <c r="KZW704" s="34"/>
      <c r="KZX704" s="40"/>
      <c r="KZY704" s="34"/>
      <c r="KZZ704" s="34"/>
      <c r="LAA704" s="35"/>
      <c r="LAB704" s="36"/>
      <c r="LAC704" s="37"/>
      <c r="LAD704" s="34"/>
      <c r="LAE704" s="34"/>
      <c r="LAF704" s="41"/>
      <c r="LAG704" s="41"/>
      <c r="LAH704" s="41"/>
      <c r="LAI704" s="41"/>
      <c r="LAJ704" s="36"/>
      <c r="LAK704" s="41"/>
      <c r="LAL704" s="36"/>
      <c r="LAM704" s="34"/>
      <c r="LAN704" s="34"/>
      <c r="LAO704" s="37"/>
      <c r="LAP704" s="38"/>
      <c r="LAQ704" s="34"/>
      <c r="LAR704" s="39"/>
      <c r="LAS704" s="39"/>
      <c r="LAT704" s="39"/>
      <c r="LAU704" s="39"/>
      <c r="LAV704" s="39"/>
      <c r="LAW704" s="39"/>
      <c r="LAX704" s="39"/>
      <c r="LAY704" s="39"/>
      <c r="LAZ704" s="39"/>
      <c r="LBA704" s="39"/>
      <c r="LBB704" s="39"/>
      <c r="LBC704" s="37"/>
      <c r="LBD704" s="37"/>
      <c r="LBE704" s="37"/>
      <c r="LBF704" s="37"/>
      <c r="LBG704" s="34"/>
      <c r="LBH704" s="40"/>
      <c r="LBI704" s="34"/>
      <c r="LBJ704" s="34"/>
      <c r="LBK704" s="35"/>
      <c r="LBL704" s="36"/>
      <c r="LBM704" s="37"/>
      <c r="LBN704" s="34"/>
      <c r="LBO704" s="34"/>
      <c r="LBP704" s="41"/>
      <c r="LBQ704" s="41"/>
      <c r="LBR704" s="41"/>
      <c r="LBS704" s="41"/>
      <c r="LBT704" s="36"/>
      <c r="LBU704" s="41"/>
      <c r="LBV704" s="36"/>
      <c r="LBW704" s="34"/>
      <c r="LBX704" s="34"/>
      <c r="LBY704" s="37"/>
      <c r="LBZ704" s="38"/>
      <c r="LCA704" s="34"/>
      <c r="LCB704" s="39"/>
      <c r="LCC704" s="39"/>
      <c r="LCD704" s="39"/>
      <c r="LCE704" s="39"/>
      <c r="LCF704" s="39"/>
      <c r="LCG704" s="39"/>
      <c r="LCH704" s="39"/>
      <c r="LCI704" s="39"/>
      <c r="LCJ704" s="39"/>
      <c r="LCK704" s="39"/>
      <c r="LCL704" s="39"/>
      <c r="LCM704" s="37"/>
      <c r="LCN704" s="37"/>
      <c r="LCO704" s="37"/>
      <c r="LCP704" s="37"/>
      <c r="LCQ704" s="34"/>
      <c r="LCR704" s="40"/>
      <c r="LCS704" s="34"/>
      <c r="LCT704" s="34"/>
      <c r="LCU704" s="35"/>
      <c r="LCV704" s="36"/>
      <c r="LCW704" s="37"/>
      <c r="LCX704" s="34"/>
      <c r="LCY704" s="34"/>
      <c r="LCZ704" s="41"/>
      <c r="LDA704" s="41"/>
      <c r="LDB704" s="41"/>
      <c r="LDC704" s="41"/>
      <c r="LDD704" s="36"/>
      <c r="LDE704" s="41"/>
      <c r="LDF704" s="36"/>
      <c r="LDG704" s="34"/>
      <c r="LDH704" s="34"/>
      <c r="LDI704" s="37"/>
      <c r="LDJ704" s="38"/>
      <c r="LDK704" s="34"/>
      <c r="LDL704" s="39"/>
      <c r="LDM704" s="39"/>
      <c r="LDN704" s="39"/>
      <c r="LDO704" s="39"/>
      <c r="LDP704" s="39"/>
      <c r="LDQ704" s="39"/>
      <c r="LDR704" s="39"/>
      <c r="LDS704" s="39"/>
      <c r="LDT704" s="39"/>
      <c r="LDU704" s="39"/>
      <c r="LDV704" s="39"/>
      <c r="LDW704" s="37"/>
      <c r="LDX704" s="37"/>
      <c r="LDY704" s="37"/>
      <c r="LDZ704" s="37"/>
      <c r="LEA704" s="34"/>
      <c r="LEB704" s="40"/>
      <c r="LEC704" s="34"/>
      <c r="LED704" s="34"/>
      <c r="LEE704" s="35"/>
      <c r="LEF704" s="36"/>
      <c r="LEG704" s="37"/>
      <c r="LEH704" s="34"/>
      <c r="LEI704" s="34"/>
      <c r="LEJ704" s="41"/>
      <c r="LEK704" s="41"/>
      <c r="LEL704" s="41"/>
      <c r="LEM704" s="41"/>
      <c r="LEN704" s="36"/>
      <c r="LEO704" s="41"/>
      <c r="LEP704" s="36"/>
      <c r="LEQ704" s="34"/>
      <c r="LER704" s="34"/>
      <c r="LES704" s="37"/>
      <c r="LET704" s="38"/>
      <c r="LEU704" s="34"/>
      <c r="LEV704" s="39"/>
      <c r="LEW704" s="39"/>
      <c r="LEX704" s="39"/>
      <c r="LEY704" s="39"/>
      <c r="LEZ704" s="39"/>
      <c r="LFA704" s="39"/>
      <c r="LFB704" s="39"/>
      <c r="LFC704" s="39"/>
      <c r="LFD704" s="39"/>
      <c r="LFE704" s="39"/>
      <c r="LFF704" s="39"/>
      <c r="LFG704" s="37"/>
      <c r="LFH704" s="37"/>
      <c r="LFI704" s="37"/>
      <c r="LFJ704" s="37"/>
      <c r="LFK704" s="34"/>
      <c r="LFL704" s="40"/>
      <c r="LFM704" s="34"/>
      <c r="LFN704" s="34"/>
      <c r="LFO704" s="35"/>
      <c r="LFP704" s="36"/>
      <c r="LFQ704" s="37"/>
      <c r="LFR704" s="34"/>
      <c r="LFS704" s="34"/>
      <c r="LFT704" s="41"/>
      <c r="LFU704" s="41"/>
      <c r="LFV704" s="41"/>
      <c r="LFW704" s="41"/>
      <c r="LFX704" s="36"/>
      <c r="LFY704" s="41"/>
      <c r="LFZ704" s="36"/>
      <c r="LGA704" s="34"/>
      <c r="LGB704" s="34"/>
      <c r="LGC704" s="37"/>
      <c r="LGD704" s="38"/>
      <c r="LGE704" s="34"/>
      <c r="LGF704" s="39"/>
      <c r="LGG704" s="39"/>
      <c r="LGH704" s="39"/>
      <c r="LGI704" s="39"/>
      <c r="LGJ704" s="39"/>
      <c r="LGK704" s="39"/>
      <c r="LGL704" s="39"/>
      <c r="LGM704" s="39"/>
      <c r="LGN704" s="39"/>
      <c r="LGO704" s="39"/>
      <c r="LGP704" s="39"/>
      <c r="LGQ704" s="37"/>
      <c r="LGR704" s="37"/>
      <c r="LGS704" s="37"/>
      <c r="LGT704" s="37"/>
      <c r="LGU704" s="34"/>
      <c r="LGV704" s="40"/>
      <c r="LGW704" s="34"/>
      <c r="LGX704" s="34"/>
      <c r="LGY704" s="35"/>
      <c r="LGZ704" s="36"/>
      <c r="LHA704" s="37"/>
      <c r="LHB704" s="34"/>
      <c r="LHC704" s="34"/>
      <c r="LHD704" s="41"/>
      <c r="LHE704" s="41"/>
      <c r="LHF704" s="41"/>
      <c r="LHG704" s="41"/>
      <c r="LHH704" s="36"/>
      <c r="LHI704" s="41"/>
      <c r="LHJ704" s="36"/>
      <c r="LHK704" s="34"/>
      <c r="LHL704" s="34"/>
      <c r="LHM704" s="37"/>
      <c r="LHN704" s="38"/>
      <c r="LHO704" s="34"/>
      <c r="LHP704" s="39"/>
      <c r="LHQ704" s="39"/>
      <c r="LHR704" s="39"/>
      <c r="LHS704" s="39"/>
      <c r="LHT704" s="39"/>
      <c r="LHU704" s="39"/>
      <c r="LHV704" s="39"/>
      <c r="LHW704" s="39"/>
      <c r="LHX704" s="39"/>
      <c r="LHY704" s="39"/>
      <c r="LHZ704" s="39"/>
      <c r="LIA704" s="37"/>
      <c r="LIB704" s="37"/>
      <c r="LIC704" s="37"/>
      <c r="LID704" s="37"/>
      <c r="LIE704" s="34"/>
      <c r="LIF704" s="40"/>
      <c r="LIG704" s="34"/>
      <c r="LIH704" s="34"/>
      <c r="LII704" s="35"/>
      <c r="LIJ704" s="36"/>
      <c r="LIK704" s="37"/>
      <c r="LIL704" s="34"/>
      <c r="LIM704" s="34"/>
      <c r="LIN704" s="41"/>
      <c r="LIO704" s="41"/>
      <c r="LIP704" s="41"/>
      <c r="LIQ704" s="41"/>
      <c r="LIR704" s="36"/>
      <c r="LIS704" s="41"/>
      <c r="LIT704" s="36"/>
      <c r="LIU704" s="34"/>
      <c r="LIV704" s="34"/>
      <c r="LIW704" s="37"/>
      <c r="LIX704" s="38"/>
      <c r="LIY704" s="34"/>
      <c r="LIZ704" s="39"/>
      <c r="LJA704" s="39"/>
      <c r="LJB704" s="39"/>
      <c r="LJC704" s="39"/>
      <c r="LJD704" s="39"/>
      <c r="LJE704" s="39"/>
      <c r="LJF704" s="39"/>
      <c r="LJG704" s="39"/>
      <c r="LJH704" s="39"/>
      <c r="LJI704" s="39"/>
      <c r="LJJ704" s="39"/>
      <c r="LJK704" s="37"/>
      <c r="LJL704" s="37"/>
      <c r="LJM704" s="37"/>
      <c r="LJN704" s="37"/>
      <c r="LJO704" s="34"/>
      <c r="LJP704" s="40"/>
      <c r="LJQ704" s="34"/>
      <c r="LJR704" s="34"/>
      <c r="LJS704" s="35"/>
      <c r="LJT704" s="36"/>
      <c r="LJU704" s="37"/>
      <c r="LJV704" s="34"/>
      <c r="LJW704" s="34"/>
      <c r="LJX704" s="41"/>
      <c r="LJY704" s="41"/>
      <c r="LJZ704" s="41"/>
      <c r="LKA704" s="41"/>
      <c r="LKB704" s="36"/>
      <c r="LKC704" s="41"/>
      <c r="LKD704" s="36"/>
      <c r="LKE704" s="34"/>
      <c r="LKF704" s="34"/>
      <c r="LKG704" s="37"/>
      <c r="LKH704" s="38"/>
      <c r="LKI704" s="34"/>
      <c r="LKJ704" s="39"/>
      <c r="LKK704" s="39"/>
      <c r="LKL704" s="39"/>
      <c r="LKM704" s="39"/>
      <c r="LKN704" s="39"/>
      <c r="LKO704" s="39"/>
      <c r="LKP704" s="39"/>
      <c r="LKQ704" s="39"/>
      <c r="LKR704" s="39"/>
      <c r="LKS704" s="39"/>
      <c r="LKT704" s="39"/>
      <c r="LKU704" s="37"/>
      <c r="LKV704" s="37"/>
      <c r="LKW704" s="37"/>
      <c r="LKX704" s="37"/>
      <c r="LKY704" s="34"/>
      <c r="LKZ704" s="40"/>
      <c r="LLA704" s="34"/>
      <c r="LLB704" s="34"/>
      <c r="LLC704" s="35"/>
      <c r="LLD704" s="36"/>
      <c r="LLE704" s="37"/>
      <c r="LLF704" s="34"/>
      <c r="LLG704" s="34"/>
      <c r="LLH704" s="41"/>
      <c r="LLI704" s="41"/>
      <c r="LLJ704" s="41"/>
      <c r="LLK704" s="41"/>
      <c r="LLL704" s="36"/>
      <c r="LLM704" s="41"/>
      <c r="LLN704" s="36"/>
      <c r="LLO704" s="34"/>
      <c r="LLP704" s="34"/>
      <c r="LLQ704" s="37"/>
      <c r="LLR704" s="38"/>
      <c r="LLS704" s="34"/>
      <c r="LLT704" s="39"/>
      <c r="LLU704" s="39"/>
      <c r="LLV704" s="39"/>
      <c r="LLW704" s="39"/>
      <c r="LLX704" s="39"/>
      <c r="LLY704" s="39"/>
      <c r="LLZ704" s="39"/>
      <c r="LMA704" s="39"/>
      <c r="LMB704" s="39"/>
      <c r="LMC704" s="39"/>
      <c r="LMD704" s="39"/>
      <c r="LME704" s="37"/>
      <c r="LMF704" s="37"/>
      <c r="LMG704" s="37"/>
      <c r="LMH704" s="37"/>
      <c r="LMI704" s="34"/>
      <c r="LMJ704" s="40"/>
      <c r="LMK704" s="34"/>
      <c r="LML704" s="34"/>
      <c r="LMM704" s="35"/>
      <c r="LMN704" s="36"/>
      <c r="LMO704" s="37"/>
      <c r="LMP704" s="34"/>
      <c r="LMQ704" s="34"/>
      <c r="LMR704" s="41"/>
      <c r="LMS704" s="41"/>
      <c r="LMT704" s="41"/>
      <c r="LMU704" s="41"/>
      <c r="LMV704" s="36"/>
      <c r="LMW704" s="41"/>
      <c r="LMX704" s="36"/>
      <c r="LMY704" s="34"/>
      <c r="LMZ704" s="34"/>
      <c r="LNA704" s="37"/>
      <c r="LNB704" s="38"/>
      <c r="LNC704" s="34"/>
      <c r="LND704" s="39"/>
      <c r="LNE704" s="39"/>
      <c r="LNF704" s="39"/>
      <c r="LNG704" s="39"/>
      <c r="LNH704" s="39"/>
      <c r="LNI704" s="39"/>
      <c r="LNJ704" s="39"/>
      <c r="LNK704" s="39"/>
      <c r="LNL704" s="39"/>
      <c r="LNM704" s="39"/>
      <c r="LNN704" s="39"/>
      <c r="LNO704" s="37"/>
      <c r="LNP704" s="37"/>
      <c r="LNQ704" s="37"/>
      <c r="LNR704" s="37"/>
      <c r="LNS704" s="34"/>
      <c r="LNT704" s="40"/>
      <c r="LNU704" s="34"/>
      <c r="LNV704" s="34"/>
      <c r="LNW704" s="35"/>
      <c r="LNX704" s="36"/>
      <c r="LNY704" s="37"/>
      <c r="LNZ704" s="34"/>
      <c r="LOA704" s="34"/>
      <c r="LOB704" s="41"/>
      <c r="LOC704" s="41"/>
      <c r="LOD704" s="41"/>
      <c r="LOE704" s="41"/>
      <c r="LOF704" s="36"/>
      <c r="LOG704" s="41"/>
      <c r="LOH704" s="36"/>
      <c r="LOI704" s="34"/>
      <c r="LOJ704" s="34"/>
      <c r="LOK704" s="37"/>
      <c r="LOL704" s="38"/>
      <c r="LOM704" s="34"/>
      <c r="LON704" s="39"/>
      <c r="LOO704" s="39"/>
      <c r="LOP704" s="39"/>
      <c r="LOQ704" s="39"/>
      <c r="LOR704" s="39"/>
      <c r="LOS704" s="39"/>
      <c r="LOT704" s="39"/>
      <c r="LOU704" s="39"/>
      <c r="LOV704" s="39"/>
      <c r="LOW704" s="39"/>
      <c r="LOX704" s="39"/>
      <c r="LOY704" s="37"/>
      <c r="LOZ704" s="37"/>
      <c r="LPA704" s="37"/>
      <c r="LPB704" s="37"/>
      <c r="LPC704" s="34"/>
      <c r="LPD704" s="40"/>
      <c r="LPE704" s="34"/>
      <c r="LPF704" s="34"/>
      <c r="LPG704" s="35"/>
      <c r="LPH704" s="36"/>
      <c r="LPI704" s="37"/>
      <c r="LPJ704" s="34"/>
      <c r="LPK704" s="34"/>
      <c r="LPL704" s="41"/>
      <c r="LPM704" s="41"/>
      <c r="LPN704" s="41"/>
      <c r="LPO704" s="41"/>
      <c r="LPP704" s="36"/>
      <c r="LPQ704" s="41"/>
      <c r="LPR704" s="36"/>
      <c r="LPS704" s="34"/>
      <c r="LPT704" s="34"/>
      <c r="LPU704" s="37"/>
      <c r="LPV704" s="38"/>
      <c r="LPW704" s="34"/>
      <c r="LPX704" s="39"/>
      <c r="LPY704" s="39"/>
      <c r="LPZ704" s="39"/>
      <c r="LQA704" s="39"/>
      <c r="LQB704" s="39"/>
      <c r="LQC704" s="39"/>
      <c r="LQD704" s="39"/>
      <c r="LQE704" s="39"/>
      <c r="LQF704" s="39"/>
      <c r="LQG704" s="39"/>
      <c r="LQH704" s="39"/>
      <c r="LQI704" s="37"/>
      <c r="LQJ704" s="37"/>
      <c r="LQK704" s="37"/>
      <c r="LQL704" s="37"/>
      <c r="LQM704" s="34"/>
      <c r="LQN704" s="40"/>
      <c r="LQO704" s="34"/>
      <c r="LQP704" s="34"/>
      <c r="LQQ704" s="35"/>
      <c r="LQR704" s="36"/>
      <c r="LQS704" s="37"/>
      <c r="LQT704" s="34"/>
      <c r="LQU704" s="34"/>
      <c r="LQV704" s="41"/>
      <c r="LQW704" s="41"/>
      <c r="LQX704" s="41"/>
      <c r="LQY704" s="41"/>
      <c r="LQZ704" s="36"/>
      <c r="LRA704" s="41"/>
      <c r="LRB704" s="36"/>
      <c r="LRC704" s="34"/>
      <c r="LRD704" s="34"/>
      <c r="LRE704" s="37"/>
      <c r="LRF704" s="38"/>
      <c r="LRG704" s="34"/>
      <c r="LRH704" s="39"/>
      <c r="LRI704" s="39"/>
      <c r="LRJ704" s="39"/>
      <c r="LRK704" s="39"/>
      <c r="LRL704" s="39"/>
      <c r="LRM704" s="39"/>
      <c r="LRN704" s="39"/>
      <c r="LRO704" s="39"/>
      <c r="LRP704" s="39"/>
      <c r="LRQ704" s="39"/>
      <c r="LRR704" s="39"/>
      <c r="LRS704" s="37"/>
      <c r="LRT704" s="37"/>
      <c r="LRU704" s="37"/>
      <c r="LRV704" s="37"/>
      <c r="LRW704" s="34"/>
      <c r="LRX704" s="40"/>
      <c r="LRY704" s="34"/>
      <c r="LRZ704" s="34"/>
      <c r="LSA704" s="35"/>
      <c r="LSB704" s="36"/>
      <c r="LSC704" s="37"/>
      <c r="LSD704" s="34"/>
      <c r="LSE704" s="34"/>
      <c r="LSF704" s="41"/>
      <c r="LSG704" s="41"/>
      <c r="LSH704" s="41"/>
      <c r="LSI704" s="41"/>
      <c r="LSJ704" s="36"/>
      <c r="LSK704" s="41"/>
      <c r="LSL704" s="36"/>
      <c r="LSM704" s="34"/>
      <c r="LSN704" s="34"/>
      <c r="LSO704" s="37"/>
      <c r="LSP704" s="38"/>
      <c r="LSQ704" s="34"/>
      <c r="LSR704" s="39"/>
      <c r="LSS704" s="39"/>
      <c r="LST704" s="39"/>
      <c r="LSU704" s="39"/>
      <c r="LSV704" s="39"/>
      <c r="LSW704" s="39"/>
      <c r="LSX704" s="39"/>
      <c r="LSY704" s="39"/>
      <c r="LSZ704" s="39"/>
      <c r="LTA704" s="39"/>
      <c r="LTB704" s="39"/>
      <c r="LTC704" s="37"/>
      <c r="LTD704" s="37"/>
      <c r="LTE704" s="37"/>
      <c r="LTF704" s="37"/>
      <c r="LTG704" s="34"/>
      <c r="LTH704" s="40"/>
      <c r="LTI704" s="34"/>
      <c r="LTJ704" s="34"/>
      <c r="LTK704" s="35"/>
      <c r="LTL704" s="36"/>
      <c r="LTM704" s="37"/>
      <c r="LTN704" s="34"/>
      <c r="LTO704" s="34"/>
      <c r="LTP704" s="41"/>
      <c r="LTQ704" s="41"/>
      <c r="LTR704" s="41"/>
      <c r="LTS704" s="41"/>
      <c r="LTT704" s="36"/>
      <c r="LTU704" s="41"/>
      <c r="LTV704" s="36"/>
      <c r="LTW704" s="34"/>
      <c r="LTX704" s="34"/>
      <c r="LTY704" s="37"/>
      <c r="LTZ704" s="38"/>
      <c r="LUA704" s="34"/>
      <c r="LUB704" s="39"/>
      <c r="LUC704" s="39"/>
      <c r="LUD704" s="39"/>
      <c r="LUE704" s="39"/>
      <c r="LUF704" s="39"/>
      <c r="LUG704" s="39"/>
      <c r="LUH704" s="39"/>
      <c r="LUI704" s="39"/>
      <c r="LUJ704" s="39"/>
      <c r="LUK704" s="39"/>
      <c r="LUL704" s="39"/>
      <c r="LUM704" s="37"/>
      <c r="LUN704" s="37"/>
      <c r="LUO704" s="37"/>
      <c r="LUP704" s="37"/>
      <c r="LUQ704" s="34"/>
      <c r="LUR704" s="40"/>
      <c r="LUS704" s="34"/>
      <c r="LUT704" s="34"/>
      <c r="LUU704" s="35"/>
      <c r="LUV704" s="36"/>
      <c r="LUW704" s="37"/>
      <c r="LUX704" s="34"/>
      <c r="LUY704" s="34"/>
      <c r="LUZ704" s="41"/>
      <c r="LVA704" s="41"/>
      <c r="LVB704" s="41"/>
      <c r="LVC704" s="41"/>
      <c r="LVD704" s="36"/>
      <c r="LVE704" s="41"/>
      <c r="LVF704" s="36"/>
      <c r="LVG704" s="34"/>
      <c r="LVH704" s="34"/>
      <c r="LVI704" s="37"/>
      <c r="LVJ704" s="38"/>
      <c r="LVK704" s="34"/>
      <c r="LVL704" s="39"/>
      <c r="LVM704" s="39"/>
      <c r="LVN704" s="39"/>
      <c r="LVO704" s="39"/>
      <c r="LVP704" s="39"/>
      <c r="LVQ704" s="39"/>
      <c r="LVR704" s="39"/>
      <c r="LVS704" s="39"/>
      <c r="LVT704" s="39"/>
      <c r="LVU704" s="39"/>
      <c r="LVV704" s="39"/>
      <c r="LVW704" s="37"/>
      <c r="LVX704" s="37"/>
      <c r="LVY704" s="37"/>
      <c r="LVZ704" s="37"/>
      <c r="LWA704" s="34"/>
      <c r="LWB704" s="40"/>
      <c r="LWC704" s="34"/>
      <c r="LWD704" s="34"/>
      <c r="LWE704" s="35"/>
      <c r="LWF704" s="36"/>
      <c r="LWG704" s="37"/>
      <c r="LWH704" s="34"/>
      <c r="LWI704" s="34"/>
      <c r="LWJ704" s="41"/>
      <c r="LWK704" s="41"/>
      <c r="LWL704" s="41"/>
      <c r="LWM704" s="41"/>
      <c r="LWN704" s="36"/>
      <c r="LWO704" s="41"/>
      <c r="LWP704" s="36"/>
      <c r="LWQ704" s="34"/>
      <c r="LWR704" s="34"/>
      <c r="LWS704" s="37"/>
      <c r="LWT704" s="38"/>
      <c r="LWU704" s="34"/>
      <c r="LWV704" s="39"/>
      <c r="LWW704" s="39"/>
      <c r="LWX704" s="39"/>
      <c r="LWY704" s="39"/>
      <c r="LWZ704" s="39"/>
      <c r="LXA704" s="39"/>
      <c r="LXB704" s="39"/>
      <c r="LXC704" s="39"/>
      <c r="LXD704" s="39"/>
      <c r="LXE704" s="39"/>
      <c r="LXF704" s="39"/>
      <c r="LXG704" s="37"/>
      <c r="LXH704" s="37"/>
      <c r="LXI704" s="37"/>
      <c r="LXJ704" s="37"/>
      <c r="LXK704" s="34"/>
      <c r="LXL704" s="40"/>
      <c r="LXM704" s="34"/>
      <c r="LXN704" s="34"/>
      <c r="LXO704" s="35"/>
      <c r="LXP704" s="36"/>
      <c r="LXQ704" s="37"/>
      <c r="LXR704" s="34"/>
      <c r="LXS704" s="34"/>
      <c r="LXT704" s="41"/>
      <c r="LXU704" s="41"/>
      <c r="LXV704" s="41"/>
      <c r="LXW704" s="41"/>
      <c r="LXX704" s="36"/>
      <c r="LXY704" s="41"/>
      <c r="LXZ704" s="36"/>
      <c r="LYA704" s="34"/>
      <c r="LYB704" s="34"/>
      <c r="LYC704" s="37"/>
      <c r="LYD704" s="38"/>
      <c r="LYE704" s="34"/>
      <c r="LYF704" s="39"/>
      <c r="LYG704" s="39"/>
      <c r="LYH704" s="39"/>
      <c r="LYI704" s="39"/>
      <c r="LYJ704" s="39"/>
      <c r="LYK704" s="39"/>
      <c r="LYL704" s="39"/>
      <c r="LYM704" s="39"/>
      <c r="LYN704" s="39"/>
      <c r="LYO704" s="39"/>
      <c r="LYP704" s="39"/>
      <c r="LYQ704" s="37"/>
      <c r="LYR704" s="37"/>
      <c r="LYS704" s="37"/>
      <c r="LYT704" s="37"/>
      <c r="LYU704" s="34"/>
      <c r="LYV704" s="40"/>
      <c r="LYW704" s="34"/>
      <c r="LYX704" s="34"/>
      <c r="LYY704" s="35"/>
      <c r="LYZ704" s="36"/>
      <c r="LZA704" s="37"/>
      <c r="LZB704" s="34"/>
      <c r="LZC704" s="34"/>
      <c r="LZD704" s="41"/>
      <c r="LZE704" s="41"/>
      <c r="LZF704" s="41"/>
      <c r="LZG704" s="41"/>
      <c r="LZH704" s="36"/>
      <c r="LZI704" s="41"/>
      <c r="LZJ704" s="36"/>
      <c r="LZK704" s="34"/>
      <c r="LZL704" s="34"/>
      <c r="LZM704" s="37"/>
      <c r="LZN704" s="38"/>
      <c r="LZO704" s="34"/>
      <c r="LZP704" s="39"/>
      <c r="LZQ704" s="39"/>
      <c r="LZR704" s="39"/>
      <c r="LZS704" s="39"/>
      <c r="LZT704" s="39"/>
      <c r="LZU704" s="39"/>
      <c r="LZV704" s="39"/>
      <c r="LZW704" s="39"/>
      <c r="LZX704" s="39"/>
      <c r="LZY704" s="39"/>
      <c r="LZZ704" s="39"/>
      <c r="MAA704" s="37"/>
      <c r="MAB704" s="37"/>
      <c r="MAC704" s="37"/>
      <c r="MAD704" s="37"/>
      <c r="MAE704" s="34"/>
      <c r="MAF704" s="40"/>
      <c r="MAG704" s="34"/>
      <c r="MAH704" s="34"/>
      <c r="MAI704" s="35"/>
      <c r="MAJ704" s="36"/>
      <c r="MAK704" s="37"/>
      <c r="MAL704" s="34"/>
      <c r="MAM704" s="34"/>
      <c r="MAN704" s="41"/>
      <c r="MAO704" s="41"/>
      <c r="MAP704" s="41"/>
      <c r="MAQ704" s="41"/>
      <c r="MAR704" s="36"/>
      <c r="MAS704" s="41"/>
      <c r="MAT704" s="36"/>
      <c r="MAU704" s="34"/>
      <c r="MAV704" s="34"/>
      <c r="MAW704" s="37"/>
      <c r="MAX704" s="38"/>
      <c r="MAY704" s="34"/>
      <c r="MAZ704" s="39"/>
      <c r="MBA704" s="39"/>
      <c r="MBB704" s="39"/>
      <c r="MBC704" s="39"/>
      <c r="MBD704" s="39"/>
      <c r="MBE704" s="39"/>
      <c r="MBF704" s="39"/>
      <c r="MBG704" s="39"/>
      <c r="MBH704" s="39"/>
      <c r="MBI704" s="39"/>
      <c r="MBJ704" s="39"/>
      <c r="MBK704" s="37"/>
      <c r="MBL704" s="37"/>
      <c r="MBM704" s="37"/>
      <c r="MBN704" s="37"/>
      <c r="MBO704" s="34"/>
      <c r="MBP704" s="40"/>
      <c r="MBQ704" s="34"/>
      <c r="MBR704" s="34"/>
      <c r="MBS704" s="35"/>
      <c r="MBT704" s="36"/>
      <c r="MBU704" s="37"/>
      <c r="MBV704" s="34"/>
      <c r="MBW704" s="34"/>
      <c r="MBX704" s="41"/>
      <c r="MBY704" s="41"/>
      <c r="MBZ704" s="41"/>
      <c r="MCA704" s="41"/>
      <c r="MCB704" s="36"/>
      <c r="MCC704" s="41"/>
      <c r="MCD704" s="36"/>
      <c r="MCE704" s="34"/>
      <c r="MCF704" s="34"/>
      <c r="MCG704" s="37"/>
      <c r="MCH704" s="38"/>
      <c r="MCI704" s="34"/>
      <c r="MCJ704" s="39"/>
      <c r="MCK704" s="39"/>
      <c r="MCL704" s="39"/>
      <c r="MCM704" s="39"/>
      <c r="MCN704" s="39"/>
      <c r="MCO704" s="39"/>
      <c r="MCP704" s="39"/>
      <c r="MCQ704" s="39"/>
      <c r="MCR704" s="39"/>
      <c r="MCS704" s="39"/>
      <c r="MCT704" s="39"/>
      <c r="MCU704" s="37"/>
      <c r="MCV704" s="37"/>
      <c r="MCW704" s="37"/>
      <c r="MCX704" s="37"/>
      <c r="MCY704" s="34"/>
      <c r="MCZ704" s="40"/>
      <c r="MDA704" s="34"/>
      <c r="MDB704" s="34"/>
      <c r="MDC704" s="35"/>
      <c r="MDD704" s="36"/>
      <c r="MDE704" s="37"/>
      <c r="MDF704" s="34"/>
      <c r="MDG704" s="34"/>
      <c r="MDH704" s="41"/>
      <c r="MDI704" s="41"/>
      <c r="MDJ704" s="41"/>
      <c r="MDK704" s="41"/>
      <c r="MDL704" s="36"/>
      <c r="MDM704" s="41"/>
      <c r="MDN704" s="36"/>
      <c r="MDO704" s="34"/>
      <c r="MDP704" s="34"/>
      <c r="MDQ704" s="37"/>
      <c r="MDR704" s="38"/>
      <c r="MDS704" s="34"/>
      <c r="MDT704" s="39"/>
      <c r="MDU704" s="39"/>
      <c r="MDV704" s="39"/>
      <c r="MDW704" s="39"/>
      <c r="MDX704" s="39"/>
      <c r="MDY704" s="39"/>
      <c r="MDZ704" s="39"/>
      <c r="MEA704" s="39"/>
      <c r="MEB704" s="39"/>
      <c r="MEC704" s="39"/>
      <c r="MED704" s="39"/>
      <c r="MEE704" s="37"/>
      <c r="MEF704" s="37"/>
      <c r="MEG704" s="37"/>
      <c r="MEH704" s="37"/>
      <c r="MEI704" s="34"/>
      <c r="MEJ704" s="40"/>
      <c r="MEK704" s="34"/>
      <c r="MEL704" s="34"/>
      <c r="MEM704" s="35"/>
      <c r="MEN704" s="36"/>
      <c r="MEO704" s="37"/>
      <c r="MEP704" s="34"/>
      <c r="MEQ704" s="34"/>
      <c r="MER704" s="41"/>
      <c r="MES704" s="41"/>
      <c r="MET704" s="41"/>
      <c r="MEU704" s="41"/>
      <c r="MEV704" s="36"/>
      <c r="MEW704" s="41"/>
      <c r="MEX704" s="36"/>
      <c r="MEY704" s="34"/>
      <c r="MEZ704" s="34"/>
      <c r="MFA704" s="37"/>
      <c r="MFB704" s="38"/>
      <c r="MFC704" s="34"/>
      <c r="MFD704" s="39"/>
      <c r="MFE704" s="39"/>
      <c r="MFF704" s="39"/>
      <c r="MFG704" s="39"/>
      <c r="MFH704" s="39"/>
      <c r="MFI704" s="39"/>
      <c r="MFJ704" s="39"/>
      <c r="MFK704" s="39"/>
      <c r="MFL704" s="39"/>
      <c r="MFM704" s="39"/>
      <c r="MFN704" s="39"/>
      <c r="MFO704" s="37"/>
      <c r="MFP704" s="37"/>
      <c r="MFQ704" s="37"/>
      <c r="MFR704" s="37"/>
      <c r="MFS704" s="34"/>
      <c r="MFT704" s="40"/>
      <c r="MFU704" s="34"/>
      <c r="MFV704" s="34"/>
      <c r="MFW704" s="35"/>
      <c r="MFX704" s="36"/>
      <c r="MFY704" s="37"/>
      <c r="MFZ704" s="34"/>
      <c r="MGA704" s="34"/>
      <c r="MGB704" s="41"/>
      <c r="MGC704" s="41"/>
      <c r="MGD704" s="41"/>
      <c r="MGE704" s="41"/>
      <c r="MGF704" s="36"/>
      <c r="MGG704" s="41"/>
      <c r="MGH704" s="36"/>
      <c r="MGI704" s="34"/>
      <c r="MGJ704" s="34"/>
      <c r="MGK704" s="37"/>
      <c r="MGL704" s="38"/>
      <c r="MGM704" s="34"/>
      <c r="MGN704" s="39"/>
      <c r="MGO704" s="39"/>
      <c r="MGP704" s="39"/>
      <c r="MGQ704" s="39"/>
      <c r="MGR704" s="39"/>
      <c r="MGS704" s="39"/>
      <c r="MGT704" s="39"/>
      <c r="MGU704" s="39"/>
      <c r="MGV704" s="39"/>
      <c r="MGW704" s="39"/>
      <c r="MGX704" s="39"/>
      <c r="MGY704" s="37"/>
      <c r="MGZ704" s="37"/>
      <c r="MHA704" s="37"/>
      <c r="MHB704" s="37"/>
      <c r="MHC704" s="34"/>
      <c r="MHD704" s="40"/>
      <c r="MHE704" s="34"/>
      <c r="MHF704" s="34"/>
      <c r="MHG704" s="35"/>
      <c r="MHH704" s="36"/>
      <c r="MHI704" s="37"/>
      <c r="MHJ704" s="34"/>
      <c r="MHK704" s="34"/>
      <c r="MHL704" s="41"/>
      <c r="MHM704" s="41"/>
      <c r="MHN704" s="41"/>
      <c r="MHO704" s="41"/>
      <c r="MHP704" s="36"/>
      <c r="MHQ704" s="41"/>
      <c r="MHR704" s="36"/>
      <c r="MHS704" s="34"/>
      <c r="MHT704" s="34"/>
      <c r="MHU704" s="37"/>
      <c r="MHV704" s="38"/>
      <c r="MHW704" s="34"/>
      <c r="MHX704" s="39"/>
      <c r="MHY704" s="39"/>
      <c r="MHZ704" s="39"/>
      <c r="MIA704" s="39"/>
      <c r="MIB704" s="39"/>
      <c r="MIC704" s="39"/>
      <c r="MID704" s="39"/>
      <c r="MIE704" s="39"/>
      <c r="MIF704" s="39"/>
      <c r="MIG704" s="39"/>
      <c r="MIH704" s="39"/>
      <c r="MII704" s="37"/>
      <c r="MIJ704" s="37"/>
      <c r="MIK704" s="37"/>
      <c r="MIL704" s="37"/>
      <c r="MIM704" s="34"/>
      <c r="MIN704" s="40"/>
      <c r="MIO704" s="34"/>
      <c r="MIP704" s="34"/>
      <c r="MIQ704" s="35"/>
      <c r="MIR704" s="36"/>
      <c r="MIS704" s="37"/>
      <c r="MIT704" s="34"/>
      <c r="MIU704" s="34"/>
      <c r="MIV704" s="41"/>
      <c r="MIW704" s="41"/>
      <c r="MIX704" s="41"/>
      <c r="MIY704" s="41"/>
      <c r="MIZ704" s="36"/>
      <c r="MJA704" s="41"/>
      <c r="MJB704" s="36"/>
      <c r="MJC704" s="34"/>
      <c r="MJD704" s="34"/>
      <c r="MJE704" s="37"/>
      <c r="MJF704" s="38"/>
      <c r="MJG704" s="34"/>
      <c r="MJH704" s="39"/>
      <c r="MJI704" s="39"/>
      <c r="MJJ704" s="39"/>
      <c r="MJK704" s="39"/>
      <c r="MJL704" s="39"/>
      <c r="MJM704" s="39"/>
      <c r="MJN704" s="39"/>
      <c r="MJO704" s="39"/>
      <c r="MJP704" s="39"/>
      <c r="MJQ704" s="39"/>
      <c r="MJR704" s="39"/>
      <c r="MJS704" s="37"/>
      <c r="MJT704" s="37"/>
      <c r="MJU704" s="37"/>
      <c r="MJV704" s="37"/>
      <c r="MJW704" s="34"/>
      <c r="MJX704" s="40"/>
      <c r="MJY704" s="34"/>
      <c r="MJZ704" s="34"/>
      <c r="MKA704" s="35"/>
      <c r="MKB704" s="36"/>
      <c r="MKC704" s="37"/>
      <c r="MKD704" s="34"/>
      <c r="MKE704" s="34"/>
      <c r="MKF704" s="41"/>
      <c r="MKG704" s="41"/>
      <c r="MKH704" s="41"/>
      <c r="MKI704" s="41"/>
      <c r="MKJ704" s="36"/>
      <c r="MKK704" s="41"/>
      <c r="MKL704" s="36"/>
      <c r="MKM704" s="34"/>
      <c r="MKN704" s="34"/>
      <c r="MKO704" s="37"/>
      <c r="MKP704" s="38"/>
      <c r="MKQ704" s="34"/>
      <c r="MKR704" s="39"/>
      <c r="MKS704" s="39"/>
      <c r="MKT704" s="39"/>
      <c r="MKU704" s="39"/>
      <c r="MKV704" s="39"/>
      <c r="MKW704" s="39"/>
      <c r="MKX704" s="39"/>
      <c r="MKY704" s="39"/>
      <c r="MKZ704" s="39"/>
      <c r="MLA704" s="39"/>
      <c r="MLB704" s="39"/>
      <c r="MLC704" s="37"/>
      <c r="MLD704" s="37"/>
      <c r="MLE704" s="37"/>
      <c r="MLF704" s="37"/>
      <c r="MLG704" s="34"/>
      <c r="MLH704" s="40"/>
      <c r="MLI704" s="34"/>
      <c r="MLJ704" s="34"/>
      <c r="MLK704" s="35"/>
      <c r="MLL704" s="36"/>
      <c r="MLM704" s="37"/>
      <c r="MLN704" s="34"/>
      <c r="MLO704" s="34"/>
      <c r="MLP704" s="41"/>
      <c r="MLQ704" s="41"/>
      <c r="MLR704" s="41"/>
      <c r="MLS704" s="41"/>
      <c r="MLT704" s="36"/>
      <c r="MLU704" s="41"/>
      <c r="MLV704" s="36"/>
      <c r="MLW704" s="34"/>
      <c r="MLX704" s="34"/>
      <c r="MLY704" s="37"/>
      <c r="MLZ704" s="38"/>
      <c r="MMA704" s="34"/>
      <c r="MMB704" s="39"/>
      <c r="MMC704" s="39"/>
      <c r="MMD704" s="39"/>
      <c r="MME704" s="39"/>
      <c r="MMF704" s="39"/>
      <c r="MMG704" s="39"/>
      <c r="MMH704" s="39"/>
      <c r="MMI704" s="39"/>
      <c r="MMJ704" s="39"/>
      <c r="MMK704" s="39"/>
      <c r="MML704" s="39"/>
      <c r="MMM704" s="37"/>
      <c r="MMN704" s="37"/>
      <c r="MMO704" s="37"/>
      <c r="MMP704" s="37"/>
      <c r="MMQ704" s="34"/>
      <c r="MMR704" s="40"/>
      <c r="MMS704" s="34"/>
      <c r="MMT704" s="34"/>
      <c r="MMU704" s="35"/>
      <c r="MMV704" s="36"/>
      <c r="MMW704" s="37"/>
      <c r="MMX704" s="34"/>
      <c r="MMY704" s="34"/>
      <c r="MMZ704" s="41"/>
      <c r="MNA704" s="41"/>
      <c r="MNB704" s="41"/>
      <c r="MNC704" s="41"/>
      <c r="MND704" s="36"/>
      <c r="MNE704" s="41"/>
      <c r="MNF704" s="36"/>
      <c r="MNG704" s="34"/>
      <c r="MNH704" s="34"/>
      <c r="MNI704" s="37"/>
      <c r="MNJ704" s="38"/>
      <c r="MNK704" s="34"/>
      <c r="MNL704" s="39"/>
      <c r="MNM704" s="39"/>
      <c r="MNN704" s="39"/>
      <c r="MNO704" s="39"/>
      <c r="MNP704" s="39"/>
      <c r="MNQ704" s="39"/>
      <c r="MNR704" s="39"/>
      <c r="MNS704" s="39"/>
      <c r="MNT704" s="39"/>
      <c r="MNU704" s="39"/>
      <c r="MNV704" s="39"/>
      <c r="MNW704" s="37"/>
      <c r="MNX704" s="37"/>
      <c r="MNY704" s="37"/>
      <c r="MNZ704" s="37"/>
      <c r="MOA704" s="34"/>
      <c r="MOB704" s="40"/>
      <c r="MOC704" s="34"/>
      <c r="MOD704" s="34"/>
      <c r="MOE704" s="35"/>
      <c r="MOF704" s="36"/>
      <c r="MOG704" s="37"/>
      <c r="MOH704" s="34"/>
      <c r="MOI704" s="34"/>
      <c r="MOJ704" s="41"/>
      <c r="MOK704" s="41"/>
      <c r="MOL704" s="41"/>
      <c r="MOM704" s="41"/>
      <c r="MON704" s="36"/>
      <c r="MOO704" s="41"/>
      <c r="MOP704" s="36"/>
      <c r="MOQ704" s="34"/>
      <c r="MOR704" s="34"/>
      <c r="MOS704" s="37"/>
      <c r="MOT704" s="38"/>
      <c r="MOU704" s="34"/>
      <c r="MOV704" s="39"/>
      <c r="MOW704" s="39"/>
      <c r="MOX704" s="39"/>
      <c r="MOY704" s="39"/>
      <c r="MOZ704" s="39"/>
      <c r="MPA704" s="39"/>
      <c r="MPB704" s="39"/>
      <c r="MPC704" s="39"/>
      <c r="MPD704" s="39"/>
      <c r="MPE704" s="39"/>
      <c r="MPF704" s="39"/>
      <c r="MPG704" s="37"/>
      <c r="MPH704" s="37"/>
      <c r="MPI704" s="37"/>
      <c r="MPJ704" s="37"/>
      <c r="MPK704" s="34"/>
      <c r="MPL704" s="40"/>
      <c r="MPM704" s="34"/>
      <c r="MPN704" s="34"/>
      <c r="MPO704" s="35"/>
      <c r="MPP704" s="36"/>
      <c r="MPQ704" s="37"/>
      <c r="MPR704" s="34"/>
      <c r="MPS704" s="34"/>
      <c r="MPT704" s="41"/>
      <c r="MPU704" s="41"/>
      <c r="MPV704" s="41"/>
      <c r="MPW704" s="41"/>
      <c r="MPX704" s="36"/>
      <c r="MPY704" s="41"/>
      <c r="MPZ704" s="36"/>
      <c r="MQA704" s="34"/>
      <c r="MQB704" s="34"/>
      <c r="MQC704" s="37"/>
      <c r="MQD704" s="38"/>
      <c r="MQE704" s="34"/>
      <c r="MQF704" s="39"/>
      <c r="MQG704" s="39"/>
      <c r="MQH704" s="39"/>
      <c r="MQI704" s="39"/>
      <c r="MQJ704" s="39"/>
      <c r="MQK704" s="39"/>
      <c r="MQL704" s="39"/>
      <c r="MQM704" s="39"/>
      <c r="MQN704" s="39"/>
      <c r="MQO704" s="39"/>
      <c r="MQP704" s="39"/>
      <c r="MQQ704" s="37"/>
      <c r="MQR704" s="37"/>
      <c r="MQS704" s="37"/>
      <c r="MQT704" s="37"/>
      <c r="MQU704" s="34"/>
      <c r="MQV704" s="40"/>
      <c r="MQW704" s="34"/>
      <c r="MQX704" s="34"/>
      <c r="MQY704" s="35"/>
      <c r="MQZ704" s="36"/>
      <c r="MRA704" s="37"/>
      <c r="MRB704" s="34"/>
      <c r="MRC704" s="34"/>
      <c r="MRD704" s="41"/>
      <c r="MRE704" s="41"/>
      <c r="MRF704" s="41"/>
      <c r="MRG704" s="41"/>
      <c r="MRH704" s="36"/>
      <c r="MRI704" s="41"/>
      <c r="MRJ704" s="36"/>
      <c r="MRK704" s="34"/>
      <c r="MRL704" s="34"/>
      <c r="MRM704" s="37"/>
      <c r="MRN704" s="38"/>
      <c r="MRO704" s="34"/>
      <c r="MRP704" s="39"/>
      <c r="MRQ704" s="39"/>
      <c r="MRR704" s="39"/>
      <c r="MRS704" s="39"/>
      <c r="MRT704" s="39"/>
      <c r="MRU704" s="39"/>
      <c r="MRV704" s="39"/>
      <c r="MRW704" s="39"/>
      <c r="MRX704" s="39"/>
      <c r="MRY704" s="39"/>
      <c r="MRZ704" s="39"/>
      <c r="MSA704" s="37"/>
      <c r="MSB704" s="37"/>
      <c r="MSC704" s="37"/>
      <c r="MSD704" s="37"/>
      <c r="MSE704" s="34"/>
      <c r="MSF704" s="40"/>
      <c r="MSG704" s="34"/>
      <c r="MSH704" s="34"/>
      <c r="MSI704" s="35"/>
      <c r="MSJ704" s="36"/>
      <c r="MSK704" s="37"/>
      <c r="MSL704" s="34"/>
      <c r="MSM704" s="34"/>
      <c r="MSN704" s="41"/>
      <c r="MSO704" s="41"/>
      <c r="MSP704" s="41"/>
      <c r="MSQ704" s="41"/>
      <c r="MSR704" s="36"/>
      <c r="MSS704" s="41"/>
      <c r="MST704" s="36"/>
      <c r="MSU704" s="34"/>
      <c r="MSV704" s="34"/>
      <c r="MSW704" s="37"/>
      <c r="MSX704" s="38"/>
      <c r="MSY704" s="34"/>
      <c r="MSZ704" s="39"/>
      <c r="MTA704" s="39"/>
      <c r="MTB704" s="39"/>
      <c r="MTC704" s="39"/>
      <c r="MTD704" s="39"/>
      <c r="MTE704" s="39"/>
      <c r="MTF704" s="39"/>
      <c r="MTG704" s="39"/>
      <c r="MTH704" s="39"/>
      <c r="MTI704" s="39"/>
      <c r="MTJ704" s="39"/>
      <c r="MTK704" s="37"/>
      <c r="MTL704" s="37"/>
      <c r="MTM704" s="37"/>
      <c r="MTN704" s="37"/>
      <c r="MTO704" s="34"/>
      <c r="MTP704" s="40"/>
      <c r="MTQ704" s="34"/>
      <c r="MTR704" s="34"/>
      <c r="MTS704" s="35"/>
      <c r="MTT704" s="36"/>
      <c r="MTU704" s="37"/>
      <c r="MTV704" s="34"/>
      <c r="MTW704" s="34"/>
      <c r="MTX704" s="41"/>
      <c r="MTY704" s="41"/>
      <c r="MTZ704" s="41"/>
      <c r="MUA704" s="41"/>
      <c r="MUB704" s="36"/>
      <c r="MUC704" s="41"/>
      <c r="MUD704" s="36"/>
      <c r="MUE704" s="34"/>
      <c r="MUF704" s="34"/>
      <c r="MUG704" s="37"/>
      <c r="MUH704" s="38"/>
      <c r="MUI704" s="34"/>
      <c r="MUJ704" s="39"/>
      <c r="MUK704" s="39"/>
      <c r="MUL704" s="39"/>
      <c r="MUM704" s="39"/>
      <c r="MUN704" s="39"/>
      <c r="MUO704" s="39"/>
      <c r="MUP704" s="39"/>
      <c r="MUQ704" s="39"/>
      <c r="MUR704" s="39"/>
      <c r="MUS704" s="39"/>
      <c r="MUT704" s="39"/>
      <c r="MUU704" s="37"/>
      <c r="MUV704" s="37"/>
      <c r="MUW704" s="37"/>
      <c r="MUX704" s="37"/>
      <c r="MUY704" s="34"/>
      <c r="MUZ704" s="40"/>
      <c r="MVA704" s="34"/>
      <c r="MVB704" s="34"/>
      <c r="MVC704" s="35"/>
      <c r="MVD704" s="36"/>
      <c r="MVE704" s="37"/>
      <c r="MVF704" s="34"/>
      <c r="MVG704" s="34"/>
      <c r="MVH704" s="41"/>
      <c r="MVI704" s="41"/>
      <c r="MVJ704" s="41"/>
      <c r="MVK704" s="41"/>
      <c r="MVL704" s="36"/>
      <c r="MVM704" s="41"/>
      <c r="MVN704" s="36"/>
      <c r="MVO704" s="34"/>
      <c r="MVP704" s="34"/>
      <c r="MVQ704" s="37"/>
      <c r="MVR704" s="38"/>
      <c r="MVS704" s="34"/>
      <c r="MVT704" s="39"/>
      <c r="MVU704" s="39"/>
      <c r="MVV704" s="39"/>
      <c r="MVW704" s="39"/>
      <c r="MVX704" s="39"/>
      <c r="MVY704" s="39"/>
      <c r="MVZ704" s="39"/>
      <c r="MWA704" s="39"/>
      <c r="MWB704" s="39"/>
      <c r="MWC704" s="39"/>
      <c r="MWD704" s="39"/>
      <c r="MWE704" s="37"/>
      <c r="MWF704" s="37"/>
      <c r="MWG704" s="37"/>
      <c r="MWH704" s="37"/>
      <c r="MWI704" s="34"/>
      <c r="MWJ704" s="40"/>
      <c r="MWK704" s="34"/>
      <c r="MWL704" s="34"/>
      <c r="MWM704" s="35"/>
      <c r="MWN704" s="36"/>
      <c r="MWO704" s="37"/>
      <c r="MWP704" s="34"/>
      <c r="MWQ704" s="34"/>
      <c r="MWR704" s="41"/>
      <c r="MWS704" s="41"/>
      <c r="MWT704" s="41"/>
      <c r="MWU704" s="41"/>
      <c r="MWV704" s="36"/>
      <c r="MWW704" s="41"/>
      <c r="MWX704" s="36"/>
      <c r="MWY704" s="34"/>
      <c r="MWZ704" s="34"/>
      <c r="MXA704" s="37"/>
      <c r="MXB704" s="38"/>
      <c r="MXC704" s="34"/>
      <c r="MXD704" s="39"/>
      <c r="MXE704" s="39"/>
      <c r="MXF704" s="39"/>
      <c r="MXG704" s="39"/>
      <c r="MXH704" s="39"/>
      <c r="MXI704" s="39"/>
      <c r="MXJ704" s="39"/>
      <c r="MXK704" s="39"/>
      <c r="MXL704" s="39"/>
      <c r="MXM704" s="39"/>
      <c r="MXN704" s="39"/>
      <c r="MXO704" s="37"/>
      <c r="MXP704" s="37"/>
      <c r="MXQ704" s="37"/>
      <c r="MXR704" s="37"/>
      <c r="MXS704" s="34"/>
      <c r="MXT704" s="40"/>
      <c r="MXU704" s="34"/>
      <c r="MXV704" s="34"/>
      <c r="MXW704" s="35"/>
      <c r="MXX704" s="36"/>
      <c r="MXY704" s="37"/>
      <c r="MXZ704" s="34"/>
      <c r="MYA704" s="34"/>
      <c r="MYB704" s="41"/>
      <c r="MYC704" s="41"/>
      <c r="MYD704" s="41"/>
      <c r="MYE704" s="41"/>
      <c r="MYF704" s="36"/>
      <c r="MYG704" s="41"/>
      <c r="MYH704" s="36"/>
      <c r="MYI704" s="34"/>
      <c r="MYJ704" s="34"/>
      <c r="MYK704" s="37"/>
      <c r="MYL704" s="38"/>
      <c r="MYM704" s="34"/>
      <c r="MYN704" s="39"/>
      <c r="MYO704" s="39"/>
      <c r="MYP704" s="39"/>
      <c r="MYQ704" s="39"/>
      <c r="MYR704" s="39"/>
      <c r="MYS704" s="39"/>
      <c r="MYT704" s="39"/>
      <c r="MYU704" s="39"/>
      <c r="MYV704" s="39"/>
      <c r="MYW704" s="39"/>
      <c r="MYX704" s="39"/>
      <c r="MYY704" s="37"/>
      <c r="MYZ704" s="37"/>
      <c r="MZA704" s="37"/>
      <c r="MZB704" s="37"/>
      <c r="MZC704" s="34"/>
      <c r="MZD704" s="40"/>
      <c r="MZE704" s="34"/>
      <c r="MZF704" s="34"/>
      <c r="MZG704" s="35"/>
      <c r="MZH704" s="36"/>
      <c r="MZI704" s="37"/>
      <c r="MZJ704" s="34"/>
      <c r="MZK704" s="34"/>
      <c r="MZL704" s="41"/>
      <c r="MZM704" s="41"/>
      <c r="MZN704" s="41"/>
      <c r="MZO704" s="41"/>
      <c r="MZP704" s="36"/>
      <c r="MZQ704" s="41"/>
      <c r="MZR704" s="36"/>
      <c r="MZS704" s="34"/>
      <c r="MZT704" s="34"/>
      <c r="MZU704" s="37"/>
      <c r="MZV704" s="38"/>
      <c r="MZW704" s="34"/>
      <c r="MZX704" s="39"/>
      <c r="MZY704" s="39"/>
      <c r="MZZ704" s="39"/>
      <c r="NAA704" s="39"/>
      <c r="NAB704" s="39"/>
      <c r="NAC704" s="39"/>
      <c r="NAD704" s="39"/>
      <c r="NAE704" s="39"/>
      <c r="NAF704" s="39"/>
      <c r="NAG704" s="39"/>
      <c r="NAH704" s="39"/>
      <c r="NAI704" s="37"/>
      <c r="NAJ704" s="37"/>
      <c r="NAK704" s="37"/>
      <c r="NAL704" s="37"/>
      <c r="NAM704" s="34"/>
      <c r="NAN704" s="40"/>
      <c r="NAO704" s="34"/>
      <c r="NAP704" s="34"/>
      <c r="NAQ704" s="35"/>
      <c r="NAR704" s="36"/>
      <c r="NAS704" s="37"/>
      <c r="NAT704" s="34"/>
      <c r="NAU704" s="34"/>
      <c r="NAV704" s="41"/>
      <c r="NAW704" s="41"/>
      <c r="NAX704" s="41"/>
      <c r="NAY704" s="41"/>
      <c r="NAZ704" s="36"/>
      <c r="NBA704" s="41"/>
      <c r="NBB704" s="36"/>
      <c r="NBC704" s="34"/>
      <c r="NBD704" s="34"/>
      <c r="NBE704" s="37"/>
      <c r="NBF704" s="38"/>
      <c r="NBG704" s="34"/>
      <c r="NBH704" s="39"/>
      <c r="NBI704" s="39"/>
      <c r="NBJ704" s="39"/>
      <c r="NBK704" s="39"/>
      <c r="NBL704" s="39"/>
      <c r="NBM704" s="39"/>
      <c r="NBN704" s="39"/>
      <c r="NBO704" s="39"/>
      <c r="NBP704" s="39"/>
      <c r="NBQ704" s="39"/>
      <c r="NBR704" s="39"/>
      <c r="NBS704" s="37"/>
      <c r="NBT704" s="37"/>
      <c r="NBU704" s="37"/>
      <c r="NBV704" s="37"/>
      <c r="NBW704" s="34"/>
      <c r="NBX704" s="40"/>
      <c r="NBY704" s="34"/>
      <c r="NBZ704" s="34"/>
      <c r="NCA704" s="35"/>
      <c r="NCB704" s="36"/>
      <c r="NCC704" s="37"/>
      <c r="NCD704" s="34"/>
      <c r="NCE704" s="34"/>
      <c r="NCF704" s="41"/>
      <c r="NCG704" s="41"/>
      <c r="NCH704" s="41"/>
      <c r="NCI704" s="41"/>
      <c r="NCJ704" s="36"/>
      <c r="NCK704" s="41"/>
      <c r="NCL704" s="36"/>
      <c r="NCM704" s="34"/>
      <c r="NCN704" s="34"/>
      <c r="NCO704" s="37"/>
      <c r="NCP704" s="38"/>
      <c r="NCQ704" s="34"/>
      <c r="NCR704" s="39"/>
      <c r="NCS704" s="39"/>
      <c r="NCT704" s="39"/>
      <c r="NCU704" s="39"/>
      <c r="NCV704" s="39"/>
      <c r="NCW704" s="39"/>
      <c r="NCX704" s="39"/>
      <c r="NCY704" s="39"/>
      <c r="NCZ704" s="39"/>
      <c r="NDA704" s="39"/>
      <c r="NDB704" s="39"/>
      <c r="NDC704" s="37"/>
      <c r="NDD704" s="37"/>
      <c r="NDE704" s="37"/>
      <c r="NDF704" s="37"/>
      <c r="NDG704" s="34"/>
      <c r="NDH704" s="40"/>
      <c r="NDI704" s="34"/>
      <c r="NDJ704" s="34"/>
      <c r="NDK704" s="35"/>
      <c r="NDL704" s="36"/>
      <c r="NDM704" s="37"/>
      <c r="NDN704" s="34"/>
      <c r="NDO704" s="34"/>
      <c r="NDP704" s="41"/>
      <c r="NDQ704" s="41"/>
      <c r="NDR704" s="41"/>
      <c r="NDS704" s="41"/>
      <c r="NDT704" s="36"/>
      <c r="NDU704" s="41"/>
      <c r="NDV704" s="36"/>
      <c r="NDW704" s="34"/>
      <c r="NDX704" s="34"/>
      <c r="NDY704" s="37"/>
      <c r="NDZ704" s="38"/>
      <c r="NEA704" s="34"/>
      <c r="NEB704" s="39"/>
      <c r="NEC704" s="39"/>
      <c r="NED704" s="39"/>
      <c r="NEE704" s="39"/>
      <c r="NEF704" s="39"/>
      <c r="NEG704" s="39"/>
      <c r="NEH704" s="39"/>
      <c r="NEI704" s="39"/>
      <c r="NEJ704" s="39"/>
      <c r="NEK704" s="39"/>
      <c r="NEL704" s="39"/>
      <c r="NEM704" s="37"/>
      <c r="NEN704" s="37"/>
      <c r="NEO704" s="37"/>
      <c r="NEP704" s="37"/>
      <c r="NEQ704" s="34"/>
      <c r="NER704" s="40"/>
      <c r="NES704" s="34"/>
      <c r="NET704" s="34"/>
      <c r="NEU704" s="35"/>
      <c r="NEV704" s="36"/>
      <c r="NEW704" s="37"/>
      <c r="NEX704" s="34"/>
      <c r="NEY704" s="34"/>
      <c r="NEZ704" s="41"/>
      <c r="NFA704" s="41"/>
      <c r="NFB704" s="41"/>
      <c r="NFC704" s="41"/>
      <c r="NFD704" s="36"/>
      <c r="NFE704" s="41"/>
      <c r="NFF704" s="36"/>
      <c r="NFG704" s="34"/>
      <c r="NFH704" s="34"/>
      <c r="NFI704" s="37"/>
      <c r="NFJ704" s="38"/>
      <c r="NFK704" s="34"/>
      <c r="NFL704" s="39"/>
      <c r="NFM704" s="39"/>
      <c r="NFN704" s="39"/>
      <c r="NFO704" s="39"/>
      <c r="NFP704" s="39"/>
      <c r="NFQ704" s="39"/>
      <c r="NFR704" s="39"/>
      <c r="NFS704" s="39"/>
      <c r="NFT704" s="39"/>
      <c r="NFU704" s="39"/>
      <c r="NFV704" s="39"/>
      <c r="NFW704" s="37"/>
      <c r="NFX704" s="37"/>
      <c r="NFY704" s="37"/>
      <c r="NFZ704" s="37"/>
      <c r="NGA704" s="34"/>
      <c r="NGB704" s="40"/>
      <c r="NGC704" s="34"/>
      <c r="NGD704" s="34"/>
      <c r="NGE704" s="35"/>
      <c r="NGF704" s="36"/>
      <c r="NGG704" s="37"/>
      <c r="NGH704" s="34"/>
      <c r="NGI704" s="34"/>
      <c r="NGJ704" s="41"/>
      <c r="NGK704" s="41"/>
      <c r="NGL704" s="41"/>
      <c r="NGM704" s="41"/>
      <c r="NGN704" s="36"/>
      <c r="NGO704" s="41"/>
      <c r="NGP704" s="36"/>
      <c r="NGQ704" s="34"/>
      <c r="NGR704" s="34"/>
      <c r="NGS704" s="37"/>
      <c r="NGT704" s="38"/>
      <c r="NGU704" s="34"/>
      <c r="NGV704" s="39"/>
      <c r="NGW704" s="39"/>
      <c r="NGX704" s="39"/>
      <c r="NGY704" s="39"/>
      <c r="NGZ704" s="39"/>
      <c r="NHA704" s="39"/>
      <c r="NHB704" s="39"/>
      <c r="NHC704" s="39"/>
      <c r="NHD704" s="39"/>
      <c r="NHE704" s="39"/>
      <c r="NHF704" s="39"/>
      <c r="NHG704" s="37"/>
      <c r="NHH704" s="37"/>
      <c r="NHI704" s="37"/>
      <c r="NHJ704" s="37"/>
      <c r="NHK704" s="34"/>
      <c r="NHL704" s="40"/>
      <c r="NHM704" s="34"/>
      <c r="NHN704" s="34"/>
      <c r="NHO704" s="35"/>
      <c r="NHP704" s="36"/>
      <c r="NHQ704" s="37"/>
      <c r="NHR704" s="34"/>
      <c r="NHS704" s="34"/>
      <c r="NHT704" s="41"/>
      <c r="NHU704" s="41"/>
      <c r="NHV704" s="41"/>
      <c r="NHW704" s="41"/>
      <c r="NHX704" s="36"/>
      <c r="NHY704" s="41"/>
      <c r="NHZ704" s="36"/>
      <c r="NIA704" s="34"/>
      <c r="NIB704" s="34"/>
      <c r="NIC704" s="37"/>
      <c r="NID704" s="38"/>
      <c r="NIE704" s="34"/>
      <c r="NIF704" s="39"/>
      <c r="NIG704" s="39"/>
      <c r="NIH704" s="39"/>
      <c r="NII704" s="39"/>
      <c r="NIJ704" s="39"/>
      <c r="NIK704" s="39"/>
      <c r="NIL704" s="39"/>
      <c r="NIM704" s="39"/>
      <c r="NIN704" s="39"/>
      <c r="NIO704" s="39"/>
      <c r="NIP704" s="39"/>
      <c r="NIQ704" s="37"/>
      <c r="NIR704" s="37"/>
      <c r="NIS704" s="37"/>
      <c r="NIT704" s="37"/>
      <c r="NIU704" s="34"/>
      <c r="NIV704" s="40"/>
      <c r="NIW704" s="34"/>
      <c r="NIX704" s="34"/>
      <c r="NIY704" s="35"/>
      <c r="NIZ704" s="36"/>
      <c r="NJA704" s="37"/>
      <c r="NJB704" s="34"/>
      <c r="NJC704" s="34"/>
      <c r="NJD704" s="41"/>
      <c r="NJE704" s="41"/>
      <c r="NJF704" s="41"/>
      <c r="NJG704" s="41"/>
      <c r="NJH704" s="36"/>
      <c r="NJI704" s="41"/>
      <c r="NJJ704" s="36"/>
      <c r="NJK704" s="34"/>
      <c r="NJL704" s="34"/>
      <c r="NJM704" s="37"/>
      <c r="NJN704" s="38"/>
      <c r="NJO704" s="34"/>
      <c r="NJP704" s="39"/>
      <c r="NJQ704" s="39"/>
      <c r="NJR704" s="39"/>
      <c r="NJS704" s="39"/>
      <c r="NJT704" s="39"/>
      <c r="NJU704" s="39"/>
      <c r="NJV704" s="39"/>
      <c r="NJW704" s="39"/>
      <c r="NJX704" s="39"/>
      <c r="NJY704" s="39"/>
      <c r="NJZ704" s="39"/>
      <c r="NKA704" s="37"/>
      <c r="NKB704" s="37"/>
      <c r="NKC704" s="37"/>
      <c r="NKD704" s="37"/>
      <c r="NKE704" s="34"/>
      <c r="NKF704" s="40"/>
      <c r="NKG704" s="34"/>
      <c r="NKH704" s="34"/>
      <c r="NKI704" s="35"/>
      <c r="NKJ704" s="36"/>
      <c r="NKK704" s="37"/>
      <c r="NKL704" s="34"/>
      <c r="NKM704" s="34"/>
      <c r="NKN704" s="41"/>
      <c r="NKO704" s="41"/>
      <c r="NKP704" s="41"/>
      <c r="NKQ704" s="41"/>
      <c r="NKR704" s="36"/>
      <c r="NKS704" s="41"/>
      <c r="NKT704" s="36"/>
      <c r="NKU704" s="34"/>
      <c r="NKV704" s="34"/>
      <c r="NKW704" s="37"/>
      <c r="NKX704" s="38"/>
      <c r="NKY704" s="34"/>
      <c r="NKZ704" s="39"/>
      <c r="NLA704" s="39"/>
      <c r="NLB704" s="39"/>
      <c r="NLC704" s="39"/>
      <c r="NLD704" s="39"/>
      <c r="NLE704" s="39"/>
      <c r="NLF704" s="39"/>
      <c r="NLG704" s="39"/>
      <c r="NLH704" s="39"/>
      <c r="NLI704" s="39"/>
      <c r="NLJ704" s="39"/>
      <c r="NLK704" s="37"/>
      <c r="NLL704" s="37"/>
      <c r="NLM704" s="37"/>
      <c r="NLN704" s="37"/>
      <c r="NLO704" s="34"/>
      <c r="NLP704" s="40"/>
      <c r="NLQ704" s="34"/>
      <c r="NLR704" s="34"/>
      <c r="NLS704" s="35"/>
      <c r="NLT704" s="36"/>
      <c r="NLU704" s="37"/>
      <c r="NLV704" s="34"/>
      <c r="NLW704" s="34"/>
      <c r="NLX704" s="41"/>
      <c r="NLY704" s="41"/>
      <c r="NLZ704" s="41"/>
      <c r="NMA704" s="41"/>
      <c r="NMB704" s="36"/>
      <c r="NMC704" s="41"/>
      <c r="NMD704" s="36"/>
      <c r="NME704" s="34"/>
      <c r="NMF704" s="34"/>
      <c r="NMG704" s="37"/>
      <c r="NMH704" s="38"/>
      <c r="NMI704" s="34"/>
      <c r="NMJ704" s="39"/>
      <c r="NMK704" s="39"/>
      <c r="NML704" s="39"/>
      <c r="NMM704" s="39"/>
      <c r="NMN704" s="39"/>
      <c r="NMO704" s="39"/>
      <c r="NMP704" s="39"/>
      <c r="NMQ704" s="39"/>
      <c r="NMR704" s="39"/>
      <c r="NMS704" s="39"/>
      <c r="NMT704" s="39"/>
      <c r="NMU704" s="37"/>
      <c r="NMV704" s="37"/>
      <c r="NMW704" s="37"/>
      <c r="NMX704" s="37"/>
      <c r="NMY704" s="34"/>
      <c r="NMZ704" s="40"/>
      <c r="NNA704" s="34"/>
      <c r="NNB704" s="34"/>
      <c r="NNC704" s="35"/>
      <c r="NND704" s="36"/>
      <c r="NNE704" s="37"/>
      <c r="NNF704" s="34"/>
      <c r="NNG704" s="34"/>
      <c r="NNH704" s="41"/>
      <c r="NNI704" s="41"/>
      <c r="NNJ704" s="41"/>
      <c r="NNK704" s="41"/>
      <c r="NNL704" s="36"/>
      <c r="NNM704" s="41"/>
      <c r="NNN704" s="36"/>
      <c r="NNO704" s="34"/>
      <c r="NNP704" s="34"/>
      <c r="NNQ704" s="37"/>
      <c r="NNR704" s="38"/>
      <c r="NNS704" s="34"/>
      <c r="NNT704" s="39"/>
      <c r="NNU704" s="39"/>
      <c r="NNV704" s="39"/>
      <c r="NNW704" s="39"/>
      <c r="NNX704" s="39"/>
      <c r="NNY704" s="39"/>
      <c r="NNZ704" s="39"/>
      <c r="NOA704" s="39"/>
      <c r="NOB704" s="39"/>
      <c r="NOC704" s="39"/>
      <c r="NOD704" s="39"/>
      <c r="NOE704" s="37"/>
      <c r="NOF704" s="37"/>
      <c r="NOG704" s="37"/>
      <c r="NOH704" s="37"/>
      <c r="NOI704" s="34"/>
      <c r="NOJ704" s="40"/>
      <c r="NOK704" s="34"/>
      <c r="NOL704" s="34"/>
      <c r="NOM704" s="35"/>
      <c r="NON704" s="36"/>
      <c r="NOO704" s="37"/>
      <c r="NOP704" s="34"/>
      <c r="NOQ704" s="34"/>
      <c r="NOR704" s="41"/>
      <c r="NOS704" s="41"/>
      <c r="NOT704" s="41"/>
      <c r="NOU704" s="41"/>
      <c r="NOV704" s="36"/>
      <c r="NOW704" s="41"/>
      <c r="NOX704" s="36"/>
      <c r="NOY704" s="34"/>
      <c r="NOZ704" s="34"/>
      <c r="NPA704" s="37"/>
      <c r="NPB704" s="38"/>
      <c r="NPC704" s="34"/>
      <c r="NPD704" s="39"/>
      <c r="NPE704" s="39"/>
      <c r="NPF704" s="39"/>
      <c r="NPG704" s="39"/>
      <c r="NPH704" s="39"/>
      <c r="NPI704" s="39"/>
      <c r="NPJ704" s="39"/>
      <c r="NPK704" s="39"/>
      <c r="NPL704" s="39"/>
      <c r="NPM704" s="39"/>
      <c r="NPN704" s="39"/>
      <c r="NPO704" s="37"/>
      <c r="NPP704" s="37"/>
      <c r="NPQ704" s="37"/>
      <c r="NPR704" s="37"/>
      <c r="NPS704" s="34"/>
      <c r="NPT704" s="40"/>
      <c r="NPU704" s="34"/>
      <c r="NPV704" s="34"/>
      <c r="NPW704" s="35"/>
      <c r="NPX704" s="36"/>
      <c r="NPY704" s="37"/>
      <c r="NPZ704" s="34"/>
      <c r="NQA704" s="34"/>
      <c r="NQB704" s="41"/>
      <c r="NQC704" s="41"/>
      <c r="NQD704" s="41"/>
      <c r="NQE704" s="41"/>
      <c r="NQF704" s="36"/>
      <c r="NQG704" s="41"/>
      <c r="NQH704" s="36"/>
      <c r="NQI704" s="34"/>
      <c r="NQJ704" s="34"/>
      <c r="NQK704" s="37"/>
      <c r="NQL704" s="38"/>
      <c r="NQM704" s="34"/>
      <c r="NQN704" s="39"/>
      <c r="NQO704" s="39"/>
      <c r="NQP704" s="39"/>
      <c r="NQQ704" s="39"/>
      <c r="NQR704" s="39"/>
      <c r="NQS704" s="39"/>
      <c r="NQT704" s="39"/>
      <c r="NQU704" s="39"/>
      <c r="NQV704" s="39"/>
      <c r="NQW704" s="39"/>
      <c r="NQX704" s="39"/>
      <c r="NQY704" s="37"/>
      <c r="NQZ704" s="37"/>
      <c r="NRA704" s="37"/>
      <c r="NRB704" s="37"/>
      <c r="NRC704" s="34"/>
      <c r="NRD704" s="40"/>
      <c r="NRE704" s="34"/>
      <c r="NRF704" s="34"/>
      <c r="NRG704" s="35"/>
      <c r="NRH704" s="36"/>
      <c r="NRI704" s="37"/>
      <c r="NRJ704" s="34"/>
      <c r="NRK704" s="34"/>
      <c r="NRL704" s="41"/>
      <c r="NRM704" s="41"/>
      <c r="NRN704" s="41"/>
      <c r="NRO704" s="41"/>
      <c r="NRP704" s="36"/>
      <c r="NRQ704" s="41"/>
      <c r="NRR704" s="36"/>
      <c r="NRS704" s="34"/>
      <c r="NRT704" s="34"/>
      <c r="NRU704" s="37"/>
      <c r="NRV704" s="38"/>
      <c r="NRW704" s="34"/>
      <c r="NRX704" s="39"/>
      <c r="NRY704" s="39"/>
      <c r="NRZ704" s="39"/>
      <c r="NSA704" s="39"/>
      <c r="NSB704" s="39"/>
      <c r="NSC704" s="39"/>
      <c r="NSD704" s="39"/>
      <c r="NSE704" s="39"/>
      <c r="NSF704" s="39"/>
      <c r="NSG704" s="39"/>
      <c r="NSH704" s="39"/>
      <c r="NSI704" s="37"/>
      <c r="NSJ704" s="37"/>
      <c r="NSK704" s="37"/>
      <c r="NSL704" s="37"/>
      <c r="NSM704" s="34"/>
      <c r="NSN704" s="40"/>
      <c r="NSO704" s="34"/>
      <c r="NSP704" s="34"/>
      <c r="NSQ704" s="35"/>
      <c r="NSR704" s="36"/>
      <c r="NSS704" s="37"/>
      <c r="NST704" s="34"/>
      <c r="NSU704" s="34"/>
      <c r="NSV704" s="41"/>
      <c r="NSW704" s="41"/>
      <c r="NSX704" s="41"/>
      <c r="NSY704" s="41"/>
      <c r="NSZ704" s="36"/>
      <c r="NTA704" s="41"/>
      <c r="NTB704" s="36"/>
      <c r="NTC704" s="34"/>
      <c r="NTD704" s="34"/>
      <c r="NTE704" s="37"/>
      <c r="NTF704" s="38"/>
      <c r="NTG704" s="34"/>
      <c r="NTH704" s="39"/>
      <c r="NTI704" s="39"/>
      <c r="NTJ704" s="39"/>
      <c r="NTK704" s="39"/>
      <c r="NTL704" s="39"/>
      <c r="NTM704" s="39"/>
      <c r="NTN704" s="39"/>
      <c r="NTO704" s="39"/>
      <c r="NTP704" s="39"/>
      <c r="NTQ704" s="39"/>
      <c r="NTR704" s="39"/>
      <c r="NTS704" s="37"/>
      <c r="NTT704" s="37"/>
      <c r="NTU704" s="37"/>
      <c r="NTV704" s="37"/>
      <c r="NTW704" s="34"/>
      <c r="NTX704" s="40"/>
      <c r="NTY704" s="34"/>
      <c r="NTZ704" s="34"/>
      <c r="NUA704" s="35"/>
      <c r="NUB704" s="36"/>
      <c r="NUC704" s="37"/>
      <c r="NUD704" s="34"/>
      <c r="NUE704" s="34"/>
      <c r="NUF704" s="41"/>
      <c r="NUG704" s="41"/>
      <c r="NUH704" s="41"/>
      <c r="NUI704" s="41"/>
      <c r="NUJ704" s="36"/>
      <c r="NUK704" s="41"/>
      <c r="NUL704" s="36"/>
      <c r="NUM704" s="34"/>
      <c r="NUN704" s="34"/>
      <c r="NUO704" s="37"/>
      <c r="NUP704" s="38"/>
      <c r="NUQ704" s="34"/>
      <c r="NUR704" s="39"/>
      <c r="NUS704" s="39"/>
      <c r="NUT704" s="39"/>
      <c r="NUU704" s="39"/>
      <c r="NUV704" s="39"/>
      <c r="NUW704" s="39"/>
      <c r="NUX704" s="39"/>
      <c r="NUY704" s="39"/>
      <c r="NUZ704" s="39"/>
      <c r="NVA704" s="39"/>
      <c r="NVB704" s="39"/>
      <c r="NVC704" s="37"/>
      <c r="NVD704" s="37"/>
      <c r="NVE704" s="37"/>
      <c r="NVF704" s="37"/>
      <c r="NVG704" s="34"/>
      <c r="NVH704" s="40"/>
      <c r="NVI704" s="34"/>
      <c r="NVJ704" s="34"/>
      <c r="NVK704" s="35"/>
      <c r="NVL704" s="36"/>
      <c r="NVM704" s="37"/>
      <c r="NVN704" s="34"/>
      <c r="NVO704" s="34"/>
      <c r="NVP704" s="41"/>
      <c r="NVQ704" s="41"/>
      <c r="NVR704" s="41"/>
      <c r="NVS704" s="41"/>
      <c r="NVT704" s="36"/>
      <c r="NVU704" s="41"/>
      <c r="NVV704" s="36"/>
      <c r="NVW704" s="34"/>
      <c r="NVX704" s="34"/>
      <c r="NVY704" s="37"/>
      <c r="NVZ704" s="38"/>
      <c r="NWA704" s="34"/>
      <c r="NWB704" s="39"/>
      <c r="NWC704" s="39"/>
      <c r="NWD704" s="39"/>
      <c r="NWE704" s="39"/>
      <c r="NWF704" s="39"/>
      <c r="NWG704" s="39"/>
      <c r="NWH704" s="39"/>
      <c r="NWI704" s="39"/>
      <c r="NWJ704" s="39"/>
      <c r="NWK704" s="39"/>
      <c r="NWL704" s="39"/>
      <c r="NWM704" s="37"/>
      <c r="NWN704" s="37"/>
      <c r="NWO704" s="37"/>
      <c r="NWP704" s="37"/>
      <c r="NWQ704" s="34"/>
      <c r="NWR704" s="40"/>
      <c r="NWS704" s="34"/>
      <c r="NWT704" s="34"/>
      <c r="NWU704" s="35"/>
      <c r="NWV704" s="36"/>
      <c r="NWW704" s="37"/>
      <c r="NWX704" s="34"/>
      <c r="NWY704" s="34"/>
      <c r="NWZ704" s="41"/>
      <c r="NXA704" s="41"/>
      <c r="NXB704" s="41"/>
      <c r="NXC704" s="41"/>
      <c r="NXD704" s="36"/>
      <c r="NXE704" s="41"/>
      <c r="NXF704" s="36"/>
      <c r="NXG704" s="34"/>
      <c r="NXH704" s="34"/>
      <c r="NXI704" s="37"/>
      <c r="NXJ704" s="38"/>
      <c r="NXK704" s="34"/>
      <c r="NXL704" s="39"/>
      <c r="NXM704" s="39"/>
      <c r="NXN704" s="39"/>
      <c r="NXO704" s="39"/>
      <c r="NXP704" s="39"/>
      <c r="NXQ704" s="39"/>
      <c r="NXR704" s="39"/>
      <c r="NXS704" s="39"/>
      <c r="NXT704" s="39"/>
      <c r="NXU704" s="39"/>
      <c r="NXV704" s="39"/>
      <c r="NXW704" s="37"/>
      <c r="NXX704" s="37"/>
      <c r="NXY704" s="37"/>
      <c r="NXZ704" s="37"/>
      <c r="NYA704" s="34"/>
      <c r="NYB704" s="40"/>
      <c r="NYC704" s="34"/>
      <c r="NYD704" s="34"/>
      <c r="NYE704" s="35"/>
      <c r="NYF704" s="36"/>
      <c r="NYG704" s="37"/>
      <c r="NYH704" s="34"/>
      <c r="NYI704" s="34"/>
      <c r="NYJ704" s="41"/>
      <c r="NYK704" s="41"/>
      <c r="NYL704" s="41"/>
      <c r="NYM704" s="41"/>
      <c r="NYN704" s="36"/>
      <c r="NYO704" s="41"/>
      <c r="NYP704" s="36"/>
      <c r="NYQ704" s="34"/>
      <c r="NYR704" s="34"/>
      <c r="NYS704" s="37"/>
      <c r="NYT704" s="38"/>
      <c r="NYU704" s="34"/>
      <c r="NYV704" s="39"/>
      <c r="NYW704" s="39"/>
      <c r="NYX704" s="39"/>
      <c r="NYY704" s="39"/>
      <c r="NYZ704" s="39"/>
      <c r="NZA704" s="39"/>
      <c r="NZB704" s="39"/>
      <c r="NZC704" s="39"/>
      <c r="NZD704" s="39"/>
      <c r="NZE704" s="39"/>
      <c r="NZF704" s="39"/>
      <c r="NZG704" s="37"/>
      <c r="NZH704" s="37"/>
      <c r="NZI704" s="37"/>
      <c r="NZJ704" s="37"/>
      <c r="NZK704" s="34"/>
      <c r="NZL704" s="40"/>
      <c r="NZM704" s="34"/>
      <c r="NZN704" s="34"/>
      <c r="NZO704" s="35"/>
      <c r="NZP704" s="36"/>
      <c r="NZQ704" s="37"/>
      <c r="NZR704" s="34"/>
      <c r="NZS704" s="34"/>
      <c r="NZT704" s="41"/>
      <c r="NZU704" s="41"/>
      <c r="NZV704" s="41"/>
      <c r="NZW704" s="41"/>
      <c r="NZX704" s="36"/>
      <c r="NZY704" s="41"/>
      <c r="NZZ704" s="36"/>
      <c r="OAA704" s="34"/>
      <c r="OAB704" s="34"/>
      <c r="OAC704" s="37"/>
      <c r="OAD704" s="38"/>
      <c r="OAE704" s="34"/>
      <c r="OAF704" s="39"/>
      <c r="OAG704" s="39"/>
      <c r="OAH704" s="39"/>
      <c r="OAI704" s="39"/>
      <c r="OAJ704" s="39"/>
      <c r="OAK704" s="39"/>
      <c r="OAL704" s="39"/>
      <c r="OAM704" s="39"/>
      <c r="OAN704" s="39"/>
      <c r="OAO704" s="39"/>
      <c r="OAP704" s="39"/>
      <c r="OAQ704" s="37"/>
      <c r="OAR704" s="37"/>
      <c r="OAS704" s="37"/>
      <c r="OAT704" s="37"/>
      <c r="OAU704" s="34"/>
      <c r="OAV704" s="40"/>
      <c r="OAW704" s="34"/>
      <c r="OAX704" s="34"/>
      <c r="OAY704" s="35"/>
      <c r="OAZ704" s="36"/>
      <c r="OBA704" s="37"/>
      <c r="OBB704" s="34"/>
      <c r="OBC704" s="34"/>
      <c r="OBD704" s="41"/>
      <c r="OBE704" s="41"/>
      <c r="OBF704" s="41"/>
      <c r="OBG704" s="41"/>
      <c r="OBH704" s="36"/>
      <c r="OBI704" s="41"/>
      <c r="OBJ704" s="36"/>
      <c r="OBK704" s="34"/>
      <c r="OBL704" s="34"/>
      <c r="OBM704" s="37"/>
      <c r="OBN704" s="38"/>
      <c r="OBO704" s="34"/>
      <c r="OBP704" s="39"/>
      <c r="OBQ704" s="39"/>
      <c r="OBR704" s="39"/>
      <c r="OBS704" s="39"/>
      <c r="OBT704" s="39"/>
      <c r="OBU704" s="39"/>
      <c r="OBV704" s="39"/>
      <c r="OBW704" s="39"/>
      <c r="OBX704" s="39"/>
      <c r="OBY704" s="39"/>
      <c r="OBZ704" s="39"/>
      <c r="OCA704" s="37"/>
      <c r="OCB704" s="37"/>
      <c r="OCC704" s="37"/>
      <c r="OCD704" s="37"/>
      <c r="OCE704" s="34"/>
      <c r="OCF704" s="40"/>
      <c r="OCG704" s="34"/>
      <c r="OCH704" s="34"/>
      <c r="OCI704" s="35"/>
      <c r="OCJ704" s="36"/>
      <c r="OCK704" s="37"/>
      <c r="OCL704" s="34"/>
      <c r="OCM704" s="34"/>
      <c r="OCN704" s="41"/>
      <c r="OCO704" s="41"/>
      <c r="OCP704" s="41"/>
      <c r="OCQ704" s="41"/>
      <c r="OCR704" s="36"/>
      <c r="OCS704" s="41"/>
      <c r="OCT704" s="36"/>
      <c r="OCU704" s="34"/>
      <c r="OCV704" s="34"/>
      <c r="OCW704" s="37"/>
      <c r="OCX704" s="38"/>
      <c r="OCY704" s="34"/>
      <c r="OCZ704" s="39"/>
      <c r="ODA704" s="39"/>
      <c r="ODB704" s="39"/>
      <c r="ODC704" s="39"/>
      <c r="ODD704" s="39"/>
      <c r="ODE704" s="39"/>
      <c r="ODF704" s="39"/>
      <c r="ODG704" s="39"/>
      <c r="ODH704" s="39"/>
      <c r="ODI704" s="39"/>
      <c r="ODJ704" s="39"/>
      <c r="ODK704" s="37"/>
      <c r="ODL704" s="37"/>
      <c r="ODM704" s="37"/>
      <c r="ODN704" s="37"/>
      <c r="ODO704" s="34"/>
      <c r="ODP704" s="40"/>
      <c r="ODQ704" s="34"/>
      <c r="ODR704" s="34"/>
      <c r="ODS704" s="35"/>
      <c r="ODT704" s="36"/>
      <c r="ODU704" s="37"/>
      <c r="ODV704" s="34"/>
      <c r="ODW704" s="34"/>
      <c r="ODX704" s="41"/>
      <c r="ODY704" s="41"/>
      <c r="ODZ704" s="41"/>
      <c r="OEA704" s="41"/>
      <c r="OEB704" s="36"/>
      <c r="OEC704" s="41"/>
      <c r="OED704" s="36"/>
      <c r="OEE704" s="34"/>
      <c r="OEF704" s="34"/>
      <c r="OEG704" s="37"/>
      <c r="OEH704" s="38"/>
      <c r="OEI704" s="34"/>
      <c r="OEJ704" s="39"/>
      <c r="OEK704" s="39"/>
      <c r="OEL704" s="39"/>
      <c r="OEM704" s="39"/>
      <c r="OEN704" s="39"/>
      <c r="OEO704" s="39"/>
      <c r="OEP704" s="39"/>
      <c r="OEQ704" s="39"/>
      <c r="OER704" s="39"/>
      <c r="OES704" s="39"/>
      <c r="OET704" s="39"/>
      <c r="OEU704" s="37"/>
      <c r="OEV704" s="37"/>
      <c r="OEW704" s="37"/>
      <c r="OEX704" s="37"/>
      <c r="OEY704" s="34"/>
      <c r="OEZ704" s="40"/>
      <c r="OFA704" s="34"/>
      <c r="OFB704" s="34"/>
      <c r="OFC704" s="35"/>
      <c r="OFD704" s="36"/>
      <c r="OFE704" s="37"/>
      <c r="OFF704" s="34"/>
      <c r="OFG704" s="34"/>
      <c r="OFH704" s="41"/>
      <c r="OFI704" s="41"/>
      <c r="OFJ704" s="41"/>
      <c r="OFK704" s="41"/>
      <c r="OFL704" s="36"/>
      <c r="OFM704" s="41"/>
      <c r="OFN704" s="36"/>
      <c r="OFO704" s="34"/>
      <c r="OFP704" s="34"/>
      <c r="OFQ704" s="37"/>
      <c r="OFR704" s="38"/>
      <c r="OFS704" s="34"/>
      <c r="OFT704" s="39"/>
      <c r="OFU704" s="39"/>
      <c r="OFV704" s="39"/>
      <c r="OFW704" s="39"/>
      <c r="OFX704" s="39"/>
      <c r="OFY704" s="39"/>
      <c r="OFZ704" s="39"/>
      <c r="OGA704" s="39"/>
      <c r="OGB704" s="39"/>
      <c r="OGC704" s="39"/>
      <c r="OGD704" s="39"/>
      <c r="OGE704" s="37"/>
      <c r="OGF704" s="37"/>
      <c r="OGG704" s="37"/>
      <c r="OGH704" s="37"/>
      <c r="OGI704" s="34"/>
      <c r="OGJ704" s="40"/>
      <c r="OGK704" s="34"/>
      <c r="OGL704" s="34"/>
      <c r="OGM704" s="35"/>
      <c r="OGN704" s="36"/>
      <c r="OGO704" s="37"/>
      <c r="OGP704" s="34"/>
      <c r="OGQ704" s="34"/>
      <c r="OGR704" s="41"/>
      <c r="OGS704" s="41"/>
      <c r="OGT704" s="41"/>
      <c r="OGU704" s="41"/>
      <c r="OGV704" s="36"/>
      <c r="OGW704" s="41"/>
      <c r="OGX704" s="36"/>
      <c r="OGY704" s="34"/>
      <c r="OGZ704" s="34"/>
      <c r="OHA704" s="37"/>
      <c r="OHB704" s="38"/>
      <c r="OHC704" s="34"/>
      <c r="OHD704" s="39"/>
      <c r="OHE704" s="39"/>
      <c r="OHF704" s="39"/>
      <c r="OHG704" s="39"/>
      <c r="OHH704" s="39"/>
      <c r="OHI704" s="39"/>
      <c r="OHJ704" s="39"/>
      <c r="OHK704" s="39"/>
      <c r="OHL704" s="39"/>
      <c r="OHM704" s="39"/>
      <c r="OHN704" s="39"/>
      <c r="OHO704" s="37"/>
      <c r="OHP704" s="37"/>
      <c r="OHQ704" s="37"/>
      <c r="OHR704" s="37"/>
      <c r="OHS704" s="34"/>
      <c r="OHT704" s="40"/>
      <c r="OHU704" s="34"/>
      <c r="OHV704" s="34"/>
      <c r="OHW704" s="35"/>
      <c r="OHX704" s="36"/>
      <c r="OHY704" s="37"/>
      <c r="OHZ704" s="34"/>
      <c r="OIA704" s="34"/>
      <c r="OIB704" s="41"/>
      <c r="OIC704" s="41"/>
      <c r="OID704" s="41"/>
      <c r="OIE704" s="41"/>
      <c r="OIF704" s="36"/>
      <c r="OIG704" s="41"/>
      <c r="OIH704" s="36"/>
      <c r="OII704" s="34"/>
      <c r="OIJ704" s="34"/>
      <c r="OIK704" s="37"/>
      <c r="OIL704" s="38"/>
      <c r="OIM704" s="34"/>
      <c r="OIN704" s="39"/>
      <c r="OIO704" s="39"/>
      <c r="OIP704" s="39"/>
      <c r="OIQ704" s="39"/>
      <c r="OIR704" s="39"/>
      <c r="OIS704" s="39"/>
      <c r="OIT704" s="39"/>
      <c r="OIU704" s="39"/>
      <c r="OIV704" s="39"/>
      <c r="OIW704" s="39"/>
      <c r="OIX704" s="39"/>
      <c r="OIY704" s="37"/>
      <c r="OIZ704" s="37"/>
      <c r="OJA704" s="37"/>
      <c r="OJB704" s="37"/>
      <c r="OJC704" s="34"/>
      <c r="OJD704" s="40"/>
      <c r="OJE704" s="34"/>
      <c r="OJF704" s="34"/>
      <c r="OJG704" s="35"/>
      <c r="OJH704" s="36"/>
      <c r="OJI704" s="37"/>
      <c r="OJJ704" s="34"/>
      <c r="OJK704" s="34"/>
      <c r="OJL704" s="41"/>
      <c r="OJM704" s="41"/>
      <c r="OJN704" s="41"/>
      <c r="OJO704" s="41"/>
      <c r="OJP704" s="36"/>
      <c r="OJQ704" s="41"/>
      <c r="OJR704" s="36"/>
      <c r="OJS704" s="34"/>
      <c r="OJT704" s="34"/>
      <c r="OJU704" s="37"/>
      <c r="OJV704" s="38"/>
      <c r="OJW704" s="34"/>
      <c r="OJX704" s="39"/>
      <c r="OJY704" s="39"/>
      <c r="OJZ704" s="39"/>
      <c r="OKA704" s="39"/>
      <c r="OKB704" s="39"/>
      <c r="OKC704" s="39"/>
      <c r="OKD704" s="39"/>
      <c r="OKE704" s="39"/>
      <c r="OKF704" s="39"/>
      <c r="OKG704" s="39"/>
      <c r="OKH704" s="39"/>
      <c r="OKI704" s="37"/>
      <c r="OKJ704" s="37"/>
      <c r="OKK704" s="37"/>
      <c r="OKL704" s="37"/>
      <c r="OKM704" s="34"/>
      <c r="OKN704" s="40"/>
      <c r="OKO704" s="34"/>
      <c r="OKP704" s="34"/>
      <c r="OKQ704" s="35"/>
      <c r="OKR704" s="36"/>
      <c r="OKS704" s="37"/>
      <c r="OKT704" s="34"/>
      <c r="OKU704" s="34"/>
      <c r="OKV704" s="41"/>
      <c r="OKW704" s="41"/>
      <c r="OKX704" s="41"/>
      <c r="OKY704" s="41"/>
      <c r="OKZ704" s="36"/>
      <c r="OLA704" s="41"/>
      <c r="OLB704" s="36"/>
      <c r="OLC704" s="34"/>
      <c r="OLD704" s="34"/>
      <c r="OLE704" s="37"/>
      <c r="OLF704" s="38"/>
      <c r="OLG704" s="34"/>
      <c r="OLH704" s="39"/>
      <c r="OLI704" s="39"/>
      <c r="OLJ704" s="39"/>
      <c r="OLK704" s="39"/>
      <c r="OLL704" s="39"/>
      <c r="OLM704" s="39"/>
      <c r="OLN704" s="39"/>
      <c r="OLO704" s="39"/>
      <c r="OLP704" s="39"/>
      <c r="OLQ704" s="39"/>
      <c r="OLR704" s="39"/>
      <c r="OLS704" s="37"/>
      <c r="OLT704" s="37"/>
      <c r="OLU704" s="37"/>
      <c r="OLV704" s="37"/>
      <c r="OLW704" s="34"/>
      <c r="OLX704" s="40"/>
      <c r="OLY704" s="34"/>
      <c r="OLZ704" s="34"/>
      <c r="OMA704" s="35"/>
      <c r="OMB704" s="36"/>
      <c r="OMC704" s="37"/>
      <c r="OMD704" s="34"/>
      <c r="OME704" s="34"/>
      <c r="OMF704" s="41"/>
      <c r="OMG704" s="41"/>
      <c r="OMH704" s="41"/>
      <c r="OMI704" s="41"/>
      <c r="OMJ704" s="36"/>
      <c r="OMK704" s="41"/>
      <c r="OML704" s="36"/>
      <c r="OMM704" s="34"/>
      <c r="OMN704" s="34"/>
      <c r="OMO704" s="37"/>
      <c r="OMP704" s="38"/>
      <c r="OMQ704" s="34"/>
      <c r="OMR704" s="39"/>
      <c r="OMS704" s="39"/>
      <c r="OMT704" s="39"/>
      <c r="OMU704" s="39"/>
      <c r="OMV704" s="39"/>
      <c r="OMW704" s="39"/>
      <c r="OMX704" s="39"/>
      <c r="OMY704" s="39"/>
      <c r="OMZ704" s="39"/>
      <c r="ONA704" s="39"/>
      <c r="ONB704" s="39"/>
      <c r="ONC704" s="37"/>
      <c r="OND704" s="37"/>
      <c r="ONE704" s="37"/>
      <c r="ONF704" s="37"/>
      <c r="ONG704" s="34"/>
      <c r="ONH704" s="40"/>
      <c r="ONI704" s="34"/>
      <c r="ONJ704" s="34"/>
      <c r="ONK704" s="35"/>
      <c r="ONL704" s="36"/>
      <c r="ONM704" s="37"/>
      <c r="ONN704" s="34"/>
      <c r="ONO704" s="34"/>
      <c r="ONP704" s="41"/>
      <c r="ONQ704" s="41"/>
      <c r="ONR704" s="41"/>
      <c r="ONS704" s="41"/>
      <c r="ONT704" s="36"/>
      <c r="ONU704" s="41"/>
      <c r="ONV704" s="36"/>
      <c r="ONW704" s="34"/>
      <c r="ONX704" s="34"/>
      <c r="ONY704" s="37"/>
      <c r="ONZ704" s="38"/>
      <c r="OOA704" s="34"/>
      <c r="OOB704" s="39"/>
      <c r="OOC704" s="39"/>
      <c r="OOD704" s="39"/>
      <c r="OOE704" s="39"/>
      <c r="OOF704" s="39"/>
      <c r="OOG704" s="39"/>
      <c r="OOH704" s="39"/>
      <c r="OOI704" s="39"/>
      <c r="OOJ704" s="39"/>
      <c r="OOK704" s="39"/>
      <c r="OOL704" s="39"/>
      <c r="OOM704" s="37"/>
      <c r="OON704" s="37"/>
      <c r="OOO704" s="37"/>
      <c r="OOP704" s="37"/>
      <c r="OOQ704" s="34"/>
      <c r="OOR704" s="40"/>
      <c r="OOS704" s="34"/>
      <c r="OOT704" s="34"/>
      <c r="OOU704" s="35"/>
      <c r="OOV704" s="36"/>
      <c r="OOW704" s="37"/>
      <c r="OOX704" s="34"/>
      <c r="OOY704" s="34"/>
      <c r="OOZ704" s="41"/>
      <c r="OPA704" s="41"/>
      <c r="OPB704" s="41"/>
      <c r="OPC704" s="41"/>
      <c r="OPD704" s="36"/>
      <c r="OPE704" s="41"/>
      <c r="OPF704" s="36"/>
      <c r="OPG704" s="34"/>
      <c r="OPH704" s="34"/>
      <c r="OPI704" s="37"/>
      <c r="OPJ704" s="38"/>
      <c r="OPK704" s="34"/>
      <c r="OPL704" s="39"/>
      <c r="OPM704" s="39"/>
      <c r="OPN704" s="39"/>
      <c r="OPO704" s="39"/>
      <c r="OPP704" s="39"/>
      <c r="OPQ704" s="39"/>
      <c r="OPR704" s="39"/>
      <c r="OPS704" s="39"/>
      <c r="OPT704" s="39"/>
      <c r="OPU704" s="39"/>
      <c r="OPV704" s="39"/>
      <c r="OPW704" s="37"/>
      <c r="OPX704" s="37"/>
      <c r="OPY704" s="37"/>
      <c r="OPZ704" s="37"/>
      <c r="OQA704" s="34"/>
      <c r="OQB704" s="40"/>
      <c r="OQC704" s="34"/>
      <c r="OQD704" s="34"/>
      <c r="OQE704" s="35"/>
      <c r="OQF704" s="36"/>
      <c r="OQG704" s="37"/>
      <c r="OQH704" s="34"/>
      <c r="OQI704" s="34"/>
      <c r="OQJ704" s="41"/>
      <c r="OQK704" s="41"/>
      <c r="OQL704" s="41"/>
      <c r="OQM704" s="41"/>
      <c r="OQN704" s="36"/>
      <c r="OQO704" s="41"/>
      <c r="OQP704" s="36"/>
      <c r="OQQ704" s="34"/>
      <c r="OQR704" s="34"/>
      <c r="OQS704" s="37"/>
      <c r="OQT704" s="38"/>
      <c r="OQU704" s="34"/>
      <c r="OQV704" s="39"/>
      <c r="OQW704" s="39"/>
      <c r="OQX704" s="39"/>
      <c r="OQY704" s="39"/>
      <c r="OQZ704" s="39"/>
      <c r="ORA704" s="39"/>
      <c r="ORB704" s="39"/>
      <c r="ORC704" s="39"/>
      <c r="ORD704" s="39"/>
      <c r="ORE704" s="39"/>
      <c r="ORF704" s="39"/>
      <c r="ORG704" s="37"/>
      <c r="ORH704" s="37"/>
      <c r="ORI704" s="37"/>
      <c r="ORJ704" s="37"/>
      <c r="ORK704" s="34"/>
      <c r="ORL704" s="40"/>
      <c r="ORM704" s="34"/>
      <c r="ORN704" s="34"/>
      <c r="ORO704" s="35"/>
      <c r="ORP704" s="36"/>
      <c r="ORQ704" s="37"/>
      <c r="ORR704" s="34"/>
      <c r="ORS704" s="34"/>
      <c r="ORT704" s="41"/>
      <c r="ORU704" s="41"/>
      <c r="ORV704" s="41"/>
      <c r="ORW704" s="41"/>
      <c r="ORX704" s="36"/>
      <c r="ORY704" s="41"/>
      <c r="ORZ704" s="36"/>
      <c r="OSA704" s="34"/>
      <c r="OSB704" s="34"/>
      <c r="OSC704" s="37"/>
      <c r="OSD704" s="38"/>
      <c r="OSE704" s="34"/>
      <c r="OSF704" s="39"/>
      <c r="OSG704" s="39"/>
      <c r="OSH704" s="39"/>
      <c r="OSI704" s="39"/>
      <c r="OSJ704" s="39"/>
      <c r="OSK704" s="39"/>
      <c r="OSL704" s="39"/>
      <c r="OSM704" s="39"/>
      <c r="OSN704" s="39"/>
      <c r="OSO704" s="39"/>
      <c r="OSP704" s="39"/>
      <c r="OSQ704" s="37"/>
      <c r="OSR704" s="37"/>
      <c r="OSS704" s="37"/>
      <c r="OST704" s="37"/>
      <c r="OSU704" s="34"/>
      <c r="OSV704" s="40"/>
      <c r="OSW704" s="34"/>
      <c r="OSX704" s="34"/>
      <c r="OSY704" s="35"/>
      <c r="OSZ704" s="36"/>
      <c r="OTA704" s="37"/>
      <c r="OTB704" s="34"/>
      <c r="OTC704" s="34"/>
      <c r="OTD704" s="41"/>
      <c r="OTE704" s="41"/>
      <c r="OTF704" s="41"/>
      <c r="OTG704" s="41"/>
      <c r="OTH704" s="36"/>
      <c r="OTI704" s="41"/>
      <c r="OTJ704" s="36"/>
      <c r="OTK704" s="34"/>
      <c r="OTL704" s="34"/>
      <c r="OTM704" s="37"/>
      <c r="OTN704" s="38"/>
      <c r="OTO704" s="34"/>
      <c r="OTP704" s="39"/>
      <c r="OTQ704" s="39"/>
      <c r="OTR704" s="39"/>
      <c r="OTS704" s="39"/>
      <c r="OTT704" s="39"/>
      <c r="OTU704" s="39"/>
      <c r="OTV704" s="39"/>
      <c r="OTW704" s="39"/>
      <c r="OTX704" s="39"/>
      <c r="OTY704" s="39"/>
      <c r="OTZ704" s="39"/>
      <c r="OUA704" s="37"/>
      <c r="OUB704" s="37"/>
      <c r="OUC704" s="37"/>
      <c r="OUD704" s="37"/>
      <c r="OUE704" s="34"/>
      <c r="OUF704" s="40"/>
      <c r="OUG704" s="34"/>
      <c r="OUH704" s="34"/>
      <c r="OUI704" s="35"/>
      <c r="OUJ704" s="36"/>
      <c r="OUK704" s="37"/>
      <c r="OUL704" s="34"/>
      <c r="OUM704" s="34"/>
      <c r="OUN704" s="41"/>
      <c r="OUO704" s="41"/>
      <c r="OUP704" s="41"/>
      <c r="OUQ704" s="41"/>
      <c r="OUR704" s="36"/>
      <c r="OUS704" s="41"/>
      <c r="OUT704" s="36"/>
      <c r="OUU704" s="34"/>
      <c r="OUV704" s="34"/>
      <c r="OUW704" s="37"/>
      <c r="OUX704" s="38"/>
      <c r="OUY704" s="34"/>
      <c r="OUZ704" s="39"/>
      <c r="OVA704" s="39"/>
      <c r="OVB704" s="39"/>
      <c r="OVC704" s="39"/>
      <c r="OVD704" s="39"/>
      <c r="OVE704" s="39"/>
      <c r="OVF704" s="39"/>
      <c r="OVG704" s="39"/>
      <c r="OVH704" s="39"/>
      <c r="OVI704" s="39"/>
      <c r="OVJ704" s="39"/>
      <c r="OVK704" s="37"/>
      <c r="OVL704" s="37"/>
      <c r="OVM704" s="37"/>
      <c r="OVN704" s="37"/>
      <c r="OVO704" s="34"/>
      <c r="OVP704" s="40"/>
      <c r="OVQ704" s="34"/>
      <c r="OVR704" s="34"/>
      <c r="OVS704" s="35"/>
      <c r="OVT704" s="36"/>
      <c r="OVU704" s="37"/>
      <c r="OVV704" s="34"/>
      <c r="OVW704" s="34"/>
      <c r="OVX704" s="41"/>
      <c r="OVY704" s="41"/>
      <c r="OVZ704" s="41"/>
      <c r="OWA704" s="41"/>
      <c r="OWB704" s="36"/>
      <c r="OWC704" s="41"/>
      <c r="OWD704" s="36"/>
      <c r="OWE704" s="34"/>
      <c r="OWF704" s="34"/>
      <c r="OWG704" s="37"/>
      <c r="OWH704" s="38"/>
      <c r="OWI704" s="34"/>
      <c r="OWJ704" s="39"/>
      <c r="OWK704" s="39"/>
      <c r="OWL704" s="39"/>
      <c r="OWM704" s="39"/>
      <c r="OWN704" s="39"/>
      <c r="OWO704" s="39"/>
      <c r="OWP704" s="39"/>
      <c r="OWQ704" s="39"/>
      <c r="OWR704" s="39"/>
      <c r="OWS704" s="39"/>
      <c r="OWT704" s="39"/>
      <c r="OWU704" s="37"/>
      <c r="OWV704" s="37"/>
      <c r="OWW704" s="37"/>
      <c r="OWX704" s="37"/>
      <c r="OWY704" s="34"/>
      <c r="OWZ704" s="40"/>
      <c r="OXA704" s="34"/>
      <c r="OXB704" s="34"/>
      <c r="OXC704" s="35"/>
      <c r="OXD704" s="36"/>
      <c r="OXE704" s="37"/>
      <c r="OXF704" s="34"/>
      <c r="OXG704" s="34"/>
      <c r="OXH704" s="41"/>
      <c r="OXI704" s="41"/>
      <c r="OXJ704" s="41"/>
      <c r="OXK704" s="41"/>
      <c r="OXL704" s="36"/>
      <c r="OXM704" s="41"/>
      <c r="OXN704" s="36"/>
      <c r="OXO704" s="34"/>
      <c r="OXP704" s="34"/>
      <c r="OXQ704" s="37"/>
      <c r="OXR704" s="38"/>
      <c r="OXS704" s="34"/>
      <c r="OXT704" s="39"/>
      <c r="OXU704" s="39"/>
      <c r="OXV704" s="39"/>
      <c r="OXW704" s="39"/>
      <c r="OXX704" s="39"/>
      <c r="OXY704" s="39"/>
      <c r="OXZ704" s="39"/>
      <c r="OYA704" s="39"/>
      <c r="OYB704" s="39"/>
      <c r="OYC704" s="39"/>
      <c r="OYD704" s="39"/>
      <c r="OYE704" s="37"/>
      <c r="OYF704" s="37"/>
      <c r="OYG704" s="37"/>
      <c r="OYH704" s="37"/>
      <c r="OYI704" s="34"/>
      <c r="OYJ704" s="40"/>
      <c r="OYK704" s="34"/>
      <c r="OYL704" s="34"/>
      <c r="OYM704" s="35"/>
      <c r="OYN704" s="36"/>
      <c r="OYO704" s="37"/>
      <c r="OYP704" s="34"/>
      <c r="OYQ704" s="34"/>
      <c r="OYR704" s="41"/>
      <c r="OYS704" s="41"/>
      <c r="OYT704" s="41"/>
      <c r="OYU704" s="41"/>
      <c r="OYV704" s="36"/>
      <c r="OYW704" s="41"/>
      <c r="OYX704" s="36"/>
      <c r="OYY704" s="34"/>
      <c r="OYZ704" s="34"/>
      <c r="OZA704" s="37"/>
      <c r="OZB704" s="38"/>
      <c r="OZC704" s="34"/>
      <c r="OZD704" s="39"/>
      <c r="OZE704" s="39"/>
      <c r="OZF704" s="39"/>
      <c r="OZG704" s="39"/>
      <c r="OZH704" s="39"/>
      <c r="OZI704" s="39"/>
      <c r="OZJ704" s="39"/>
      <c r="OZK704" s="39"/>
      <c r="OZL704" s="39"/>
      <c r="OZM704" s="39"/>
      <c r="OZN704" s="39"/>
      <c r="OZO704" s="37"/>
      <c r="OZP704" s="37"/>
      <c r="OZQ704" s="37"/>
      <c r="OZR704" s="37"/>
      <c r="OZS704" s="34"/>
      <c r="OZT704" s="40"/>
      <c r="OZU704" s="34"/>
      <c r="OZV704" s="34"/>
      <c r="OZW704" s="35"/>
      <c r="OZX704" s="36"/>
      <c r="OZY704" s="37"/>
      <c r="OZZ704" s="34"/>
      <c r="PAA704" s="34"/>
      <c r="PAB704" s="41"/>
      <c r="PAC704" s="41"/>
      <c r="PAD704" s="41"/>
      <c r="PAE704" s="41"/>
      <c r="PAF704" s="36"/>
      <c r="PAG704" s="41"/>
      <c r="PAH704" s="36"/>
      <c r="PAI704" s="34"/>
      <c r="PAJ704" s="34"/>
      <c r="PAK704" s="37"/>
      <c r="PAL704" s="38"/>
      <c r="PAM704" s="34"/>
      <c r="PAN704" s="39"/>
      <c r="PAO704" s="39"/>
      <c r="PAP704" s="39"/>
      <c r="PAQ704" s="39"/>
      <c r="PAR704" s="39"/>
      <c r="PAS704" s="39"/>
      <c r="PAT704" s="39"/>
      <c r="PAU704" s="39"/>
      <c r="PAV704" s="39"/>
      <c r="PAW704" s="39"/>
      <c r="PAX704" s="39"/>
      <c r="PAY704" s="37"/>
      <c r="PAZ704" s="37"/>
      <c r="PBA704" s="37"/>
      <c r="PBB704" s="37"/>
      <c r="PBC704" s="34"/>
      <c r="PBD704" s="40"/>
      <c r="PBE704" s="34"/>
      <c r="PBF704" s="34"/>
      <c r="PBG704" s="35"/>
      <c r="PBH704" s="36"/>
      <c r="PBI704" s="37"/>
      <c r="PBJ704" s="34"/>
      <c r="PBK704" s="34"/>
      <c r="PBL704" s="41"/>
      <c r="PBM704" s="41"/>
      <c r="PBN704" s="41"/>
      <c r="PBO704" s="41"/>
      <c r="PBP704" s="36"/>
      <c r="PBQ704" s="41"/>
      <c r="PBR704" s="36"/>
      <c r="PBS704" s="34"/>
      <c r="PBT704" s="34"/>
      <c r="PBU704" s="37"/>
      <c r="PBV704" s="38"/>
      <c r="PBW704" s="34"/>
      <c r="PBX704" s="39"/>
      <c r="PBY704" s="39"/>
      <c r="PBZ704" s="39"/>
      <c r="PCA704" s="39"/>
      <c r="PCB704" s="39"/>
      <c r="PCC704" s="39"/>
      <c r="PCD704" s="39"/>
      <c r="PCE704" s="39"/>
      <c r="PCF704" s="39"/>
      <c r="PCG704" s="39"/>
      <c r="PCH704" s="39"/>
      <c r="PCI704" s="37"/>
      <c r="PCJ704" s="37"/>
      <c r="PCK704" s="37"/>
      <c r="PCL704" s="37"/>
      <c r="PCM704" s="34"/>
      <c r="PCN704" s="40"/>
      <c r="PCO704" s="34"/>
      <c r="PCP704" s="34"/>
      <c r="PCQ704" s="35"/>
      <c r="PCR704" s="36"/>
      <c r="PCS704" s="37"/>
      <c r="PCT704" s="34"/>
      <c r="PCU704" s="34"/>
      <c r="PCV704" s="41"/>
      <c r="PCW704" s="41"/>
      <c r="PCX704" s="41"/>
      <c r="PCY704" s="41"/>
      <c r="PCZ704" s="36"/>
      <c r="PDA704" s="41"/>
      <c r="PDB704" s="36"/>
      <c r="PDC704" s="34"/>
      <c r="PDD704" s="34"/>
      <c r="PDE704" s="37"/>
      <c r="PDF704" s="38"/>
      <c r="PDG704" s="34"/>
      <c r="PDH704" s="39"/>
      <c r="PDI704" s="39"/>
      <c r="PDJ704" s="39"/>
      <c r="PDK704" s="39"/>
      <c r="PDL704" s="39"/>
      <c r="PDM704" s="39"/>
      <c r="PDN704" s="39"/>
      <c r="PDO704" s="39"/>
      <c r="PDP704" s="39"/>
      <c r="PDQ704" s="39"/>
      <c r="PDR704" s="39"/>
      <c r="PDS704" s="37"/>
      <c r="PDT704" s="37"/>
      <c r="PDU704" s="37"/>
      <c r="PDV704" s="37"/>
      <c r="PDW704" s="34"/>
      <c r="PDX704" s="40"/>
      <c r="PDY704" s="34"/>
      <c r="PDZ704" s="34"/>
      <c r="PEA704" s="35"/>
      <c r="PEB704" s="36"/>
      <c r="PEC704" s="37"/>
      <c r="PED704" s="34"/>
      <c r="PEE704" s="34"/>
      <c r="PEF704" s="41"/>
      <c r="PEG704" s="41"/>
      <c r="PEH704" s="41"/>
      <c r="PEI704" s="41"/>
      <c r="PEJ704" s="36"/>
      <c r="PEK704" s="41"/>
      <c r="PEL704" s="36"/>
      <c r="PEM704" s="34"/>
      <c r="PEN704" s="34"/>
      <c r="PEO704" s="37"/>
      <c r="PEP704" s="38"/>
      <c r="PEQ704" s="34"/>
      <c r="PER704" s="39"/>
      <c r="PES704" s="39"/>
      <c r="PET704" s="39"/>
      <c r="PEU704" s="39"/>
      <c r="PEV704" s="39"/>
      <c r="PEW704" s="39"/>
      <c r="PEX704" s="39"/>
      <c r="PEY704" s="39"/>
      <c r="PEZ704" s="39"/>
      <c r="PFA704" s="39"/>
      <c r="PFB704" s="39"/>
      <c r="PFC704" s="37"/>
      <c r="PFD704" s="37"/>
      <c r="PFE704" s="37"/>
      <c r="PFF704" s="37"/>
      <c r="PFG704" s="34"/>
      <c r="PFH704" s="40"/>
      <c r="PFI704" s="34"/>
      <c r="PFJ704" s="34"/>
      <c r="PFK704" s="35"/>
      <c r="PFL704" s="36"/>
      <c r="PFM704" s="37"/>
      <c r="PFN704" s="34"/>
      <c r="PFO704" s="34"/>
      <c r="PFP704" s="41"/>
      <c r="PFQ704" s="41"/>
      <c r="PFR704" s="41"/>
      <c r="PFS704" s="41"/>
      <c r="PFT704" s="36"/>
      <c r="PFU704" s="41"/>
      <c r="PFV704" s="36"/>
      <c r="PFW704" s="34"/>
      <c r="PFX704" s="34"/>
      <c r="PFY704" s="37"/>
      <c r="PFZ704" s="38"/>
      <c r="PGA704" s="34"/>
      <c r="PGB704" s="39"/>
      <c r="PGC704" s="39"/>
      <c r="PGD704" s="39"/>
      <c r="PGE704" s="39"/>
      <c r="PGF704" s="39"/>
      <c r="PGG704" s="39"/>
      <c r="PGH704" s="39"/>
      <c r="PGI704" s="39"/>
      <c r="PGJ704" s="39"/>
      <c r="PGK704" s="39"/>
      <c r="PGL704" s="39"/>
      <c r="PGM704" s="37"/>
      <c r="PGN704" s="37"/>
      <c r="PGO704" s="37"/>
      <c r="PGP704" s="37"/>
      <c r="PGQ704" s="34"/>
      <c r="PGR704" s="40"/>
      <c r="PGS704" s="34"/>
      <c r="PGT704" s="34"/>
      <c r="PGU704" s="35"/>
      <c r="PGV704" s="36"/>
      <c r="PGW704" s="37"/>
      <c r="PGX704" s="34"/>
      <c r="PGY704" s="34"/>
      <c r="PGZ704" s="41"/>
      <c r="PHA704" s="41"/>
      <c r="PHB704" s="41"/>
      <c r="PHC704" s="41"/>
      <c r="PHD704" s="36"/>
      <c r="PHE704" s="41"/>
      <c r="PHF704" s="36"/>
      <c r="PHG704" s="34"/>
      <c r="PHH704" s="34"/>
      <c r="PHI704" s="37"/>
      <c r="PHJ704" s="38"/>
      <c r="PHK704" s="34"/>
      <c r="PHL704" s="39"/>
      <c r="PHM704" s="39"/>
      <c r="PHN704" s="39"/>
      <c r="PHO704" s="39"/>
      <c r="PHP704" s="39"/>
      <c r="PHQ704" s="39"/>
      <c r="PHR704" s="39"/>
      <c r="PHS704" s="39"/>
      <c r="PHT704" s="39"/>
      <c r="PHU704" s="39"/>
      <c r="PHV704" s="39"/>
      <c r="PHW704" s="37"/>
      <c r="PHX704" s="37"/>
      <c r="PHY704" s="37"/>
      <c r="PHZ704" s="37"/>
      <c r="PIA704" s="34"/>
      <c r="PIB704" s="40"/>
      <c r="PIC704" s="34"/>
      <c r="PID704" s="34"/>
      <c r="PIE704" s="35"/>
      <c r="PIF704" s="36"/>
      <c r="PIG704" s="37"/>
      <c r="PIH704" s="34"/>
      <c r="PII704" s="34"/>
      <c r="PIJ704" s="41"/>
      <c r="PIK704" s="41"/>
      <c r="PIL704" s="41"/>
      <c r="PIM704" s="41"/>
      <c r="PIN704" s="36"/>
      <c r="PIO704" s="41"/>
      <c r="PIP704" s="36"/>
      <c r="PIQ704" s="34"/>
      <c r="PIR704" s="34"/>
      <c r="PIS704" s="37"/>
      <c r="PIT704" s="38"/>
      <c r="PIU704" s="34"/>
      <c r="PIV704" s="39"/>
      <c r="PIW704" s="39"/>
      <c r="PIX704" s="39"/>
      <c r="PIY704" s="39"/>
      <c r="PIZ704" s="39"/>
      <c r="PJA704" s="39"/>
      <c r="PJB704" s="39"/>
      <c r="PJC704" s="39"/>
      <c r="PJD704" s="39"/>
      <c r="PJE704" s="39"/>
      <c r="PJF704" s="39"/>
      <c r="PJG704" s="37"/>
      <c r="PJH704" s="37"/>
      <c r="PJI704" s="37"/>
      <c r="PJJ704" s="37"/>
      <c r="PJK704" s="34"/>
      <c r="PJL704" s="40"/>
      <c r="PJM704" s="34"/>
      <c r="PJN704" s="34"/>
      <c r="PJO704" s="35"/>
      <c r="PJP704" s="36"/>
      <c r="PJQ704" s="37"/>
      <c r="PJR704" s="34"/>
      <c r="PJS704" s="34"/>
      <c r="PJT704" s="41"/>
      <c r="PJU704" s="41"/>
      <c r="PJV704" s="41"/>
      <c r="PJW704" s="41"/>
      <c r="PJX704" s="36"/>
      <c r="PJY704" s="41"/>
      <c r="PJZ704" s="36"/>
      <c r="PKA704" s="34"/>
      <c r="PKB704" s="34"/>
      <c r="PKC704" s="37"/>
      <c r="PKD704" s="38"/>
      <c r="PKE704" s="34"/>
      <c r="PKF704" s="39"/>
      <c r="PKG704" s="39"/>
      <c r="PKH704" s="39"/>
      <c r="PKI704" s="39"/>
      <c r="PKJ704" s="39"/>
      <c r="PKK704" s="39"/>
      <c r="PKL704" s="39"/>
      <c r="PKM704" s="39"/>
      <c r="PKN704" s="39"/>
      <c r="PKO704" s="39"/>
      <c r="PKP704" s="39"/>
      <c r="PKQ704" s="37"/>
      <c r="PKR704" s="37"/>
      <c r="PKS704" s="37"/>
      <c r="PKT704" s="37"/>
      <c r="PKU704" s="34"/>
      <c r="PKV704" s="40"/>
      <c r="PKW704" s="34"/>
      <c r="PKX704" s="34"/>
      <c r="PKY704" s="35"/>
      <c r="PKZ704" s="36"/>
      <c r="PLA704" s="37"/>
      <c r="PLB704" s="34"/>
      <c r="PLC704" s="34"/>
      <c r="PLD704" s="41"/>
      <c r="PLE704" s="41"/>
      <c r="PLF704" s="41"/>
      <c r="PLG704" s="41"/>
      <c r="PLH704" s="36"/>
      <c r="PLI704" s="41"/>
      <c r="PLJ704" s="36"/>
      <c r="PLK704" s="34"/>
      <c r="PLL704" s="34"/>
      <c r="PLM704" s="37"/>
      <c r="PLN704" s="38"/>
      <c r="PLO704" s="34"/>
      <c r="PLP704" s="39"/>
      <c r="PLQ704" s="39"/>
      <c r="PLR704" s="39"/>
      <c r="PLS704" s="39"/>
      <c r="PLT704" s="39"/>
      <c r="PLU704" s="39"/>
      <c r="PLV704" s="39"/>
      <c r="PLW704" s="39"/>
      <c r="PLX704" s="39"/>
      <c r="PLY704" s="39"/>
      <c r="PLZ704" s="39"/>
      <c r="PMA704" s="37"/>
      <c r="PMB704" s="37"/>
      <c r="PMC704" s="37"/>
      <c r="PMD704" s="37"/>
      <c r="PME704" s="34"/>
      <c r="PMF704" s="40"/>
      <c r="PMG704" s="34"/>
      <c r="PMH704" s="34"/>
      <c r="PMI704" s="35"/>
      <c r="PMJ704" s="36"/>
      <c r="PMK704" s="37"/>
      <c r="PML704" s="34"/>
      <c r="PMM704" s="34"/>
      <c r="PMN704" s="41"/>
      <c r="PMO704" s="41"/>
      <c r="PMP704" s="41"/>
      <c r="PMQ704" s="41"/>
      <c r="PMR704" s="36"/>
      <c r="PMS704" s="41"/>
      <c r="PMT704" s="36"/>
      <c r="PMU704" s="34"/>
      <c r="PMV704" s="34"/>
      <c r="PMW704" s="37"/>
      <c r="PMX704" s="38"/>
      <c r="PMY704" s="34"/>
      <c r="PMZ704" s="39"/>
      <c r="PNA704" s="39"/>
      <c r="PNB704" s="39"/>
      <c r="PNC704" s="39"/>
      <c r="PND704" s="39"/>
      <c r="PNE704" s="39"/>
      <c r="PNF704" s="39"/>
      <c r="PNG704" s="39"/>
      <c r="PNH704" s="39"/>
      <c r="PNI704" s="39"/>
      <c r="PNJ704" s="39"/>
      <c r="PNK704" s="37"/>
      <c r="PNL704" s="37"/>
      <c r="PNM704" s="37"/>
      <c r="PNN704" s="37"/>
      <c r="PNO704" s="34"/>
      <c r="PNP704" s="40"/>
      <c r="PNQ704" s="34"/>
      <c r="PNR704" s="34"/>
      <c r="PNS704" s="35"/>
      <c r="PNT704" s="36"/>
      <c r="PNU704" s="37"/>
      <c r="PNV704" s="34"/>
      <c r="PNW704" s="34"/>
      <c r="PNX704" s="41"/>
      <c r="PNY704" s="41"/>
      <c r="PNZ704" s="41"/>
      <c r="POA704" s="41"/>
      <c r="POB704" s="36"/>
      <c r="POC704" s="41"/>
      <c r="POD704" s="36"/>
      <c r="POE704" s="34"/>
      <c r="POF704" s="34"/>
      <c r="POG704" s="37"/>
      <c r="POH704" s="38"/>
      <c r="POI704" s="34"/>
      <c r="POJ704" s="39"/>
      <c r="POK704" s="39"/>
      <c r="POL704" s="39"/>
      <c r="POM704" s="39"/>
      <c r="PON704" s="39"/>
      <c r="POO704" s="39"/>
      <c r="POP704" s="39"/>
      <c r="POQ704" s="39"/>
      <c r="POR704" s="39"/>
      <c r="POS704" s="39"/>
      <c r="POT704" s="39"/>
      <c r="POU704" s="37"/>
      <c r="POV704" s="37"/>
      <c r="POW704" s="37"/>
      <c r="POX704" s="37"/>
      <c r="POY704" s="34"/>
      <c r="POZ704" s="40"/>
      <c r="PPA704" s="34"/>
      <c r="PPB704" s="34"/>
      <c r="PPC704" s="35"/>
      <c r="PPD704" s="36"/>
      <c r="PPE704" s="37"/>
      <c r="PPF704" s="34"/>
      <c r="PPG704" s="34"/>
      <c r="PPH704" s="41"/>
      <c r="PPI704" s="41"/>
      <c r="PPJ704" s="41"/>
      <c r="PPK704" s="41"/>
      <c r="PPL704" s="36"/>
      <c r="PPM704" s="41"/>
      <c r="PPN704" s="36"/>
      <c r="PPO704" s="34"/>
      <c r="PPP704" s="34"/>
      <c r="PPQ704" s="37"/>
      <c r="PPR704" s="38"/>
      <c r="PPS704" s="34"/>
      <c r="PPT704" s="39"/>
      <c r="PPU704" s="39"/>
      <c r="PPV704" s="39"/>
      <c r="PPW704" s="39"/>
      <c r="PPX704" s="39"/>
      <c r="PPY704" s="39"/>
      <c r="PPZ704" s="39"/>
      <c r="PQA704" s="39"/>
      <c r="PQB704" s="39"/>
      <c r="PQC704" s="39"/>
      <c r="PQD704" s="39"/>
      <c r="PQE704" s="37"/>
      <c r="PQF704" s="37"/>
      <c r="PQG704" s="37"/>
      <c r="PQH704" s="37"/>
      <c r="PQI704" s="34"/>
      <c r="PQJ704" s="40"/>
      <c r="PQK704" s="34"/>
      <c r="PQL704" s="34"/>
      <c r="PQM704" s="35"/>
      <c r="PQN704" s="36"/>
      <c r="PQO704" s="37"/>
      <c r="PQP704" s="34"/>
      <c r="PQQ704" s="34"/>
      <c r="PQR704" s="41"/>
      <c r="PQS704" s="41"/>
      <c r="PQT704" s="41"/>
      <c r="PQU704" s="41"/>
      <c r="PQV704" s="36"/>
      <c r="PQW704" s="41"/>
      <c r="PQX704" s="36"/>
      <c r="PQY704" s="34"/>
      <c r="PQZ704" s="34"/>
      <c r="PRA704" s="37"/>
      <c r="PRB704" s="38"/>
      <c r="PRC704" s="34"/>
      <c r="PRD704" s="39"/>
      <c r="PRE704" s="39"/>
      <c r="PRF704" s="39"/>
      <c r="PRG704" s="39"/>
      <c r="PRH704" s="39"/>
      <c r="PRI704" s="39"/>
      <c r="PRJ704" s="39"/>
      <c r="PRK704" s="39"/>
      <c r="PRL704" s="39"/>
      <c r="PRM704" s="39"/>
      <c r="PRN704" s="39"/>
      <c r="PRO704" s="37"/>
      <c r="PRP704" s="37"/>
      <c r="PRQ704" s="37"/>
      <c r="PRR704" s="37"/>
      <c r="PRS704" s="34"/>
      <c r="PRT704" s="40"/>
      <c r="PRU704" s="34"/>
      <c r="PRV704" s="34"/>
      <c r="PRW704" s="35"/>
      <c r="PRX704" s="36"/>
      <c r="PRY704" s="37"/>
      <c r="PRZ704" s="34"/>
      <c r="PSA704" s="34"/>
      <c r="PSB704" s="41"/>
      <c r="PSC704" s="41"/>
      <c r="PSD704" s="41"/>
      <c r="PSE704" s="41"/>
      <c r="PSF704" s="36"/>
      <c r="PSG704" s="41"/>
      <c r="PSH704" s="36"/>
      <c r="PSI704" s="34"/>
      <c r="PSJ704" s="34"/>
      <c r="PSK704" s="37"/>
      <c r="PSL704" s="38"/>
      <c r="PSM704" s="34"/>
      <c r="PSN704" s="39"/>
      <c r="PSO704" s="39"/>
      <c r="PSP704" s="39"/>
      <c r="PSQ704" s="39"/>
      <c r="PSR704" s="39"/>
      <c r="PSS704" s="39"/>
      <c r="PST704" s="39"/>
      <c r="PSU704" s="39"/>
      <c r="PSV704" s="39"/>
      <c r="PSW704" s="39"/>
      <c r="PSX704" s="39"/>
      <c r="PSY704" s="37"/>
      <c r="PSZ704" s="37"/>
      <c r="PTA704" s="37"/>
      <c r="PTB704" s="37"/>
      <c r="PTC704" s="34"/>
      <c r="PTD704" s="40"/>
      <c r="PTE704" s="34"/>
      <c r="PTF704" s="34"/>
      <c r="PTG704" s="35"/>
      <c r="PTH704" s="36"/>
      <c r="PTI704" s="37"/>
      <c r="PTJ704" s="34"/>
      <c r="PTK704" s="34"/>
      <c r="PTL704" s="41"/>
      <c r="PTM704" s="41"/>
      <c r="PTN704" s="41"/>
      <c r="PTO704" s="41"/>
      <c r="PTP704" s="36"/>
      <c r="PTQ704" s="41"/>
      <c r="PTR704" s="36"/>
      <c r="PTS704" s="34"/>
      <c r="PTT704" s="34"/>
      <c r="PTU704" s="37"/>
      <c r="PTV704" s="38"/>
      <c r="PTW704" s="34"/>
      <c r="PTX704" s="39"/>
      <c r="PTY704" s="39"/>
      <c r="PTZ704" s="39"/>
      <c r="PUA704" s="39"/>
      <c r="PUB704" s="39"/>
      <c r="PUC704" s="39"/>
      <c r="PUD704" s="39"/>
      <c r="PUE704" s="39"/>
      <c r="PUF704" s="39"/>
      <c r="PUG704" s="39"/>
      <c r="PUH704" s="39"/>
      <c r="PUI704" s="37"/>
      <c r="PUJ704" s="37"/>
      <c r="PUK704" s="37"/>
      <c r="PUL704" s="37"/>
      <c r="PUM704" s="34"/>
      <c r="PUN704" s="40"/>
      <c r="PUO704" s="34"/>
      <c r="PUP704" s="34"/>
      <c r="PUQ704" s="35"/>
      <c r="PUR704" s="36"/>
      <c r="PUS704" s="37"/>
      <c r="PUT704" s="34"/>
      <c r="PUU704" s="34"/>
      <c r="PUV704" s="41"/>
      <c r="PUW704" s="41"/>
      <c r="PUX704" s="41"/>
      <c r="PUY704" s="41"/>
      <c r="PUZ704" s="36"/>
      <c r="PVA704" s="41"/>
      <c r="PVB704" s="36"/>
      <c r="PVC704" s="34"/>
      <c r="PVD704" s="34"/>
      <c r="PVE704" s="37"/>
      <c r="PVF704" s="38"/>
      <c r="PVG704" s="34"/>
      <c r="PVH704" s="39"/>
      <c r="PVI704" s="39"/>
      <c r="PVJ704" s="39"/>
      <c r="PVK704" s="39"/>
      <c r="PVL704" s="39"/>
      <c r="PVM704" s="39"/>
      <c r="PVN704" s="39"/>
      <c r="PVO704" s="39"/>
      <c r="PVP704" s="39"/>
      <c r="PVQ704" s="39"/>
      <c r="PVR704" s="39"/>
      <c r="PVS704" s="37"/>
      <c r="PVT704" s="37"/>
      <c r="PVU704" s="37"/>
      <c r="PVV704" s="37"/>
      <c r="PVW704" s="34"/>
      <c r="PVX704" s="40"/>
      <c r="PVY704" s="34"/>
      <c r="PVZ704" s="34"/>
      <c r="PWA704" s="35"/>
      <c r="PWB704" s="36"/>
      <c r="PWC704" s="37"/>
      <c r="PWD704" s="34"/>
      <c r="PWE704" s="34"/>
      <c r="PWF704" s="41"/>
      <c r="PWG704" s="41"/>
      <c r="PWH704" s="41"/>
      <c r="PWI704" s="41"/>
      <c r="PWJ704" s="36"/>
      <c r="PWK704" s="41"/>
      <c r="PWL704" s="36"/>
      <c r="PWM704" s="34"/>
      <c r="PWN704" s="34"/>
      <c r="PWO704" s="37"/>
      <c r="PWP704" s="38"/>
      <c r="PWQ704" s="34"/>
      <c r="PWR704" s="39"/>
      <c r="PWS704" s="39"/>
      <c r="PWT704" s="39"/>
      <c r="PWU704" s="39"/>
      <c r="PWV704" s="39"/>
      <c r="PWW704" s="39"/>
      <c r="PWX704" s="39"/>
      <c r="PWY704" s="39"/>
      <c r="PWZ704" s="39"/>
      <c r="PXA704" s="39"/>
      <c r="PXB704" s="39"/>
      <c r="PXC704" s="37"/>
      <c r="PXD704" s="37"/>
      <c r="PXE704" s="37"/>
      <c r="PXF704" s="37"/>
      <c r="PXG704" s="34"/>
      <c r="PXH704" s="40"/>
      <c r="PXI704" s="34"/>
      <c r="PXJ704" s="34"/>
      <c r="PXK704" s="35"/>
      <c r="PXL704" s="36"/>
      <c r="PXM704" s="37"/>
      <c r="PXN704" s="34"/>
      <c r="PXO704" s="34"/>
      <c r="PXP704" s="41"/>
      <c r="PXQ704" s="41"/>
      <c r="PXR704" s="41"/>
      <c r="PXS704" s="41"/>
      <c r="PXT704" s="36"/>
      <c r="PXU704" s="41"/>
      <c r="PXV704" s="36"/>
      <c r="PXW704" s="34"/>
      <c r="PXX704" s="34"/>
      <c r="PXY704" s="37"/>
      <c r="PXZ704" s="38"/>
      <c r="PYA704" s="34"/>
      <c r="PYB704" s="39"/>
      <c r="PYC704" s="39"/>
      <c r="PYD704" s="39"/>
      <c r="PYE704" s="39"/>
      <c r="PYF704" s="39"/>
      <c r="PYG704" s="39"/>
      <c r="PYH704" s="39"/>
      <c r="PYI704" s="39"/>
      <c r="PYJ704" s="39"/>
      <c r="PYK704" s="39"/>
      <c r="PYL704" s="39"/>
      <c r="PYM704" s="37"/>
      <c r="PYN704" s="37"/>
      <c r="PYO704" s="37"/>
      <c r="PYP704" s="37"/>
      <c r="PYQ704" s="34"/>
      <c r="PYR704" s="40"/>
      <c r="PYS704" s="34"/>
      <c r="PYT704" s="34"/>
      <c r="PYU704" s="35"/>
      <c r="PYV704" s="36"/>
      <c r="PYW704" s="37"/>
      <c r="PYX704" s="34"/>
      <c r="PYY704" s="34"/>
      <c r="PYZ704" s="41"/>
      <c r="PZA704" s="41"/>
      <c r="PZB704" s="41"/>
      <c r="PZC704" s="41"/>
      <c r="PZD704" s="36"/>
      <c r="PZE704" s="41"/>
      <c r="PZF704" s="36"/>
      <c r="PZG704" s="34"/>
      <c r="PZH704" s="34"/>
      <c r="PZI704" s="37"/>
      <c r="PZJ704" s="38"/>
      <c r="PZK704" s="34"/>
      <c r="PZL704" s="39"/>
      <c r="PZM704" s="39"/>
      <c r="PZN704" s="39"/>
      <c r="PZO704" s="39"/>
      <c r="PZP704" s="39"/>
      <c r="PZQ704" s="39"/>
      <c r="PZR704" s="39"/>
      <c r="PZS704" s="39"/>
      <c r="PZT704" s="39"/>
      <c r="PZU704" s="39"/>
      <c r="PZV704" s="39"/>
      <c r="PZW704" s="37"/>
      <c r="PZX704" s="37"/>
      <c r="PZY704" s="37"/>
      <c r="PZZ704" s="37"/>
      <c r="QAA704" s="34"/>
      <c r="QAB704" s="40"/>
      <c r="QAC704" s="34"/>
      <c r="QAD704" s="34"/>
      <c r="QAE704" s="35"/>
      <c r="QAF704" s="36"/>
      <c r="QAG704" s="37"/>
      <c r="QAH704" s="34"/>
      <c r="QAI704" s="34"/>
      <c r="QAJ704" s="41"/>
      <c r="QAK704" s="41"/>
      <c r="QAL704" s="41"/>
      <c r="QAM704" s="41"/>
      <c r="QAN704" s="36"/>
      <c r="QAO704" s="41"/>
      <c r="QAP704" s="36"/>
      <c r="QAQ704" s="34"/>
      <c r="QAR704" s="34"/>
      <c r="QAS704" s="37"/>
      <c r="QAT704" s="38"/>
      <c r="QAU704" s="34"/>
      <c r="QAV704" s="39"/>
      <c r="QAW704" s="39"/>
      <c r="QAX704" s="39"/>
      <c r="QAY704" s="39"/>
      <c r="QAZ704" s="39"/>
      <c r="QBA704" s="39"/>
      <c r="QBB704" s="39"/>
      <c r="QBC704" s="39"/>
      <c r="QBD704" s="39"/>
      <c r="QBE704" s="39"/>
      <c r="QBF704" s="39"/>
      <c r="QBG704" s="37"/>
      <c r="QBH704" s="37"/>
      <c r="QBI704" s="37"/>
      <c r="QBJ704" s="37"/>
      <c r="QBK704" s="34"/>
      <c r="QBL704" s="40"/>
      <c r="QBM704" s="34"/>
      <c r="QBN704" s="34"/>
      <c r="QBO704" s="35"/>
      <c r="QBP704" s="36"/>
      <c r="QBQ704" s="37"/>
      <c r="QBR704" s="34"/>
      <c r="QBS704" s="34"/>
      <c r="QBT704" s="41"/>
      <c r="QBU704" s="41"/>
      <c r="QBV704" s="41"/>
      <c r="QBW704" s="41"/>
      <c r="QBX704" s="36"/>
      <c r="QBY704" s="41"/>
      <c r="QBZ704" s="36"/>
      <c r="QCA704" s="34"/>
      <c r="QCB704" s="34"/>
      <c r="QCC704" s="37"/>
      <c r="QCD704" s="38"/>
      <c r="QCE704" s="34"/>
      <c r="QCF704" s="39"/>
      <c r="QCG704" s="39"/>
      <c r="QCH704" s="39"/>
      <c r="QCI704" s="39"/>
      <c r="QCJ704" s="39"/>
      <c r="QCK704" s="39"/>
      <c r="QCL704" s="39"/>
      <c r="QCM704" s="39"/>
      <c r="QCN704" s="39"/>
      <c r="QCO704" s="39"/>
      <c r="QCP704" s="39"/>
      <c r="QCQ704" s="37"/>
      <c r="QCR704" s="37"/>
      <c r="QCS704" s="37"/>
      <c r="QCT704" s="37"/>
      <c r="QCU704" s="34"/>
      <c r="QCV704" s="40"/>
      <c r="QCW704" s="34"/>
      <c r="QCX704" s="34"/>
      <c r="QCY704" s="35"/>
      <c r="QCZ704" s="36"/>
      <c r="QDA704" s="37"/>
      <c r="QDB704" s="34"/>
      <c r="QDC704" s="34"/>
      <c r="QDD704" s="41"/>
      <c r="QDE704" s="41"/>
      <c r="QDF704" s="41"/>
      <c r="QDG704" s="41"/>
      <c r="QDH704" s="36"/>
      <c r="QDI704" s="41"/>
      <c r="QDJ704" s="36"/>
      <c r="QDK704" s="34"/>
      <c r="QDL704" s="34"/>
      <c r="QDM704" s="37"/>
      <c r="QDN704" s="38"/>
      <c r="QDO704" s="34"/>
      <c r="QDP704" s="39"/>
      <c r="QDQ704" s="39"/>
      <c r="QDR704" s="39"/>
      <c r="QDS704" s="39"/>
      <c r="QDT704" s="39"/>
      <c r="QDU704" s="39"/>
      <c r="QDV704" s="39"/>
      <c r="QDW704" s="39"/>
      <c r="QDX704" s="39"/>
      <c r="QDY704" s="39"/>
      <c r="QDZ704" s="39"/>
      <c r="QEA704" s="37"/>
      <c r="QEB704" s="37"/>
      <c r="QEC704" s="37"/>
      <c r="QED704" s="37"/>
      <c r="QEE704" s="34"/>
      <c r="QEF704" s="40"/>
      <c r="QEG704" s="34"/>
      <c r="QEH704" s="34"/>
      <c r="QEI704" s="35"/>
      <c r="QEJ704" s="36"/>
      <c r="QEK704" s="37"/>
      <c r="QEL704" s="34"/>
      <c r="QEM704" s="34"/>
      <c r="QEN704" s="41"/>
      <c r="QEO704" s="41"/>
      <c r="QEP704" s="41"/>
      <c r="QEQ704" s="41"/>
      <c r="QER704" s="36"/>
      <c r="QES704" s="41"/>
      <c r="QET704" s="36"/>
      <c r="QEU704" s="34"/>
      <c r="QEV704" s="34"/>
      <c r="QEW704" s="37"/>
      <c r="QEX704" s="38"/>
      <c r="QEY704" s="34"/>
      <c r="QEZ704" s="39"/>
      <c r="QFA704" s="39"/>
      <c r="QFB704" s="39"/>
      <c r="QFC704" s="39"/>
      <c r="QFD704" s="39"/>
      <c r="QFE704" s="39"/>
      <c r="QFF704" s="39"/>
      <c r="QFG704" s="39"/>
      <c r="QFH704" s="39"/>
      <c r="QFI704" s="39"/>
      <c r="QFJ704" s="39"/>
      <c r="QFK704" s="37"/>
      <c r="QFL704" s="37"/>
      <c r="QFM704" s="37"/>
      <c r="QFN704" s="37"/>
      <c r="QFO704" s="34"/>
      <c r="QFP704" s="40"/>
      <c r="QFQ704" s="34"/>
      <c r="QFR704" s="34"/>
      <c r="QFS704" s="35"/>
      <c r="QFT704" s="36"/>
      <c r="QFU704" s="37"/>
      <c r="QFV704" s="34"/>
      <c r="QFW704" s="34"/>
      <c r="QFX704" s="41"/>
      <c r="QFY704" s="41"/>
      <c r="QFZ704" s="41"/>
      <c r="QGA704" s="41"/>
      <c r="QGB704" s="36"/>
      <c r="QGC704" s="41"/>
      <c r="QGD704" s="36"/>
      <c r="QGE704" s="34"/>
      <c r="QGF704" s="34"/>
      <c r="QGG704" s="37"/>
      <c r="QGH704" s="38"/>
      <c r="QGI704" s="34"/>
      <c r="QGJ704" s="39"/>
      <c r="QGK704" s="39"/>
      <c r="QGL704" s="39"/>
      <c r="QGM704" s="39"/>
      <c r="QGN704" s="39"/>
      <c r="QGO704" s="39"/>
      <c r="QGP704" s="39"/>
      <c r="QGQ704" s="39"/>
      <c r="QGR704" s="39"/>
      <c r="QGS704" s="39"/>
      <c r="QGT704" s="39"/>
      <c r="QGU704" s="37"/>
      <c r="QGV704" s="37"/>
      <c r="QGW704" s="37"/>
      <c r="QGX704" s="37"/>
      <c r="QGY704" s="34"/>
      <c r="QGZ704" s="40"/>
      <c r="QHA704" s="34"/>
      <c r="QHB704" s="34"/>
      <c r="QHC704" s="35"/>
      <c r="QHD704" s="36"/>
      <c r="QHE704" s="37"/>
      <c r="QHF704" s="34"/>
      <c r="QHG704" s="34"/>
      <c r="QHH704" s="41"/>
      <c r="QHI704" s="41"/>
      <c r="QHJ704" s="41"/>
      <c r="QHK704" s="41"/>
      <c r="QHL704" s="36"/>
      <c r="QHM704" s="41"/>
      <c r="QHN704" s="36"/>
      <c r="QHO704" s="34"/>
      <c r="QHP704" s="34"/>
      <c r="QHQ704" s="37"/>
      <c r="QHR704" s="38"/>
      <c r="QHS704" s="34"/>
      <c r="QHT704" s="39"/>
      <c r="QHU704" s="39"/>
      <c r="QHV704" s="39"/>
      <c r="QHW704" s="39"/>
      <c r="QHX704" s="39"/>
      <c r="QHY704" s="39"/>
      <c r="QHZ704" s="39"/>
      <c r="QIA704" s="39"/>
      <c r="QIB704" s="39"/>
      <c r="QIC704" s="39"/>
      <c r="QID704" s="39"/>
      <c r="QIE704" s="37"/>
      <c r="QIF704" s="37"/>
      <c r="QIG704" s="37"/>
      <c r="QIH704" s="37"/>
      <c r="QII704" s="34"/>
      <c r="QIJ704" s="40"/>
      <c r="QIK704" s="34"/>
      <c r="QIL704" s="34"/>
      <c r="QIM704" s="35"/>
      <c r="QIN704" s="36"/>
      <c r="QIO704" s="37"/>
      <c r="QIP704" s="34"/>
      <c r="QIQ704" s="34"/>
      <c r="QIR704" s="41"/>
      <c r="QIS704" s="41"/>
      <c r="QIT704" s="41"/>
      <c r="QIU704" s="41"/>
      <c r="QIV704" s="36"/>
      <c r="QIW704" s="41"/>
      <c r="QIX704" s="36"/>
      <c r="QIY704" s="34"/>
      <c r="QIZ704" s="34"/>
      <c r="QJA704" s="37"/>
      <c r="QJB704" s="38"/>
      <c r="QJC704" s="34"/>
      <c r="QJD704" s="39"/>
      <c r="QJE704" s="39"/>
      <c r="QJF704" s="39"/>
      <c r="QJG704" s="39"/>
      <c r="QJH704" s="39"/>
      <c r="QJI704" s="39"/>
      <c r="QJJ704" s="39"/>
      <c r="QJK704" s="39"/>
      <c r="QJL704" s="39"/>
      <c r="QJM704" s="39"/>
      <c r="QJN704" s="39"/>
      <c r="QJO704" s="37"/>
      <c r="QJP704" s="37"/>
      <c r="QJQ704" s="37"/>
      <c r="QJR704" s="37"/>
      <c r="QJS704" s="34"/>
      <c r="QJT704" s="40"/>
      <c r="QJU704" s="34"/>
      <c r="QJV704" s="34"/>
      <c r="QJW704" s="35"/>
      <c r="QJX704" s="36"/>
      <c r="QJY704" s="37"/>
      <c r="QJZ704" s="34"/>
      <c r="QKA704" s="34"/>
      <c r="QKB704" s="41"/>
      <c r="QKC704" s="41"/>
      <c r="QKD704" s="41"/>
      <c r="QKE704" s="41"/>
      <c r="QKF704" s="36"/>
      <c r="QKG704" s="41"/>
      <c r="QKH704" s="36"/>
      <c r="QKI704" s="34"/>
      <c r="QKJ704" s="34"/>
      <c r="QKK704" s="37"/>
      <c r="QKL704" s="38"/>
      <c r="QKM704" s="34"/>
      <c r="QKN704" s="39"/>
      <c r="QKO704" s="39"/>
      <c r="QKP704" s="39"/>
      <c r="QKQ704" s="39"/>
      <c r="QKR704" s="39"/>
      <c r="QKS704" s="39"/>
      <c r="QKT704" s="39"/>
      <c r="QKU704" s="39"/>
      <c r="QKV704" s="39"/>
      <c r="QKW704" s="39"/>
      <c r="QKX704" s="39"/>
      <c r="QKY704" s="37"/>
      <c r="QKZ704" s="37"/>
      <c r="QLA704" s="37"/>
      <c r="QLB704" s="37"/>
      <c r="QLC704" s="34"/>
      <c r="QLD704" s="40"/>
      <c r="QLE704" s="34"/>
      <c r="QLF704" s="34"/>
      <c r="QLG704" s="35"/>
      <c r="QLH704" s="36"/>
      <c r="QLI704" s="37"/>
      <c r="QLJ704" s="34"/>
      <c r="QLK704" s="34"/>
      <c r="QLL704" s="41"/>
      <c r="QLM704" s="41"/>
      <c r="QLN704" s="41"/>
      <c r="QLO704" s="41"/>
      <c r="QLP704" s="36"/>
      <c r="QLQ704" s="41"/>
      <c r="QLR704" s="36"/>
      <c r="QLS704" s="34"/>
      <c r="QLT704" s="34"/>
      <c r="QLU704" s="37"/>
      <c r="QLV704" s="38"/>
      <c r="QLW704" s="34"/>
      <c r="QLX704" s="39"/>
      <c r="QLY704" s="39"/>
      <c r="QLZ704" s="39"/>
      <c r="QMA704" s="39"/>
      <c r="QMB704" s="39"/>
      <c r="QMC704" s="39"/>
      <c r="QMD704" s="39"/>
      <c r="QME704" s="39"/>
      <c r="QMF704" s="39"/>
      <c r="QMG704" s="39"/>
      <c r="QMH704" s="39"/>
      <c r="QMI704" s="37"/>
      <c r="QMJ704" s="37"/>
      <c r="QMK704" s="37"/>
      <c r="QML704" s="37"/>
      <c r="QMM704" s="34"/>
      <c r="QMN704" s="40"/>
      <c r="QMO704" s="34"/>
      <c r="QMP704" s="34"/>
      <c r="QMQ704" s="35"/>
      <c r="QMR704" s="36"/>
      <c r="QMS704" s="37"/>
      <c r="QMT704" s="34"/>
      <c r="QMU704" s="34"/>
      <c r="QMV704" s="41"/>
      <c r="QMW704" s="41"/>
      <c r="QMX704" s="41"/>
      <c r="QMY704" s="41"/>
      <c r="QMZ704" s="36"/>
      <c r="QNA704" s="41"/>
      <c r="QNB704" s="36"/>
      <c r="QNC704" s="34"/>
      <c r="QND704" s="34"/>
      <c r="QNE704" s="37"/>
      <c r="QNF704" s="38"/>
      <c r="QNG704" s="34"/>
      <c r="QNH704" s="39"/>
      <c r="QNI704" s="39"/>
      <c r="QNJ704" s="39"/>
      <c r="QNK704" s="39"/>
      <c r="QNL704" s="39"/>
      <c r="QNM704" s="39"/>
      <c r="QNN704" s="39"/>
      <c r="QNO704" s="39"/>
      <c r="QNP704" s="39"/>
      <c r="QNQ704" s="39"/>
      <c r="QNR704" s="39"/>
      <c r="QNS704" s="37"/>
      <c r="QNT704" s="37"/>
      <c r="QNU704" s="37"/>
      <c r="QNV704" s="37"/>
      <c r="QNW704" s="34"/>
      <c r="QNX704" s="40"/>
      <c r="QNY704" s="34"/>
      <c r="QNZ704" s="34"/>
      <c r="QOA704" s="35"/>
      <c r="QOB704" s="36"/>
      <c r="QOC704" s="37"/>
      <c r="QOD704" s="34"/>
      <c r="QOE704" s="34"/>
      <c r="QOF704" s="41"/>
      <c r="QOG704" s="41"/>
      <c r="QOH704" s="41"/>
      <c r="QOI704" s="41"/>
      <c r="QOJ704" s="36"/>
      <c r="QOK704" s="41"/>
      <c r="QOL704" s="36"/>
      <c r="QOM704" s="34"/>
      <c r="QON704" s="34"/>
      <c r="QOO704" s="37"/>
      <c r="QOP704" s="38"/>
      <c r="QOQ704" s="34"/>
      <c r="QOR704" s="39"/>
      <c r="QOS704" s="39"/>
      <c r="QOT704" s="39"/>
      <c r="QOU704" s="39"/>
      <c r="QOV704" s="39"/>
      <c r="QOW704" s="39"/>
      <c r="QOX704" s="39"/>
      <c r="QOY704" s="39"/>
      <c r="QOZ704" s="39"/>
      <c r="QPA704" s="39"/>
      <c r="QPB704" s="39"/>
      <c r="QPC704" s="37"/>
      <c r="QPD704" s="37"/>
      <c r="QPE704" s="37"/>
      <c r="QPF704" s="37"/>
      <c r="QPG704" s="34"/>
      <c r="QPH704" s="40"/>
      <c r="QPI704" s="34"/>
      <c r="QPJ704" s="34"/>
      <c r="QPK704" s="35"/>
      <c r="QPL704" s="36"/>
      <c r="QPM704" s="37"/>
      <c r="QPN704" s="34"/>
      <c r="QPO704" s="34"/>
      <c r="QPP704" s="41"/>
      <c r="QPQ704" s="41"/>
      <c r="QPR704" s="41"/>
      <c r="QPS704" s="41"/>
      <c r="QPT704" s="36"/>
      <c r="QPU704" s="41"/>
      <c r="QPV704" s="36"/>
      <c r="QPW704" s="34"/>
      <c r="QPX704" s="34"/>
      <c r="QPY704" s="37"/>
      <c r="QPZ704" s="38"/>
      <c r="QQA704" s="34"/>
      <c r="QQB704" s="39"/>
      <c r="QQC704" s="39"/>
      <c r="QQD704" s="39"/>
      <c r="QQE704" s="39"/>
      <c r="QQF704" s="39"/>
      <c r="QQG704" s="39"/>
      <c r="QQH704" s="39"/>
      <c r="QQI704" s="39"/>
      <c r="QQJ704" s="39"/>
      <c r="QQK704" s="39"/>
      <c r="QQL704" s="39"/>
      <c r="QQM704" s="37"/>
      <c r="QQN704" s="37"/>
      <c r="QQO704" s="37"/>
      <c r="QQP704" s="37"/>
      <c r="QQQ704" s="34"/>
      <c r="QQR704" s="40"/>
      <c r="QQS704" s="34"/>
      <c r="QQT704" s="34"/>
      <c r="QQU704" s="35"/>
      <c r="QQV704" s="36"/>
      <c r="QQW704" s="37"/>
      <c r="QQX704" s="34"/>
      <c r="QQY704" s="34"/>
      <c r="QQZ704" s="41"/>
      <c r="QRA704" s="41"/>
      <c r="QRB704" s="41"/>
      <c r="QRC704" s="41"/>
      <c r="QRD704" s="36"/>
      <c r="QRE704" s="41"/>
      <c r="QRF704" s="36"/>
      <c r="QRG704" s="34"/>
      <c r="QRH704" s="34"/>
      <c r="QRI704" s="37"/>
      <c r="QRJ704" s="38"/>
      <c r="QRK704" s="34"/>
      <c r="QRL704" s="39"/>
      <c r="QRM704" s="39"/>
      <c r="QRN704" s="39"/>
      <c r="QRO704" s="39"/>
      <c r="QRP704" s="39"/>
      <c r="QRQ704" s="39"/>
      <c r="QRR704" s="39"/>
      <c r="QRS704" s="39"/>
      <c r="QRT704" s="39"/>
      <c r="QRU704" s="39"/>
      <c r="QRV704" s="39"/>
      <c r="QRW704" s="37"/>
      <c r="QRX704" s="37"/>
      <c r="QRY704" s="37"/>
      <c r="QRZ704" s="37"/>
      <c r="QSA704" s="34"/>
      <c r="QSB704" s="40"/>
      <c r="QSC704" s="34"/>
      <c r="QSD704" s="34"/>
      <c r="QSE704" s="35"/>
      <c r="QSF704" s="36"/>
      <c r="QSG704" s="37"/>
      <c r="QSH704" s="34"/>
      <c r="QSI704" s="34"/>
      <c r="QSJ704" s="41"/>
      <c r="QSK704" s="41"/>
      <c r="QSL704" s="41"/>
      <c r="QSM704" s="41"/>
      <c r="QSN704" s="36"/>
      <c r="QSO704" s="41"/>
      <c r="QSP704" s="36"/>
      <c r="QSQ704" s="34"/>
      <c r="QSR704" s="34"/>
      <c r="QSS704" s="37"/>
      <c r="QST704" s="38"/>
      <c r="QSU704" s="34"/>
      <c r="QSV704" s="39"/>
      <c r="QSW704" s="39"/>
      <c r="QSX704" s="39"/>
      <c r="QSY704" s="39"/>
      <c r="QSZ704" s="39"/>
      <c r="QTA704" s="39"/>
      <c r="QTB704" s="39"/>
      <c r="QTC704" s="39"/>
      <c r="QTD704" s="39"/>
      <c r="QTE704" s="39"/>
      <c r="QTF704" s="39"/>
      <c r="QTG704" s="37"/>
      <c r="QTH704" s="37"/>
      <c r="QTI704" s="37"/>
      <c r="QTJ704" s="37"/>
      <c r="QTK704" s="34"/>
      <c r="QTL704" s="40"/>
      <c r="QTM704" s="34"/>
      <c r="QTN704" s="34"/>
      <c r="QTO704" s="35"/>
      <c r="QTP704" s="36"/>
      <c r="QTQ704" s="37"/>
      <c r="QTR704" s="34"/>
      <c r="QTS704" s="34"/>
      <c r="QTT704" s="41"/>
      <c r="QTU704" s="41"/>
      <c r="QTV704" s="41"/>
      <c r="QTW704" s="41"/>
      <c r="QTX704" s="36"/>
      <c r="QTY704" s="41"/>
      <c r="QTZ704" s="36"/>
      <c r="QUA704" s="34"/>
      <c r="QUB704" s="34"/>
      <c r="QUC704" s="37"/>
      <c r="QUD704" s="38"/>
      <c r="QUE704" s="34"/>
      <c r="QUF704" s="39"/>
      <c r="QUG704" s="39"/>
      <c r="QUH704" s="39"/>
      <c r="QUI704" s="39"/>
      <c r="QUJ704" s="39"/>
      <c r="QUK704" s="39"/>
      <c r="QUL704" s="39"/>
      <c r="QUM704" s="39"/>
      <c r="QUN704" s="39"/>
      <c r="QUO704" s="39"/>
      <c r="QUP704" s="39"/>
      <c r="QUQ704" s="37"/>
      <c r="QUR704" s="37"/>
      <c r="QUS704" s="37"/>
      <c r="QUT704" s="37"/>
      <c r="QUU704" s="34"/>
      <c r="QUV704" s="40"/>
      <c r="QUW704" s="34"/>
      <c r="QUX704" s="34"/>
      <c r="QUY704" s="35"/>
      <c r="QUZ704" s="36"/>
      <c r="QVA704" s="37"/>
      <c r="QVB704" s="34"/>
      <c r="QVC704" s="34"/>
      <c r="QVD704" s="41"/>
      <c r="QVE704" s="41"/>
      <c r="QVF704" s="41"/>
      <c r="QVG704" s="41"/>
      <c r="QVH704" s="36"/>
      <c r="QVI704" s="41"/>
      <c r="QVJ704" s="36"/>
      <c r="QVK704" s="34"/>
      <c r="QVL704" s="34"/>
      <c r="QVM704" s="37"/>
      <c r="QVN704" s="38"/>
      <c r="QVO704" s="34"/>
      <c r="QVP704" s="39"/>
      <c r="QVQ704" s="39"/>
      <c r="QVR704" s="39"/>
      <c r="QVS704" s="39"/>
      <c r="QVT704" s="39"/>
      <c r="QVU704" s="39"/>
      <c r="QVV704" s="39"/>
      <c r="QVW704" s="39"/>
      <c r="QVX704" s="39"/>
      <c r="QVY704" s="39"/>
      <c r="QVZ704" s="39"/>
      <c r="QWA704" s="37"/>
      <c r="QWB704" s="37"/>
      <c r="QWC704" s="37"/>
      <c r="QWD704" s="37"/>
      <c r="QWE704" s="34"/>
      <c r="QWF704" s="40"/>
      <c r="QWG704" s="34"/>
      <c r="QWH704" s="34"/>
      <c r="QWI704" s="35"/>
      <c r="QWJ704" s="36"/>
      <c r="QWK704" s="37"/>
      <c r="QWL704" s="34"/>
      <c r="QWM704" s="34"/>
      <c r="QWN704" s="41"/>
      <c r="QWO704" s="41"/>
      <c r="QWP704" s="41"/>
      <c r="QWQ704" s="41"/>
      <c r="QWR704" s="36"/>
      <c r="QWS704" s="41"/>
      <c r="QWT704" s="36"/>
      <c r="QWU704" s="34"/>
      <c r="QWV704" s="34"/>
      <c r="QWW704" s="37"/>
      <c r="QWX704" s="38"/>
      <c r="QWY704" s="34"/>
      <c r="QWZ704" s="39"/>
      <c r="QXA704" s="39"/>
      <c r="QXB704" s="39"/>
      <c r="QXC704" s="39"/>
      <c r="QXD704" s="39"/>
      <c r="QXE704" s="39"/>
      <c r="QXF704" s="39"/>
      <c r="QXG704" s="39"/>
      <c r="QXH704" s="39"/>
      <c r="QXI704" s="39"/>
      <c r="QXJ704" s="39"/>
      <c r="QXK704" s="37"/>
      <c r="QXL704" s="37"/>
      <c r="QXM704" s="37"/>
      <c r="QXN704" s="37"/>
      <c r="QXO704" s="34"/>
      <c r="QXP704" s="40"/>
      <c r="QXQ704" s="34"/>
      <c r="QXR704" s="34"/>
      <c r="QXS704" s="35"/>
      <c r="QXT704" s="36"/>
      <c r="QXU704" s="37"/>
      <c r="QXV704" s="34"/>
      <c r="QXW704" s="34"/>
      <c r="QXX704" s="41"/>
      <c r="QXY704" s="41"/>
      <c r="QXZ704" s="41"/>
      <c r="QYA704" s="41"/>
      <c r="QYB704" s="36"/>
      <c r="QYC704" s="41"/>
      <c r="QYD704" s="36"/>
      <c r="QYE704" s="34"/>
      <c r="QYF704" s="34"/>
      <c r="QYG704" s="37"/>
      <c r="QYH704" s="38"/>
      <c r="QYI704" s="34"/>
      <c r="QYJ704" s="39"/>
      <c r="QYK704" s="39"/>
      <c r="QYL704" s="39"/>
      <c r="QYM704" s="39"/>
      <c r="QYN704" s="39"/>
      <c r="QYO704" s="39"/>
      <c r="QYP704" s="39"/>
      <c r="QYQ704" s="39"/>
      <c r="QYR704" s="39"/>
      <c r="QYS704" s="39"/>
      <c r="QYT704" s="39"/>
      <c r="QYU704" s="37"/>
      <c r="QYV704" s="37"/>
      <c r="QYW704" s="37"/>
      <c r="QYX704" s="37"/>
      <c r="QYY704" s="34"/>
      <c r="QYZ704" s="40"/>
      <c r="QZA704" s="34"/>
      <c r="QZB704" s="34"/>
      <c r="QZC704" s="35"/>
      <c r="QZD704" s="36"/>
      <c r="QZE704" s="37"/>
      <c r="QZF704" s="34"/>
      <c r="QZG704" s="34"/>
      <c r="QZH704" s="41"/>
      <c r="QZI704" s="41"/>
      <c r="QZJ704" s="41"/>
      <c r="QZK704" s="41"/>
      <c r="QZL704" s="36"/>
      <c r="QZM704" s="41"/>
      <c r="QZN704" s="36"/>
      <c r="QZO704" s="34"/>
      <c r="QZP704" s="34"/>
      <c r="QZQ704" s="37"/>
      <c r="QZR704" s="38"/>
      <c r="QZS704" s="34"/>
      <c r="QZT704" s="39"/>
      <c r="QZU704" s="39"/>
      <c r="QZV704" s="39"/>
      <c r="QZW704" s="39"/>
      <c r="QZX704" s="39"/>
      <c r="QZY704" s="39"/>
      <c r="QZZ704" s="39"/>
      <c r="RAA704" s="39"/>
      <c r="RAB704" s="39"/>
      <c r="RAC704" s="39"/>
      <c r="RAD704" s="39"/>
      <c r="RAE704" s="37"/>
      <c r="RAF704" s="37"/>
      <c r="RAG704" s="37"/>
      <c r="RAH704" s="37"/>
      <c r="RAI704" s="34"/>
      <c r="RAJ704" s="40"/>
      <c r="RAK704" s="34"/>
      <c r="RAL704" s="34"/>
      <c r="RAM704" s="35"/>
      <c r="RAN704" s="36"/>
      <c r="RAO704" s="37"/>
      <c r="RAP704" s="34"/>
      <c r="RAQ704" s="34"/>
      <c r="RAR704" s="41"/>
      <c r="RAS704" s="41"/>
      <c r="RAT704" s="41"/>
      <c r="RAU704" s="41"/>
      <c r="RAV704" s="36"/>
      <c r="RAW704" s="41"/>
      <c r="RAX704" s="36"/>
      <c r="RAY704" s="34"/>
      <c r="RAZ704" s="34"/>
      <c r="RBA704" s="37"/>
      <c r="RBB704" s="38"/>
      <c r="RBC704" s="34"/>
      <c r="RBD704" s="39"/>
      <c r="RBE704" s="39"/>
      <c r="RBF704" s="39"/>
      <c r="RBG704" s="39"/>
      <c r="RBH704" s="39"/>
      <c r="RBI704" s="39"/>
      <c r="RBJ704" s="39"/>
      <c r="RBK704" s="39"/>
      <c r="RBL704" s="39"/>
      <c r="RBM704" s="39"/>
      <c r="RBN704" s="39"/>
      <c r="RBO704" s="37"/>
      <c r="RBP704" s="37"/>
      <c r="RBQ704" s="37"/>
      <c r="RBR704" s="37"/>
      <c r="RBS704" s="34"/>
      <c r="RBT704" s="40"/>
      <c r="RBU704" s="34"/>
      <c r="RBV704" s="34"/>
      <c r="RBW704" s="35"/>
      <c r="RBX704" s="36"/>
      <c r="RBY704" s="37"/>
      <c r="RBZ704" s="34"/>
      <c r="RCA704" s="34"/>
      <c r="RCB704" s="41"/>
      <c r="RCC704" s="41"/>
      <c r="RCD704" s="41"/>
      <c r="RCE704" s="41"/>
      <c r="RCF704" s="36"/>
      <c r="RCG704" s="41"/>
      <c r="RCH704" s="36"/>
      <c r="RCI704" s="34"/>
      <c r="RCJ704" s="34"/>
      <c r="RCK704" s="37"/>
      <c r="RCL704" s="38"/>
      <c r="RCM704" s="34"/>
      <c r="RCN704" s="39"/>
      <c r="RCO704" s="39"/>
      <c r="RCP704" s="39"/>
      <c r="RCQ704" s="39"/>
      <c r="RCR704" s="39"/>
      <c r="RCS704" s="39"/>
      <c r="RCT704" s="39"/>
      <c r="RCU704" s="39"/>
      <c r="RCV704" s="39"/>
      <c r="RCW704" s="39"/>
      <c r="RCX704" s="39"/>
      <c r="RCY704" s="37"/>
      <c r="RCZ704" s="37"/>
      <c r="RDA704" s="37"/>
      <c r="RDB704" s="37"/>
      <c r="RDC704" s="34"/>
      <c r="RDD704" s="40"/>
      <c r="RDE704" s="34"/>
      <c r="RDF704" s="34"/>
      <c r="RDG704" s="35"/>
      <c r="RDH704" s="36"/>
      <c r="RDI704" s="37"/>
      <c r="RDJ704" s="34"/>
      <c r="RDK704" s="34"/>
      <c r="RDL704" s="41"/>
      <c r="RDM704" s="41"/>
      <c r="RDN704" s="41"/>
      <c r="RDO704" s="41"/>
      <c r="RDP704" s="36"/>
      <c r="RDQ704" s="41"/>
      <c r="RDR704" s="36"/>
      <c r="RDS704" s="34"/>
      <c r="RDT704" s="34"/>
      <c r="RDU704" s="37"/>
      <c r="RDV704" s="38"/>
      <c r="RDW704" s="34"/>
      <c r="RDX704" s="39"/>
      <c r="RDY704" s="39"/>
      <c r="RDZ704" s="39"/>
      <c r="REA704" s="39"/>
      <c r="REB704" s="39"/>
      <c r="REC704" s="39"/>
      <c r="RED704" s="39"/>
      <c r="REE704" s="39"/>
      <c r="REF704" s="39"/>
      <c r="REG704" s="39"/>
      <c r="REH704" s="39"/>
      <c r="REI704" s="37"/>
      <c r="REJ704" s="37"/>
      <c r="REK704" s="37"/>
      <c r="REL704" s="37"/>
      <c r="REM704" s="34"/>
      <c r="REN704" s="40"/>
      <c r="REO704" s="34"/>
      <c r="REP704" s="34"/>
      <c r="REQ704" s="35"/>
      <c r="RER704" s="36"/>
      <c r="RES704" s="37"/>
      <c r="RET704" s="34"/>
      <c r="REU704" s="34"/>
      <c r="REV704" s="41"/>
      <c r="REW704" s="41"/>
      <c r="REX704" s="41"/>
      <c r="REY704" s="41"/>
      <c r="REZ704" s="36"/>
      <c r="RFA704" s="41"/>
      <c r="RFB704" s="36"/>
      <c r="RFC704" s="34"/>
      <c r="RFD704" s="34"/>
      <c r="RFE704" s="37"/>
      <c r="RFF704" s="38"/>
      <c r="RFG704" s="34"/>
      <c r="RFH704" s="39"/>
      <c r="RFI704" s="39"/>
      <c r="RFJ704" s="39"/>
      <c r="RFK704" s="39"/>
      <c r="RFL704" s="39"/>
      <c r="RFM704" s="39"/>
      <c r="RFN704" s="39"/>
      <c r="RFO704" s="39"/>
      <c r="RFP704" s="39"/>
      <c r="RFQ704" s="39"/>
      <c r="RFR704" s="39"/>
      <c r="RFS704" s="37"/>
      <c r="RFT704" s="37"/>
      <c r="RFU704" s="37"/>
      <c r="RFV704" s="37"/>
      <c r="RFW704" s="34"/>
      <c r="RFX704" s="40"/>
      <c r="RFY704" s="34"/>
      <c r="RFZ704" s="34"/>
      <c r="RGA704" s="35"/>
      <c r="RGB704" s="36"/>
      <c r="RGC704" s="37"/>
      <c r="RGD704" s="34"/>
      <c r="RGE704" s="34"/>
      <c r="RGF704" s="41"/>
      <c r="RGG704" s="41"/>
      <c r="RGH704" s="41"/>
      <c r="RGI704" s="41"/>
      <c r="RGJ704" s="36"/>
      <c r="RGK704" s="41"/>
      <c r="RGL704" s="36"/>
      <c r="RGM704" s="34"/>
      <c r="RGN704" s="34"/>
      <c r="RGO704" s="37"/>
      <c r="RGP704" s="38"/>
      <c r="RGQ704" s="34"/>
      <c r="RGR704" s="39"/>
      <c r="RGS704" s="39"/>
      <c r="RGT704" s="39"/>
      <c r="RGU704" s="39"/>
      <c r="RGV704" s="39"/>
      <c r="RGW704" s="39"/>
      <c r="RGX704" s="39"/>
      <c r="RGY704" s="39"/>
      <c r="RGZ704" s="39"/>
      <c r="RHA704" s="39"/>
      <c r="RHB704" s="39"/>
      <c r="RHC704" s="37"/>
      <c r="RHD704" s="37"/>
      <c r="RHE704" s="37"/>
      <c r="RHF704" s="37"/>
      <c r="RHG704" s="34"/>
      <c r="RHH704" s="40"/>
      <c r="RHI704" s="34"/>
      <c r="RHJ704" s="34"/>
      <c r="RHK704" s="35"/>
      <c r="RHL704" s="36"/>
      <c r="RHM704" s="37"/>
      <c r="RHN704" s="34"/>
      <c r="RHO704" s="34"/>
      <c r="RHP704" s="41"/>
      <c r="RHQ704" s="41"/>
      <c r="RHR704" s="41"/>
      <c r="RHS704" s="41"/>
      <c r="RHT704" s="36"/>
      <c r="RHU704" s="41"/>
      <c r="RHV704" s="36"/>
      <c r="RHW704" s="34"/>
      <c r="RHX704" s="34"/>
      <c r="RHY704" s="37"/>
      <c r="RHZ704" s="38"/>
      <c r="RIA704" s="34"/>
      <c r="RIB704" s="39"/>
      <c r="RIC704" s="39"/>
      <c r="RID704" s="39"/>
      <c r="RIE704" s="39"/>
      <c r="RIF704" s="39"/>
      <c r="RIG704" s="39"/>
      <c r="RIH704" s="39"/>
      <c r="RII704" s="39"/>
      <c r="RIJ704" s="39"/>
      <c r="RIK704" s="39"/>
      <c r="RIL704" s="39"/>
      <c r="RIM704" s="37"/>
      <c r="RIN704" s="37"/>
      <c r="RIO704" s="37"/>
      <c r="RIP704" s="37"/>
      <c r="RIQ704" s="34"/>
      <c r="RIR704" s="40"/>
      <c r="RIS704" s="34"/>
      <c r="RIT704" s="34"/>
      <c r="RIU704" s="35"/>
      <c r="RIV704" s="36"/>
      <c r="RIW704" s="37"/>
      <c r="RIX704" s="34"/>
      <c r="RIY704" s="34"/>
      <c r="RIZ704" s="41"/>
      <c r="RJA704" s="41"/>
      <c r="RJB704" s="41"/>
      <c r="RJC704" s="41"/>
      <c r="RJD704" s="36"/>
      <c r="RJE704" s="41"/>
      <c r="RJF704" s="36"/>
      <c r="RJG704" s="34"/>
      <c r="RJH704" s="34"/>
      <c r="RJI704" s="37"/>
      <c r="RJJ704" s="38"/>
      <c r="RJK704" s="34"/>
      <c r="RJL704" s="39"/>
      <c r="RJM704" s="39"/>
      <c r="RJN704" s="39"/>
      <c r="RJO704" s="39"/>
      <c r="RJP704" s="39"/>
      <c r="RJQ704" s="39"/>
      <c r="RJR704" s="39"/>
      <c r="RJS704" s="39"/>
      <c r="RJT704" s="39"/>
      <c r="RJU704" s="39"/>
      <c r="RJV704" s="39"/>
      <c r="RJW704" s="37"/>
      <c r="RJX704" s="37"/>
      <c r="RJY704" s="37"/>
      <c r="RJZ704" s="37"/>
      <c r="RKA704" s="34"/>
      <c r="RKB704" s="40"/>
      <c r="RKC704" s="34"/>
      <c r="RKD704" s="34"/>
      <c r="RKE704" s="35"/>
      <c r="RKF704" s="36"/>
      <c r="RKG704" s="37"/>
      <c r="RKH704" s="34"/>
      <c r="RKI704" s="34"/>
      <c r="RKJ704" s="41"/>
      <c r="RKK704" s="41"/>
      <c r="RKL704" s="41"/>
      <c r="RKM704" s="41"/>
      <c r="RKN704" s="36"/>
      <c r="RKO704" s="41"/>
      <c r="RKP704" s="36"/>
      <c r="RKQ704" s="34"/>
      <c r="RKR704" s="34"/>
      <c r="RKS704" s="37"/>
      <c r="RKT704" s="38"/>
      <c r="RKU704" s="34"/>
      <c r="RKV704" s="39"/>
      <c r="RKW704" s="39"/>
      <c r="RKX704" s="39"/>
      <c r="RKY704" s="39"/>
      <c r="RKZ704" s="39"/>
      <c r="RLA704" s="39"/>
      <c r="RLB704" s="39"/>
      <c r="RLC704" s="39"/>
      <c r="RLD704" s="39"/>
      <c r="RLE704" s="39"/>
      <c r="RLF704" s="39"/>
      <c r="RLG704" s="37"/>
      <c r="RLH704" s="37"/>
      <c r="RLI704" s="37"/>
      <c r="RLJ704" s="37"/>
      <c r="RLK704" s="34"/>
      <c r="RLL704" s="40"/>
      <c r="RLM704" s="34"/>
      <c r="RLN704" s="34"/>
      <c r="RLO704" s="35"/>
      <c r="RLP704" s="36"/>
      <c r="RLQ704" s="37"/>
      <c r="RLR704" s="34"/>
      <c r="RLS704" s="34"/>
      <c r="RLT704" s="41"/>
      <c r="RLU704" s="41"/>
      <c r="RLV704" s="41"/>
      <c r="RLW704" s="41"/>
      <c r="RLX704" s="36"/>
      <c r="RLY704" s="41"/>
      <c r="RLZ704" s="36"/>
      <c r="RMA704" s="34"/>
      <c r="RMB704" s="34"/>
      <c r="RMC704" s="37"/>
      <c r="RMD704" s="38"/>
      <c r="RME704" s="34"/>
      <c r="RMF704" s="39"/>
      <c r="RMG704" s="39"/>
      <c r="RMH704" s="39"/>
      <c r="RMI704" s="39"/>
      <c r="RMJ704" s="39"/>
      <c r="RMK704" s="39"/>
      <c r="RML704" s="39"/>
      <c r="RMM704" s="39"/>
      <c r="RMN704" s="39"/>
      <c r="RMO704" s="39"/>
      <c r="RMP704" s="39"/>
      <c r="RMQ704" s="37"/>
      <c r="RMR704" s="37"/>
      <c r="RMS704" s="37"/>
      <c r="RMT704" s="37"/>
      <c r="RMU704" s="34"/>
      <c r="RMV704" s="40"/>
      <c r="RMW704" s="34"/>
      <c r="RMX704" s="34"/>
      <c r="RMY704" s="35"/>
      <c r="RMZ704" s="36"/>
      <c r="RNA704" s="37"/>
      <c r="RNB704" s="34"/>
      <c r="RNC704" s="34"/>
      <c r="RND704" s="41"/>
      <c r="RNE704" s="41"/>
      <c r="RNF704" s="41"/>
      <c r="RNG704" s="41"/>
      <c r="RNH704" s="36"/>
      <c r="RNI704" s="41"/>
      <c r="RNJ704" s="36"/>
      <c r="RNK704" s="34"/>
      <c r="RNL704" s="34"/>
      <c r="RNM704" s="37"/>
      <c r="RNN704" s="38"/>
      <c r="RNO704" s="34"/>
      <c r="RNP704" s="39"/>
      <c r="RNQ704" s="39"/>
      <c r="RNR704" s="39"/>
      <c r="RNS704" s="39"/>
      <c r="RNT704" s="39"/>
      <c r="RNU704" s="39"/>
      <c r="RNV704" s="39"/>
      <c r="RNW704" s="39"/>
      <c r="RNX704" s="39"/>
      <c r="RNY704" s="39"/>
      <c r="RNZ704" s="39"/>
      <c r="ROA704" s="37"/>
      <c r="ROB704" s="37"/>
      <c r="ROC704" s="37"/>
      <c r="ROD704" s="37"/>
      <c r="ROE704" s="34"/>
      <c r="ROF704" s="40"/>
      <c r="ROG704" s="34"/>
      <c r="ROH704" s="34"/>
      <c r="ROI704" s="35"/>
      <c r="ROJ704" s="36"/>
      <c r="ROK704" s="37"/>
      <c r="ROL704" s="34"/>
      <c r="ROM704" s="34"/>
      <c r="RON704" s="41"/>
      <c r="ROO704" s="41"/>
      <c r="ROP704" s="41"/>
      <c r="ROQ704" s="41"/>
      <c r="ROR704" s="36"/>
      <c r="ROS704" s="41"/>
      <c r="ROT704" s="36"/>
      <c r="ROU704" s="34"/>
      <c r="ROV704" s="34"/>
      <c r="ROW704" s="37"/>
      <c r="ROX704" s="38"/>
      <c r="ROY704" s="34"/>
      <c r="ROZ704" s="39"/>
      <c r="RPA704" s="39"/>
      <c r="RPB704" s="39"/>
      <c r="RPC704" s="39"/>
      <c r="RPD704" s="39"/>
      <c r="RPE704" s="39"/>
      <c r="RPF704" s="39"/>
      <c r="RPG704" s="39"/>
      <c r="RPH704" s="39"/>
      <c r="RPI704" s="39"/>
      <c r="RPJ704" s="39"/>
      <c r="RPK704" s="37"/>
      <c r="RPL704" s="37"/>
      <c r="RPM704" s="37"/>
      <c r="RPN704" s="37"/>
      <c r="RPO704" s="34"/>
      <c r="RPP704" s="40"/>
      <c r="RPQ704" s="34"/>
      <c r="RPR704" s="34"/>
      <c r="RPS704" s="35"/>
      <c r="RPT704" s="36"/>
      <c r="RPU704" s="37"/>
      <c r="RPV704" s="34"/>
      <c r="RPW704" s="34"/>
      <c r="RPX704" s="41"/>
      <c r="RPY704" s="41"/>
      <c r="RPZ704" s="41"/>
      <c r="RQA704" s="41"/>
      <c r="RQB704" s="36"/>
      <c r="RQC704" s="41"/>
      <c r="RQD704" s="36"/>
      <c r="RQE704" s="34"/>
      <c r="RQF704" s="34"/>
      <c r="RQG704" s="37"/>
      <c r="RQH704" s="38"/>
      <c r="RQI704" s="34"/>
      <c r="RQJ704" s="39"/>
      <c r="RQK704" s="39"/>
      <c r="RQL704" s="39"/>
      <c r="RQM704" s="39"/>
      <c r="RQN704" s="39"/>
      <c r="RQO704" s="39"/>
      <c r="RQP704" s="39"/>
      <c r="RQQ704" s="39"/>
      <c r="RQR704" s="39"/>
      <c r="RQS704" s="39"/>
      <c r="RQT704" s="39"/>
      <c r="RQU704" s="37"/>
      <c r="RQV704" s="37"/>
      <c r="RQW704" s="37"/>
      <c r="RQX704" s="37"/>
      <c r="RQY704" s="34"/>
      <c r="RQZ704" s="40"/>
      <c r="RRA704" s="34"/>
      <c r="RRB704" s="34"/>
      <c r="RRC704" s="35"/>
      <c r="RRD704" s="36"/>
      <c r="RRE704" s="37"/>
      <c r="RRF704" s="34"/>
      <c r="RRG704" s="34"/>
      <c r="RRH704" s="41"/>
      <c r="RRI704" s="41"/>
      <c r="RRJ704" s="41"/>
      <c r="RRK704" s="41"/>
      <c r="RRL704" s="36"/>
      <c r="RRM704" s="41"/>
      <c r="RRN704" s="36"/>
      <c r="RRO704" s="34"/>
      <c r="RRP704" s="34"/>
      <c r="RRQ704" s="37"/>
      <c r="RRR704" s="38"/>
      <c r="RRS704" s="34"/>
      <c r="RRT704" s="39"/>
      <c r="RRU704" s="39"/>
      <c r="RRV704" s="39"/>
      <c r="RRW704" s="39"/>
      <c r="RRX704" s="39"/>
      <c r="RRY704" s="39"/>
      <c r="RRZ704" s="39"/>
      <c r="RSA704" s="39"/>
      <c r="RSB704" s="39"/>
      <c r="RSC704" s="39"/>
      <c r="RSD704" s="39"/>
      <c r="RSE704" s="37"/>
      <c r="RSF704" s="37"/>
      <c r="RSG704" s="37"/>
      <c r="RSH704" s="37"/>
      <c r="RSI704" s="34"/>
      <c r="RSJ704" s="40"/>
      <c r="RSK704" s="34"/>
      <c r="RSL704" s="34"/>
      <c r="RSM704" s="35"/>
      <c r="RSN704" s="36"/>
      <c r="RSO704" s="37"/>
      <c r="RSP704" s="34"/>
      <c r="RSQ704" s="34"/>
      <c r="RSR704" s="41"/>
      <c r="RSS704" s="41"/>
      <c r="RST704" s="41"/>
      <c r="RSU704" s="41"/>
      <c r="RSV704" s="36"/>
      <c r="RSW704" s="41"/>
      <c r="RSX704" s="36"/>
      <c r="RSY704" s="34"/>
      <c r="RSZ704" s="34"/>
      <c r="RTA704" s="37"/>
      <c r="RTB704" s="38"/>
      <c r="RTC704" s="34"/>
      <c r="RTD704" s="39"/>
      <c r="RTE704" s="39"/>
      <c r="RTF704" s="39"/>
      <c r="RTG704" s="39"/>
      <c r="RTH704" s="39"/>
      <c r="RTI704" s="39"/>
      <c r="RTJ704" s="39"/>
      <c r="RTK704" s="39"/>
      <c r="RTL704" s="39"/>
      <c r="RTM704" s="39"/>
      <c r="RTN704" s="39"/>
      <c r="RTO704" s="37"/>
      <c r="RTP704" s="37"/>
      <c r="RTQ704" s="37"/>
      <c r="RTR704" s="37"/>
      <c r="RTS704" s="34"/>
      <c r="RTT704" s="40"/>
      <c r="RTU704" s="34"/>
      <c r="RTV704" s="34"/>
      <c r="RTW704" s="35"/>
      <c r="RTX704" s="36"/>
      <c r="RTY704" s="37"/>
      <c r="RTZ704" s="34"/>
      <c r="RUA704" s="34"/>
      <c r="RUB704" s="41"/>
      <c r="RUC704" s="41"/>
      <c r="RUD704" s="41"/>
      <c r="RUE704" s="41"/>
      <c r="RUF704" s="36"/>
      <c r="RUG704" s="41"/>
      <c r="RUH704" s="36"/>
      <c r="RUI704" s="34"/>
      <c r="RUJ704" s="34"/>
      <c r="RUK704" s="37"/>
      <c r="RUL704" s="38"/>
      <c r="RUM704" s="34"/>
      <c r="RUN704" s="39"/>
      <c r="RUO704" s="39"/>
      <c r="RUP704" s="39"/>
      <c r="RUQ704" s="39"/>
      <c r="RUR704" s="39"/>
      <c r="RUS704" s="39"/>
      <c r="RUT704" s="39"/>
      <c r="RUU704" s="39"/>
      <c r="RUV704" s="39"/>
      <c r="RUW704" s="39"/>
      <c r="RUX704" s="39"/>
      <c r="RUY704" s="37"/>
      <c r="RUZ704" s="37"/>
      <c r="RVA704" s="37"/>
      <c r="RVB704" s="37"/>
      <c r="RVC704" s="34"/>
      <c r="RVD704" s="40"/>
      <c r="RVE704" s="34"/>
      <c r="RVF704" s="34"/>
      <c r="RVG704" s="35"/>
      <c r="RVH704" s="36"/>
      <c r="RVI704" s="37"/>
      <c r="RVJ704" s="34"/>
      <c r="RVK704" s="34"/>
      <c r="RVL704" s="41"/>
      <c r="RVM704" s="41"/>
      <c r="RVN704" s="41"/>
      <c r="RVO704" s="41"/>
      <c r="RVP704" s="36"/>
      <c r="RVQ704" s="41"/>
      <c r="RVR704" s="36"/>
      <c r="RVS704" s="34"/>
      <c r="RVT704" s="34"/>
      <c r="RVU704" s="37"/>
      <c r="RVV704" s="38"/>
      <c r="RVW704" s="34"/>
      <c r="RVX704" s="39"/>
      <c r="RVY704" s="39"/>
      <c r="RVZ704" s="39"/>
      <c r="RWA704" s="39"/>
      <c r="RWB704" s="39"/>
      <c r="RWC704" s="39"/>
      <c r="RWD704" s="39"/>
      <c r="RWE704" s="39"/>
      <c r="RWF704" s="39"/>
      <c r="RWG704" s="39"/>
      <c r="RWH704" s="39"/>
      <c r="RWI704" s="37"/>
      <c r="RWJ704" s="37"/>
      <c r="RWK704" s="37"/>
      <c r="RWL704" s="37"/>
      <c r="RWM704" s="34"/>
      <c r="RWN704" s="40"/>
      <c r="RWO704" s="34"/>
      <c r="RWP704" s="34"/>
      <c r="RWQ704" s="35"/>
      <c r="RWR704" s="36"/>
      <c r="RWS704" s="37"/>
      <c r="RWT704" s="34"/>
      <c r="RWU704" s="34"/>
      <c r="RWV704" s="41"/>
      <c r="RWW704" s="41"/>
      <c r="RWX704" s="41"/>
      <c r="RWY704" s="41"/>
      <c r="RWZ704" s="36"/>
      <c r="RXA704" s="41"/>
      <c r="RXB704" s="36"/>
      <c r="RXC704" s="34"/>
      <c r="RXD704" s="34"/>
      <c r="RXE704" s="37"/>
      <c r="RXF704" s="38"/>
      <c r="RXG704" s="34"/>
      <c r="RXH704" s="39"/>
      <c r="RXI704" s="39"/>
      <c r="RXJ704" s="39"/>
      <c r="RXK704" s="39"/>
      <c r="RXL704" s="39"/>
      <c r="RXM704" s="39"/>
      <c r="RXN704" s="39"/>
      <c r="RXO704" s="39"/>
      <c r="RXP704" s="39"/>
      <c r="RXQ704" s="39"/>
      <c r="RXR704" s="39"/>
      <c r="RXS704" s="37"/>
      <c r="RXT704" s="37"/>
      <c r="RXU704" s="37"/>
      <c r="RXV704" s="37"/>
      <c r="RXW704" s="34"/>
      <c r="RXX704" s="40"/>
      <c r="RXY704" s="34"/>
      <c r="RXZ704" s="34"/>
      <c r="RYA704" s="35"/>
      <c r="RYB704" s="36"/>
      <c r="RYC704" s="37"/>
      <c r="RYD704" s="34"/>
      <c r="RYE704" s="34"/>
      <c r="RYF704" s="41"/>
      <c r="RYG704" s="41"/>
      <c r="RYH704" s="41"/>
      <c r="RYI704" s="41"/>
      <c r="RYJ704" s="36"/>
      <c r="RYK704" s="41"/>
      <c r="RYL704" s="36"/>
      <c r="RYM704" s="34"/>
      <c r="RYN704" s="34"/>
      <c r="RYO704" s="37"/>
      <c r="RYP704" s="38"/>
      <c r="RYQ704" s="34"/>
      <c r="RYR704" s="39"/>
      <c r="RYS704" s="39"/>
      <c r="RYT704" s="39"/>
      <c r="RYU704" s="39"/>
      <c r="RYV704" s="39"/>
      <c r="RYW704" s="39"/>
      <c r="RYX704" s="39"/>
      <c r="RYY704" s="39"/>
      <c r="RYZ704" s="39"/>
      <c r="RZA704" s="39"/>
      <c r="RZB704" s="39"/>
      <c r="RZC704" s="37"/>
      <c r="RZD704" s="37"/>
      <c r="RZE704" s="37"/>
      <c r="RZF704" s="37"/>
      <c r="RZG704" s="34"/>
      <c r="RZH704" s="40"/>
      <c r="RZI704" s="34"/>
      <c r="RZJ704" s="34"/>
      <c r="RZK704" s="35"/>
      <c r="RZL704" s="36"/>
      <c r="RZM704" s="37"/>
      <c r="RZN704" s="34"/>
      <c r="RZO704" s="34"/>
      <c r="RZP704" s="41"/>
      <c r="RZQ704" s="41"/>
      <c r="RZR704" s="41"/>
      <c r="RZS704" s="41"/>
      <c r="RZT704" s="36"/>
      <c r="RZU704" s="41"/>
      <c r="RZV704" s="36"/>
      <c r="RZW704" s="34"/>
      <c r="RZX704" s="34"/>
      <c r="RZY704" s="37"/>
      <c r="RZZ704" s="38"/>
      <c r="SAA704" s="34"/>
      <c r="SAB704" s="39"/>
      <c r="SAC704" s="39"/>
      <c r="SAD704" s="39"/>
      <c r="SAE704" s="39"/>
      <c r="SAF704" s="39"/>
      <c r="SAG704" s="39"/>
      <c r="SAH704" s="39"/>
      <c r="SAI704" s="39"/>
      <c r="SAJ704" s="39"/>
      <c r="SAK704" s="39"/>
      <c r="SAL704" s="39"/>
      <c r="SAM704" s="37"/>
      <c r="SAN704" s="37"/>
      <c r="SAO704" s="37"/>
      <c r="SAP704" s="37"/>
      <c r="SAQ704" s="34"/>
      <c r="SAR704" s="40"/>
      <c r="SAS704" s="34"/>
      <c r="SAT704" s="34"/>
      <c r="SAU704" s="35"/>
      <c r="SAV704" s="36"/>
      <c r="SAW704" s="37"/>
      <c r="SAX704" s="34"/>
      <c r="SAY704" s="34"/>
      <c r="SAZ704" s="41"/>
      <c r="SBA704" s="41"/>
      <c r="SBB704" s="41"/>
      <c r="SBC704" s="41"/>
      <c r="SBD704" s="36"/>
      <c r="SBE704" s="41"/>
      <c r="SBF704" s="36"/>
      <c r="SBG704" s="34"/>
      <c r="SBH704" s="34"/>
      <c r="SBI704" s="37"/>
      <c r="SBJ704" s="38"/>
      <c r="SBK704" s="34"/>
      <c r="SBL704" s="39"/>
      <c r="SBM704" s="39"/>
      <c r="SBN704" s="39"/>
      <c r="SBO704" s="39"/>
      <c r="SBP704" s="39"/>
      <c r="SBQ704" s="39"/>
      <c r="SBR704" s="39"/>
      <c r="SBS704" s="39"/>
      <c r="SBT704" s="39"/>
      <c r="SBU704" s="39"/>
      <c r="SBV704" s="39"/>
      <c r="SBW704" s="37"/>
      <c r="SBX704" s="37"/>
      <c r="SBY704" s="37"/>
      <c r="SBZ704" s="37"/>
      <c r="SCA704" s="34"/>
      <c r="SCB704" s="40"/>
      <c r="SCC704" s="34"/>
      <c r="SCD704" s="34"/>
      <c r="SCE704" s="35"/>
      <c r="SCF704" s="36"/>
      <c r="SCG704" s="37"/>
      <c r="SCH704" s="34"/>
      <c r="SCI704" s="34"/>
      <c r="SCJ704" s="41"/>
      <c r="SCK704" s="41"/>
      <c r="SCL704" s="41"/>
      <c r="SCM704" s="41"/>
      <c r="SCN704" s="36"/>
      <c r="SCO704" s="41"/>
      <c r="SCP704" s="36"/>
      <c r="SCQ704" s="34"/>
      <c r="SCR704" s="34"/>
      <c r="SCS704" s="37"/>
      <c r="SCT704" s="38"/>
      <c r="SCU704" s="34"/>
      <c r="SCV704" s="39"/>
      <c r="SCW704" s="39"/>
      <c r="SCX704" s="39"/>
      <c r="SCY704" s="39"/>
      <c r="SCZ704" s="39"/>
      <c r="SDA704" s="39"/>
      <c r="SDB704" s="39"/>
      <c r="SDC704" s="39"/>
      <c r="SDD704" s="39"/>
      <c r="SDE704" s="39"/>
      <c r="SDF704" s="39"/>
      <c r="SDG704" s="37"/>
      <c r="SDH704" s="37"/>
      <c r="SDI704" s="37"/>
      <c r="SDJ704" s="37"/>
      <c r="SDK704" s="34"/>
      <c r="SDL704" s="40"/>
      <c r="SDM704" s="34"/>
      <c r="SDN704" s="34"/>
      <c r="SDO704" s="35"/>
      <c r="SDP704" s="36"/>
      <c r="SDQ704" s="37"/>
      <c r="SDR704" s="34"/>
      <c r="SDS704" s="34"/>
      <c r="SDT704" s="41"/>
      <c r="SDU704" s="41"/>
      <c r="SDV704" s="41"/>
      <c r="SDW704" s="41"/>
      <c r="SDX704" s="36"/>
      <c r="SDY704" s="41"/>
      <c r="SDZ704" s="36"/>
      <c r="SEA704" s="34"/>
      <c r="SEB704" s="34"/>
      <c r="SEC704" s="37"/>
      <c r="SED704" s="38"/>
      <c r="SEE704" s="34"/>
      <c r="SEF704" s="39"/>
      <c r="SEG704" s="39"/>
      <c r="SEH704" s="39"/>
      <c r="SEI704" s="39"/>
      <c r="SEJ704" s="39"/>
      <c r="SEK704" s="39"/>
      <c r="SEL704" s="39"/>
      <c r="SEM704" s="39"/>
      <c r="SEN704" s="39"/>
      <c r="SEO704" s="39"/>
      <c r="SEP704" s="39"/>
      <c r="SEQ704" s="37"/>
      <c r="SER704" s="37"/>
      <c r="SES704" s="37"/>
      <c r="SET704" s="37"/>
      <c r="SEU704" s="34"/>
      <c r="SEV704" s="40"/>
      <c r="SEW704" s="34"/>
      <c r="SEX704" s="34"/>
      <c r="SEY704" s="35"/>
      <c r="SEZ704" s="36"/>
      <c r="SFA704" s="37"/>
      <c r="SFB704" s="34"/>
      <c r="SFC704" s="34"/>
      <c r="SFD704" s="41"/>
      <c r="SFE704" s="41"/>
      <c r="SFF704" s="41"/>
      <c r="SFG704" s="41"/>
      <c r="SFH704" s="36"/>
      <c r="SFI704" s="41"/>
      <c r="SFJ704" s="36"/>
      <c r="SFK704" s="34"/>
      <c r="SFL704" s="34"/>
      <c r="SFM704" s="37"/>
      <c r="SFN704" s="38"/>
      <c r="SFO704" s="34"/>
      <c r="SFP704" s="39"/>
      <c r="SFQ704" s="39"/>
      <c r="SFR704" s="39"/>
      <c r="SFS704" s="39"/>
      <c r="SFT704" s="39"/>
      <c r="SFU704" s="39"/>
      <c r="SFV704" s="39"/>
      <c r="SFW704" s="39"/>
      <c r="SFX704" s="39"/>
      <c r="SFY704" s="39"/>
      <c r="SFZ704" s="39"/>
      <c r="SGA704" s="37"/>
      <c r="SGB704" s="37"/>
      <c r="SGC704" s="37"/>
      <c r="SGD704" s="37"/>
      <c r="SGE704" s="34"/>
      <c r="SGF704" s="40"/>
      <c r="SGG704" s="34"/>
      <c r="SGH704" s="34"/>
      <c r="SGI704" s="35"/>
      <c r="SGJ704" s="36"/>
      <c r="SGK704" s="37"/>
      <c r="SGL704" s="34"/>
      <c r="SGM704" s="34"/>
      <c r="SGN704" s="41"/>
      <c r="SGO704" s="41"/>
      <c r="SGP704" s="41"/>
      <c r="SGQ704" s="41"/>
      <c r="SGR704" s="36"/>
      <c r="SGS704" s="41"/>
      <c r="SGT704" s="36"/>
      <c r="SGU704" s="34"/>
      <c r="SGV704" s="34"/>
      <c r="SGW704" s="37"/>
      <c r="SGX704" s="38"/>
      <c r="SGY704" s="34"/>
      <c r="SGZ704" s="39"/>
      <c r="SHA704" s="39"/>
      <c r="SHB704" s="39"/>
      <c r="SHC704" s="39"/>
      <c r="SHD704" s="39"/>
      <c r="SHE704" s="39"/>
      <c r="SHF704" s="39"/>
      <c r="SHG704" s="39"/>
      <c r="SHH704" s="39"/>
      <c r="SHI704" s="39"/>
      <c r="SHJ704" s="39"/>
      <c r="SHK704" s="37"/>
      <c r="SHL704" s="37"/>
      <c r="SHM704" s="37"/>
      <c r="SHN704" s="37"/>
      <c r="SHO704" s="34"/>
      <c r="SHP704" s="40"/>
      <c r="SHQ704" s="34"/>
      <c r="SHR704" s="34"/>
      <c r="SHS704" s="35"/>
      <c r="SHT704" s="36"/>
      <c r="SHU704" s="37"/>
      <c r="SHV704" s="34"/>
      <c r="SHW704" s="34"/>
      <c r="SHX704" s="41"/>
      <c r="SHY704" s="41"/>
      <c r="SHZ704" s="41"/>
      <c r="SIA704" s="41"/>
      <c r="SIB704" s="36"/>
      <c r="SIC704" s="41"/>
      <c r="SID704" s="36"/>
      <c r="SIE704" s="34"/>
      <c r="SIF704" s="34"/>
      <c r="SIG704" s="37"/>
      <c r="SIH704" s="38"/>
      <c r="SII704" s="34"/>
      <c r="SIJ704" s="39"/>
      <c r="SIK704" s="39"/>
      <c r="SIL704" s="39"/>
      <c r="SIM704" s="39"/>
      <c r="SIN704" s="39"/>
      <c r="SIO704" s="39"/>
      <c r="SIP704" s="39"/>
      <c r="SIQ704" s="39"/>
      <c r="SIR704" s="39"/>
      <c r="SIS704" s="39"/>
      <c r="SIT704" s="39"/>
      <c r="SIU704" s="37"/>
      <c r="SIV704" s="37"/>
      <c r="SIW704" s="37"/>
      <c r="SIX704" s="37"/>
      <c r="SIY704" s="34"/>
      <c r="SIZ704" s="40"/>
      <c r="SJA704" s="34"/>
      <c r="SJB704" s="34"/>
      <c r="SJC704" s="35"/>
      <c r="SJD704" s="36"/>
      <c r="SJE704" s="37"/>
      <c r="SJF704" s="34"/>
      <c r="SJG704" s="34"/>
      <c r="SJH704" s="41"/>
      <c r="SJI704" s="41"/>
      <c r="SJJ704" s="41"/>
      <c r="SJK704" s="41"/>
      <c r="SJL704" s="36"/>
      <c r="SJM704" s="41"/>
      <c r="SJN704" s="36"/>
      <c r="SJO704" s="34"/>
      <c r="SJP704" s="34"/>
      <c r="SJQ704" s="37"/>
      <c r="SJR704" s="38"/>
      <c r="SJS704" s="34"/>
      <c r="SJT704" s="39"/>
      <c r="SJU704" s="39"/>
      <c r="SJV704" s="39"/>
      <c r="SJW704" s="39"/>
      <c r="SJX704" s="39"/>
      <c r="SJY704" s="39"/>
      <c r="SJZ704" s="39"/>
      <c r="SKA704" s="39"/>
      <c r="SKB704" s="39"/>
      <c r="SKC704" s="39"/>
      <c r="SKD704" s="39"/>
      <c r="SKE704" s="37"/>
      <c r="SKF704" s="37"/>
      <c r="SKG704" s="37"/>
      <c r="SKH704" s="37"/>
      <c r="SKI704" s="34"/>
      <c r="SKJ704" s="40"/>
      <c r="SKK704" s="34"/>
      <c r="SKL704" s="34"/>
      <c r="SKM704" s="35"/>
      <c r="SKN704" s="36"/>
      <c r="SKO704" s="37"/>
      <c r="SKP704" s="34"/>
      <c r="SKQ704" s="34"/>
      <c r="SKR704" s="41"/>
      <c r="SKS704" s="41"/>
      <c r="SKT704" s="41"/>
      <c r="SKU704" s="41"/>
      <c r="SKV704" s="36"/>
      <c r="SKW704" s="41"/>
      <c r="SKX704" s="36"/>
      <c r="SKY704" s="34"/>
      <c r="SKZ704" s="34"/>
      <c r="SLA704" s="37"/>
      <c r="SLB704" s="38"/>
      <c r="SLC704" s="34"/>
      <c r="SLD704" s="39"/>
      <c r="SLE704" s="39"/>
      <c r="SLF704" s="39"/>
      <c r="SLG704" s="39"/>
      <c r="SLH704" s="39"/>
      <c r="SLI704" s="39"/>
      <c r="SLJ704" s="39"/>
      <c r="SLK704" s="39"/>
      <c r="SLL704" s="39"/>
      <c r="SLM704" s="39"/>
      <c r="SLN704" s="39"/>
      <c r="SLO704" s="37"/>
      <c r="SLP704" s="37"/>
      <c r="SLQ704" s="37"/>
      <c r="SLR704" s="37"/>
      <c r="SLS704" s="34"/>
      <c r="SLT704" s="40"/>
      <c r="SLU704" s="34"/>
      <c r="SLV704" s="34"/>
      <c r="SLW704" s="35"/>
      <c r="SLX704" s="36"/>
      <c r="SLY704" s="37"/>
      <c r="SLZ704" s="34"/>
      <c r="SMA704" s="34"/>
      <c r="SMB704" s="41"/>
      <c r="SMC704" s="41"/>
      <c r="SMD704" s="41"/>
      <c r="SME704" s="41"/>
      <c r="SMF704" s="36"/>
      <c r="SMG704" s="41"/>
      <c r="SMH704" s="36"/>
      <c r="SMI704" s="34"/>
      <c r="SMJ704" s="34"/>
      <c r="SMK704" s="37"/>
      <c r="SML704" s="38"/>
      <c r="SMM704" s="34"/>
      <c r="SMN704" s="39"/>
      <c r="SMO704" s="39"/>
      <c r="SMP704" s="39"/>
      <c r="SMQ704" s="39"/>
      <c r="SMR704" s="39"/>
      <c r="SMS704" s="39"/>
      <c r="SMT704" s="39"/>
      <c r="SMU704" s="39"/>
      <c r="SMV704" s="39"/>
      <c r="SMW704" s="39"/>
      <c r="SMX704" s="39"/>
      <c r="SMY704" s="37"/>
      <c r="SMZ704" s="37"/>
      <c r="SNA704" s="37"/>
      <c r="SNB704" s="37"/>
      <c r="SNC704" s="34"/>
      <c r="SND704" s="40"/>
      <c r="SNE704" s="34"/>
      <c r="SNF704" s="34"/>
      <c r="SNG704" s="35"/>
      <c r="SNH704" s="36"/>
      <c r="SNI704" s="37"/>
      <c r="SNJ704" s="34"/>
      <c r="SNK704" s="34"/>
      <c r="SNL704" s="41"/>
      <c r="SNM704" s="41"/>
      <c r="SNN704" s="41"/>
      <c r="SNO704" s="41"/>
      <c r="SNP704" s="36"/>
      <c r="SNQ704" s="41"/>
      <c r="SNR704" s="36"/>
      <c r="SNS704" s="34"/>
      <c r="SNT704" s="34"/>
      <c r="SNU704" s="37"/>
      <c r="SNV704" s="38"/>
      <c r="SNW704" s="34"/>
      <c r="SNX704" s="39"/>
      <c r="SNY704" s="39"/>
      <c r="SNZ704" s="39"/>
      <c r="SOA704" s="39"/>
      <c r="SOB704" s="39"/>
      <c r="SOC704" s="39"/>
      <c r="SOD704" s="39"/>
      <c r="SOE704" s="39"/>
      <c r="SOF704" s="39"/>
      <c r="SOG704" s="39"/>
      <c r="SOH704" s="39"/>
      <c r="SOI704" s="37"/>
      <c r="SOJ704" s="37"/>
      <c r="SOK704" s="37"/>
      <c r="SOL704" s="37"/>
      <c r="SOM704" s="34"/>
      <c r="SON704" s="40"/>
      <c r="SOO704" s="34"/>
      <c r="SOP704" s="34"/>
      <c r="SOQ704" s="35"/>
      <c r="SOR704" s="36"/>
      <c r="SOS704" s="37"/>
      <c r="SOT704" s="34"/>
      <c r="SOU704" s="34"/>
      <c r="SOV704" s="41"/>
      <c r="SOW704" s="41"/>
      <c r="SOX704" s="41"/>
      <c r="SOY704" s="41"/>
      <c r="SOZ704" s="36"/>
      <c r="SPA704" s="41"/>
      <c r="SPB704" s="36"/>
      <c r="SPC704" s="34"/>
      <c r="SPD704" s="34"/>
      <c r="SPE704" s="37"/>
      <c r="SPF704" s="38"/>
      <c r="SPG704" s="34"/>
      <c r="SPH704" s="39"/>
      <c r="SPI704" s="39"/>
      <c r="SPJ704" s="39"/>
      <c r="SPK704" s="39"/>
      <c r="SPL704" s="39"/>
      <c r="SPM704" s="39"/>
      <c r="SPN704" s="39"/>
      <c r="SPO704" s="39"/>
      <c r="SPP704" s="39"/>
      <c r="SPQ704" s="39"/>
      <c r="SPR704" s="39"/>
      <c r="SPS704" s="37"/>
      <c r="SPT704" s="37"/>
      <c r="SPU704" s="37"/>
      <c r="SPV704" s="37"/>
      <c r="SPW704" s="34"/>
      <c r="SPX704" s="40"/>
      <c r="SPY704" s="34"/>
      <c r="SPZ704" s="34"/>
      <c r="SQA704" s="35"/>
      <c r="SQB704" s="36"/>
      <c r="SQC704" s="37"/>
      <c r="SQD704" s="34"/>
      <c r="SQE704" s="34"/>
      <c r="SQF704" s="41"/>
      <c r="SQG704" s="41"/>
      <c r="SQH704" s="41"/>
      <c r="SQI704" s="41"/>
      <c r="SQJ704" s="36"/>
      <c r="SQK704" s="41"/>
      <c r="SQL704" s="36"/>
      <c r="SQM704" s="34"/>
      <c r="SQN704" s="34"/>
      <c r="SQO704" s="37"/>
      <c r="SQP704" s="38"/>
      <c r="SQQ704" s="34"/>
      <c r="SQR704" s="39"/>
      <c r="SQS704" s="39"/>
      <c r="SQT704" s="39"/>
      <c r="SQU704" s="39"/>
      <c r="SQV704" s="39"/>
      <c r="SQW704" s="39"/>
      <c r="SQX704" s="39"/>
      <c r="SQY704" s="39"/>
      <c r="SQZ704" s="39"/>
      <c r="SRA704" s="39"/>
      <c r="SRB704" s="39"/>
      <c r="SRC704" s="37"/>
      <c r="SRD704" s="37"/>
      <c r="SRE704" s="37"/>
      <c r="SRF704" s="37"/>
      <c r="SRG704" s="34"/>
      <c r="SRH704" s="40"/>
      <c r="SRI704" s="34"/>
      <c r="SRJ704" s="34"/>
      <c r="SRK704" s="35"/>
      <c r="SRL704" s="36"/>
      <c r="SRM704" s="37"/>
      <c r="SRN704" s="34"/>
      <c r="SRO704" s="34"/>
      <c r="SRP704" s="41"/>
      <c r="SRQ704" s="41"/>
      <c r="SRR704" s="41"/>
      <c r="SRS704" s="41"/>
      <c r="SRT704" s="36"/>
      <c r="SRU704" s="41"/>
      <c r="SRV704" s="36"/>
      <c r="SRW704" s="34"/>
      <c r="SRX704" s="34"/>
      <c r="SRY704" s="37"/>
      <c r="SRZ704" s="38"/>
      <c r="SSA704" s="34"/>
      <c r="SSB704" s="39"/>
      <c r="SSC704" s="39"/>
      <c r="SSD704" s="39"/>
      <c r="SSE704" s="39"/>
      <c r="SSF704" s="39"/>
      <c r="SSG704" s="39"/>
      <c r="SSH704" s="39"/>
      <c r="SSI704" s="39"/>
      <c r="SSJ704" s="39"/>
      <c r="SSK704" s="39"/>
      <c r="SSL704" s="39"/>
      <c r="SSM704" s="37"/>
      <c r="SSN704" s="37"/>
      <c r="SSO704" s="37"/>
      <c r="SSP704" s="37"/>
      <c r="SSQ704" s="34"/>
      <c r="SSR704" s="40"/>
      <c r="SSS704" s="34"/>
      <c r="SST704" s="34"/>
      <c r="SSU704" s="35"/>
      <c r="SSV704" s="36"/>
      <c r="SSW704" s="37"/>
      <c r="SSX704" s="34"/>
      <c r="SSY704" s="34"/>
      <c r="SSZ704" s="41"/>
      <c r="STA704" s="41"/>
      <c r="STB704" s="41"/>
      <c r="STC704" s="41"/>
      <c r="STD704" s="36"/>
      <c r="STE704" s="41"/>
      <c r="STF704" s="36"/>
      <c r="STG704" s="34"/>
      <c r="STH704" s="34"/>
      <c r="STI704" s="37"/>
      <c r="STJ704" s="38"/>
      <c r="STK704" s="34"/>
      <c r="STL704" s="39"/>
      <c r="STM704" s="39"/>
      <c r="STN704" s="39"/>
      <c r="STO704" s="39"/>
      <c r="STP704" s="39"/>
      <c r="STQ704" s="39"/>
      <c r="STR704" s="39"/>
      <c r="STS704" s="39"/>
      <c r="STT704" s="39"/>
      <c r="STU704" s="39"/>
      <c r="STV704" s="39"/>
      <c r="STW704" s="37"/>
      <c r="STX704" s="37"/>
      <c r="STY704" s="37"/>
      <c r="STZ704" s="37"/>
      <c r="SUA704" s="34"/>
      <c r="SUB704" s="40"/>
      <c r="SUC704" s="34"/>
      <c r="SUD704" s="34"/>
      <c r="SUE704" s="35"/>
      <c r="SUF704" s="36"/>
      <c r="SUG704" s="37"/>
      <c r="SUH704" s="34"/>
      <c r="SUI704" s="34"/>
      <c r="SUJ704" s="41"/>
      <c r="SUK704" s="41"/>
      <c r="SUL704" s="41"/>
      <c r="SUM704" s="41"/>
      <c r="SUN704" s="36"/>
      <c r="SUO704" s="41"/>
      <c r="SUP704" s="36"/>
      <c r="SUQ704" s="34"/>
      <c r="SUR704" s="34"/>
      <c r="SUS704" s="37"/>
      <c r="SUT704" s="38"/>
      <c r="SUU704" s="34"/>
      <c r="SUV704" s="39"/>
      <c r="SUW704" s="39"/>
      <c r="SUX704" s="39"/>
      <c r="SUY704" s="39"/>
      <c r="SUZ704" s="39"/>
      <c r="SVA704" s="39"/>
      <c r="SVB704" s="39"/>
      <c r="SVC704" s="39"/>
      <c r="SVD704" s="39"/>
      <c r="SVE704" s="39"/>
      <c r="SVF704" s="39"/>
      <c r="SVG704" s="37"/>
      <c r="SVH704" s="37"/>
      <c r="SVI704" s="37"/>
      <c r="SVJ704" s="37"/>
      <c r="SVK704" s="34"/>
      <c r="SVL704" s="40"/>
      <c r="SVM704" s="34"/>
      <c r="SVN704" s="34"/>
      <c r="SVO704" s="35"/>
      <c r="SVP704" s="36"/>
      <c r="SVQ704" s="37"/>
      <c r="SVR704" s="34"/>
      <c r="SVS704" s="34"/>
      <c r="SVT704" s="41"/>
      <c r="SVU704" s="41"/>
      <c r="SVV704" s="41"/>
      <c r="SVW704" s="41"/>
      <c r="SVX704" s="36"/>
      <c r="SVY704" s="41"/>
      <c r="SVZ704" s="36"/>
      <c r="SWA704" s="34"/>
      <c r="SWB704" s="34"/>
      <c r="SWC704" s="37"/>
      <c r="SWD704" s="38"/>
      <c r="SWE704" s="34"/>
      <c r="SWF704" s="39"/>
      <c r="SWG704" s="39"/>
      <c r="SWH704" s="39"/>
      <c r="SWI704" s="39"/>
      <c r="SWJ704" s="39"/>
      <c r="SWK704" s="39"/>
      <c r="SWL704" s="39"/>
      <c r="SWM704" s="39"/>
      <c r="SWN704" s="39"/>
      <c r="SWO704" s="39"/>
      <c r="SWP704" s="39"/>
      <c r="SWQ704" s="37"/>
      <c r="SWR704" s="37"/>
      <c r="SWS704" s="37"/>
      <c r="SWT704" s="37"/>
      <c r="SWU704" s="34"/>
      <c r="SWV704" s="40"/>
      <c r="SWW704" s="34"/>
      <c r="SWX704" s="34"/>
      <c r="SWY704" s="35"/>
      <c r="SWZ704" s="36"/>
      <c r="SXA704" s="37"/>
      <c r="SXB704" s="34"/>
      <c r="SXC704" s="34"/>
      <c r="SXD704" s="41"/>
      <c r="SXE704" s="41"/>
      <c r="SXF704" s="41"/>
      <c r="SXG704" s="41"/>
      <c r="SXH704" s="36"/>
      <c r="SXI704" s="41"/>
      <c r="SXJ704" s="36"/>
      <c r="SXK704" s="34"/>
      <c r="SXL704" s="34"/>
      <c r="SXM704" s="37"/>
      <c r="SXN704" s="38"/>
      <c r="SXO704" s="34"/>
      <c r="SXP704" s="39"/>
      <c r="SXQ704" s="39"/>
      <c r="SXR704" s="39"/>
      <c r="SXS704" s="39"/>
      <c r="SXT704" s="39"/>
      <c r="SXU704" s="39"/>
      <c r="SXV704" s="39"/>
      <c r="SXW704" s="39"/>
      <c r="SXX704" s="39"/>
      <c r="SXY704" s="39"/>
      <c r="SXZ704" s="39"/>
      <c r="SYA704" s="37"/>
      <c r="SYB704" s="37"/>
      <c r="SYC704" s="37"/>
      <c r="SYD704" s="37"/>
      <c r="SYE704" s="34"/>
      <c r="SYF704" s="40"/>
      <c r="SYG704" s="34"/>
      <c r="SYH704" s="34"/>
      <c r="SYI704" s="35"/>
      <c r="SYJ704" s="36"/>
      <c r="SYK704" s="37"/>
      <c r="SYL704" s="34"/>
      <c r="SYM704" s="34"/>
      <c r="SYN704" s="41"/>
      <c r="SYO704" s="41"/>
      <c r="SYP704" s="41"/>
      <c r="SYQ704" s="41"/>
      <c r="SYR704" s="36"/>
      <c r="SYS704" s="41"/>
      <c r="SYT704" s="36"/>
      <c r="SYU704" s="34"/>
      <c r="SYV704" s="34"/>
      <c r="SYW704" s="37"/>
      <c r="SYX704" s="38"/>
      <c r="SYY704" s="34"/>
      <c r="SYZ704" s="39"/>
      <c r="SZA704" s="39"/>
      <c r="SZB704" s="39"/>
      <c r="SZC704" s="39"/>
      <c r="SZD704" s="39"/>
      <c r="SZE704" s="39"/>
      <c r="SZF704" s="39"/>
      <c r="SZG704" s="39"/>
      <c r="SZH704" s="39"/>
      <c r="SZI704" s="39"/>
      <c r="SZJ704" s="39"/>
      <c r="SZK704" s="37"/>
      <c r="SZL704" s="37"/>
      <c r="SZM704" s="37"/>
      <c r="SZN704" s="37"/>
      <c r="SZO704" s="34"/>
      <c r="SZP704" s="40"/>
      <c r="SZQ704" s="34"/>
      <c r="SZR704" s="34"/>
      <c r="SZS704" s="35"/>
      <c r="SZT704" s="36"/>
      <c r="SZU704" s="37"/>
      <c r="SZV704" s="34"/>
      <c r="SZW704" s="34"/>
      <c r="SZX704" s="41"/>
      <c r="SZY704" s="41"/>
      <c r="SZZ704" s="41"/>
      <c r="TAA704" s="41"/>
      <c r="TAB704" s="36"/>
      <c r="TAC704" s="41"/>
      <c r="TAD704" s="36"/>
      <c r="TAE704" s="34"/>
      <c r="TAF704" s="34"/>
      <c r="TAG704" s="37"/>
      <c r="TAH704" s="38"/>
      <c r="TAI704" s="34"/>
      <c r="TAJ704" s="39"/>
      <c r="TAK704" s="39"/>
      <c r="TAL704" s="39"/>
      <c r="TAM704" s="39"/>
      <c r="TAN704" s="39"/>
      <c r="TAO704" s="39"/>
      <c r="TAP704" s="39"/>
      <c r="TAQ704" s="39"/>
      <c r="TAR704" s="39"/>
      <c r="TAS704" s="39"/>
      <c r="TAT704" s="39"/>
      <c r="TAU704" s="37"/>
      <c r="TAV704" s="37"/>
      <c r="TAW704" s="37"/>
      <c r="TAX704" s="37"/>
      <c r="TAY704" s="34"/>
      <c r="TAZ704" s="40"/>
      <c r="TBA704" s="34"/>
      <c r="TBB704" s="34"/>
      <c r="TBC704" s="35"/>
      <c r="TBD704" s="36"/>
      <c r="TBE704" s="37"/>
      <c r="TBF704" s="34"/>
      <c r="TBG704" s="34"/>
      <c r="TBH704" s="41"/>
      <c r="TBI704" s="41"/>
      <c r="TBJ704" s="41"/>
      <c r="TBK704" s="41"/>
      <c r="TBL704" s="36"/>
      <c r="TBM704" s="41"/>
      <c r="TBN704" s="36"/>
      <c r="TBO704" s="34"/>
      <c r="TBP704" s="34"/>
      <c r="TBQ704" s="37"/>
      <c r="TBR704" s="38"/>
      <c r="TBS704" s="34"/>
      <c r="TBT704" s="39"/>
      <c r="TBU704" s="39"/>
      <c r="TBV704" s="39"/>
      <c r="TBW704" s="39"/>
      <c r="TBX704" s="39"/>
      <c r="TBY704" s="39"/>
      <c r="TBZ704" s="39"/>
      <c r="TCA704" s="39"/>
      <c r="TCB704" s="39"/>
      <c r="TCC704" s="39"/>
      <c r="TCD704" s="39"/>
      <c r="TCE704" s="37"/>
      <c r="TCF704" s="37"/>
      <c r="TCG704" s="37"/>
      <c r="TCH704" s="37"/>
      <c r="TCI704" s="34"/>
      <c r="TCJ704" s="40"/>
      <c r="TCK704" s="34"/>
      <c r="TCL704" s="34"/>
      <c r="TCM704" s="35"/>
      <c r="TCN704" s="36"/>
      <c r="TCO704" s="37"/>
      <c r="TCP704" s="34"/>
      <c r="TCQ704" s="34"/>
      <c r="TCR704" s="41"/>
      <c r="TCS704" s="41"/>
      <c r="TCT704" s="41"/>
      <c r="TCU704" s="41"/>
      <c r="TCV704" s="36"/>
      <c r="TCW704" s="41"/>
      <c r="TCX704" s="36"/>
      <c r="TCY704" s="34"/>
      <c r="TCZ704" s="34"/>
      <c r="TDA704" s="37"/>
      <c r="TDB704" s="38"/>
      <c r="TDC704" s="34"/>
      <c r="TDD704" s="39"/>
      <c r="TDE704" s="39"/>
      <c r="TDF704" s="39"/>
      <c r="TDG704" s="39"/>
      <c r="TDH704" s="39"/>
      <c r="TDI704" s="39"/>
      <c r="TDJ704" s="39"/>
      <c r="TDK704" s="39"/>
      <c r="TDL704" s="39"/>
      <c r="TDM704" s="39"/>
      <c r="TDN704" s="39"/>
      <c r="TDO704" s="37"/>
      <c r="TDP704" s="37"/>
      <c r="TDQ704" s="37"/>
      <c r="TDR704" s="37"/>
      <c r="TDS704" s="34"/>
      <c r="TDT704" s="40"/>
      <c r="TDU704" s="34"/>
      <c r="TDV704" s="34"/>
      <c r="TDW704" s="35"/>
      <c r="TDX704" s="36"/>
      <c r="TDY704" s="37"/>
      <c r="TDZ704" s="34"/>
      <c r="TEA704" s="34"/>
      <c r="TEB704" s="41"/>
      <c r="TEC704" s="41"/>
      <c r="TED704" s="41"/>
      <c r="TEE704" s="41"/>
      <c r="TEF704" s="36"/>
      <c r="TEG704" s="41"/>
      <c r="TEH704" s="36"/>
      <c r="TEI704" s="34"/>
      <c r="TEJ704" s="34"/>
      <c r="TEK704" s="37"/>
      <c r="TEL704" s="38"/>
      <c r="TEM704" s="34"/>
      <c r="TEN704" s="39"/>
      <c r="TEO704" s="39"/>
      <c r="TEP704" s="39"/>
      <c r="TEQ704" s="39"/>
      <c r="TER704" s="39"/>
      <c r="TES704" s="39"/>
      <c r="TET704" s="39"/>
      <c r="TEU704" s="39"/>
      <c r="TEV704" s="39"/>
      <c r="TEW704" s="39"/>
      <c r="TEX704" s="39"/>
      <c r="TEY704" s="37"/>
      <c r="TEZ704" s="37"/>
      <c r="TFA704" s="37"/>
      <c r="TFB704" s="37"/>
      <c r="TFC704" s="34"/>
      <c r="TFD704" s="40"/>
      <c r="TFE704" s="34"/>
      <c r="TFF704" s="34"/>
      <c r="TFG704" s="35"/>
      <c r="TFH704" s="36"/>
      <c r="TFI704" s="37"/>
      <c r="TFJ704" s="34"/>
      <c r="TFK704" s="34"/>
      <c r="TFL704" s="41"/>
      <c r="TFM704" s="41"/>
      <c r="TFN704" s="41"/>
      <c r="TFO704" s="41"/>
      <c r="TFP704" s="36"/>
      <c r="TFQ704" s="41"/>
      <c r="TFR704" s="36"/>
      <c r="TFS704" s="34"/>
      <c r="TFT704" s="34"/>
      <c r="TFU704" s="37"/>
      <c r="TFV704" s="38"/>
      <c r="TFW704" s="34"/>
      <c r="TFX704" s="39"/>
      <c r="TFY704" s="39"/>
      <c r="TFZ704" s="39"/>
      <c r="TGA704" s="39"/>
      <c r="TGB704" s="39"/>
      <c r="TGC704" s="39"/>
      <c r="TGD704" s="39"/>
      <c r="TGE704" s="39"/>
      <c r="TGF704" s="39"/>
      <c r="TGG704" s="39"/>
      <c r="TGH704" s="39"/>
      <c r="TGI704" s="37"/>
      <c r="TGJ704" s="37"/>
      <c r="TGK704" s="37"/>
      <c r="TGL704" s="37"/>
      <c r="TGM704" s="34"/>
      <c r="TGN704" s="40"/>
      <c r="TGO704" s="34"/>
      <c r="TGP704" s="34"/>
      <c r="TGQ704" s="35"/>
      <c r="TGR704" s="36"/>
      <c r="TGS704" s="37"/>
      <c r="TGT704" s="34"/>
      <c r="TGU704" s="34"/>
      <c r="TGV704" s="41"/>
      <c r="TGW704" s="41"/>
      <c r="TGX704" s="41"/>
      <c r="TGY704" s="41"/>
      <c r="TGZ704" s="36"/>
      <c r="THA704" s="41"/>
      <c r="THB704" s="36"/>
      <c r="THC704" s="34"/>
      <c r="THD704" s="34"/>
      <c r="THE704" s="37"/>
      <c r="THF704" s="38"/>
      <c r="THG704" s="34"/>
      <c r="THH704" s="39"/>
      <c r="THI704" s="39"/>
      <c r="THJ704" s="39"/>
      <c r="THK704" s="39"/>
      <c r="THL704" s="39"/>
      <c r="THM704" s="39"/>
      <c r="THN704" s="39"/>
      <c r="THO704" s="39"/>
      <c r="THP704" s="39"/>
      <c r="THQ704" s="39"/>
      <c r="THR704" s="39"/>
      <c r="THS704" s="37"/>
      <c r="THT704" s="37"/>
      <c r="THU704" s="37"/>
      <c r="THV704" s="37"/>
      <c r="THW704" s="34"/>
      <c r="THX704" s="40"/>
      <c r="THY704" s="34"/>
      <c r="THZ704" s="34"/>
      <c r="TIA704" s="35"/>
      <c r="TIB704" s="36"/>
      <c r="TIC704" s="37"/>
      <c r="TID704" s="34"/>
      <c r="TIE704" s="34"/>
      <c r="TIF704" s="41"/>
      <c r="TIG704" s="41"/>
      <c r="TIH704" s="41"/>
      <c r="TII704" s="41"/>
      <c r="TIJ704" s="36"/>
      <c r="TIK704" s="41"/>
      <c r="TIL704" s="36"/>
      <c r="TIM704" s="34"/>
      <c r="TIN704" s="34"/>
      <c r="TIO704" s="37"/>
      <c r="TIP704" s="38"/>
      <c r="TIQ704" s="34"/>
      <c r="TIR704" s="39"/>
      <c r="TIS704" s="39"/>
      <c r="TIT704" s="39"/>
      <c r="TIU704" s="39"/>
      <c r="TIV704" s="39"/>
      <c r="TIW704" s="39"/>
      <c r="TIX704" s="39"/>
      <c r="TIY704" s="39"/>
      <c r="TIZ704" s="39"/>
      <c r="TJA704" s="39"/>
      <c r="TJB704" s="39"/>
      <c r="TJC704" s="37"/>
      <c r="TJD704" s="37"/>
      <c r="TJE704" s="37"/>
      <c r="TJF704" s="37"/>
      <c r="TJG704" s="34"/>
      <c r="TJH704" s="40"/>
      <c r="TJI704" s="34"/>
      <c r="TJJ704" s="34"/>
      <c r="TJK704" s="35"/>
      <c r="TJL704" s="36"/>
      <c r="TJM704" s="37"/>
      <c r="TJN704" s="34"/>
      <c r="TJO704" s="34"/>
      <c r="TJP704" s="41"/>
      <c r="TJQ704" s="41"/>
      <c r="TJR704" s="41"/>
      <c r="TJS704" s="41"/>
      <c r="TJT704" s="36"/>
      <c r="TJU704" s="41"/>
      <c r="TJV704" s="36"/>
      <c r="TJW704" s="34"/>
      <c r="TJX704" s="34"/>
      <c r="TJY704" s="37"/>
      <c r="TJZ704" s="38"/>
      <c r="TKA704" s="34"/>
      <c r="TKB704" s="39"/>
      <c r="TKC704" s="39"/>
      <c r="TKD704" s="39"/>
      <c r="TKE704" s="39"/>
      <c r="TKF704" s="39"/>
      <c r="TKG704" s="39"/>
      <c r="TKH704" s="39"/>
      <c r="TKI704" s="39"/>
      <c r="TKJ704" s="39"/>
      <c r="TKK704" s="39"/>
      <c r="TKL704" s="39"/>
      <c r="TKM704" s="37"/>
      <c r="TKN704" s="37"/>
      <c r="TKO704" s="37"/>
      <c r="TKP704" s="37"/>
      <c r="TKQ704" s="34"/>
      <c r="TKR704" s="40"/>
      <c r="TKS704" s="34"/>
      <c r="TKT704" s="34"/>
      <c r="TKU704" s="35"/>
      <c r="TKV704" s="36"/>
      <c r="TKW704" s="37"/>
      <c r="TKX704" s="34"/>
      <c r="TKY704" s="34"/>
      <c r="TKZ704" s="41"/>
      <c r="TLA704" s="41"/>
      <c r="TLB704" s="41"/>
      <c r="TLC704" s="41"/>
      <c r="TLD704" s="36"/>
      <c r="TLE704" s="41"/>
      <c r="TLF704" s="36"/>
      <c r="TLG704" s="34"/>
      <c r="TLH704" s="34"/>
      <c r="TLI704" s="37"/>
      <c r="TLJ704" s="38"/>
      <c r="TLK704" s="34"/>
      <c r="TLL704" s="39"/>
      <c r="TLM704" s="39"/>
      <c r="TLN704" s="39"/>
      <c r="TLO704" s="39"/>
      <c r="TLP704" s="39"/>
      <c r="TLQ704" s="39"/>
      <c r="TLR704" s="39"/>
      <c r="TLS704" s="39"/>
      <c r="TLT704" s="39"/>
      <c r="TLU704" s="39"/>
      <c r="TLV704" s="39"/>
      <c r="TLW704" s="37"/>
      <c r="TLX704" s="37"/>
      <c r="TLY704" s="37"/>
      <c r="TLZ704" s="37"/>
      <c r="TMA704" s="34"/>
      <c r="TMB704" s="40"/>
      <c r="TMC704" s="34"/>
      <c r="TMD704" s="34"/>
      <c r="TME704" s="35"/>
      <c r="TMF704" s="36"/>
      <c r="TMG704" s="37"/>
      <c r="TMH704" s="34"/>
      <c r="TMI704" s="34"/>
      <c r="TMJ704" s="41"/>
      <c r="TMK704" s="41"/>
      <c r="TML704" s="41"/>
      <c r="TMM704" s="41"/>
      <c r="TMN704" s="36"/>
      <c r="TMO704" s="41"/>
      <c r="TMP704" s="36"/>
      <c r="TMQ704" s="34"/>
      <c r="TMR704" s="34"/>
      <c r="TMS704" s="37"/>
      <c r="TMT704" s="38"/>
      <c r="TMU704" s="34"/>
      <c r="TMV704" s="39"/>
      <c r="TMW704" s="39"/>
      <c r="TMX704" s="39"/>
      <c r="TMY704" s="39"/>
      <c r="TMZ704" s="39"/>
      <c r="TNA704" s="39"/>
      <c r="TNB704" s="39"/>
      <c r="TNC704" s="39"/>
      <c r="TND704" s="39"/>
      <c r="TNE704" s="39"/>
      <c r="TNF704" s="39"/>
      <c r="TNG704" s="37"/>
      <c r="TNH704" s="37"/>
      <c r="TNI704" s="37"/>
      <c r="TNJ704" s="37"/>
      <c r="TNK704" s="34"/>
      <c r="TNL704" s="40"/>
      <c r="TNM704" s="34"/>
      <c r="TNN704" s="34"/>
      <c r="TNO704" s="35"/>
      <c r="TNP704" s="36"/>
      <c r="TNQ704" s="37"/>
      <c r="TNR704" s="34"/>
      <c r="TNS704" s="34"/>
      <c r="TNT704" s="41"/>
      <c r="TNU704" s="41"/>
      <c r="TNV704" s="41"/>
      <c r="TNW704" s="41"/>
      <c r="TNX704" s="36"/>
      <c r="TNY704" s="41"/>
      <c r="TNZ704" s="36"/>
      <c r="TOA704" s="34"/>
      <c r="TOB704" s="34"/>
      <c r="TOC704" s="37"/>
      <c r="TOD704" s="38"/>
      <c r="TOE704" s="34"/>
      <c r="TOF704" s="39"/>
      <c r="TOG704" s="39"/>
      <c r="TOH704" s="39"/>
      <c r="TOI704" s="39"/>
      <c r="TOJ704" s="39"/>
      <c r="TOK704" s="39"/>
      <c r="TOL704" s="39"/>
      <c r="TOM704" s="39"/>
      <c r="TON704" s="39"/>
      <c r="TOO704" s="39"/>
      <c r="TOP704" s="39"/>
      <c r="TOQ704" s="37"/>
      <c r="TOR704" s="37"/>
      <c r="TOS704" s="37"/>
      <c r="TOT704" s="37"/>
      <c r="TOU704" s="34"/>
      <c r="TOV704" s="40"/>
      <c r="TOW704" s="34"/>
      <c r="TOX704" s="34"/>
      <c r="TOY704" s="35"/>
      <c r="TOZ704" s="36"/>
      <c r="TPA704" s="37"/>
      <c r="TPB704" s="34"/>
      <c r="TPC704" s="34"/>
      <c r="TPD704" s="41"/>
      <c r="TPE704" s="41"/>
      <c r="TPF704" s="41"/>
      <c r="TPG704" s="41"/>
      <c r="TPH704" s="36"/>
      <c r="TPI704" s="41"/>
      <c r="TPJ704" s="36"/>
      <c r="TPK704" s="34"/>
      <c r="TPL704" s="34"/>
      <c r="TPM704" s="37"/>
      <c r="TPN704" s="38"/>
      <c r="TPO704" s="34"/>
      <c r="TPP704" s="39"/>
      <c r="TPQ704" s="39"/>
      <c r="TPR704" s="39"/>
      <c r="TPS704" s="39"/>
      <c r="TPT704" s="39"/>
      <c r="TPU704" s="39"/>
      <c r="TPV704" s="39"/>
      <c r="TPW704" s="39"/>
      <c r="TPX704" s="39"/>
      <c r="TPY704" s="39"/>
      <c r="TPZ704" s="39"/>
      <c r="TQA704" s="37"/>
      <c r="TQB704" s="37"/>
      <c r="TQC704" s="37"/>
      <c r="TQD704" s="37"/>
      <c r="TQE704" s="34"/>
      <c r="TQF704" s="40"/>
      <c r="TQG704" s="34"/>
      <c r="TQH704" s="34"/>
      <c r="TQI704" s="35"/>
      <c r="TQJ704" s="36"/>
      <c r="TQK704" s="37"/>
      <c r="TQL704" s="34"/>
      <c r="TQM704" s="34"/>
      <c r="TQN704" s="41"/>
      <c r="TQO704" s="41"/>
      <c r="TQP704" s="41"/>
      <c r="TQQ704" s="41"/>
      <c r="TQR704" s="36"/>
      <c r="TQS704" s="41"/>
      <c r="TQT704" s="36"/>
      <c r="TQU704" s="34"/>
      <c r="TQV704" s="34"/>
      <c r="TQW704" s="37"/>
      <c r="TQX704" s="38"/>
      <c r="TQY704" s="34"/>
      <c r="TQZ704" s="39"/>
      <c r="TRA704" s="39"/>
      <c r="TRB704" s="39"/>
      <c r="TRC704" s="39"/>
      <c r="TRD704" s="39"/>
      <c r="TRE704" s="39"/>
      <c r="TRF704" s="39"/>
      <c r="TRG704" s="39"/>
      <c r="TRH704" s="39"/>
      <c r="TRI704" s="39"/>
      <c r="TRJ704" s="39"/>
      <c r="TRK704" s="37"/>
      <c r="TRL704" s="37"/>
      <c r="TRM704" s="37"/>
      <c r="TRN704" s="37"/>
      <c r="TRO704" s="34"/>
      <c r="TRP704" s="40"/>
      <c r="TRQ704" s="34"/>
      <c r="TRR704" s="34"/>
      <c r="TRS704" s="35"/>
      <c r="TRT704" s="36"/>
      <c r="TRU704" s="37"/>
      <c r="TRV704" s="34"/>
      <c r="TRW704" s="34"/>
      <c r="TRX704" s="41"/>
      <c r="TRY704" s="41"/>
      <c r="TRZ704" s="41"/>
      <c r="TSA704" s="41"/>
      <c r="TSB704" s="36"/>
      <c r="TSC704" s="41"/>
      <c r="TSD704" s="36"/>
      <c r="TSE704" s="34"/>
      <c r="TSF704" s="34"/>
      <c r="TSG704" s="37"/>
      <c r="TSH704" s="38"/>
      <c r="TSI704" s="34"/>
      <c r="TSJ704" s="39"/>
      <c r="TSK704" s="39"/>
      <c r="TSL704" s="39"/>
      <c r="TSM704" s="39"/>
      <c r="TSN704" s="39"/>
      <c r="TSO704" s="39"/>
      <c r="TSP704" s="39"/>
      <c r="TSQ704" s="39"/>
      <c r="TSR704" s="39"/>
      <c r="TSS704" s="39"/>
      <c r="TST704" s="39"/>
      <c r="TSU704" s="37"/>
      <c r="TSV704" s="37"/>
      <c r="TSW704" s="37"/>
      <c r="TSX704" s="37"/>
      <c r="TSY704" s="34"/>
      <c r="TSZ704" s="40"/>
      <c r="TTA704" s="34"/>
      <c r="TTB704" s="34"/>
      <c r="TTC704" s="35"/>
      <c r="TTD704" s="36"/>
      <c r="TTE704" s="37"/>
      <c r="TTF704" s="34"/>
      <c r="TTG704" s="34"/>
      <c r="TTH704" s="41"/>
      <c r="TTI704" s="41"/>
      <c r="TTJ704" s="41"/>
      <c r="TTK704" s="41"/>
      <c r="TTL704" s="36"/>
      <c r="TTM704" s="41"/>
      <c r="TTN704" s="36"/>
      <c r="TTO704" s="34"/>
      <c r="TTP704" s="34"/>
      <c r="TTQ704" s="37"/>
      <c r="TTR704" s="38"/>
      <c r="TTS704" s="34"/>
      <c r="TTT704" s="39"/>
      <c r="TTU704" s="39"/>
      <c r="TTV704" s="39"/>
      <c r="TTW704" s="39"/>
      <c r="TTX704" s="39"/>
      <c r="TTY704" s="39"/>
      <c r="TTZ704" s="39"/>
      <c r="TUA704" s="39"/>
      <c r="TUB704" s="39"/>
      <c r="TUC704" s="39"/>
      <c r="TUD704" s="39"/>
      <c r="TUE704" s="37"/>
      <c r="TUF704" s="37"/>
      <c r="TUG704" s="37"/>
      <c r="TUH704" s="37"/>
      <c r="TUI704" s="34"/>
      <c r="TUJ704" s="40"/>
      <c r="TUK704" s="34"/>
      <c r="TUL704" s="34"/>
      <c r="TUM704" s="35"/>
      <c r="TUN704" s="36"/>
      <c r="TUO704" s="37"/>
      <c r="TUP704" s="34"/>
      <c r="TUQ704" s="34"/>
      <c r="TUR704" s="41"/>
      <c r="TUS704" s="41"/>
      <c r="TUT704" s="41"/>
      <c r="TUU704" s="41"/>
      <c r="TUV704" s="36"/>
      <c r="TUW704" s="41"/>
      <c r="TUX704" s="36"/>
      <c r="TUY704" s="34"/>
      <c r="TUZ704" s="34"/>
      <c r="TVA704" s="37"/>
      <c r="TVB704" s="38"/>
      <c r="TVC704" s="34"/>
      <c r="TVD704" s="39"/>
      <c r="TVE704" s="39"/>
      <c r="TVF704" s="39"/>
      <c r="TVG704" s="39"/>
      <c r="TVH704" s="39"/>
      <c r="TVI704" s="39"/>
      <c r="TVJ704" s="39"/>
      <c r="TVK704" s="39"/>
      <c r="TVL704" s="39"/>
      <c r="TVM704" s="39"/>
      <c r="TVN704" s="39"/>
      <c r="TVO704" s="37"/>
      <c r="TVP704" s="37"/>
      <c r="TVQ704" s="37"/>
      <c r="TVR704" s="37"/>
      <c r="TVS704" s="34"/>
      <c r="TVT704" s="40"/>
      <c r="TVU704" s="34"/>
      <c r="TVV704" s="34"/>
      <c r="TVW704" s="35"/>
      <c r="TVX704" s="36"/>
      <c r="TVY704" s="37"/>
      <c r="TVZ704" s="34"/>
      <c r="TWA704" s="34"/>
      <c r="TWB704" s="41"/>
      <c r="TWC704" s="41"/>
      <c r="TWD704" s="41"/>
      <c r="TWE704" s="41"/>
      <c r="TWF704" s="36"/>
      <c r="TWG704" s="41"/>
      <c r="TWH704" s="36"/>
      <c r="TWI704" s="34"/>
      <c r="TWJ704" s="34"/>
      <c r="TWK704" s="37"/>
      <c r="TWL704" s="38"/>
      <c r="TWM704" s="34"/>
      <c r="TWN704" s="39"/>
      <c r="TWO704" s="39"/>
      <c r="TWP704" s="39"/>
      <c r="TWQ704" s="39"/>
      <c r="TWR704" s="39"/>
      <c r="TWS704" s="39"/>
      <c r="TWT704" s="39"/>
      <c r="TWU704" s="39"/>
      <c r="TWV704" s="39"/>
      <c r="TWW704" s="39"/>
      <c r="TWX704" s="39"/>
      <c r="TWY704" s="37"/>
      <c r="TWZ704" s="37"/>
      <c r="TXA704" s="37"/>
      <c r="TXB704" s="37"/>
      <c r="TXC704" s="34"/>
      <c r="TXD704" s="40"/>
      <c r="TXE704" s="34"/>
      <c r="TXF704" s="34"/>
      <c r="TXG704" s="35"/>
      <c r="TXH704" s="36"/>
      <c r="TXI704" s="37"/>
      <c r="TXJ704" s="34"/>
      <c r="TXK704" s="34"/>
      <c r="TXL704" s="41"/>
      <c r="TXM704" s="41"/>
      <c r="TXN704" s="41"/>
      <c r="TXO704" s="41"/>
      <c r="TXP704" s="36"/>
      <c r="TXQ704" s="41"/>
      <c r="TXR704" s="36"/>
      <c r="TXS704" s="34"/>
      <c r="TXT704" s="34"/>
      <c r="TXU704" s="37"/>
      <c r="TXV704" s="38"/>
      <c r="TXW704" s="34"/>
      <c r="TXX704" s="39"/>
      <c r="TXY704" s="39"/>
      <c r="TXZ704" s="39"/>
      <c r="TYA704" s="39"/>
      <c r="TYB704" s="39"/>
      <c r="TYC704" s="39"/>
      <c r="TYD704" s="39"/>
      <c r="TYE704" s="39"/>
      <c r="TYF704" s="39"/>
      <c r="TYG704" s="39"/>
      <c r="TYH704" s="39"/>
      <c r="TYI704" s="37"/>
      <c r="TYJ704" s="37"/>
      <c r="TYK704" s="37"/>
      <c r="TYL704" s="37"/>
      <c r="TYM704" s="34"/>
      <c r="TYN704" s="40"/>
      <c r="TYO704" s="34"/>
      <c r="TYP704" s="34"/>
      <c r="TYQ704" s="35"/>
      <c r="TYR704" s="36"/>
      <c r="TYS704" s="37"/>
      <c r="TYT704" s="34"/>
      <c r="TYU704" s="34"/>
      <c r="TYV704" s="41"/>
      <c r="TYW704" s="41"/>
      <c r="TYX704" s="41"/>
      <c r="TYY704" s="41"/>
      <c r="TYZ704" s="36"/>
      <c r="TZA704" s="41"/>
      <c r="TZB704" s="36"/>
      <c r="TZC704" s="34"/>
      <c r="TZD704" s="34"/>
      <c r="TZE704" s="37"/>
      <c r="TZF704" s="38"/>
      <c r="TZG704" s="34"/>
      <c r="TZH704" s="39"/>
      <c r="TZI704" s="39"/>
      <c r="TZJ704" s="39"/>
      <c r="TZK704" s="39"/>
      <c r="TZL704" s="39"/>
      <c r="TZM704" s="39"/>
      <c r="TZN704" s="39"/>
      <c r="TZO704" s="39"/>
      <c r="TZP704" s="39"/>
      <c r="TZQ704" s="39"/>
      <c r="TZR704" s="39"/>
      <c r="TZS704" s="37"/>
      <c r="TZT704" s="37"/>
      <c r="TZU704" s="37"/>
      <c r="TZV704" s="37"/>
      <c r="TZW704" s="34"/>
      <c r="TZX704" s="40"/>
      <c r="TZY704" s="34"/>
      <c r="TZZ704" s="34"/>
      <c r="UAA704" s="35"/>
      <c r="UAB704" s="36"/>
      <c r="UAC704" s="37"/>
      <c r="UAD704" s="34"/>
      <c r="UAE704" s="34"/>
      <c r="UAF704" s="41"/>
      <c r="UAG704" s="41"/>
      <c r="UAH704" s="41"/>
      <c r="UAI704" s="41"/>
      <c r="UAJ704" s="36"/>
      <c r="UAK704" s="41"/>
      <c r="UAL704" s="36"/>
      <c r="UAM704" s="34"/>
      <c r="UAN704" s="34"/>
      <c r="UAO704" s="37"/>
      <c r="UAP704" s="38"/>
      <c r="UAQ704" s="34"/>
      <c r="UAR704" s="39"/>
      <c r="UAS704" s="39"/>
      <c r="UAT704" s="39"/>
      <c r="UAU704" s="39"/>
      <c r="UAV704" s="39"/>
      <c r="UAW704" s="39"/>
      <c r="UAX704" s="39"/>
      <c r="UAY704" s="39"/>
      <c r="UAZ704" s="39"/>
      <c r="UBA704" s="39"/>
      <c r="UBB704" s="39"/>
      <c r="UBC704" s="37"/>
      <c r="UBD704" s="37"/>
      <c r="UBE704" s="37"/>
      <c r="UBF704" s="37"/>
      <c r="UBG704" s="34"/>
      <c r="UBH704" s="40"/>
      <c r="UBI704" s="34"/>
      <c r="UBJ704" s="34"/>
      <c r="UBK704" s="35"/>
      <c r="UBL704" s="36"/>
      <c r="UBM704" s="37"/>
      <c r="UBN704" s="34"/>
      <c r="UBO704" s="34"/>
      <c r="UBP704" s="41"/>
      <c r="UBQ704" s="41"/>
      <c r="UBR704" s="41"/>
      <c r="UBS704" s="41"/>
      <c r="UBT704" s="36"/>
      <c r="UBU704" s="41"/>
      <c r="UBV704" s="36"/>
      <c r="UBW704" s="34"/>
      <c r="UBX704" s="34"/>
      <c r="UBY704" s="37"/>
      <c r="UBZ704" s="38"/>
      <c r="UCA704" s="34"/>
      <c r="UCB704" s="39"/>
      <c r="UCC704" s="39"/>
      <c r="UCD704" s="39"/>
      <c r="UCE704" s="39"/>
      <c r="UCF704" s="39"/>
      <c r="UCG704" s="39"/>
      <c r="UCH704" s="39"/>
      <c r="UCI704" s="39"/>
      <c r="UCJ704" s="39"/>
      <c r="UCK704" s="39"/>
      <c r="UCL704" s="39"/>
      <c r="UCM704" s="37"/>
      <c r="UCN704" s="37"/>
      <c r="UCO704" s="37"/>
      <c r="UCP704" s="37"/>
      <c r="UCQ704" s="34"/>
      <c r="UCR704" s="40"/>
      <c r="UCS704" s="34"/>
      <c r="UCT704" s="34"/>
      <c r="UCU704" s="35"/>
      <c r="UCV704" s="36"/>
      <c r="UCW704" s="37"/>
      <c r="UCX704" s="34"/>
      <c r="UCY704" s="34"/>
      <c r="UCZ704" s="41"/>
      <c r="UDA704" s="41"/>
      <c r="UDB704" s="41"/>
      <c r="UDC704" s="41"/>
      <c r="UDD704" s="36"/>
      <c r="UDE704" s="41"/>
      <c r="UDF704" s="36"/>
      <c r="UDG704" s="34"/>
      <c r="UDH704" s="34"/>
      <c r="UDI704" s="37"/>
      <c r="UDJ704" s="38"/>
      <c r="UDK704" s="34"/>
      <c r="UDL704" s="39"/>
      <c r="UDM704" s="39"/>
      <c r="UDN704" s="39"/>
      <c r="UDO704" s="39"/>
      <c r="UDP704" s="39"/>
      <c r="UDQ704" s="39"/>
      <c r="UDR704" s="39"/>
      <c r="UDS704" s="39"/>
      <c r="UDT704" s="39"/>
      <c r="UDU704" s="39"/>
      <c r="UDV704" s="39"/>
      <c r="UDW704" s="37"/>
      <c r="UDX704" s="37"/>
      <c r="UDY704" s="37"/>
      <c r="UDZ704" s="37"/>
      <c r="UEA704" s="34"/>
      <c r="UEB704" s="40"/>
      <c r="UEC704" s="34"/>
      <c r="UED704" s="34"/>
      <c r="UEE704" s="35"/>
      <c r="UEF704" s="36"/>
      <c r="UEG704" s="37"/>
      <c r="UEH704" s="34"/>
      <c r="UEI704" s="34"/>
      <c r="UEJ704" s="41"/>
      <c r="UEK704" s="41"/>
      <c r="UEL704" s="41"/>
      <c r="UEM704" s="41"/>
      <c r="UEN704" s="36"/>
      <c r="UEO704" s="41"/>
      <c r="UEP704" s="36"/>
      <c r="UEQ704" s="34"/>
      <c r="UER704" s="34"/>
      <c r="UES704" s="37"/>
      <c r="UET704" s="38"/>
      <c r="UEU704" s="34"/>
      <c r="UEV704" s="39"/>
      <c r="UEW704" s="39"/>
      <c r="UEX704" s="39"/>
      <c r="UEY704" s="39"/>
      <c r="UEZ704" s="39"/>
      <c r="UFA704" s="39"/>
      <c r="UFB704" s="39"/>
      <c r="UFC704" s="39"/>
      <c r="UFD704" s="39"/>
      <c r="UFE704" s="39"/>
      <c r="UFF704" s="39"/>
      <c r="UFG704" s="37"/>
      <c r="UFH704" s="37"/>
      <c r="UFI704" s="37"/>
      <c r="UFJ704" s="37"/>
      <c r="UFK704" s="34"/>
      <c r="UFL704" s="40"/>
      <c r="UFM704" s="34"/>
      <c r="UFN704" s="34"/>
      <c r="UFO704" s="35"/>
      <c r="UFP704" s="36"/>
      <c r="UFQ704" s="37"/>
      <c r="UFR704" s="34"/>
      <c r="UFS704" s="34"/>
      <c r="UFT704" s="41"/>
      <c r="UFU704" s="41"/>
      <c r="UFV704" s="41"/>
      <c r="UFW704" s="41"/>
      <c r="UFX704" s="36"/>
      <c r="UFY704" s="41"/>
      <c r="UFZ704" s="36"/>
      <c r="UGA704" s="34"/>
      <c r="UGB704" s="34"/>
      <c r="UGC704" s="37"/>
      <c r="UGD704" s="38"/>
      <c r="UGE704" s="34"/>
      <c r="UGF704" s="39"/>
      <c r="UGG704" s="39"/>
      <c r="UGH704" s="39"/>
      <c r="UGI704" s="39"/>
      <c r="UGJ704" s="39"/>
      <c r="UGK704" s="39"/>
      <c r="UGL704" s="39"/>
      <c r="UGM704" s="39"/>
      <c r="UGN704" s="39"/>
      <c r="UGO704" s="39"/>
      <c r="UGP704" s="39"/>
      <c r="UGQ704" s="37"/>
      <c r="UGR704" s="37"/>
      <c r="UGS704" s="37"/>
      <c r="UGT704" s="37"/>
      <c r="UGU704" s="34"/>
      <c r="UGV704" s="40"/>
      <c r="UGW704" s="34"/>
      <c r="UGX704" s="34"/>
      <c r="UGY704" s="35"/>
      <c r="UGZ704" s="36"/>
      <c r="UHA704" s="37"/>
      <c r="UHB704" s="34"/>
      <c r="UHC704" s="34"/>
      <c r="UHD704" s="41"/>
      <c r="UHE704" s="41"/>
      <c r="UHF704" s="41"/>
      <c r="UHG704" s="41"/>
      <c r="UHH704" s="36"/>
      <c r="UHI704" s="41"/>
      <c r="UHJ704" s="36"/>
      <c r="UHK704" s="34"/>
      <c r="UHL704" s="34"/>
      <c r="UHM704" s="37"/>
      <c r="UHN704" s="38"/>
      <c r="UHO704" s="34"/>
      <c r="UHP704" s="39"/>
      <c r="UHQ704" s="39"/>
      <c r="UHR704" s="39"/>
      <c r="UHS704" s="39"/>
      <c r="UHT704" s="39"/>
      <c r="UHU704" s="39"/>
      <c r="UHV704" s="39"/>
      <c r="UHW704" s="39"/>
      <c r="UHX704" s="39"/>
      <c r="UHY704" s="39"/>
      <c r="UHZ704" s="39"/>
      <c r="UIA704" s="37"/>
      <c r="UIB704" s="37"/>
      <c r="UIC704" s="37"/>
      <c r="UID704" s="37"/>
      <c r="UIE704" s="34"/>
      <c r="UIF704" s="40"/>
      <c r="UIG704" s="34"/>
      <c r="UIH704" s="34"/>
      <c r="UII704" s="35"/>
      <c r="UIJ704" s="36"/>
      <c r="UIK704" s="37"/>
      <c r="UIL704" s="34"/>
      <c r="UIM704" s="34"/>
      <c r="UIN704" s="41"/>
      <c r="UIO704" s="41"/>
      <c r="UIP704" s="41"/>
      <c r="UIQ704" s="41"/>
      <c r="UIR704" s="36"/>
      <c r="UIS704" s="41"/>
      <c r="UIT704" s="36"/>
      <c r="UIU704" s="34"/>
      <c r="UIV704" s="34"/>
      <c r="UIW704" s="37"/>
      <c r="UIX704" s="38"/>
      <c r="UIY704" s="34"/>
      <c r="UIZ704" s="39"/>
      <c r="UJA704" s="39"/>
      <c r="UJB704" s="39"/>
      <c r="UJC704" s="39"/>
      <c r="UJD704" s="39"/>
      <c r="UJE704" s="39"/>
      <c r="UJF704" s="39"/>
      <c r="UJG704" s="39"/>
      <c r="UJH704" s="39"/>
      <c r="UJI704" s="39"/>
      <c r="UJJ704" s="39"/>
      <c r="UJK704" s="37"/>
      <c r="UJL704" s="37"/>
      <c r="UJM704" s="37"/>
      <c r="UJN704" s="37"/>
      <c r="UJO704" s="34"/>
      <c r="UJP704" s="40"/>
      <c r="UJQ704" s="34"/>
      <c r="UJR704" s="34"/>
      <c r="UJS704" s="35"/>
      <c r="UJT704" s="36"/>
      <c r="UJU704" s="37"/>
      <c r="UJV704" s="34"/>
      <c r="UJW704" s="34"/>
      <c r="UJX704" s="41"/>
      <c r="UJY704" s="41"/>
      <c r="UJZ704" s="41"/>
      <c r="UKA704" s="41"/>
      <c r="UKB704" s="36"/>
      <c r="UKC704" s="41"/>
      <c r="UKD704" s="36"/>
      <c r="UKE704" s="34"/>
      <c r="UKF704" s="34"/>
      <c r="UKG704" s="37"/>
      <c r="UKH704" s="38"/>
      <c r="UKI704" s="34"/>
      <c r="UKJ704" s="39"/>
      <c r="UKK704" s="39"/>
      <c r="UKL704" s="39"/>
      <c r="UKM704" s="39"/>
      <c r="UKN704" s="39"/>
      <c r="UKO704" s="39"/>
      <c r="UKP704" s="39"/>
      <c r="UKQ704" s="39"/>
      <c r="UKR704" s="39"/>
      <c r="UKS704" s="39"/>
      <c r="UKT704" s="39"/>
      <c r="UKU704" s="37"/>
      <c r="UKV704" s="37"/>
      <c r="UKW704" s="37"/>
      <c r="UKX704" s="37"/>
      <c r="UKY704" s="34"/>
      <c r="UKZ704" s="40"/>
      <c r="ULA704" s="34"/>
      <c r="ULB704" s="34"/>
      <c r="ULC704" s="35"/>
      <c r="ULD704" s="36"/>
      <c r="ULE704" s="37"/>
      <c r="ULF704" s="34"/>
      <c r="ULG704" s="34"/>
      <c r="ULH704" s="41"/>
      <c r="ULI704" s="41"/>
      <c r="ULJ704" s="41"/>
      <c r="ULK704" s="41"/>
      <c r="ULL704" s="36"/>
      <c r="ULM704" s="41"/>
      <c r="ULN704" s="36"/>
      <c r="ULO704" s="34"/>
      <c r="ULP704" s="34"/>
      <c r="ULQ704" s="37"/>
      <c r="ULR704" s="38"/>
      <c r="ULS704" s="34"/>
      <c r="ULT704" s="39"/>
      <c r="ULU704" s="39"/>
      <c r="ULV704" s="39"/>
      <c r="ULW704" s="39"/>
      <c r="ULX704" s="39"/>
      <c r="ULY704" s="39"/>
      <c r="ULZ704" s="39"/>
      <c r="UMA704" s="39"/>
      <c r="UMB704" s="39"/>
      <c r="UMC704" s="39"/>
      <c r="UMD704" s="39"/>
      <c r="UME704" s="37"/>
      <c r="UMF704" s="37"/>
      <c r="UMG704" s="37"/>
      <c r="UMH704" s="37"/>
      <c r="UMI704" s="34"/>
      <c r="UMJ704" s="40"/>
      <c r="UMK704" s="34"/>
      <c r="UML704" s="34"/>
      <c r="UMM704" s="35"/>
      <c r="UMN704" s="36"/>
      <c r="UMO704" s="37"/>
      <c r="UMP704" s="34"/>
      <c r="UMQ704" s="34"/>
      <c r="UMR704" s="41"/>
      <c r="UMS704" s="41"/>
      <c r="UMT704" s="41"/>
      <c r="UMU704" s="41"/>
      <c r="UMV704" s="36"/>
      <c r="UMW704" s="41"/>
      <c r="UMX704" s="36"/>
      <c r="UMY704" s="34"/>
      <c r="UMZ704" s="34"/>
      <c r="UNA704" s="37"/>
      <c r="UNB704" s="38"/>
      <c r="UNC704" s="34"/>
      <c r="UND704" s="39"/>
      <c r="UNE704" s="39"/>
      <c r="UNF704" s="39"/>
      <c r="UNG704" s="39"/>
      <c r="UNH704" s="39"/>
      <c r="UNI704" s="39"/>
      <c r="UNJ704" s="39"/>
      <c r="UNK704" s="39"/>
      <c r="UNL704" s="39"/>
      <c r="UNM704" s="39"/>
      <c r="UNN704" s="39"/>
      <c r="UNO704" s="37"/>
      <c r="UNP704" s="37"/>
      <c r="UNQ704" s="37"/>
      <c r="UNR704" s="37"/>
      <c r="UNS704" s="34"/>
      <c r="UNT704" s="40"/>
      <c r="UNU704" s="34"/>
      <c r="UNV704" s="34"/>
      <c r="UNW704" s="35"/>
      <c r="UNX704" s="36"/>
      <c r="UNY704" s="37"/>
      <c r="UNZ704" s="34"/>
      <c r="UOA704" s="34"/>
      <c r="UOB704" s="41"/>
      <c r="UOC704" s="41"/>
      <c r="UOD704" s="41"/>
      <c r="UOE704" s="41"/>
      <c r="UOF704" s="36"/>
      <c r="UOG704" s="41"/>
      <c r="UOH704" s="36"/>
      <c r="UOI704" s="34"/>
      <c r="UOJ704" s="34"/>
      <c r="UOK704" s="37"/>
      <c r="UOL704" s="38"/>
      <c r="UOM704" s="34"/>
      <c r="UON704" s="39"/>
      <c r="UOO704" s="39"/>
      <c r="UOP704" s="39"/>
      <c r="UOQ704" s="39"/>
      <c r="UOR704" s="39"/>
      <c r="UOS704" s="39"/>
      <c r="UOT704" s="39"/>
      <c r="UOU704" s="39"/>
      <c r="UOV704" s="39"/>
      <c r="UOW704" s="39"/>
      <c r="UOX704" s="39"/>
      <c r="UOY704" s="37"/>
      <c r="UOZ704" s="37"/>
      <c r="UPA704" s="37"/>
      <c r="UPB704" s="37"/>
      <c r="UPC704" s="34"/>
      <c r="UPD704" s="40"/>
      <c r="UPE704" s="34"/>
      <c r="UPF704" s="34"/>
      <c r="UPG704" s="35"/>
      <c r="UPH704" s="36"/>
      <c r="UPI704" s="37"/>
      <c r="UPJ704" s="34"/>
      <c r="UPK704" s="34"/>
      <c r="UPL704" s="41"/>
      <c r="UPM704" s="41"/>
      <c r="UPN704" s="41"/>
      <c r="UPO704" s="41"/>
      <c r="UPP704" s="36"/>
      <c r="UPQ704" s="41"/>
      <c r="UPR704" s="36"/>
      <c r="UPS704" s="34"/>
      <c r="UPT704" s="34"/>
      <c r="UPU704" s="37"/>
      <c r="UPV704" s="38"/>
      <c r="UPW704" s="34"/>
      <c r="UPX704" s="39"/>
      <c r="UPY704" s="39"/>
      <c r="UPZ704" s="39"/>
      <c r="UQA704" s="39"/>
      <c r="UQB704" s="39"/>
      <c r="UQC704" s="39"/>
      <c r="UQD704" s="39"/>
      <c r="UQE704" s="39"/>
      <c r="UQF704" s="39"/>
      <c r="UQG704" s="39"/>
      <c r="UQH704" s="39"/>
      <c r="UQI704" s="37"/>
      <c r="UQJ704" s="37"/>
      <c r="UQK704" s="37"/>
      <c r="UQL704" s="37"/>
      <c r="UQM704" s="34"/>
      <c r="UQN704" s="40"/>
      <c r="UQO704" s="34"/>
      <c r="UQP704" s="34"/>
      <c r="UQQ704" s="35"/>
      <c r="UQR704" s="36"/>
      <c r="UQS704" s="37"/>
      <c r="UQT704" s="34"/>
      <c r="UQU704" s="34"/>
      <c r="UQV704" s="41"/>
      <c r="UQW704" s="41"/>
      <c r="UQX704" s="41"/>
      <c r="UQY704" s="41"/>
      <c r="UQZ704" s="36"/>
      <c r="URA704" s="41"/>
      <c r="URB704" s="36"/>
      <c r="URC704" s="34"/>
      <c r="URD704" s="34"/>
      <c r="URE704" s="37"/>
      <c r="URF704" s="38"/>
      <c r="URG704" s="34"/>
      <c r="URH704" s="39"/>
      <c r="URI704" s="39"/>
      <c r="URJ704" s="39"/>
      <c r="URK704" s="39"/>
      <c r="URL704" s="39"/>
      <c r="URM704" s="39"/>
      <c r="URN704" s="39"/>
      <c r="URO704" s="39"/>
      <c r="URP704" s="39"/>
      <c r="URQ704" s="39"/>
      <c r="URR704" s="39"/>
      <c r="URS704" s="37"/>
      <c r="URT704" s="37"/>
      <c r="URU704" s="37"/>
      <c r="URV704" s="37"/>
      <c r="URW704" s="34"/>
      <c r="URX704" s="40"/>
      <c r="URY704" s="34"/>
      <c r="URZ704" s="34"/>
      <c r="USA704" s="35"/>
      <c r="USB704" s="36"/>
      <c r="USC704" s="37"/>
      <c r="USD704" s="34"/>
      <c r="USE704" s="34"/>
      <c r="USF704" s="41"/>
      <c r="USG704" s="41"/>
      <c r="USH704" s="41"/>
      <c r="USI704" s="41"/>
      <c r="USJ704" s="36"/>
      <c r="USK704" s="41"/>
      <c r="USL704" s="36"/>
      <c r="USM704" s="34"/>
      <c r="USN704" s="34"/>
      <c r="USO704" s="37"/>
      <c r="USP704" s="38"/>
      <c r="USQ704" s="34"/>
      <c r="USR704" s="39"/>
      <c r="USS704" s="39"/>
      <c r="UST704" s="39"/>
      <c r="USU704" s="39"/>
      <c r="USV704" s="39"/>
      <c r="USW704" s="39"/>
      <c r="USX704" s="39"/>
      <c r="USY704" s="39"/>
      <c r="USZ704" s="39"/>
      <c r="UTA704" s="39"/>
      <c r="UTB704" s="39"/>
      <c r="UTC704" s="37"/>
      <c r="UTD704" s="37"/>
      <c r="UTE704" s="37"/>
      <c r="UTF704" s="37"/>
      <c r="UTG704" s="34"/>
      <c r="UTH704" s="40"/>
      <c r="UTI704" s="34"/>
      <c r="UTJ704" s="34"/>
      <c r="UTK704" s="35"/>
      <c r="UTL704" s="36"/>
      <c r="UTM704" s="37"/>
      <c r="UTN704" s="34"/>
      <c r="UTO704" s="34"/>
      <c r="UTP704" s="41"/>
      <c r="UTQ704" s="41"/>
      <c r="UTR704" s="41"/>
      <c r="UTS704" s="41"/>
      <c r="UTT704" s="36"/>
      <c r="UTU704" s="41"/>
      <c r="UTV704" s="36"/>
      <c r="UTW704" s="34"/>
      <c r="UTX704" s="34"/>
      <c r="UTY704" s="37"/>
      <c r="UTZ704" s="38"/>
      <c r="UUA704" s="34"/>
      <c r="UUB704" s="39"/>
      <c r="UUC704" s="39"/>
      <c r="UUD704" s="39"/>
      <c r="UUE704" s="39"/>
      <c r="UUF704" s="39"/>
      <c r="UUG704" s="39"/>
      <c r="UUH704" s="39"/>
      <c r="UUI704" s="39"/>
      <c r="UUJ704" s="39"/>
      <c r="UUK704" s="39"/>
      <c r="UUL704" s="39"/>
      <c r="UUM704" s="37"/>
      <c r="UUN704" s="37"/>
      <c r="UUO704" s="37"/>
      <c r="UUP704" s="37"/>
      <c r="UUQ704" s="34"/>
      <c r="UUR704" s="40"/>
      <c r="UUS704" s="34"/>
      <c r="UUT704" s="34"/>
      <c r="UUU704" s="35"/>
      <c r="UUV704" s="36"/>
      <c r="UUW704" s="37"/>
      <c r="UUX704" s="34"/>
      <c r="UUY704" s="34"/>
      <c r="UUZ704" s="41"/>
      <c r="UVA704" s="41"/>
      <c r="UVB704" s="41"/>
      <c r="UVC704" s="41"/>
      <c r="UVD704" s="36"/>
      <c r="UVE704" s="41"/>
      <c r="UVF704" s="36"/>
      <c r="UVG704" s="34"/>
      <c r="UVH704" s="34"/>
      <c r="UVI704" s="37"/>
      <c r="UVJ704" s="38"/>
      <c r="UVK704" s="34"/>
      <c r="UVL704" s="39"/>
      <c r="UVM704" s="39"/>
      <c r="UVN704" s="39"/>
      <c r="UVO704" s="39"/>
      <c r="UVP704" s="39"/>
      <c r="UVQ704" s="39"/>
      <c r="UVR704" s="39"/>
      <c r="UVS704" s="39"/>
      <c r="UVT704" s="39"/>
      <c r="UVU704" s="39"/>
      <c r="UVV704" s="39"/>
      <c r="UVW704" s="37"/>
      <c r="UVX704" s="37"/>
      <c r="UVY704" s="37"/>
      <c r="UVZ704" s="37"/>
      <c r="UWA704" s="34"/>
      <c r="UWB704" s="40"/>
      <c r="UWC704" s="34"/>
      <c r="UWD704" s="34"/>
      <c r="UWE704" s="35"/>
      <c r="UWF704" s="36"/>
      <c r="UWG704" s="37"/>
      <c r="UWH704" s="34"/>
      <c r="UWI704" s="34"/>
      <c r="UWJ704" s="41"/>
      <c r="UWK704" s="41"/>
      <c r="UWL704" s="41"/>
      <c r="UWM704" s="41"/>
      <c r="UWN704" s="36"/>
      <c r="UWO704" s="41"/>
      <c r="UWP704" s="36"/>
      <c r="UWQ704" s="34"/>
      <c r="UWR704" s="34"/>
      <c r="UWS704" s="37"/>
      <c r="UWT704" s="38"/>
      <c r="UWU704" s="34"/>
      <c r="UWV704" s="39"/>
      <c r="UWW704" s="39"/>
      <c r="UWX704" s="39"/>
      <c r="UWY704" s="39"/>
      <c r="UWZ704" s="39"/>
      <c r="UXA704" s="39"/>
      <c r="UXB704" s="39"/>
      <c r="UXC704" s="39"/>
      <c r="UXD704" s="39"/>
      <c r="UXE704" s="39"/>
      <c r="UXF704" s="39"/>
      <c r="UXG704" s="37"/>
      <c r="UXH704" s="37"/>
      <c r="UXI704" s="37"/>
      <c r="UXJ704" s="37"/>
      <c r="UXK704" s="34"/>
      <c r="UXL704" s="40"/>
      <c r="UXM704" s="34"/>
      <c r="UXN704" s="34"/>
      <c r="UXO704" s="35"/>
      <c r="UXP704" s="36"/>
      <c r="UXQ704" s="37"/>
      <c r="UXR704" s="34"/>
      <c r="UXS704" s="34"/>
      <c r="UXT704" s="41"/>
      <c r="UXU704" s="41"/>
      <c r="UXV704" s="41"/>
      <c r="UXW704" s="41"/>
      <c r="UXX704" s="36"/>
      <c r="UXY704" s="41"/>
      <c r="UXZ704" s="36"/>
      <c r="UYA704" s="34"/>
      <c r="UYB704" s="34"/>
      <c r="UYC704" s="37"/>
      <c r="UYD704" s="38"/>
      <c r="UYE704" s="34"/>
      <c r="UYF704" s="39"/>
      <c r="UYG704" s="39"/>
      <c r="UYH704" s="39"/>
      <c r="UYI704" s="39"/>
      <c r="UYJ704" s="39"/>
      <c r="UYK704" s="39"/>
      <c r="UYL704" s="39"/>
      <c r="UYM704" s="39"/>
      <c r="UYN704" s="39"/>
      <c r="UYO704" s="39"/>
      <c r="UYP704" s="39"/>
      <c r="UYQ704" s="37"/>
      <c r="UYR704" s="37"/>
      <c r="UYS704" s="37"/>
      <c r="UYT704" s="37"/>
      <c r="UYU704" s="34"/>
      <c r="UYV704" s="40"/>
      <c r="UYW704" s="34"/>
      <c r="UYX704" s="34"/>
      <c r="UYY704" s="35"/>
      <c r="UYZ704" s="36"/>
      <c r="UZA704" s="37"/>
      <c r="UZB704" s="34"/>
      <c r="UZC704" s="34"/>
      <c r="UZD704" s="41"/>
      <c r="UZE704" s="41"/>
      <c r="UZF704" s="41"/>
      <c r="UZG704" s="41"/>
      <c r="UZH704" s="36"/>
      <c r="UZI704" s="41"/>
      <c r="UZJ704" s="36"/>
      <c r="UZK704" s="34"/>
      <c r="UZL704" s="34"/>
      <c r="UZM704" s="37"/>
      <c r="UZN704" s="38"/>
      <c r="UZO704" s="34"/>
      <c r="UZP704" s="39"/>
      <c r="UZQ704" s="39"/>
      <c r="UZR704" s="39"/>
      <c r="UZS704" s="39"/>
      <c r="UZT704" s="39"/>
      <c r="UZU704" s="39"/>
      <c r="UZV704" s="39"/>
      <c r="UZW704" s="39"/>
      <c r="UZX704" s="39"/>
      <c r="UZY704" s="39"/>
      <c r="UZZ704" s="39"/>
      <c r="VAA704" s="37"/>
      <c r="VAB704" s="37"/>
      <c r="VAC704" s="37"/>
      <c r="VAD704" s="37"/>
      <c r="VAE704" s="34"/>
      <c r="VAF704" s="40"/>
      <c r="VAG704" s="34"/>
      <c r="VAH704" s="34"/>
      <c r="VAI704" s="35"/>
      <c r="VAJ704" s="36"/>
      <c r="VAK704" s="37"/>
      <c r="VAL704" s="34"/>
      <c r="VAM704" s="34"/>
      <c r="VAN704" s="41"/>
      <c r="VAO704" s="41"/>
      <c r="VAP704" s="41"/>
      <c r="VAQ704" s="41"/>
      <c r="VAR704" s="36"/>
      <c r="VAS704" s="41"/>
      <c r="VAT704" s="36"/>
      <c r="VAU704" s="34"/>
      <c r="VAV704" s="34"/>
      <c r="VAW704" s="37"/>
      <c r="VAX704" s="38"/>
      <c r="VAY704" s="34"/>
      <c r="VAZ704" s="39"/>
      <c r="VBA704" s="39"/>
      <c r="VBB704" s="39"/>
      <c r="VBC704" s="39"/>
      <c r="VBD704" s="39"/>
      <c r="VBE704" s="39"/>
      <c r="VBF704" s="39"/>
      <c r="VBG704" s="39"/>
      <c r="VBH704" s="39"/>
      <c r="VBI704" s="39"/>
      <c r="VBJ704" s="39"/>
      <c r="VBK704" s="37"/>
      <c r="VBL704" s="37"/>
      <c r="VBM704" s="37"/>
      <c r="VBN704" s="37"/>
      <c r="VBO704" s="34"/>
      <c r="VBP704" s="40"/>
      <c r="VBQ704" s="34"/>
      <c r="VBR704" s="34"/>
      <c r="VBS704" s="35"/>
      <c r="VBT704" s="36"/>
      <c r="VBU704" s="37"/>
      <c r="VBV704" s="34"/>
      <c r="VBW704" s="34"/>
      <c r="VBX704" s="41"/>
      <c r="VBY704" s="41"/>
      <c r="VBZ704" s="41"/>
      <c r="VCA704" s="41"/>
      <c r="VCB704" s="36"/>
      <c r="VCC704" s="41"/>
      <c r="VCD704" s="36"/>
      <c r="VCE704" s="34"/>
      <c r="VCF704" s="34"/>
      <c r="VCG704" s="37"/>
      <c r="VCH704" s="38"/>
      <c r="VCI704" s="34"/>
      <c r="VCJ704" s="39"/>
      <c r="VCK704" s="39"/>
      <c r="VCL704" s="39"/>
      <c r="VCM704" s="39"/>
      <c r="VCN704" s="39"/>
      <c r="VCO704" s="39"/>
      <c r="VCP704" s="39"/>
      <c r="VCQ704" s="39"/>
      <c r="VCR704" s="39"/>
      <c r="VCS704" s="39"/>
      <c r="VCT704" s="39"/>
      <c r="VCU704" s="37"/>
      <c r="VCV704" s="37"/>
      <c r="VCW704" s="37"/>
      <c r="VCX704" s="37"/>
      <c r="VCY704" s="34"/>
      <c r="VCZ704" s="40"/>
      <c r="VDA704" s="34"/>
      <c r="VDB704" s="34"/>
      <c r="VDC704" s="35"/>
      <c r="VDD704" s="36"/>
      <c r="VDE704" s="37"/>
      <c r="VDF704" s="34"/>
      <c r="VDG704" s="34"/>
      <c r="VDH704" s="41"/>
      <c r="VDI704" s="41"/>
      <c r="VDJ704" s="41"/>
      <c r="VDK704" s="41"/>
      <c r="VDL704" s="36"/>
      <c r="VDM704" s="41"/>
      <c r="VDN704" s="36"/>
      <c r="VDO704" s="34"/>
      <c r="VDP704" s="34"/>
      <c r="VDQ704" s="37"/>
      <c r="VDR704" s="38"/>
      <c r="VDS704" s="34"/>
      <c r="VDT704" s="39"/>
      <c r="VDU704" s="39"/>
      <c r="VDV704" s="39"/>
      <c r="VDW704" s="39"/>
      <c r="VDX704" s="39"/>
      <c r="VDY704" s="39"/>
      <c r="VDZ704" s="39"/>
      <c r="VEA704" s="39"/>
      <c r="VEB704" s="39"/>
      <c r="VEC704" s="39"/>
      <c r="VED704" s="39"/>
      <c r="VEE704" s="37"/>
      <c r="VEF704" s="37"/>
      <c r="VEG704" s="37"/>
      <c r="VEH704" s="37"/>
      <c r="VEI704" s="34"/>
      <c r="VEJ704" s="40"/>
      <c r="VEK704" s="34"/>
      <c r="VEL704" s="34"/>
      <c r="VEM704" s="35"/>
      <c r="VEN704" s="36"/>
      <c r="VEO704" s="37"/>
      <c r="VEP704" s="34"/>
      <c r="VEQ704" s="34"/>
      <c r="VER704" s="41"/>
      <c r="VES704" s="41"/>
      <c r="VET704" s="41"/>
      <c r="VEU704" s="41"/>
      <c r="VEV704" s="36"/>
      <c r="VEW704" s="41"/>
      <c r="VEX704" s="36"/>
      <c r="VEY704" s="34"/>
      <c r="VEZ704" s="34"/>
      <c r="VFA704" s="37"/>
      <c r="VFB704" s="38"/>
      <c r="VFC704" s="34"/>
      <c r="VFD704" s="39"/>
      <c r="VFE704" s="39"/>
      <c r="VFF704" s="39"/>
      <c r="VFG704" s="39"/>
      <c r="VFH704" s="39"/>
      <c r="VFI704" s="39"/>
      <c r="VFJ704" s="39"/>
      <c r="VFK704" s="39"/>
      <c r="VFL704" s="39"/>
      <c r="VFM704" s="39"/>
      <c r="VFN704" s="39"/>
      <c r="VFO704" s="37"/>
      <c r="VFP704" s="37"/>
      <c r="VFQ704" s="37"/>
      <c r="VFR704" s="37"/>
      <c r="VFS704" s="34"/>
      <c r="VFT704" s="40"/>
      <c r="VFU704" s="34"/>
      <c r="VFV704" s="34"/>
      <c r="VFW704" s="35"/>
      <c r="VFX704" s="36"/>
      <c r="VFY704" s="37"/>
      <c r="VFZ704" s="34"/>
      <c r="VGA704" s="34"/>
      <c r="VGB704" s="41"/>
      <c r="VGC704" s="41"/>
      <c r="VGD704" s="41"/>
      <c r="VGE704" s="41"/>
      <c r="VGF704" s="36"/>
      <c r="VGG704" s="41"/>
      <c r="VGH704" s="36"/>
      <c r="VGI704" s="34"/>
      <c r="VGJ704" s="34"/>
      <c r="VGK704" s="37"/>
      <c r="VGL704" s="38"/>
      <c r="VGM704" s="34"/>
      <c r="VGN704" s="39"/>
      <c r="VGO704" s="39"/>
      <c r="VGP704" s="39"/>
      <c r="VGQ704" s="39"/>
      <c r="VGR704" s="39"/>
      <c r="VGS704" s="39"/>
      <c r="VGT704" s="39"/>
      <c r="VGU704" s="39"/>
      <c r="VGV704" s="39"/>
      <c r="VGW704" s="39"/>
      <c r="VGX704" s="39"/>
      <c r="VGY704" s="37"/>
      <c r="VGZ704" s="37"/>
      <c r="VHA704" s="37"/>
      <c r="VHB704" s="37"/>
      <c r="VHC704" s="34"/>
      <c r="VHD704" s="40"/>
      <c r="VHE704" s="34"/>
      <c r="VHF704" s="34"/>
      <c r="VHG704" s="35"/>
      <c r="VHH704" s="36"/>
      <c r="VHI704" s="37"/>
      <c r="VHJ704" s="34"/>
      <c r="VHK704" s="34"/>
      <c r="VHL704" s="41"/>
      <c r="VHM704" s="41"/>
      <c r="VHN704" s="41"/>
      <c r="VHO704" s="41"/>
      <c r="VHP704" s="36"/>
      <c r="VHQ704" s="41"/>
      <c r="VHR704" s="36"/>
      <c r="VHS704" s="34"/>
      <c r="VHT704" s="34"/>
      <c r="VHU704" s="37"/>
      <c r="VHV704" s="38"/>
      <c r="VHW704" s="34"/>
      <c r="VHX704" s="39"/>
      <c r="VHY704" s="39"/>
      <c r="VHZ704" s="39"/>
      <c r="VIA704" s="39"/>
      <c r="VIB704" s="39"/>
      <c r="VIC704" s="39"/>
      <c r="VID704" s="39"/>
      <c r="VIE704" s="39"/>
      <c r="VIF704" s="39"/>
      <c r="VIG704" s="39"/>
      <c r="VIH704" s="39"/>
      <c r="VII704" s="37"/>
      <c r="VIJ704" s="37"/>
      <c r="VIK704" s="37"/>
      <c r="VIL704" s="37"/>
      <c r="VIM704" s="34"/>
      <c r="VIN704" s="40"/>
      <c r="VIO704" s="34"/>
      <c r="VIP704" s="34"/>
      <c r="VIQ704" s="35"/>
      <c r="VIR704" s="36"/>
      <c r="VIS704" s="37"/>
      <c r="VIT704" s="34"/>
      <c r="VIU704" s="34"/>
      <c r="VIV704" s="41"/>
      <c r="VIW704" s="41"/>
      <c r="VIX704" s="41"/>
      <c r="VIY704" s="41"/>
      <c r="VIZ704" s="36"/>
      <c r="VJA704" s="41"/>
      <c r="VJB704" s="36"/>
      <c r="VJC704" s="34"/>
      <c r="VJD704" s="34"/>
      <c r="VJE704" s="37"/>
      <c r="VJF704" s="38"/>
      <c r="VJG704" s="34"/>
      <c r="VJH704" s="39"/>
      <c r="VJI704" s="39"/>
      <c r="VJJ704" s="39"/>
      <c r="VJK704" s="39"/>
      <c r="VJL704" s="39"/>
      <c r="VJM704" s="39"/>
      <c r="VJN704" s="39"/>
      <c r="VJO704" s="39"/>
      <c r="VJP704" s="39"/>
      <c r="VJQ704" s="39"/>
      <c r="VJR704" s="39"/>
      <c r="VJS704" s="37"/>
      <c r="VJT704" s="37"/>
      <c r="VJU704" s="37"/>
      <c r="VJV704" s="37"/>
      <c r="VJW704" s="34"/>
      <c r="VJX704" s="40"/>
      <c r="VJY704" s="34"/>
      <c r="VJZ704" s="34"/>
      <c r="VKA704" s="35"/>
      <c r="VKB704" s="36"/>
      <c r="VKC704" s="37"/>
      <c r="VKD704" s="34"/>
      <c r="VKE704" s="34"/>
      <c r="VKF704" s="41"/>
      <c r="VKG704" s="41"/>
      <c r="VKH704" s="41"/>
      <c r="VKI704" s="41"/>
      <c r="VKJ704" s="36"/>
      <c r="VKK704" s="41"/>
      <c r="VKL704" s="36"/>
      <c r="VKM704" s="34"/>
      <c r="VKN704" s="34"/>
      <c r="VKO704" s="37"/>
      <c r="VKP704" s="38"/>
      <c r="VKQ704" s="34"/>
      <c r="VKR704" s="39"/>
      <c r="VKS704" s="39"/>
      <c r="VKT704" s="39"/>
      <c r="VKU704" s="39"/>
      <c r="VKV704" s="39"/>
      <c r="VKW704" s="39"/>
      <c r="VKX704" s="39"/>
      <c r="VKY704" s="39"/>
      <c r="VKZ704" s="39"/>
      <c r="VLA704" s="39"/>
      <c r="VLB704" s="39"/>
      <c r="VLC704" s="37"/>
      <c r="VLD704" s="37"/>
      <c r="VLE704" s="37"/>
      <c r="VLF704" s="37"/>
      <c r="VLG704" s="34"/>
      <c r="VLH704" s="40"/>
      <c r="VLI704" s="34"/>
      <c r="VLJ704" s="34"/>
      <c r="VLK704" s="35"/>
      <c r="VLL704" s="36"/>
      <c r="VLM704" s="37"/>
      <c r="VLN704" s="34"/>
      <c r="VLO704" s="34"/>
      <c r="VLP704" s="41"/>
      <c r="VLQ704" s="41"/>
      <c r="VLR704" s="41"/>
      <c r="VLS704" s="41"/>
      <c r="VLT704" s="36"/>
      <c r="VLU704" s="41"/>
      <c r="VLV704" s="36"/>
      <c r="VLW704" s="34"/>
      <c r="VLX704" s="34"/>
      <c r="VLY704" s="37"/>
      <c r="VLZ704" s="38"/>
      <c r="VMA704" s="34"/>
      <c r="VMB704" s="39"/>
      <c r="VMC704" s="39"/>
      <c r="VMD704" s="39"/>
      <c r="VME704" s="39"/>
      <c r="VMF704" s="39"/>
      <c r="VMG704" s="39"/>
      <c r="VMH704" s="39"/>
      <c r="VMI704" s="39"/>
      <c r="VMJ704" s="39"/>
      <c r="VMK704" s="39"/>
      <c r="VML704" s="39"/>
      <c r="VMM704" s="37"/>
      <c r="VMN704" s="37"/>
      <c r="VMO704" s="37"/>
      <c r="VMP704" s="37"/>
      <c r="VMQ704" s="34"/>
      <c r="VMR704" s="40"/>
      <c r="VMS704" s="34"/>
      <c r="VMT704" s="34"/>
      <c r="VMU704" s="35"/>
      <c r="VMV704" s="36"/>
      <c r="VMW704" s="37"/>
      <c r="VMX704" s="34"/>
      <c r="VMY704" s="34"/>
      <c r="VMZ704" s="41"/>
      <c r="VNA704" s="41"/>
      <c r="VNB704" s="41"/>
      <c r="VNC704" s="41"/>
      <c r="VND704" s="36"/>
      <c r="VNE704" s="41"/>
      <c r="VNF704" s="36"/>
      <c r="VNG704" s="34"/>
      <c r="VNH704" s="34"/>
      <c r="VNI704" s="37"/>
      <c r="VNJ704" s="38"/>
      <c r="VNK704" s="34"/>
      <c r="VNL704" s="39"/>
      <c r="VNM704" s="39"/>
      <c r="VNN704" s="39"/>
      <c r="VNO704" s="39"/>
      <c r="VNP704" s="39"/>
      <c r="VNQ704" s="39"/>
      <c r="VNR704" s="39"/>
      <c r="VNS704" s="39"/>
      <c r="VNT704" s="39"/>
      <c r="VNU704" s="39"/>
      <c r="VNV704" s="39"/>
      <c r="VNW704" s="37"/>
      <c r="VNX704" s="37"/>
      <c r="VNY704" s="37"/>
      <c r="VNZ704" s="37"/>
      <c r="VOA704" s="34"/>
      <c r="VOB704" s="40"/>
      <c r="VOC704" s="34"/>
      <c r="VOD704" s="34"/>
      <c r="VOE704" s="35"/>
      <c r="VOF704" s="36"/>
      <c r="VOG704" s="37"/>
      <c r="VOH704" s="34"/>
      <c r="VOI704" s="34"/>
      <c r="VOJ704" s="41"/>
      <c r="VOK704" s="41"/>
      <c r="VOL704" s="41"/>
      <c r="VOM704" s="41"/>
      <c r="VON704" s="36"/>
      <c r="VOO704" s="41"/>
      <c r="VOP704" s="36"/>
      <c r="VOQ704" s="34"/>
      <c r="VOR704" s="34"/>
      <c r="VOS704" s="37"/>
      <c r="VOT704" s="38"/>
      <c r="VOU704" s="34"/>
      <c r="VOV704" s="39"/>
      <c r="VOW704" s="39"/>
      <c r="VOX704" s="39"/>
      <c r="VOY704" s="39"/>
      <c r="VOZ704" s="39"/>
      <c r="VPA704" s="39"/>
      <c r="VPB704" s="39"/>
      <c r="VPC704" s="39"/>
      <c r="VPD704" s="39"/>
      <c r="VPE704" s="39"/>
      <c r="VPF704" s="39"/>
      <c r="VPG704" s="37"/>
      <c r="VPH704" s="37"/>
      <c r="VPI704" s="37"/>
      <c r="VPJ704" s="37"/>
      <c r="VPK704" s="34"/>
      <c r="VPL704" s="40"/>
      <c r="VPM704" s="34"/>
      <c r="VPN704" s="34"/>
      <c r="VPO704" s="35"/>
      <c r="VPP704" s="36"/>
      <c r="VPQ704" s="37"/>
      <c r="VPR704" s="34"/>
      <c r="VPS704" s="34"/>
      <c r="VPT704" s="41"/>
      <c r="VPU704" s="41"/>
      <c r="VPV704" s="41"/>
      <c r="VPW704" s="41"/>
      <c r="VPX704" s="36"/>
      <c r="VPY704" s="41"/>
      <c r="VPZ704" s="36"/>
      <c r="VQA704" s="34"/>
      <c r="VQB704" s="34"/>
      <c r="VQC704" s="37"/>
      <c r="VQD704" s="38"/>
      <c r="VQE704" s="34"/>
      <c r="VQF704" s="39"/>
      <c r="VQG704" s="39"/>
      <c r="VQH704" s="39"/>
      <c r="VQI704" s="39"/>
      <c r="VQJ704" s="39"/>
      <c r="VQK704" s="39"/>
      <c r="VQL704" s="39"/>
      <c r="VQM704" s="39"/>
      <c r="VQN704" s="39"/>
      <c r="VQO704" s="39"/>
      <c r="VQP704" s="39"/>
      <c r="VQQ704" s="37"/>
      <c r="VQR704" s="37"/>
      <c r="VQS704" s="37"/>
      <c r="VQT704" s="37"/>
      <c r="VQU704" s="34"/>
      <c r="VQV704" s="40"/>
      <c r="VQW704" s="34"/>
      <c r="VQX704" s="34"/>
      <c r="VQY704" s="35"/>
      <c r="VQZ704" s="36"/>
      <c r="VRA704" s="37"/>
      <c r="VRB704" s="34"/>
      <c r="VRC704" s="34"/>
      <c r="VRD704" s="41"/>
      <c r="VRE704" s="41"/>
      <c r="VRF704" s="41"/>
      <c r="VRG704" s="41"/>
      <c r="VRH704" s="36"/>
      <c r="VRI704" s="41"/>
      <c r="VRJ704" s="36"/>
      <c r="VRK704" s="34"/>
      <c r="VRL704" s="34"/>
      <c r="VRM704" s="37"/>
      <c r="VRN704" s="38"/>
      <c r="VRO704" s="34"/>
      <c r="VRP704" s="39"/>
      <c r="VRQ704" s="39"/>
      <c r="VRR704" s="39"/>
      <c r="VRS704" s="39"/>
      <c r="VRT704" s="39"/>
      <c r="VRU704" s="39"/>
      <c r="VRV704" s="39"/>
      <c r="VRW704" s="39"/>
      <c r="VRX704" s="39"/>
      <c r="VRY704" s="39"/>
      <c r="VRZ704" s="39"/>
      <c r="VSA704" s="37"/>
      <c r="VSB704" s="37"/>
      <c r="VSC704" s="37"/>
      <c r="VSD704" s="37"/>
      <c r="VSE704" s="34"/>
      <c r="VSF704" s="40"/>
      <c r="VSG704" s="34"/>
      <c r="VSH704" s="34"/>
      <c r="VSI704" s="35"/>
      <c r="VSJ704" s="36"/>
      <c r="VSK704" s="37"/>
      <c r="VSL704" s="34"/>
      <c r="VSM704" s="34"/>
      <c r="VSN704" s="41"/>
      <c r="VSO704" s="41"/>
      <c r="VSP704" s="41"/>
      <c r="VSQ704" s="41"/>
      <c r="VSR704" s="36"/>
      <c r="VSS704" s="41"/>
      <c r="VST704" s="36"/>
      <c r="VSU704" s="34"/>
      <c r="VSV704" s="34"/>
      <c r="VSW704" s="37"/>
      <c r="VSX704" s="38"/>
      <c r="VSY704" s="34"/>
      <c r="VSZ704" s="39"/>
      <c r="VTA704" s="39"/>
      <c r="VTB704" s="39"/>
      <c r="VTC704" s="39"/>
      <c r="VTD704" s="39"/>
      <c r="VTE704" s="39"/>
      <c r="VTF704" s="39"/>
      <c r="VTG704" s="39"/>
      <c r="VTH704" s="39"/>
      <c r="VTI704" s="39"/>
      <c r="VTJ704" s="39"/>
      <c r="VTK704" s="37"/>
      <c r="VTL704" s="37"/>
      <c r="VTM704" s="37"/>
      <c r="VTN704" s="37"/>
      <c r="VTO704" s="34"/>
      <c r="VTP704" s="40"/>
      <c r="VTQ704" s="34"/>
      <c r="VTR704" s="34"/>
      <c r="VTS704" s="35"/>
      <c r="VTT704" s="36"/>
      <c r="VTU704" s="37"/>
      <c r="VTV704" s="34"/>
      <c r="VTW704" s="34"/>
      <c r="VTX704" s="41"/>
      <c r="VTY704" s="41"/>
      <c r="VTZ704" s="41"/>
      <c r="VUA704" s="41"/>
      <c r="VUB704" s="36"/>
      <c r="VUC704" s="41"/>
      <c r="VUD704" s="36"/>
      <c r="VUE704" s="34"/>
      <c r="VUF704" s="34"/>
      <c r="VUG704" s="37"/>
      <c r="VUH704" s="38"/>
      <c r="VUI704" s="34"/>
      <c r="VUJ704" s="39"/>
      <c r="VUK704" s="39"/>
      <c r="VUL704" s="39"/>
      <c r="VUM704" s="39"/>
      <c r="VUN704" s="39"/>
      <c r="VUO704" s="39"/>
      <c r="VUP704" s="39"/>
      <c r="VUQ704" s="39"/>
      <c r="VUR704" s="39"/>
      <c r="VUS704" s="39"/>
      <c r="VUT704" s="39"/>
      <c r="VUU704" s="37"/>
      <c r="VUV704" s="37"/>
      <c r="VUW704" s="37"/>
      <c r="VUX704" s="37"/>
      <c r="VUY704" s="34"/>
      <c r="VUZ704" s="40"/>
      <c r="VVA704" s="34"/>
      <c r="VVB704" s="34"/>
      <c r="VVC704" s="35"/>
      <c r="VVD704" s="36"/>
      <c r="VVE704" s="37"/>
      <c r="VVF704" s="34"/>
      <c r="VVG704" s="34"/>
      <c r="VVH704" s="41"/>
      <c r="VVI704" s="41"/>
      <c r="VVJ704" s="41"/>
      <c r="VVK704" s="41"/>
      <c r="VVL704" s="36"/>
      <c r="VVM704" s="41"/>
      <c r="VVN704" s="36"/>
      <c r="VVO704" s="34"/>
      <c r="VVP704" s="34"/>
      <c r="VVQ704" s="37"/>
      <c r="VVR704" s="38"/>
      <c r="VVS704" s="34"/>
      <c r="VVT704" s="39"/>
      <c r="VVU704" s="39"/>
      <c r="VVV704" s="39"/>
      <c r="VVW704" s="39"/>
      <c r="VVX704" s="39"/>
      <c r="VVY704" s="39"/>
      <c r="VVZ704" s="39"/>
      <c r="VWA704" s="39"/>
      <c r="VWB704" s="39"/>
      <c r="VWC704" s="39"/>
      <c r="VWD704" s="39"/>
      <c r="VWE704" s="37"/>
      <c r="VWF704" s="37"/>
      <c r="VWG704" s="37"/>
      <c r="VWH704" s="37"/>
      <c r="VWI704" s="34"/>
      <c r="VWJ704" s="40"/>
      <c r="VWK704" s="34"/>
      <c r="VWL704" s="34"/>
      <c r="VWM704" s="35"/>
      <c r="VWN704" s="36"/>
      <c r="VWO704" s="37"/>
      <c r="VWP704" s="34"/>
      <c r="VWQ704" s="34"/>
      <c r="VWR704" s="41"/>
      <c r="VWS704" s="41"/>
      <c r="VWT704" s="41"/>
      <c r="VWU704" s="41"/>
      <c r="VWV704" s="36"/>
      <c r="VWW704" s="41"/>
      <c r="VWX704" s="36"/>
      <c r="VWY704" s="34"/>
      <c r="VWZ704" s="34"/>
      <c r="VXA704" s="37"/>
      <c r="VXB704" s="38"/>
      <c r="VXC704" s="34"/>
      <c r="VXD704" s="39"/>
      <c r="VXE704" s="39"/>
      <c r="VXF704" s="39"/>
      <c r="VXG704" s="39"/>
      <c r="VXH704" s="39"/>
      <c r="VXI704" s="39"/>
      <c r="VXJ704" s="39"/>
      <c r="VXK704" s="39"/>
      <c r="VXL704" s="39"/>
      <c r="VXM704" s="39"/>
      <c r="VXN704" s="39"/>
      <c r="VXO704" s="37"/>
      <c r="VXP704" s="37"/>
      <c r="VXQ704" s="37"/>
      <c r="VXR704" s="37"/>
      <c r="VXS704" s="34"/>
      <c r="VXT704" s="40"/>
      <c r="VXU704" s="34"/>
      <c r="VXV704" s="34"/>
      <c r="VXW704" s="35"/>
      <c r="VXX704" s="36"/>
      <c r="VXY704" s="37"/>
      <c r="VXZ704" s="34"/>
      <c r="VYA704" s="34"/>
      <c r="VYB704" s="41"/>
      <c r="VYC704" s="41"/>
      <c r="VYD704" s="41"/>
      <c r="VYE704" s="41"/>
      <c r="VYF704" s="36"/>
      <c r="VYG704" s="41"/>
      <c r="VYH704" s="36"/>
      <c r="VYI704" s="34"/>
      <c r="VYJ704" s="34"/>
      <c r="VYK704" s="37"/>
      <c r="VYL704" s="38"/>
      <c r="VYM704" s="34"/>
      <c r="VYN704" s="39"/>
      <c r="VYO704" s="39"/>
      <c r="VYP704" s="39"/>
      <c r="VYQ704" s="39"/>
      <c r="VYR704" s="39"/>
      <c r="VYS704" s="39"/>
      <c r="VYT704" s="39"/>
      <c r="VYU704" s="39"/>
      <c r="VYV704" s="39"/>
      <c r="VYW704" s="39"/>
      <c r="VYX704" s="39"/>
      <c r="VYY704" s="37"/>
      <c r="VYZ704" s="37"/>
      <c r="VZA704" s="37"/>
      <c r="VZB704" s="37"/>
      <c r="VZC704" s="34"/>
      <c r="VZD704" s="40"/>
      <c r="VZE704" s="34"/>
      <c r="VZF704" s="34"/>
      <c r="VZG704" s="35"/>
      <c r="VZH704" s="36"/>
      <c r="VZI704" s="37"/>
      <c r="VZJ704" s="34"/>
      <c r="VZK704" s="34"/>
      <c r="VZL704" s="41"/>
      <c r="VZM704" s="41"/>
      <c r="VZN704" s="41"/>
      <c r="VZO704" s="41"/>
      <c r="VZP704" s="36"/>
      <c r="VZQ704" s="41"/>
      <c r="VZR704" s="36"/>
      <c r="VZS704" s="34"/>
      <c r="VZT704" s="34"/>
      <c r="VZU704" s="37"/>
      <c r="VZV704" s="38"/>
      <c r="VZW704" s="34"/>
      <c r="VZX704" s="39"/>
      <c r="VZY704" s="39"/>
      <c r="VZZ704" s="39"/>
      <c r="WAA704" s="39"/>
      <c r="WAB704" s="39"/>
      <c r="WAC704" s="39"/>
      <c r="WAD704" s="39"/>
      <c r="WAE704" s="39"/>
      <c r="WAF704" s="39"/>
      <c r="WAG704" s="39"/>
      <c r="WAH704" s="39"/>
      <c r="WAI704" s="37"/>
      <c r="WAJ704" s="37"/>
      <c r="WAK704" s="37"/>
      <c r="WAL704" s="37"/>
      <c r="WAM704" s="34"/>
      <c r="WAN704" s="40"/>
      <c r="WAO704" s="34"/>
      <c r="WAP704" s="34"/>
      <c r="WAQ704" s="35"/>
      <c r="WAR704" s="36"/>
      <c r="WAS704" s="37"/>
      <c r="WAT704" s="34"/>
      <c r="WAU704" s="34"/>
      <c r="WAV704" s="41"/>
      <c r="WAW704" s="41"/>
      <c r="WAX704" s="41"/>
      <c r="WAY704" s="41"/>
      <c r="WAZ704" s="36"/>
      <c r="WBA704" s="41"/>
      <c r="WBB704" s="36"/>
      <c r="WBC704" s="34"/>
      <c r="WBD704" s="34"/>
      <c r="WBE704" s="37"/>
      <c r="WBF704" s="38"/>
      <c r="WBG704" s="34"/>
      <c r="WBH704" s="39"/>
      <c r="WBI704" s="39"/>
      <c r="WBJ704" s="39"/>
      <c r="WBK704" s="39"/>
      <c r="WBL704" s="39"/>
      <c r="WBM704" s="39"/>
      <c r="WBN704" s="39"/>
      <c r="WBO704" s="39"/>
      <c r="WBP704" s="39"/>
      <c r="WBQ704" s="39"/>
      <c r="WBR704" s="39"/>
      <c r="WBS704" s="37"/>
      <c r="WBT704" s="37"/>
      <c r="WBU704" s="37"/>
      <c r="WBV704" s="37"/>
      <c r="WBW704" s="34"/>
      <c r="WBX704" s="40"/>
      <c r="WBY704" s="34"/>
      <c r="WBZ704" s="34"/>
      <c r="WCA704" s="35"/>
      <c r="WCB704" s="36"/>
      <c r="WCC704" s="37"/>
      <c r="WCD704" s="34"/>
      <c r="WCE704" s="34"/>
      <c r="WCF704" s="41"/>
      <c r="WCG704" s="41"/>
      <c r="WCH704" s="41"/>
      <c r="WCI704" s="41"/>
      <c r="WCJ704" s="36"/>
      <c r="WCK704" s="41"/>
      <c r="WCL704" s="36"/>
      <c r="WCM704" s="34"/>
      <c r="WCN704" s="34"/>
      <c r="WCO704" s="37"/>
      <c r="WCP704" s="38"/>
      <c r="WCQ704" s="34"/>
      <c r="WCR704" s="39"/>
      <c r="WCS704" s="39"/>
      <c r="WCT704" s="39"/>
      <c r="WCU704" s="39"/>
      <c r="WCV704" s="39"/>
      <c r="WCW704" s="39"/>
      <c r="WCX704" s="39"/>
      <c r="WCY704" s="39"/>
      <c r="WCZ704" s="39"/>
      <c r="WDA704" s="39"/>
      <c r="WDB704" s="39"/>
      <c r="WDC704" s="37"/>
      <c r="WDD704" s="37"/>
      <c r="WDE704" s="37"/>
      <c r="WDF704" s="37"/>
      <c r="WDG704" s="34"/>
      <c r="WDH704" s="40"/>
      <c r="WDI704" s="34"/>
      <c r="WDJ704" s="34"/>
      <c r="WDK704" s="35"/>
      <c r="WDL704" s="36"/>
      <c r="WDM704" s="37"/>
      <c r="WDN704" s="34"/>
      <c r="WDO704" s="34"/>
      <c r="WDP704" s="41"/>
      <c r="WDQ704" s="41"/>
      <c r="WDR704" s="41"/>
      <c r="WDS704" s="41"/>
      <c r="WDT704" s="36"/>
      <c r="WDU704" s="41"/>
      <c r="WDV704" s="36"/>
      <c r="WDW704" s="34"/>
      <c r="WDX704" s="34"/>
      <c r="WDY704" s="37"/>
      <c r="WDZ704" s="38"/>
      <c r="WEA704" s="34"/>
      <c r="WEB704" s="39"/>
      <c r="WEC704" s="39"/>
      <c r="WED704" s="39"/>
      <c r="WEE704" s="39"/>
      <c r="WEF704" s="39"/>
      <c r="WEG704" s="39"/>
      <c r="WEH704" s="39"/>
      <c r="WEI704" s="39"/>
      <c r="WEJ704" s="39"/>
      <c r="WEK704" s="39"/>
      <c r="WEL704" s="39"/>
      <c r="WEM704" s="37"/>
      <c r="WEN704" s="37"/>
      <c r="WEO704" s="37"/>
      <c r="WEP704" s="37"/>
      <c r="WEQ704" s="34"/>
      <c r="WER704" s="40"/>
      <c r="WES704" s="34"/>
      <c r="WET704" s="34"/>
      <c r="WEU704" s="35"/>
      <c r="WEV704" s="36"/>
      <c r="WEW704" s="37"/>
      <c r="WEX704" s="34"/>
      <c r="WEY704" s="34"/>
      <c r="WEZ704" s="41"/>
      <c r="WFA704" s="41"/>
      <c r="WFB704" s="41"/>
      <c r="WFC704" s="41"/>
      <c r="WFD704" s="36"/>
      <c r="WFE704" s="41"/>
      <c r="WFF704" s="36"/>
      <c r="WFG704" s="34"/>
      <c r="WFH704" s="34"/>
      <c r="WFI704" s="37"/>
      <c r="WFJ704" s="38"/>
      <c r="WFK704" s="34"/>
      <c r="WFL704" s="39"/>
      <c r="WFM704" s="39"/>
      <c r="WFN704" s="39"/>
      <c r="WFO704" s="39"/>
      <c r="WFP704" s="39"/>
      <c r="WFQ704" s="39"/>
      <c r="WFR704" s="39"/>
      <c r="WFS704" s="39"/>
      <c r="WFT704" s="39"/>
      <c r="WFU704" s="39"/>
      <c r="WFV704" s="39"/>
      <c r="WFW704" s="37"/>
      <c r="WFX704" s="37"/>
      <c r="WFY704" s="37"/>
      <c r="WFZ704" s="37"/>
      <c r="WGA704" s="34"/>
      <c r="WGB704" s="40"/>
      <c r="WGC704" s="34"/>
      <c r="WGD704" s="34"/>
      <c r="WGE704" s="35"/>
      <c r="WGF704" s="36"/>
      <c r="WGG704" s="37"/>
      <c r="WGH704" s="34"/>
      <c r="WGI704" s="34"/>
      <c r="WGJ704" s="41"/>
      <c r="WGK704" s="41"/>
      <c r="WGL704" s="41"/>
      <c r="WGM704" s="41"/>
      <c r="WGN704" s="36"/>
      <c r="WGO704" s="41"/>
      <c r="WGP704" s="36"/>
      <c r="WGQ704" s="34"/>
      <c r="WGR704" s="34"/>
      <c r="WGS704" s="37"/>
      <c r="WGT704" s="38"/>
      <c r="WGU704" s="34"/>
      <c r="WGV704" s="39"/>
      <c r="WGW704" s="39"/>
      <c r="WGX704" s="39"/>
      <c r="WGY704" s="39"/>
      <c r="WGZ704" s="39"/>
      <c r="WHA704" s="39"/>
      <c r="WHB704" s="39"/>
      <c r="WHC704" s="39"/>
      <c r="WHD704" s="39"/>
      <c r="WHE704" s="39"/>
      <c r="WHF704" s="39"/>
      <c r="WHG704" s="37"/>
      <c r="WHH704" s="37"/>
      <c r="WHI704" s="37"/>
      <c r="WHJ704" s="37"/>
      <c r="WHK704" s="34"/>
      <c r="WHL704" s="40"/>
      <c r="WHM704" s="34"/>
      <c r="WHN704" s="34"/>
      <c r="WHO704" s="35"/>
      <c r="WHP704" s="36"/>
      <c r="WHQ704" s="37"/>
      <c r="WHR704" s="34"/>
      <c r="WHS704" s="34"/>
      <c r="WHT704" s="41"/>
      <c r="WHU704" s="41"/>
      <c r="WHV704" s="41"/>
      <c r="WHW704" s="41"/>
      <c r="WHX704" s="36"/>
      <c r="WHY704" s="41"/>
      <c r="WHZ704" s="36"/>
      <c r="WIA704" s="34"/>
      <c r="WIB704" s="34"/>
      <c r="WIC704" s="37"/>
      <c r="WID704" s="38"/>
      <c r="WIE704" s="34"/>
      <c r="WIF704" s="39"/>
      <c r="WIG704" s="39"/>
      <c r="WIH704" s="39"/>
      <c r="WII704" s="39"/>
      <c r="WIJ704" s="39"/>
      <c r="WIK704" s="39"/>
      <c r="WIL704" s="39"/>
      <c r="WIM704" s="39"/>
      <c r="WIN704" s="39"/>
      <c r="WIO704" s="39"/>
      <c r="WIP704" s="39"/>
      <c r="WIQ704" s="37"/>
      <c r="WIR704" s="37"/>
      <c r="WIS704" s="37"/>
      <c r="WIT704" s="37"/>
      <c r="WIU704" s="34"/>
      <c r="WIV704" s="40"/>
      <c r="WIW704" s="34"/>
      <c r="WIX704" s="34"/>
      <c r="WIY704" s="35"/>
      <c r="WIZ704" s="36"/>
      <c r="WJA704" s="37"/>
      <c r="WJB704" s="34"/>
      <c r="WJC704" s="34"/>
      <c r="WJD704" s="41"/>
      <c r="WJE704" s="41"/>
      <c r="WJF704" s="41"/>
      <c r="WJG704" s="41"/>
      <c r="WJH704" s="36"/>
      <c r="WJI704" s="41"/>
      <c r="WJJ704" s="36"/>
      <c r="WJK704" s="34"/>
      <c r="WJL704" s="34"/>
      <c r="WJM704" s="37"/>
      <c r="WJN704" s="38"/>
      <c r="WJO704" s="34"/>
      <c r="WJP704" s="39"/>
      <c r="WJQ704" s="39"/>
      <c r="WJR704" s="39"/>
      <c r="WJS704" s="39"/>
      <c r="WJT704" s="39"/>
      <c r="WJU704" s="39"/>
      <c r="WJV704" s="39"/>
      <c r="WJW704" s="39"/>
      <c r="WJX704" s="39"/>
      <c r="WJY704" s="39"/>
      <c r="WJZ704" s="39"/>
      <c r="WKA704" s="37"/>
      <c r="WKB704" s="37"/>
      <c r="WKC704" s="37"/>
      <c r="WKD704" s="37"/>
      <c r="WKE704" s="34"/>
      <c r="WKF704" s="40"/>
      <c r="WKG704" s="34"/>
      <c r="WKH704" s="34"/>
      <c r="WKI704" s="35"/>
      <c r="WKJ704" s="36"/>
      <c r="WKK704" s="37"/>
      <c r="WKL704" s="34"/>
      <c r="WKM704" s="34"/>
      <c r="WKN704" s="41"/>
      <c r="WKO704" s="41"/>
      <c r="WKP704" s="41"/>
      <c r="WKQ704" s="41"/>
      <c r="WKR704" s="36"/>
      <c r="WKS704" s="41"/>
      <c r="WKT704" s="36"/>
      <c r="WKU704" s="34"/>
      <c r="WKV704" s="34"/>
      <c r="WKW704" s="37"/>
      <c r="WKX704" s="38"/>
      <c r="WKY704" s="34"/>
      <c r="WKZ704" s="39"/>
      <c r="WLA704" s="39"/>
      <c r="WLB704" s="39"/>
      <c r="WLC704" s="39"/>
      <c r="WLD704" s="39"/>
      <c r="WLE704" s="39"/>
      <c r="WLF704" s="39"/>
      <c r="WLG704" s="39"/>
      <c r="WLH704" s="39"/>
      <c r="WLI704" s="39"/>
      <c r="WLJ704" s="39"/>
      <c r="WLK704" s="37"/>
      <c r="WLL704" s="37"/>
      <c r="WLM704" s="37"/>
      <c r="WLN704" s="37"/>
      <c r="WLO704" s="34"/>
      <c r="WLP704" s="40"/>
      <c r="WLQ704" s="34"/>
      <c r="WLR704" s="34"/>
      <c r="WLS704" s="35"/>
      <c r="WLT704" s="36"/>
      <c r="WLU704" s="37"/>
      <c r="WLV704" s="34"/>
      <c r="WLW704" s="34"/>
      <c r="WLX704" s="41"/>
      <c r="WLY704" s="41"/>
      <c r="WLZ704" s="41"/>
      <c r="WMA704" s="41"/>
      <c r="WMB704" s="36"/>
      <c r="WMC704" s="41"/>
      <c r="WMD704" s="36"/>
      <c r="WME704" s="34"/>
      <c r="WMF704" s="34"/>
      <c r="WMG704" s="37"/>
      <c r="WMH704" s="38"/>
      <c r="WMI704" s="34"/>
      <c r="WMJ704" s="39"/>
      <c r="WMK704" s="39"/>
      <c r="WML704" s="39"/>
      <c r="WMM704" s="39"/>
      <c r="WMN704" s="39"/>
      <c r="WMO704" s="39"/>
      <c r="WMP704" s="39"/>
      <c r="WMQ704" s="39"/>
      <c r="WMR704" s="39"/>
      <c r="WMS704" s="39"/>
      <c r="WMT704" s="39"/>
      <c r="WMU704" s="37"/>
      <c r="WMV704" s="37"/>
      <c r="WMW704" s="37"/>
      <c r="WMX704" s="37"/>
      <c r="WMY704" s="34"/>
      <c r="WMZ704" s="40"/>
      <c r="WNA704" s="34"/>
      <c r="WNB704" s="34"/>
      <c r="WNC704" s="35"/>
      <c r="WND704" s="36"/>
      <c r="WNE704" s="37"/>
      <c r="WNF704" s="34"/>
      <c r="WNG704" s="34"/>
      <c r="WNH704" s="41"/>
      <c r="WNI704" s="41"/>
      <c r="WNJ704" s="41"/>
      <c r="WNK704" s="41"/>
      <c r="WNL704" s="36"/>
      <c r="WNM704" s="41"/>
      <c r="WNN704" s="36"/>
      <c r="WNO704" s="34"/>
      <c r="WNP704" s="34"/>
      <c r="WNQ704" s="37"/>
      <c r="WNR704" s="38"/>
      <c r="WNS704" s="34"/>
      <c r="WNT704" s="39"/>
      <c r="WNU704" s="39"/>
      <c r="WNV704" s="39"/>
      <c r="WNW704" s="39"/>
      <c r="WNX704" s="39"/>
      <c r="WNY704" s="39"/>
      <c r="WNZ704" s="39"/>
      <c r="WOA704" s="39"/>
      <c r="WOB704" s="39"/>
      <c r="WOC704" s="39"/>
      <c r="WOD704" s="39"/>
      <c r="WOE704" s="37"/>
      <c r="WOF704" s="37"/>
      <c r="WOG704" s="37"/>
      <c r="WOH704" s="37"/>
      <c r="WOI704" s="34"/>
      <c r="WOJ704" s="40"/>
      <c r="WOK704" s="34"/>
      <c r="WOL704" s="34"/>
      <c r="WOM704" s="35"/>
      <c r="WON704" s="36"/>
      <c r="WOO704" s="37"/>
      <c r="WOP704" s="34"/>
      <c r="WOQ704" s="34"/>
      <c r="WOR704" s="41"/>
      <c r="WOS704" s="41"/>
      <c r="WOT704" s="41"/>
      <c r="WOU704" s="41"/>
      <c r="WOV704" s="36"/>
      <c r="WOW704" s="41"/>
      <c r="WOX704" s="36"/>
      <c r="WOY704" s="34"/>
      <c r="WOZ704" s="34"/>
      <c r="WPA704" s="37"/>
      <c r="WPB704" s="38"/>
      <c r="WPC704" s="34"/>
      <c r="WPD704" s="39"/>
      <c r="WPE704" s="39"/>
      <c r="WPF704" s="39"/>
      <c r="WPG704" s="39"/>
      <c r="WPH704" s="39"/>
      <c r="WPI704" s="39"/>
      <c r="WPJ704" s="39"/>
      <c r="WPK704" s="39"/>
      <c r="WPL704" s="39"/>
      <c r="WPM704" s="39"/>
      <c r="WPN704" s="39"/>
      <c r="WPO704" s="37"/>
      <c r="WPP704" s="37"/>
      <c r="WPQ704" s="37"/>
      <c r="WPR704" s="37"/>
      <c r="WPS704" s="34"/>
      <c r="WPT704" s="40"/>
      <c r="WPU704" s="34"/>
      <c r="WPV704" s="34"/>
      <c r="WPW704" s="35"/>
      <c r="WPX704" s="36"/>
      <c r="WPY704" s="37"/>
      <c r="WPZ704" s="34"/>
      <c r="WQA704" s="34"/>
      <c r="WQB704" s="41"/>
      <c r="WQC704" s="41"/>
      <c r="WQD704" s="41"/>
      <c r="WQE704" s="41"/>
      <c r="WQF704" s="36"/>
      <c r="WQG704" s="41"/>
      <c r="WQH704" s="36"/>
      <c r="WQI704" s="34"/>
      <c r="WQJ704" s="34"/>
      <c r="WQK704" s="37"/>
      <c r="WQL704" s="38"/>
      <c r="WQM704" s="34"/>
      <c r="WQN704" s="39"/>
      <c r="WQO704" s="39"/>
      <c r="WQP704" s="39"/>
      <c r="WQQ704" s="39"/>
      <c r="WQR704" s="39"/>
      <c r="WQS704" s="39"/>
      <c r="WQT704" s="39"/>
      <c r="WQU704" s="39"/>
      <c r="WQV704" s="39"/>
      <c r="WQW704" s="39"/>
      <c r="WQX704" s="39"/>
      <c r="WQY704" s="37"/>
      <c r="WQZ704" s="37"/>
      <c r="WRA704" s="37"/>
      <c r="WRB704" s="37"/>
      <c r="WRC704" s="34"/>
      <c r="WRD704" s="40"/>
      <c r="WRE704" s="34"/>
      <c r="WRF704" s="34"/>
      <c r="WRG704" s="35"/>
      <c r="WRH704" s="36"/>
      <c r="WRI704" s="37"/>
      <c r="WRJ704" s="34"/>
      <c r="WRK704" s="34"/>
      <c r="WRL704" s="41"/>
      <c r="WRM704" s="41"/>
      <c r="WRN704" s="41"/>
      <c r="WRO704" s="41"/>
      <c r="WRP704" s="36"/>
      <c r="WRQ704" s="41"/>
      <c r="WRR704" s="36"/>
      <c r="WRS704" s="34"/>
      <c r="WRT704" s="34"/>
      <c r="WRU704" s="37"/>
      <c r="WRV704" s="38"/>
      <c r="WRW704" s="34"/>
      <c r="WRX704" s="39"/>
      <c r="WRY704" s="39"/>
      <c r="WRZ704" s="39"/>
      <c r="WSA704" s="39"/>
      <c r="WSB704" s="39"/>
      <c r="WSC704" s="39"/>
      <c r="WSD704" s="39"/>
      <c r="WSE704" s="39"/>
      <c r="WSF704" s="39"/>
      <c r="WSG704" s="39"/>
      <c r="WSH704" s="39"/>
      <c r="WSI704" s="37"/>
      <c r="WSJ704" s="37"/>
      <c r="WSK704" s="37"/>
      <c r="WSL704" s="37"/>
      <c r="WSM704" s="34"/>
      <c r="WSN704" s="40"/>
      <c r="WSO704" s="34"/>
      <c r="WSP704" s="34"/>
      <c r="WSQ704" s="35"/>
      <c r="WSR704" s="36"/>
      <c r="WSS704" s="37"/>
      <c r="WST704" s="34"/>
      <c r="WSU704" s="34"/>
      <c r="WSV704" s="41"/>
      <c r="WSW704" s="41"/>
      <c r="WSX704" s="41"/>
      <c r="WSY704" s="41"/>
      <c r="WSZ704" s="36"/>
      <c r="WTA704" s="41"/>
      <c r="WTB704" s="36"/>
      <c r="WTC704" s="34"/>
      <c r="WTD704" s="34"/>
      <c r="WTE704" s="37"/>
      <c r="WTF704" s="38"/>
      <c r="WTG704" s="34"/>
      <c r="WTH704" s="39"/>
      <c r="WTI704" s="39"/>
      <c r="WTJ704" s="39"/>
      <c r="WTK704" s="39"/>
      <c r="WTL704" s="39"/>
      <c r="WTM704" s="39"/>
      <c r="WTN704" s="39"/>
      <c r="WTO704" s="39"/>
      <c r="WTP704" s="39"/>
      <c r="WTQ704" s="39"/>
      <c r="WTR704" s="39"/>
      <c r="WTS704" s="37"/>
      <c r="WTT704" s="37"/>
      <c r="WTU704" s="37"/>
      <c r="WTV704" s="37"/>
      <c r="WTW704" s="34"/>
      <c r="WTX704" s="40"/>
      <c r="WTY704" s="34"/>
      <c r="WTZ704" s="34"/>
      <c r="WUA704" s="35"/>
      <c r="WUB704" s="36"/>
      <c r="WUC704" s="37"/>
      <c r="WUD704" s="34"/>
      <c r="WUE704" s="34"/>
      <c r="WUF704" s="41"/>
      <c r="WUG704" s="41"/>
      <c r="WUH704" s="41"/>
      <c r="WUI704" s="41"/>
      <c r="WUJ704" s="36"/>
      <c r="WUK704" s="41"/>
      <c r="WUL704" s="36"/>
      <c r="WUM704" s="34"/>
      <c r="WUN704" s="34"/>
      <c r="WUO704" s="37"/>
      <c r="WUP704" s="38"/>
      <c r="WUQ704" s="34"/>
      <c r="WUR704" s="39"/>
      <c r="WUS704" s="39"/>
      <c r="WUT704" s="39"/>
      <c r="WUU704" s="39"/>
      <c r="WUV704" s="39"/>
      <c r="WUW704" s="39"/>
      <c r="WUX704" s="39"/>
      <c r="WUY704" s="39"/>
      <c r="WUZ704" s="39"/>
      <c r="WVA704" s="39"/>
      <c r="WVB704" s="39"/>
      <c r="WVC704" s="37"/>
      <c r="WVD704" s="37"/>
      <c r="WVE704" s="37"/>
      <c r="WVF704" s="37"/>
      <c r="WVG704" s="34"/>
      <c r="WVH704" s="40"/>
      <c r="WVI704" s="34"/>
      <c r="WVJ704" s="34"/>
      <c r="WVK704" s="35"/>
      <c r="WVL704" s="36"/>
      <c r="WVM704" s="37"/>
      <c r="WVN704" s="34"/>
      <c r="WVO704" s="34"/>
      <c r="WVP704" s="41"/>
      <c r="WVQ704" s="41"/>
      <c r="WVR704" s="41"/>
      <c r="WVS704" s="41"/>
      <c r="WVT704" s="36"/>
      <c r="WVU704" s="41"/>
      <c r="WVV704" s="36"/>
      <c r="WVW704" s="34"/>
      <c r="WVX704" s="34"/>
      <c r="WVY704" s="37"/>
      <c r="WVZ704" s="38"/>
      <c r="WWA704" s="34"/>
      <c r="WWB704" s="39"/>
      <c r="WWC704" s="39"/>
      <c r="WWD704" s="39"/>
      <c r="WWE704" s="39"/>
      <c r="WWF704" s="39"/>
      <c r="WWG704" s="39"/>
      <c r="WWH704" s="39"/>
      <c r="WWI704" s="39"/>
      <c r="WWJ704" s="39"/>
      <c r="WWK704" s="39"/>
      <c r="WWL704" s="39"/>
      <c r="WWM704" s="37"/>
      <c r="WWN704" s="37"/>
      <c r="WWO704" s="37"/>
      <c r="WWP704" s="37"/>
      <c r="WWQ704" s="34"/>
      <c r="WWR704" s="40"/>
      <c r="WWS704" s="34"/>
      <c r="WWT704" s="34"/>
      <c r="WWU704" s="35"/>
      <c r="WWV704" s="36"/>
      <c r="WWW704" s="37"/>
      <c r="WWX704" s="34"/>
      <c r="WWY704" s="34"/>
      <c r="WWZ704" s="41"/>
      <c r="WXA704" s="41"/>
      <c r="WXB704" s="41"/>
      <c r="WXC704" s="41"/>
      <c r="WXD704" s="36"/>
      <c r="WXE704" s="41"/>
      <c r="WXF704" s="36"/>
      <c r="WXG704" s="34"/>
      <c r="WXH704" s="34"/>
      <c r="WXI704" s="37"/>
      <c r="WXJ704" s="38"/>
      <c r="WXK704" s="34"/>
      <c r="WXL704" s="39"/>
      <c r="WXM704" s="39"/>
      <c r="WXN704" s="39"/>
      <c r="WXO704" s="39"/>
      <c r="WXP704" s="39"/>
      <c r="WXQ704" s="39"/>
      <c r="WXR704" s="39"/>
      <c r="WXS704" s="39"/>
      <c r="WXT704" s="39"/>
      <c r="WXU704" s="39"/>
      <c r="WXV704" s="39"/>
      <c r="WXW704" s="37"/>
      <c r="WXX704" s="37"/>
      <c r="WXY704" s="37"/>
      <c r="WXZ704" s="37"/>
      <c r="WYA704" s="34"/>
      <c r="WYB704" s="40"/>
      <c r="WYC704" s="34"/>
      <c r="WYD704" s="34"/>
      <c r="WYE704" s="35"/>
      <c r="WYF704" s="36"/>
      <c r="WYG704" s="37"/>
      <c r="WYH704" s="34"/>
      <c r="WYI704" s="34"/>
      <c r="WYJ704" s="41"/>
      <c r="WYK704" s="41"/>
      <c r="WYL704" s="41"/>
      <c r="WYM704" s="41"/>
      <c r="WYN704" s="36"/>
      <c r="WYO704" s="41"/>
      <c r="WYP704" s="36"/>
      <c r="WYQ704" s="34"/>
      <c r="WYR704" s="34"/>
      <c r="WYS704" s="37"/>
      <c r="WYT704" s="38"/>
      <c r="WYU704" s="34"/>
      <c r="WYV704" s="39"/>
      <c r="WYW704" s="39"/>
      <c r="WYX704" s="39"/>
      <c r="WYY704" s="39"/>
      <c r="WYZ704" s="39"/>
      <c r="WZA704" s="39"/>
      <c r="WZB704" s="39"/>
      <c r="WZC704" s="39"/>
      <c r="WZD704" s="39"/>
      <c r="WZE704" s="39"/>
      <c r="WZF704" s="39"/>
      <c r="WZG704" s="37"/>
      <c r="WZH704" s="37"/>
      <c r="WZI704" s="37"/>
      <c r="WZJ704" s="37"/>
      <c r="WZK704" s="34"/>
      <c r="WZL704" s="40"/>
      <c r="WZM704" s="34"/>
      <c r="WZN704" s="34"/>
      <c r="WZO704" s="35"/>
      <c r="WZP704" s="36"/>
      <c r="WZQ704" s="37"/>
      <c r="WZR704" s="34"/>
      <c r="WZS704" s="34"/>
      <c r="WZT704" s="41"/>
      <c r="WZU704" s="41"/>
      <c r="WZV704" s="41"/>
      <c r="WZW704" s="41"/>
      <c r="WZX704" s="36"/>
      <c r="WZY704" s="41"/>
      <c r="WZZ704" s="36"/>
      <c r="XAA704" s="34"/>
      <c r="XAB704" s="34"/>
      <c r="XAC704" s="37"/>
      <c r="XAD704" s="38"/>
      <c r="XAE704" s="34"/>
      <c r="XAF704" s="39"/>
      <c r="XAG704" s="39"/>
      <c r="XAH704" s="39"/>
      <c r="XAI704" s="39"/>
      <c r="XAJ704" s="39"/>
      <c r="XAK704" s="39"/>
      <c r="XAL704" s="39"/>
      <c r="XAM704" s="39"/>
      <c r="XAN704" s="39"/>
      <c r="XAO704" s="39"/>
      <c r="XAP704" s="39"/>
      <c r="XAQ704" s="37"/>
      <c r="XAR704" s="37"/>
      <c r="XAS704" s="37"/>
      <c r="XAT704" s="37"/>
      <c r="XAU704" s="34"/>
      <c r="XAV704" s="40"/>
      <c r="XAW704" s="34"/>
      <c r="XAX704" s="34"/>
      <c r="XAY704" s="35"/>
      <c r="XAZ704" s="36"/>
      <c r="XBA704" s="37"/>
      <c r="XBB704" s="34"/>
      <c r="XBC704" s="34"/>
      <c r="XBD704" s="41"/>
      <c r="XBE704" s="41"/>
      <c r="XBF704" s="41"/>
      <c r="XBG704" s="41"/>
      <c r="XBH704" s="36"/>
      <c r="XBI704" s="41"/>
      <c r="XBJ704" s="36"/>
      <c r="XBK704" s="34"/>
      <c r="XBL704" s="34"/>
      <c r="XBM704" s="37"/>
      <c r="XBN704" s="38"/>
      <c r="XBO704" s="34"/>
      <c r="XBP704" s="39"/>
      <c r="XBQ704" s="39"/>
      <c r="XBR704" s="39"/>
      <c r="XBS704" s="39"/>
      <c r="XBT704" s="39"/>
      <c r="XBU704" s="39"/>
      <c r="XBV704" s="39"/>
      <c r="XBW704" s="39"/>
      <c r="XBX704" s="39"/>
      <c r="XBY704" s="39"/>
      <c r="XBZ704" s="39"/>
      <c r="XCA704" s="37"/>
      <c r="XCB704" s="37"/>
      <c r="XCC704" s="37"/>
      <c r="XCD704" s="37"/>
      <c r="XCE704" s="34"/>
      <c r="XCF704" s="40"/>
      <c r="XCG704" s="34"/>
      <c r="XCH704" s="34"/>
      <c r="XCI704" s="35"/>
      <c r="XCJ704" s="36"/>
      <c r="XCK704" s="37"/>
      <c r="XCL704" s="34"/>
      <c r="XCM704" s="34"/>
      <c r="XCN704" s="41"/>
      <c r="XCO704" s="41"/>
      <c r="XCP704" s="41"/>
      <c r="XCQ704" s="41"/>
      <c r="XCR704" s="36"/>
      <c r="XCS704" s="41"/>
      <c r="XCT704" s="36"/>
      <c r="XCU704" s="34"/>
      <c r="XCV704" s="34"/>
      <c r="XCW704" s="37"/>
      <c r="XCX704" s="38"/>
      <c r="XCY704" s="34"/>
      <c r="XCZ704" s="39"/>
      <c r="XDA704" s="39"/>
      <c r="XDB704" s="39"/>
      <c r="XDC704" s="39"/>
      <c r="XDD704" s="39"/>
      <c r="XDE704" s="39"/>
      <c r="XDF704" s="39"/>
      <c r="XDG704" s="39"/>
      <c r="XDH704" s="39"/>
      <c r="XDI704" s="39"/>
      <c r="XDJ704" s="39"/>
      <c r="XDK704" s="37"/>
      <c r="XDL704" s="37"/>
      <c r="XDM704" s="37"/>
      <c r="XDN704" s="37"/>
      <c r="XDO704" s="34"/>
      <c r="XDP704" s="40"/>
      <c r="XDQ704" s="34"/>
      <c r="XDR704" s="34"/>
      <c r="XDS704" s="35"/>
      <c r="XDT704" s="36"/>
      <c r="XDU704" s="37"/>
      <c r="XDV704" s="34"/>
      <c r="XDW704" s="34"/>
      <c r="XDX704" s="41"/>
      <c r="XDY704" s="41"/>
      <c r="XDZ704" s="41"/>
      <c r="XEA704" s="41"/>
      <c r="XEB704" s="36"/>
      <c r="XEC704" s="41"/>
      <c r="XED704" s="36"/>
      <c r="XEE704" s="34"/>
      <c r="XEF704" s="34"/>
      <c r="XEG704" s="37"/>
      <c r="XEH704" s="38"/>
      <c r="XEI704" s="34"/>
      <c r="XEJ704" s="39"/>
      <c r="XEK704" s="39"/>
      <c r="XEL704" s="39"/>
      <c r="XEM704" s="39"/>
      <c r="XEN704" s="39"/>
      <c r="XEO704" s="39"/>
      <c r="XEP704" s="39"/>
      <c r="XEQ704" s="39"/>
      <c r="XER704" s="39"/>
      <c r="XES704" s="39"/>
      <c r="XET704" s="39"/>
      <c r="XEU704" s="37"/>
      <c r="XEV704" s="37"/>
      <c r="XEW704" s="37"/>
      <c r="XEX704" s="37"/>
      <c r="XEY704" s="34"/>
      <c r="XEZ704" s="40"/>
      <c r="XFA704" s="34"/>
      <c r="XFB704" s="34"/>
      <c r="XFC704" s="35"/>
      <c r="XFD704" s="36"/>
    </row>
    <row r="705" spans="1:16384" ht="45" hidden="1" customHeight="1">
      <c r="A705" s="43">
        <v>1</v>
      </c>
      <c r="B705" s="43">
        <v>4741</v>
      </c>
      <c r="C705" s="43" t="s">
        <v>2497</v>
      </c>
      <c r="D705" s="70" t="s">
        <v>2498</v>
      </c>
      <c r="E705" s="103">
        <v>44712</v>
      </c>
      <c r="F705" s="43" t="s">
        <v>1924</v>
      </c>
      <c r="G705" s="43">
        <v>372</v>
      </c>
      <c r="H705" s="219"/>
      <c r="I705" s="103"/>
      <c r="J705" s="56"/>
      <c r="K705" s="223"/>
      <c r="L705" s="99" t="s">
        <v>2504</v>
      </c>
      <c r="M705" s="224"/>
      <c r="N705" s="70" t="s">
        <v>2502</v>
      </c>
      <c r="O705" s="43" t="s">
        <v>31</v>
      </c>
      <c r="P705" s="43">
        <v>1</v>
      </c>
      <c r="Q705" s="55">
        <v>3000</v>
      </c>
      <c r="R705" s="42">
        <f t="shared" ref="R705" si="280">P705*Q705</f>
        <v>3000</v>
      </c>
      <c r="S705" s="43" t="s">
        <v>1914</v>
      </c>
      <c r="T705" s="133">
        <f t="shared" ref="T705:AH705" si="281">IF($S705=T$15,$R705,"  ")</f>
        <v>3000</v>
      </c>
      <c r="U705" s="133" t="str">
        <f t="shared" si="281"/>
        <v xml:space="preserve">  </v>
      </c>
      <c r="V705" s="133" t="str">
        <f t="shared" si="281"/>
        <v xml:space="preserve">  </v>
      </c>
      <c r="W705" s="133"/>
      <c r="X705" s="133"/>
      <c r="Y705" s="133"/>
      <c r="Z705" s="133" t="str">
        <f t="shared" si="281"/>
        <v xml:space="preserve">  </v>
      </c>
      <c r="AA705" s="133" t="str">
        <f t="shared" si="281"/>
        <v xml:space="preserve">  </v>
      </c>
      <c r="AB705" s="133" t="str">
        <f t="shared" si="281"/>
        <v xml:space="preserve">  </v>
      </c>
      <c r="AC705" s="133" t="str">
        <f t="shared" si="281"/>
        <v xml:space="preserve">  </v>
      </c>
      <c r="AD705" s="133" t="str">
        <f t="shared" si="281"/>
        <v xml:space="preserve">  </v>
      </c>
      <c r="AE705" s="133"/>
      <c r="AF705" s="133" t="str">
        <f t="shared" si="281"/>
        <v xml:space="preserve">  </v>
      </c>
      <c r="AG705" s="133" t="str">
        <f t="shared" si="281"/>
        <v xml:space="preserve">  </v>
      </c>
      <c r="AH705" s="133" t="str">
        <f t="shared" si="281"/>
        <v xml:space="preserve">  </v>
      </c>
      <c r="AI705" s="43"/>
      <c r="AJ705" s="42">
        <f>R705</f>
        <v>3000</v>
      </c>
      <c r="AK705" s="43"/>
      <c r="AL705" s="42">
        <f>R705</f>
        <v>3000</v>
      </c>
      <c r="AM705" s="43" t="s">
        <v>311</v>
      </c>
      <c r="AN705" s="95">
        <v>44743</v>
      </c>
      <c r="AO705" s="82"/>
    </row>
    <row r="706" spans="1:16384" ht="45" hidden="1" customHeight="1">
      <c r="A706" s="45"/>
      <c r="B706" s="45"/>
      <c r="C706" s="96" t="s">
        <v>2501</v>
      </c>
      <c r="D706" s="88"/>
      <c r="E706" s="45"/>
      <c r="F706" s="45"/>
      <c r="G706" s="45"/>
      <c r="H706" s="220"/>
      <c r="I706" s="45"/>
      <c r="J706" s="366"/>
      <c r="K706" s="221"/>
      <c r="L706" s="88"/>
      <c r="M706" s="222"/>
      <c r="N706" s="88"/>
      <c r="O706" s="45"/>
      <c r="P706" s="45"/>
      <c r="Q706" s="45"/>
      <c r="R706" s="44">
        <f>SUM(R705)</f>
        <v>3000</v>
      </c>
      <c r="S706" s="45"/>
      <c r="T706" s="206">
        <f>SUBTOTAL(9,T705)</f>
        <v>0</v>
      </c>
      <c r="U706" s="206">
        <f t="shared" ref="U706:AH706" si="282">SUBTOTAL(9,U705)</f>
        <v>0</v>
      </c>
      <c r="V706" s="206">
        <f t="shared" si="282"/>
        <v>0</v>
      </c>
      <c r="W706" s="206"/>
      <c r="X706" s="206"/>
      <c r="Y706" s="206"/>
      <c r="Z706" s="206">
        <f t="shared" si="282"/>
        <v>0</v>
      </c>
      <c r="AA706" s="206">
        <f t="shared" si="282"/>
        <v>0</v>
      </c>
      <c r="AB706" s="206">
        <f t="shared" si="282"/>
        <v>0</v>
      </c>
      <c r="AC706" s="206">
        <f t="shared" si="282"/>
        <v>0</v>
      </c>
      <c r="AD706" s="206">
        <f t="shared" si="282"/>
        <v>0</v>
      </c>
      <c r="AE706" s="206"/>
      <c r="AF706" s="206">
        <f t="shared" si="282"/>
        <v>0</v>
      </c>
      <c r="AG706" s="206">
        <f t="shared" si="282"/>
        <v>0</v>
      </c>
      <c r="AH706" s="206">
        <f t="shared" si="282"/>
        <v>0</v>
      </c>
      <c r="AI706" s="45"/>
      <c r="AJ706" s="45"/>
      <c r="AK706" s="45"/>
      <c r="AL706" s="45"/>
      <c r="AM706" s="45" t="s">
        <v>311</v>
      </c>
      <c r="AN706" s="100">
        <v>44743</v>
      </c>
      <c r="AO706" s="98"/>
      <c r="AP706" s="34"/>
      <c r="AQ706" s="35"/>
      <c r="AR706" s="36"/>
      <c r="AS706" s="41"/>
      <c r="AT706" s="41"/>
      <c r="AU706" s="41"/>
      <c r="AV706" s="36"/>
      <c r="AW706" s="41"/>
      <c r="AX706" s="36"/>
      <c r="AY706" s="34"/>
      <c r="AZ706" s="34"/>
      <c r="BA706" s="37"/>
      <c r="BB706" s="38"/>
      <c r="BC706" s="34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7"/>
      <c r="BP706" s="37"/>
      <c r="BQ706" s="37"/>
      <c r="BR706" s="37"/>
      <c r="BS706" s="34"/>
      <c r="BT706" s="40"/>
      <c r="BU706" s="34"/>
      <c r="BV706" s="34"/>
      <c r="BW706" s="35"/>
      <c r="BX706" s="36"/>
      <c r="BY706" s="37"/>
      <c r="BZ706" s="34"/>
      <c r="CA706" s="34"/>
      <c r="CB706" s="41"/>
      <c r="CC706" s="41"/>
      <c r="CD706" s="41"/>
      <c r="CE706" s="41"/>
      <c r="CF706" s="36"/>
      <c r="CG706" s="41"/>
      <c r="CH706" s="36"/>
      <c r="CI706" s="34"/>
      <c r="CJ706" s="34"/>
      <c r="CK706" s="37"/>
      <c r="CL706" s="38"/>
      <c r="CM706" s="34"/>
      <c r="CN706" s="39"/>
      <c r="CO706" s="39"/>
      <c r="CP706" s="39"/>
      <c r="CQ706" s="39"/>
      <c r="CR706" s="39"/>
      <c r="CS706" s="39"/>
      <c r="CT706" s="39"/>
      <c r="CU706" s="39"/>
      <c r="CV706" s="39"/>
      <c r="CW706" s="39"/>
      <c r="CX706" s="39"/>
      <c r="CY706" s="37"/>
      <c r="CZ706" s="37"/>
      <c r="DA706" s="37"/>
      <c r="DB706" s="37"/>
      <c r="DC706" s="34"/>
      <c r="DD706" s="40"/>
      <c r="DE706" s="34"/>
      <c r="DF706" s="34"/>
      <c r="DG706" s="35"/>
      <c r="DH706" s="36"/>
      <c r="DI706" s="37"/>
      <c r="DJ706" s="34"/>
      <c r="DK706" s="34"/>
      <c r="DL706" s="41"/>
      <c r="DM706" s="41"/>
      <c r="DN706" s="41"/>
      <c r="DO706" s="41"/>
      <c r="DP706" s="36"/>
      <c r="DQ706" s="41"/>
      <c r="DR706" s="36"/>
      <c r="DS706" s="34"/>
      <c r="DT706" s="34"/>
      <c r="DU706" s="37"/>
      <c r="DV706" s="38"/>
      <c r="DW706" s="34"/>
      <c r="DX706" s="39"/>
      <c r="DY706" s="39"/>
      <c r="DZ706" s="39"/>
      <c r="EA706" s="39"/>
      <c r="EB706" s="39"/>
      <c r="EC706" s="39"/>
      <c r="ED706" s="39"/>
      <c r="EE706" s="39"/>
      <c r="EF706" s="39"/>
      <c r="EG706" s="39"/>
      <c r="EH706" s="39"/>
      <c r="EI706" s="37"/>
      <c r="EJ706" s="37"/>
      <c r="EK706" s="37"/>
      <c r="EL706" s="37"/>
      <c r="EM706" s="34"/>
      <c r="EN706" s="40"/>
      <c r="EO706" s="34"/>
      <c r="EP706" s="34"/>
      <c r="EQ706" s="35"/>
      <c r="ER706" s="36"/>
      <c r="ES706" s="37"/>
      <c r="ET706" s="34"/>
      <c r="EU706" s="34"/>
      <c r="EV706" s="41"/>
      <c r="EW706" s="41"/>
      <c r="EX706" s="41"/>
      <c r="EY706" s="41"/>
      <c r="EZ706" s="36"/>
      <c r="FA706" s="41"/>
      <c r="FB706" s="36"/>
      <c r="FC706" s="34"/>
      <c r="FD706" s="34"/>
      <c r="FE706" s="37"/>
      <c r="FF706" s="38"/>
      <c r="FG706" s="34"/>
      <c r="FH706" s="39"/>
      <c r="FI706" s="39"/>
      <c r="FJ706" s="39"/>
      <c r="FK706" s="39"/>
      <c r="FL706" s="39"/>
      <c r="FM706" s="39"/>
      <c r="FN706" s="39"/>
      <c r="FO706" s="39"/>
      <c r="FP706" s="39"/>
      <c r="FQ706" s="39"/>
      <c r="FR706" s="39"/>
      <c r="FS706" s="37"/>
      <c r="FT706" s="37"/>
      <c r="FU706" s="37"/>
      <c r="FV706" s="37"/>
      <c r="FW706" s="34"/>
      <c r="FX706" s="40"/>
      <c r="FY706" s="34"/>
      <c r="FZ706" s="34"/>
      <c r="GA706" s="35"/>
      <c r="GB706" s="36"/>
      <c r="GC706" s="37"/>
      <c r="GD706" s="34"/>
      <c r="GE706" s="34"/>
      <c r="GF706" s="41"/>
      <c r="GG706" s="41"/>
      <c r="GH706" s="41"/>
      <c r="GI706" s="41"/>
      <c r="GJ706" s="36"/>
      <c r="GK706" s="41"/>
      <c r="GL706" s="36"/>
      <c r="GM706" s="34"/>
      <c r="GN706" s="34"/>
      <c r="GO706" s="37"/>
      <c r="GP706" s="38"/>
      <c r="GQ706" s="34"/>
      <c r="GR706" s="39"/>
      <c r="GS706" s="39"/>
      <c r="GT706" s="39"/>
      <c r="GU706" s="39"/>
      <c r="GV706" s="39"/>
      <c r="GW706" s="39"/>
      <c r="GX706" s="39"/>
      <c r="GY706" s="39"/>
      <c r="GZ706" s="39"/>
      <c r="HA706" s="39"/>
      <c r="HB706" s="39"/>
      <c r="HC706" s="37"/>
      <c r="HD706" s="37"/>
      <c r="HE706" s="37"/>
      <c r="HF706" s="37"/>
      <c r="HG706" s="34"/>
      <c r="HH706" s="40"/>
      <c r="HI706" s="34"/>
      <c r="HJ706" s="34"/>
      <c r="HK706" s="35"/>
      <c r="HL706" s="36"/>
      <c r="HM706" s="37"/>
      <c r="HN706" s="34"/>
      <c r="HO706" s="34"/>
      <c r="HP706" s="41"/>
      <c r="HQ706" s="41"/>
      <c r="HR706" s="41"/>
      <c r="HS706" s="41"/>
      <c r="HT706" s="36"/>
      <c r="HU706" s="41"/>
      <c r="HV706" s="36"/>
      <c r="HW706" s="34"/>
      <c r="HX706" s="34"/>
      <c r="HY706" s="37"/>
      <c r="HZ706" s="38"/>
      <c r="IA706" s="34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7"/>
      <c r="IN706" s="37"/>
      <c r="IO706" s="37"/>
      <c r="IP706" s="37"/>
      <c r="IQ706" s="34"/>
      <c r="IR706" s="40"/>
      <c r="IS706" s="34"/>
      <c r="IT706" s="34"/>
      <c r="IU706" s="35"/>
      <c r="IV706" s="36"/>
      <c r="IW706" s="37"/>
      <c r="IX706" s="34"/>
      <c r="IY706" s="34"/>
      <c r="IZ706" s="41"/>
      <c r="JA706" s="41"/>
      <c r="JB706" s="41"/>
      <c r="JC706" s="41"/>
      <c r="JD706" s="36"/>
      <c r="JE706" s="41"/>
      <c r="JF706" s="36"/>
      <c r="JG706" s="34"/>
      <c r="JH706" s="34"/>
      <c r="JI706" s="37"/>
      <c r="JJ706" s="38"/>
      <c r="JK706" s="34"/>
      <c r="JL706" s="39"/>
      <c r="JM706" s="39"/>
      <c r="JN706" s="39"/>
      <c r="JO706" s="39"/>
      <c r="JP706" s="39"/>
      <c r="JQ706" s="39"/>
      <c r="JR706" s="39"/>
      <c r="JS706" s="39"/>
      <c r="JT706" s="39"/>
      <c r="JU706" s="39"/>
      <c r="JV706" s="39"/>
      <c r="JW706" s="37"/>
      <c r="JX706" s="37"/>
      <c r="JY706" s="37"/>
      <c r="JZ706" s="37"/>
      <c r="KA706" s="34"/>
      <c r="KB706" s="40"/>
      <c r="KC706" s="34"/>
      <c r="KD706" s="34"/>
      <c r="KE706" s="35"/>
      <c r="KF706" s="36"/>
      <c r="KG706" s="37"/>
      <c r="KH706" s="34"/>
      <c r="KI706" s="34"/>
      <c r="KJ706" s="41"/>
      <c r="KK706" s="41"/>
      <c r="KL706" s="41"/>
      <c r="KM706" s="41"/>
      <c r="KN706" s="36"/>
      <c r="KO706" s="41"/>
      <c r="KP706" s="36"/>
      <c r="KQ706" s="34"/>
      <c r="KR706" s="34"/>
      <c r="KS706" s="37"/>
      <c r="KT706" s="38"/>
      <c r="KU706" s="34"/>
      <c r="KV706" s="39"/>
      <c r="KW706" s="39"/>
      <c r="KX706" s="39"/>
      <c r="KY706" s="39"/>
      <c r="KZ706" s="39"/>
      <c r="LA706" s="39"/>
      <c r="LB706" s="39"/>
      <c r="LC706" s="39"/>
      <c r="LD706" s="39"/>
      <c r="LE706" s="39"/>
      <c r="LF706" s="39"/>
      <c r="LG706" s="37"/>
      <c r="LH706" s="37"/>
      <c r="LI706" s="37"/>
      <c r="LJ706" s="37"/>
      <c r="LK706" s="34"/>
      <c r="LL706" s="40"/>
      <c r="LM706" s="34"/>
      <c r="LN706" s="34"/>
      <c r="LO706" s="35"/>
      <c r="LP706" s="36"/>
      <c r="LQ706" s="37"/>
      <c r="LR706" s="34"/>
      <c r="LS706" s="34"/>
      <c r="LT706" s="41"/>
      <c r="LU706" s="41"/>
      <c r="LV706" s="41"/>
      <c r="LW706" s="41"/>
      <c r="LX706" s="36"/>
      <c r="LY706" s="41"/>
      <c r="LZ706" s="36"/>
      <c r="MA706" s="34"/>
      <c r="MB706" s="34"/>
      <c r="MC706" s="37"/>
      <c r="MD706" s="38"/>
      <c r="ME706" s="34"/>
      <c r="MF706" s="39"/>
      <c r="MG706" s="39"/>
      <c r="MH706" s="39"/>
      <c r="MI706" s="39"/>
      <c r="MJ706" s="39"/>
      <c r="MK706" s="39"/>
      <c r="ML706" s="39"/>
      <c r="MM706" s="39"/>
      <c r="MN706" s="39"/>
      <c r="MO706" s="39"/>
      <c r="MP706" s="39"/>
      <c r="MQ706" s="37"/>
      <c r="MR706" s="37"/>
      <c r="MS706" s="37"/>
      <c r="MT706" s="37"/>
      <c r="MU706" s="34"/>
      <c r="MV706" s="40"/>
      <c r="MW706" s="34"/>
      <c r="MX706" s="34"/>
      <c r="MY706" s="35"/>
      <c r="MZ706" s="36"/>
      <c r="NA706" s="37"/>
      <c r="NB706" s="34"/>
      <c r="NC706" s="34"/>
      <c r="ND706" s="41"/>
      <c r="NE706" s="41"/>
      <c r="NF706" s="41"/>
      <c r="NG706" s="41"/>
      <c r="NH706" s="36"/>
      <c r="NI706" s="41"/>
      <c r="NJ706" s="36"/>
      <c r="NK706" s="34"/>
      <c r="NL706" s="34"/>
      <c r="NM706" s="37"/>
      <c r="NN706" s="38"/>
      <c r="NO706" s="34"/>
      <c r="NP706" s="39"/>
      <c r="NQ706" s="39"/>
      <c r="NR706" s="39"/>
      <c r="NS706" s="39"/>
      <c r="NT706" s="39"/>
      <c r="NU706" s="39"/>
      <c r="NV706" s="39"/>
      <c r="NW706" s="39"/>
      <c r="NX706" s="39"/>
      <c r="NY706" s="39"/>
      <c r="NZ706" s="39"/>
      <c r="OA706" s="37"/>
      <c r="OB706" s="37"/>
      <c r="OC706" s="37"/>
      <c r="OD706" s="37"/>
      <c r="OE706" s="34"/>
      <c r="OF706" s="40"/>
      <c r="OG706" s="34"/>
      <c r="OH706" s="34"/>
      <c r="OI706" s="35"/>
      <c r="OJ706" s="36"/>
      <c r="OK706" s="37"/>
      <c r="OL706" s="34"/>
      <c r="OM706" s="34"/>
      <c r="ON706" s="41"/>
      <c r="OO706" s="41"/>
      <c r="OP706" s="41"/>
      <c r="OQ706" s="41"/>
      <c r="OR706" s="36"/>
      <c r="OS706" s="41"/>
      <c r="OT706" s="36"/>
      <c r="OU706" s="34"/>
      <c r="OV706" s="34"/>
      <c r="OW706" s="37"/>
      <c r="OX706" s="38"/>
      <c r="OY706" s="34"/>
      <c r="OZ706" s="39"/>
      <c r="PA706" s="39"/>
      <c r="PB706" s="39"/>
      <c r="PC706" s="39"/>
      <c r="PD706" s="39"/>
      <c r="PE706" s="39"/>
      <c r="PF706" s="39"/>
      <c r="PG706" s="39"/>
      <c r="PH706" s="39"/>
      <c r="PI706" s="39"/>
      <c r="PJ706" s="39"/>
      <c r="PK706" s="37"/>
      <c r="PL706" s="37"/>
      <c r="PM706" s="37"/>
      <c r="PN706" s="37"/>
      <c r="PO706" s="34"/>
      <c r="PP706" s="40"/>
      <c r="PQ706" s="34"/>
      <c r="PR706" s="34"/>
      <c r="PS706" s="35"/>
      <c r="PT706" s="36"/>
      <c r="PU706" s="37"/>
      <c r="PV706" s="34"/>
      <c r="PW706" s="34"/>
      <c r="PX706" s="41"/>
      <c r="PY706" s="41"/>
      <c r="PZ706" s="41"/>
      <c r="QA706" s="41"/>
      <c r="QB706" s="36"/>
      <c r="QC706" s="41"/>
      <c r="QD706" s="36"/>
      <c r="QE706" s="34"/>
      <c r="QF706" s="34"/>
      <c r="QG706" s="37"/>
      <c r="QH706" s="38"/>
      <c r="QI706" s="34"/>
      <c r="QJ706" s="39"/>
      <c r="QK706" s="39"/>
      <c r="QL706" s="39"/>
      <c r="QM706" s="39"/>
      <c r="QN706" s="39"/>
      <c r="QO706" s="39"/>
      <c r="QP706" s="39"/>
      <c r="QQ706" s="39"/>
      <c r="QR706" s="39"/>
      <c r="QS706" s="39"/>
      <c r="QT706" s="39"/>
      <c r="QU706" s="37"/>
      <c r="QV706" s="37"/>
      <c r="QW706" s="37"/>
      <c r="QX706" s="37"/>
      <c r="QY706" s="34"/>
      <c r="QZ706" s="40"/>
      <c r="RA706" s="34"/>
      <c r="RB706" s="34"/>
      <c r="RC706" s="35"/>
      <c r="RD706" s="36"/>
      <c r="RE706" s="37"/>
      <c r="RF706" s="34"/>
      <c r="RG706" s="34"/>
      <c r="RH706" s="41"/>
      <c r="RI706" s="41"/>
      <c r="RJ706" s="41"/>
      <c r="RK706" s="41"/>
      <c r="RL706" s="36"/>
      <c r="RM706" s="41"/>
      <c r="RN706" s="36"/>
      <c r="RO706" s="34"/>
      <c r="RP706" s="34"/>
      <c r="RQ706" s="37"/>
      <c r="RR706" s="38"/>
      <c r="RS706" s="34"/>
      <c r="RT706" s="39"/>
      <c r="RU706" s="39"/>
      <c r="RV706" s="39"/>
      <c r="RW706" s="39"/>
      <c r="RX706" s="39"/>
      <c r="RY706" s="39"/>
      <c r="RZ706" s="39"/>
      <c r="SA706" s="39"/>
      <c r="SB706" s="39"/>
      <c r="SC706" s="39"/>
      <c r="SD706" s="39"/>
      <c r="SE706" s="37"/>
      <c r="SF706" s="37"/>
      <c r="SG706" s="37"/>
      <c r="SH706" s="37"/>
      <c r="SI706" s="34"/>
      <c r="SJ706" s="40"/>
      <c r="SK706" s="34"/>
      <c r="SL706" s="34"/>
      <c r="SM706" s="35"/>
      <c r="SN706" s="36"/>
      <c r="SO706" s="37"/>
      <c r="SP706" s="34"/>
      <c r="SQ706" s="34"/>
      <c r="SR706" s="41"/>
      <c r="SS706" s="41"/>
      <c r="ST706" s="41"/>
      <c r="SU706" s="41"/>
      <c r="SV706" s="36"/>
      <c r="SW706" s="41"/>
      <c r="SX706" s="36"/>
      <c r="SY706" s="34"/>
      <c r="SZ706" s="34"/>
      <c r="TA706" s="37"/>
      <c r="TB706" s="38"/>
      <c r="TC706" s="34"/>
      <c r="TD706" s="39"/>
      <c r="TE706" s="39"/>
      <c r="TF706" s="39"/>
      <c r="TG706" s="39"/>
      <c r="TH706" s="39"/>
      <c r="TI706" s="39"/>
      <c r="TJ706" s="39"/>
      <c r="TK706" s="39"/>
      <c r="TL706" s="39"/>
      <c r="TM706" s="39"/>
      <c r="TN706" s="39"/>
      <c r="TO706" s="37"/>
      <c r="TP706" s="37"/>
      <c r="TQ706" s="37"/>
      <c r="TR706" s="37"/>
      <c r="TS706" s="34"/>
      <c r="TT706" s="40"/>
      <c r="TU706" s="34"/>
      <c r="TV706" s="34"/>
      <c r="TW706" s="35"/>
      <c r="TX706" s="36"/>
      <c r="TY706" s="37"/>
      <c r="TZ706" s="34"/>
      <c r="UA706" s="34"/>
      <c r="UB706" s="41"/>
      <c r="UC706" s="41"/>
      <c r="UD706" s="41"/>
      <c r="UE706" s="41"/>
      <c r="UF706" s="36"/>
      <c r="UG706" s="41"/>
      <c r="UH706" s="36"/>
      <c r="UI706" s="34"/>
      <c r="UJ706" s="34"/>
      <c r="UK706" s="37"/>
      <c r="UL706" s="38"/>
      <c r="UM706" s="34"/>
      <c r="UN706" s="39"/>
      <c r="UO706" s="39"/>
      <c r="UP706" s="39"/>
      <c r="UQ706" s="39"/>
      <c r="UR706" s="39"/>
      <c r="US706" s="39"/>
      <c r="UT706" s="39"/>
      <c r="UU706" s="39"/>
      <c r="UV706" s="39"/>
      <c r="UW706" s="39"/>
      <c r="UX706" s="39"/>
      <c r="UY706" s="37"/>
      <c r="UZ706" s="37"/>
      <c r="VA706" s="37"/>
      <c r="VB706" s="37"/>
      <c r="VC706" s="34"/>
      <c r="VD706" s="40"/>
      <c r="VE706" s="34"/>
      <c r="VF706" s="34"/>
      <c r="VG706" s="35"/>
      <c r="VH706" s="36"/>
      <c r="VI706" s="37"/>
      <c r="VJ706" s="34"/>
      <c r="VK706" s="34"/>
      <c r="VL706" s="41"/>
      <c r="VM706" s="41"/>
      <c r="VN706" s="41"/>
      <c r="VO706" s="41"/>
      <c r="VP706" s="36"/>
      <c r="VQ706" s="41"/>
      <c r="VR706" s="36"/>
      <c r="VS706" s="34"/>
      <c r="VT706" s="34"/>
      <c r="VU706" s="37"/>
      <c r="VV706" s="38"/>
      <c r="VW706" s="34"/>
      <c r="VX706" s="39"/>
      <c r="VY706" s="39"/>
      <c r="VZ706" s="39"/>
      <c r="WA706" s="39"/>
      <c r="WB706" s="39"/>
      <c r="WC706" s="39"/>
      <c r="WD706" s="39"/>
      <c r="WE706" s="39"/>
      <c r="WF706" s="39"/>
      <c r="WG706" s="39"/>
      <c r="WH706" s="39"/>
      <c r="WI706" s="37"/>
      <c r="WJ706" s="37"/>
      <c r="WK706" s="37"/>
      <c r="WL706" s="37"/>
      <c r="WM706" s="34"/>
      <c r="WN706" s="40"/>
      <c r="WO706" s="34"/>
      <c r="WP706" s="34"/>
      <c r="WQ706" s="35"/>
      <c r="WR706" s="36"/>
      <c r="WS706" s="37"/>
      <c r="WT706" s="34"/>
      <c r="WU706" s="34"/>
      <c r="WV706" s="41"/>
      <c r="WW706" s="41"/>
      <c r="WX706" s="41"/>
      <c r="WY706" s="41"/>
      <c r="WZ706" s="36"/>
      <c r="XA706" s="41"/>
      <c r="XB706" s="36"/>
      <c r="XC706" s="34"/>
      <c r="XD706" s="34"/>
      <c r="XE706" s="37"/>
      <c r="XF706" s="38"/>
      <c r="XG706" s="34"/>
      <c r="XH706" s="39"/>
      <c r="XI706" s="39"/>
      <c r="XJ706" s="39"/>
      <c r="XK706" s="39"/>
      <c r="XL706" s="39"/>
      <c r="XM706" s="39"/>
      <c r="XN706" s="39"/>
      <c r="XO706" s="39"/>
      <c r="XP706" s="39"/>
      <c r="XQ706" s="39"/>
      <c r="XR706" s="39"/>
      <c r="XS706" s="37"/>
      <c r="XT706" s="37"/>
      <c r="XU706" s="37"/>
      <c r="XV706" s="37"/>
      <c r="XW706" s="34"/>
      <c r="XX706" s="40"/>
      <c r="XY706" s="34"/>
      <c r="XZ706" s="34"/>
      <c r="YA706" s="35"/>
      <c r="YB706" s="36"/>
      <c r="YC706" s="37"/>
      <c r="YD706" s="34"/>
      <c r="YE706" s="34"/>
      <c r="YF706" s="41"/>
      <c r="YG706" s="41"/>
      <c r="YH706" s="41"/>
      <c r="YI706" s="41"/>
      <c r="YJ706" s="36"/>
      <c r="YK706" s="41"/>
      <c r="YL706" s="36"/>
      <c r="YM706" s="34"/>
      <c r="YN706" s="34"/>
      <c r="YO706" s="37"/>
      <c r="YP706" s="38"/>
      <c r="YQ706" s="34"/>
      <c r="YR706" s="39"/>
      <c r="YS706" s="39"/>
      <c r="YT706" s="39"/>
      <c r="YU706" s="39"/>
      <c r="YV706" s="39"/>
      <c r="YW706" s="39"/>
      <c r="YX706" s="39"/>
      <c r="YY706" s="39"/>
      <c r="YZ706" s="39"/>
      <c r="ZA706" s="39"/>
      <c r="ZB706" s="39"/>
      <c r="ZC706" s="37"/>
      <c r="ZD706" s="37"/>
      <c r="ZE706" s="37"/>
      <c r="ZF706" s="37"/>
      <c r="ZG706" s="34"/>
      <c r="ZH706" s="40"/>
      <c r="ZI706" s="34"/>
      <c r="ZJ706" s="34"/>
      <c r="ZK706" s="35"/>
      <c r="ZL706" s="36"/>
      <c r="ZM706" s="37"/>
      <c r="ZN706" s="34"/>
      <c r="ZO706" s="34"/>
      <c r="ZP706" s="41"/>
      <c r="ZQ706" s="41"/>
      <c r="ZR706" s="41"/>
      <c r="ZS706" s="41"/>
      <c r="ZT706" s="36"/>
      <c r="ZU706" s="41"/>
      <c r="ZV706" s="36"/>
      <c r="ZW706" s="34"/>
      <c r="ZX706" s="34"/>
      <c r="ZY706" s="37"/>
      <c r="ZZ706" s="38"/>
      <c r="AAA706" s="34"/>
      <c r="AAB706" s="39"/>
      <c r="AAC706" s="39"/>
      <c r="AAD706" s="39"/>
      <c r="AAE706" s="39"/>
      <c r="AAF706" s="39"/>
      <c r="AAG706" s="39"/>
      <c r="AAH706" s="39"/>
      <c r="AAI706" s="39"/>
      <c r="AAJ706" s="39"/>
      <c r="AAK706" s="39"/>
      <c r="AAL706" s="39"/>
      <c r="AAM706" s="37"/>
      <c r="AAN706" s="37"/>
      <c r="AAO706" s="37"/>
      <c r="AAP706" s="37"/>
      <c r="AAQ706" s="34"/>
      <c r="AAR706" s="40"/>
      <c r="AAS706" s="34"/>
      <c r="AAT706" s="34"/>
      <c r="AAU706" s="35"/>
      <c r="AAV706" s="36"/>
      <c r="AAW706" s="37"/>
      <c r="AAX706" s="34"/>
      <c r="AAY706" s="34"/>
      <c r="AAZ706" s="41"/>
      <c r="ABA706" s="41"/>
      <c r="ABB706" s="41"/>
      <c r="ABC706" s="41"/>
      <c r="ABD706" s="36"/>
      <c r="ABE706" s="41"/>
      <c r="ABF706" s="36"/>
      <c r="ABG706" s="34"/>
      <c r="ABH706" s="34"/>
      <c r="ABI706" s="37"/>
      <c r="ABJ706" s="38"/>
      <c r="ABK706" s="34"/>
      <c r="ABL706" s="39"/>
      <c r="ABM706" s="39"/>
      <c r="ABN706" s="39"/>
      <c r="ABO706" s="39"/>
      <c r="ABP706" s="39"/>
      <c r="ABQ706" s="39"/>
      <c r="ABR706" s="39"/>
      <c r="ABS706" s="39"/>
      <c r="ABT706" s="39"/>
      <c r="ABU706" s="39"/>
      <c r="ABV706" s="39"/>
      <c r="ABW706" s="37"/>
      <c r="ABX706" s="37"/>
      <c r="ABY706" s="37"/>
      <c r="ABZ706" s="37"/>
      <c r="ACA706" s="34"/>
      <c r="ACB706" s="40"/>
      <c r="ACC706" s="34"/>
      <c r="ACD706" s="34"/>
      <c r="ACE706" s="35"/>
      <c r="ACF706" s="36"/>
      <c r="ACG706" s="37"/>
      <c r="ACH706" s="34"/>
      <c r="ACI706" s="34"/>
      <c r="ACJ706" s="41"/>
      <c r="ACK706" s="41"/>
      <c r="ACL706" s="41"/>
      <c r="ACM706" s="41"/>
      <c r="ACN706" s="36"/>
      <c r="ACO706" s="41"/>
      <c r="ACP706" s="36"/>
      <c r="ACQ706" s="34"/>
      <c r="ACR706" s="34"/>
      <c r="ACS706" s="37"/>
      <c r="ACT706" s="38"/>
      <c r="ACU706" s="34"/>
      <c r="ACV706" s="39"/>
      <c r="ACW706" s="39"/>
      <c r="ACX706" s="39"/>
      <c r="ACY706" s="39"/>
      <c r="ACZ706" s="39"/>
      <c r="ADA706" s="39"/>
      <c r="ADB706" s="39"/>
      <c r="ADC706" s="39"/>
      <c r="ADD706" s="39"/>
      <c r="ADE706" s="39"/>
      <c r="ADF706" s="39"/>
      <c r="ADG706" s="37"/>
      <c r="ADH706" s="37"/>
      <c r="ADI706" s="37"/>
      <c r="ADJ706" s="37"/>
      <c r="ADK706" s="34"/>
      <c r="ADL706" s="40"/>
      <c r="ADM706" s="34"/>
      <c r="ADN706" s="34"/>
      <c r="ADO706" s="35"/>
      <c r="ADP706" s="36"/>
      <c r="ADQ706" s="37"/>
      <c r="ADR706" s="34"/>
      <c r="ADS706" s="34"/>
      <c r="ADT706" s="41"/>
      <c r="ADU706" s="41"/>
      <c r="ADV706" s="41"/>
      <c r="ADW706" s="41"/>
      <c r="ADX706" s="36"/>
      <c r="ADY706" s="41"/>
      <c r="ADZ706" s="36"/>
      <c r="AEA706" s="34"/>
      <c r="AEB706" s="34"/>
      <c r="AEC706" s="37"/>
      <c r="AED706" s="38"/>
      <c r="AEE706" s="34"/>
      <c r="AEF706" s="39"/>
      <c r="AEG706" s="39"/>
      <c r="AEH706" s="39"/>
      <c r="AEI706" s="39"/>
      <c r="AEJ706" s="39"/>
      <c r="AEK706" s="39"/>
      <c r="AEL706" s="39"/>
      <c r="AEM706" s="39"/>
      <c r="AEN706" s="39"/>
      <c r="AEO706" s="39"/>
      <c r="AEP706" s="39"/>
      <c r="AEQ706" s="37"/>
      <c r="AER706" s="37"/>
      <c r="AES706" s="37"/>
      <c r="AET706" s="37"/>
      <c r="AEU706" s="34"/>
      <c r="AEV706" s="40"/>
      <c r="AEW706" s="34"/>
      <c r="AEX706" s="34"/>
      <c r="AEY706" s="35"/>
      <c r="AEZ706" s="36"/>
      <c r="AFA706" s="37"/>
      <c r="AFB706" s="34"/>
      <c r="AFC706" s="34"/>
      <c r="AFD706" s="41"/>
      <c r="AFE706" s="41"/>
      <c r="AFF706" s="41"/>
      <c r="AFG706" s="41"/>
      <c r="AFH706" s="36"/>
      <c r="AFI706" s="41"/>
      <c r="AFJ706" s="36"/>
      <c r="AFK706" s="34"/>
      <c r="AFL706" s="34"/>
      <c r="AFM706" s="37"/>
      <c r="AFN706" s="38"/>
      <c r="AFO706" s="34"/>
      <c r="AFP706" s="39"/>
      <c r="AFQ706" s="39"/>
      <c r="AFR706" s="39"/>
      <c r="AFS706" s="39"/>
      <c r="AFT706" s="39"/>
      <c r="AFU706" s="39"/>
      <c r="AFV706" s="39"/>
      <c r="AFW706" s="39"/>
      <c r="AFX706" s="39"/>
      <c r="AFY706" s="39"/>
      <c r="AFZ706" s="39"/>
      <c r="AGA706" s="37"/>
      <c r="AGB706" s="37"/>
      <c r="AGC706" s="37"/>
      <c r="AGD706" s="37"/>
      <c r="AGE706" s="34"/>
      <c r="AGF706" s="40"/>
      <c r="AGG706" s="34"/>
      <c r="AGH706" s="34"/>
      <c r="AGI706" s="35"/>
      <c r="AGJ706" s="36"/>
      <c r="AGK706" s="37"/>
      <c r="AGL706" s="34"/>
      <c r="AGM706" s="34"/>
      <c r="AGN706" s="41"/>
      <c r="AGO706" s="41"/>
      <c r="AGP706" s="41"/>
      <c r="AGQ706" s="41"/>
      <c r="AGR706" s="36"/>
      <c r="AGS706" s="41"/>
      <c r="AGT706" s="36"/>
      <c r="AGU706" s="34"/>
      <c r="AGV706" s="34"/>
      <c r="AGW706" s="37"/>
      <c r="AGX706" s="38"/>
      <c r="AGY706" s="34"/>
      <c r="AGZ706" s="39"/>
      <c r="AHA706" s="39"/>
      <c r="AHB706" s="39"/>
      <c r="AHC706" s="39"/>
      <c r="AHD706" s="39"/>
      <c r="AHE706" s="39"/>
      <c r="AHF706" s="39"/>
      <c r="AHG706" s="39"/>
      <c r="AHH706" s="39"/>
      <c r="AHI706" s="39"/>
      <c r="AHJ706" s="39"/>
      <c r="AHK706" s="37"/>
      <c r="AHL706" s="37"/>
      <c r="AHM706" s="37"/>
      <c r="AHN706" s="37"/>
      <c r="AHO706" s="34"/>
      <c r="AHP706" s="40"/>
      <c r="AHQ706" s="34"/>
      <c r="AHR706" s="34"/>
      <c r="AHS706" s="35"/>
      <c r="AHT706" s="36"/>
      <c r="AHU706" s="37"/>
      <c r="AHV706" s="34"/>
      <c r="AHW706" s="34"/>
      <c r="AHX706" s="41"/>
      <c r="AHY706" s="41"/>
      <c r="AHZ706" s="41"/>
      <c r="AIA706" s="41"/>
      <c r="AIB706" s="36"/>
      <c r="AIC706" s="41"/>
      <c r="AID706" s="36"/>
      <c r="AIE706" s="34"/>
      <c r="AIF706" s="34"/>
      <c r="AIG706" s="37"/>
      <c r="AIH706" s="38"/>
      <c r="AII706" s="34"/>
      <c r="AIJ706" s="39"/>
      <c r="AIK706" s="39"/>
      <c r="AIL706" s="39"/>
      <c r="AIM706" s="39"/>
      <c r="AIN706" s="39"/>
      <c r="AIO706" s="39"/>
      <c r="AIP706" s="39"/>
      <c r="AIQ706" s="39"/>
      <c r="AIR706" s="39"/>
      <c r="AIS706" s="39"/>
      <c r="AIT706" s="39"/>
      <c r="AIU706" s="37"/>
      <c r="AIV706" s="37"/>
      <c r="AIW706" s="37"/>
      <c r="AIX706" s="37"/>
      <c r="AIY706" s="34"/>
      <c r="AIZ706" s="40"/>
      <c r="AJA706" s="34"/>
      <c r="AJB706" s="34"/>
      <c r="AJC706" s="35"/>
      <c r="AJD706" s="36"/>
      <c r="AJE706" s="37"/>
      <c r="AJF706" s="34"/>
      <c r="AJG706" s="34"/>
      <c r="AJH706" s="41"/>
      <c r="AJI706" s="41"/>
      <c r="AJJ706" s="41"/>
      <c r="AJK706" s="41"/>
      <c r="AJL706" s="36"/>
      <c r="AJM706" s="41"/>
      <c r="AJN706" s="36"/>
      <c r="AJO706" s="34"/>
      <c r="AJP706" s="34"/>
      <c r="AJQ706" s="37"/>
      <c r="AJR706" s="38"/>
      <c r="AJS706" s="34"/>
      <c r="AJT706" s="39"/>
      <c r="AJU706" s="39"/>
      <c r="AJV706" s="39"/>
      <c r="AJW706" s="39"/>
      <c r="AJX706" s="39"/>
      <c r="AJY706" s="39"/>
      <c r="AJZ706" s="39"/>
      <c r="AKA706" s="39"/>
      <c r="AKB706" s="39"/>
      <c r="AKC706" s="39"/>
      <c r="AKD706" s="39"/>
      <c r="AKE706" s="37"/>
      <c r="AKF706" s="37"/>
      <c r="AKG706" s="37"/>
      <c r="AKH706" s="37"/>
      <c r="AKI706" s="34"/>
      <c r="AKJ706" s="40"/>
      <c r="AKK706" s="34"/>
      <c r="AKL706" s="34"/>
      <c r="AKM706" s="35"/>
      <c r="AKN706" s="36"/>
      <c r="AKO706" s="37"/>
      <c r="AKP706" s="34"/>
      <c r="AKQ706" s="34"/>
      <c r="AKR706" s="41"/>
      <c r="AKS706" s="41"/>
      <c r="AKT706" s="41"/>
      <c r="AKU706" s="41"/>
      <c r="AKV706" s="36"/>
      <c r="AKW706" s="41"/>
      <c r="AKX706" s="36"/>
      <c r="AKY706" s="34"/>
      <c r="AKZ706" s="34"/>
      <c r="ALA706" s="37"/>
      <c r="ALB706" s="38"/>
      <c r="ALC706" s="34"/>
      <c r="ALD706" s="39"/>
      <c r="ALE706" s="39"/>
      <c r="ALF706" s="39"/>
      <c r="ALG706" s="39"/>
      <c r="ALH706" s="39"/>
      <c r="ALI706" s="39"/>
      <c r="ALJ706" s="39"/>
      <c r="ALK706" s="39"/>
      <c r="ALL706" s="39"/>
      <c r="ALM706" s="39"/>
      <c r="ALN706" s="39"/>
      <c r="ALO706" s="37"/>
      <c r="ALP706" s="37"/>
      <c r="ALQ706" s="37"/>
      <c r="ALR706" s="37"/>
      <c r="ALS706" s="34"/>
      <c r="ALT706" s="40"/>
      <c r="ALU706" s="34"/>
      <c r="ALV706" s="34"/>
      <c r="ALW706" s="35"/>
      <c r="ALX706" s="36"/>
      <c r="ALY706" s="37"/>
      <c r="ALZ706" s="34"/>
      <c r="AMA706" s="34"/>
      <c r="AMB706" s="41"/>
      <c r="AMC706" s="41"/>
      <c r="AMD706" s="41"/>
      <c r="AME706" s="41"/>
      <c r="AMF706" s="36"/>
      <c r="AMG706" s="41"/>
      <c r="AMH706" s="36"/>
      <c r="AMI706" s="34"/>
      <c r="AMJ706" s="34"/>
      <c r="AMK706" s="37"/>
      <c r="AML706" s="38"/>
      <c r="AMM706" s="34"/>
      <c r="AMN706" s="39"/>
      <c r="AMO706" s="39"/>
      <c r="AMP706" s="39"/>
      <c r="AMQ706" s="39"/>
      <c r="AMR706" s="39"/>
      <c r="AMS706" s="39"/>
      <c r="AMT706" s="39"/>
      <c r="AMU706" s="39"/>
      <c r="AMV706" s="39"/>
      <c r="AMW706" s="39"/>
      <c r="AMX706" s="39"/>
      <c r="AMY706" s="37"/>
      <c r="AMZ706" s="37"/>
      <c r="ANA706" s="37"/>
      <c r="ANB706" s="37"/>
      <c r="ANC706" s="34"/>
      <c r="AND706" s="40"/>
      <c r="ANE706" s="34"/>
      <c r="ANF706" s="34"/>
      <c r="ANG706" s="35"/>
      <c r="ANH706" s="36"/>
      <c r="ANI706" s="37"/>
      <c r="ANJ706" s="34"/>
      <c r="ANK706" s="34"/>
      <c r="ANL706" s="41"/>
      <c r="ANM706" s="41"/>
      <c r="ANN706" s="41"/>
      <c r="ANO706" s="41"/>
      <c r="ANP706" s="36"/>
      <c r="ANQ706" s="41"/>
      <c r="ANR706" s="36"/>
      <c r="ANS706" s="34"/>
      <c r="ANT706" s="34"/>
      <c r="ANU706" s="37"/>
      <c r="ANV706" s="38"/>
      <c r="ANW706" s="34"/>
      <c r="ANX706" s="39"/>
      <c r="ANY706" s="39"/>
      <c r="ANZ706" s="39"/>
      <c r="AOA706" s="39"/>
      <c r="AOB706" s="39"/>
      <c r="AOC706" s="39"/>
      <c r="AOD706" s="39"/>
      <c r="AOE706" s="39"/>
      <c r="AOF706" s="39"/>
      <c r="AOG706" s="39"/>
      <c r="AOH706" s="39"/>
      <c r="AOI706" s="37"/>
      <c r="AOJ706" s="37"/>
      <c r="AOK706" s="37"/>
      <c r="AOL706" s="37"/>
      <c r="AOM706" s="34"/>
      <c r="AON706" s="40"/>
      <c r="AOO706" s="34"/>
      <c r="AOP706" s="34"/>
      <c r="AOQ706" s="35"/>
      <c r="AOR706" s="36"/>
      <c r="AOS706" s="37"/>
      <c r="AOT706" s="34"/>
      <c r="AOU706" s="34"/>
      <c r="AOV706" s="41"/>
      <c r="AOW706" s="41"/>
      <c r="AOX706" s="41"/>
      <c r="AOY706" s="41"/>
      <c r="AOZ706" s="36"/>
      <c r="APA706" s="41"/>
      <c r="APB706" s="36"/>
      <c r="APC706" s="34"/>
      <c r="APD706" s="34"/>
      <c r="APE706" s="37"/>
      <c r="APF706" s="38"/>
      <c r="APG706" s="34"/>
      <c r="APH706" s="39"/>
      <c r="API706" s="39"/>
      <c r="APJ706" s="39"/>
      <c r="APK706" s="39"/>
      <c r="APL706" s="39"/>
      <c r="APM706" s="39"/>
      <c r="APN706" s="39"/>
      <c r="APO706" s="39"/>
      <c r="APP706" s="39"/>
      <c r="APQ706" s="39"/>
      <c r="APR706" s="39"/>
      <c r="APS706" s="37"/>
      <c r="APT706" s="37"/>
      <c r="APU706" s="37"/>
      <c r="APV706" s="37"/>
      <c r="APW706" s="34"/>
      <c r="APX706" s="40"/>
      <c r="APY706" s="34"/>
      <c r="APZ706" s="34"/>
      <c r="AQA706" s="35"/>
      <c r="AQB706" s="36"/>
      <c r="AQC706" s="37"/>
      <c r="AQD706" s="34"/>
      <c r="AQE706" s="34"/>
      <c r="AQF706" s="41"/>
      <c r="AQG706" s="41"/>
      <c r="AQH706" s="41"/>
      <c r="AQI706" s="41"/>
      <c r="AQJ706" s="36"/>
      <c r="AQK706" s="41"/>
      <c r="AQL706" s="36"/>
      <c r="AQM706" s="34"/>
      <c r="AQN706" s="34"/>
      <c r="AQO706" s="37"/>
      <c r="AQP706" s="38"/>
      <c r="AQQ706" s="34"/>
      <c r="AQR706" s="39"/>
      <c r="AQS706" s="39"/>
      <c r="AQT706" s="39"/>
      <c r="AQU706" s="39"/>
      <c r="AQV706" s="39"/>
      <c r="AQW706" s="39"/>
      <c r="AQX706" s="39"/>
      <c r="AQY706" s="39"/>
      <c r="AQZ706" s="39"/>
      <c r="ARA706" s="39"/>
      <c r="ARB706" s="39"/>
      <c r="ARC706" s="37"/>
      <c r="ARD706" s="37"/>
      <c r="ARE706" s="37"/>
      <c r="ARF706" s="37"/>
      <c r="ARG706" s="34"/>
      <c r="ARH706" s="40"/>
      <c r="ARI706" s="34"/>
      <c r="ARJ706" s="34"/>
      <c r="ARK706" s="35"/>
      <c r="ARL706" s="36"/>
      <c r="ARM706" s="37"/>
      <c r="ARN706" s="34"/>
      <c r="ARO706" s="34"/>
      <c r="ARP706" s="41"/>
      <c r="ARQ706" s="41"/>
      <c r="ARR706" s="41"/>
      <c r="ARS706" s="41"/>
      <c r="ART706" s="36"/>
      <c r="ARU706" s="41"/>
      <c r="ARV706" s="36"/>
      <c r="ARW706" s="34"/>
      <c r="ARX706" s="34"/>
      <c r="ARY706" s="37"/>
      <c r="ARZ706" s="38"/>
      <c r="ASA706" s="34"/>
      <c r="ASB706" s="39"/>
      <c r="ASC706" s="39"/>
      <c r="ASD706" s="39"/>
      <c r="ASE706" s="39"/>
      <c r="ASF706" s="39"/>
      <c r="ASG706" s="39"/>
      <c r="ASH706" s="39"/>
      <c r="ASI706" s="39"/>
      <c r="ASJ706" s="39"/>
      <c r="ASK706" s="39"/>
      <c r="ASL706" s="39"/>
      <c r="ASM706" s="37"/>
      <c r="ASN706" s="37"/>
      <c r="ASO706" s="37"/>
      <c r="ASP706" s="37"/>
      <c r="ASQ706" s="34"/>
      <c r="ASR706" s="40"/>
      <c r="ASS706" s="34"/>
      <c r="AST706" s="34"/>
      <c r="ASU706" s="35"/>
      <c r="ASV706" s="36"/>
      <c r="ASW706" s="37"/>
      <c r="ASX706" s="34"/>
      <c r="ASY706" s="34"/>
      <c r="ASZ706" s="41"/>
      <c r="ATA706" s="41"/>
      <c r="ATB706" s="41"/>
      <c r="ATC706" s="41"/>
      <c r="ATD706" s="36"/>
      <c r="ATE706" s="41"/>
      <c r="ATF706" s="36"/>
      <c r="ATG706" s="34"/>
      <c r="ATH706" s="34"/>
      <c r="ATI706" s="37"/>
      <c r="ATJ706" s="38"/>
      <c r="ATK706" s="34"/>
      <c r="ATL706" s="39"/>
      <c r="ATM706" s="39"/>
      <c r="ATN706" s="39"/>
      <c r="ATO706" s="39"/>
      <c r="ATP706" s="39"/>
      <c r="ATQ706" s="39"/>
      <c r="ATR706" s="39"/>
      <c r="ATS706" s="39"/>
      <c r="ATT706" s="39"/>
      <c r="ATU706" s="39"/>
      <c r="ATV706" s="39"/>
      <c r="ATW706" s="37"/>
      <c r="ATX706" s="37"/>
      <c r="ATY706" s="37"/>
      <c r="ATZ706" s="37"/>
      <c r="AUA706" s="34"/>
      <c r="AUB706" s="40"/>
      <c r="AUC706" s="34"/>
      <c r="AUD706" s="34"/>
      <c r="AUE706" s="35"/>
      <c r="AUF706" s="36"/>
      <c r="AUG706" s="37"/>
      <c r="AUH706" s="34"/>
      <c r="AUI706" s="34"/>
      <c r="AUJ706" s="41"/>
      <c r="AUK706" s="41"/>
      <c r="AUL706" s="41"/>
      <c r="AUM706" s="41"/>
      <c r="AUN706" s="36"/>
      <c r="AUO706" s="41"/>
      <c r="AUP706" s="36"/>
      <c r="AUQ706" s="34"/>
      <c r="AUR706" s="34"/>
      <c r="AUS706" s="37"/>
      <c r="AUT706" s="38"/>
      <c r="AUU706" s="34"/>
      <c r="AUV706" s="39"/>
      <c r="AUW706" s="39"/>
      <c r="AUX706" s="39"/>
      <c r="AUY706" s="39"/>
      <c r="AUZ706" s="39"/>
      <c r="AVA706" s="39"/>
      <c r="AVB706" s="39"/>
      <c r="AVC706" s="39"/>
      <c r="AVD706" s="39"/>
      <c r="AVE706" s="39"/>
      <c r="AVF706" s="39"/>
      <c r="AVG706" s="37"/>
      <c r="AVH706" s="37"/>
      <c r="AVI706" s="37"/>
      <c r="AVJ706" s="37"/>
      <c r="AVK706" s="34"/>
      <c r="AVL706" s="40"/>
      <c r="AVM706" s="34"/>
      <c r="AVN706" s="34"/>
      <c r="AVO706" s="35"/>
      <c r="AVP706" s="36"/>
      <c r="AVQ706" s="37"/>
      <c r="AVR706" s="34"/>
      <c r="AVS706" s="34"/>
      <c r="AVT706" s="41"/>
      <c r="AVU706" s="41"/>
      <c r="AVV706" s="41"/>
      <c r="AVW706" s="41"/>
      <c r="AVX706" s="36"/>
      <c r="AVY706" s="41"/>
      <c r="AVZ706" s="36"/>
      <c r="AWA706" s="34"/>
      <c r="AWB706" s="34"/>
      <c r="AWC706" s="37"/>
      <c r="AWD706" s="38"/>
      <c r="AWE706" s="34"/>
      <c r="AWF706" s="39"/>
      <c r="AWG706" s="39"/>
      <c r="AWH706" s="39"/>
      <c r="AWI706" s="39"/>
      <c r="AWJ706" s="39"/>
      <c r="AWK706" s="39"/>
      <c r="AWL706" s="39"/>
      <c r="AWM706" s="39"/>
      <c r="AWN706" s="39"/>
      <c r="AWO706" s="39"/>
      <c r="AWP706" s="39"/>
      <c r="AWQ706" s="37"/>
      <c r="AWR706" s="37"/>
      <c r="AWS706" s="37"/>
      <c r="AWT706" s="37"/>
      <c r="AWU706" s="34"/>
      <c r="AWV706" s="40"/>
      <c r="AWW706" s="34"/>
      <c r="AWX706" s="34"/>
      <c r="AWY706" s="35"/>
      <c r="AWZ706" s="36"/>
      <c r="AXA706" s="37"/>
      <c r="AXB706" s="34"/>
      <c r="AXC706" s="34"/>
      <c r="AXD706" s="41"/>
      <c r="AXE706" s="41"/>
      <c r="AXF706" s="41"/>
      <c r="AXG706" s="41"/>
      <c r="AXH706" s="36"/>
      <c r="AXI706" s="41"/>
      <c r="AXJ706" s="36"/>
      <c r="AXK706" s="34"/>
      <c r="AXL706" s="34"/>
      <c r="AXM706" s="37"/>
      <c r="AXN706" s="38"/>
      <c r="AXO706" s="34"/>
      <c r="AXP706" s="39"/>
      <c r="AXQ706" s="39"/>
      <c r="AXR706" s="39"/>
      <c r="AXS706" s="39"/>
      <c r="AXT706" s="39"/>
      <c r="AXU706" s="39"/>
      <c r="AXV706" s="39"/>
      <c r="AXW706" s="39"/>
      <c r="AXX706" s="39"/>
      <c r="AXY706" s="39"/>
      <c r="AXZ706" s="39"/>
      <c r="AYA706" s="37"/>
      <c r="AYB706" s="37"/>
      <c r="AYC706" s="37"/>
      <c r="AYD706" s="37"/>
      <c r="AYE706" s="34"/>
      <c r="AYF706" s="40"/>
      <c r="AYG706" s="34"/>
      <c r="AYH706" s="34"/>
      <c r="AYI706" s="35"/>
      <c r="AYJ706" s="36"/>
      <c r="AYK706" s="37"/>
      <c r="AYL706" s="34"/>
      <c r="AYM706" s="34"/>
      <c r="AYN706" s="41"/>
      <c r="AYO706" s="41"/>
      <c r="AYP706" s="41"/>
      <c r="AYQ706" s="41"/>
      <c r="AYR706" s="36"/>
      <c r="AYS706" s="41"/>
      <c r="AYT706" s="36"/>
      <c r="AYU706" s="34"/>
      <c r="AYV706" s="34"/>
      <c r="AYW706" s="37"/>
      <c r="AYX706" s="38"/>
      <c r="AYY706" s="34"/>
      <c r="AYZ706" s="39"/>
      <c r="AZA706" s="39"/>
      <c r="AZB706" s="39"/>
      <c r="AZC706" s="39"/>
      <c r="AZD706" s="39"/>
      <c r="AZE706" s="39"/>
      <c r="AZF706" s="39"/>
      <c r="AZG706" s="39"/>
      <c r="AZH706" s="39"/>
      <c r="AZI706" s="39"/>
      <c r="AZJ706" s="39"/>
      <c r="AZK706" s="37"/>
      <c r="AZL706" s="37"/>
      <c r="AZM706" s="37"/>
      <c r="AZN706" s="37"/>
      <c r="AZO706" s="34"/>
      <c r="AZP706" s="40"/>
      <c r="AZQ706" s="34"/>
      <c r="AZR706" s="34"/>
      <c r="AZS706" s="35"/>
      <c r="AZT706" s="36"/>
      <c r="AZU706" s="37"/>
      <c r="AZV706" s="34"/>
      <c r="AZW706" s="34"/>
      <c r="AZX706" s="41"/>
      <c r="AZY706" s="41"/>
      <c r="AZZ706" s="41"/>
      <c r="BAA706" s="41"/>
      <c r="BAB706" s="36"/>
      <c r="BAC706" s="41"/>
      <c r="BAD706" s="36"/>
      <c r="BAE706" s="34"/>
      <c r="BAF706" s="34"/>
      <c r="BAG706" s="37"/>
      <c r="BAH706" s="38"/>
      <c r="BAI706" s="34"/>
      <c r="BAJ706" s="39"/>
      <c r="BAK706" s="39"/>
      <c r="BAL706" s="39"/>
      <c r="BAM706" s="39"/>
      <c r="BAN706" s="39"/>
      <c r="BAO706" s="39"/>
      <c r="BAP706" s="39"/>
      <c r="BAQ706" s="39"/>
      <c r="BAR706" s="39"/>
      <c r="BAS706" s="39"/>
      <c r="BAT706" s="39"/>
      <c r="BAU706" s="37"/>
      <c r="BAV706" s="37"/>
      <c r="BAW706" s="37"/>
      <c r="BAX706" s="37"/>
      <c r="BAY706" s="34"/>
      <c r="BAZ706" s="40"/>
      <c r="BBA706" s="34"/>
      <c r="BBB706" s="34"/>
      <c r="BBC706" s="35"/>
      <c r="BBD706" s="36"/>
      <c r="BBE706" s="37"/>
      <c r="BBF706" s="34"/>
      <c r="BBG706" s="34"/>
      <c r="BBH706" s="41"/>
      <c r="BBI706" s="41"/>
      <c r="BBJ706" s="41"/>
      <c r="BBK706" s="41"/>
      <c r="BBL706" s="36"/>
      <c r="BBM706" s="41"/>
      <c r="BBN706" s="36"/>
      <c r="BBO706" s="34"/>
      <c r="BBP706" s="34"/>
      <c r="BBQ706" s="37"/>
      <c r="BBR706" s="38"/>
      <c r="BBS706" s="34"/>
      <c r="BBT706" s="39"/>
      <c r="BBU706" s="39"/>
      <c r="BBV706" s="39"/>
      <c r="BBW706" s="39"/>
      <c r="BBX706" s="39"/>
      <c r="BBY706" s="39"/>
      <c r="BBZ706" s="39"/>
      <c r="BCA706" s="39"/>
      <c r="BCB706" s="39"/>
      <c r="BCC706" s="39"/>
      <c r="BCD706" s="39"/>
      <c r="BCE706" s="37"/>
      <c r="BCF706" s="37"/>
      <c r="BCG706" s="37"/>
      <c r="BCH706" s="37"/>
      <c r="BCI706" s="34"/>
      <c r="BCJ706" s="40"/>
      <c r="BCK706" s="34"/>
      <c r="BCL706" s="34"/>
      <c r="BCM706" s="35"/>
      <c r="BCN706" s="36"/>
      <c r="BCO706" s="37"/>
      <c r="BCP706" s="34"/>
      <c r="BCQ706" s="34"/>
      <c r="BCR706" s="41"/>
      <c r="BCS706" s="41"/>
      <c r="BCT706" s="41"/>
      <c r="BCU706" s="41"/>
      <c r="BCV706" s="36"/>
      <c r="BCW706" s="41"/>
      <c r="BCX706" s="36"/>
      <c r="BCY706" s="34"/>
      <c r="BCZ706" s="34"/>
      <c r="BDA706" s="37"/>
      <c r="BDB706" s="38"/>
      <c r="BDC706" s="34"/>
      <c r="BDD706" s="39"/>
      <c r="BDE706" s="39"/>
      <c r="BDF706" s="39"/>
      <c r="BDG706" s="39"/>
      <c r="BDH706" s="39"/>
      <c r="BDI706" s="39"/>
      <c r="BDJ706" s="39"/>
      <c r="BDK706" s="39"/>
      <c r="BDL706" s="39"/>
      <c r="BDM706" s="39"/>
      <c r="BDN706" s="39"/>
      <c r="BDO706" s="37"/>
      <c r="BDP706" s="37"/>
      <c r="BDQ706" s="37"/>
      <c r="BDR706" s="37"/>
      <c r="BDS706" s="34"/>
      <c r="BDT706" s="40"/>
      <c r="BDU706" s="34"/>
      <c r="BDV706" s="34"/>
      <c r="BDW706" s="35"/>
      <c r="BDX706" s="36"/>
      <c r="BDY706" s="37"/>
      <c r="BDZ706" s="34"/>
      <c r="BEA706" s="34"/>
      <c r="BEB706" s="41"/>
      <c r="BEC706" s="41"/>
      <c r="BED706" s="41"/>
      <c r="BEE706" s="41"/>
      <c r="BEF706" s="36"/>
      <c r="BEG706" s="41"/>
      <c r="BEH706" s="36"/>
      <c r="BEI706" s="34"/>
      <c r="BEJ706" s="34"/>
      <c r="BEK706" s="37"/>
      <c r="BEL706" s="38"/>
      <c r="BEM706" s="34"/>
      <c r="BEN706" s="39"/>
      <c r="BEO706" s="39"/>
      <c r="BEP706" s="39"/>
      <c r="BEQ706" s="39"/>
      <c r="BER706" s="39"/>
      <c r="BES706" s="39"/>
      <c r="BET706" s="39"/>
      <c r="BEU706" s="39"/>
      <c r="BEV706" s="39"/>
      <c r="BEW706" s="39"/>
      <c r="BEX706" s="39"/>
      <c r="BEY706" s="37"/>
      <c r="BEZ706" s="37"/>
      <c r="BFA706" s="37"/>
      <c r="BFB706" s="37"/>
      <c r="BFC706" s="34"/>
      <c r="BFD706" s="40"/>
      <c r="BFE706" s="34"/>
      <c r="BFF706" s="34"/>
      <c r="BFG706" s="35"/>
      <c r="BFH706" s="36"/>
      <c r="BFI706" s="37"/>
      <c r="BFJ706" s="34"/>
      <c r="BFK706" s="34"/>
      <c r="BFL706" s="41"/>
      <c r="BFM706" s="41"/>
      <c r="BFN706" s="41"/>
      <c r="BFO706" s="41"/>
      <c r="BFP706" s="36"/>
      <c r="BFQ706" s="41"/>
      <c r="BFR706" s="36"/>
      <c r="BFS706" s="34"/>
      <c r="BFT706" s="34"/>
      <c r="BFU706" s="37"/>
      <c r="BFV706" s="38"/>
      <c r="BFW706" s="34"/>
      <c r="BFX706" s="39"/>
      <c r="BFY706" s="39"/>
      <c r="BFZ706" s="39"/>
      <c r="BGA706" s="39"/>
      <c r="BGB706" s="39"/>
      <c r="BGC706" s="39"/>
      <c r="BGD706" s="39"/>
      <c r="BGE706" s="39"/>
      <c r="BGF706" s="39"/>
      <c r="BGG706" s="39"/>
      <c r="BGH706" s="39"/>
      <c r="BGI706" s="37"/>
      <c r="BGJ706" s="37"/>
      <c r="BGK706" s="37"/>
      <c r="BGL706" s="37"/>
      <c r="BGM706" s="34"/>
      <c r="BGN706" s="40"/>
      <c r="BGO706" s="34"/>
      <c r="BGP706" s="34"/>
      <c r="BGQ706" s="35"/>
      <c r="BGR706" s="36"/>
      <c r="BGS706" s="37"/>
      <c r="BGT706" s="34"/>
      <c r="BGU706" s="34"/>
      <c r="BGV706" s="41"/>
      <c r="BGW706" s="41"/>
      <c r="BGX706" s="41"/>
      <c r="BGY706" s="41"/>
      <c r="BGZ706" s="36"/>
      <c r="BHA706" s="41"/>
      <c r="BHB706" s="36"/>
      <c r="BHC706" s="34"/>
      <c r="BHD706" s="34"/>
      <c r="BHE706" s="37"/>
      <c r="BHF706" s="38"/>
      <c r="BHG706" s="34"/>
      <c r="BHH706" s="39"/>
      <c r="BHI706" s="39"/>
      <c r="BHJ706" s="39"/>
      <c r="BHK706" s="39"/>
      <c r="BHL706" s="39"/>
      <c r="BHM706" s="39"/>
      <c r="BHN706" s="39"/>
      <c r="BHO706" s="39"/>
      <c r="BHP706" s="39"/>
      <c r="BHQ706" s="39"/>
      <c r="BHR706" s="39"/>
      <c r="BHS706" s="37"/>
      <c r="BHT706" s="37"/>
      <c r="BHU706" s="37"/>
      <c r="BHV706" s="37"/>
      <c r="BHW706" s="34"/>
      <c r="BHX706" s="40"/>
      <c r="BHY706" s="34"/>
      <c r="BHZ706" s="34"/>
      <c r="BIA706" s="35"/>
      <c r="BIB706" s="36"/>
      <c r="BIC706" s="37"/>
      <c r="BID706" s="34"/>
      <c r="BIE706" s="34"/>
      <c r="BIF706" s="41"/>
      <c r="BIG706" s="41"/>
      <c r="BIH706" s="41"/>
      <c r="BII706" s="41"/>
      <c r="BIJ706" s="36"/>
      <c r="BIK706" s="41"/>
      <c r="BIL706" s="36"/>
      <c r="BIM706" s="34"/>
      <c r="BIN706" s="34"/>
      <c r="BIO706" s="37"/>
      <c r="BIP706" s="38"/>
      <c r="BIQ706" s="34"/>
      <c r="BIR706" s="39"/>
      <c r="BIS706" s="39"/>
      <c r="BIT706" s="39"/>
      <c r="BIU706" s="39"/>
      <c r="BIV706" s="39"/>
      <c r="BIW706" s="39"/>
      <c r="BIX706" s="39"/>
      <c r="BIY706" s="39"/>
      <c r="BIZ706" s="39"/>
      <c r="BJA706" s="39"/>
      <c r="BJB706" s="39"/>
      <c r="BJC706" s="37"/>
      <c r="BJD706" s="37"/>
      <c r="BJE706" s="37"/>
      <c r="BJF706" s="37"/>
      <c r="BJG706" s="34"/>
      <c r="BJH706" s="40"/>
      <c r="BJI706" s="34"/>
      <c r="BJJ706" s="34"/>
      <c r="BJK706" s="35"/>
      <c r="BJL706" s="36"/>
      <c r="BJM706" s="37"/>
      <c r="BJN706" s="34"/>
      <c r="BJO706" s="34"/>
      <c r="BJP706" s="41"/>
      <c r="BJQ706" s="41"/>
      <c r="BJR706" s="41"/>
      <c r="BJS706" s="41"/>
      <c r="BJT706" s="36"/>
      <c r="BJU706" s="41"/>
      <c r="BJV706" s="36"/>
      <c r="BJW706" s="34"/>
      <c r="BJX706" s="34"/>
      <c r="BJY706" s="37"/>
      <c r="BJZ706" s="38"/>
      <c r="BKA706" s="34"/>
      <c r="BKB706" s="39"/>
      <c r="BKC706" s="39"/>
      <c r="BKD706" s="39"/>
      <c r="BKE706" s="39"/>
      <c r="BKF706" s="39"/>
      <c r="BKG706" s="39"/>
      <c r="BKH706" s="39"/>
      <c r="BKI706" s="39"/>
      <c r="BKJ706" s="39"/>
      <c r="BKK706" s="39"/>
      <c r="BKL706" s="39"/>
      <c r="BKM706" s="37"/>
      <c r="BKN706" s="37"/>
      <c r="BKO706" s="37"/>
      <c r="BKP706" s="37"/>
      <c r="BKQ706" s="34"/>
      <c r="BKR706" s="40"/>
      <c r="BKS706" s="34"/>
      <c r="BKT706" s="34"/>
      <c r="BKU706" s="35"/>
      <c r="BKV706" s="36"/>
      <c r="BKW706" s="37"/>
      <c r="BKX706" s="34"/>
      <c r="BKY706" s="34"/>
      <c r="BKZ706" s="41"/>
      <c r="BLA706" s="41"/>
      <c r="BLB706" s="41"/>
      <c r="BLC706" s="41"/>
      <c r="BLD706" s="36"/>
      <c r="BLE706" s="41"/>
      <c r="BLF706" s="36"/>
      <c r="BLG706" s="34"/>
      <c r="BLH706" s="34"/>
      <c r="BLI706" s="37"/>
      <c r="BLJ706" s="38"/>
      <c r="BLK706" s="34"/>
      <c r="BLL706" s="39"/>
      <c r="BLM706" s="39"/>
      <c r="BLN706" s="39"/>
      <c r="BLO706" s="39"/>
      <c r="BLP706" s="39"/>
      <c r="BLQ706" s="39"/>
      <c r="BLR706" s="39"/>
      <c r="BLS706" s="39"/>
      <c r="BLT706" s="39"/>
      <c r="BLU706" s="39"/>
      <c r="BLV706" s="39"/>
      <c r="BLW706" s="37"/>
      <c r="BLX706" s="37"/>
      <c r="BLY706" s="37"/>
      <c r="BLZ706" s="37"/>
      <c r="BMA706" s="34"/>
      <c r="BMB706" s="40"/>
      <c r="BMC706" s="34"/>
      <c r="BMD706" s="34"/>
      <c r="BME706" s="35"/>
      <c r="BMF706" s="36"/>
      <c r="BMG706" s="37"/>
      <c r="BMH706" s="34"/>
      <c r="BMI706" s="34"/>
      <c r="BMJ706" s="41"/>
      <c r="BMK706" s="41"/>
      <c r="BML706" s="41"/>
      <c r="BMM706" s="41"/>
      <c r="BMN706" s="36"/>
      <c r="BMO706" s="41"/>
      <c r="BMP706" s="36"/>
      <c r="BMQ706" s="34"/>
      <c r="BMR706" s="34"/>
      <c r="BMS706" s="37"/>
      <c r="BMT706" s="38"/>
      <c r="BMU706" s="34"/>
      <c r="BMV706" s="39"/>
      <c r="BMW706" s="39"/>
      <c r="BMX706" s="39"/>
      <c r="BMY706" s="39"/>
      <c r="BMZ706" s="39"/>
      <c r="BNA706" s="39"/>
      <c r="BNB706" s="39"/>
      <c r="BNC706" s="39"/>
      <c r="BND706" s="39"/>
      <c r="BNE706" s="39"/>
      <c r="BNF706" s="39"/>
      <c r="BNG706" s="37"/>
      <c r="BNH706" s="37"/>
      <c r="BNI706" s="37"/>
      <c r="BNJ706" s="37"/>
      <c r="BNK706" s="34"/>
      <c r="BNL706" s="40"/>
      <c r="BNM706" s="34"/>
      <c r="BNN706" s="34"/>
      <c r="BNO706" s="35"/>
      <c r="BNP706" s="36"/>
      <c r="BNQ706" s="37"/>
      <c r="BNR706" s="34"/>
      <c r="BNS706" s="34"/>
      <c r="BNT706" s="41"/>
      <c r="BNU706" s="41"/>
      <c r="BNV706" s="41"/>
      <c r="BNW706" s="41"/>
      <c r="BNX706" s="36"/>
      <c r="BNY706" s="41"/>
      <c r="BNZ706" s="36"/>
      <c r="BOA706" s="34"/>
      <c r="BOB706" s="34"/>
      <c r="BOC706" s="37"/>
      <c r="BOD706" s="38"/>
      <c r="BOE706" s="34"/>
      <c r="BOF706" s="39"/>
      <c r="BOG706" s="39"/>
      <c r="BOH706" s="39"/>
      <c r="BOI706" s="39"/>
      <c r="BOJ706" s="39"/>
      <c r="BOK706" s="39"/>
      <c r="BOL706" s="39"/>
      <c r="BOM706" s="39"/>
      <c r="BON706" s="39"/>
      <c r="BOO706" s="39"/>
      <c r="BOP706" s="39"/>
      <c r="BOQ706" s="37"/>
      <c r="BOR706" s="37"/>
      <c r="BOS706" s="37"/>
      <c r="BOT706" s="37"/>
      <c r="BOU706" s="34"/>
      <c r="BOV706" s="40"/>
      <c r="BOW706" s="34"/>
      <c r="BOX706" s="34"/>
      <c r="BOY706" s="35"/>
      <c r="BOZ706" s="36"/>
      <c r="BPA706" s="37"/>
      <c r="BPB706" s="34"/>
      <c r="BPC706" s="34"/>
      <c r="BPD706" s="41"/>
      <c r="BPE706" s="41"/>
      <c r="BPF706" s="41"/>
      <c r="BPG706" s="41"/>
      <c r="BPH706" s="36"/>
      <c r="BPI706" s="41"/>
      <c r="BPJ706" s="36"/>
      <c r="BPK706" s="34"/>
      <c r="BPL706" s="34"/>
      <c r="BPM706" s="37"/>
      <c r="BPN706" s="38"/>
      <c r="BPO706" s="34"/>
      <c r="BPP706" s="39"/>
      <c r="BPQ706" s="39"/>
      <c r="BPR706" s="39"/>
      <c r="BPS706" s="39"/>
      <c r="BPT706" s="39"/>
      <c r="BPU706" s="39"/>
      <c r="BPV706" s="39"/>
      <c r="BPW706" s="39"/>
      <c r="BPX706" s="39"/>
      <c r="BPY706" s="39"/>
      <c r="BPZ706" s="39"/>
      <c r="BQA706" s="37"/>
      <c r="BQB706" s="37"/>
      <c r="BQC706" s="37"/>
      <c r="BQD706" s="37"/>
      <c r="BQE706" s="34"/>
      <c r="BQF706" s="40"/>
      <c r="BQG706" s="34"/>
      <c r="BQH706" s="34"/>
      <c r="BQI706" s="35"/>
      <c r="BQJ706" s="36"/>
      <c r="BQK706" s="37"/>
      <c r="BQL706" s="34"/>
      <c r="BQM706" s="34"/>
      <c r="BQN706" s="41"/>
      <c r="BQO706" s="41"/>
      <c r="BQP706" s="41"/>
      <c r="BQQ706" s="41"/>
      <c r="BQR706" s="36"/>
      <c r="BQS706" s="41"/>
      <c r="BQT706" s="36"/>
      <c r="BQU706" s="34"/>
      <c r="BQV706" s="34"/>
      <c r="BQW706" s="37"/>
      <c r="BQX706" s="38"/>
      <c r="BQY706" s="34"/>
      <c r="BQZ706" s="39"/>
      <c r="BRA706" s="39"/>
      <c r="BRB706" s="39"/>
      <c r="BRC706" s="39"/>
      <c r="BRD706" s="39"/>
      <c r="BRE706" s="39"/>
      <c r="BRF706" s="39"/>
      <c r="BRG706" s="39"/>
      <c r="BRH706" s="39"/>
      <c r="BRI706" s="39"/>
      <c r="BRJ706" s="39"/>
      <c r="BRK706" s="37"/>
      <c r="BRL706" s="37"/>
      <c r="BRM706" s="37"/>
      <c r="BRN706" s="37"/>
      <c r="BRO706" s="34"/>
      <c r="BRP706" s="40"/>
      <c r="BRQ706" s="34"/>
      <c r="BRR706" s="34"/>
      <c r="BRS706" s="35"/>
      <c r="BRT706" s="36"/>
      <c r="BRU706" s="37"/>
      <c r="BRV706" s="34"/>
      <c r="BRW706" s="34"/>
      <c r="BRX706" s="41"/>
      <c r="BRY706" s="41"/>
      <c r="BRZ706" s="41"/>
      <c r="BSA706" s="41"/>
      <c r="BSB706" s="36"/>
      <c r="BSC706" s="41"/>
      <c r="BSD706" s="36"/>
      <c r="BSE706" s="34"/>
      <c r="BSF706" s="34"/>
      <c r="BSG706" s="37"/>
      <c r="BSH706" s="38"/>
      <c r="BSI706" s="34"/>
      <c r="BSJ706" s="39"/>
      <c r="BSK706" s="39"/>
      <c r="BSL706" s="39"/>
      <c r="BSM706" s="39"/>
      <c r="BSN706" s="39"/>
      <c r="BSO706" s="39"/>
      <c r="BSP706" s="39"/>
      <c r="BSQ706" s="39"/>
      <c r="BSR706" s="39"/>
      <c r="BSS706" s="39"/>
      <c r="BST706" s="39"/>
      <c r="BSU706" s="37"/>
      <c r="BSV706" s="37"/>
      <c r="BSW706" s="37"/>
      <c r="BSX706" s="37"/>
      <c r="BSY706" s="34"/>
      <c r="BSZ706" s="40"/>
      <c r="BTA706" s="34"/>
      <c r="BTB706" s="34"/>
      <c r="BTC706" s="35"/>
      <c r="BTD706" s="36"/>
      <c r="BTE706" s="37"/>
      <c r="BTF706" s="34"/>
      <c r="BTG706" s="34"/>
      <c r="BTH706" s="41"/>
      <c r="BTI706" s="41"/>
      <c r="BTJ706" s="41"/>
      <c r="BTK706" s="41"/>
      <c r="BTL706" s="36"/>
      <c r="BTM706" s="41"/>
      <c r="BTN706" s="36"/>
      <c r="BTO706" s="34"/>
      <c r="BTP706" s="34"/>
      <c r="BTQ706" s="37"/>
      <c r="BTR706" s="38"/>
      <c r="BTS706" s="34"/>
      <c r="BTT706" s="39"/>
      <c r="BTU706" s="39"/>
      <c r="BTV706" s="39"/>
      <c r="BTW706" s="39"/>
      <c r="BTX706" s="39"/>
      <c r="BTY706" s="39"/>
      <c r="BTZ706" s="39"/>
      <c r="BUA706" s="39"/>
      <c r="BUB706" s="39"/>
      <c r="BUC706" s="39"/>
      <c r="BUD706" s="39"/>
      <c r="BUE706" s="37"/>
      <c r="BUF706" s="37"/>
      <c r="BUG706" s="37"/>
      <c r="BUH706" s="37"/>
      <c r="BUI706" s="34"/>
      <c r="BUJ706" s="40"/>
      <c r="BUK706" s="34"/>
      <c r="BUL706" s="34"/>
      <c r="BUM706" s="35"/>
      <c r="BUN706" s="36"/>
      <c r="BUO706" s="37"/>
      <c r="BUP706" s="34"/>
      <c r="BUQ706" s="34"/>
      <c r="BUR706" s="41"/>
      <c r="BUS706" s="41"/>
      <c r="BUT706" s="41"/>
      <c r="BUU706" s="41"/>
      <c r="BUV706" s="36"/>
      <c r="BUW706" s="41"/>
      <c r="BUX706" s="36"/>
      <c r="BUY706" s="34"/>
      <c r="BUZ706" s="34"/>
      <c r="BVA706" s="37"/>
      <c r="BVB706" s="38"/>
      <c r="BVC706" s="34"/>
      <c r="BVD706" s="39"/>
      <c r="BVE706" s="39"/>
      <c r="BVF706" s="39"/>
      <c r="BVG706" s="39"/>
      <c r="BVH706" s="39"/>
      <c r="BVI706" s="39"/>
      <c r="BVJ706" s="39"/>
      <c r="BVK706" s="39"/>
      <c r="BVL706" s="39"/>
      <c r="BVM706" s="39"/>
      <c r="BVN706" s="39"/>
      <c r="BVO706" s="37"/>
      <c r="BVP706" s="37"/>
      <c r="BVQ706" s="37"/>
      <c r="BVR706" s="37"/>
      <c r="BVS706" s="34"/>
      <c r="BVT706" s="40"/>
      <c r="BVU706" s="34"/>
      <c r="BVV706" s="34"/>
      <c r="BVW706" s="35"/>
      <c r="BVX706" s="36"/>
      <c r="BVY706" s="37"/>
      <c r="BVZ706" s="34"/>
      <c r="BWA706" s="34"/>
      <c r="BWB706" s="41"/>
      <c r="BWC706" s="41"/>
      <c r="BWD706" s="41"/>
      <c r="BWE706" s="41"/>
      <c r="BWF706" s="36"/>
      <c r="BWG706" s="41"/>
      <c r="BWH706" s="36"/>
      <c r="BWI706" s="34"/>
      <c r="BWJ706" s="34"/>
      <c r="BWK706" s="37"/>
      <c r="BWL706" s="38"/>
      <c r="BWM706" s="34"/>
      <c r="BWN706" s="39"/>
      <c r="BWO706" s="39"/>
      <c r="BWP706" s="39"/>
      <c r="BWQ706" s="39"/>
      <c r="BWR706" s="39"/>
      <c r="BWS706" s="39"/>
      <c r="BWT706" s="39"/>
      <c r="BWU706" s="39"/>
      <c r="BWV706" s="39"/>
      <c r="BWW706" s="39"/>
      <c r="BWX706" s="39"/>
      <c r="BWY706" s="37"/>
      <c r="BWZ706" s="37"/>
      <c r="BXA706" s="37"/>
      <c r="BXB706" s="37"/>
      <c r="BXC706" s="34"/>
      <c r="BXD706" s="40"/>
      <c r="BXE706" s="34"/>
      <c r="BXF706" s="34"/>
      <c r="BXG706" s="35"/>
      <c r="BXH706" s="36"/>
      <c r="BXI706" s="37"/>
      <c r="BXJ706" s="34"/>
      <c r="BXK706" s="34"/>
      <c r="BXL706" s="41"/>
      <c r="BXM706" s="41"/>
      <c r="BXN706" s="41"/>
      <c r="BXO706" s="41"/>
      <c r="BXP706" s="36"/>
      <c r="BXQ706" s="41"/>
      <c r="BXR706" s="36"/>
      <c r="BXS706" s="34"/>
      <c r="BXT706" s="34"/>
      <c r="BXU706" s="37"/>
      <c r="BXV706" s="38"/>
      <c r="BXW706" s="34"/>
      <c r="BXX706" s="39"/>
      <c r="BXY706" s="39"/>
      <c r="BXZ706" s="39"/>
      <c r="BYA706" s="39"/>
      <c r="BYB706" s="39"/>
      <c r="BYC706" s="39"/>
      <c r="BYD706" s="39"/>
      <c r="BYE706" s="39"/>
      <c r="BYF706" s="39"/>
      <c r="BYG706" s="39"/>
      <c r="BYH706" s="39"/>
      <c r="BYI706" s="37"/>
      <c r="BYJ706" s="37"/>
      <c r="BYK706" s="37"/>
      <c r="BYL706" s="37"/>
      <c r="BYM706" s="34"/>
      <c r="BYN706" s="40"/>
      <c r="BYO706" s="34"/>
      <c r="BYP706" s="34"/>
      <c r="BYQ706" s="35"/>
      <c r="BYR706" s="36"/>
      <c r="BYS706" s="37"/>
      <c r="BYT706" s="34"/>
      <c r="BYU706" s="34"/>
      <c r="BYV706" s="41"/>
      <c r="BYW706" s="41"/>
      <c r="BYX706" s="41"/>
      <c r="BYY706" s="41"/>
      <c r="BYZ706" s="36"/>
      <c r="BZA706" s="41"/>
      <c r="BZB706" s="36"/>
      <c r="BZC706" s="34"/>
      <c r="BZD706" s="34"/>
      <c r="BZE706" s="37"/>
      <c r="BZF706" s="38"/>
      <c r="BZG706" s="34"/>
      <c r="BZH706" s="39"/>
      <c r="BZI706" s="39"/>
      <c r="BZJ706" s="39"/>
      <c r="BZK706" s="39"/>
      <c r="BZL706" s="39"/>
      <c r="BZM706" s="39"/>
      <c r="BZN706" s="39"/>
      <c r="BZO706" s="39"/>
      <c r="BZP706" s="39"/>
      <c r="BZQ706" s="39"/>
      <c r="BZR706" s="39"/>
      <c r="BZS706" s="37"/>
      <c r="BZT706" s="37"/>
      <c r="BZU706" s="37"/>
      <c r="BZV706" s="37"/>
      <c r="BZW706" s="34"/>
      <c r="BZX706" s="40"/>
      <c r="BZY706" s="34"/>
      <c r="BZZ706" s="34"/>
      <c r="CAA706" s="35"/>
      <c r="CAB706" s="36"/>
      <c r="CAC706" s="37"/>
      <c r="CAD706" s="34"/>
      <c r="CAE706" s="34"/>
      <c r="CAF706" s="41"/>
      <c r="CAG706" s="41"/>
      <c r="CAH706" s="41"/>
      <c r="CAI706" s="41"/>
      <c r="CAJ706" s="36"/>
      <c r="CAK706" s="41"/>
      <c r="CAL706" s="36"/>
      <c r="CAM706" s="34"/>
      <c r="CAN706" s="34"/>
      <c r="CAO706" s="37"/>
      <c r="CAP706" s="38"/>
      <c r="CAQ706" s="34"/>
      <c r="CAR706" s="39"/>
      <c r="CAS706" s="39"/>
      <c r="CAT706" s="39"/>
      <c r="CAU706" s="39"/>
      <c r="CAV706" s="39"/>
      <c r="CAW706" s="39"/>
      <c r="CAX706" s="39"/>
      <c r="CAY706" s="39"/>
      <c r="CAZ706" s="39"/>
      <c r="CBA706" s="39"/>
      <c r="CBB706" s="39"/>
      <c r="CBC706" s="37"/>
      <c r="CBD706" s="37"/>
      <c r="CBE706" s="37"/>
      <c r="CBF706" s="37"/>
      <c r="CBG706" s="34"/>
      <c r="CBH706" s="40"/>
      <c r="CBI706" s="34"/>
      <c r="CBJ706" s="34"/>
      <c r="CBK706" s="35"/>
      <c r="CBL706" s="36"/>
      <c r="CBM706" s="37"/>
      <c r="CBN706" s="34"/>
      <c r="CBO706" s="34"/>
      <c r="CBP706" s="41"/>
      <c r="CBQ706" s="41"/>
      <c r="CBR706" s="41"/>
      <c r="CBS706" s="41"/>
      <c r="CBT706" s="36"/>
      <c r="CBU706" s="41"/>
      <c r="CBV706" s="36"/>
      <c r="CBW706" s="34"/>
      <c r="CBX706" s="34"/>
      <c r="CBY706" s="37"/>
      <c r="CBZ706" s="38"/>
      <c r="CCA706" s="34"/>
      <c r="CCB706" s="39"/>
      <c r="CCC706" s="39"/>
      <c r="CCD706" s="39"/>
      <c r="CCE706" s="39"/>
      <c r="CCF706" s="39"/>
      <c r="CCG706" s="39"/>
      <c r="CCH706" s="39"/>
      <c r="CCI706" s="39"/>
      <c r="CCJ706" s="39"/>
      <c r="CCK706" s="39"/>
      <c r="CCL706" s="39"/>
      <c r="CCM706" s="37"/>
      <c r="CCN706" s="37"/>
      <c r="CCO706" s="37"/>
      <c r="CCP706" s="37"/>
      <c r="CCQ706" s="34"/>
      <c r="CCR706" s="40"/>
      <c r="CCS706" s="34"/>
      <c r="CCT706" s="34"/>
      <c r="CCU706" s="35"/>
      <c r="CCV706" s="36"/>
      <c r="CCW706" s="37"/>
      <c r="CCX706" s="34"/>
      <c r="CCY706" s="34"/>
      <c r="CCZ706" s="41"/>
      <c r="CDA706" s="41"/>
      <c r="CDB706" s="41"/>
      <c r="CDC706" s="41"/>
      <c r="CDD706" s="36"/>
      <c r="CDE706" s="41"/>
      <c r="CDF706" s="36"/>
      <c r="CDG706" s="34"/>
      <c r="CDH706" s="34"/>
      <c r="CDI706" s="37"/>
      <c r="CDJ706" s="38"/>
      <c r="CDK706" s="34"/>
      <c r="CDL706" s="39"/>
      <c r="CDM706" s="39"/>
      <c r="CDN706" s="39"/>
      <c r="CDO706" s="39"/>
      <c r="CDP706" s="39"/>
      <c r="CDQ706" s="39"/>
      <c r="CDR706" s="39"/>
      <c r="CDS706" s="39"/>
      <c r="CDT706" s="39"/>
      <c r="CDU706" s="39"/>
      <c r="CDV706" s="39"/>
      <c r="CDW706" s="37"/>
      <c r="CDX706" s="37"/>
      <c r="CDY706" s="37"/>
      <c r="CDZ706" s="37"/>
      <c r="CEA706" s="34"/>
      <c r="CEB706" s="40"/>
      <c r="CEC706" s="34"/>
      <c r="CED706" s="34"/>
      <c r="CEE706" s="35"/>
      <c r="CEF706" s="36"/>
      <c r="CEG706" s="37"/>
      <c r="CEH706" s="34"/>
      <c r="CEI706" s="34"/>
      <c r="CEJ706" s="41"/>
      <c r="CEK706" s="41"/>
      <c r="CEL706" s="41"/>
      <c r="CEM706" s="41"/>
      <c r="CEN706" s="36"/>
      <c r="CEO706" s="41"/>
      <c r="CEP706" s="36"/>
      <c r="CEQ706" s="34"/>
      <c r="CER706" s="34"/>
      <c r="CES706" s="37"/>
      <c r="CET706" s="38"/>
      <c r="CEU706" s="34"/>
      <c r="CEV706" s="39"/>
      <c r="CEW706" s="39"/>
      <c r="CEX706" s="39"/>
      <c r="CEY706" s="39"/>
      <c r="CEZ706" s="39"/>
      <c r="CFA706" s="39"/>
      <c r="CFB706" s="39"/>
      <c r="CFC706" s="39"/>
      <c r="CFD706" s="39"/>
      <c r="CFE706" s="39"/>
      <c r="CFF706" s="39"/>
      <c r="CFG706" s="37"/>
      <c r="CFH706" s="37"/>
      <c r="CFI706" s="37"/>
      <c r="CFJ706" s="37"/>
      <c r="CFK706" s="34"/>
      <c r="CFL706" s="40"/>
      <c r="CFM706" s="34"/>
      <c r="CFN706" s="34"/>
      <c r="CFO706" s="35"/>
      <c r="CFP706" s="36"/>
      <c r="CFQ706" s="37"/>
      <c r="CFR706" s="34"/>
      <c r="CFS706" s="34"/>
      <c r="CFT706" s="41"/>
      <c r="CFU706" s="41"/>
      <c r="CFV706" s="41"/>
      <c r="CFW706" s="41"/>
      <c r="CFX706" s="36"/>
      <c r="CFY706" s="41"/>
      <c r="CFZ706" s="36"/>
      <c r="CGA706" s="34"/>
      <c r="CGB706" s="34"/>
      <c r="CGC706" s="37"/>
      <c r="CGD706" s="38"/>
      <c r="CGE706" s="34"/>
      <c r="CGF706" s="39"/>
      <c r="CGG706" s="39"/>
      <c r="CGH706" s="39"/>
      <c r="CGI706" s="39"/>
      <c r="CGJ706" s="39"/>
      <c r="CGK706" s="39"/>
      <c r="CGL706" s="39"/>
      <c r="CGM706" s="39"/>
      <c r="CGN706" s="39"/>
      <c r="CGO706" s="39"/>
      <c r="CGP706" s="39"/>
      <c r="CGQ706" s="37"/>
      <c r="CGR706" s="37"/>
      <c r="CGS706" s="37"/>
      <c r="CGT706" s="37"/>
      <c r="CGU706" s="34"/>
      <c r="CGV706" s="40"/>
      <c r="CGW706" s="34"/>
      <c r="CGX706" s="34"/>
      <c r="CGY706" s="35"/>
      <c r="CGZ706" s="36"/>
      <c r="CHA706" s="37"/>
      <c r="CHB706" s="34"/>
      <c r="CHC706" s="34"/>
      <c r="CHD706" s="41"/>
      <c r="CHE706" s="41"/>
      <c r="CHF706" s="41"/>
      <c r="CHG706" s="41"/>
      <c r="CHH706" s="36"/>
      <c r="CHI706" s="41"/>
      <c r="CHJ706" s="36"/>
      <c r="CHK706" s="34"/>
      <c r="CHL706" s="34"/>
      <c r="CHM706" s="37"/>
      <c r="CHN706" s="38"/>
      <c r="CHO706" s="34"/>
      <c r="CHP706" s="39"/>
      <c r="CHQ706" s="39"/>
      <c r="CHR706" s="39"/>
      <c r="CHS706" s="39"/>
      <c r="CHT706" s="39"/>
      <c r="CHU706" s="39"/>
      <c r="CHV706" s="39"/>
      <c r="CHW706" s="39"/>
      <c r="CHX706" s="39"/>
      <c r="CHY706" s="39"/>
      <c r="CHZ706" s="39"/>
      <c r="CIA706" s="37"/>
      <c r="CIB706" s="37"/>
      <c r="CIC706" s="37"/>
      <c r="CID706" s="37"/>
      <c r="CIE706" s="34"/>
      <c r="CIF706" s="40"/>
      <c r="CIG706" s="34"/>
      <c r="CIH706" s="34"/>
      <c r="CII706" s="35"/>
      <c r="CIJ706" s="36"/>
      <c r="CIK706" s="37"/>
      <c r="CIL706" s="34"/>
      <c r="CIM706" s="34"/>
      <c r="CIN706" s="41"/>
      <c r="CIO706" s="41"/>
      <c r="CIP706" s="41"/>
      <c r="CIQ706" s="41"/>
      <c r="CIR706" s="36"/>
      <c r="CIS706" s="41"/>
      <c r="CIT706" s="36"/>
      <c r="CIU706" s="34"/>
      <c r="CIV706" s="34"/>
      <c r="CIW706" s="37"/>
      <c r="CIX706" s="38"/>
      <c r="CIY706" s="34"/>
      <c r="CIZ706" s="39"/>
      <c r="CJA706" s="39"/>
      <c r="CJB706" s="39"/>
      <c r="CJC706" s="39"/>
      <c r="CJD706" s="39"/>
      <c r="CJE706" s="39"/>
      <c r="CJF706" s="39"/>
      <c r="CJG706" s="39"/>
      <c r="CJH706" s="39"/>
      <c r="CJI706" s="39"/>
      <c r="CJJ706" s="39"/>
      <c r="CJK706" s="37"/>
      <c r="CJL706" s="37"/>
      <c r="CJM706" s="37"/>
      <c r="CJN706" s="37"/>
      <c r="CJO706" s="34"/>
      <c r="CJP706" s="40"/>
      <c r="CJQ706" s="34"/>
      <c r="CJR706" s="34"/>
      <c r="CJS706" s="35"/>
      <c r="CJT706" s="36"/>
      <c r="CJU706" s="37"/>
      <c r="CJV706" s="34"/>
      <c r="CJW706" s="34"/>
      <c r="CJX706" s="41"/>
      <c r="CJY706" s="41"/>
      <c r="CJZ706" s="41"/>
      <c r="CKA706" s="41"/>
      <c r="CKB706" s="36"/>
      <c r="CKC706" s="41"/>
      <c r="CKD706" s="36"/>
      <c r="CKE706" s="34"/>
      <c r="CKF706" s="34"/>
      <c r="CKG706" s="37"/>
      <c r="CKH706" s="38"/>
      <c r="CKI706" s="34"/>
      <c r="CKJ706" s="39"/>
      <c r="CKK706" s="39"/>
      <c r="CKL706" s="39"/>
      <c r="CKM706" s="39"/>
      <c r="CKN706" s="39"/>
      <c r="CKO706" s="39"/>
      <c r="CKP706" s="39"/>
      <c r="CKQ706" s="39"/>
      <c r="CKR706" s="39"/>
      <c r="CKS706" s="39"/>
      <c r="CKT706" s="39"/>
      <c r="CKU706" s="37"/>
      <c r="CKV706" s="37"/>
      <c r="CKW706" s="37"/>
      <c r="CKX706" s="37"/>
      <c r="CKY706" s="34"/>
      <c r="CKZ706" s="40"/>
      <c r="CLA706" s="34"/>
      <c r="CLB706" s="34"/>
      <c r="CLC706" s="35"/>
      <c r="CLD706" s="36"/>
      <c r="CLE706" s="37"/>
      <c r="CLF706" s="34"/>
      <c r="CLG706" s="34"/>
      <c r="CLH706" s="41"/>
      <c r="CLI706" s="41"/>
      <c r="CLJ706" s="41"/>
      <c r="CLK706" s="41"/>
      <c r="CLL706" s="36"/>
      <c r="CLM706" s="41"/>
      <c r="CLN706" s="36"/>
      <c r="CLO706" s="34"/>
      <c r="CLP706" s="34"/>
      <c r="CLQ706" s="37"/>
      <c r="CLR706" s="38"/>
      <c r="CLS706" s="34"/>
      <c r="CLT706" s="39"/>
      <c r="CLU706" s="39"/>
      <c r="CLV706" s="39"/>
      <c r="CLW706" s="39"/>
      <c r="CLX706" s="39"/>
      <c r="CLY706" s="39"/>
      <c r="CLZ706" s="39"/>
      <c r="CMA706" s="39"/>
      <c r="CMB706" s="39"/>
      <c r="CMC706" s="39"/>
      <c r="CMD706" s="39"/>
      <c r="CME706" s="37"/>
      <c r="CMF706" s="37"/>
      <c r="CMG706" s="37"/>
      <c r="CMH706" s="37"/>
      <c r="CMI706" s="34"/>
      <c r="CMJ706" s="40"/>
      <c r="CMK706" s="34"/>
      <c r="CML706" s="34"/>
      <c r="CMM706" s="35"/>
      <c r="CMN706" s="36"/>
      <c r="CMO706" s="37"/>
      <c r="CMP706" s="34"/>
      <c r="CMQ706" s="34"/>
      <c r="CMR706" s="41"/>
      <c r="CMS706" s="41"/>
      <c r="CMT706" s="41"/>
      <c r="CMU706" s="41"/>
      <c r="CMV706" s="36"/>
      <c r="CMW706" s="41"/>
      <c r="CMX706" s="36"/>
      <c r="CMY706" s="34"/>
      <c r="CMZ706" s="34"/>
      <c r="CNA706" s="37"/>
      <c r="CNB706" s="38"/>
      <c r="CNC706" s="34"/>
      <c r="CND706" s="39"/>
      <c r="CNE706" s="39"/>
      <c r="CNF706" s="39"/>
      <c r="CNG706" s="39"/>
      <c r="CNH706" s="39"/>
      <c r="CNI706" s="39"/>
      <c r="CNJ706" s="39"/>
      <c r="CNK706" s="39"/>
      <c r="CNL706" s="39"/>
      <c r="CNM706" s="39"/>
      <c r="CNN706" s="39"/>
      <c r="CNO706" s="37"/>
      <c r="CNP706" s="37"/>
      <c r="CNQ706" s="37"/>
      <c r="CNR706" s="37"/>
      <c r="CNS706" s="34"/>
      <c r="CNT706" s="40"/>
      <c r="CNU706" s="34"/>
      <c r="CNV706" s="34"/>
      <c r="CNW706" s="35"/>
      <c r="CNX706" s="36"/>
      <c r="CNY706" s="37"/>
      <c r="CNZ706" s="34"/>
      <c r="COA706" s="34"/>
      <c r="COB706" s="41"/>
      <c r="COC706" s="41"/>
      <c r="COD706" s="41"/>
      <c r="COE706" s="41"/>
      <c r="COF706" s="36"/>
      <c r="COG706" s="41"/>
      <c r="COH706" s="36"/>
      <c r="COI706" s="34"/>
      <c r="COJ706" s="34"/>
      <c r="COK706" s="37"/>
      <c r="COL706" s="38"/>
      <c r="COM706" s="34"/>
      <c r="CON706" s="39"/>
      <c r="COO706" s="39"/>
      <c r="COP706" s="39"/>
      <c r="COQ706" s="39"/>
      <c r="COR706" s="39"/>
      <c r="COS706" s="39"/>
      <c r="COT706" s="39"/>
      <c r="COU706" s="39"/>
      <c r="COV706" s="39"/>
      <c r="COW706" s="39"/>
      <c r="COX706" s="39"/>
      <c r="COY706" s="37"/>
      <c r="COZ706" s="37"/>
      <c r="CPA706" s="37"/>
      <c r="CPB706" s="37"/>
      <c r="CPC706" s="34"/>
      <c r="CPD706" s="40"/>
      <c r="CPE706" s="34"/>
      <c r="CPF706" s="34"/>
      <c r="CPG706" s="35"/>
      <c r="CPH706" s="36"/>
      <c r="CPI706" s="37"/>
      <c r="CPJ706" s="34"/>
      <c r="CPK706" s="34"/>
      <c r="CPL706" s="41"/>
      <c r="CPM706" s="41"/>
      <c r="CPN706" s="41"/>
      <c r="CPO706" s="41"/>
      <c r="CPP706" s="36"/>
      <c r="CPQ706" s="41"/>
      <c r="CPR706" s="36"/>
      <c r="CPS706" s="34"/>
      <c r="CPT706" s="34"/>
      <c r="CPU706" s="37"/>
      <c r="CPV706" s="38"/>
      <c r="CPW706" s="34"/>
      <c r="CPX706" s="39"/>
      <c r="CPY706" s="39"/>
      <c r="CPZ706" s="39"/>
      <c r="CQA706" s="39"/>
      <c r="CQB706" s="39"/>
      <c r="CQC706" s="39"/>
      <c r="CQD706" s="39"/>
      <c r="CQE706" s="39"/>
      <c r="CQF706" s="39"/>
      <c r="CQG706" s="39"/>
      <c r="CQH706" s="39"/>
      <c r="CQI706" s="37"/>
      <c r="CQJ706" s="37"/>
      <c r="CQK706" s="37"/>
      <c r="CQL706" s="37"/>
      <c r="CQM706" s="34"/>
      <c r="CQN706" s="40"/>
      <c r="CQO706" s="34"/>
      <c r="CQP706" s="34"/>
      <c r="CQQ706" s="35"/>
      <c r="CQR706" s="36"/>
      <c r="CQS706" s="37"/>
      <c r="CQT706" s="34"/>
      <c r="CQU706" s="34"/>
      <c r="CQV706" s="41"/>
      <c r="CQW706" s="41"/>
      <c r="CQX706" s="41"/>
      <c r="CQY706" s="41"/>
      <c r="CQZ706" s="36"/>
      <c r="CRA706" s="41"/>
      <c r="CRB706" s="36"/>
      <c r="CRC706" s="34"/>
      <c r="CRD706" s="34"/>
      <c r="CRE706" s="37"/>
      <c r="CRF706" s="38"/>
      <c r="CRG706" s="34"/>
      <c r="CRH706" s="39"/>
      <c r="CRI706" s="39"/>
      <c r="CRJ706" s="39"/>
      <c r="CRK706" s="39"/>
      <c r="CRL706" s="39"/>
      <c r="CRM706" s="39"/>
      <c r="CRN706" s="39"/>
      <c r="CRO706" s="39"/>
      <c r="CRP706" s="39"/>
      <c r="CRQ706" s="39"/>
      <c r="CRR706" s="39"/>
      <c r="CRS706" s="37"/>
      <c r="CRT706" s="37"/>
      <c r="CRU706" s="37"/>
      <c r="CRV706" s="37"/>
      <c r="CRW706" s="34"/>
      <c r="CRX706" s="40"/>
      <c r="CRY706" s="34"/>
      <c r="CRZ706" s="34"/>
      <c r="CSA706" s="35"/>
      <c r="CSB706" s="36"/>
      <c r="CSC706" s="37"/>
      <c r="CSD706" s="34"/>
      <c r="CSE706" s="34"/>
      <c r="CSF706" s="41"/>
      <c r="CSG706" s="41"/>
      <c r="CSH706" s="41"/>
      <c r="CSI706" s="41"/>
      <c r="CSJ706" s="36"/>
      <c r="CSK706" s="41"/>
      <c r="CSL706" s="36"/>
      <c r="CSM706" s="34"/>
      <c r="CSN706" s="34"/>
      <c r="CSO706" s="37"/>
      <c r="CSP706" s="38"/>
      <c r="CSQ706" s="34"/>
      <c r="CSR706" s="39"/>
      <c r="CSS706" s="39"/>
      <c r="CST706" s="39"/>
      <c r="CSU706" s="39"/>
      <c r="CSV706" s="39"/>
      <c r="CSW706" s="39"/>
      <c r="CSX706" s="39"/>
      <c r="CSY706" s="39"/>
      <c r="CSZ706" s="39"/>
      <c r="CTA706" s="39"/>
      <c r="CTB706" s="39"/>
      <c r="CTC706" s="37"/>
      <c r="CTD706" s="37"/>
      <c r="CTE706" s="37"/>
      <c r="CTF706" s="37"/>
      <c r="CTG706" s="34"/>
      <c r="CTH706" s="40"/>
      <c r="CTI706" s="34"/>
      <c r="CTJ706" s="34"/>
      <c r="CTK706" s="35"/>
      <c r="CTL706" s="36"/>
      <c r="CTM706" s="37"/>
      <c r="CTN706" s="34"/>
      <c r="CTO706" s="34"/>
      <c r="CTP706" s="41"/>
      <c r="CTQ706" s="41"/>
      <c r="CTR706" s="41"/>
      <c r="CTS706" s="41"/>
      <c r="CTT706" s="36"/>
      <c r="CTU706" s="41"/>
      <c r="CTV706" s="36"/>
      <c r="CTW706" s="34"/>
      <c r="CTX706" s="34"/>
      <c r="CTY706" s="37"/>
      <c r="CTZ706" s="38"/>
      <c r="CUA706" s="34"/>
      <c r="CUB706" s="39"/>
      <c r="CUC706" s="39"/>
      <c r="CUD706" s="39"/>
      <c r="CUE706" s="39"/>
      <c r="CUF706" s="39"/>
      <c r="CUG706" s="39"/>
      <c r="CUH706" s="39"/>
      <c r="CUI706" s="39"/>
      <c r="CUJ706" s="39"/>
      <c r="CUK706" s="39"/>
      <c r="CUL706" s="39"/>
      <c r="CUM706" s="37"/>
      <c r="CUN706" s="37"/>
      <c r="CUO706" s="37"/>
      <c r="CUP706" s="37"/>
      <c r="CUQ706" s="34"/>
      <c r="CUR706" s="40"/>
      <c r="CUS706" s="34"/>
      <c r="CUT706" s="34"/>
      <c r="CUU706" s="35"/>
      <c r="CUV706" s="36"/>
      <c r="CUW706" s="37"/>
      <c r="CUX706" s="34"/>
      <c r="CUY706" s="34"/>
      <c r="CUZ706" s="41"/>
      <c r="CVA706" s="41"/>
      <c r="CVB706" s="41"/>
      <c r="CVC706" s="41"/>
      <c r="CVD706" s="36"/>
      <c r="CVE706" s="41"/>
      <c r="CVF706" s="36"/>
      <c r="CVG706" s="34"/>
      <c r="CVH706" s="34"/>
      <c r="CVI706" s="37"/>
      <c r="CVJ706" s="38"/>
      <c r="CVK706" s="34"/>
      <c r="CVL706" s="39"/>
      <c r="CVM706" s="39"/>
      <c r="CVN706" s="39"/>
      <c r="CVO706" s="39"/>
      <c r="CVP706" s="39"/>
      <c r="CVQ706" s="39"/>
      <c r="CVR706" s="39"/>
      <c r="CVS706" s="39"/>
      <c r="CVT706" s="39"/>
      <c r="CVU706" s="39"/>
      <c r="CVV706" s="39"/>
      <c r="CVW706" s="37"/>
      <c r="CVX706" s="37"/>
      <c r="CVY706" s="37"/>
      <c r="CVZ706" s="37"/>
      <c r="CWA706" s="34"/>
      <c r="CWB706" s="40"/>
      <c r="CWC706" s="34"/>
      <c r="CWD706" s="34"/>
      <c r="CWE706" s="35"/>
      <c r="CWF706" s="36"/>
      <c r="CWG706" s="37"/>
      <c r="CWH706" s="34"/>
      <c r="CWI706" s="34"/>
      <c r="CWJ706" s="41"/>
      <c r="CWK706" s="41"/>
      <c r="CWL706" s="41"/>
      <c r="CWM706" s="41"/>
      <c r="CWN706" s="36"/>
      <c r="CWO706" s="41"/>
      <c r="CWP706" s="36"/>
      <c r="CWQ706" s="34"/>
      <c r="CWR706" s="34"/>
      <c r="CWS706" s="37"/>
      <c r="CWT706" s="38"/>
      <c r="CWU706" s="34"/>
      <c r="CWV706" s="39"/>
      <c r="CWW706" s="39"/>
      <c r="CWX706" s="39"/>
      <c r="CWY706" s="39"/>
      <c r="CWZ706" s="39"/>
      <c r="CXA706" s="39"/>
      <c r="CXB706" s="39"/>
      <c r="CXC706" s="39"/>
      <c r="CXD706" s="39"/>
      <c r="CXE706" s="39"/>
      <c r="CXF706" s="39"/>
      <c r="CXG706" s="37"/>
      <c r="CXH706" s="37"/>
      <c r="CXI706" s="37"/>
      <c r="CXJ706" s="37"/>
      <c r="CXK706" s="34"/>
      <c r="CXL706" s="40"/>
      <c r="CXM706" s="34"/>
      <c r="CXN706" s="34"/>
      <c r="CXO706" s="35"/>
      <c r="CXP706" s="36"/>
      <c r="CXQ706" s="37"/>
      <c r="CXR706" s="34"/>
      <c r="CXS706" s="34"/>
      <c r="CXT706" s="41"/>
      <c r="CXU706" s="41"/>
      <c r="CXV706" s="41"/>
      <c r="CXW706" s="41"/>
      <c r="CXX706" s="36"/>
      <c r="CXY706" s="41"/>
      <c r="CXZ706" s="36"/>
      <c r="CYA706" s="34"/>
      <c r="CYB706" s="34"/>
      <c r="CYC706" s="37"/>
      <c r="CYD706" s="38"/>
      <c r="CYE706" s="34"/>
      <c r="CYF706" s="39"/>
      <c r="CYG706" s="39"/>
      <c r="CYH706" s="39"/>
      <c r="CYI706" s="39"/>
      <c r="CYJ706" s="39"/>
      <c r="CYK706" s="39"/>
      <c r="CYL706" s="39"/>
      <c r="CYM706" s="39"/>
      <c r="CYN706" s="39"/>
      <c r="CYO706" s="39"/>
      <c r="CYP706" s="39"/>
      <c r="CYQ706" s="37"/>
      <c r="CYR706" s="37"/>
      <c r="CYS706" s="37"/>
      <c r="CYT706" s="37"/>
      <c r="CYU706" s="34"/>
      <c r="CYV706" s="40"/>
      <c r="CYW706" s="34"/>
      <c r="CYX706" s="34"/>
      <c r="CYY706" s="35"/>
      <c r="CYZ706" s="36"/>
      <c r="CZA706" s="37"/>
      <c r="CZB706" s="34"/>
      <c r="CZC706" s="34"/>
      <c r="CZD706" s="41"/>
      <c r="CZE706" s="41"/>
      <c r="CZF706" s="41"/>
      <c r="CZG706" s="41"/>
      <c r="CZH706" s="36"/>
      <c r="CZI706" s="41"/>
      <c r="CZJ706" s="36"/>
      <c r="CZK706" s="34"/>
      <c r="CZL706" s="34"/>
      <c r="CZM706" s="37"/>
      <c r="CZN706" s="38"/>
      <c r="CZO706" s="34"/>
      <c r="CZP706" s="39"/>
      <c r="CZQ706" s="39"/>
      <c r="CZR706" s="39"/>
      <c r="CZS706" s="39"/>
      <c r="CZT706" s="39"/>
      <c r="CZU706" s="39"/>
      <c r="CZV706" s="39"/>
      <c r="CZW706" s="39"/>
      <c r="CZX706" s="39"/>
      <c r="CZY706" s="39"/>
      <c r="CZZ706" s="39"/>
      <c r="DAA706" s="37"/>
      <c r="DAB706" s="37"/>
      <c r="DAC706" s="37"/>
      <c r="DAD706" s="37"/>
      <c r="DAE706" s="34"/>
      <c r="DAF706" s="40"/>
      <c r="DAG706" s="34"/>
      <c r="DAH706" s="34"/>
      <c r="DAI706" s="35"/>
      <c r="DAJ706" s="36"/>
      <c r="DAK706" s="37"/>
      <c r="DAL706" s="34"/>
      <c r="DAM706" s="34"/>
      <c r="DAN706" s="41"/>
      <c r="DAO706" s="41"/>
      <c r="DAP706" s="41"/>
      <c r="DAQ706" s="41"/>
      <c r="DAR706" s="36"/>
      <c r="DAS706" s="41"/>
      <c r="DAT706" s="36"/>
      <c r="DAU706" s="34"/>
      <c r="DAV706" s="34"/>
      <c r="DAW706" s="37"/>
      <c r="DAX706" s="38"/>
      <c r="DAY706" s="34"/>
      <c r="DAZ706" s="39"/>
      <c r="DBA706" s="39"/>
      <c r="DBB706" s="39"/>
      <c r="DBC706" s="39"/>
      <c r="DBD706" s="39"/>
      <c r="DBE706" s="39"/>
      <c r="DBF706" s="39"/>
      <c r="DBG706" s="39"/>
      <c r="DBH706" s="39"/>
      <c r="DBI706" s="39"/>
      <c r="DBJ706" s="39"/>
      <c r="DBK706" s="37"/>
      <c r="DBL706" s="37"/>
      <c r="DBM706" s="37"/>
      <c r="DBN706" s="37"/>
      <c r="DBO706" s="34"/>
      <c r="DBP706" s="40"/>
      <c r="DBQ706" s="34"/>
      <c r="DBR706" s="34"/>
      <c r="DBS706" s="35"/>
      <c r="DBT706" s="36"/>
      <c r="DBU706" s="37"/>
      <c r="DBV706" s="34"/>
      <c r="DBW706" s="34"/>
      <c r="DBX706" s="41"/>
      <c r="DBY706" s="41"/>
      <c r="DBZ706" s="41"/>
      <c r="DCA706" s="41"/>
      <c r="DCB706" s="36"/>
      <c r="DCC706" s="41"/>
      <c r="DCD706" s="36"/>
      <c r="DCE706" s="34"/>
      <c r="DCF706" s="34"/>
      <c r="DCG706" s="37"/>
      <c r="DCH706" s="38"/>
      <c r="DCI706" s="34"/>
      <c r="DCJ706" s="39"/>
      <c r="DCK706" s="39"/>
      <c r="DCL706" s="39"/>
      <c r="DCM706" s="39"/>
      <c r="DCN706" s="39"/>
      <c r="DCO706" s="39"/>
      <c r="DCP706" s="39"/>
      <c r="DCQ706" s="39"/>
      <c r="DCR706" s="39"/>
      <c r="DCS706" s="39"/>
      <c r="DCT706" s="39"/>
      <c r="DCU706" s="37"/>
      <c r="DCV706" s="37"/>
      <c r="DCW706" s="37"/>
      <c r="DCX706" s="37"/>
      <c r="DCY706" s="34"/>
      <c r="DCZ706" s="40"/>
      <c r="DDA706" s="34"/>
      <c r="DDB706" s="34"/>
      <c r="DDC706" s="35"/>
      <c r="DDD706" s="36"/>
      <c r="DDE706" s="37"/>
      <c r="DDF706" s="34"/>
      <c r="DDG706" s="34"/>
      <c r="DDH706" s="41"/>
      <c r="DDI706" s="41"/>
      <c r="DDJ706" s="41"/>
      <c r="DDK706" s="41"/>
      <c r="DDL706" s="36"/>
      <c r="DDM706" s="41"/>
      <c r="DDN706" s="36"/>
      <c r="DDO706" s="34"/>
      <c r="DDP706" s="34"/>
      <c r="DDQ706" s="37"/>
      <c r="DDR706" s="38"/>
      <c r="DDS706" s="34"/>
      <c r="DDT706" s="39"/>
      <c r="DDU706" s="39"/>
      <c r="DDV706" s="39"/>
      <c r="DDW706" s="39"/>
      <c r="DDX706" s="39"/>
      <c r="DDY706" s="39"/>
      <c r="DDZ706" s="39"/>
      <c r="DEA706" s="39"/>
      <c r="DEB706" s="39"/>
      <c r="DEC706" s="39"/>
      <c r="DED706" s="39"/>
      <c r="DEE706" s="37"/>
      <c r="DEF706" s="37"/>
      <c r="DEG706" s="37"/>
      <c r="DEH706" s="37"/>
      <c r="DEI706" s="34"/>
      <c r="DEJ706" s="40"/>
      <c r="DEK706" s="34"/>
      <c r="DEL706" s="34"/>
      <c r="DEM706" s="35"/>
      <c r="DEN706" s="36"/>
      <c r="DEO706" s="37"/>
      <c r="DEP706" s="34"/>
      <c r="DEQ706" s="34"/>
      <c r="DER706" s="41"/>
      <c r="DES706" s="41"/>
      <c r="DET706" s="41"/>
      <c r="DEU706" s="41"/>
      <c r="DEV706" s="36"/>
      <c r="DEW706" s="41"/>
      <c r="DEX706" s="36"/>
      <c r="DEY706" s="34"/>
      <c r="DEZ706" s="34"/>
      <c r="DFA706" s="37"/>
      <c r="DFB706" s="38"/>
      <c r="DFC706" s="34"/>
      <c r="DFD706" s="39"/>
      <c r="DFE706" s="39"/>
      <c r="DFF706" s="39"/>
      <c r="DFG706" s="39"/>
      <c r="DFH706" s="39"/>
      <c r="DFI706" s="39"/>
      <c r="DFJ706" s="39"/>
      <c r="DFK706" s="39"/>
      <c r="DFL706" s="39"/>
      <c r="DFM706" s="39"/>
      <c r="DFN706" s="39"/>
      <c r="DFO706" s="37"/>
      <c r="DFP706" s="37"/>
      <c r="DFQ706" s="37"/>
      <c r="DFR706" s="37"/>
      <c r="DFS706" s="34"/>
      <c r="DFT706" s="40"/>
      <c r="DFU706" s="34"/>
      <c r="DFV706" s="34"/>
      <c r="DFW706" s="35"/>
      <c r="DFX706" s="36"/>
      <c r="DFY706" s="37"/>
      <c r="DFZ706" s="34"/>
      <c r="DGA706" s="34"/>
      <c r="DGB706" s="41"/>
      <c r="DGC706" s="41"/>
      <c r="DGD706" s="41"/>
      <c r="DGE706" s="41"/>
      <c r="DGF706" s="36"/>
      <c r="DGG706" s="41"/>
      <c r="DGH706" s="36"/>
      <c r="DGI706" s="34"/>
      <c r="DGJ706" s="34"/>
      <c r="DGK706" s="37"/>
      <c r="DGL706" s="38"/>
      <c r="DGM706" s="34"/>
      <c r="DGN706" s="39"/>
      <c r="DGO706" s="39"/>
      <c r="DGP706" s="39"/>
      <c r="DGQ706" s="39"/>
      <c r="DGR706" s="39"/>
      <c r="DGS706" s="39"/>
      <c r="DGT706" s="39"/>
      <c r="DGU706" s="39"/>
      <c r="DGV706" s="39"/>
      <c r="DGW706" s="39"/>
      <c r="DGX706" s="39"/>
      <c r="DGY706" s="37"/>
      <c r="DGZ706" s="37"/>
      <c r="DHA706" s="37"/>
      <c r="DHB706" s="37"/>
      <c r="DHC706" s="34"/>
      <c r="DHD706" s="40"/>
      <c r="DHE706" s="34"/>
      <c r="DHF706" s="34"/>
      <c r="DHG706" s="35"/>
      <c r="DHH706" s="36"/>
      <c r="DHI706" s="37"/>
      <c r="DHJ706" s="34"/>
      <c r="DHK706" s="34"/>
      <c r="DHL706" s="41"/>
      <c r="DHM706" s="41"/>
      <c r="DHN706" s="41"/>
      <c r="DHO706" s="41"/>
      <c r="DHP706" s="36"/>
      <c r="DHQ706" s="41"/>
      <c r="DHR706" s="36"/>
      <c r="DHS706" s="34"/>
      <c r="DHT706" s="34"/>
      <c r="DHU706" s="37"/>
      <c r="DHV706" s="38"/>
      <c r="DHW706" s="34"/>
      <c r="DHX706" s="39"/>
      <c r="DHY706" s="39"/>
      <c r="DHZ706" s="39"/>
      <c r="DIA706" s="39"/>
      <c r="DIB706" s="39"/>
      <c r="DIC706" s="39"/>
      <c r="DID706" s="39"/>
      <c r="DIE706" s="39"/>
      <c r="DIF706" s="39"/>
      <c r="DIG706" s="39"/>
      <c r="DIH706" s="39"/>
      <c r="DII706" s="37"/>
      <c r="DIJ706" s="37"/>
      <c r="DIK706" s="37"/>
      <c r="DIL706" s="37"/>
      <c r="DIM706" s="34"/>
      <c r="DIN706" s="40"/>
      <c r="DIO706" s="34"/>
      <c r="DIP706" s="34"/>
      <c r="DIQ706" s="35"/>
      <c r="DIR706" s="36"/>
      <c r="DIS706" s="37"/>
      <c r="DIT706" s="34"/>
      <c r="DIU706" s="34"/>
      <c r="DIV706" s="41"/>
      <c r="DIW706" s="41"/>
      <c r="DIX706" s="41"/>
      <c r="DIY706" s="41"/>
      <c r="DIZ706" s="36"/>
      <c r="DJA706" s="41"/>
      <c r="DJB706" s="36"/>
      <c r="DJC706" s="34"/>
      <c r="DJD706" s="34"/>
      <c r="DJE706" s="37"/>
      <c r="DJF706" s="38"/>
      <c r="DJG706" s="34"/>
      <c r="DJH706" s="39"/>
      <c r="DJI706" s="39"/>
      <c r="DJJ706" s="39"/>
      <c r="DJK706" s="39"/>
      <c r="DJL706" s="39"/>
      <c r="DJM706" s="39"/>
      <c r="DJN706" s="39"/>
      <c r="DJO706" s="39"/>
      <c r="DJP706" s="39"/>
      <c r="DJQ706" s="39"/>
      <c r="DJR706" s="39"/>
      <c r="DJS706" s="37"/>
      <c r="DJT706" s="37"/>
      <c r="DJU706" s="37"/>
      <c r="DJV706" s="37"/>
      <c r="DJW706" s="34"/>
      <c r="DJX706" s="40"/>
      <c r="DJY706" s="34"/>
      <c r="DJZ706" s="34"/>
      <c r="DKA706" s="35"/>
      <c r="DKB706" s="36"/>
      <c r="DKC706" s="37"/>
      <c r="DKD706" s="34"/>
      <c r="DKE706" s="34"/>
      <c r="DKF706" s="41"/>
      <c r="DKG706" s="41"/>
      <c r="DKH706" s="41"/>
      <c r="DKI706" s="41"/>
      <c r="DKJ706" s="36"/>
      <c r="DKK706" s="41"/>
      <c r="DKL706" s="36"/>
      <c r="DKM706" s="34"/>
      <c r="DKN706" s="34"/>
      <c r="DKO706" s="37"/>
      <c r="DKP706" s="38"/>
      <c r="DKQ706" s="34"/>
      <c r="DKR706" s="39"/>
      <c r="DKS706" s="39"/>
      <c r="DKT706" s="39"/>
      <c r="DKU706" s="39"/>
      <c r="DKV706" s="39"/>
      <c r="DKW706" s="39"/>
      <c r="DKX706" s="39"/>
      <c r="DKY706" s="39"/>
      <c r="DKZ706" s="39"/>
      <c r="DLA706" s="39"/>
      <c r="DLB706" s="39"/>
      <c r="DLC706" s="37"/>
      <c r="DLD706" s="37"/>
      <c r="DLE706" s="37"/>
      <c r="DLF706" s="37"/>
      <c r="DLG706" s="34"/>
      <c r="DLH706" s="40"/>
      <c r="DLI706" s="34"/>
      <c r="DLJ706" s="34"/>
      <c r="DLK706" s="35"/>
      <c r="DLL706" s="36"/>
      <c r="DLM706" s="37"/>
      <c r="DLN706" s="34"/>
      <c r="DLO706" s="34"/>
      <c r="DLP706" s="41"/>
      <c r="DLQ706" s="41"/>
      <c r="DLR706" s="41"/>
      <c r="DLS706" s="41"/>
      <c r="DLT706" s="36"/>
      <c r="DLU706" s="41"/>
      <c r="DLV706" s="36"/>
      <c r="DLW706" s="34"/>
      <c r="DLX706" s="34"/>
      <c r="DLY706" s="37"/>
      <c r="DLZ706" s="38"/>
      <c r="DMA706" s="34"/>
      <c r="DMB706" s="39"/>
      <c r="DMC706" s="39"/>
      <c r="DMD706" s="39"/>
      <c r="DME706" s="39"/>
      <c r="DMF706" s="39"/>
      <c r="DMG706" s="39"/>
      <c r="DMH706" s="39"/>
      <c r="DMI706" s="39"/>
      <c r="DMJ706" s="39"/>
      <c r="DMK706" s="39"/>
      <c r="DML706" s="39"/>
      <c r="DMM706" s="37"/>
      <c r="DMN706" s="37"/>
      <c r="DMO706" s="37"/>
      <c r="DMP706" s="37"/>
      <c r="DMQ706" s="34"/>
      <c r="DMR706" s="40"/>
      <c r="DMS706" s="34"/>
      <c r="DMT706" s="34"/>
      <c r="DMU706" s="35"/>
      <c r="DMV706" s="36"/>
      <c r="DMW706" s="37"/>
      <c r="DMX706" s="34"/>
      <c r="DMY706" s="34"/>
      <c r="DMZ706" s="41"/>
      <c r="DNA706" s="41"/>
      <c r="DNB706" s="41"/>
      <c r="DNC706" s="41"/>
      <c r="DND706" s="36"/>
      <c r="DNE706" s="41"/>
      <c r="DNF706" s="36"/>
      <c r="DNG706" s="34"/>
      <c r="DNH706" s="34"/>
      <c r="DNI706" s="37"/>
      <c r="DNJ706" s="38"/>
      <c r="DNK706" s="34"/>
      <c r="DNL706" s="39"/>
      <c r="DNM706" s="39"/>
      <c r="DNN706" s="39"/>
      <c r="DNO706" s="39"/>
      <c r="DNP706" s="39"/>
      <c r="DNQ706" s="39"/>
      <c r="DNR706" s="39"/>
      <c r="DNS706" s="39"/>
      <c r="DNT706" s="39"/>
      <c r="DNU706" s="39"/>
      <c r="DNV706" s="39"/>
      <c r="DNW706" s="37"/>
      <c r="DNX706" s="37"/>
      <c r="DNY706" s="37"/>
      <c r="DNZ706" s="37"/>
      <c r="DOA706" s="34"/>
      <c r="DOB706" s="40"/>
      <c r="DOC706" s="34"/>
      <c r="DOD706" s="34"/>
      <c r="DOE706" s="35"/>
      <c r="DOF706" s="36"/>
      <c r="DOG706" s="37"/>
      <c r="DOH706" s="34"/>
      <c r="DOI706" s="34"/>
      <c r="DOJ706" s="41"/>
      <c r="DOK706" s="41"/>
      <c r="DOL706" s="41"/>
      <c r="DOM706" s="41"/>
      <c r="DON706" s="36"/>
      <c r="DOO706" s="41"/>
      <c r="DOP706" s="36"/>
      <c r="DOQ706" s="34"/>
      <c r="DOR706" s="34"/>
      <c r="DOS706" s="37"/>
      <c r="DOT706" s="38"/>
      <c r="DOU706" s="34"/>
      <c r="DOV706" s="39"/>
      <c r="DOW706" s="39"/>
      <c r="DOX706" s="39"/>
      <c r="DOY706" s="39"/>
      <c r="DOZ706" s="39"/>
      <c r="DPA706" s="39"/>
      <c r="DPB706" s="39"/>
      <c r="DPC706" s="39"/>
      <c r="DPD706" s="39"/>
      <c r="DPE706" s="39"/>
      <c r="DPF706" s="39"/>
      <c r="DPG706" s="37"/>
      <c r="DPH706" s="37"/>
      <c r="DPI706" s="37"/>
      <c r="DPJ706" s="37"/>
      <c r="DPK706" s="34"/>
      <c r="DPL706" s="40"/>
      <c r="DPM706" s="34"/>
      <c r="DPN706" s="34"/>
      <c r="DPO706" s="35"/>
      <c r="DPP706" s="36"/>
      <c r="DPQ706" s="37"/>
      <c r="DPR706" s="34"/>
      <c r="DPS706" s="34"/>
      <c r="DPT706" s="41"/>
      <c r="DPU706" s="41"/>
      <c r="DPV706" s="41"/>
      <c r="DPW706" s="41"/>
      <c r="DPX706" s="36"/>
      <c r="DPY706" s="41"/>
      <c r="DPZ706" s="36"/>
      <c r="DQA706" s="34"/>
      <c r="DQB706" s="34"/>
      <c r="DQC706" s="37"/>
      <c r="DQD706" s="38"/>
      <c r="DQE706" s="34"/>
      <c r="DQF706" s="39"/>
      <c r="DQG706" s="39"/>
      <c r="DQH706" s="39"/>
      <c r="DQI706" s="39"/>
      <c r="DQJ706" s="39"/>
      <c r="DQK706" s="39"/>
      <c r="DQL706" s="39"/>
      <c r="DQM706" s="39"/>
      <c r="DQN706" s="39"/>
      <c r="DQO706" s="39"/>
      <c r="DQP706" s="39"/>
      <c r="DQQ706" s="37"/>
      <c r="DQR706" s="37"/>
      <c r="DQS706" s="37"/>
      <c r="DQT706" s="37"/>
      <c r="DQU706" s="34"/>
      <c r="DQV706" s="40"/>
      <c r="DQW706" s="34"/>
      <c r="DQX706" s="34"/>
      <c r="DQY706" s="35"/>
      <c r="DQZ706" s="36"/>
      <c r="DRA706" s="37"/>
      <c r="DRB706" s="34"/>
      <c r="DRC706" s="34"/>
      <c r="DRD706" s="41"/>
      <c r="DRE706" s="41"/>
      <c r="DRF706" s="41"/>
      <c r="DRG706" s="41"/>
      <c r="DRH706" s="36"/>
      <c r="DRI706" s="41"/>
      <c r="DRJ706" s="36"/>
      <c r="DRK706" s="34"/>
      <c r="DRL706" s="34"/>
      <c r="DRM706" s="37"/>
      <c r="DRN706" s="38"/>
      <c r="DRO706" s="34"/>
      <c r="DRP706" s="39"/>
      <c r="DRQ706" s="39"/>
      <c r="DRR706" s="39"/>
      <c r="DRS706" s="39"/>
      <c r="DRT706" s="39"/>
      <c r="DRU706" s="39"/>
      <c r="DRV706" s="39"/>
      <c r="DRW706" s="39"/>
      <c r="DRX706" s="39"/>
      <c r="DRY706" s="39"/>
      <c r="DRZ706" s="39"/>
      <c r="DSA706" s="37"/>
      <c r="DSB706" s="37"/>
      <c r="DSC706" s="37"/>
      <c r="DSD706" s="37"/>
      <c r="DSE706" s="34"/>
      <c r="DSF706" s="40"/>
      <c r="DSG706" s="34"/>
      <c r="DSH706" s="34"/>
      <c r="DSI706" s="35"/>
      <c r="DSJ706" s="36"/>
      <c r="DSK706" s="37"/>
      <c r="DSL706" s="34"/>
      <c r="DSM706" s="34"/>
      <c r="DSN706" s="41"/>
      <c r="DSO706" s="41"/>
      <c r="DSP706" s="41"/>
      <c r="DSQ706" s="41"/>
      <c r="DSR706" s="36"/>
      <c r="DSS706" s="41"/>
      <c r="DST706" s="36"/>
      <c r="DSU706" s="34"/>
      <c r="DSV706" s="34"/>
      <c r="DSW706" s="37"/>
      <c r="DSX706" s="38"/>
      <c r="DSY706" s="34"/>
      <c r="DSZ706" s="39"/>
      <c r="DTA706" s="39"/>
      <c r="DTB706" s="39"/>
      <c r="DTC706" s="39"/>
      <c r="DTD706" s="39"/>
      <c r="DTE706" s="39"/>
      <c r="DTF706" s="39"/>
      <c r="DTG706" s="39"/>
      <c r="DTH706" s="39"/>
      <c r="DTI706" s="39"/>
      <c r="DTJ706" s="39"/>
      <c r="DTK706" s="37"/>
      <c r="DTL706" s="37"/>
      <c r="DTM706" s="37"/>
      <c r="DTN706" s="37"/>
      <c r="DTO706" s="34"/>
      <c r="DTP706" s="40"/>
      <c r="DTQ706" s="34"/>
      <c r="DTR706" s="34"/>
      <c r="DTS706" s="35"/>
      <c r="DTT706" s="36"/>
      <c r="DTU706" s="37"/>
      <c r="DTV706" s="34"/>
      <c r="DTW706" s="34"/>
      <c r="DTX706" s="41"/>
      <c r="DTY706" s="41"/>
      <c r="DTZ706" s="41"/>
      <c r="DUA706" s="41"/>
      <c r="DUB706" s="36"/>
      <c r="DUC706" s="41"/>
      <c r="DUD706" s="36"/>
      <c r="DUE706" s="34"/>
      <c r="DUF706" s="34"/>
      <c r="DUG706" s="37"/>
      <c r="DUH706" s="38"/>
      <c r="DUI706" s="34"/>
      <c r="DUJ706" s="39"/>
      <c r="DUK706" s="39"/>
      <c r="DUL706" s="39"/>
      <c r="DUM706" s="39"/>
      <c r="DUN706" s="39"/>
      <c r="DUO706" s="39"/>
      <c r="DUP706" s="39"/>
      <c r="DUQ706" s="39"/>
      <c r="DUR706" s="39"/>
      <c r="DUS706" s="39"/>
      <c r="DUT706" s="39"/>
      <c r="DUU706" s="37"/>
      <c r="DUV706" s="37"/>
      <c r="DUW706" s="37"/>
      <c r="DUX706" s="37"/>
      <c r="DUY706" s="34"/>
      <c r="DUZ706" s="40"/>
      <c r="DVA706" s="34"/>
      <c r="DVB706" s="34"/>
      <c r="DVC706" s="35"/>
      <c r="DVD706" s="36"/>
      <c r="DVE706" s="37"/>
      <c r="DVF706" s="34"/>
      <c r="DVG706" s="34"/>
      <c r="DVH706" s="41"/>
      <c r="DVI706" s="41"/>
      <c r="DVJ706" s="41"/>
      <c r="DVK706" s="41"/>
      <c r="DVL706" s="36"/>
      <c r="DVM706" s="41"/>
      <c r="DVN706" s="36"/>
      <c r="DVO706" s="34"/>
      <c r="DVP706" s="34"/>
      <c r="DVQ706" s="37"/>
      <c r="DVR706" s="38"/>
      <c r="DVS706" s="34"/>
      <c r="DVT706" s="39"/>
      <c r="DVU706" s="39"/>
      <c r="DVV706" s="39"/>
      <c r="DVW706" s="39"/>
      <c r="DVX706" s="39"/>
      <c r="DVY706" s="39"/>
      <c r="DVZ706" s="39"/>
      <c r="DWA706" s="39"/>
      <c r="DWB706" s="39"/>
      <c r="DWC706" s="39"/>
      <c r="DWD706" s="39"/>
      <c r="DWE706" s="37"/>
      <c r="DWF706" s="37"/>
      <c r="DWG706" s="37"/>
      <c r="DWH706" s="37"/>
      <c r="DWI706" s="34"/>
      <c r="DWJ706" s="40"/>
      <c r="DWK706" s="34"/>
      <c r="DWL706" s="34"/>
      <c r="DWM706" s="35"/>
      <c r="DWN706" s="36"/>
      <c r="DWO706" s="37"/>
      <c r="DWP706" s="34"/>
      <c r="DWQ706" s="34"/>
      <c r="DWR706" s="41"/>
      <c r="DWS706" s="41"/>
      <c r="DWT706" s="41"/>
      <c r="DWU706" s="41"/>
      <c r="DWV706" s="36"/>
      <c r="DWW706" s="41"/>
      <c r="DWX706" s="36"/>
      <c r="DWY706" s="34"/>
      <c r="DWZ706" s="34"/>
      <c r="DXA706" s="37"/>
      <c r="DXB706" s="38"/>
      <c r="DXC706" s="34"/>
      <c r="DXD706" s="39"/>
      <c r="DXE706" s="39"/>
      <c r="DXF706" s="39"/>
      <c r="DXG706" s="39"/>
      <c r="DXH706" s="39"/>
      <c r="DXI706" s="39"/>
      <c r="DXJ706" s="39"/>
      <c r="DXK706" s="39"/>
      <c r="DXL706" s="39"/>
      <c r="DXM706" s="39"/>
      <c r="DXN706" s="39"/>
      <c r="DXO706" s="37"/>
      <c r="DXP706" s="37"/>
      <c r="DXQ706" s="37"/>
      <c r="DXR706" s="37"/>
      <c r="DXS706" s="34"/>
      <c r="DXT706" s="40"/>
      <c r="DXU706" s="34"/>
      <c r="DXV706" s="34"/>
      <c r="DXW706" s="35"/>
      <c r="DXX706" s="36"/>
      <c r="DXY706" s="37"/>
      <c r="DXZ706" s="34"/>
      <c r="DYA706" s="34"/>
      <c r="DYB706" s="41"/>
      <c r="DYC706" s="41"/>
      <c r="DYD706" s="41"/>
      <c r="DYE706" s="41"/>
      <c r="DYF706" s="36"/>
      <c r="DYG706" s="41"/>
      <c r="DYH706" s="36"/>
      <c r="DYI706" s="34"/>
      <c r="DYJ706" s="34"/>
      <c r="DYK706" s="37"/>
      <c r="DYL706" s="38"/>
      <c r="DYM706" s="34"/>
      <c r="DYN706" s="39"/>
      <c r="DYO706" s="39"/>
      <c r="DYP706" s="39"/>
      <c r="DYQ706" s="39"/>
      <c r="DYR706" s="39"/>
      <c r="DYS706" s="39"/>
      <c r="DYT706" s="39"/>
      <c r="DYU706" s="39"/>
      <c r="DYV706" s="39"/>
      <c r="DYW706" s="39"/>
      <c r="DYX706" s="39"/>
      <c r="DYY706" s="37"/>
      <c r="DYZ706" s="37"/>
      <c r="DZA706" s="37"/>
      <c r="DZB706" s="37"/>
      <c r="DZC706" s="34"/>
      <c r="DZD706" s="40"/>
      <c r="DZE706" s="34"/>
      <c r="DZF706" s="34"/>
      <c r="DZG706" s="35"/>
      <c r="DZH706" s="36"/>
      <c r="DZI706" s="37"/>
      <c r="DZJ706" s="34"/>
      <c r="DZK706" s="34"/>
      <c r="DZL706" s="41"/>
      <c r="DZM706" s="41"/>
      <c r="DZN706" s="41"/>
      <c r="DZO706" s="41"/>
      <c r="DZP706" s="36"/>
      <c r="DZQ706" s="41"/>
      <c r="DZR706" s="36"/>
      <c r="DZS706" s="34"/>
      <c r="DZT706" s="34"/>
      <c r="DZU706" s="37"/>
      <c r="DZV706" s="38"/>
      <c r="DZW706" s="34"/>
      <c r="DZX706" s="39"/>
      <c r="DZY706" s="39"/>
      <c r="DZZ706" s="39"/>
      <c r="EAA706" s="39"/>
      <c r="EAB706" s="39"/>
      <c r="EAC706" s="39"/>
      <c r="EAD706" s="39"/>
      <c r="EAE706" s="39"/>
      <c r="EAF706" s="39"/>
      <c r="EAG706" s="39"/>
      <c r="EAH706" s="39"/>
      <c r="EAI706" s="37"/>
      <c r="EAJ706" s="37"/>
      <c r="EAK706" s="37"/>
      <c r="EAL706" s="37"/>
      <c r="EAM706" s="34"/>
      <c r="EAN706" s="40"/>
      <c r="EAO706" s="34"/>
      <c r="EAP706" s="34"/>
      <c r="EAQ706" s="35"/>
      <c r="EAR706" s="36"/>
      <c r="EAS706" s="37"/>
      <c r="EAT706" s="34"/>
      <c r="EAU706" s="34"/>
      <c r="EAV706" s="41"/>
      <c r="EAW706" s="41"/>
      <c r="EAX706" s="41"/>
      <c r="EAY706" s="41"/>
      <c r="EAZ706" s="36"/>
      <c r="EBA706" s="41"/>
      <c r="EBB706" s="36"/>
      <c r="EBC706" s="34"/>
      <c r="EBD706" s="34"/>
      <c r="EBE706" s="37"/>
      <c r="EBF706" s="38"/>
      <c r="EBG706" s="34"/>
      <c r="EBH706" s="39"/>
      <c r="EBI706" s="39"/>
      <c r="EBJ706" s="39"/>
      <c r="EBK706" s="39"/>
      <c r="EBL706" s="39"/>
      <c r="EBM706" s="39"/>
      <c r="EBN706" s="39"/>
      <c r="EBO706" s="39"/>
      <c r="EBP706" s="39"/>
      <c r="EBQ706" s="39"/>
      <c r="EBR706" s="39"/>
      <c r="EBS706" s="37"/>
      <c r="EBT706" s="37"/>
      <c r="EBU706" s="37"/>
      <c r="EBV706" s="37"/>
      <c r="EBW706" s="34"/>
      <c r="EBX706" s="40"/>
      <c r="EBY706" s="34"/>
      <c r="EBZ706" s="34"/>
      <c r="ECA706" s="35"/>
      <c r="ECB706" s="36"/>
      <c r="ECC706" s="37"/>
      <c r="ECD706" s="34"/>
      <c r="ECE706" s="34"/>
      <c r="ECF706" s="41"/>
      <c r="ECG706" s="41"/>
      <c r="ECH706" s="41"/>
      <c r="ECI706" s="41"/>
      <c r="ECJ706" s="36"/>
      <c r="ECK706" s="41"/>
      <c r="ECL706" s="36"/>
      <c r="ECM706" s="34"/>
      <c r="ECN706" s="34"/>
      <c r="ECO706" s="37"/>
      <c r="ECP706" s="38"/>
      <c r="ECQ706" s="34"/>
      <c r="ECR706" s="39"/>
      <c r="ECS706" s="39"/>
      <c r="ECT706" s="39"/>
      <c r="ECU706" s="39"/>
      <c r="ECV706" s="39"/>
      <c r="ECW706" s="39"/>
      <c r="ECX706" s="39"/>
      <c r="ECY706" s="39"/>
      <c r="ECZ706" s="39"/>
      <c r="EDA706" s="39"/>
      <c r="EDB706" s="39"/>
      <c r="EDC706" s="37"/>
      <c r="EDD706" s="37"/>
      <c r="EDE706" s="37"/>
      <c r="EDF706" s="37"/>
      <c r="EDG706" s="34"/>
      <c r="EDH706" s="40"/>
      <c r="EDI706" s="34"/>
      <c r="EDJ706" s="34"/>
      <c r="EDK706" s="35"/>
      <c r="EDL706" s="36"/>
      <c r="EDM706" s="37"/>
      <c r="EDN706" s="34"/>
      <c r="EDO706" s="34"/>
      <c r="EDP706" s="41"/>
      <c r="EDQ706" s="41"/>
      <c r="EDR706" s="41"/>
      <c r="EDS706" s="41"/>
      <c r="EDT706" s="36"/>
      <c r="EDU706" s="41"/>
      <c r="EDV706" s="36"/>
      <c r="EDW706" s="34"/>
      <c r="EDX706" s="34"/>
      <c r="EDY706" s="37"/>
      <c r="EDZ706" s="38"/>
      <c r="EEA706" s="34"/>
      <c r="EEB706" s="39"/>
      <c r="EEC706" s="39"/>
      <c r="EED706" s="39"/>
      <c r="EEE706" s="39"/>
      <c r="EEF706" s="39"/>
      <c r="EEG706" s="39"/>
      <c r="EEH706" s="39"/>
      <c r="EEI706" s="39"/>
      <c r="EEJ706" s="39"/>
      <c r="EEK706" s="39"/>
      <c r="EEL706" s="39"/>
      <c r="EEM706" s="37"/>
      <c r="EEN706" s="37"/>
      <c r="EEO706" s="37"/>
      <c r="EEP706" s="37"/>
      <c r="EEQ706" s="34"/>
      <c r="EER706" s="40"/>
      <c r="EES706" s="34"/>
      <c r="EET706" s="34"/>
      <c r="EEU706" s="35"/>
      <c r="EEV706" s="36"/>
      <c r="EEW706" s="37"/>
      <c r="EEX706" s="34"/>
      <c r="EEY706" s="34"/>
      <c r="EEZ706" s="41"/>
      <c r="EFA706" s="41"/>
      <c r="EFB706" s="41"/>
      <c r="EFC706" s="41"/>
      <c r="EFD706" s="36"/>
      <c r="EFE706" s="41"/>
      <c r="EFF706" s="36"/>
      <c r="EFG706" s="34"/>
      <c r="EFH706" s="34"/>
      <c r="EFI706" s="37"/>
      <c r="EFJ706" s="38"/>
      <c r="EFK706" s="34"/>
      <c r="EFL706" s="39"/>
      <c r="EFM706" s="39"/>
      <c r="EFN706" s="39"/>
      <c r="EFO706" s="39"/>
      <c r="EFP706" s="39"/>
      <c r="EFQ706" s="39"/>
      <c r="EFR706" s="39"/>
      <c r="EFS706" s="39"/>
      <c r="EFT706" s="39"/>
      <c r="EFU706" s="39"/>
      <c r="EFV706" s="39"/>
      <c r="EFW706" s="37"/>
      <c r="EFX706" s="37"/>
      <c r="EFY706" s="37"/>
      <c r="EFZ706" s="37"/>
      <c r="EGA706" s="34"/>
      <c r="EGB706" s="40"/>
      <c r="EGC706" s="34"/>
      <c r="EGD706" s="34"/>
      <c r="EGE706" s="35"/>
      <c r="EGF706" s="36"/>
      <c r="EGG706" s="37"/>
      <c r="EGH706" s="34"/>
      <c r="EGI706" s="34"/>
      <c r="EGJ706" s="41"/>
      <c r="EGK706" s="41"/>
      <c r="EGL706" s="41"/>
      <c r="EGM706" s="41"/>
      <c r="EGN706" s="36"/>
      <c r="EGO706" s="41"/>
      <c r="EGP706" s="36"/>
      <c r="EGQ706" s="34"/>
      <c r="EGR706" s="34"/>
      <c r="EGS706" s="37"/>
      <c r="EGT706" s="38"/>
      <c r="EGU706" s="34"/>
      <c r="EGV706" s="39"/>
      <c r="EGW706" s="39"/>
      <c r="EGX706" s="39"/>
      <c r="EGY706" s="39"/>
      <c r="EGZ706" s="39"/>
      <c r="EHA706" s="39"/>
      <c r="EHB706" s="39"/>
      <c r="EHC706" s="39"/>
      <c r="EHD706" s="39"/>
      <c r="EHE706" s="39"/>
      <c r="EHF706" s="39"/>
      <c r="EHG706" s="37"/>
      <c r="EHH706" s="37"/>
      <c r="EHI706" s="37"/>
      <c r="EHJ706" s="37"/>
      <c r="EHK706" s="34"/>
      <c r="EHL706" s="40"/>
      <c r="EHM706" s="34"/>
      <c r="EHN706" s="34"/>
      <c r="EHO706" s="35"/>
      <c r="EHP706" s="36"/>
      <c r="EHQ706" s="37"/>
      <c r="EHR706" s="34"/>
      <c r="EHS706" s="34"/>
      <c r="EHT706" s="41"/>
      <c r="EHU706" s="41"/>
      <c r="EHV706" s="41"/>
      <c r="EHW706" s="41"/>
      <c r="EHX706" s="36"/>
      <c r="EHY706" s="41"/>
      <c r="EHZ706" s="36"/>
      <c r="EIA706" s="34"/>
      <c r="EIB706" s="34"/>
      <c r="EIC706" s="37"/>
      <c r="EID706" s="38"/>
      <c r="EIE706" s="34"/>
      <c r="EIF706" s="39"/>
      <c r="EIG706" s="39"/>
      <c r="EIH706" s="39"/>
      <c r="EII706" s="39"/>
      <c r="EIJ706" s="39"/>
      <c r="EIK706" s="39"/>
      <c r="EIL706" s="39"/>
      <c r="EIM706" s="39"/>
      <c r="EIN706" s="39"/>
      <c r="EIO706" s="39"/>
      <c r="EIP706" s="39"/>
      <c r="EIQ706" s="37"/>
      <c r="EIR706" s="37"/>
      <c r="EIS706" s="37"/>
      <c r="EIT706" s="37"/>
      <c r="EIU706" s="34"/>
      <c r="EIV706" s="40"/>
      <c r="EIW706" s="34"/>
      <c r="EIX706" s="34"/>
      <c r="EIY706" s="35"/>
      <c r="EIZ706" s="36"/>
      <c r="EJA706" s="37"/>
      <c r="EJB706" s="34"/>
      <c r="EJC706" s="34"/>
      <c r="EJD706" s="41"/>
      <c r="EJE706" s="41"/>
      <c r="EJF706" s="41"/>
      <c r="EJG706" s="41"/>
      <c r="EJH706" s="36"/>
      <c r="EJI706" s="41"/>
      <c r="EJJ706" s="36"/>
      <c r="EJK706" s="34"/>
      <c r="EJL706" s="34"/>
      <c r="EJM706" s="37"/>
      <c r="EJN706" s="38"/>
      <c r="EJO706" s="34"/>
      <c r="EJP706" s="39"/>
      <c r="EJQ706" s="39"/>
      <c r="EJR706" s="39"/>
      <c r="EJS706" s="39"/>
      <c r="EJT706" s="39"/>
      <c r="EJU706" s="39"/>
      <c r="EJV706" s="39"/>
      <c r="EJW706" s="39"/>
      <c r="EJX706" s="39"/>
      <c r="EJY706" s="39"/>
      <c r="EJZ706" s="39"/>
      <c r="EKA706" s="37"/>
      <c r="EKB706" s="37"/>
      <c r="EKC706" s="37"/>
      <c r="EKD706" s="37"/>
      <c r="EKE706" s="34"/>
      <c r="EKF706" s="40"/>
      <c r="EKG706" s="34"/>
      <c r="EKH706" s="34"/>
      <c r="EKI706" s="35"/>
      <c r="EKJ706" s="36"/>
      <c r="EKK706" s="37"/>
      <c r="EKL706" s="34"/>
      <c r="EKM706" s="34"/>
      <c r="EKN706" s="41"/>
      <c r="EKO706" s="41"/>
      <c r="EKP706" s="41"/>
      <c r="EKQ706" s="41"/>
      <c r="EKR706" s="36"/>
      <c r="EKS706" s="41"/>
      <c r="EKT706" s="36"/>
      <c r="EKU706" s="34"/>
      <c r="EKV706" s="34"/>
      <c r="EKW706" s="37"/>
      <c r="EKX706" s="38"/>
      <c r="EKY706" s="34"/>
      <c r="EKZ706" s="39"/>
      <c r="ELA706" s="39"/>
      <c r="ELB706" s="39"/>
      <c r="ELC706" s="39"/>
      <c r="ELD706" s="39"/>
      <c r="ELE706" s="39"/>
      <c r="ELF706" s="39"/>
      <c r="ELG706" s="39"/>
      <c r="ELH706" s="39"/>
      <c r="ELI706" s="39"/>
      <c r="ELJ706" s="39"/>
      <c r="ELK706" s="37"/>
      <c r="ELL706" s="37"/>
      <c r="ELM706" s="37"/>
      <c r="ELN706" s="37"/>
      <c r="ELO706" s="34"/>
      <c r="ELP706" s="40"/>
      <c r="ELQ706" s="34"/>
      <c r="ELR706" s="34"/>
      <c r="ELS706" s="35"/>
      <c r="ELT706" s="36"/>
      <c r="ELU706" s="37"/>
      <c r="ELV706" s="34"/>
      <c r="ELW706" s="34"/>
      <c r="ELX706" s="41"/>
      <c r="ELY706" s="41"/>
      <c r="ELZ706" s="41"/>
      <c r="EMA706" s="41"/>
      <c r="EMB706" s="36"/>
      <c r="EMC706" s="41"/>
      <c r="EMD706" s="36"/>
      <c r="EME706" s="34"/>
      <c r="EMF706" s="34"/>
      <c r="EMG706" s="37"/>
      <c r="EMH706" s="38"/>
      <c r="EMI706" s="34"/>
      <c r="EMJ706" s="39"/>
      <c r="EMK706" s="39"/>
      <c r="EML706" s="39"/>
      <c r="EMM706" s="39"/>
      <c r="EMN706" s="39"/>
      <c r="EMO706" s="39"/>
      <c r="EMP706" s="39"/>
      <c r="EMQ706" s="39"/>
      <c r="EMR706" s="39"/>
      <c r="EMS706" s="39"/>
      <c r="EMT706" s="39"/>
      <c r="EMU706" s="37"/>
      <c r="EMV706" s="37"/>
      <c r="EMW706" s="37"/>
      <c r="EMX706" s="37"/>
      <c r="EMY706" s="34"/>
      <c r="EMZ706" s="40"/>
      <c r="ENA706" s="34"/>
      <c r="ENB706" s="34"/>
      <c r="ENC706" s="35"/>
      <c r="END706" s="36"/>
      <c r="ENE706" s="37"/>
      <c r="ENF706" s="34"/>
      <c r="ENG706" s="34"/>
      <c r="ENH706" s="41"/>
      <c r="ENI706" s="41"/>
      <c r="ENJ706" s="41"/>
      <c r="ENK706" s="41"/>
      <c r="ENL706" s="36"/>
      <c r="ENM706" s="41"/>
      <c r="ENN706" s="36"/>
      <c r="ENO706" s="34"/>
      <c r="ENP706" s="34"/>
      <c r="ENQ706" s="37"/>
      <c r="ENR706" s="38"/>
      <c r="ENS706" s="34"/>
      <c r="ENT706" s="39"/>
      <c r="ENU706" s="39"/>
      <c r="ENV706" s="39"/>
      <c r="ENW706" s="39"/>
      <c r="ENX706" s="39"/>
      <c r="ENY706" s="39"/>
      <c r="ENZ706" s="39"/>
      <c r="EOA706" s="39"/>
      <c r="EOB706" s="39"/>
      <c r="EOC706" s="39"/>
      <c r="EOD706" s="39"/>
      <c r="EOE706" s="37"/>
      <c r="EOF706" s="37"/>
      <c r="EOG706" s="37"/>
      <c r="EOH706" s="37"/>
      <c r="EOI706" s="34"/>
      <c r="EOJ706" s="40"/>
      <c r="EOK706" s="34"/>
      <c r="EOL706" s="34"/>
      <c r="EOM706" s="35"/>
      <c r="EON706" s="36"/>
      <c r="EOO706" s="37"/>
      <c r="EOP706" s="34"/>
      <c r="EOQ706" s="34"/>
      <c r="EOR706" s="41"/>
      <c r="EOS706" s="41"/>
      <c r="EOT706" s="41"/>
      <c r="EOU706" s="41"/>
      <c r="EOV706" s="36"/>
      <c r="EOW706" s="41"/>
      <c r="EOX706" s="36"/>
      <c r="EOY706" s="34"/>
      <c r="EOZ706" s="34"/>
      <c r="EPA706" s="37"/>
      <c r="EPB706" s="38"/>
      <c r="EPC706" s="34"/>
      <c r="EPD706" s="39"/>
      <c r="EPE706" s="39"/>
      <c r="EPF706" s="39"/>
      <c r="EPG706" s="39"/>
      <c r="EPH706" s="39"/>
      <c r="EPI706" s="39"/>
      <c r="EPJ706" s="39"/>
      <c r="EPK706" s="39"/>
      <c r="EPL706" s="39"/>
      <c r="EPM706" s="39"/>
      <c r="EPN706" s="39"/>
      <c r="EPO706" s="37"/>
      <c r="EPP706" s="37"/>
      <c r="EPQ706" s="37"/>
      <c r="EPR706" s="37"/>
      <c r="EPS706" s="34"/>
      <c r="EPT706" s="40"/>
      <c r="EPU706" s="34"/>
      <c r="EPV706" s="34"/>
      <c r="EPW706" s="35"/>
      <c r="EPX706" s="36"/>
      <c r="EPY706" s="37"/>
      <c r="EPZ706" s="34"/>
      <c r="EQA706" s="34"/>
      <c r="EQB706" s="41"/>
      <c r="EQC706" s="41"/>
      <c r="EQD706" s="41"/>
      <c r="EQE706" s="41"/>
      <c r="EQF706" s="36"/>
      <c r="EQG706" s="41"/>
      <c r="EQH706" s="36"/>
      <c r="EQI706" s="34"/>
      <c r="EQJ706" s="34"/>
      <c r="EQK706" s="37"/>
      <c r="EQL706" s="38"/>
      <c r="EQM706" s="34"/>
      <c r="EQN706" s="39"/>
      <c r="EQO706" s="39"/>
      <c r="EQP706" s="39"/>
      <c r="EQQ706" s="39"/>
      <c r="EQR706" s="39"/>
      <c r="EQS706" s="39"/>
      <c r="EQT706" s="39"/>
      <c r="EQU706" s="39"/>
      <c r="EQV706" s="39"/>
      <c r="EQW706" s="39"/>
      <c r="EQX706" s="39"/>
      <c r="EQY706" s="37"/>
      <c r="EQZ706" s="37"/>
      <c r="ERA706" s="37"/>
      <c r="ERB706" s="37"/>
      <c r="ERC706" s="34"/>
      <c r="ERD706" s="40"/>
      <c r="ERE706" s="34"/>
      <c r="ERF706" s="34"/>
      <c r="ERG706" s="35"/>
      <c r="ERH706" s="36"/>
      <c r="ERI706" s="37"/>
      <c r="ERJ706" s="34"/>
      <c r="ERK706" s="34"/>
      <c r="ERL706" s="41"/>
      <c r="ERM706" s="41"/>
      <c r="ERN706" s="41"/>
      <c r="ERO706" s="41"/>
      <c r="ERP706" s="36"/>
      <c r="ERQ706" s="41"/>
      <c r="ERR706" s="36"/>
      <c r="ERS706" s="34"/>
      <c r="ERT706" s="34"/>
      <c r="ERU706" s="37"/>
      <c r="ERV706" s="38"/>
      <c r="ERW706" s="34"/>
      <c r="ERX706" s="39"/>
      <c r="ERY706" s="39"/>
      <c r="ERZ706" s="39"/>
      <c r="ESA706" s="39"/>
      <c r="ESB706" s="39"/>
      <c r="ESC706" s="39"/>
      <c r="ESD706" s="39"/>
      <c r="ESE706" s="39"/>
      <c r="ESF706" s="39"/>
      <c r="ESG706" s="39"/>
      <c r="ESH706" s="39"/>
      <c r="ESI706" s="37"/>
      <c r="ESJ706" s="37"/>
      <c r="ESK706" s="37"/>
      <c r="ESL706" s="37"/>
      <c r="ESM706" s="34"/>
      <c r="ESN706" s="40"/>
      <c r="ESO706" s="34"/>
      <c r="ESP706" s="34"/>
      <c r="ESQ706" s="35"/>
      <c r="ESR706" s="36"/>
      <c r="ESS706" s="37"/>
      <c r="EST706" s="34"/>
      <c r="ESU706" s="34"/>
      <c r="ESV706" s="41"/>
      <c r="ESW706" s="41"/>
      <c r="ESX706" s="41"/>
      <c r="ESY706" s="41"/>
      <c r="ESZ706" s="36"/>
      <c r="ETA706" s="41"/>
      <c r="ETB706" s="36"/>
      <c r="ETC706" s="34"/>
      <c r="ETD706" s="34"/>
      <c r="ETE706" s="37"/>
      <c r="ETF706" s="38"/>
      <c r="ETG706" s="34"/>
      <c r="ETH706" s="39"/>
      <c r="ETI706" s="39"/>
      <c r="ETJ706" s="39"/>
      <c r="ETK706" s="39"/>
      <c r="ETL706" s="39"/>
      <c r="ETM706" s="39"/>
      <c r="ETN706" s="39"/>
      <c r="ETO706" s="39"/>
      <c r="ETP706" s="39"/>
      <c r="ETQ706" s="39"/>
      <c r="ETR706" s="39"/>
      <c r="ETS706" s="37"/>
      <c r="ETT706" s="37"/>
      <c r="ETU706" s="37"/>
      <c r="ETV706" s="37"/>
      <c r="ETW706" s="34"/>
      <c r="ETX706" s="40"/>
      <c r="ETY706" s="34"/>
      <c r="ETZ706" s="34"/>
      <c r="EUA706" s="35"/>
      <c r="EUB706" s="36"/>
      <c r="EUC706" s="37"/>
      <c r="EUD706" s="34"/>
      <c r="EUE706" s="34"/>
      <c r="EUF706" s="41"/>
      <c r="EUG706" s="41"/>
      <c r="EUH706" s="41"/>
      <c r="EUI706" s="41"/>
      <c r="EUJ706" s="36"/>
      <c r="EUK706" s="41"/>
      <c r="EUL706" s="36"/>
      <c r="EUM706" s="34"/>
      <c r="EUN706" s="34"/>
      <c r="EUO706" s="37"/>
      <c r="EUP706" s="38"/>
      <c r="EUQ706" s="34"/>
      <c r="EUR706" s="39"/>
      <c r="EUS706" s="39"/>
      <c r="EUT706" s="39"/>
      <c r="EUU706" s="39"/>
      <c r="EUV706" s="39"/>
      <c r="EUW706" s="39"/>
      <c r="EUX706" s="39"/>
      <c r="EUY706" s="39"/>
      <c r="EUZ706" s="39"/>
      <c r="EVA706" s="39"/>
      <c r="EVB706" s="39"/>
      <c r="EVC706" s="37"/>
      <c r="EVD706" s="37"/>
      <c r="EVE706" s="37"/>
      <c r="EVF706" s="37"/>
      <c r="EVG706" s="34"/>
      <c r="EVH706" s="40"/>
      <c r="EVI706" s="34"/>
      <c r="EVJ706" s="34"/>
      <c r="EVK706" s="35"/>
      <c r="EVL706" s="36"/>
      <c r="EVM706" s="37"/>
      <c r="EVN706" s="34"/>
      <c r="EVO706" s="34"/>
      <c r="EVP706" s="41"/>
      <c r="EVQ706" s="41"/>
      <c r="EVR706" s="41"/>
      <c r="EVS706" s="41"/>
      <c r="EVT706" s="36"/>
      <c r="EVU706" s="41"/>
      <c r="EVV706" s="36"/>
      <c r="EVW706" s="34"/>
      <c r="EVX706" s="34"/>
      <c r="EVY706" s="37"/>
      <c r="EVZ706" s="38"/>
      <c r="EWA706" s="34"/>
      <c r="EWB706" s="39"/>
      <c r="EWC706" s="39"/>
      <c r="EWD706" s="39"/>
      <c r="EWE706" s="39"/>
      <c r="EWF706" s="39"/>
      <c r="EWG706" s="39"/>
      <c r="EWH706" s="39"/>
      <c r="EWI706" s="39"/>
      <c r="EWJ706" s="39"/>
      <c r="EWK706" s="39"/>
      <c r="EWL706" s="39"/>
      <c r="EWM706" s="37"/>
      <c r="EWN706" s="37"/>
      <c r="EWO706" s="37"/>
      <c r="EWP706" s="37"/>
      <c r="EWQ706" s="34"/>
      <c r="EWR706" s="40"/>
      <c r="EWS706" s="34"/>
      <c r="EWT706" s="34"/>
      <c r="EWU706" s="35"/>
      <c r="EWV706" s="36"/>
      <c r="EWW706" s="37"/>
      <c r="EWX706" s="34"/>
      <c r="EWY706" s="34"/>
      <c r="EWZ706" s="41"/>
      <c r="EXA706" s="41"/>
      <c r="EXB706" s="41"/>
      <c r="EXC706" s="41"/>
      <c r="EXD706" s="36"/>
      <c r="EXE706" s="41"/>
      <c r="EXF706" s="36"/>
      <c r="EXG706" s="34"/>
      <c r="EXH706" s="34"/>
      <c r="EXI706" s="37"/>
      <c r="EXJ706" s="38"/>
      <c r="EXK706" s="34"/>
      <c r="EXL706" s="39"/>
      <c r="EXM706" s="39"/>
      <c r="EXN706" s="39"/>
      <c r="EXO706" s="39"/>
      <c r="EXP706" s="39"/>
      <c r="EXQ706" s="39"/>
      <c r="EXR706" s="39"/>
      <c r="EXS706" s="39"/>
      <c r="EXT706" s="39"/>
      <c r="EXU706" s="39"/>
      <c r="EXV706" s="39"/>
      <c r="EXW706" s="37"/>
      <c r="EXX706" s="37"/>
      <c r="EXY706" s="37"/>
      <c r="EXZ706" s="37"/>
      <c r="EYA706" s="34"/>
      <c r="EYB706" s="40"/>
      <c r="EYC706" s="34"/>
      <c r="EYD706" s="34"/>
      <c r="EYE706" s="35"/>
      <c r="EYF706" s="36"/>
      <c r="EYG706" s="37"/>
      <c r="EYH706" s="34"/>
      <c r="EYI706" s="34"/>
      <c r="EYJ706" s="41"/>
      <c r="EYK706" s="41"/>
      <c r="EYL706" s="41"/>
      <c r="EYM706" s="41"/>
      <c r="EYN706" s="36"/>
      <c r="EYO706" s="41"/>
      <c r="EYP706" s="36"/>
      <c r="EYQ706" s="34"/>
      <c r="EYR706" s="34"/>
      <c r="EYS706" s="37"/>
      <c r="EYT706" s="38"/>
      <c r="EYU706" s="34"/>
      <c r="EYV706" s="39"/>
      <c r="EYW706" s="39"/>
      <c r="EYX706" s="39"/>
      <c r="EYY706" s="39"/>
      <c r="EYZ706" s="39"/>
      <c r="EZA706" s="39"/>
      <c r="EZB706" s="39"/>
      <c r="EZC706" s="39"/>
      <c r="EZD706" s="39"/>
      <c r="EZE706" s="39"/>
      <c r="EZF706" s="39"/>
      <c r="EZG706" s="37"/>
      <c r="EZH706" s="37"/>
      <c r="EZI706" s="37"/>
      <c r="EZJ706" s="37"/>
      <c r="EZK706" s="34"/>
      <c r="EZL706" s="40"/>
      <c r="EZM706" s="34"/>
      <c r="EZN706" s="34"/>
      <c r="EZO706" s="35"/>
      <c r="EZP706" s="36"/>
      <c r="EZQ706" s="37"/>
      <c r="EZR706" s="34"/>
      <c r="EZS706" s="34"/>
      <c r="EZT706" s="41"/>
      <c r="EZU706" s="41"/>
      <c r="EZV706" s="41"/>
      <c r="EZW706" s="41"/>
      <c r="EZX706" s="36"/>
      <c r="EZY706" s="41"/>
      <c r="EZZ706" s="36"/>
      <c r="FAA706" s="34"/>
      <c r="FAB706" s="34"/>
      <c r="FAC706" s="37"/>
      <c r="FAD706" s="38"/>
      <c r="FAE706" s="34"/>
      <c r="FAF706" s="39"/>
      <c r="FAG706" s="39"/>
      <c r="FAH706" s="39"/>
      <c r="FAI706" s="39"/>
      <c r="FAJ706" s="39"/>
      <c r="FAK706" s="39"/>
      <c r="FAL706" s="39"/>
      <c r="FAM706" s="39"/>
      <c r="FAN706" s="39"/>
      <c r="FAO706" s="39"/>
      <c r="FAP706" s="39"/>
      <c r="FAQ706" s="37"/>
      <c r="FAR706" s="37"/>
      <c r="FAS706" s="37"/>
      <c r="FAT706" s="37"/>
      <c r="FAU706" s="34"/>
      <c r="FAV706" s="40"/>
      <c r="FAW706" s="34"/>
      <c r="FAX706" s="34"/>
      <c r="FAY706" s="35"/>
      <c r="FAZ706" s="36"/>
      <c r="FBA706" s="37"/>
      <c r="FBB706" s="34"/>
      <c r="FBC706" s="34"/>
      <c r="FBD706" s="41"/>
      <c r="FBE706" s="41"/>
      <c r="FBF706" s="41"/>
      <c r="FBG706" s="41"/>
      <c r="FBH706" s="36"/>
      <c r="FBI706" s="41"/>
      <c r="FBJ706" s="36"/>
      <c r="FBK706" s="34"/>
      <c r="FBL706" s="34"/>
      <c r="FBM706" s="37"/>
      <c r="FBN706" s="38"/>
      <c r="FBO706" s="34"/>
      <c r="FBP706" s="39"/>
      <c r="FBQ706" s="39"/>
      <c r="FBR706" s="39"/>
      <c r="FBS706" s="39"/>
      <c r="FBT706" s="39"/>
      <c r="FBU706" s="39"/>
      <c r="FBV706" s="39"/>
      <c r="FBW706" s="39"/>
      <c r="FBX706" s="39"/>
      <c r="FBY706" s="39"/>
      <c r="FBZ706" s="39"/>
      <c r="FCA706" s="37"/>
      <c r="FCB706" s="37"/>
      <c r="FCC706" s="37"/>
      <c r="FCD706" s="37"/>
      <c r="FCE706" s="34"/>
      <c r="FCF706" s="40"/>
      <c r="FCG706" s="34"/>
      <c r="FCH706" s="34"/>
      <c r="FCI706" s="35"/>
      <c r="FCJ706" s="36"/>
      <c r="FCK706" s="37"/>
      <c r="FCL706" s="34"/>
      <c r="FCM706" s="34"/>
      <c r="FCN706" s="41"/>
      <c r="FCO706" s="41"/>
      <c r="FCP706" s="41"/>
      <c r="FCQ706" s="41"/>
      <c r="FCR706" s="36"/>
      <c r="FCS706" s="41"/>
      <c r="FCT706" s="36"/>
      <c r="FCU706" s="34"/>
      <c r="FCV706" s="34"/>
      <c r="FCW706" s="37"/>
      <c r="FCX706" s="38"/>
      <c r="FCY706" s="34"/>
      <c r="FCZ706" s="39"/>
      <c r="FDA706" s="39"/>
      <c r="FDB706" s="39"/>
      <c r="FDC706" s="39"/>
      <c r="FDD706" s="39"/>
      <c r="FDE706" s="39"/>
      <c r="FDF706" s="39"/>
      <c r="FDG706" s="39"/>
      <c r="FDH706" s="39"/>
      <c r="FDI706" s="39"/>
      <c r="FDJ706" s="39"/>
      <c r="FDK706" s="37"/>
      <c r="FDL706" s="37"/>
      <c r="FDM706" s="37"/>
      <c r="FDN706" s="37"/>
      <c r="FDO706" s="34"/>
      <c r="FDP706" s="40"/>
      <c r="FDQ706" s="34"/>
      <c r="FDR706" s="34"/>
      <c r="FDS706" s="35"/>
      <c r="FDT706" s="36"/>
      <c r="FDU706" s="37"/>
      <c r="FDV706" s="34"/>
      <c r="FDW706" s="34"/>
      <c r="FDX706" s="41"/>
      <c r="FDY706" s="41"/>
      <c r="FDZ706" s="41"/>
      <c r="FEA706" s="41"/>
      <c r="FEB706" s="36"/>
      <c r="FEC706" s="41"/>
      <c r="FED706" s="36"/>
      <c r="FEE706" s="34"/>
      <c r="FEF706" s="34"/>
      <c r="FEG706" s="37"/>
      <c r="FEH706" s="38"/>
      <c r="FEI706" s="34"/>
      <c r="FEJ706" s="39"/>
      <c r="FEK706" s="39"/>
      <c r="FEL706" s="39"/>
      <c r="FEM706" s="39"/>
      <c r="FEN706" s="39"/>
      <c r="FEO706" s="39"/>
      <c r="FEP706" s="39"/>
      <c r="FEQ706" s="39"/>
      <c r="FER706" s="39"/>
      <c r="FES706" s="39"/>
      <c r="FET706" s="39"/>
      <c r="FEU706" s="37"/>
      <c r="FEV706" s="37"/>
      <c r="FEW706" s="37"/>
      <c r="FEX706" s="37"/>
      <c r="FEY706" s="34"/>
      <c r="FEZ706" s="40"/>
      <c r="FFA706" s="34"/>
      <c r="FFB706" s="34"/>
      <c r="FFC706" s="35"/>
      <c r="FFD706" s="36"/>
      <c r="FFE706" s="37"/>
      <c r="FFF706" s="34"/>
      <c r="FFG706" s="34"/>
      <c r="FFH706" s="41"/>
      <c r="FFI706" s="41"/>
      <c r="FFJ706" s="41"/>
      <c r="FFK706" s="41"/>
      <c r="FFL706" s="36"/>
      <c r="FFM706" s="41"/>
      <c r="FFN706" s="36"/>
      <c r="FFO706" s="34"/>
      <c r="FFP706" s="34"/>
      <c r="FFQ706" s="37"/>
      <c r="FFR706" s="38"/>
      <c r="FFS706" s="34"/>
      <c r="FFT706" s="39"/>
      <c r="FFU706" s="39"/>
      <c r="FFV706" s="39"/>
      <c r="FFW706" s="39"/>
      <c r="FFX706" s="39"/>
      <c r="FFY706" s="39"/>
      <c r="FFZ706" s="39"/>
      <c r="FGA706" s="39"/>
      <c r="FGB706" s="39"/>
      <c r="FGC706" s="39"/>
      <c r="FGD706" s="39"/>
      <c r="FGE706" s="37"/>
      <c r="FGF706" s="37"/>
      <c r="FGG706" s="37"/>
      <c r="FGH706" s="37"/>
      <c r="FGI706" s="34"/>
      <c r="FGJ706" s="40"/>
      <c r="FGK706" s="34"/>
      <c r="FGL706" s="34"/>
      <c r="FGM706" s="35"/>
      <c r="FGN706" s="36"/>
      <c r="FGO706" s="37"/>
      <c r="FGP706" s="34"/>
      <c r="FGQ706" s="34"/>
      <c r="FGR706" s="41"/>
      <c r="FGS706" s="41"/>
      <c r="FGT706" s="41"/>
      <c r="FGU706" s="41"/>
      <c r="FGV706" s="36"/>
      <c r="FGW706" s="41"/>
      <c r="FGX706" s="36"/>
      <c r="FGY706" s="34"/>
      <c r="FGZ706" s="34"/>
      <c r="FHA706" s="37"/>
      <c r="FHB706" s="38"/>
      <c r="FHC706" s="34"/>
      <c r="FHD706" s="39"/>
      <c r="FHE706" s="39"/>
      <c r="FHF706" s="39"/>
      <c r="FHG706" s="39"/>
      <c r="FHH706" s="39"/>
      <c r="FHI706" s="39"/>
      <c r="FHJ706" s="39"/>
      <c r="FHK706" s="39"/>
      <c r="FHL706" s="39"/>
      <c r="FHM706" s="39"/>
      <c r="FHN706" s="39"/>
      <c r="FHO706" s="37"/>
      <c r="FHP706" s="37"/>
      <c r="FHQ706" s="37"/>
      <c r="FHR706" s="37"/>
      <c r="FHS706" s="34"/>
      <c r="FHT706" s="40"/>
      <c r="FHU706" s="34"/>
      <c r="FHV706" s="34"/>
      <c r="FHW706" s="35"/>
      <c r="FHX706" s="36"/>
      <c r="FHY706" s="37"/>
      <c r="FHZ706" s="34"/>
      <c r="FIA706" s="34"/>
      <c r="FIB706" s="41"/>
      <c r="FIC706" s="41"/>
      <c r="FID706" s="41"/>
      <c r="FIE706" s="41"/>
      <c r="FIF706" s="36"/>
      <c r="FIG706" s="41"/>
      <c r="FIH706" s="36"/>
      <c r="FII706" s="34"/>
      <c r="FIJ706" s="34"/>
      <c r="FIK706" s="37"/>
      <c r="FIL706" s="38"/>
      <c r="FIM706" s="34"/>
      <c r="FIN706" s="39"/>
      <c r="FIO706" s="39"/>
      <c r="FIP706" s="39"/>
      <c r="FIQ706" s="39"/>
      <c r="FIR706" s="39"/>
      <c r="FIS706" s="39"/>
      <c r="FIT706" s="39"/>
      <c r="FIU706" s="39"/>
      <c r="FIV706" s="39"/>
      <c r="FIW706" s="39"/>
      <c r="FIX706" s="39"/>
      <c r="FIY706" s="37"/>
      <c r="FIZ706" s="37"/>
      <c r="FJA706" s="37"/>
      <c r="FJB706" s="37"/>
      <c r="FJC706" s="34"/>
      <c r="FJD706" s="40"/>
      <c r="FJE706" s="34"/>
      <c r="FJF706" s="34"/>
      <c r="FJG706" s="35"/>
      <c r="FJH706" s="36"/>
      <c r="FJI706" s="37"/>
      <c r="FJJ706" s="34"/>
      <c r="FJK706" s="34"/>
      <c r="FJL706" s="41"/>
      <c r="FJM706" s="41"/>
      <c r="FJN706" s="41"/>
      <c r="FJO706" s="41"/>
      <c r="FJP706" s="36"/>
      <c r="FJQ706" s="41"/>
      <c r="FJR706" s="36"/>
      <c r="FJS706" s="34"/>
      <c r="FJT706" s="34"/>
      <c r="FJU706" s="37"/>
      <c r="FJV706" s="38"/>
      <c r="FJW706" s="34"/>
      <c r="FJX706" s="39"/>
      <c r="FJY706" s="39"/>
      <c r="FJZ706" s="39"/>
      <c r="FKA706" s="39"/>
      <c r="FKB706" s="39"/>
      <c r="FKC706" s="39"/>
      <c r="FKD706" s="39"/>
      <c r="FKE706" s="39"/>
      <c r="FKF706" s="39"/>
      <c r="FKG706" s="39"/>
      <c r="FKH706" s="39"/>
      <c r="FKI706" s="37"/>
      <c r="FKJ706" s="37"/>
      <c r="FKK706" s="37"/>
      <c r="FKL706" s="37"/>
      <c r="FKM706" s="34"/>
      <c r="FKN706" s="40"/>
      <c r="FKO706" s="34"/>
      <c r="FKP706" s="34"/>
      <c r="FKQ706" s="35"/>
      <c r="FKR706" s="36"/>
      <c r="FKS706" s="37"/>
      <c r="FKT706" s="34"/>
      <c r="FKU706" s="34"/>
      <c r="FKV706" s="41"/>
      <c r="FKW706" s="41"/>
      <c r="FKX706" s="41"/>
      <c r="FKY706" s="41"/>
      <c r="FKZ706" s="36"/>
      <c r="FLA706" s="41"/>
      <c r="FLB706" s="36"/>
      <c r="FLC706" s="34"/>
      <c r="FLD706" s="34"/>
      <c r="FLE706" s="37"/>
      <c r="FLF706" s="38"/>
      <c r="FLG706" s="34"/>
      <c r="FLH706" s="39"/>
      <c r="FLI706" s="39"/>
      <c r="FLJ706" s="39"/>
      <c r="FLK706" s="39"/>
      <c r="FLL706" s="39"/>
      <c r="FLM706" s="39"/>
      <c r="FLN706" s="39"/>
      <c r="FLO706" s="39"/>
      <c r="FLP706" s="39"/>
      <c r="FLQ706" s="39"/>
      <c r="FLR706" s="39"/>
      <c r="FLS706" s="37"/>
      <c r="FLT706" s="37"/>
      <c r="FLU706" s="37"/>
      <c r="FLV706" s="37"/>
      <c r="FLW706" s="34"/>
      <c r="FLX706" s="40"/>
      <c r="FLY706" s="34"/>
      <c r="FLZ706" s="34"/>
      <c r="FMA706" s="35"/>
      <c r="FMB706" s="36"/>
      <c r="FMC706" s="37"/>
      <c r="FMD706" s="34"/>
      <c r="FME706" s="34"/>
      <c r="FMF706" s="41"/>
      <c r="FMG706" s="41"/>
      <c r="FMH706" s="41"/>
      <c r="FMI706" s="41"/>
      <c r="FMJ706" s="36"/>
      <c r="FMK706" s="41"/>
      <c r="FML706" s="36"/>
      <c r="FMM706" s="34"/>
      <c r="FMN706" s="34"/>
      <c r="FMO706" s="37"/>
      <c r="FMP706" s="38"/>
      <c r="FMQ706" s="34"/>
      <c r="FMR706" s="39"/>
      <c r="FMS706" s="39"/>
      <c r="FMT706" s="39"/>
      <c r="FMU706" s="39"/>
      <c r="FMV706" s="39"/>
      <c r="FMW706" s="39"/>
      <c r="FMX706" s="39"/>
      <c r="FMY706" s="39"/>
      <c r="FMZ706" s="39"/>
      <c r="FNA706" s="39"/>
      <c r="FNB706" s="39"/>
      <c r="FNC706" s="37"/>
      <c r="FND706" s="37"/>
      <c r="FNE706" s="37"/>
      <c r="FNF706" s="37"/>
      <c r="FNG706" s="34"/>
      <c r="FNH706" s="40"/>
      <c r="FNI706" s="34"/>
      <c r="FNJ706" s="34"/>
      <c r="FNK706" s="35"/>
      <c r="FNL706" s="36"/>
      <c r="FNM706" s="37"/>
      <c r="FNN706" s="34"/>
      <c r="FNO706" s="34"/>
      <c r="FNP706" s="41"/>
      <c r="FNQ706" s="41"/>
      <c r="FNR706" s="41"/>
      <c r="FNS706" s="41"/>
      <c r="FNT706" s="36"/>
      <c r="FNU706" s="41"/>
      <c r="FNV706" s="36"/>
      <c r="FNW706" s="34"/>
      <c r="FNX706" s="34"/>
      <c r="FNY706" s="37"/>
      <c r="FNZ706" s="38"/>
      <c r="FOA706" s="34"/>
      <c r="FOB706" s="39"/>
      <c r="FOC706" s="39"/>
      <c r="FOD706" s="39"/>
      <c r="FOE706" s="39"/>
      <c r="FOF706" s="39"/>
      <c r="FOG706" s="39"/>
      <c r="FOH706" s="39"/>
      <c r="FOI706" s="39"/>
      <c r="FOJ706" s="39"/>
      <c r="FOK706" s="39"/>
      <c r="FOL706" s="39"/>
      <c r="FOM706" s="37"/>
      <c r="FON706" s="37"/>
      <c r="FOO706" s="37"/>
      <c r="FOP706" s="37"/>
      <c r="FOQ706" s="34"/>
      <c r="FOR706" s="40"/>
      <c r="FOS706" s="34"/>
      <c r="FOT706" s="34"/>
      <c r="FOU706" s="35"/>
      <c r="FOV706" s="36"/>
      <c r="FOW706" s="37"/>
      <c r="FOX706" s="34"/>
      <c r="FOY706" s="34"/>
      <c r="FOZ706" s="41"/>
      <c r="FPA706" s="41"/>
      <c r="FPB706" s="41"/>
      <c r="FPC706" s="41"/>
      <c r="FPD706" s="36"/>
      <c r="FPE706" s="41"/>
      <c r="FPF706" s="36"/>
      <c r="FPG706" s="34"/>
      <c r="FPH706" s="34"/>
      <c r="FPI706" s="37"/>
      <c r="FPJ706" s="38"/>
      <c r="FPK706" s="34"/>
      <c r="FPL706" s="39"/>
      <c r="FPM706" s="39"/>
      <c r="FPN706" s="39"/>
      <c r="FPO706" s="39"/>
      <c r="FPP706" s="39"/>
      <c r="FPQ706" s="39"/>
      <c r="FPR706" s="39"/>
      <c r="FPS706" s="39"/>
      <c r="FPT706" s="39"/>
      <c r="FPU706" s="39"/>
      <c r="FPV706" s="39"/>
      <c r="FPW706" s="37"/>
      <c r="FPX706" s="37"/>
      <c r="FPY706" s="37"/>
      <c r="FPZ706" s="37"/>
      <c r="FQA706" s="34"/>
      <c r="FQB706" s="40"/>
      <c r="FQC706" s="34"/>
      <c r="FQD706" s="34"/>
      <c r="FQE706" s="35"/>
      <c r="FQF706" s="36"/>
      <c r="FQG706" s="37"/>
      <c r="FQH706" s="34"/>
      <c r="FQI706" s="34"/>
      <c r="FQJ706" s="41"/>
      <c r="FQK706" s="41"/>
      <c r="FQL706" s="41"/>
      <c r="FQM706" s="41"/>
      <c r="FQN706" s="36"/>
      <c r="FQO706" s="41"/>
      <c r="FQP706" s="36"/>
      <c r="FQQ706" s="34"/>
      <c r="FQR706" s="34"/>
      <c r="FQS706" s="37"/>
      <c r="FQT706" s="38"/>
      <c r="FQU706" s="34"/>
      <c r="FQV706" s="39"/>
      <c r="FQW706" s="39"/>
      <c r="FQX706" s="39"/>
      <c r="FQY706" s="39"/>
      <c r="FQZ706" s="39"/>
      <c r="FRA706" s="39"/>
      <c r="FRB706" s="39"/>
      <c r="FRC706" s="39"/>
      <c r="FRD706" s="39"/>
      <c r="FRE706" s="39"/>
      <c r="FRF706" s="39"/>
      <c r="FRG706" s="37"/>
      <c r="FRH706" s="37"/>
      <c r="FRI706" s="37"/>
      <c r="FRJ706" s="37"/>
      <c r="FRK706" s="34"/>
      <c r="FRL706" s="40"/>
      <c r="FRM706" s="34"/>
      <c r="FRN706" s="34"/>
      <c r="FRO706" s="35"/>
      <c r="FRP706" s="36"/>
      <c r="FRQ706" s="37"/>
      <c r="FRR706" s="34"/>
      <c r="FRS706" s="34"/>
      <c r="FRT706" s="41"/>
      <c r="FRU706" s="41"/>
      <c r="FRV706" s="41"/>
      <c r="FRW706" s="41"/>
      <c r="FRX706" s="36"/>
      <c r="FRY706" s="41"/>
      <c r="FRZ706" s="36"/>
      <c r="FSA706" s="34"/>
      <c r="FSB706" s="34"/>
      <c r="FSC706" s="37"/>
      <c r="FSD706" s="38"/>
      <c r="FSE706" s="34"/>
      <c r="FSF706" s="39"/>
      <c r="FSG706" s="39"/>
      <c r="FSH706" s="39"/>
      <c r="FSI706" s="39"/>
      <c r="FSJ706" s="39"/>
      <c r="FSK706" s="39"/>
      <c r="FSL706" s="39"/>
      <c r="FSM706" s="39"/>
      <c r="FSN706" s="39"/>
      <c r="FSO706" s="39"/>
      <c r="FSP706" s="39"/>
      <c r="FSQ706" s="37"/>
      <c r="FSR706" s="37"/>
      <c r="FSS706" s="37"/>
      <c r="FST706" s="37"/>
      <c r="FSU706" s="34"/>
      <c r="FSV706" s="40"/>
      <c r="FSW706" s="34"/>
      <c r="FSX706" s="34"/>
      <c r="FSY706" s="35"/>
      <c r="FSZ706" s="36"/>
      <c r="FTA706" s="37"/>
      <c r="FTB706" s="34"/>
      <c r="FTC706" s="34"/>
      <c r="FTD706" s="41"/>
      <c r="FTE706" s="41"/>
      <c r="FTF706" s="41"/>
      <c r="FTG706" s="41"/>
      <c r="FTH706" s="36"/>
      <c r="FTI706" s="41"/>
      <c r="FTJ706" s="36"/>
      <c r="FTK706" s="34"/>
      <c r="FTL706" s="34"/>
      <c r="FTM706" s="37"/>
      <c r="FTN706" s="38"/>
      <c r="FTO706" s="34"/>
      <c r="FTP706" s="39"/>
      <c r="FTQ706" s="39"/>
      <c r="FTR706" s="39"/>
      <c r="FTS706" s="39"/>
      <c r="FTT706" s="39"/>
      <c r="FTU706" s="39"/>
      <c r="FTV706" s="39"/>
      <c r="FTW706" s="39"/>
      <c r="FTX706" s="39"/>
      <c r="FTY706" s="39"/>
      <c r="FTZ706" s="39"/>
      <c r="FUA706" s="37"/>
      <c r="FUB706" s="37"/>
      <c r="FUC706" s="37"/>
      <c r="FUD706" s="37"/>
      <c r="FUE706" s="34"/>
      <c r="FUF706" s="40"/>
      <c r="FUG706" s="34"/>
      <c r="FUH706" s="34"/>
      <c r="FUI706" s="35"/>
      <c r="FUJ706" s="36"/>
      <c r="FUK706" s="37"/>
      <c r="FUL706" s="34"/>
      <c r="FUM706" s="34"/>
      <c r="FUN706" s="41"/>
      <c r="FUO706" s="41"/>
      <c r="FUP706" s="41"/>
      <c r="FUQ706" s="41"/>
      <c r="FUR706" s="36"/>
      <c r="FUS706" s="41"/>
      <c r="FUT706" s="36"/>
      <c r="FUU706" s="34"/>
      <c r="FUV706" s="34"/>
      <c r="FUW706" s="37"/>
      <c r="FUX706" s="38"/>
      <c r="FUY706" s="34"/>
      <c r="FUZ706" s="39"/>
      <c r="FVA706" s="39"/>
      <c r="FVB706" s="39"/>
      <c r="FVC706" s="39"/>
      <c r="FVD706" s="39"/>
      <c r="FVE706" s="39"/>
      <c r="FVF706" s="39"/>
      <c r="FVG706" s="39"/>
      <c r="FVH706" s="39"/>
      <c r="FVI706" s="39"/>
      <c r="FVJ706" s="39"/>
      <c r="FVK706" s="37"/>
      <c r="FVL706" s="37"/>
      <c r="FVM706" s="37"/>
      <c r="FVN706" s="37"/>
      <c r="FVO706" s="34"/>
      <c r="FVP706" s="40"/>
      <c r="FVQ706" s="34"/>
      <c r="FVR706" s="34"/>
      <c r="FVS706" s="35"/>
      <c r="FVT706" s="36"/>
      <c r="FVU706" s="37"/>
      <c r="FVV706" s="34"/>
      <c r="FVW706" s="34"/>
      <c r="FVX706" s="41"/>
      <c r="FVY706" s="41"/>
      <c r="FVZ706" s="41"/>
      <c r="FWA706" s="41"/>
      <c r="FWB706" s="36"/>
      <c r="FWC706" s="41"/>
      <c r="FWD706" s="36"/>
      <c r="FWE706" s="34"/>
      <c r="FWF706" s="34"/>
      <c r="FWG706" s="37"/>
      <c r="FWH706" s="38"/>
      <c r="FWI706" s="34"/>
      <c r="FWJ706" s="39"/>
      <c r="FWK706" s="39"/>
      <c r="FWL706" s="39"/>
      <c r="FWM706" s="39"/>
      <c r="FWN706" s="39"/>
      <c r="FWO706" s="39"/>
      <c r="FWP706" s="39"/>
      <c r="FWQ706" s="39"/>
      <c r="FWR706" s="39"/>
      <c r="FWS706" s="39"/>
      <c r="FWT706" s="39"/>
      <c r="FWU706" s="37"/>
      <c r="FWV706" s="37"/>
      <c r="FWW706" s="37"/>
      <c r="FWX706" s="37"/>
      <c r="FWY706" s="34"/>
      <c r="FWZ706" s="40"/>
      <c r="FXA706" s="34"/>
      <c r="FXB706" s="34"/>
      <c r="FXC706" s="35"/>
      <c r="FXD706" s="36"/>
      <c r="FXE706" s="37"/>
      <c r="FXF706" s="34"/>
      <c r="FXG706" s="34"/>
      <c r="FXH706" s="41"/>
      <c r="FXI706" s="41"/>
      <c r="FXJ706" s="41"/>
      <c r="FXK706" s="41"/>
      <c r="FXL706" s="36"/>
      <c r="FXM706" s="41"/>
      <c r="FXN706" s="36"/>
      <c r="FXO706" s="34"/>
      <c r="FXP706" s="34"/>
      <c r="FXQ706" s="37"/>
      <c r="FXR706" s="38"/>
      <c r="FXS706" s="34"/>
      <c r="FXT706" s="39"/>
      <c r="FXU706" s="39"/>
      <c r="FXV706" s="39"/>
      <c r="FXW706" s="39"/>
      <c r="FXX706" s="39"/>
      <c r="FXY706" s="39"/>
      <c r="FXZ706" s="39"/>
      <c r="FYA706" s="39"/>
      <c r="FYB706" s="39"/>
      <c r="FYC706" s="39"/>
      <c r="FYD706" s="39"/>
      <c r="FYE706" s="37"/>
      <c r="FYF706" s="37"/>
      <c r="FYG706" s="37"/>
      <c r="FYH706" s="37"/>
      <c r="FYI706" s="34"/>
      <c r="FYJ706" s="40"/>
      <c r="FYK706" s="34"/>
      <c r="FYL706" s="34"/>
      <c r="FYM706" s="35"/>
      <c r="FYN706" s="36"/>
      <c r="FYO706" s="37"/>
      <c r="FYP706" s="34"/>
      <c r="FYQ706" s="34"/>
      <c r="FYR706" s="41"/>
      <c r="FYS706" s="41"/>
      <c r="FYT706" s="41"/>
      <c r="FYU706" s="41"/>
      <c r="FYV706" s="36"/>
      <c r="FYW706" s="41"/>
      <c r="FYX706" s="36"/>
      <c r="FYY706" s="34"/>
      <c r="FYZ706" s="34"/>
      <c r="FZA706" s="37"/>
      <c r="FZB706" s="38"/>
      <c r="FZC706" s="34"/>
      <c r="FZD706" s="39"/>
      <c r="FZE706" s="39"/>
      <c r="FZF706" s="39"/>
      <c r="FZG706" s="39"/>
      <c r="FZH706" s="39"/>
      <c r="FZI706" s="39"/>
      <c r="FZJ706" s="39"/>
      <c r="FZK706" s="39"/>
      <c r="FZL706" s="39"/>
      <c r="FZM706" s="39"/>
      <c r="FZN706" s="39"/>
      <c r="FZO706" s="37"/>
      <c r="FZP706" s="37"/>
      <c r="FZQ706" s="37"/>
      <c r="FZR706" s="37"/>
      <c r="FZS706" s="34"/>
      <c r="FZT706" s="40"/>
      <c r="FZU706" s="34"/>
      <c r="FZV706" s="34"/>
      <c r="FZW706" s="35"/>
      <c r="FZX706" s="36"/>
      <c r="FZY706" s="37"/>
      <c r="FZZ706" s="34"/>
      <c r="GAA706" s="34"/>
      <c r="GAB706" s="41"/>
      <c r="GAC706" s="41"/>
      <c r="GAD706" s="41"/>
      <c r="GAE706" s="41"/>
      <c r="GAF706" s="36"/>
      <c r="GAG706" s="41"/>
      <c r="GAH706" s="36"/>
      <c r="GAI706" s="34"/>
      <c r="GAJ706" s="34"/>
      <c r="GAK706" s="37"/>
      <c r="GAL706" s="38"/>
      <c r="GAM706" s="34"/>
      <c r="GAN706" s="39"/>
      <c r="GAO706" s="39"/>
      <c r="GAP706" s="39"/>
      <c r="GAQ706" s="39"/>
      <c r="GAR706" s="39"/>
      <c r="GAS706" s="39"/>
      <c r="GAT706" s="39"/>
      <c r="GAU706" s="39"/>
      <c r="GAV706" s="39"/>
      <c r="GAW706" s="39"/>
      <c r="GAX706" s="39"/>
      <c r="GAY706" s="37"/>
      <c r="GAZ706" s="37"/>
      <c r="GBA706" s="37"/>
      <c r="GBB706" s="37"/>
      <c r="GBC706" s="34"/>
      <c r="GBD706" s="40"/>
      <c r="GBE706" s="34"/>
      <c r="GBF706" s="34"/>
      <c r="GBG706" s="35"/>
      <c r="GBH706" s="36"/>
      <c r="GBI706" s="37"/>
      <c r="GBJ706" s="34"/>
      <c r="GBK706" s="34"/>
      <c r="GBL706" s="41"/>
      <c r="GBM706" s="41"/>
      <c r="GBN706" s="41"/>
      <c r="GBO706" s="41"/>
      <c r="GBP706" s="36"/>
      <c r="GBQ706" s="41"/>
      <c r="GBR706" s="36"/>
      <c r="GBS706" s="34"/>
      <c r="GBT706" s="34"/>
      <c r="GBU706" s="37"/>
      <c r="GBV706" s="38"/>
      <c r="GBW706" s="34"/>
      <c r="GBX706" s="39"/>
      <c r="GBY706" s="39"/>
      <c r="GBZ706" s="39"/>
      <c r="GCA706" s="39"/>
      <c r="GCB706" s="39"/>
      <c r="GCC706" s="39"/>
      <c r="GCD706" s="39"/>
      <c r="GCE706" s="39"/>
      <c r="GCF706" s="39"/>
      <c r="GCG706" s="39"/>
      <c r="GCH706" s="39"/>
      <c r="GCI706" s="37"/>
      <c r="GCJ706" s="37"/>
      <c r="GCK706" s="37"/>
      <c r="GCL706" s="37"/>
      <c r="GCM706" s="34"/>
      <c r="GCN706" s="40"/>
      <c r="GCO706" s="34"/>
      <c r="GCP706" s="34"/>
      <c r="GCQ706" s="35"/>
      <c r="GCR706" s="36"/>
      <c r="GCS706" s="37"/>
      <c r="GCT706" s="34"/>
      <c r="GCU706" s="34"/>
      <c r="GCV706" s="41"/>
      <c r="GCW706" s="41"/>
      <c r="GCX706" s="41"/>
      <c r="GCY706" s="41"/>
      <c r="GCZ706" s="36"/>
      <c r="GDA706" s="41"/>
      <c r="GDB706" s="36"/>
      <c r="GDC706" s="34"/>
      <c r="GDD706" s="34"/>
      <c r="GDE706" s="37"/>
      <c r="GDF706" s="38"/>
      <c r="GDG706" s="34"/>
      <c r="GDH706" s="39"/>
      <c r="GDI706" s="39"/>
      <c r="GDJ706" s="39"/>
      <c r="GDK706" s="39"/>
      <c r="GDL706" s="39"/>
      <c r="GDM706" s="39"/>
      <c r="GDN706" s="39"/>
      <c r="GDO706" s="39"/>
      <c r="GDP706" s="39"/>
      <c r="GDQ706" s="39"/>
      <c r="GDR706" s="39"/>
      <c r="GDS706" s="37"/>
      <c r="GDT706" s="37"/>
      <c r="GDU706" s="37"/>
      <c r="GDV706" s="37"/>
      <c r="GDW706" s="34"/>
      <c r="GDX706" s="40"/>
      <c r="GDY706" s="34"/>
      <c r="GDZ706" s="34"/>
      <c r="GEA706" s="35"/>
      <c r="GEB706" s="36"/>
      <c r="GEC706" s="37"/>
      <c r="GED706" s="34"/>
      <c r="GEE706" s="34"/>
      <c r="GEF706" s="41"/>
      <c r="GEG706" s="41"/>
      <c r="GEH706" s="41"/>
      <c r="GEI706" s="41"/>
      <c r="GEJ706" s="36"/>
      <c r="GEK706" s="41"/>
      <c r="GEL706" s="36"/>
      <c r="GEM706" s="34"/>
      <c r="GEN706" s="34"/>
      <c r="GEO706" s="37"/>
      <c r="GEP706" s="38"/>
      <c r="GEQ706" s="34"/>
      <c r="GER706" s="39"/>
      <c r="GES706" s="39"/>
      <c r="GET706" s="39"/>
      <c r="GEU706" s="39"/>
      <c r="GEV706" s="39"/>
      <c r="GEW706" s="39"/>
      <c r="GEX706" s="39"/>
      <c r="GEY706" s="39"/>
      <c r="GEZ706" s="39"/>
      <c r="GFA706" s="39"/>
      <c r="GFB706" s="39"/>
      <c r="GFC706" s="37"/>
      <c r="GFD706" s="37"/>
      <c r="GFE706" s="37"/>
      <c r="GFF706" s="37"/>
      <c r="GFG706" s="34"/>
      <c r="GFH706" s="40"/>
      <c r="GFI706" s="34"/>
      <c r="GFJ706" s="34"/>
      <c r="GFK706" s="35"/>
      <c r="GFL706" s="36"/>
      <c r="GFM706" s="37"/>
      <c r="GFN706" s="34"/>
      <c r="GFO706" s="34"/>
      <c r="GFP706" s="41"/>
      <c r="GFQ706" s="41"/>
      <c r="GFR706" s="41"/>
      <c r="GFS706" s="41"/>
      <c r="GFT706" s="36"/>
      <c r="GFU706" s="41"/>
      <c r="GFV706" s="36"/>
      <c r="GFW706" s="34"/>
      <c r="GFX706" s="34"/>
      <c r="GFY706" s="37"/>
      <c r="GFZ706" s="38"/>
      <c r="GGA706" s="34"/>
      <c r="GGB706" s="39"/>
      <c r="GGC706" s="39"/>
      <c r="GGD706" s="39"/>
      <c r="GGE706" s="39"/>
      <c r="GGF706" s="39"/>
      <c r="GGG706" s="39"/>
      <c r="GGH706" s="39"/>
      <c r="GGI706" s="39"/>
      <c r="GGJ706" s="39"/>
      <c r="GGK706" s="39"/>
      <c r="GGL706" s="39"/>
      <c r="GGM706" s="37"/>
      <c r="GGN706" s="37"/>
      <c r="GGO706" s="37"/>
      <c r="GGP706" s="37"/>
      <c r="GGQ706" s="34"/>
      <c r="GGR706" s="40"/>
      <c r="GGS706" s="34"/>
      <c r="GGT706" s="34"/>
      <c r="GGU706" s="35"/>
      <c r="GGV706" s="36"/>
      <c r="GGW706" s="37"/>
      <c r="GGX706" s="34"/>
      <c r="GGY706" s="34"/>
      <c r="GGZ706" s="41"/>
      <c r="GHA706" s="41"/>
      <c r="GHB706" s="41"/>
      <c r="GHC706" s="41"/>
      <c r="GHD706" s="36"/>
      <c r="GHE706" s="41"/>
      <c r="GHF706" s="36"/>
      <c r="GHG706" s="34"/>
      <c r="GHH706" s="34"/>
      <c r="GHI706" s="37"/>
      <c r="GHJ706" s="38"/>
      <c r="GHK706" s="34"/>
      <c r="GHL706" s="39"/>
      <c r="GHM706" s="39"/>
      <c r="GHN706" s="39"/>
      <c r="GHO706" s="39"/>
      <c r="GHP706" s="39"/>
      <c r="GHQ706" s="39"/>
      <c r="GHR706" s="39"/>
      <c r="GHS706" s="39"/>
      <c r="GHT706" s="39"/>
      <c r="GHU706" s="39"/>
      <c r="GHV706" s="39"/>
      <c r="GHW706" s="37"/>
      <c r="GHX706" s="37"/>
      <c r="GHY706" s="37"/>
      <c r="GHZ706" s="37"/>
      <c r="GIA706" s="34"/>
      <c r="GIB706" s="40"/>
      <c r="GIC706" s="34"/>
      <c r="GID706" s="34"/>
      <c r="GIE706" s="35"/>
      <c r="GIF706" s="36"/>
      <c r="GIG706" s="37"/>
      <c r="GIH706" s="34"/>
      <c r="GII706" s="34"/>
      <c r="GIJ706" s="41"/>
      <c r="GIK706" s="41"/>
      <c r="GIL706" s="41"/>
      <c r="GIM706" s="41"/>
      <c r="GIN706" s="36"/>
      <c r="GIO706" s="41"/>
      <c r="GIP706" s="36"/>
      <c r="GIQ706" s="34"/>
      <c r="GIR706" s="34"/>
      <c r="GIS706" s="37"/>
      <c r="GIT706" s="38"/>
      <c r="GIU706" s="34"/>
      <c r="GIV706" s="39"/>
      <c r="GIW706" s="39"/>
      <c r="GIX706" s="39"/>
      <c r="GIY706" s="39"/>
      <c r="GIZ706" s="39"/>
      <c r="GJA706" s="39"/>
      <c r="GJB706" s="39"/>
      <c r="GJC706" s="39"/>
      <c r="GJD706" s="39"/>
      <c r="GJE706" s="39"/>
      <c r="GJF706" s="39"/>
      <c r="GJG706" s="37"/>
      <c r="GJH706" s="37"/>
      <c r="GJI706" s="37"/>
      <c r="GJJ706" s="37"/>
      <c r="GJK706" s="34"/>
      <c r="GJL706" s="40"/>
      <c r="GJM706" s="34"/>
      <c r="GJN706" s="34"/>
      <c r="GJO706" s="35"/>
      <c r="GJP706" s="36"/>
      <c r="GJQ706" s="37"/>
      <c r="GJR706" s="34"/>
      <c r="GJS706" s="34"/>
      <c r="GJT706" s="41"/>
      <c r="GJU706" s="41"/>
      <c r="GJV706" s="41"/>
      <c r="GJW706" s="41"/>
      <c r="GJX706" s="36"/>
      <c r="GJY706" s="41"/>
      <c r="GJZ706" s="36"/>
      <c r="GKA706" s="34"/>
      <c r="GKB706" s="34"/>
      <c r="GKC706" s="37"/>
      <c r="GKD706" s="38"/>
      <c r="GKE706" s="34"/>
      <c r="GKF706" s="39"/>
      <c r="GKG706" s="39"/>
      <c r="GKH706" s="39"/>
      <c r="GKI706" s="39"/>
      <c r="GKJ706" s="39"/>
      <c r="GKK706" s="39"/>
      <c r="GKL706" s="39"/>
      <c r="GKM706" s="39"/>
      <c r="GKN706" s="39"/>
      <c r="GKO706" s="39"/>
      <c r="GKP706" s="39"/>
      <c r="GKQ706" s="37"/>
      <c r="GKR706" s="37"/>
      <c r="GKS706" s="37"/>
      <c r="GKT706" s="37"/>
      <c r="GKU706" s="34"/>
      <c r="GKV706" s="40"/>
      <c r="GKW706" s="34"/>
      <c r="GKX706" s="34"/>
      <c r="GKY706" s="35"/>
      <c r="GKZ706" s="36"/>
      <c r="GLA706" s="37"/>
      <c r="GLB706" s="34"/>
      <c r="GLC706" s="34"/>
      <c r="GLD706" s="41"/>
      <c r="GLE706" s="41"/>
      <c r="GLF706" s="41"/>
      <c r="GLG706" s="41"/>
      <c r="GLH706" s="36"/>
      <c r="GLI706" s="41"/>
      <c r="GLJ706" s="36"/>
      <c r="GLK706" s="34"/>
      <c r="GLL706" s="34"/>
      <c r="GLM706" s="37"/>
      <c r="GLN706" s="38"/>
      <c r="GLO706" s="34"/>
      <c r="GLP706" s="39"/>
      <c r="GLQ706" s="39"/>
      <c r="GLR706" s="39"/>
      <c r="GLS706" s="39"/>
      <c r="GLT706" s="39"/>
      <c r="GLU706" s="39"/>
      <c r="GLV706" s="39"/>
      <c r="GLW706" s="39"/>
      <c r="GLX706" s="39"/>
      <c r="GLY706" s="39"/>
      <c r="GLZ706" s="39"/>
      <c r="GMA706" s="37"/>
      <c r="GMB706" s="37"/>
      <c r="GMC706" s="37"/>
      <c r="GMD706" s="37"/>
      <c r="GME706" s="34"/>
      <c r="GMF706" s="40"/>
      <c r="GMG706" s="34"/>
      <c r="GMH706" s="34"/>
      <c r="GMI706" s="35"/>
      <c r="GMJ706" s="36"/>
      <c r="GMK706" s="37"/>
      <c r="GML706" s="34"/>
      <c r="GMM706" s="34"/>
      <c r="GMN706" s="41"/>
      <c r="GMO706" s="41"/>
      <c r="GMP706" s="41"/>
      <c r="GMQ706" s="41"/>
      <c r="GMR706" s="36"/>
      <c r="GMS706" s="41"/>
      <c r="GMT706" s="36"/>
      <c r="GMU706" s="34"/>
      <c r="GMV706" s="34"/>
      <c r="GMW706" s="37"/>
      <c r="GMX706" s="38"/>
      <c r="GMY706" s="34"/>
      <c r="GMZ706" s="39"/>
      <c r="GNA706" s="39"/>
      <c r="GNB706" s="39"/>
      <c r="GNC706" s="39"/>
      <c r="GND706" s="39"/>
      <c r="GNE706" s="39"/>
      <c r="GNF706" s="39"/>
      <c r="GNG706" s="39"/>
      <c r="GNH706" s="39"/>
      <c r="GNI706" s="39"/>
      <c r="GNJ706" s="39"/>
      <c r="GNK706" s="37"/>
      <c r="GNL706" s="37"/>
      <c r="GNM706" s="37"/>
      <c r="GNN706" s="37"/>
      <c r="GNO706" s="34"/>
      <c r="GNP706" s="40"/>
      <c r="GNQ706" s="34"/>
      <c r="GNR706" s="34"/>
      <c r="GNS706" s="35"/>
      <c r="GNT706" s="36"/>
      <c r="GNU706" s="37"/>
      <c r="GNV706" s="34"/>
      <c r="GNW706" s="34"/>
      <c r="GNX706" s="41"/>
      <c r="GNY706" s="41"/>
      <c r="GNZ706" s="41"/>
      <c r="GOA706" s="41"/>
      <c r="GOB706" s="36"/>
      <c r="GOC706" s="41"/>
      <c r="GOD706" s="36"/>
      <c r="GOE706" s="34"/>
      <c r="GOF706" s="34"/>
      <c r="GOG706" s="37"/>
      <c r="GOH706" s="38"/>
      <c r="GOI706" s="34"/>
      <c r="GOJ706" s="39"/>
      <c r="GOK706" s="39"/>
      <c r="GOL706" s="39"/>
      <c r="GOM706" s="39"/>
      <c r="GON706" s="39"/>
      <c r="GOO706" s="39"/>
      <c r="GOP706" s="39"/>
      <c r="GOQ706" s="39"/>
      <c r="GOR706" s="39"/>
      <c r="GOS706" s="39"/>
      <c r="GOT706" s="39"/>
      <c r="GOU706" s="37"/>
      <c r="GOV706" s="37"/>
      <c r="GOW706" s="37"/>
      <c r="GOX706" s="37"/>
      <c r="GOY706" s="34"/>
      <c r="GOZ706" s="40"/>
      <c r="GPA706" s="34"/>
      <c r="GPB706" s="34"/>
      <c r="GPC706" s="35"/>
      <c r="GPD706" s="36"/>
      <c r="GPE706" s="37"/>
      <c r="GPF706" s="34"/>
      <c r="GPG706" s="34"/>
      <c r="GPH706" s="41"/>
      <c r="GPI706" s="41"/>
      <c r="GPJ706" s="41"/>
      <c r="GPK706" s="41"/>
      <c r="GPL706" s="36"/>
      <c r="GPM706" s="41"/>
      <c r="GPN706" s="36"/>
      <c r="GPO706" s="34"/>
      <c r="GPP706" s="34"/>
      <c r="GPQ706" s="37"/>
      <c r="GPR706" s="38"/>
      <c r="GPS706" s="34"/>
      <c r="GPT706" s="39"/>
      <c r="GPU706" s="39"/>
      <c r="GPV706" s="39"/>
      <c r="GPW706" s="39"/>
      <c r="GPX706" s="39"/>
      <c r="GPY706" s="39"/>
      <c r="GPZ706" s="39"/>
      <c r="GQA706" s="39"/>
      <c r="GQB706" s="39"/>
      <c r="GQC706" s="39"/>
      <c r="GQD706" s="39"/>
      <c r="GQE706" s="37"/>
      <c r="GQF706" s="37"/>
      <c r="GQG706" s="37"/>
      <c r="GQH706" s="37"/>
      <c r="GQI706" s="34"/>
      <c r="GQJ706" s="40"/>
      <c r="GQK706" s="34"/>
      <c r="GQL706" s="34"/>
      <c r="GQM706" s="35"/>
      <c r="GQN706" s="36"/>
      <c r="GQO706" s="37"/>
      <c r="GQP706" s="34"/>
      <c r="GQQ706" s="34"/>
      <c r="GQR706" s="41"/>
      <c r="GQS706" s="41"/>
      <c r="GQT706" s="41"/>
      <c r="GQU706" s="41"/>
      <c r="GQV706" s="36"/>
      <c r="GQW706" s="41"/>
      <c r="GQX706" s="36"/>
      <c r="GQY706" s="34"/>
      <c r="GQZ706" s="34"/>
      <c r="GRA706" s="37"/>
      <c r="GRB706" s="38"/>
      <c r="GRC706" s="34"/>
      <c r="GRD706" s="39"/>
      <c r="GRE706" s="39"/>
      <c r="GRF706" s="39"/>
      <c r="GRG706" s="39"/>
      <c r="GRH706" s="39"/>
      <c r="GRI706" s="39"/>
      <c r="GRJ706" s="39"/>
      <c r="GRK706" s="39"/>
      <c r="GRL706" s="39"/>
      <c r="GRM706" s="39"/>
      <c r="GRN706" s="39"/>
      <c r="GRO706" s="37"/>
      <c r="GRP706" s="37"/>
      <c r="GRQ706" s="37"/>
      <c r="GRR706" s="37"/>
      <c r="GRS706" s="34"/>
      <c r="GRT706" s="40"/>
      <c r="GRU706" s="34"/>
      <c r="GRV706" s="34"/>
      <c r="GRW706" s="35"/>
      <c r="GRX706" s="36"/>
      <c r="GRY706" s="37"/>
      <c r="GRZ706" s="34"/>
      <c r="GSA706" s="34"/>
      <c r="GSB706" s="41"/>
      <c r="GSC706" s="41"/>
      <c r="GSD706" s="41"/>
      <c r="GSE706" s="41"/>
      <c r="GSF706" s="36"/>
      <c r="GSG706" s="41"/>
      <c r="GSH706" s="36"/>
      <c r="GSI706" s="34"/>
      <c r="GSJ706" s="34"/>
      <c r="GSK706" s="37"/>
      <c r="GSL706" s="38"/>
      <c r="GSM706" s="34"/>
      <c r="GSN706" s="39"/>
      <c r="GSO706" s="39"/>
      <c r="GSP706" s="39"/>
      <c r="GSQ706" s="39"/>
      <c r="GSR706" s="39"/>
      <c r="GSS706" s="39"/>
      <c r="GST706" s="39"/>
      <c r="GSU706" s="39"/>
      <c r="GSV706" s="39"/>
      <c r="GSW706" s="39"/>
      <c r="GSX706" s="39"/>
      <c r="GSY706" s="37"/>
      <c r="GSZ706" s="37"/>
      <c r="GTA706" s="37"/>
      <c r="GTB706" s="37"/>
      <c r="GTC706" s="34"/>
      <c r="GTD706" s="40"/>
      <c r="GTE706" s="34"/>
      <c r="GTF706" s="34"/>
      <c r="GTG706" s="35"/>
      <c r="GTH706" s="36"/>
      <c r="GTI706" s="37"/>
      <c r="GTJ706" s="34"/>
      <c r="GTK706" s="34"/>
      <c r="GTL706" s="41"/>
      <c r="GTM706" s="41"/>
      <c r="GTN706" s="41"/>
      <c r="GTO706" s="41"/>
      <c r="GTP706" s="36"/>
      <c r="GTQ706" s="41"/>
      <c r="GTR706" s="36"/>
      <c r="GTS706" s="34"/>
      <c r="GTT706" s="34"/>
      <c r="GTU706" s="37"/>
      <c r="GTV706" s="38"/>
      <c r="GTW706" s="34"/>
      <c r="GTX706" s="39"/>
      <c r="GTY706" s="39"/>
      <c r="GTZ706" s="39"/>
      <c r="GUA706" s="39"/>
      <c r="GUB706" s="39"/>
      <c r="GUC706" s="39"/>
      <c r="GUD706" s="39"/>
      <c r="GUE706" s="39"/>
      <c r="GUF706" s="39"/>
      <c r="GUG706" s="39"/>
      <c r="GUH706" s="39"/>
      <c r="GUI706" s="37"/>
      <c r="GUJ706" s="37"/>
      <c r="GUK706" s="37"/>
      <c r="GUL706" s="37"/>
      <c r="GUM706" s="34"/>
      <c r="GUN706" s="40"/>
      <c r="GUO706" s="34"/>
      <c r="GUP706" s="34"/>
      <c r="GUQ706" s="35"/>
      <c r="GUR706" s="36"/>
      <c r="GUS706" s="37"/>
      <c r="GUT706" s="34"/>
      <c r="GUU706" s="34"/>
      <c r="GUV706" s="41"/>
      <c r="GUW706" s="41"/>
      <c r="GUX706" s="41"/>
      <c r="GUY706" s="41"/>
      <c r="GUZ706" s="36"/>
      <c r="GVA706" s="41"/>
      <c r="GVB706" s="36"/>
      <c r="GVC706" s="34"/>
      <c r="GVD706" s="34"/>
      <c r="GVE706" s="37"/>
      <c r="GVF706" s="38"/>
      <c r="GVG706" s="34"/>
      <c r="GVH706" s="39"/>
      <c r="GVI706" s="39"/>
      <c r="GVJ706" s="39"/>
      <c r="GVK706" s="39"/>
      <c r="GVL706" s="39"/>
      <c r="GVM706" s="39"/>
      <c r="GVN706" s="39"/>
      <c r="GVO706" s="39"/>
      <c r="GVP706" s="39"/>
      <c r="GVQ706" s="39"/>
      <c r="GVR706" s="39"/>
      <c r="GVS706" s="37"/>
      <c r="GVT706" s="37"/>
      <c r="GVU706" s="37"/>
      <c r="GVV706" s="37"/>
      <c r="GVW706" s="34"/>
      <c r="GVX706" s="40"/>
      <c r="GVY706" s="34"/>
      <c r="GVZ706" s="34"/>
      <c r="GWA706" s="35"/>
      <c r="GWB706" s="36"/>
      <c r="GWC706" s="37"/>
      <c r="GWD706" s="34"/>
      <c r="GWE706" s="34"/>
      <c r="GWF706" s="41"/>
      <c r="GWG706" s="41"/>
      <c r="GWH706" s="41"/>
      <c r="GWI706" s="41"/>
      <c r="GWJ706" s="36"/>
      <c r="GWK706" s="41"/>
      <c r="GWL706" s="36"/>
      <c r="GWM706" s="34"/>
      <c r="GWN706" s="34"/>
      <c r="GWO706" s="37"/>
      <c r="GWP706" s="38"/>
      <c r="GWQ706" s="34"/>
      <c r="GWR706" s="39"/>
      <c r="GWS706" s="39"/>
      <c r="GWT706" s="39"/>
      <c r="GWU706" s="39"/>
      <c r="GWV706" s="39"/>
      <c r="GWW706" s="39"/>
      <c r="GWX706" s="39"/>
      <c r="GWY706" s="39"/>
      <c r="GWZ706" s="39"/>
      <c r="GXA706" s="39"/>
      <c r="GXB706" s="39"/>
      <c r="GXC706" s="37"/>
      <c r="GXD706" s="37"/>
      <c r="GXE706" s="37"/>
      <c r="GXF706" s="37"/>
      <c r="GXG706" s="34"/>
      <c r="GXH706" s="40"/>
      <c r="GXI706" s="34"/>
      <c r="GXJ706" s="34"/>
      <c r="GXK706" s="35"/>
      <c r="GXL706" s="36"/>
      <c r="GXM706" s="37"/>
      <c r="GXN706" s="34"/>
      <c r="GXO706" s="34"/>
      <c r="GXP706" s="41"/>
      <c r="GXQ706" s="41"/>
      <c r="GXR706" s="41"/>
      <c r="GXS706" s="41"/>
      <c r="GXT706" s="36"/>
      <c r="GXU706" s="41"/>
      <c r="GXV706" s="36"/>
      <c r="GXW706" s="34"/>
      <c r="GXX706" s="34"/>
      <c r="GXY706" s="37"/>
      <c r="GXZ706" s="38"/>
      <c r="GYA706" s="34"/>
      <c r="GYB706" s="39"/>
      <c r="GYC706" s="39"/>
      <c r="GYD706" s="39"/>
      <c r="GYE706" s="39"/>
      <c r="GYF706" s="39"/>
      <c r="GYG706" s="39"/>
      <c r="GYH706" s="39"/>
      <c r="GYI706" s="39"/>
      <c r="GYJ706" s="39"/>
      <c r="GYK706" s="39"/>
      <c r="GYL706" s="39"/>
      <c r="GYM706" s="37"/>
      <c r="GYN706" s="37"/>
      <c r="GYO706" s="37"/>
      <c r="GYP706" s="37"/>
      <c r="GYQ706" s="34"/>
      <c r="GYR706" s="40"/>
      <c r="GYS706" s="34"/>
      <c r="GYT706" s="34"/>
      <c r="GYU706" s="35"/>
      <c r="GYV706" s="36"/>
      <c r="GYW706" s="37"/>
      <c r="GYX706" s="34"/>
      <c r="GYY706" s="34"/>
      <c r="GYZ706" s="41"/>
      <c r="GZA706" s="41"/>
      <c r="GZB706" s="41"/>
      <c r="GZC706" s="41"/>
      <c r="GZD706" s="36"/>
      <c r="GZE706" s="41"/>
      <c r="GZF706" s="36"/>
      <c r="GZG706" s="34"/>
      <c r="GZH706" s="34"/>
      <c r="GZI706" s="37"/>
      <c r="GZJ706" s="38"/>
      <c r="GZK706" s="34"/>
      <c r="GZL706" s="39"/>
      <c r="GZM706" s="39"/>
      <c r="GZN706" s="39"/>
      <c r="GZO706" s="39"/>
      <c r="GZP706" s="39"/>
      <c r="GZQ706" s="39"/>
      <c r="GZR706" s="39"/>
      <c r="GZS706" s="39"/>
      <c r="GZT706" s="39"/>
      <c r="GZU706" s="39"/>
      <c r="GZV706" s="39"/>
      <c r="GZW706" s="37"/>
      <c r="GZX706" s="37"/>
      <c r="GZY706" s="37"/>
      <c r="GZZ706" s="37"/>
      <c r="HAA706" s="34"/>
      <c r="HAB706" s="40"/>
      <c r="HAC706" s="34"/>
      <c r="HAD706" s="34"/>
      <c r="HAE706" s="35"/>
      <c r="HAF706" s="36"/>
      <c r="HAG706" s="37"/>
      <c r="HAH706" s="34"/>
      <c r="HAI706" s="34"/>
      <c r="HAJ706" s="41"/>
      <c r="HAK706" s="41"/>
      <c r="HAL706" s="41"/>
      <c r="HAM706" s="41"/>
      <c r="HAN706" s="36"/>
      <c r="HAO706" s="41"/>
      <c r="HAP706" s="36"/>
      <c r="HAQ706" s="34"/>
      <c r="HAR706" s="34"/>
      <c r="HAS706" s="37"/>
      <c r="HAT706" s="38"/>
      <c r="HAU706" s="34"/>
      <c r="HAV706" s="39"/>
      <c r="HAW706" s="39"/>
      <c r="HAX706" s="39"/>
      <c r="HAY706" s="39"/>
      <c r="HAZ706" s="39"/>
      <c r="HBA706" s="39"/>
      <c r="HBB706" s="39"/>
      <c r="HBC706" s="39"/>
      <c r="HBD706" s="39"/>
      <c r="HBE706" s="39"/>
      <c r="HBF706" s="39"/>
      <c r="HBG706" s="37"/>
      <c r="HBH706" s="37"/>
      <c r="HBI706" s="37"/>
      <c r="HBJ706" s="37"/>
      <c r="HBK706" s="34"/>
      <c r="HBL706" s="40"/>
      <c r="HBM706" s="34"/>
      <c r="HBN706" s="34"/>
      <c r="HBO706" s="35"/>
      <c r="HBP706" s="36"/>
      <c r="HBQ706" s="37"/>
      <c r="HBR706" s="34"/>
      <c r="HBS706" s="34"/>
      <c r="HBT706" s="41"/>
      <c r="HBU706" s="41"/>
      <c r="HBV706" s="41"/>
      <c r="HBW706" s="41"/>
      <c r="HBX706" s="36"/>
      <c r="HBY706" s="41"/>
      <c r="HBZ706" s="36"/>
      <c r="HCA706" s="34"/>
      <c r="HCB706" s="34"/>
      <c r="HCC706" s="37"/>
      <c r="HCD706" s="38"/>
      <c r="HCE706" s="34"/>
      <c r="HCF706" s="39"/>
      <c r="HCG706" s="39"/>
      <c r="HCH706" s="39"/>
      <c r="HCI706" s="39"/>
      <c r="HCJ706" s="39"/>
      <c r="HCK706" s="39"/>
      <c r="HCL706" s="39"/>
      <c r="HCM706" s="39"/>
      <c r="HCN706" s="39"/>
      <c r="HCO706" s="39"/>
      <c r="HCP706" s="39"/>
      <c r="HCQ706" s="37"/>
      <c r="HCR706" s="37"/>
      <c r="HCS706" s="37"/>
      <c r="HCT706" s="37"/>
      <c r="HCU706" s="34"/>
      <c r="HCV706" s="40"/>
      <c r="HCW706" s="34"/>
      <c r="HCX706" s="34"/>
      <c r="HCY706" s="35"/>
      <c r="HCZ706" s="36"/>
      <c r="HDA706" s="37"/>
      <c r="HDB706" s="34"/>
      <c r="HDC706" s="34"/>
      <c r="HDD706" s="41"/>
      <c r="HDE706" s="41"/>
      <c r="HDF706" s="41"/>
      <c r="HDG706" s="41"/>
      <c r="HDH706" s="36"/>
      <c r="HDI706" s="41"/>
      <c r="HDJ706" s="36"/>
      <c r="HDK706" s="34"/>
      <c r="HDL706" s="34"/>
      <c r="HDM706" s="37"/>
      <c r="HDN706" s="38"/>
      <c r="HDO706" s="34"/>
      <c r="HDP706" s="39"/>
      <c r="HDQ706" s="39"/>
      <c r="HDR706" s="39"/>
      <c r="HDS706" s="39"/>
      <c r="HDT706" s="39"/>
      <c r="HDU706" s="39"/>
      <c r="HDV706" s="39"/>
      <c r="HDW706" s="39"/>
      <c r="HDX706" s="39"/>
      <c r="HDY706" s="39"/>
      <c r="HDZ706" s="39"/>
      <c r="HEA706" s="37"/>
      <c r="HEB706" s="37"/>
      <c r="HEC706" s="37"/>
      <c r="HED706" s="37"/>
      <c r="HEE706" s="34"/>
      <c r="HEF706" s="40"/>
      <c r="HEG706" s="34"/>
      <c r="HEH706" s="34"/>
      <c r="HEI706" s="35"/>
      <c r="HEJ706" s="36"/>
      <c r="HEK706" s="37"/>
      <c r="HEL706" s="34"/>
      <c r="HEM706" s="34"/>
      <c r="HEN706" s="41"/>
      <c r="HEO706" s="41"/>
      <c r="HEP706" s="41"/>
      <c r="HEQ706" s="41"/>
      <c r="HER706" s="36"/>
      <c r="HES706" s="41"/>
      <c r="HET706" s="36"/>
      <c r="HEU706" s="34"/>
      <c r="HEV706" s="34"/>
      <c r="HEW706" s="37"/>
      <c r="HEX706" s="38"/>
      <c r="HEY706" s="34"/>
      <c r="HEZ706" s="39"/>
      <c r="HFA706" s="39"/>
      <c r="HFB706" s="39"/>
      <c r="HFC706" s="39"/>
      <c r="HFD706" s="39"/>
      <c r="HFE706" s="39"/>
      <c r="HFF706" s="39"/>
      <c r="HFG706" s="39"/>
      <c r="HFH706" s="39"/>
      <c r="HFI706" s="39"/>
      <c r="HFJ706" s="39"/>
      <c r="HFK706" s="37"/>
      <c r="HFL706" s="37"/>
      <c r="HFM706" s="37"/>
      <c r="HFN706" s="37"/>
      <c r="HFO706" s="34"/>
      <c r="HFP706" s="40"/>
      <c r="HFQ706" s="34"/>
      <c r="HFR706" s="34"/>
      <c r="HFS706" s="35"/>
      <c r="HFT706" s="36"/>
      <c r="HFU706" s="37"/>
      <c r="HFV706" s="34"/>
      <c r="HFW706" s="34"/>
      <c r="HFX706" s="41"/>
      <c r="HFY706" s="41"/>
      <c r="HFZ706" s="41"/>
      <c r="HGA706" s="41"/>
      <c r="HGB706" s="36"/>
      <c r="HGC706" s="41"/>
      <c r="HGD706" s="36"/>
      <c r="HGE706" s="34"/>
      <c r="HGF706" s="34"/>
      <c r="HGG706" s="37"/>
      <c r="HGH706" s="38"/>
      <c r="HGI706" s="34"/>
      <c r="HGJ706" s="39"/>
      <c r="HGK706" s="39"/>
      <c r="HGL706" s="39"/>
      <c r="HGM706" s="39"/>
      <c r="HGN706" s="39"/>
      <c r="HGO706" s="39"/>
      <c r="HGP706" s="39"/>
      <c r="HGQ706" s="39"/>
      <c r="HGR706" s="39"/>
      <c r="HGS706" s="39"/>
      <c r="HGT706" s="39"/>
      <c r="HGU706" s="37"/>
      <c r="HGV706" s="37"/>
      <c r="HGW706" s="37"/>
      <c r="HGX706" s="37"/>
      <c r="HGY706" s="34"/>
      <c r="HGZ706" s="40"/>
      <c r="HHA706" s="34"/>
      <c r="HHB706" s="34"/>
      <c r="HHC706" s="35"/>
      <c r="HHD706" s="36"/>
      <c r="HHE706" s="37"/>
      <c r="HHF706" s="34"/>
      <c r="HHG706" s="34"/>
      <c r="HHH706" s="41"/>
      <c r="HHI706" s="41"/>
      <c r="HHJ706" s="41"/>
      <c r="HHK706" s="41"/>
      <c r="HHL706" s="36"/>
      <c r="HHM706" s="41"/>
      <c r="HHN706" s="36"/>
      <c r="HHO706" s="34"/>
      <c r="HHP706" s="34"/>
      <c r="HHQ706" s="37"/>
      <c r="HHR706" s="38"/>
      <c r="HHS706" s="34"/>
      <c r="HHT706" s="39"/>
      <c r="HHU706" s="39"/>
      <c r="HHV706" s="39"/>
      <c r="HHW706" s="39"/>
      <c r="HHX706" s="39"/>
      <c r="HHY706" s="39"/>
      <c r="HHZ706" s="39"/>
      <c r="HIA706" s="39"/>
      <c r="HIB706" s="39"/>
      <c r="HIC706" s="39"/>
      <c r="HID706" s="39"/>
      <c r="HIE706" s="37"/>
      <c r="HIF706" s="37"/>
      <c r="HIG706" s="37"/>
      <c r="HIH706" s="37"/>
      <c r="HII706" s="34"/>
      <c r="HIJ706" s="40"/>
      <c r="HIK706" s="34"/>
      <c r="HIL706" s="34"/>
      <c r="HIM706" s="35"/>
      <c r="HIN706" s="36"/>
      <c r="HIO706" s="37"/>
      <c r="HIP706" s="34"/>
      <c r="HIQ706" s="34"/>
      <c r="HIR706" s="41"/>
      <c r="HIS706" s="41"/>
      <c r="HIT706" s="41"/>
      <c r="HIU706" s="41"/>
      <c r="HIV706" s="36"/>
      <c r="HIW706" s="41"/>
      <c r="HIX706" s="36"/>
      <c r="HIY706" s="34"/>
      <c r="HIZ706" s="34"/>
      <c r="HJA706" s="37"/>
      <c r="HJB706" s="38"/>
      <c r="HJC706" s="34"/>
      <c r="HJD706" s="39"/>
      <c r="HJE706" s="39"/>
      <c r="HJF706" s="39"/>
      <c r="HJG706" s="39"/>
      <c r="HJH706" s="39"/>
      <c r="HJI706" s="39"/>
      <c r="HJJ706" s="39"/>
      <c r="HJK706" s="39"/>
      <c r="HJL706" s="39"/>
      <c r="HJM706" s="39"/>
      <c r="HJN706" s="39"/>
      <c r="HJO706" s="37"/>
      <c r="HJP706" s="37"/>
      <c r="HJQ706" s="37"/>
      <c r="HJR706" s="37"/>
      <c r="HJS706" s="34"/>
      <c r="HJT706" s="40"/>
      <c r="HJU706" s="34"/>
      <c r="HJV706" s="34"/>
      <c r="HJW706" s="35"/>
      <c r="HJX706" s="36"/>
      <c r="HJY706" s="37"/>
      <c r="HJZ706" s="34"/>
      <c r="HKA706" s="34"/>
      <c r="HKB706" s="41"/>
      <c r="HKC706" s="41"/>
      <c r="HKD706" s="41"/>
      <c r="HKE706" s="41"/>
      <c r="HKF706" s="36"/>
      <c r="HKG706" s="41"/>
      <c r="HKH706" s="36"/>
      <c r="HKI706" s="34"/>
      <c r="HKJ706" s="34"/>
      <c r="HKK706" s="37"/>
      <c r="HKL706" s="38"/>
      <c r="HKM706" s="34"/>
      <c r="HKN706" s="39"/>
      <c r="HKO706" s="39"/>
      <c r="HKP706" s="39"/>
      <c r="HKQ706" s="39"/>
      <c r="HKR706" s="39"/>
      <c r="HKS706" s="39"/>
      <c r="HKT706" s="39"/>
      <c r="HKU706" s="39"/>
      <c r="HKV706" s="39"/>
      <c r="HKW706" s="39"/>
      <c r="HKX706" s="39"/>
      <c r="HKY706" s="37"/>
      <c r="HKZ706" s="37"/>
      <c r="HLA706" s="37"/>
      <c r="HLB706" s="37"/>
      <c r="HLC706" s="34"/>
      <c r="HLD706" s="40"/>
      <c r="HLE706" s="34"/>
      <c r="HLF706" s="34"/>
      <c r="HLG706" s="35"/>
      <c r="HLH706" s="36"/>
      <c r="HLI706" s="37"/>
      <c r="HLJ706" s="34"/>
      <c r="HLK706" s="34"/>
      <c r="HLL706" s="41"/>
      <c r="HLM706" s="41"/>
      <c r="HLN706" s="41"/>
      <c r="HLO706" s="41"/>
      <c r="HLP706" s="36"/>
      <c r="HLQ706" s="41"/>
      <c r="HLR706" s="36"/>
      <c r="HLS706" s="34"/>
      <c r="HLT706" s="34"/>
      <c r="HLU706" s="37"/>
      <c r="HLV706" s="38"/>
      <c r="HLW706" s="34"/>
      <c r="HLX706" s="39"/>
      <c r="HLY706" s="39"/>
      <c r="HLZ706" s="39"/>
      <c r="HMA706" s="39"/>
      <c r="HMB706" s="39"/>
      <c r="HMC706" s="39"/>
      <c r="HMD706" s="39"/>
      <c r="HME706" s="39"/>
      <c r="HMF706" s="39"/>
      <c r="HMG706" s="39"/>
      <c r="HMH706" s="39"/>
      <c r="HMI706" s="37"/>
      <c r="HMJ706" s="37"/>
      <c r="HMK706" s="37"/>
      <c r="HML706" s="37"/>
      <c r="HMM706" s="34"/>
      <c r="HMN706" s="40"/>
      <c r="HMO706" s="34"/>
      <c r="HMP706" s="34"/>
      <c r="HMQ706" s="35"/>
      <c r="HMR706" s="36"/>
      <c r="HMS706" s="37"/>
      <c r="HMT706" s="34"/>
      <c r="HMU706" s="34"/>
      <c r="HMV706" s="41"/>
      <c r="HMW706" s="41"/>
      <c r="HMX706" s="41"/>
      <c r="HMY706" s="41"/>
      <c r="HMZ706" s="36"/>
      <c r="HNA706" s="41"/>
      <c r="HNB706" s="36"/>
      <c r="HNC706" s="34"/>
      <c r="HND706" s="34"/>
      <c r="HNE706" s="37"/>
      <c r="HNF706" s="38"/>
      <c r="HNG706" s="34"/>
      <c r="HNH706" s="39"/>
      <c r="HNI706" s="39"/>
      <c r="HNJ706" s="39"/>
      <c r="HNK706" s="39"/>
      <c r="HNL706" s="39"/>
      <c r="HNM706" s="39"/>
      <c r="HNN706" s="39"/>
      <c r="HNO706" s="39"/>
      <c r="HNP706" s="39"/>
      <c r="HNQ706" s="39"/>
      <c r="HNR706" s="39"/>
      <c r="HNS706" s="37"/>
      <c r="HNT706" s="37"/>
      <c r="HNU706" s="37"/>
      <c r="HNV706" s="37"/>
      <c r="HNW706" s="34"/>
      <c r="HNX706" s="40"/>
      <c r="HNY706" s="34"/>
      <c r="HNZ706" s="34"/>
      <c r="HOA706" s="35"/>
      <c r="HOB706" s="36"/>
      <c r="HOC706" s="37"/>
      <c r="HOD706" s="34"/>
      <c r="HOE706" s="34"/>
      <c r="HOF706" s="41"/>
      <c r="HOG706" s="41"/>
      <c r="HOH706" s="41"/>
      <c r="HOI706" s="41"/>
      <c r="HOJ706" s="36"/>
      <c r="HOK706" s="41"/>
      <c r="HOL706" s="36"/>
      <c r="HOM706" s="34"/>
      <c r="HON706" s="34"/>
      <c r="HOO706" s="37"/>
      <c r="HOP706" s="38"/>
      <c r="HOQ706" s="34"/>
      <c r="HOR706" s="39"/>
      <c r="HOS706" s="39"/>
      <c r="HOT706" s="39"/>
      <c r="HOU706" s="39"/>
      <c r="HOV706" s="39"/>
      <c r="HOW706" s="39"/>
      <c r="HOX706" s="39"/>
      <c r="HOY706" s="39"/>
      <c r="HOZ706" s="39"/>
      <c r="HPA706" s="39"/>
      <c r="HPB706" s="39"/>
      <c r="HPC706" s="37"/>
      <c r="HPD706" s="37"/>
      <c r="HPE706" s="37"/>
      <c r="HPF706" s="37"/>
      <c r="HPG706" s="34"/>
      <c r="HPH706" s="40"/>
      <c r="HPI706" s="34"/>
      <c r="HPJ706" s="34"/>
      <c r="HPK706" s="35"/>
      <c r="HPL706" s="36"/>
      <c r="HPM706" s="37"/>
      <c r="HPN706" s="34"/>
      <c r="HPO706" s="34"/>
      <c r="HPP706" s="41"/>
      <c r="HPQ706" s="41"/>
      <c r="HPR706" s="41"/>
      <c r="HPS706" s="41"/>
      <c r="HPT706" s="36"/>
      <c r="HPU706" s="41"/>
      <c r="HPV706" s="36"/>
      <c r="HPW706" s="34"/>
      <c r="HPX706" s="34"/>
      <c r="HPY706" s="37"/>
      <c r="HPZ706" s="38"/>
      <c r="HQA706" s="34"/>
      <c r="HQB706" s="39"/>
      <c r="HQC706" s="39"/>
      <c r="HQD706" s="39"/>
      <c r="HQE706" s="39"/>
      <c r="HQF706" s="39"/>
      <c r="HQG706" s="39"/>
      <c r="HQH706" s="39"/>
      <c r="HQI706" s="39"/>
      <c r="HQJ706" s="39"/>
      <c r="HQK706" s="39"/>
      <c r="HQL706" s="39"/>
      <c r="HQM706" s="37"/>
      <c r="HQN706" s="37"/>
      <c r="HQO706" s="37"/>
      <c r="HQP706" s="37"/>
      <c r="HQQ706" s="34"/>
      <c r="HQR706" s="40"/>
      <c r="HQS706" s="34"/>
      <c r="HQT706" s="34"/>
      <c r="HQU706" s="35"/>
      <c r="HQV706" s="36"/>
      <c r="HQW706" s="37"/>
      <c r="HQX706" s="34"/>
      <c r="HQY706" s="34"/>
      <c r="HQZ706" s="41"/>
      <c r="HRA706" s="41"/>
      <c r="HRB706" s="41"/>
      <c r="HRC706" s="41"/>
      <c r="HRD706" s="36"/>
      <c r="HRE706" s="41"/>
      <c r="HRF706" s="36"/>
      <c r="HRG706" s="34"/>
      <c r="HRH706" s="34"/>
      <c r="HRI706" s="37"/>
      <c r="HRJ706" s="38"/>
      <c r="HRK706" s="34"/>
      <c r="HRL706" s="39"/>
      <c r="HRM706" s="39"/>
      <c r="HRN706" s="39"/>
      <c r="HRO706" s="39"/>
      <c r="HRP706" s="39"/>
      <c r="HRQ706" s="39"/>
      <c r="HRR706" s="39"/>
      <c r="HRS706" s="39"/>
      <c r="HRT706" s="39"/>
      <c r="HRU706" s="39"/>
      <c r="HRV706" s="39"/>
      <c r="HRW706" s="37"/>
      <c r="HRX706" s="37"/>
      <c r="HRY706" s="37"/>
      <c r="HRZ706" s="37"/>
      <c r="HSA706" s="34"/>
      <c r="HSB706" s="40"/>
      <c r="HSC706" s="34"/>
      <c r="HSD706" s="34"/>
      <c r="HSE706" s="35"/>
      <c r="HSF706" s="36"/>
      <c r="HSG706" s="37"/>
      <c r="HSH706" s="34"/>
      <c r="HSI706" s="34"/>
      <c r="HSJ706" s="41"/>
      <c r="HSK706" s="41"/>
      <c r="HSL706" s="41"/>
      <c r="HSM706" s="41"/>
      <c r="HSN706" s="36"/>
      <c r="HSO706" s="41"/>
      <c r="HSP706" s="36"/>
      <c r="HSQ706" s="34"/>
      <c r="HSR706" s="34"/>
      <c r="HSS706" s="37"/>
      <c r="HST706" s="38"/>
      <c r="HSU706" s="34"/>
      <c r="HSV706" s="39"/>
      <c r="HSW706" s="39"/>
      <c r="HSX706" s="39"/>
      <c r="HSY706" s="39"/>
      <c r="HSZ706" s="39"/>
      <c r="HTA706" s="39"/>
      <c r="HTB706" s="39"/>
      <c r="HTC706" s="39"/>
      <c r="HTD706" s="39"/>
      <c r="HTE706" s="39"/>
      <c r="HTF706" s="39"/>
      <c r="HTG706" s="37"/>
      <c r="HTH706" s="37"/>
      <c r="HTI706" s="37"/>
      <c r="HTJ706" s="37"/>
      <c r="HTK706" s="34"/>
      <c r="HTL706" s="40"/>
      <c r="HTM706" s="34"/>
      <c r="HTN706" s="34"/>
      <c r="HTO706" s="35"/>
      <c r="HTP706" s="36"/>
      <c r="HTQ706" s="37"/>
      <c r="HTR706" s="34"/>
      <c r="HTS706" s="34"/>
      <c r="HTT706" s="41"/>
      <c r="HTU706" s="41"/>
      <c r="HTV706" s="41"/>
      <c r="HTW706" s="41"/>
      <c r="HTX706" s="36"/>
      <c r="HTY706" s="41"/>
      <c r="HTZ706" s="36"/>
      <c r="HUA706" s="34"/>
      <c r="HUB706" s="34"/>
      <c r="HUC706" s="37"/>
      <c r="HUD706" s="38"/>
      <c r="HUE706" s="34"/>
      <c r="HUF706" s="39"/>
      <c r="HUG706" s="39"/>
      <c r="HUH706" s="39"/>
      <c r="HUI706" s="39"/>
      <c r="HUJ706" s="39"/>
      <c r="HUK706" s="39"/>
      <c r="HUL706" s="39"/>
      <c r="HUM706" s="39"/>
      <c r="HUN706" s="39"/>
      <c r="HUO706" s="39"/>
      <c r="HUP706" s="39"/>
      <c r="HUQ706" s="37"/>
      <c r="HUR706" s="37"/>
      <c r="HUS706" s="37"/>
      <c r="HUT706" s="37"/>
      <c r="HUU706" s="34"/>
      <c r="HUV706" s="40"/>
      <c r="HUW706" s="34"/>
      <c r="HUX706" s="34"/>
      <c r="HUY706" s="35"/>
      <c r="HUZ706" s="36"/>
      <c r="HVA706" s="37"/>
      <c r="HVB706" s="34"/>
      <c r="HVC706" s="34"/>
      <c r="HVD706" s="41"/>
      <c r="HVE706" s="41"/>
      <c r="HVF706" s="41"/>
      <c r="HVG706" s="41"/>
      <c r="HVH706" s="36"/>
      <c r="HVI706" s="41"/>
      <c r="HVJ706" s="36"/>
      <c r="HVK706" s="34"/>
      <c r="HVL706" s="34"/>
      <c r="HVM706" s="37"/>
      <c r="HVN706" s="38"/>
      <c r="HVO706" s="34"/>
      <c r="HVP706" s="39"/>
      <c r="HVQ706" s="39"/>
      <c r="HVR706" s="39"/>
      <c r="HVS706" s="39"/>
      <c r="HVT706" s="39"/>
      <c r="HVU706" s="39"/>
      <c r="HVV706" s="39"/>
      <c r="HVW706" s="39"/>
      <c r="HVX706" s="39"/>
      <c r="HVY706" s="39"/>
      <c r="HVZ706" s="39"/>
      <c r="HWA706" s="37"/>
      <c r="HWB706" s="37"/>
      <c r="HWC706" s="37"/>
      <c r="HWD706" s="37"/>
      <c r="HWE706" s="34"/>
      <c r="HWF706" s="40"/>
      <c r="HWG706" s="34"/>
      <c r="HWH706" s="34"/>
      <c r="HWI706" s="35"/>
      <c r="HWJ706" s="36"/>
      <c r="HWK706" s="37"/>
      <c r="HWL706" s="34"/>
      <c r="HWM706" s="34"/>
      <c r="HWN706" s="41"/>
      <c r="HWO706" s="41"/>
      <c r="HWP706" s="41"/>
      <c r="HWQ706" s="41"/>
      <c r="HWR706" s="36"/>
      <c r="HWS706" s="41"/>
      <c r="HWT706" s="36"/>
      <c r="HWU706" s="34"/>
      <c r="HWV706" s="34"/>
      <c r="HWW706" s="37"/>
      <c r="HWX706" s="38"/>
      <c r="HWY706" s="34"/>
      <c r="HWZ706" s="39"/>
      <c r="HXA706" s="39"/>
      <c r="HXB706" s="39"/>
      <c r="HXC706" s="39"/>
      <c r="HXD706" s="39"/>
      <c r="HXE706" s="39"/>
      <c r="HXF706" s="39"/>
      <c r="HXG706" s="39"/>
      <c r="HXH706" s="39"/>
      <c r="HXI706" s="39"/>
      <c r="HXJ706" s="39"/>
      <c r="HXK706" s="37"/>
      <c r="HXL706" s="37"/>
      <c r="HXM706" s="37"/>
      <c r="HXN706" s="37"/>
      <c r="HXO706" s="34"/>
      <c r="HXP706" s="40"/>
      <c r="HXQ706" s="34"/>
      <c r="HXR706" s="34"/>
      <c r="HXS706" s="35"/>
      <c r="HXT706" s="36"/>
      <c r="HXU706" s="37"/>
      <c r="HXV706" s="34"/>
      <c r="HXW706" s="34"/>
      <c r="HXX706" s="41"/>
      <c r="HXY706" s="41"/>
      <c r="HXZ706" s="41"/>
      <c r="HYA706" s="41"/>
      <c r="HYB706" s="36"/>
      <c r="HYC706" s="41"/>
      <c r="HYD706" s="36"/>
      <c r="HYE706" s="34"/>
      <c r="HYF706" s="34"/>
      <c r="HYG706" s="37"/>
      <c r="HYH706" s="38"/>
      <c r="HYI706" s="34"/>
      <c r="HYJ706" s="39"/>
      <c r="HYK706" s="39"/>
      <c r="HYL706" s="39"/>
      <c r="HYM706" s="39"/>
      <c r="HYN706" s="39"/>
      <c r="HYO706" s="39"/>
      <c r="HYP706" s="39"/>
      <c r="HYQ706" s="39"/>
      <c r="HYR706" s="39"/>
      <c r="HYS706" s="39"/>
      <c r="HYT706" s="39"/>
      <c r="HYU706" s="37"/>
      <c r="HYV706" s="37"/>
      <c r="HYW706" s="37"/>
      <c r="HYX706" s="37"/>
      <c r="HYY706" s="34"/>
      <c r="HYZ706" s="40"/>
      <c r="HZA706" s="34"/>
      <c r="HZB706" s="34"/>
      <c r="HZC706" s="35"/>
      <c r="HZD706" s="36"/>
      <c r="HZE706" s="37"/>
      <c r="HZF706" s="34"/>
      <c r="HZG706" s="34"/>
      <c r="HZH706" s="41"/>
      <c r="HZI706" s="41"/>
      <c r="HZJ706" s="41"/>
      <c r="HZK706" s="41"/>
      <c r="HZL706" s="36"/>
      <c r="HZM706" s="41"/>
      <c r="HZN706" s="36"/>
      <c r="HZO706" s="34"/>
      <c r="HZP706" s="34"/>
      <c r="HZQ706" s="37"/>
      <c r="HZR706" s="38"/>
      <c r="HZS706" s="34"/>
      <c r="HZT706" s="39"/>
      <c r="HZU706" s="39"/>
      <c r="HZV706" s="39"/>
      <c r="HZW706" s="39"/>
      <c r="HZX706" s="39"/>
      <c r="HZY706" s="39"/>
      <c r="HZZ706" s="39"/>
      <c r="IAA706" s="39"/>
      <c r="IAB706" s="39"/>
      <c r="IAC706" s="39"/>
      <c r="IAD706" s="39"/>
      <c r="IAE706" s="37"/>
      <c r="IAF706" s="37"/>
      <c r="IAG706" s="37"/>
      <c r="IAH706" s="37"/>
      <c r="IAI706" s="34"/>
      <c r="IAJ706" s="40"/>
      <c r="IAK706" s="34"/>
      <c r="IAL706" s="34"/>
      <c r="IAM706" s="35"/>
      <c r="IAN706" s="36"/>
      <c r="IAO706" s="37"/>
      <c r="IAP706" s="34"/>
      <c r="IAQ706" s="34"/>
      <c r="IAR706" s="41"/>
      <c r="IAS706" s="41"/>
      <c r="IAT706" s="41"/>
      <c r="IAU706" s="41"/>
      <c r="IAV706" s="36"/>
      <c r="IAW706" s="41"/>
      <c r="IAX706" s="36"/>
      <c r="IAY706" s="34"/>
      <c r="IAZ706" s="34"/>
      <c r="IBA706" s="37"/>
      <c r="IBB706" s="38"/>
      <c r="IBC706" s="34"/>
      <c r="IBD706" s="39"/>
      <c r="IBE706" s="39"/>
      <c r="IBF706" s="39"/>
      <c r="IBG706" s="39"/>
      <c r="IBH706" s="39"/>
      <c r="IBI706" s="39"/>
      <c r="IBJ706" s="39"/>
      <c r="IBK706" s="39"/>
      <c r="IBL706" s="39"/>
      <c r="IBM706" s="39"/>
      <c r="IBN706" s="39"/>
      <c r="IBO706" s="37"/>
      <c r="IBP706" s="37"/>
      <c r="IBQ706" s="37"/>
      <c r="IBR706" s="37"/>
      <c r="IBS706" s="34"/>
      <c r="IBT706" s="40"/>
      <c r="IBU706" s="34"/>
      <c r="IBV706" s="34"/>
      <c r="IBW706" s="35"/>
      <c r="IBX706" s="36"/>
      <c r="IBY706" s="37"/>
      <c r="IBZ706" s="34"/>
      <c r="ICA706" s="34"/>
      <c r="ICB706" s="41"/>
      <c r="ICC706" s="41"/>
      <c r="ICD706" s="41"/>
      <c r="ICE706" s="41"/>
      <c r="ICF706" s="36"/>
      <c r="ICG706" s="41"/>
      <c r="ICH706" s="36"/>
      <c r="ICI706" s="34"/>
      <c r="ICJ706" s="34"/>
      <c r="ICK706" s="37"/>
      <c r="ICL706" s="38"/>
      <c r="ICM706" s="34"/>
      <c r="ICN706" s="39"/>
      <c r="ICO706" s="39"/>
      <c r="ICP706" s="39"/>
      <c r="ICQ706" s="39"/>
      <c r="ICR706" s="39"/>
      <c r="ICS706" s="39"/>
      <c r="ICT706" s="39"/>
      <c r="ICU706" s="39"/>
      <c r="ICV706" s="39"/>
      <c r="ICW706" s="39"/>
      <c r="ICX706" s="39"/>
      <c r="ICY706" s="37"/>
      <c r="ICZ706" s="37"/>
      <c r="IDA706" s="37"/>
      <c r="IDB706" s="37"/>
      <c r="IDC706" s="34"/>
      <c r="IDD706" s="40"/>
      <c r="IDE706" s="34"/>
      <c r="IDF706" s="34"/>
      <c r="IDG706" s="35"/>
      <c r="IDH706" s="36"/>
      <c r="IDI706" s="37"/>
      <c r="IDJ706" s="34"/>
      <c r="IDK706" s="34"/>
      <c r="IDL706" s="41"/>
      <c r="IDM706" s="41"/>
      <c r="IDN706" s="41"/>
      <c r="IDO706" s="41"/>
      <c r="IDP706" s="36"/>
      <c r="IDQ706" s="41"/>
      <c r="IDR706" s="36"/>
      <c r="IDS706" s="34"/>
      <c r="IDT706" s="34"/>
      <c r="IDU706" s="37"/>
      <c r="IDV706" s="38"/>
      <c r="IDW706" s="34"/>
      <c r="IDX706" s="39"/>
      <c r="IDY706" s="39"/>
      <c r="IDZ706" s="39"/>
      <c r="IEA706" s="39"/>
      <c r="IEB706" s="39"/>
      <c r="IEC706" s="39"/>
      <c r="IED706" s="39"/>
      <c r="IEE706" s="39"/>
      <c r="IEF706" s="39"/>
      <c r="IEG706" s="39"/>
      <c r="IEH706" s="39"/>
      <c r="IEI706" s="37"/>
      <c r="IEJ706" s="37"/>
      <c r="IEK706" s="37"/>
      <c r="IEL706" s="37"/>
      <c r="IEM706" s="34"/>
      <c r="IEN706" s="40"/>
      <c r="IEO706" s="34"/>
      <c r="IEP706" s="34"/>
      <c r="IEQ706" s="35"/>
      <c r="IER706" s="36"/>
      <c r="IES706" s="37"/>
      <c r="IET706" s="34"/>
      <c r="IEU706" s="34"/>
      <c r="IEV706" s="41"/>
      <c r="IEW706" s="41"/>
      <c r="IEX706" s="41"/>
      <c r="IEY706" s="41"/>
      <c r="IEZ706" s="36"/>
      <c r="IFA706" s="41"/>
      <c r="IFB706" s="36"/>
      <c r="IFC706" s="34"/>
      <c r="IFD706" s="34"/>
      <c r="IFE706" s="37"/>
      <c r="IFF706" s="38"/>
      <c r="IFG706" s="34"/>
      <c r="IFH706" s="39"/>
      <c r="IFI706" s="39"/>
      <c r="IFJ706" s="39"/>
      <c r="IFK706" s="39"/>
      <c r="IFL706" s="39"/>
      <c r="IFM706" s="39"/>
      <c r="IFN706" s="39"/>
      <c r="IFO706" s="39"/>
      <c r="IFP706" s="39"/>
      <c r="IFQ706" s="39"/>
      <c r="IFR706" s="39"/>
      <c r="IFS706" s="37"/>
      <c r="IFT706" s="37"/>
      <c r="IFU706" s="37"/>
      <c r="IFV706" s="37"/>
      <c r="IFW706" s="34"/>
      <c r="IFX706" s="40"/>
      <c r="IFY706" s="34"/>
      <c r="IFZ706" s="34"/>
      <c r="IGA706" s="35"/>
      <c r="IGB706" s="36"/>
      <c r="IGC706" s="37"/>
      <c r="IGD706" s="34"/>
      <c r="IGE706" s="34"/>
      <c r="IGF706" s="41"/>
      <c r="IGG706" s="41"/>
      <c r="IGH706" s="41"/>
      <c r="IGI706" s="41"/>
      <c r="IGJ706" s="36"/>
      <c r="IGK706" s="41"/>
      <c r="IGL706" s="36"/>
      <c r="IGM706" s="34"/>
      <c r="IGN706" s="34"/>
      <c r="IGO706" s="37"/>
      <c r="IGP706" s="38"/>
      <c r="IGQ706" s="34"/>
      <c r="IGR706" s="39"/>
      <c r="IGS706" s="39"/>
      <c r="IGT706" s="39"/>
      <c r="IGU706" s="39"/>
      <c r="IGV706" s="39"/>
      <c r="IGW706" s="39"/>
      <c r="IGX706" s="39"/>
      <c r="IGY706" s="39"/>
      <c r="IGZ706" s="39"/>
      <c r="IHA706" s="39"/>
      <c r="IHB706" s="39"/>
      <c r="IHC706" s="37"/>
      <c r="IHD706" s="37"/>
      <c r="IHE706" s="37"/>
      <c r="IHF706" s="37"/>
      <c r="IHG706" s="34"/>
      <c r="IHH706" s="40"/>
      <c r="IHI706" s="34"/>
      <c r="IHJ706" s="34"/>
      <c r="IHK706" s="35"/>
      <c r="IHL706" s="36"/>
      <c r="IHM706" s="37"/>
      <c r="IHN706" s="34"/>
      <c r="IHO706" s="34"/>
      <c r="IHP706" s="41"/>
      <c r="IHQ706" s="41"/>
      <c r="IHR706" s="41"/>
      <c r="IHS706" s="41"/>
      <c r="IHT706" s="36"/>
      <c r="IHU706" s="41"/>
      <c r="IHV706" s="36"/>
      <c r="IHW706" s="34"/>
      <c r="IHX706" s="34"/>
      <c r="IHY706" s="37"/>
      <c r="IHZ706" s="38"/>
      <c r="IIA706" s="34"/>
      <c r="IIB706" s="39"/>
      <c r="IIC706" s="39"/>
      <c r="IID706" s="39"/>
      <c r="IIE706" s="39"/>
      <c r="IIF706" s="39"/>
      <c r="IIG706" s="39"/>
      <c r="IIH706" s="39"/>
      <c r="III706" s="39"/>
      <c r="IIJ706" s="39"/>
      <c r="IIK706" s="39"/>
      <c r="IIL706" s="39"/>
      <c r="IIM706" s="37"/>
      <c r="IIN706" s="37"/>
      <c r="IIO706" s="37"/>
      <c r="IIP706" s="37"/>
      <c r="IIQ706" s="34"/>
      <c r="IIR706" s="40"/>
      <c r="IIS706" s="34"/>
      <c r="IIT706" s="34"/>
      <c r="IIU706" s="35"/>
      <c r="IIV706" s="36"/>
      <c r="IIW706" s="37"/>
      <c r="IIX706" s="34"/>
      <c r="IIY706" s="34"/>
      <c r="IIZ706" s="41"/>
      <c r="IJA706" s="41"/>
      <c r="IJB706" s="41"/>
      <c r="IJC706" s="41"/>
      <c r="IJD706" s="36"/>
      <c r="IJE706" s="41"/>
      <c r="IJF706" s="36"/>
      <c r="IJG706" s="34"/>
      <c r="IJH706" s="34"/>
      <c r="IJI706" s="37"/>
      <c r="IJJ706" s="38"/>
      <c r="IJK706" s="34"/>
      <c r="IJL706" s="39"/>
      <c r="IJM706" s="39"/>
      <c r="IJN706" s="39"/>
      <c r="IJO706" s="39"/>
      <c r="IJP706" s="39"/>
      <c r="IJQ706" s="39"/>
      <c r="IJR706" s="39"/>
      <c r="IJS706" s="39"/>
      <c r="IJT706" s="39"/>
      <c r="IJU706" s="39"/>
      <c r="IJV706" s="39"/>
      <c r="IJW706" s="37"/>
      <c r="IJX706" s="37"/>
      <c r="IJY706" s="37"/>
      <c r="IJZ706" s="37"/>
      <c r="IKA706" s="34"/>
      <c r="IKB706" s="40"/>
      <c r="IKC706" s="34"/>
      <c r="IKD706" s="34"/>
      <c r="IKE706" s="35"/>
      <c r="IKF706" s="36"/>
      <c r="IKG706" s="37"/>
      <c r="IKH706" s="34"/>
      <c r="IKI706" s="34"/>
      <c r="IKJ706" s="41"/>
      <c r="IKK706" s="41"/>
      <c r="IKL706" s="41"/>
      <c r="IKM706" s="41"/>
      <c r="IKN706" s="36"/>
      <c r="IKO706" s="41"/>
      <c r="IKP706" s="36"/>
      <c r="IKQ706" s="34"/>
      <c r="IKR706" s="34"/>
      <c r="IKS706" s="37"/>
      <c r="IKT706" s="38"/>
      <c r="IKU706" s="34"/>
      <c r="IKV706" s="39"/>
      <c r="IKW706" s="39"/>
      <c r="IKX706" s="39"/>
      <c r="IKY706" s="39"/>
      <c r="IKZ706" s="39"/>
      <c r="ILA706" s="39"/>
      <c r="ILB706" s="39"/>
      <c r="ILC706" s="39"/>
      <c r="ILD706" s="39"/>
      <c r="ILE706" s="39"/>
      <c r="ILF706" s="39"/>
      <c r="ILG706" s="37"/>
      <c r="ILH706" s="37"/>
      <c r="ILI706" s="37"/>
      <c r="ILJ706" s="37"/>
      <c r="ILK706" s="34"/>
      <c r="ILL706" s="40"/>
      <c r="ILM706" s="34"/>
      <c r="ILN706" s="34"/>
      <c r="ILO706" s="35"/>
      <c r="ILP706" s="36"/>
      <c r="ILQ706" s="37"/>
      <c r="ILR706" s="34"/>
      <c r="ILS706" s="34"/>
      <c r="ILT706" s="41"/>
      <c r="ILU706" s="41"/>
      <c r="ILV706" s="41"/>
      <c r="ILW706" s="41"/>
      <c r="ILX706" s="36"/>
      <c r="ILY706" s="41"/>
      <c r="ILZ706" s="36"/>
      <c r="IMA706" s="34"/>
      <c r="IMB706" s="34"/>
      <c r="IMC706" s="37"/>
      <c r="IMD706" s="38"/>
      <c r="IME706" s="34"/>
      <c r="IMF706" s="39"/>
      <c r="IMG706" s="39"/>
      <c r="IMH706" s="39"/>
      <c r="IMI706" s="39"/>
      <c r="IMJ706" s="39"/>
      <c r="IMK706" s="39"/>
      <c r="IML706" s="39"/>
      <c r="IMM706" s="39"/>
      <c r="IMN706" s="39"/>
      <c r="IMO706" s="39"/>
      <c r="IMP706" s="39"/>
      <c r="IMQ706" s="37"/>
      <c r="IMR706" s="37"/>
      <c r="IMS706" s="37"/>
      <c r="IMT706" s="37"/>
      <c r="IMU706" s="34"/>
      <c r="IMV706" s="40"/>
      <c r="IMW706" s="34"/>
      <c r="IMX706" s="34"/>
      <c r="IMY706" s="35"/>
      <c r="IMZ706" s="36"/>
      <c r="INA706" s="37"/>
      <c r="INB706" s="34"/>
      <c r="INC706" s="34"/>
      <c r="IND706" s="41"/>
      <c r="INE706" s="41"/>
      <c r="INF706" s="41"/>
      <c r="ING706" s="41"/>
      <c r="INH706" s="36"/>
      <c r="INI706" s="41"/>
      <c r="INJ706" s="36"/>
      <c r="INK706" s="34"/>
      <c r="INL706" s="34"/>
      <c r="INM706" s="37"/>
      <c r="INN706" s="38"/>
      <c r="INO706" s="34"/>
      <c r="INP706" s="39"/>
      <c r="INQ706" s="39"/>
      <c r="INR706" s="39"/>
      <c r="INS706" s="39"/>
      <c r="INT706" s="39"/>
      <c r="INU706" s="39"/>
      <c r="INV706" s="39"/>
      <c r="INW706" s="39"/>
      <c r="INX706" s="39"/>
      <c r="INY706" s="39"/>
      <c r="INZ706" s="39"/>
      <c r="IOA706" s="37"/>
      <c r="IOB706" s="37"/>
      <c r="IOC706" s="37"/>
      <c r="IOD706" s="37"/>
      <c r="IOE706" s="34"/>
      <c r="IOF706" s="40"/>
      <c r="IOG706" s="34"/>
      <c r="IOH706" s="34"/>
      <c r="IOI706" s="35"/>
      <c r="IOJ706" s="36"/>
      <c r="IOK706" s="37"/>
      <c r="IOL706" s="34"/>
      <c r="IOM706" s="34"/>
      <c r="ION706" s="41"/>
      <c r="IOO706" s="41"/>
      <c r="IOP706" s="41"/>
      <c r="IOQ706" s="41"/>
      <c r="IOR706" s="36"/>
      <c r="IOS706" s="41"/>
      <c r="IOT706" s="36"/>
      <c r="IOU706" s="34"/>
      <c r="IOV706" s="34"/>
      <c r="IOW706" s="37"/>
      <c r="IOX706" s="38"/>
      <c r="IOY706" s="34"/>
      <c r="IOZ706" s="39"/>
      <c r="IPA706" s="39"/>
      <c r="IPB706" s="39"/>
      <c r="IPC706" s="39"/>
      <c r="IPD706" s="39"/>
      <c r="IPE706" s="39"/>
      <c r="IPF706" s="39"/>
      <c r="IPG706" s="39"/>
      <c r="IPH706" s="39"/>
      <c r="IPI706" s="39"/>
      <c r="IPJ706" s="39"/>
      <c r="IPK706" s="37"/>
      <c r="IPL706" s="37"/>
      <c r="IPM706" s="37"/>
      <c r="IPN706" s="37"/>
      <c r="IPO706" s="34"/>
      <c r="IPP706" s="40"/>
      <c r="IPQ706" s="34"/>
      <c r="IPR706" s="34"/>
      <c r="IPS706" s="35"/>
      <c r="IPT706" s="36"/>
      <c r="IPU706" s="37"/>
      <c r="IPV706" s="34"/>
      <c r="IPW706" s="34"/>
      <c r="IPX706" s="41"/>
      <c r="IPY706" s="41"/>
      <c r="IPZ706" s="41"/>
      <c r="IQA706" s="41"/>
      <c r="IQB706" s="36"/>
      <c r="IQC706" s="41"/>
      <c r="IQD706" s="36"/>
      <c r="IQE706" s="34"/>
      <c r="IQF706" s="34"/>
      <c r="IQG706" s="37"/>
      <c r="IQH706" s="38"/>
      <c r="IQI706" s="34"/>
      <c r="IQJ706" s="39"/>
      <c r="IQK706" s="39"/>
      <c r="IQL706" s="39"/>
      <c r="IQM706" s="39"/>
      <c r="IQN706" s="39"/>
      <c r="IQO706" s="39"/>
      <c r="IQP706" s="39"/>
      <c r="IQQ706" s="39"/>
      <c r="IQR706" s="39"/>
      <c r="IQS706" s="39"/>
      <c r="IQT706" s="39"/>
      <c r="IQU706" s="37"/>
      <c r="IQV706" s="37"/>
      <c r="IQW706" s="37"/>
      <c r="IQX706" s="37"/>
      <c r="IQY706" s="34"/>
      <c r="IQZ706" s="40"/>
      <c r="IRA706" s="34"/>
      <c r="IRB706" s="34"/>
      <c r="IRC706" s="35"/>
      <c r="IRD706" s="36"/>
      <c r="IRE706" s="37"/>
      <c r="IRF706" s="34"/>
      <c r="IRG706" s="34"/>
      <c r="IRH706" s="41"/>
      <c r="IRI706" s="41"/>
      <c r="IRJ706" s="41"/>
      <c r="IRK706" s="41"/>
      <c r="IRL706" s="36"/>
      <c r="IRM706" s="41"/>
      <c r="IRN706" s="36"/>
      <c r="IRO706" s="34"/>
      <c r="IRP706" s="34"/>
      <c r="IRQ706" s="37"/>
      <c r="IRR706" s="38"/>
      <c r="IRS706" s="34"/>
      <c r="IRT706" s="39"/>
      <c r="IRU706" s="39"/>
      <c r="IRV706" s="39"/>
      <c r="IRW706" s="39"/>
      <c r="IRX706" s="39"/>
      <c r="IRY706" s="39"/>
      <c r="IRZ706" s="39"/>
      <c r="ISA706" s="39"/>
      <c r="ISB706" s="39"/>
      <c r="ISC706" s="39"/>
      <c r="ISD706" s="39"/>
      <c r="ISE706" s="37"/>
      <c r="ISF706" s="37"/>
      <c r="ISG706" s="37"/>
      <c r="ISH706" s="37"/>
      <c r="ISI706" s="34"/>
      <c r="ISJ706" s="40"/>
      <c r="ISK706" s="34"/>
      <c r="ISL706" s="34"/>
      <c r="ISM706" s="35"/>
      <c r="ISN706" s="36"/>
      <c r="ISO706" s="37"/>
      <c r="ISP706" s="34"/>
      <c r="ISQ706" s="34"/>
      <c r="ISR706" s="41"/>
      <c r="ISS706" s="41"/>
      <c r="IST706" s="41"/>
      <c r="ISU706" s="41"/>
      <c r="ISV706" s="36"/>
      <c r="ISW706" s="41"/>
      <c r="ISX706" s="36"/>
      <c r="ISY706" s="34"/>
      <c r="ISZ706" s="34"/>
      <c r="ITA706" s="37"/>
      <c r="ITB706" s="38"/>
      <c r="ITC706" s="34"/>
      <c r="ITD706" s="39"/>
      <c r="ITE706" s="39"/>
      <c r="ITF706" s="39"/>
      <c r="ITG706" s="39"/>
      <c r="ITH706" s="39"/>
      <c r="ITI706" s="39"/>
      <c r="ITJ706" s="39"/>
      <c r="ITK706" s="39"/>
      <c r="ITL706" s="39"/>
      <c r="ITM706" s="39"/>
      <c r="ITN706" s="39"/>
      <c r="ITO706" s="37"/>
      <c r="ITP706" s="37"/>
      <c r="ITQ706" s="37"/>
      <c r="ITR706" s="37"/>
      <c r="ITS706" s="34"/>
      <c r="ITT706" s="40"/>
      <c r="ITU706" s="34"/>
      <c r="ITV706" s="34"/>
      <c r="ITW706" s="35"/>
      <c r="ITX706" s="36"/>
      <c r="ITY706" s="37"/>
      <c r="ITZ706" s="34"/>
      <c r="IUA706" s="34"/>
      <c r="IUB706" s="41"/>
      <c r="IUC706" s="41"/>
      <c r="IUD706" s="41"/>
      <c r="IUE706" s="41"/>
      <c r="IUF706" s="36"/>
      <c r="IUG706" s="41"/>
      <c r="IUH706" s="36"/>
      <c r="IUI706" s="34"/>
      <c r="IUJ706" s="34"/>
      <c r="IUK706" s="37"/>
      <c r="IUL706" s="38"/>
      <c r="IUM706" s="34"/>
      <c r="IUN706" s="39"/>
      <c r="IUO706" s="39"/>
      <c r="IUP706" s="39"/>
      <c r="IUQ706" s="39"/>
      <c r="IUR706" s="39"/>
      <c r="IUS706" s="39"/>
      <c r="IUT706" s="39"/>
      <c r="IUU706" s="39"/>
      <c r="IUV706" s="39"/>
      <c r="IUW706" s="39"/>
      <c r="IUX706" s="39"/>
      <c r="IUY706" s="37"/>
      <c r="IUZ706" s="37"/>
      <c r="IVA706" s="37"/>
      <c r="IVB706" s="37"/>
      <c r="IVC706" s="34"/>
      <c r="IVD706" s="40"/>
      <c r="IVE706" s="34"/>
      <c r="IVF706" s="34"/>
      <c r="IVG706" s="35"/>
      <c r="IVH706" s="36"/>
      <c r="IVI706" s="37"/>
      <c r="IVJ706" s="34"/>
      <c r="IVK706" s="34"/>
      <c r="IVL706" s="41"/>
      <c r="IVM706" s="41"/>
      <c r="IVN706" s="41"/>
      <c r="IVO706" s="41"/>
      <c r="IVP706" s="36"/>
      <c r="IVQ706" s="41"/>
      <c r="IVR706" s="36"/>
      <c r="IVS706" s="34"/>
      <c r="IVT706" s="34"/>
      <c r="IVU706" s="37"/>
      <c r="IVV706" s="38"/>
      <c r="IVW706" s="34"/>
      <c r="IVX706" s="39"/>
      <c r="IVY706" s="39"/>
      <c r="IVZ706" s="39"/>
      <c r="IWA706" s="39"/>
      <c r="IWB706" s="39"/>
      <c r="IWC706" s="39"/>
      <c r="IWD706" s="39"/>
      <c r="IWE706" s="39"/>
      <c r="IWF706" s="39"/>
      <c r="IWG706" s="39"/>
      <c r="IWH706" s="39"/>
      <c r="IWI706" s="37"/>
      <c r="IWJ706" s="37"/>
      <c r="IWK706" s="37"/>
      <c r="IWL706" s="37"/>
      <c r="IWM706" s="34"/>
      <c r="IWN706" s="40"/>
      <c r="IWO706" s="34"/>
      <c r="IWP706" s="34"/>
      <c r="IWQ706" s="35"/>
      <c r="IWR706" s="36"/>
      <c r="IWS706" s="37"/>
      <c r="IWT706" s="34"/>
      <c r="IWU706" s="34"/>
      <c r="IWV706" s="41"/>
      <c r="IWW706" s="41"/>
      <c r="IWX706" s="41"/>
      <c r="IWY706" s="41"/>
      <c r="IWZ706" s="36"/>
      <c r="IXA706" s="41"/>
      <c r="IXB706" s="36"/>
      <c r="IXC706" s="34"/>
      <c r="IXD706" s="34"/>
      <c r="IXE706" s="37"/>
      <c r="IXF706" s="38"/>
      <c r="IXG706" s="34"/>
      <c r="IXH706" s="39"/>
      <c r="IXI706" s="39"/>
      <c r="IXJ706" s="39"/>
      <c r="IXK706" s="39"/>
      <c r="IXL706" s="39"/>
      <c r="IXM706" s="39"/>
      <c r="IXN706" s="39"/>
      <c r="IXO706" s="39"/>
      <c r="IXP706" s="39"/>
      <c r="IXQ706" s="39"/>
      <c r="IXR706" s="39"/>
      <c r="IXS706" s="37"/>
      <c r="IXT706" s="37"/>
      <c r="IXU706" s="37"/>
      <c r="IXV706" s="37"/>
      <c r="IXW706" s="34"/>
      <c r="IXX706" s="40"/>
      <c r="IXY706" s="34"/>
      <c r="IXZ706" s="34"/>
      <c r="IYA706" s="35"/>
      <c r="IYB706" s="36"/>
      <c r="IYC706" s="37"/>
      <c r="IYD706" s="34"/>
      <c r="IYE706" s="34"/>
      <c r="IYF706" s="41"/>
      <c r="IYG706" s="41"/>
      <c r="IYH706" s="41"/>
      <c r="IYI706" s="41"/>
      <c r="IYJ706" s="36"/>
      <c r="IYK706" s="41"/>
      <c r="IYL706" s="36"/>
      <c r="IYM706" s="34"/>
      <c r="IYN706" s="34"/>
      <c r="IYO706" s="37"/>
      <c r="IYP706" s="38"/>
      <c r="IYQ706" s="34"/>
      <c r="IYR706" s="39"/>
      <c r="IYS706" s="39"/>
      <c r="IYT706" s="39"/>
      <c r="IYU706" s="39"/>
      <c r="IYV706" s="39"/>
      <c r="IYW706" s="39"/>
      <c r="IYX706" s="39"/>
      <c r="IYY706" s="39"/>
      <c r="IYZ706" s="39"/>
      <c r="IZA706" s="39"/>
      <c r="IZB706" s="39"/>
      <c r="IZC706" s="37"/>
      <c r="IZD706" s="37"/>
      <c r="IZE706" s="37"/>
      <c r="IZF706" s="37"/>
      <c r="IZG706" s="34"/>
      <c r="IZH706" s="40"/>
      <c r="IZI706" s="34"/>
      <c r="IZJ706" s="34"/>
      <c r="IZK706" s="35"/>
      <c r="IZL706" s="36"/>
      <c r="IZM706" s="37"/>
      <c r="IZN706" s="34"/>
      <c r="IZO706" s="34"/>
      <c r="IZP706" s="41"/>
      <c r="IZQ706" s="41"/>
      <c r="IZR706" s="41"/>
      <c r="IZS706" s="41"/>
      <c r="IZT706" s="36"/>
      <c r="IZU706" s="41"/>
      <c r="IZV706" s="36"/>
      <c r="IZW706" s="34"/>
      <c r="IZX706" s="34"/>
      <c r="IZY706" s="37"/>
      <c r="IZZ706" s="38"/>
      <c r="JAA706" s="34"/>
      <c r="JAB706" s="39"/>
      <c r="JAC706" s="39"/>
      <c r="JAD706" s="39"/>
      <c r="JAE706" s="39"/>
      <c r="JAF706" s="39"/>
      <c r="JAG706" s="39"/>
      <c r="JAH706" s="39"/>
      <c r="JAI706" s="39"/>
      <c r="JAJ706" s="39"/>
      <c r="JAK706" s="39"/>
      <c r="JAL706" s="39"/>
      <c r="JAM706" s="37"/>
      <c r="JAN706" s="37"/>
      <c r="JAO706" s="37"/>
      <c r="JAP706" s="37"/>
      <c r="JAQ706" s="34"/>
      <c r="JAR706" s="40"/>
      <c r="JAS706" s="34"/>
      <c r="JAT706" s="34"/>
      <c r="JAU706" s="35"/>
      <c r="JAV706" s="36"/>
      <c r="JAW706" s="37"/>
      <c r="JAX706" s="34"/>
      <c r="JAY706" s="34"/>
      <c r="JAZ706" s="41"/>
      <c r="JBA706" s="41"/>
      <c r="JBB706" s="41"/>
      <c r="JBC706" s="41"/>
      <c r="JBD706" s="36"/>
      <c r="JBE706" s="41"/>
      <c r="JBF706" s="36"/>
      <c r="JBG706" s="34"/>
      <c r="JBH706" s="34"/>
      <c r="JBI706" s="37"/>
      <c r="JBJ706" s="38"/>
      <c r="JBK706" s="34"/>
      <c r="JBL706" s="39"/>
      <c r="JBM706" s="39"/>
      <c r="JBN706" s="39"/>
      <c r="JBO706" s="39"/>
      <c r="JBP706" s="39"/>
      <c r="JBQ706" s="39"/>
      <c r="JBR706" s="39"/>
      <c r="JBS706" s="39"/>
      <c r="JBT706" s="39"/>
      <c r="JBU706" s="39"/>
      <c r="JBV706" s="39"/>
      <c r="JBW706" s="37"/>
      <c r="JBX706" s="37"/>
      <c r="JBY706" s="37"/>
      <c r="JBZ706" s="37"/>
      <c r="JCA706" s="34"/>
      <c r="JCB706" s="40"/>
      <c r="JCC706" s="34"/>
      <c r="JCD706" s="34"/>
      <c r="JCE706" s="35"/>
      <c r="JCF706" s="36"/>
      <c r="JCG706" s="37"/>
      <c r="JCH706" s="34"/>
      <c r="JCI706" s="34"/>
      <c r="JCJ706" s="41"/>
      <c r="JCK706" s="41"/>
      <c r="JCL706" s="41"/>
      <c r="JCM706" s="41"/>
      <c r="JCN706" s="36"/>
      <c r="JCO706" s="41"/>
      <c r="JCP706" s="36"/>
      <c r="JCQ706" s="34"/>
      <c r="JCR706" s="34"/>
      <c r="JCS706" s="37"/>
      <c r="JCT706" s="38"/>
      <c r="JCU706" s="34"/>
      <c r="JCV706" s="39"/>
      <c r="JCW706" s="39"/>
      <c r="JCX706" s="39"/>
      <c r="JCY706" s="39"/>
      <c r="JCZ706" s="39"/>
      <c r="JDA706" s="39"/>
      <c r="JDB706" s="39"/>
      <c r="JDC706" s="39"/>
      <c r="JDD706" s="39"/>
      <c r="JDE706" s="39"/>
      <c r="JDF706" s="39"/>
      <c r="JDG706" s="37"/>
      <c r="JDH706" s="37"/>
      <c r="JDI706" s="37"/>
      <c r="JDJ706" s="37"/>
      <c r="JDK706" s="34"/>
      <c r="JDL706" s="40"/>
      <c r="JDM706" s="34"/>
      <c r="JDN706" s="34"/>
      <c r="JDO706" s="35"/>
      <c r="JDP706" s="36"/>
      <c r="JDQ706" s="37"/>
      <c r="JDR706" s="34"/>
      <c r="JDS706" s="34"/>
      <c r="JDT706" s="41"/>
      <c r="JDU706" s="41"/>
      <c r="JDV706" s="41"/>
      <c r="JDW706" s="41"/>
      <c r="JDX706" s="36"/>
      <c r="JDY706" s="41"/>
      <c r="JDZ706" s="36"/>
      <c r="JEA706" s="34"/>
      <c r="JEB706" s="34"/>
      <c r="JEC706" s="37"/>
      <c r="JED706" s="38"/>
      <c r="JEE706" s="34"/>
      <c r="JEF706" s="39"/>
      <c r="JEG706" s="39"/>
      <c r="JEH706" s="39"/>
      <c r="JEI706" s="39"/>
      <c r="JEJ706" s="39"/>
      <c r="JEK706" s="39"/>
      <c r="JEL706" s="39"/>
      <c r="JEM706" s="39"/>
      <c r="JEN706" s="39"/>
      <c r="JEO706" s="39"/>
      <c r="JEP706" s="39"/>
      <c r="JEQ706" s="37"/>
      <c r="JER706" s="37"/>
      <c r="JES706" s="37"/>
      <c r="JET706" s="37"/>
      <c r="JEU706" s="34"/>
      <c r="JEV706" s="40"/>
      <c r="JEW706" s="34"/>
      <c r="JEX706" s="34"/>
      <c r="JEY706" s="35"/>
      <c r="JEZ706" s="36"/>
      <c r="JFA706" s="37"/>
      <c r="JFB706" s="34"/>
      <c r="JFC706" s="34"/>
      <c r="JFD706" s="41"/>
      <c r="JFE706" s="41"/>
      <c r="JFF706" s="41"/>
      <c r="JFG706" s="41"/>
      <c r="JFH706" s="36"/>
      <c r="JFI706" s="41"/>
      <c r="JFJ706" s="36"/>
      <c r="JFK706" s="34"/>
      <c r="JFL706" s="34"/>
      <c r="JFM706" s="37"/>
      <c r="JFN706" s="38"/>
      <c r="JFO706" s="34"/>
      <c r="JFP706" s="39"/>
      <c r="JFQ706" s="39"/>
      <c r="JFR706" s="39"/>
      <c r="JFS706" s="39"/>
      <c r="JFT706" s="39"/>
      <c r="JFU706" s="39"/>
      <c r="JFV706" s="39"/>
      <c r="JFW706" s="39"/>
      <c r="JFX706" s="39"/>
      <c r="JFY706" s="39"/>
      <c r="JFZ706" s="39"/>
      <c r="JGA706" s="37"/>
      <c r="JGB706" s="37"/>
      <c r="JGC706" s="37"/>
      <c r="JGD706" s="37"/>
      <c r="JGE706" s="34"/>
      <c r="JGF706" s="40"/>
      <c r="JGG706" s="34"/>
      <c r="JGH706" s="34"/>
      <c r="JGI706" s="35"/>
      <c r="JGJ706" s="36"/>
      <c r="JGK706" s="37"/>
      <c r="JGL706" s="34"/>
      <c r="JGM706" s="34"/>
      <c r="JGN706" s="41"/>
      <c r="JGO706" s="41"/>
      <c r="JGP706" s="41"/>
      <c r="JGQ706" s="41"/>
      <c r="JGR706" s="36"/>
      <c r="JGS706" s="41"/>
      <c r="JGT706" s="36"/>
      <c r="JGU706" s="34"/>
      <c r="JGV706" s="34"/>
      <c r="JGW706" s="37"/>
      <c r="JGX706" s="38"/>
      <c r="JGY706" s="34"/>
      <c r="JGZ706" s="39"/>
      <c r="JHA706" s="39"/>
      <c r="JHB706" s="39"/>
      <c r="JHC706" s="39"/>
      <c r="JHD706" s="39"/>
      <c r="JHE706" s="39"/>
      <c r="JHF706" s="39"/>
      <c r="JHG706" s="39"/>
      <c r="JHH706" s="39"/>
      <c r="JHI706" s="39"/>
      <c r="JHJ706" s="39"/>
      <c r="JHK706" s="37"/>
      <c r="JHL706" s="37"/>
      <c r="JHM706" s="37"/>
      <c r="JHN706" s="37"/>
      <c r="JHO706" s="34"/>
      <c r="JHP706" s="40"/>
      <c r="JHQ706" s="34"/>
      <c r="JHR706" s="34"/>
      <c r="JHS706" s="35"/>
      <c r="JHT706" s="36"/>
      <c r="JHU706" s="37"/>
      <c r="JHV706" s="34"/>
      <c r="JHW706" s="34"/>
      <c r="JHX706" s="41"/>
      <c r="JHY706" s="41"/>
      <c r="JHZ706" s="41"/>
      <c r="JIA706" s="41"/>
      <c r="JIB706" s="36"/>
      <c r="JIC706" s="41"/>
      <c r="JID706" s="36"/>
      <c r="JIE706" s="34"/>
      <c r="JIF706" s="34"/>
      <c r="JIG706" s="37"/>
      <c r="JIH706" s="38"/>
      <c r="JII706" s="34"/>
      <c r="JIJ706" s="39"/>
      <c r="JIK706" s="39"/>
      <c r="JIL706" s="39"/>
      <c r="JIM706" s="39"/>
      <c r="JIN706" s="39"/>
      <c r="JIO706" s="39"/>
      <c r="JIP706" s="39"/>
      <c r="JIQ706" s="39"/>
      <c r="JIR706" s="39"/>
      <c r="JIS706" s="39"/>
      <c r="JIT706" s="39"/>
      <c r="JIU706" s="37"/>
      <c r="JIV706" s="37"/>
      <c r="JIW706" s="37"/>
      <c r="JIX706" s="37"/>
      <c r="JIY706" s="34"/>
      <c r="JIZ706" s="40"/>
      <c r="JJA706" s="34"/>
      <c r="JJB706" s="34"/>
      <c r="JJC706" s="35"/>
      <c r="JJD706" s="36"/>
      <c r="JJE706" s="37"/>
      <c r="JJF706" s="34"/>
      <c r="JJG706" s="34"/>
      <c r="JJH706" s="41"/>
      <c r="JJI706" s="41"/>
      <c r="JJJ706" s="41"/>
      <c r="JJK706" s="41"/>
      <c r="JJL706" s="36"/>
      <c r="JJM706" s="41"/>
      <c r="JJN706" s="36"/>
      <c r="JJO706" s="34"/>
      <c r="JJP706" s="34"/>
      <c r="JJQ706" s="37"/>
      <c r="JJR706" s="38"/>
      <c r="JJS706" s="34"/>
      <c r="JJT706" s="39"/>
      <c r="JJU706" s="39"/>
      <c r="JJV706" s="39"/>
      <c r="JJW706" s="39"/>
      <c r="JJX706" s="39"/>
      <c r="JJY706" s="39"/>
      <c r="JJZ706" s="39"/>
      <c r="JKA706" s="39"/>
      <c r="JKB706" s="39"/>
      <c r="JKC706" s="39"/>
      <c r="JKD706" s="39"/>
      <c r="JKE706" s="37"/>
      <c r="JKF706" s="37"/>
      <c r="JKG706" s="37"/>
      <c r="JKH706" s="37"/>
      <c r="JKI706" s="34"/>
      <c r="JKJ706" s="40"/>
      <c r="JKK706" s="34"/>
      <c r="JKL706" s="34"/>
      <c r="JKM706" s="35"/>
      <c r="JKN706" s="36"/>
      <c r="JKO706" s="37"/>
      <c r="JKP706" s="34"/>
      <c r="JKQ706" s="34"/>
      <c r="JKR706" s="41"/>
      <c r="JKS706" s="41"/>
      <c r="JKT706" s="41"/>
      <c r="JKU706" s="41"/>
      <c r="JKV706" s="36"/>
      <c r="JKW706" s="41"/>
      <c r="JKX706" s="36"/>
      <c r="JKY706" s="34"/>
      <c r="JKZ706" s="34"/>
      <c r="JLA706" s="37"/>
      <c r="JLB706" s="38"/>
      <c r="JLC706" s="34"/>
      <c r="JLD706" s="39"/>
      <c r="JLE706" s="39"/>
      <c r="JLF706" s="39"/>
      <c r="JLG706" s="39"/>
      <c r="JLH706" s="39"/>
      <c r="JLI706" s="39"/>
      <c r="JLJ706" s="39"/>
      <c r="JLK706" s="39"/>
      <c r="JLL706" s="39"/>
      <c r="JLM706" s="39"/>
      <c r="JLN706" s="39"/>
      <c r="JLO706" s="37"/>
      <c r="JLP706" s="37"/>
      <c r="JLQ706" s="37"/>
      <c r="JLR706" s="37"/>
      <c r="JLS706" s="34"/>
      <c r="JLT706" s="40"/>
      <c r="JLU706" s="34"/>
      <c r="JLV706" s="34"/>
      <c r="JLW706" s="35"/>
      <c r="JLX706" s="36"/>
      <c r="JLY706" s="37"/>
      <c r="JLZ706" s="34"/>
      <c r="JMA706" s="34"/>
      <c r="JMB706" s="41"/>
      <c r="JMC706" s="41"/>
      <c r="JMD706" s="41"/>
      <c r="JME706" s="41"/>
      <c r="JMF706" s="36"/>
      <c r="JMG706" s="41"/>
      <c r="JMH706" s="36"/>
      <c r="JMI706" s="34"/>
      <c r="JMJ706" s="34"/>
      <c r="JMK706" s="37"/>
      <c r="JML706" s="38"/>
      <c r="JMM706" s="34"/>
      <c r="JMN706" s="39"/>
      <c r="JMO706" s="39"/>
      <c r="JMP706" s="39"/>
      <c r="JMQ706" s="39"/>
      <c r="JMR706" s="39"/>
      <c r="JMS706" s="39"/>
      <c r="JMT706" s="39"/>
      <c r="JMU706" s="39"/>
      <c r="JMV706" s="39"/>
      <c r="JMW706" s="39"/>
      <c r="JMX706" s="39"/>
      <c r="JMY706" s="37"/>
      <c r="JMZ706" s="37"/>
      <c r="JNA706" s="37"/>
      <c r="JNB706" s="37"/>
      <c r="JNC706" s="34"/>
      <c r="JND706" s="40"/>
      <c r="JNE706" s="34"/>
      <c r="JNF706" s="34"/>
      <c r="JNG706" s="35"/>
      <c r="JNH706" s="36"/>
      <c r="JNI706" s="37"/>
      <c r="JNJ706" s="34"/>
      <c r="JNK706" s="34"/>
      <c r="JNL706" s="41"/>
      <c r="JNM706" s="41"/>
      <c r="JNN706" s="41"/>
      <c r="JNO706" s="41"/>
      <c r="JNP706" s="36"/>
      <c r="JNQ706" s="41"/>
      <c r="JNR706" s="36"/>
      <c r="JNS706" s="34"/>
      <c r="JNT706" s="34"/>
      <c r="JNU706" s="37"/>
      <c r="JNV706" s="38"/>
      <c r="JNW706" s="34"/>
      <c r="JNX706" s="39"/>
      <c r="JNY706" s="39"/>
      <c r="JNZ706" s="39"/>
      <c r="JOA706" s="39"/>
      <c r="JOB706" s="39"/>
      <c r="JOC706" s="39"/>
      <c r="JOD706" s="39"/>
      <c r="JOE706" s="39"/>
      <c r="JOF706" s="39"/>
      <c r="JOG706" s="39"/>
      <c r="JOH706" s="39"/>
      <c r="JOI706" s="37"/>
      <c r="JOJ706" s="37"/>
      <c r="JOK706" s="37"/>
      <c r="JOL706" s="37"/>
      <c r="JOM706" s="34"/>
      <c r="JON706" s="40"/>
      <c r="JOO706" s="34"/>
      <c r="JOP706" s="34"/>
      <c r="JOQ706" s="35"/>
      <c r="JOR706" s="36"/>
      <c r="JOS706" s="37"/>
      <c r="JOT706" s="34"/>
      <c r="JOU706" s="34"/>
      <c r="JOV706" s="41"/>
      <c r="JOW706" s="41"/>
      <c r="JOX706" s="41"/>
      <c r="JOY706" s="41"/>
      <c r="JOZ706" s="36"/>
      <c r="JPA706" s="41"/>
      <c r="JPB706" s="36"/>
      <c r="JPC706" s="34"/>
      <c r="JPD706" s="34"/>
      <c r="JPE706" s="37"/>
      <c r="JPF706" s="38"/>
      <c r="JPG706" s="34"/>
      <c r="JPH706" s="39"/>
      <c r="JPI706" s="39"/>
      <c r="JPJ706" s="39"/>
      <c r="JPK706" s="39"/>
      <c r="JPL706" s="39"/>
      <c r="JPM706" s="39"/>
      <c r="JPN706" s="39"/>
      <c r="JPO706" s="39"/>
      <c r="JPP706" s="39"/>
      <c r="JPQ706" s="39"/>
      <c r="JPR706" s="39"/>
      <c r="JPS706" s="37"/>
      <c r="JPT706" s="37"/>
      <c r="JPU706" s="37"/>
      <c r="JPV706" s="37"/>
      <c r="JPW706" s="34"/>
      <c r="JPX706" s="40"/>
      <c r="JPY706" s="34"/>
      <c r="JPZ706" s="34"/>
      <c r="JQA706" s="35"/>
      <c r="JQB706" s="36"/>
      <c r="JQC706" s="37"/>
      <c r="JQD706" s="34"/>
      <c r="JQE706" s="34"/>
      <c r="JQF706" s="41"/>
      <c r="JQG706" s="41"/>
      <c r="JQH706" s="41"/>
      <c r="JQI706" s="41"/>
      <c r="JQJ706" s="36"/>
      <c r="JQK706" s="41"/>
      <c r="JQL706" s="36"/>
      <c r="JQM706" s="34"/>
      <c r="JQN706" s="34"/>
      <c r="JQO706" s="37"/>
      <c r="JQP706" s="38"/>
      <c r="JQQ706" s="34"/>
      <c r="JQR706" s="39"/>
      <c r="JQS706" s="39"/>
      <c r="JQT706" s="39"/>
      <c r="JQU706" s="39"/>
      <c r="JQV706" s="39"/>
      <c r="JQW706" s="39"/>
      <c r="JQX706" s="39"/>
      <c r="JQY706" s="39"/>
      <c r="JQZ706" s="39"/>
      <c r="JRA706" s="39"/>
      <c r="JRB706" s="39"/>
      <c r="JRC706" s="37"/>
      <c r="JRD706" s="37"/>
      <c r="JRE706" s="37"/>
      <c r="JRF706" s="37"/>
      <c r="JRG706" s="34"/>
      <c r="JRH706" s="40"/>
      <c r="JRI706" s="34"/>
      <c r="JRJ706" s="34"/>
      <c r="JRK706" s="35"/>
      <c r="JRL706" s="36"/>
      <c r="JRM706" s="37"/>
      <c r="JRN706" s="34"/>
      <c r="JRO706" s="34"/>
      <c r="JRP706" s="41"/>
      <c r="JRQ706" s="41"/>
      <c r="JRR706" s="41"/>
      <c r="JRS706" s="41"/>
      <c r="JRT706" s="36"/>
      <c r="JRU706" s="41"/>
      <c r="JRV706" s="36"/>
      <c r="JRW706" s="34"/>
      <c r="JRX706" s="34"/>
      <c r="JRY706" s="37"/>
      <c r="JRZ706" s="38"/>
      <c r="JSA706" s="34"/>
      <c r="JSB706" s="39"/>
      <c r="JSC706" s="39"/>
      <c r="JSD706" s="39"/>
      <c r="JSE706" s="39"/>
      <c r="JSF706" s="39"/>
      <c r="JSG706" s="39"/>
      <c r="JSH706" s="39"/>
      <c r="JSI706" s="39"/>
      <c r="JSJ706" s="39"/>
      <c r="JSK706" s="39"/>
      <c r="JSL706" s="39"/>
      <c r="JSM706" s="37"/>
      <c r="JSN706" s="37"/>
      <c r="JSO706" s="37"/>
      <c r="JSP706" s="37"/>
      <c r="JSQ706" s="34"/>
      <c r="JSR706" s="40"/>
      <c r="JSS706" s="34"/>
      <c r="JST706" s="34"/>
      <c r="JSU706" s="35"/>
      <c r="JSV706" s="36"/>
      <c r="JSW706" s="37"/>
      <c r="JSX706" s="34"/>
      <c r="JSY706" s="34"/>
      <c r="JSZ706" s="41"/>
      <c r="JTA706" s="41"/>
      <c r="JTB706" s="41"/>
      <c r="JTC706" s="41"/>
      <c r="JTD706" s="36"/>
      <c r="JTE706" s="41"/>
      <c r="JTF706" s="36"/>
      <c r="JTG706" s="34"/>
      <c r="JTH706" s="34"/>
      <c r="JTI706" s="37"/>
      <c r="JTJ706" s="38"/>
      <c r="JTK706" s="34"/>
      <c r="JTL706" s="39"/>
      <c r="JTM706" s="39"/>
      <c r="JTN706" s="39"/>
      <c r="JTO706" s="39"/>
      <c r="JTP706" s="39"/>
      <c r="JTQ706" s="39"/>
      <c r="JTR706" s="39"/>
      <c r="JTS706" s="39"/>
      <c r="JTT706" s="39"/>
      <c r="JTU706" s="39"/>
      <c r="JTV706" s="39"/>
      <c r="JTW706" s="37"/>
      <c r="JTX706" s="37"/>
      <c r="JTY706" s="37"/>
      <c r="JTZ706" s="37"/>
      <c r="JUA706" s="34"/>
      <c r="JUB706" s="40"/>
      <c r="JUC706" s="34"/>
      <c r="JUD706" s="34"/>
      <c r="JUE706" s="35"/>
      <c r="JUF706" s="36"/>
      <c r="JUG706" s="37"/>
      <c r="JUH706" s="34"/>
      <c r="JUI706" s="34"/>
      <c r="JUJ706" s="41"/>
      <c r="JUK706" s="41"/>
      <c r="JUL706" s="41"/>
      <c r="JUM706" s="41"/>
      <c r="JUN706" s="36"/>
      <c r="JUO706" s="41"/>
      <c r="JUP706" s="36"/>
      <c r="JUQ706" s="34"/>
      <c r="JUR706" s="34"/>
      <c r="JUS706" s="37"/>
      <c r="JUT706" s="38"/>
      <c r="JUU706" s="34"/>
      <c r="JUV706" s="39"/>
      <c r="JUW706" s="39"/>
      <c r="JUX706" s="39"/>
      <c r="JUY706" s="39"/>
      <c r="JUZ706" s="39"/>
      <c r="JVA706" s="39"/>
      <c r="JVB706" s="39"/>
      <c r="JVC706" s="39"/>
      <c r="JVD706" s="39"/>
      <c r="JVE706" s="39"/>
      <c r="JVF706" s="39"/>
      <c r="JVG706" s="37"/>
      <c r="JVH706" s="37"/>
      <c r="JVI706" s="37"/>
      <c r="JVJ706" s="37"/>
      <c r="JVK706" s="34"/>
      <c r="JVL706" s="40"/>
      <c r="JVM706" s="34"/>
      <c r="JVN706" s="34"/>
      <c r="JVO706" s="35"/>
      <c r="JVP706" s="36"/>
      <c r="JVQ706" s="37"/>
      <c r="JVR706" s="34"/>
      <c r="JVS706" s="34"/>
      <c r="JVT706" s="41"/>
      <c r="JVU706" s="41"/>
      <c r="JVV706" s="41"/>
      <c r="JVW706" s="41"/>
      <c r="JVX706" s="36"/>
      <c r="JVY706" s="41"/>
      <c r="JVZ706" s="36"/>
      <c r="JWA706" s="34"/>
      <c r="JWB706" s="34"/>
      <c r="JWC706" s="37"/>
      <c r="JWD706" s="38"/>
      <c r="JWE706" s="34"/>
      <c r="JWF706" s="39"/>
      <c r="JWG706" s="39"/>
      <c r="JWH706" s="39"/>
      <c r="JWI706" s="39"/>
      <c r="JWJ706" s="39"/>
      <c r="JWK706" s="39"/>
      <c r="JWL706" s="39"/>
      <c r="JWM706" s="39"/>
      <c r="JWN706" s="39"/>
      <c r="JWO706" s="39"/>
      <c r="JWP706" s="39"/>
      <c r="JWQ706" s="37"/>
      <c r="JWR706" s="37"/>
      <c r="JWS706" s="37"/>
      <c r="JWT706" s="37"/>
      <c r="JWU706" s="34"/>
      <c r="JWV706" s="40"/>
      <c r="JWW706" s="34"/>
      <c r="JWX706" s="34"/>
      <c r="JWY706" s="35"/>
      <c r="JWZ706" s="36"/>
      <c r="JXA706" s="37"/>
      <c r="JXB706" s="34"/>
      <c r="JXC706" s="34"/>
      <c r="JXD706" s="41"/>
      <c r="JXE706" s="41"/>
      <c r="JXF706" s="41"/>
      <c r="JXG706" s="41"/>
      <c r="JXH706" s="36"/>
      <c r="JXI706" s="41"/>
      <c r="JXJ706" s="36"/>
      <c r="JXK706" s="34"/>
      <c r="JXL706" s="34"/>
      <c r="JXM706" s="37"/>
      <c r="JXN706" s="38"/>
      <c r="JXO706" s="34"/>
      <c r="JXP706" s="39"/>
      <c r="JXQ706" s="39"/>
      <c r="JXR706" s="39"/>
      <c r="JXS706" s="39"/>
      <c r="JXT706" s="39"/>
      <c r="JXU706" s="39"/>
      <c r="JXV706" s="39"/>
      <c r="JXW706" s="39"/>
      <c r="JXX706" s="39"/>
      <c r="JXY706" s="39"/>
      <c r="JXZ706" s="39"/>
      <c r="JYA706" s="37"/>
      <c r="JYB706" s="37"/>
      <c r="JYC706" s="37"/>
      <c r="JYD706" s="37"/>
      <c r="JYE706" s="34"/>
      <c r="JYF706" s="40"/>
      <c r="JYG706" s="34"/>
      <c r="JYH706" s="34"/>
      <c r="JYI706" s="35"/>
      <c r="JYJ706" s="36"/>
      <c r="JYK706" s="37"/>
      <c r="JYL706" s="34"/>
      <c r="JYM706" s="34"/>
      <c r="JYN706" s="41"/>
      <c r="JYO706" s="41"/>
      <c r="JYP706" s="41"/>
      <c r="JYQ706" s="41"/>
      <c r="JYR706" s="36"/>
      <c r="JYS706" s="41"/>
      <c r="JYT706" s="36"/>
      <c r="JYU706" s="34"/>
      <c r="JYV706" s="34"/>
      <c r="JYW706" s="37"/>
      <c r="JYX706" s="38"/>
      <c r="JYY706" s="34"/>
      <c r="JYZ706" s="39"/>
      <c r="JZA706" s="39"/>
      <c r="JZB706" s="39"/>
      <c r="JZC706" s="39"/>
      <c r="JZD706" s="39"/>
      <c r="JZE706" s="39"/>
      <c r="JZF706" s="39"/>
      <c r="JZG706" s="39"/>
      <c r="JZH706" s="39"/>
      <c r="JZI706" s="39"/>
      <c r="JZJ706" s="39"/>
      <c r="JZK706" s="37"/>
      <c r="JZL706" s="37"/>
      <c r="JZM706" s="37"/>
      <c r="JZN706" s="37"/>
      <c r="JZO706" s="34"/>
      <c r="JZP706" s="40"/>
      <c r="JZQ706" s="34"/>
      <c r="JZR706" s="34"/>
      <c r="JZS706" s="35"/>
      <c r="JZT706" s="36"/>
      <c r="JZU706" s="37"/>
      <c r="JZV706" s="34"/>
      <c r="JZW706" s="34"/>
      <c r="JZX706" s="41"/>
      <c r="JZY706" s="41"/>
      <c r="JZZ706" s="41"/>
      <c r="KAA706" s="41"/>
      <c r="KAB706" s="36"/>
      <c r="KAC706" s="41"/>
      <c r="KAD706" s="36"/>
      <c r="KAE706" s="34"/>
      <c r="KAF706" s="34"/>
      <c r="KAG706" s="37"/>
      <c r="KAH706" s="38"/>
      <c r="KAI706" s="34"/>
      <c r="KAJ706" s="39"/>
      <c r="KAK706" s="39"/>
      <c r="KAL706" s="39"/>
      <c r="KAM706" s="39"/>
      <c r="KAN706" s="39"/>
      <c r="KAO706" s="39"/>
      <c r="KAP706" s="39"/>
      <c r="KAQ706" s="39"/>
      <c r="KAR706" s="39"/>
      <c r="KAS706" s="39"/>
      <c r="KAT706" s="39"/>
      <c r="KAU706" s="37"/>
      <c r="KAV706" s="37"/>
      <c r="KAW706" s="37"/>
      <c r="KAX706" s="37"/>
      <c r="KAY706" s="34"/>
      <c r="KAZ706" s="40"/>
      <c r="KBA706" s="34"/>
      <c r="KBB706" s="34"/>
      <c r="KBC706" s="35"/>
      <c r="KBD706" s="36"/>
      <c r="KBE706" s="37"/>
      <c r="KBF706" s="34"/>
      <c r="KBG706" s="34"/>
      <c r="KBH706" s="41"/>
      <c r="KBI706" s="41"/>
      <c r="KBJ706" s="41"/>
      <c r="KBK706" s="41"/>
      <c r="KBL706" s="36"/>
      <c r="KBM706" s="41"/>
      <c r="KBN706" s="36"/>
      <c r="KBO706" s="34"/>
      <c r="KBP706" s="34"/>
      <c r="KBQ706" s="37"/>
      <c r="KBR706" s="38"/>
      <c r="KBS706" s="34"/>
      <c r="KBT706" s="39"/>
      <c r="KBU706" s="39"/>
      <c r="KBV706" s="39"/>
      <c r="KBW706" s="39"/>
      <c r="KBX706" s="39"/>
      <c r="KBY706" s="39"/>
      <c r="KBZ706" s="39"/>
      <c r="KCA706" s="39"/>
      <c r="KCB706" s="39"/>
      <c r="KCC706" s="39"/>
      <c r="KCD706" s="39"/>
      <c r="KCE706" s="37"/>
      <c r="KCF706" s="37"/>
      <c r="KCG706" s="37"/>
      <c r="KCH706" s="37"/>
      <c r="KCI706" s="34"/>
      <c r="KCJ706" s="40"/>
      <c r="KCK706" s="34"/>
      <c r="KCL706" s="34"/>
      <c r="KCM706" s="35"/>
      <c r="KCN706" s="36"/>
      <c r="KCO706" s="37"/>
      <c r="KCP706" s="34"/>
      <c r="KCQ706" s="34"/>
      <c r="KCR706" s="41"/>
      <c r="KCS706" s="41"/>
      <c r="KCT706" s="41"/>
      <c r="KCU706" s="41"/>
      <c r="KCV706" s="36"/>
      <c r="KCW706" s="41"/>
      <c r="KCX706" s="36"/>
      <c r="KCY706" s="34"/>
      <c r="KCZ706" s="34"/>
      <c r="KDA706" s="37"/>
      <c r="KDB706" s="38"/>
      <c r="KDC706" s="34"/>
      <c r="KDD706" s="39"/>
      <c r="KDE706" s="39"/>
      <c r="KDF706" s="39"/>
      <c r="KDG706" s="39"/>
      <c r="KDH706" s="39"/>
      <c r="KDI706" s="39"/>
      <c r="KDJ706" s="39"/>
      <c r="KDK706" s="39"/>
      <c r="KDL706" s="39"/>
      <c r="KDM706" s="39"/>
      <c r="KDN706" s="39"/>
      <c r="KDO706" s="37"/>
      <c r="KDP706" s="37"/>
      <c r="KDQ706" s="37"/>
      <c r="KDR706" s="37"/>
      <c r="KDS706" s="34"/>
      <c r="KDT706" s="40"/>
      <c r="KDU706" s="34"/>
      <c r="KDV706" s="34"/>
      <c r="KDW706" s="35"/>
      <c r="KDX706" s="36"/>
      <c r="KDY706" s="37"/>
      <c r="KDZ706" s="34"/>
      <c r="KEA706" s="34"/>
      <c r="KEB706" s="41"/>
      <c r="KEC706" s="41"/>
      <c r="KED706" s="41"/>
      <c r="KEE706" s="41"/>
      <c r="KEF706" s="36"/>
      <c r="KEG706" s="41"/>
      <c r="KEH706" s="36"/>
      <c r="KEI706" s="34"/>
      <c r="KEJ706" s="34"/>
      <c r="KEK706" s="37"/>
      <c r="KEL706" s="38"/>
      <c r="KEM706" s="34"/>
      <c r="KEN706" s="39"/>
      <c r="KEO706" s="39"/>
      <c r="KEP706" s="39"/>
      <c r="KEQ706" s="39"/>
      <c r="KER706" s="39"/>
      <c r="KES706" s="39"/>
      <c r="KET706" s="39"/>
      <c r="KEU706" s="39"/>
      <c r="KEV706" s="39"/>
      <c r="KEW706" s="39"/>
      <c r="KEX706" s="39"/>
      <c r="KEY706" s="37"/>
      <c r="KEZ706" s="37"/>
      <c r="KFA706" s="37"/>
      <c r="KFB706" s="37"/>
      <c r="KFC706" s="34"/>
      <c r="KFD706" s="40"/>
      <c r="KFE706" s="34"/>
      <c r="KFF706" s="34"/>
      <c r="KFG706" s="35"/>
      <c r="KFH706" s="36"/>
      <c r="KFI706" s="37"/>
      <c r="KFJ706" s="34"/>
      <c r="KFK706" s="34"/>
      <c r="KFL706" s="41"/>
      <c r="KFM706" s="41"/>
      <c r="KFN706" s="41"/>
      <c r="KFO706" s="41"/>
      <c r="KFP706" s="36"/>
      <c r="KFQ706" s="41"/>
      <c r="KFR706" s="36"/>
      <c r="KFS706" s="34"/>
      <c r="KFT706" s="34"/>
      <c r="KFU706" s="37"/>
      <c r="KFV706" s="38"/>
      <c r="KFW706" s="34"/>
      <c r="KFX706" s="39"/>
      <c r="KFY706" s="39"/>
      <c r="KFZ706" s="39"/>
      <c r="KGA706" s="39"/>
      <c r="KGB706" s="39"/>
      <c r="KGC706" s="39"/>
      <c r="KGD706" s="39"/>
      <c r="KGE706" s="39"/>
      <c r="KGF706" s="39"/>
      <c r="KGG706" s="39"/>
      <c r="KGH706" s="39"/>
      <c r="KGI706" s="37"/>
      <c r="KGJ706" s="37"/>
      <c r="KGK706" s="37"/>
      <c r="KGL706" s="37"/>
      <c r="KGM706" s="34"/>
      <c r="KGN706" s="40"/>
      <c r="KGO706" s="34"/>
      <c r="KGP706" s="34"/>
      <c r="KGQ706" s="35"/>
      <c r="KGR706" s="36"/>
      <c r="KGS706" s="37"/>
      <c r="KGT706" s="34"/>
      <c r="KGU706" s="34"/>
      <c r="KGV706" s="41"/>
      <c r="KGW706" s="41"/>
      <c r="KGX706" s="41"/>
      <c r="KGY706" s="41"/>
      <c r="KGZ706" s="36"/>
      <c r="KHA706" s="41"/>
      <c r="KHB706" s="36"/>
      <c r="KHC706" s="34"/>
      <c r="KHD706" s="34"/>
      <c r="KHE706" s="37"/>
      <c r="KHF706" s="38"/>
      <c r="KHG706" s="34"/>
      <c r="KHH706" s="39"/>
      <c r="KHI706" s="39"/>
      <c r="KHJ706" s="39"/>
      <c r="KHK706" s="39"/>
      <c r="KHL706" s="39"/>
      <c r="KHM706" s="39"/>
      <c r="KHN706" s="39"/>
      <c r="KHO706" s="39"/>
      <c r="KHP706" s="39"/>
      <c r="KHQ706" s="39"/>
      <c r="KHR706" s="39"/>
      <c r="KHS706" s="37"/>
      <c r="KHT706" s="37"/>
      <c r="KHU706" s="37"/>
      <c r="KHV706" s="37"/>
      <c r="KHW706" s="34"/>
      <c r="KHX706" s="40"/>
      <c r="KHY706" s="34"/>
      <c r="KHZ706" s="34"/>
      <c r="KIA706" s="35"/>
      <c r="KIB706" s="36"/>
      <c r="KIC706" s="37"/>
      <c r="KID706" s="34"/>
      <c r="KIE706" s="34"/>
      <c r="KIF706" s="41"/>
      <c r="KIG706" s="41"/>
      <c r="KIH706" s="41"/>
      <c r="KII706" s="41"/>
      <c r="KIJ706" s="36"/>
      <c r="KIK706" s="41"/>
      <c r="KIL706" s="36"/>
      <c r="KIM706" s="34"/>
      <c r="KIN706" s="34"/>
      <c r="KIO706" s="37"/>
      <c r="KIP706" s="38"/>
      <c r="KIQ706" s="34"/>
      <c r="KIR706" s="39"/>
      <c r="KIS706" s="39"/>
      <c r="KIT706" s="39"/>
      <c r="KIU706" s="39"/>
      <c r="KIV706" s="39"/>
      <c r="KIW706" s="39"/>
      <c r="KIX706" s="39"/>
      <c r="KIY706" s="39"/>
      <c r="KIZ706" s="39"/>
      <c r="KJA706" s="39"/>
      <c r="KJB706" s="39"/>
      <c r="KJC706" s="37"/>
      <c r="KJD706" s="37"/>
      <c r="KJE706" s="37"/>
      <c r="KJF706" s="37"/>
      <c r="KJG706" s="34"/>
      <c r="KJH706" s="40"/>
      <c r="KJI706" s="34"/>
      <c r="KJJ706" s="34"/>
      <c r="KJK706" s="35"/>
      <c r="KJL706" s="36"/>
      <c r="KJM706" s="37"/>
      <c r="KJN706" s="34"/>
      <c r="KJO706" s="34"/>
      <c r="KJP706" s="41"/>
      <c r="KJQ706" s="41"/>
      <c r="KJR706" s="41"/>
      <c r="KJS706" s="41"/>
      <c r="KJT706" s="36"/>
      <c r="KJU706" s="41"/>
      <c r="KJV706" s="36"/>
      <c r="KJW706" s="34"/>
      <c r="KJX706" s="34"/>
      <c r="KJY706" s="37"/>
      <c r="KJZ706" s="38"/>
      <c r="KKA706" s="34"/>
      <c r="KKB706" s="39"/>
      <c r="KKC706" s="39"/>
      <c r="KKD706" s="39"/>
      <c r="KKE706" s="39"/>
      <c r="KKF706" s="39"/>
      <c r="KKG706" s="39"/>
      <c r="KKH706" s="39"/>
      <c r="KKI706" s="39"/>
      <c r="KKJ706" s="39"/>
      <c r="KKK706" s="39"/>
      <c r="KKL706" s="39"/>
      <c r="KKM706" s="37"/>
      <c r="KKN706" s="37"/>
      <c r="KKO706" s="37"/>
      <c r="KKP706" s="37"/>
      <c r="KKQ706" s="34"/>
      <c r="KKR706" s="40"/>
      <c r="KKS706" s="34"/>
      <c r="KKT706" s="34"/>
      <c r="KKU706" s="35"/>
      <c r="KKV706" s="36"/>
      <c r="KKW706" s="37"/>
      <c r="KKX706" s="34"/>
      <c r="KKY706" s="34"/>
      <c r="KKZ706" s="41"/>
      <c r="KLA706" s="41"/>
      <c r="KLB706" s="41"/>
      <c r="KLC706" s="41"/>
      <c r="KLD706" s="36"/>
      <c r="KLE706" s="41"/>
      <c r="KLF706" s="36"/>
      <c r="KLG706" s="34"/>
      <c r="KLH706" s="34"/>
      <c r="KLI706" s="37"/>
      <c r="KLJ706" s="38"/>
      <c r="KLK706" s="34"/>
      <c r="KLL706" s="39"/>
      <c r="KLM706" s="39"/>
      <c r="KLN706" s="39"/>
      <c r="KLO706" s="39"/>
      <c r="KLP706" s="39"/>
      <c r="KLQ706" s="39"/>
      <c r="KLR706" s="39"/>
      <c r="KLS706" s="39"/>
      <c r="KLT706" s="39"/>
      <c r="KLU706" s="39"/>
      <c r="KLV706" s="39"/>
      <c r="KLW706" s="37"/>
      <c r="KLX706" s="37"/>
      <c r="KLY706" s="37"/>
      <c r="KLZ706" s="37"/>
      <c r="KMA706" s="34"/>
      <c r="KMB706" s="40"/>
      <c r="KMC706" s="34"/>
      <c r="KMD706" s="34"/>
      <c r="KME706" s="35"/>
      <c r="KMF706" s="36"/>
      <c r="KMG706" s="37"/>
      <c r="KMH706" s="34"/>
      <c r="KMI706" s="34"/>
      <c r="KMJ706" s="41"/>
      <c r="KMK706" s="41"/>
      <c r="KML706" s="41"/>
      <c r="KMM706" s="41"/>
      <c r="KMN706" s="36"/>
      <c r="KMO706" s="41"/>
      <c r="KMP706" s="36"/>
      <c r="KMQ706" s="34"/>
      <c r="KMR706" s="34"/>
      <c r="KMS706" s="37"/>
      <c r="KMT706" s="38"/>
      <c r="KMU706" s="34"/>
      <c r="KMV706" s="39"/>
      <c r="KMW706" s="39"/>
      <c r="KMX706" s="39"/>
      <c r="KMY706" s="39"/>
      <c r="KMZ706" s="39"/>
      <c r="KNA706" s="39"/>
      <c r="KNB706" s="39"/>
      <c r="KNC706" s="39"/>
      <c r="KND706" s="39"/>
      <c r="KNE706" s="39"/>
      <c r="KNF706" s="39"/>
      <c r="KNG706" s="37"/>
      <c r="KNH706" s="37"/>
      <c r="KNI706" s="37"/>
      <c r="KNJ706" s="37"/>
      <c r="KNK706" s="34"/>
      <c r="KNL706" s="40"/>
      <c r="KNM706" s="34"/>
      <c r="KNN706" s="34"/>
      <c r="KNO706" s="35"/>
      <c r="KNP706" s="36"/>
      <c r="KNQ706" s="37"/>
      <c r="KNR706" s="34"/>
      <c r="KNS706" s="34"/>
      <c r="KNT706" s="41"/>
      <c r="KNU706" s="41"/>
      <c r="KNV706" s="41"/>
      <c r="KNW706" s="41"/>
      <c r="KNX706" s="36"/>
      <c r="KNY706" s="41"/>
      <c r="KNZ706" s="36"/>
      <c r="KOA706" s="34"/>
      <c r="KOB706" s="34"/>
      <c r="KOC706" s="37"/>
      <c r="KOD706" s="38"/>
      <c r="KOE706" s="34"/>
      <c r="KOF706" s="39"/>
      <c r="KOG706" s="39"/>
      <c r="KOH706" s="39"/>
      <c r="KOI706" s="39"/>
      <c r="KOJ706" s="39"/>
      <c r="KOK706" s="39"/>
      <c r="KOL706" s="39"/>
      <c r="KOM706" s="39"/>
      <c r="KON706" s="39"/>
      <c r="KOO706" s="39"/>
      <c r="KOP706" s="39"/>
      <c r="KOQ706" s="37"/>
      <c r="KOR706" s="37"/>
      <c r="KOS706" s="37"/>
      <c r="KOT706" s="37"/>
      <c r="KOU706" s="34"/>
      <c r="KOV706" s="40"/>
      <c r="KOW706" s="34"/>
      <c r="KOX706" s="34"/>
      <c r="KOY706" s="35"/>
      <c r="KOZ706" s="36"/>
      <c r="KPA706" s="37"/>
      <c r="KPB706" s="34"/>
      <c r="KPC706" s="34"/>
      <c r="KPD706" s="41"/>
      <c r="KPE706" s="41"/>
      <c r="KPF706" s="41"/>
      <c r="KPG706" s="41"/>
      <c r="KPH706" s="36"/>
      <c r="KPI706" s="41"/>
      <c r="KPJ706" s="36"/>
      <c r="KPK706" s="34"/>
      <c r="KPL706" s="34"/>
      <c r="KPM706" s="37"/>
      <c r="KPN706" s="38"/>
      <c r="KPO706" s="34"/>
      <c r="KPP706" s="39"/>
      <c r="KPQ706" s="39"/>
      <c r="KPR706" s="39"/>
      <c r="KPS706" s="39"/>
      <c r="KPT706" s="39"/>
      <c r="KPU706" s="39"/>
      <c r="KPV706" s="39"/>
      <c r="KPW706" s="39"/>
      <c r="KPX706" s="39"/>
      <c r="KPY706" s="39"/>
      <c r="KPZ706" s="39"/>
      <c r="KQA706" s="37"/>
      <c r="KQB706" s="37"/>
      <c r="KQC706" s="37"/>
      <c r="KQD706" s="37"/>
      <c r="KQE706" s="34"/>
      <c r="KQF706" s="40"/>
      <c r="KQG706" s="34"/>
      <c r="KQH706" s="34"/>
      <c r="KQI706" s="35"/>
      <c r="KQJ706" s="36"/>
      <c r="KQK706" s="37"/>
      <c r="KQL706" s="34"/>
      <c r="KQM706" s="34"/>
      <c r="KQN706" s="41"/>
      <c r="KQO706" s="41"/>
      <c r="KQP706" s="41"/>
      <c r="KQQ706" s="41"/>
      <c r="KQR706" s="36"/>
      <c r="KQS706" s="41"/>
      <c r="KQT706" s="36"/>
      <c r="KQU706" s="34"/>
      <c r="KQV706" s="34"/>
      <c r="KQW706" s="37"/>
      <c r="KQX706" s="38"/>
      <c r="KQY706" s="34"/>
      <c r="KQZ706" s="39"/>
      <c r="KRA706" s="39"/>
      <c r="KRB706" s="39"/>
      <c r="KRC706" s="39"/>
      <c r="KRD706" s="39"/>
      <c r="KRE706" s="39"/>
      <c r="KRF706" s="39"/>
      <c r="KRG706" s="39"/>
      <c r="KRH706" s="39"/>
      <c r="KRI706" s="39"/>
      <c r="KRJ706" s="39"/>
      <c r="KRK706" s="37"/>
      <c r="KRL706" s="37"/>
      <c r="KRM706" s="37"/>
      <c r="KRN706" s="37"/>
      <c r="KRO706" s="34"/>
      <c r="KRP706" s="40"/>
      <c r="KRQ706" s="34"/>
      <c r="KRR706" s="34"/>
      <c r="KRS706" s="35"/>
      <c r="KRT706" s="36"/>
      <c r="KRU706" s="37"/>
      <c r="KRV706" s="34"/>
      <c r="KRW706" s="34"/>
      <c r="KRX706" s="41"/>
      <c r="KRY706" s="41"/>
      <c r="KRZ706" s="41"/>
      <c r="KSA706" s="41"/>
      <c r="KSB706" s="36"/>
      <c r="KSC706" s="41"/>
      <c r="KSD706" s="36"/>
      <c r="KSE706" s="34"/>
      <c r="KSF706" s="34"/>
      <c r="KSG706" s="37"/>
      <c r="KSH706" s="38"/>
      <c r="KSI706" s="34"/>
      <c r="KSJ706" s="39"/>
      <c r="KSK706" s="39"/>
      <c r="KSL706" s="39"/>
      <c r="KSM706" s="39"/>
      <c r="KSN706" s="39"/>
      <c r="KSO706" s="39"/>
      <c r="KSP706" s="39"/>
      <c r="KSQ706" s="39"/>
      <c r="KSR706" s="39"/>
      <c r="KSS706" s="39"/>
      <c r="KST706" s="39"/>
      <c r="KSU706" s="37"/>
      <c r="KSV706" s="37"/>
      <c r="KSW706" s="37"/>
      <c r="KSX706" s="37"/>
      <c r="KSY706" s="34"/>
      <c r="KSZ706" s="40"/>
      <c r="KTA706" s="34"/>
      <c r="KTB706" s="34"/>
      <c r="KTC706" s="35"/>
      <c r="KTD706" s="36"/>
      <c r="KTE706" s="37"/>
      <c r="KTF706" s="34"/>
      <c r="KTG706" s="34"/>
      <c r="KTH706" s="41"/>
      <c r="KTI706" s="41"/>
      <c r="KTJ706" s="41"/>
      <c r="KTK706" s="41"/>
      <c r="KTL706" s="36"/>
      <c r="KTM706" s="41"/>
      <c r="KTN706" s="36"/>
      <c r="KTO706" s="34"/>
      <c r="KTP706" s="34"/>
      <c r="KTQ706" s="37"/>
      <c r="KTR706" s="38"/>
      <c r="KTS706" s="34"/>
      <c r="KTT706" s="39"/>
      <c r="KTU706" s="39"/>
      <c r="KTV706" s="39"/>
      <c r="KTW706" s="39"/>
      <c r="KTX706" s="39"/>
      <c r="KTY706" s="39"/>
      <c r="KTZ706" s="39"/>
      <c r="KUA706" s="39"/>
      <c r="KUB706" s="39"/>
      <c r="KUC706" s="39"/>
      <c r="KUD706" s="39"/>
      <c r="KUE706" s="37"/>
      <c r="KUF706" s="37"/>
      <c r="KUG706" s="37"/>
      <c r="KUH706" s="37"/>
      <c r="KUI706" s="34"/>
      <c r="KUJ706" s="40"/>
      <c r="KUK706" s="34"/>
      <c r="KUL706" s="34"/>
      <c r="KUM706" s="35"/>
      <c r="KUN706" s="36"/>
      <c r="KUO706" s="37"/>
      <c r="KUP706" s="34"/>
      <c r="KUQ706" s="34"/>
      <c r="KUR706" s="41"/>
      <c r="KUS706" s="41"/>
      <c r="KUT706" s="41"/>
      <c r="KUU706" s="41"/>
      <c r="KUV706" s="36"/>
      <c r="KUW706" s="41"/>
      <c r="KUX706" s="36"/>
      <c r="KUY706" s="34"/>
      <c r="KUZ706" s="34"/>
      <c r="KVA706" s="37"/>
      <c r="KVB706" s="38"/>
      <c r="KVC706" s="34"/>
      <c r="KVD706" s="39"/>
      <c r="KVE706" s="39"/>
      <c r="KVF706" s="39"/>
      <c r="KVG706" s="39"/>
      <c r="KVH706" s="39"/>
      <c r="KVI706" s="39"/>
      <c r="KVJ706" s="39"/>
      <c r="KVK706" s="39"/>
      <c r="KVL706" s="39"/>
      <c r="KVM706" s="39"/>
      <c r="KVN706" s="39"/>
      <c r="KVO706" s="37"/>
      <c r="KVP706" s="37"/>
      <c r="KVQ706" s="37"/>
      <c r="KVR706" s="37"/>
      <c r="KVS706" s="34"/>
      <c r="KVT706" s="40"/>
      <c r="KVU706" s="34"/>
      <c r="KVV706" s="34"/>
      <c r="KVW706" s="35"/>
      <c r="KVX706" s="36"/>
      <c r="KVY706" s="37"/>
      <c r="KVZ706" s="34"/>
      <c r="KWA706" s="34"/>
      <c r="KWB706" s="41"/>
      <c r="KWC706" s="41"/>
      <c r="KWD706" s="41"/>
      <c r="KWE706" s="41"/>
      <c r="KWF706" s="36"/>
      <c r="KWG706" s="41"/>
      <c r="KWH706" s="36"/>
      <c r="KWI706" s="34"/>
      <c r="KWJ706" s="34"/>
      <c r="KWK706" s="37"/>
      <c r="KWL706" s="38"/>
      <c r="KWM706" s="34"/>
      <c r="KWN706" s="39"/>
      <c r="KWO706" s="39"/>
      <c r="KWP706" s="39"/>
      <c r="KWQ706" s="39"/>
      <c r="KWR706" s="39"/>
      <c r="KWS706" s="39"/>
      <c r="KWT706" s="39"/>
      <c r="KWU706" s="39"/>
      <c r="KWV706" s="39"/>
      <c r="KWW706" s="39"/>
      <c r="KWX706" s="39"/>
      <c r="KWY706" s="37"/>
      <c r="KWZ706" s="37"/>
      <c r="KXA706" s="37"/>
      <c r="KXB706" s="37"/>
      <c r="KXC706" s="34"/>
      <c r="KXD706" s="40"/>
      <c r="KXE706" s="34"/>
      <c r="KXF706" s="34"/>
      <c r="KXG706" s="35"/>
      <c r="KXH706" s="36"/>
      <c r="KXI706" s="37"/>
      <c r="KXJ706" s="34"/>
      <c r="KXK706" s="34"/>
      <c r="KXL706" s="41"/>
      <c r="KXM706" s="41"/>
      <c r="KXN706" s="41"/>
      <c r="KXO706" s="41"/>
      <c r="KXP706" s="36"/>
      <c r="KXQ706" s="41"/>
      <c r="KXR706" s="36"/>
      <c r="KXS706" s="34"/>
      <c r="KXT706" s="34"/>
      <c r="KXU706" s="37"/>
      <c r="KXV706" s="38"/>
      <c r="KXW706" s="34"/>
      <c r="KXX706" s="39"/>
      <c r="KXY706" s="39"/>
      <c r="KXZ706" s="39"/>
      <c r="KYA706" s="39"/>
      <c r="KYB706" s="39"/>
      <c r="KYC706" s="39"/>
      <c r="KYD706" s="39"/>
      <c r="KYE706" s="39"/>
      <c r="KYF706" s="39"/>
      <c r="KYG706" s="39"/>
      <c r="KYH706" s="39"/>
      <c r="KYI706" s="37"/>
      <c r="KYJ706" s="37"/>
      <c r="KYK706" s="37"/>
      <c r="KYL706" s="37"/>
      <c r="KYM706" s="34"/>
      <c r="KYN706" s="40"/>
      <c r="KYO706" s="34"/>
      <c r="KYP706" s="34"/>
      <c r="KYQ706" s="35"/>
      <c r="KYR706" s="36"/>
      <c r="KYS706" s="37"/>
      <c r="KYT706" s="34"/>
      <c r="KYU706" s="34"/>
      <c r="KYV706" s="41"/>
      <c r="KYW706" s="41"/>
      <c r="KYX706" s="41"/>
      <c r="KYY706" s="41"/>
      <c r="KYZ706" s="36"/>
      <c r="KZA706" s="41"/>
      <c r="KZB706" s="36"/>
      <c r="KZC706" s="34"/>
      <c r="KZD706" s="34"/>
      <c r="KZE706" s="37"/>
      <c r="KZF706" s="38"/>
      <c r="KZG706" s="34"/>
      <c r="KZH706" s="39"/>
      <c r="KZI706" s="39"/>
      <c r="KZJ706" s="39"/>
      <c r="KZK706" s="39"/>
      <c r="KZL706" s="39"/>
      <c r="KZM706" s="39"/>
      <c r="KZN706" s="39"/>
      <c r="KZO706" s="39"/>
      <c r="KZP706" s="39"/>
      <c r="KZQ706" s="39"/>
      <c r="KZR706" s="39"/>
      <c r="KZS706" s="37"/>
      <c r="KZT706" s="37"/>
      <c r="KZU706" s="37"/>
      <c r="KZV706" s="37"/>
      <c r="KZW706" s="34"/>
      <c r="KZX706" s="40"/>
      <c r="KZY706" s="34"/>
      <c r="KZZ706" s="34"/>
      <c r="LAA706" s="35"/>
      <c r="LAB706" s="36"/>
      <c r="LAC706" s="37"/>
      <c r="LAD706" s="34"/>
      <c r="LAE706" s="34"/>
      <c r="LAF706" s="41"/>
      <c r="LAG706" s="41"/>
      <c r="LAH706" s="41"/>
      <c r="LAI706" s="41"/>
      <c r="LAJ706" s="36"/>
      <c r="LAK706" s="41"/>
      <c r="LAL706" s="36"/>
      <c r="LAM706" s="34"/>
      <c r="LAN706" s="34"/>
      <c r="LAO706" s="37"/>
      <c r="LAP706" s="38"/>
      <c r="LAQ706" s="34"/>
      <c r="LAR706" s="39"/>
      <c r="LAS706" s="39"/>
      <c r="LAT706" s="39"/>
      <c r="LAU706" s="39"/>
      <c r="LAV706" s="39"/>
      <c r="LAW706" s="39"/>
      <c r="LAX706" s="39"/>
      <c r="LAY706" s="39"/>
      <c r="LAZ706" s="39"/>
      <c r="LBA706" s="39"/>
      <c r="LBB706" s="39"/>
      <c r="LBC706" s="37"/>
      <c r="LBD706" s="37"/>
      <c r="LBE706" s="37"/>
      <c r="LBF706" s="37"/>
      <c r="LBG706" s="34"/>
      <c r="LBH706" s="40"/>
      <c r="LBI706" s="34"/>
      <c r="LBJ706" s="34"/>
      <c r="LBK706" s="35"/>
      <c r="LBL706" s="36"/>
      <c r="LBM706" s="37"/>
      <c r="LBN706" s="34"/>
      <c r="LBO706" s="34"/>
      <c r="LBP706" s="41"/>
      <c r="LBQ706" s="41"/>
      <c r="LBR706" s="41"/>
      <c r="LBS706" s="41"/>
      <c r="LBT706" s="36"/>
      <c r="LBU706" s="41"/>
      <c r="LBV706" s="36"/>
      <c r="LBW706" s="34"/>
      <c r="LBX706" s="34"/>
      <c r="LBY706" s="37"/>
      <c r="LBZ706" s="38"/>
      <c r="LCA706" s="34"/>
      <c r="LCB706" s="39"/>
      <c r="LCC706" s="39"/>
      <c r="LCD706" s="39"/>
      <c r="LCE706" s="39"/>
      <c r="LCF706" s="39"/>
      <c r="LCG706" s="39"/>
      <c r="LCH706" s="39"/>
      <c r="LCI706" s="39"/>
      <c r="LCJ706" s="39"/>
      <c r="LCK706" s="39"/>
      <c r="LCL706" s="39"/>
      <c r="LCM706" s="37"/>
      <c r="LCN706" s="37"/>
      <c r="LCO706" s="37"/>
      <c r="LCP706" s="37"/>
      <c r="LCQ706" s="34"/>
      <c r="LCR706" s="40"/>
      <c r="LCS706" s="34"/>
      <c r="LCT706" s="34"/>
      <c r="LCU706" s="35"/>
      <c r="LCV706" s="36"/>
      <c r="LCW706" s="37"/>
      <c r="LCX706" s="34"/>
      <c r="LCY706" s="34"/>
      <c r="LCZ706" s="41"/>
      <c r="LDA706" s="41"/>
      <c r="LDB706" s="41"/>
      <c r="LDC706" s="41"/>
      <c r="LDD706" s="36"/>
      <c r="LDE706" s="41"/>
      <c r="LDF706" s="36"/>
      <c r="LDG706" s="34"/>
      <c r="LDH706" s="34"/>
      <c r="LDI706" s="37"/>
      <c r="LDJ706" s="38"/>
      <c r="LDK706" s="34"/>
      <c r="LDL706" s="39"/>
      <c r="LDM706" s="39"/>
      <c r="LDN706" s="39"/>
      <c r="LDO706" s="39"/>
      <c r="LDP706" s="39"/>
      <c r="LDQ706" s="39"/>
      <c r="LDR706" s="39"/>
      <c r="LDS706" s="39"/>
      <c r="LDT706" s="39"/>
      <c r="LDU706" s="39"/>
      <c r="LDV706" s="39"/>
      <c r="LDW706" s="37"/>
      <c r="LDX706" s="37"/>
      <c r="LDY706" s="37"/>
      <c r="LDZ706" s="37"/>
      <c r="LEA706" s="34"/>
      <c r="LEB706" s="40"/>
      <c r="LEC706" s="34"/>
      <c r="LED706" s="34"/>
      <c r="LEE706" s="35"/>
      <c r="LEF706" s="36"/>
      <c r="LEG706" s="37"/>
      <c r="LEH706" s="34"/>
      <c r="LEI706" s="34"/>
      <c r="LEJ706" s="41"/>
      <c r="LEK706" s="41"/>
      <c r="LEL706" s="41"/>
      <c r="LEM706" s="41"/>
      <c r="LEN706" s="36"/>
      <c r="LEO706" s="41"/>
      <c r="LEP706" s="36"/>
      <c r="LEQ706" s="34"/>
      <c r="LER706" s="34"/>
      <c r="LES706" s="37"/>
      <c r="LET706" s="38"/>
      <c r="LEU706" s="34"/>
      <c r="LEV706" s="39"/>
      <c r="LEW706" s="39"/>
      <c r="LEX706" s="39"/>
      <c r="LEY706" s="39"/>
      <c r="LEZ706" s="39"/>
      <c r="LFA706" s="39"/>
      <c r="LFB706" s="39"/>
      <c r="LFC706" s="39"/>
      <c r="LFD706" s="39"/>
      <c r="LFE706" s="39"/>
      <c r="LFF706" s="39"/>
      <c r="LFG706" s="37"/>
      <c r="LFH706" s="37"/>
      <c r="LFI706" s="37"/>
      <c r="LFJ706" s="37"/>
      <c r="LFK706" s="34"/>
      <c r="LFL706" s="40"/>
      <c r="LFM706" s="34"/>
      <c r="LFN706" s="34"/>
      <c r="LFO706" s="35"/>
      <c r="LFP706" s="36"/>
      <c r="LFQ706" s="37"/>
      <c r="LFR706" s="34"/>
      <c r="LFS706" s="34"/>
      <c r="LFT706" s="41"/>
      <c r="LFU706" s="41"/>
      <c r="LFV706" s="41"/>
      <c r="LFW706" s="41"/>
      <c r="LFX706" s="36"/>
      <c r="LFY706" s="41"/>
      <c r="LFZ706" s="36"/>
      <c r="LGA706" s="34"/>
      <c r="LGB706" s="34"/>
      <c r="LGC706" s="37"/>
      <c r="LGD706" s="38"/>
      <c r="LGE706" s="34"/>
      <c r="LGF706" s="39"/>
      <c r="LGG706" s="39"/>
      <c r="LGH706" s="39"/>
      <c r="LGI706" s="39"/>
      <c r="LGJ706" s="39"/>
      <c r="LGK706" s="39"/>
      <c r="LGL706" s="39"/>
      <c r="LGM706" s="39"/>
      <c r="LGN706" s="39"/>
      <c r="LGO706" s="39"/>
      <c r="LGP706" s="39"/>
      <c r="LGQ706" s="37"/>
      <c r="LGR706" s="37"/>
      <c r="LGS706" s="37"/>
      <c r="LGT706" s="37"/>
      <c r="LGU706" s="34"/>
      <c r="LGV706" s="40"/>
      <c r="LGW706" s="34"/>
      <c r="LGX706" s="34"/>
      <c r="LGY706" s="35"/>
      <c r="LGZ706" s="36"/>
      <c r="LHA706" s="37"/>
      <c r="LHB706" s="34"/>
      <c r="LHC706" s="34"/>
      <c r="LHD706" s="41"/>
      <c r="LHE706" s="41"/>
      <c r="LHF706" s="41"/>
      <c r="LHG706" s="41"/>
      <c r="LHH706" s="36"/>
      <c r="LHI706" s="41"/>
      <c r="LHJ706" s="36"/>
      <c r="LHK706" s="34"/>
      <c r="LHL706" s="34"/>
      <c r="LHM706" s="37"/>
      <c r="LHN706" s="38"/>
      <c r="LHO706" s="34"/>
      <c r="LHP706" s="39"/>
      <c r="LHQ706" s="39"/>
      <c r="LHR706" s="39"/>
      <c r="LHS706" s="39"/>
      <c r="LHT706" s="39"/>
      <c r="LHU706" s="39"/>
      <c r="LHV706" s="39"/>
      <c r="LHW706" s="39"/>
      <c r="LHX706" s="39"/>
      <c r="LHY706" s="39"/>
      <c r="LHZ706" s="39"/>
      <c r="LIA706" s="37"/>
      <c r="LIB706" s="37"/>
      <c r="LIC706" s="37"/>
      <c r="LID706" s="37"/>
      <c r="LIE706" s="34"/>
      <c r="LIF706" s="40"/>
      <c r="LIG706" s="34"/>
      <c r="LIH706" s="34"/>
      <c r="LII706" s="35"/>
      <c r="LIJ706" s="36"/>
      <c r="LIK706" s="37"/>
      <c r="LIL706" s="34"/>
      <c r="LIM706" s="34"/>
      <c r="LIN706" s="41"/>
      <c r="LIO706" s="41"/>
      <c r="LIP706" s="41"/>
      <c r="LIQ706" s="41"/>
      <c r="LIR706" s="36"/>
      <c r="LIS706" s="41"/>
      <c r="LIT706" s="36"/>
      <c r="LIU706" s="34"/>
      <c r="LIV706" s="34"/>
      <c r="LIW706" s="37"/>
      <c r="LIX706" s="38"/>
      <c r="LIY706" s="34"/>
      <c r="LIZ706" s="39"/>
      <c r="LJA706" s="39"/>
      <c r="LJB706" s="39"/>
      <c r="LJC706" s="39"/>
      <c r="LJD706" s="39"/>
      <c r="LJE706" s="39"/>
      <c r="LJF706" s="39"/>
      <c r="LJG706" s="39"/>
      <c r="LJH706" s="39"/>
      <c r="LJI706" s="39"/>
      <c r="LJJ706" s="39"/>
      <c r="LJK706" s="37"/>
      <c r="LJL706" s="37"/>
      <c r="LJM706" s="37"/>
      <c r="LJN706" s="37"/>
      <c r="LJO706" s="34"/>
      <c r="LJP706" s="40"/>
      <c r="LJQ706" s="34"/>
      <c r="LJR706" s="34"/>
      <c r="LJS706" s="35"/>
      <c r="LJT706" s="36"/>
      <c r="LJU706" s="37"/>
      <c r="LJV706" s="34"/>
      <c r="LJW706" s="34"/>
      <c r="LJX706" s="41"/>
      <c r="LJY706" s="41"/>
      <c r="LJZ706" s="41"/>
      <c r="LKA706" s="41"/>
      <c r="LKB706" s="36"/>
      <c r="LKC706" s="41"/>
      <c r="LKD706" s="36"/>
      <c r="LKE706" s="34"/>
      <c r="LKF706" s="34"/>
      <c r="LKG706" s="37"/>
      <c r="LKH706" s="38"/>
      <c r="LKI706" s="34"/>
      <c r="LKJ706" s="39"/>
      <c r="LKK706" s="39"/>
      <c r="LKL706" s="39"/>
      <c r="LKM706" s="39"/>
      <c r="LKN706" s="39"/>
      <c r="LKO706" s="39"/>
      <c r="LKP706" s="39"/>
      <c r="LKQ706" s="39"/>
      <c r="LKR706" s="39"/>
      <c r="LKS706" s="39"/>
      <c r="LKT706" s="39"/>
      <c r="LKU706" s="37"/>
      <c r="LKV706" s="37"/>
      <c r="LKW706" s="37"/>
      <c r="LKX706" s="37"/>
      <c r="LKY706" s="34"/>
      <c r="LKZ706" s="40"/>
      <c r="LLA706" s="34"/>
      <c r="LLB706" s="34"/>
      <c r="LLC706" s="35"/>
      <c r="LLD706" s="36"/>
      <c r="LLE706" s="37"/>
      <c r="LLF706" s="34"/>
      <c r="LLG706" s="34"/>
      <c r="LLH706" s="41"/>
      <c r="LLI706" s="41"/>
      <c r="LLJ706" s="41"/>
      <c r="LLK706" s="41"/>
      <c r="LLL706" s="36"/>
      <c r="LLM706" s="41"/>
      <c r="LLN706" s="36"/>
      <c r="LLO706" s="34"/>
      <c r="LLP706" s="34"/>
      <c r="LLQ706" s="37"/>
      <c r="LLR706" s="38"/>
      <c r="LLS706" s="34"/>
      <c r="LLT706" s="39"/>
      <c r="LLU706" s="39"/>
      <c r="LLV706" s="39"/>
      <c r="LLW706" s="39"/>
      <c r="LLX706" s="39"/>
      <c r="LLY706" s="39"/>
      <c r="LLZ706" s="39"/>
      <c r="LMA706" s="39"/>
      <c r="LMB706" s="39"/>
      <c r="LMC706" s="39"/>
      <c r="LMD706" s="39"/>
      <c r="LME706" s="37"/>
      <c r="LMF706" s="37"/>
      <c r="LMG706" s="37"/>
      <c r="LMH706" s="37"/>
      <c r="LMI706" s="34"/>
      <c r="LMJ706" s="40"/>
      <c r="LMK706" s="34"/>
      <c r="LML706" s="34"/>
      <c r="LMM706" s="35"/>
      <c r="LMN706" s="36"/>
      <c r="LMO706" s="37"/>
      <c r="LMP706" s="34"/>
      <c r="LMQ706" s="34"/>
      <c r="LMR706" s="41"/>
      <c r="LMS706" s="41"/>
      <c r="LMT706" s="41"/>
      <c r="LMU706" s="41"/>
      <c r="LMV706" s="36"/>
      <c r="LMW706" s="41"/>
      <c r="LMX706" s="36"/>
      <c r="LMY706" s="34"/>
      <c r="LMZ706" s="34"/>
      <c r="LNA706" s="37"/>
      <c r="LNB706" s="38"/>
      <c r="LNC706" s="34"/>
      <c r="LND706" s="39"/>
      <c r="LNE706" s="39"/>
      <c r="LNF706" s="39"/>
      <c r="LNG706" s="39"/>
      <c r="LNH706" s="39"/>
      <c r="LNI706" s="39"/>
      <c r="LNJ706" s="39"/>
      <c r="LNK706" s="39"/>
      <c r="LNL706" s="39"/>
      <c r="LNM706" s="39"/>
      <c r="LNN706" s="39"/>
      <c r="LNO706" s="37"/>
      <c r="LNP706" s="37"/>
      <c r="LNQ706" s="37"/>
      <c r="LNR706" s="37"/>
      <c r="LNS706" s="34"/>
      <c r="LNT706" s="40"/>
      <c r="LNU706" s="34"/>
      <c r="LNV706" s="34"/>
      <c r="LNW706" s="35"/>
      <c r="LNX706" s="36"/>
      <c r="LNY706" s="37"/>
      <c r="LNZ706" s="34"/>
      <c r="LOA706" s="34"/>
      <c r="LOB706" s="41"/>
      <c r="LOC706" s="41"/>
      <c r="LOD706" s="41"/>
      <c r="LOE706" s="41"/>
      <c r="LOF706" s="36"/>
      <c r="LOG706" s="41"/>
      <c r="LOH706" s="36"/>
      <c r="LOI706" s="34"/>
      <c r="LOJ706" s="34"/>
      <c r="LOK706" s="37"/>
      <c r="LOL706" s="38"/>
      <c r="LOM706" s="34"/>
      <c r="LON706" s="39"/>
      <c r="LOO706" s="39"/>
      <c r="LOP706" s="39"/>
      <c r="LOQ706" s="39"/>
      <c r="LOR706" s="39"/>
      <c r="LOS706" s="39"/>
      <c r="LOT706" s="39"/>
      <c r="LOU706" s="39"/>
      <c r="LOV706" s="39"/>
      <c r="LOW706" s="39"/>
      <c r="LOX706" s="39"/>
      <c r="LOY706" s="37"/>
      <c r="LOZ706" s="37"/>
      <c r="LPA706" s="37"/>
      <c r="LPB706" s="37"/>
      <c r="LPC706" s="34"/>
      <c r="LPD706" s="40"/>
      <c r="LPE706" s="34"/>
      <c r="LPF706" s="34"/>
      <c r="LPG706" s="35"/>
      <c r="LPH706" s="36"/>
      <c r="LPI706" s="37"/>
      <c r="LPJ706" s="34"/>
      <c r="LPK706" s="34"/>
      <c r="LPL706" s="41"/>
      <c r="LPM706" s="41"/>
      <c r="LPN706" s="41"/>
      <c r="LPO706" s="41"/>
      <c r="LPP706" s="36"/>
      <c r="LPQ706" s="41"/>
      <c r="LPR706" s="36"/>
      <c r="LPS706" s="34"/>
      <c r="LPT706" s="34"/>
      <c r="LPU706" s="37"/>
      <c r="LPV706" s="38"/>
      <c r="LPW706" s="34"/>
      <c r="LPX706" s="39"/>
      <c r="LPY706" s="39"/>
      <c r="LPZ706" s="39"/>
      <c r="LQA706" s="39"/>
      <c r="LQB706" s="39"/>
      <c r="LQC706" s="39"/>
      <c r="LQD706" s="39"/>
      <c r="LQE706" s="39"/>
      <c r="LQF706" s="39"/>
      <c r="LQG706" s="39"/>
      <c r="LQH706" s="39"/>
      <c r="LQI706" s="37"/>
      <c r="LQJ706" s="37"/>
      <c r="LQK706" s="37"/>
      <c r="LQL706" s="37"/>
      <c r="LQM706" s="34"/>
      <c r="LQN706" s="40"/>
      <c r="LQO706" s="34"/>
      <c r="LQP706" s="34"/>
      <c r="LQQ706" s="35"/>
      <c r="LQR706" s="36"/>
      <c r="LQS706" s="37"/>
      <c r="LQT706" s="34"/>
      <c r="LQU706" s="34"/>
      <c r="LQV706" s="41"/>
      <c r="LQW706" s="41"/>
      <c r="LQX706" s="41"/>
      <c r="LQY706" s="41"/>
      <c r="LQZ706" s="36"/>
      <c r="LRA706" s="41"/>
      <c r="LRB706" s="36"/>
      <c r="LRC706" s="34"/>
      <c r="LRD706" s="34"/>
      <c r="LRE706" s="37"/>
      <c r="LRF706" s="38"/>
      <c r="LRG706" s="34"/>
      <c r="LRH706" s="39"/>
      <c r="LRI706" s="39"/>
      <c r="LRJ706" s="39"/>
      <c r="LRK706" s="39"/>
      <c r="LRL706" s="39"/>
      <c r="LRM706" s="39"/>
      <c r="LRN706" s="39"/>
      <c r="LRO706" s="39"/>
      <c r="LRP706" s="39"/>
      <c r="LRQ706" s="39"/>
      <c r="LRR706" s="39"/>
      <c r="LRS706" s="37"/>
      <c r="LRT706" s="37"/>
      <c r="LRU706" s="37"/>
      <c r="LRV706" s="37"/>
      <c r="LRW706" s="34"/>
      <c r="LRX706" s="40"/>
      <c r="LRY706" s="34"/>
      <c r="LRZ706" s="34"/>
      <c r="LSA706" s="35"/>
      <c r="LSB706" s="36"/>
      <c r="LSC706" s="37"/>
      <c r="LSD706" s="34"/>
      <c r="LSE706" s="34"/>
      <c r="LSF706" s="41"/>
      <c r="LSG706" s="41"/>
      <c r="LSH706" s="41"/>
      <c r="LSI706" s="41"/>
      <c r="LSJ706" s="36"/>
      <c r="LSK706" s="41"/>
      <c r="LSL706" s="36"/>
      <c r="LSM706" s="34"/>
      <c r="LSN706" s="34"/>
      <c r="LSO706" s="37"/>
      <c r="LSP706" s="38"/>
      <c r="LSQ706" s="34"/>
      <c r="LSR706" s="39"/>
      <c r="LSS706" s="39"/>
      <c r="LST706" s="39"/>
      <c r="LSU706" s="39"/>
      <c r="LSV706" s="39"/>
      <c r="LSW706" s="39"/>
      <c r="LSX706" s="39"/>
      <c r="LSY706" s="39"/>
      <c r="LSZ706" s="39"/>
      <c r="LTA706" s="39"/>
      <c r="LTB706" s="39"/>
      <c r="LTC706" s="37"/>
      <c r="LTD706" s="37"/>
      <c r="LTE706" s="37"/>
      <c r="LTF706" s="37"/>
      <c r="LTG706" s="34"/>
      <c r="LTH706" s="40"/>
      <c r="LTI706" s="34"/>
      <c r="LTJ706" s="34"/>
      <c r="LTK706" s="35"/>
      <c r="LTL706" s="36"/>
      <c r="LTM706" s="37"/>
      <c r="LTN706" s="34"/>
      <c r="LTO706" s="34"/>
      <c r="LTP706" s="41"/>
      <c r="LTQ706" s="41"/>
      <c r="LTR706" s="41"/>
      <c r="LTS706" s="41"/>
      <c r="LTT706" s="36"/>
      <c r="LTU706" s="41"/>
      <c r="LTV706" s="36"/>
      <c r="LTW706" s="34"/>
      <c r="LTX706" s="34"/>
      <c r="LTY706" s="37"/>
      <c r="LTZ706" s="38"/>
      <c r="LUA706" s="34"/>
      <c r="LUB706" s="39"/>
      <c r="LUC706" s="39"/>
      <c r="LUD706" s="39"/>
      <c r="LUE706" s="39"/>
      <c r="LUF706" s="39"/>
      <c r="LUG706" s="39"/>
      <c r="LUH706" s="39"/>
      <c r="LUI706" s="39"/>
      <c r="LUJ706" s="39"/>
      <c r="LUK706" s="39"/>
      <c r="LUL706" s="39"/>
      <c r="LUM706" s="37"/>
      <c r="LUN706" s="37"/>
      <c r="LUO706" s="37"/>
      <c r="LUP706" s="37"/>
      <c r="LUQ706" s="34"/>
      <c r="LUR706" s="40"/>
      <c r="LUS706" s="34"/>
      <c r="LUT706" s="34"/>
      <c r="LUU706" s="35"/>
      <c r="LUV706" s="36"/>
      <c r="LUW706" s="37"/>
      <c r="LUX706" s="34"/>
      <c r="LUY706" s="34"/>
      <c r="LUZ706" s="41"/>
      <c r="LVA706" s="41"/>
      <c r="LVB706" s="41"/>
      <c r="LVC706" s="41"/>
      <c r="LVD706" s="36"/>
      <c r="LVE706" s="41"/>
      <c r="LVF706" s="36"/>
      <c r="LVG706" s="34"/>
      <c r="LVH706" s="34"/>
      <c r="LVI706" s="37"/>
      <c r="LVJ706" s="38"/>
      <c r="LVK706" s="34"/>
      <c r="LVL706" s="39"/>
      <c r="LVM706" s="39"/>
      <c r="LVN706" s="39"/>
      <c r="LVO706" s="39"/>
      <c r="LVP706" s="39"/>
      <c r="LVQ706" s="39"/>
      <c r="LVR706" s="39"/>
      <c r="LVS706" s="39"/>
      <c r="LVT706" s="39"/>
      <c r="LVU706" s="39"/>
      <c r="LVV706" s="39"/>
      <c r="LVW706" s="37"/>
      <c r="LVX706" s="37"/>
      <c r="LVY706" s="37"/>
      <c r="LVZ706" s="37"/>
      <c r="LWA706" s="34"/>
      <c r="LWB706" s="40"/>
      <c r="LWC706" s="34"/>
      <c r="LWD706" s="34"/>
      <c r="LWE706" s="35"/>
      <c r="LWF706" s="36"/>
      <c r="LWG706" s="37"/>
      <c r="LWH706" s="34"/>
      <c r="LWI706" s="34"/>
      <c r="LWJ706" s="41"/>
      <c r="LWK706" s="41"/>
      <c r="LWL706" s="41"/>
      <c r="LWM706" s="41"/>
      <c r="LWN706" s="36"/>
      <c r="LWO706" s="41"/>
      <c r="LWP706" s="36"/>
      <c r="LWQ706" s="34"/>
      <c r="LWR706" s="34"/>
      <c r="LWS706" s="37"/>
      <c r="LWT706" s="38"/>
      <c r="LWU706" s="34"/>
      <c r="LWV706" s="39"/>
      <c r="LWW706" s="39"/>
      <c r="LWX706" s="39"/>
      <c r="LWY706" s="39"/>
      <c r="LWZ706" s="39"/>
      <c r="LXA706" s="39"/>
      <c r="LXB706" s="39"/>
      <c r="LXC706" s="39"/>
      <c r="LXD706" s="39"/>
      <c r="LXE706" s="39"/>
      <c r="LXF706" s="39"/>
      <c r="LXG706" s="37"/>
      <c r="LXH706" s="37"/>
      <c r="LXI706" s="37"/>
      <c r="LXJ706" s="37"/>
      <c r="LXK706" s="34"/>
      <c r="LXL706" s="40"/>
      <c r="LXM706" s="34"/>
      <c r="LXN706" s="34"/>
      <c r="LXO706" s="35"/>
      <c r="LXP706" s="36"/>
      <c r="LXQ706" s="37"/>
      <c r="LXR706" s="34"/>
      <c r="LXS706" s="34"/>
      <c r="LXT706" s="41"/>
      <c r="LXU706" s="41"/>
      <c r="LXV706" s="41"/>
      <c r="LXW706" s="41"/>
      <c r="LXX706" s="36"/>
      <c r="LXY706" s="41"/>
      <c r="LXZ706" s="36"/>
      <c r="LYA706" s="34"/>
      <c r="LYB706" s="34"/>
      <c r="LYC706" s="37"/>
      <c r="LYD706" s="38"/>
      <c r="LYE706" s="34"/>
      <c r="LYF706" s="39"/>
      <c r="LYG706" s="39"/>
      <c r="LYH706" s="39"/>
      <c r="LYI706" s="39"/>
      <c r="LYJ706" s="39"/>
      <c r="LYK706" s="39"/>
      <c r="LYL706" s="39"/>
      <c r="LYM706" s="39"/>
      <c r="LYN706" s="39"/>
      <c r="LYO706" s="39"/>
      <c r="LYP706" s="39"/>
      <c r="LYQ706" s="37"/>
      <c r="LYR706" s="37"/>
      <c r="LYS706" s="37"/>
      <c r="LYT706" s="37"/>
      <c r="LYU706" s="34"/>
      <c r="LYV706" s="40"/>
      <c r="LYW706" s="34"/>
      <c r="LYX706" s="34"/>
      <c r="LYY706" s="35"/>
      <c r="LYZ706" s="36"/>
      <c r="LZA706" s="37"/>
      <c r="LZB706" s="34"/>
      <c r="LZC706" s="34"/>
      <c r="LZD706" s="41"/>
      <c r="LZE706" s="41"/>
      <c r="LZF706" s="41"/>
      <c r="LZG706" s="41"/>
      <c r="LZH706" s="36"/>
      <c r="LZI706" s="41"/>
      <c r="LZJ706" s="36"/>
      <c r="LZK706" s="34"/>
      <c r="LZL706" s="34"/>
      <c r="LZM706" s="37"/>
      <c r="LZN706" s="38"/>
      <c r="LZO706" s="34"/>
      <c r="LZP706" s="39"/>
      <c r="LZQ706" s="39"/>
      <c r="LZR706" s="39"/>
      <c r="LZS706" s="39"/>
      <c r="LZT706" s="39"/>
      <c r="LZU706" s="39"/>
      <c r="LZV706" s="39"/>
      <c r="LZW706" s="39"/>
      <c r="LZX706" s="39"/>
      <c r="LZY706" s="39"/>
      <c r="LZZ706" s="39"/>
      <c r="MAA706" s="37"/>
      <c r="MAB706" s="37"/>
      <c r="MAC706" s="37"/>
      <c r="MAD706" s="37"/>
      <c r="MAE706" s="34"/>
      <c r="MAF706" s="40"/>
      <c r="MAG706" s="34"/>
      <c r="MAH706" s="34"/>
      <c r="MAI706" s="35"/>
      <c r="MAJ706" s="36"/>
      <c r="MAK706" s="37"/>
      <c r="MAL706" s="34"/>
      <c r="MAM706" s="34"/>
      <c r="MAN706" s="41"/>
      <c r="MAO706" s="41"/>
      <c r="MAP706" s="41"/>
      <c r="MAQ706" s="41"/>
      <c r="MAR706" s="36"/>
      <c r="MAS706" s="41"/>
      <c r="MAT706" s="36"/>
      <c r="MAU706" s="34"/>
      <c r="MAV706" s="34"/>
      <c r="MAW706" s="37"/>
      <c r="MAX706" s="38"/>
      <c r="MAY706" s="34"/>
      <c r="MAZ706" s="39"/>
      <c r="MBA706" s="39"/>
      <c r="MBB706" s="39"/>
      <c r="MBC706" s="39"/>
      <c r="MBD706" s="39"/>
      <c r="MBE706" s="39"/>
      <c r="MBF706" s="39"/>
      <c r="MBG706" s="39"/>
      <c r="MBH706" s="39"/>
      <c r="MBI706" s="39"/>
      <c r="MBJ706" s="39"/>
      <c r="MBK706" s="37"/>
      <c r="MBL706" s="37"/>
      <c r="MBM706" s="37"/>
      <c r="MBN706" s="37"/>
      <c r="MBO706" s="34"/>
      <c r="MBP706" s="40"/>
      <c r="MBQ706" s="34"/>
      <c r="MBR706" s="34"/>
      <c r="MBS706" s="35"/>
      <c r="MBT706" s="36"/>
      <c r="MBU706" s="37"/>
      <c r="MBV706" s="34"/>
      <c r="MBW706" s="34"/>
      <c r="MBX706" s="41"/>
      <c r="MBY706" s="41"/>
      <c r="MBZ706" s="41"/>
      <c r="MCA706" s="41"/>
      <c r="MCB706" s="36"/>
      <c r="MCC706" s="41"/>
      <c r="MCD706" s="36"/>
      <c r="MCE706" s="34"/>
      <c r="MCF706" s="34"/>
      <c r="MCG706" s="37"/>
      <c r="MCH706" s="38"/>
      <c r="MCI706" s="34"/>
      <c r="MCJ706" s="39"/>
      <c r="MCK706" s="39"/>
      <c r="MCL706" s="39"/>
      <c r="MCM706" s="39"/>
      <c r="MCN706" s="39"/>
      <c r="MCO706" s="39"/>
      <c r="MCP706" s="39"/>
      <c r="MCQ706" s="39"/>
      <c r="MCR706" s="39"/>
      <c r="MCS706" s="39"/>
      <c r="MCT706" s="39"/>
      <c r="MCU706" s="37"/>
      <c r="MCV706" s="37"/>
      <c r="MCW706" s="37"/>
      <c r="MCX706" s="37"/>
      <c r="MCY706" s="34"/>
      <c r="MCZ706" s="40"/>
      <c r="MDA706" s="34"/>
      <c r="MDB706" s="34"/>
      <c r="MDC706" s="35"/>
      <c r="MDD706" s="36"/>
      <c r="MDE706" s="37"/>
      <c r="MDF706" s="34"/>
      <c r="MDG706" s="34"/>
      <c r="MDH706" s="41"/>
      <c r="MDI706" s="41"/>
      <c r="MDJ706" s="41"/>
      <c r="MDK706" s="41"/>
      <c r="MDL706" s="36"/>
      <c r="MDM706" s="41"/>
      <c r="MDN706" s="36"/>
      <c r="MDO706" s="34"/>
      <c r="MDP706" s="34"/>
      <c r="MDQ706" s="37"/>
      <c r="MDR706" s="38"/>
      <c r="MDS706" s="34"/>
      <c r="MDT706" s="39"/>
      <c r="MDU706" s="39"/>
      <c r="MDV706" s="39"/>
      <c r="MDW706" s="39"/>
      <c r="MDX706" s="39"/>
      <c r="MDY706" s="39"/>
      <c r="MDZ706" s="39"/>
      <c r="MEA706" s="39"/>
      <c r="MEB706" s="39"/>
      <c r="MEC706" s="39"/>
      <c r="MED706" s="39"/>
      <c r="MEE706" s="37"/>
      <c r="MEF706" s="37"/>
      <c r="MEG706" s="37"/>
      <c r="MEH706" s="37"/>
      <c r="MEI706" s="34"/>
      <c r="MEJ706" s="40"/>
      <c r="MEK706" s="34"/>
      <c r="MEL706" s="34"/>
      <c r="MEM706" s="35"/>
      <c r="MEN706" s="36"/>
      <c r="MEO706" s="37"/>
      <c r="MEP706" s="34"/>
      <c r="MEQ706" s="34"/>
      <c r="MER706" s="41"/>
      <c r="MES706" s="41"/>
      <c r="MET706" s="41"/>
      <c r="MEU706" s="41"/>
      <c r="MEV706" s="36"/>
      <c r="MEW706" s="41"/>
      <c r="MEX706" s="36"/>
      <c r="MEY706" s="34"/>
      <c r="MEZ706" s="34"/>
      <c r="MFA706" s="37"/>
      <c r="MFB706" s="38"/>
      <c r="MFC706" s="34"/>
      <c r="MFD706" s="39"/>
      <c r="MFE706" s="39"/>
      <c r="MFF706" s="39"/>
      <c r="MFG706" s="39"/>
      <c r="MFH706" s="39"/>
      <c r="MFI706" s="39"/>
      <c r="MFJ706" s="39"/>
      <c r="MFK706" s="39"/>
      <c r="MFL706" s="39"/>
      <c r="MFM706" s="39"/>
      <c r="MFN706" s="39"/>
      <c r="MFO706" s="37"/>
      <c r="MFP706" s="37"/>
      <c r="MFQ706" s="37"/>
      <c r="MFR706" s="37"/>
      <c r="MFS706" s="34"/>
      <c r="MFT706" s="40"/>
      <c r="MFU706" s="34"/>
      <c r="MFV706" s="34"/>
      <c r="MFW706" s="35"/>
      <c r="MFX706" s="36"/>
      <c r="MFY706" s="37"/>
      <c r="MFZ706" s="34"/>
      <c r="MGA706" s="34"/>
      <c r="MGB706" s="41"/>
      <c r="MGC706" s="41"/>
      <c r="MGD706" s="41"/>
      <c r="MGE706" s="41"/>
      <c r="MGF706" s="36"/>
      <c r="MGG706" s="41"/>
      <c r="MGH706" s="36"/>
      <c r="MGI706" s="34"/>
      <c r="MGJ706" s="34"/>
      <c r="MGK706" s="37"/>
      <c r="MGL706" s="38"/>
      <c r="MGM706" s="34"/>
      <c r="MGN706" s="39"/>
      <c r="MGO706" s="39"/>
      <c r="MGP706" s="39"/>
      <c r="MGQ706" s="39"/>
      <c r="MGR706" s="39"/>
      <c r="MGS706" s="39"/>
      <c r="MGT706" s="39"/>
      <c r="MGU706" s="39"/>
      <c r="MGV706" s="39"/>
      <c r="MGW706" s="39"/>
      <c r="MGX706" s="39"/>
      <c r="MGY706" s="37"/>
      <c r="MGZ706" s="37"/>
      <c r="MHA706" s="37"/>
      <c r="MHB706" s="37"/>
      <c r="MHC706" s="34"/>
      <c r="MHD706" s="40"/>
      <c r="MHE706" s="34"/>
      <c r="MHF706" s="34"/>
      <c r="MHG706" s="35"/>
      <c r="MHH706" s="36"/>
      <c r="MHI706" s="37"/>
      <c r="MHJ706" s="34"/>
      <c r="MHK706" s="34"/>
      <c r="MHL706" s="41"/>
      <c r="MHM706" s="41"/>
      <c r="MHN706" s="41"/>
      <c r="MHO706" s="41"/>
      <c r="MHP706" s="36"/>
      <c r="MHQ706" s="41"/>
      <c r="MHR706" s="36"/>
      <c r="MHS706" s="34"/>
      <c r="MHT706" s="34"/>
      <c r="MHU706" s="37"/>
      <c r="MHV706" s="38"/>
      <c r="MHW706" s="34"/>
      <c r="MHX706" s="39"/>
      <c r="MHY706" s="39"/>
      <c r="MHZ706" s="39"/>
      <c r="MIA706" s="39"/>
      <c r="MIB706" s="39"/>
      <c r="MIC706" s="39"/>
      <c r="MID706" s="39"/>
      <c r="MIE706" s="39"/>
      <c r="MIF706" s="39"/>
      <c r="MIG706" s="39"/>
      <c r="MIH706" s="39"/>
      <c r="MII706" s="37"/>
      <c r="MIJ706" s="37"/>
      <c r="MIK706" s="37"/>
      <c r="MIL706" s="37"/>
      <c r="MIM706" s="34"/>
      <c r="MIN706" s="40"/>
      <c r="MIO706" s="34"/>
      <c r="MIP706" s="34"/>
      <c r="MIQ706" s="35"/>
      <c r="MIR706" s="36"/>
      <c r="MIS706" s="37"/>
      <c r="MIT706" s="34"/>
      <c r="MIU706" s="34"/>
      <c r="MIV706" s="41"/>
      <c r="MIW706" s="41"/>
      <c r="MIX706" s="41"/>
      <c r="MIY706" s="41"/>
      <c r="MIZ706" s="36"/>
      <c r="MJA706" s="41"/>
      <c r="MJB706" s="36"/>
      <c r="MJC706" s="34"/>
      <c r="MJD706" s="34"/>
      <c r="MJE706" s="37"/>
      <c r="MJF706" s="38"/>
      <c r="MJG706" s="34"/>
      <c r="MJH706" s="39"/>
      <c r="MJI706" s="39"/>
      <c r="MJJ706" s="39"/>
      <c r="MJK706" s="39"/>
      <c r="MJL706" s="39"/>
      <c r="MJM706" s="39"/>
      <c r="MJN706" s="39"/>
      <c r="MJO706" s="39"/>
      <c r="MJP706" s="39"/>
      <c r="MJQ706" s="39"/>
      <c r="MJR706" s="39"/>
      <c r="MJS706" s="37"/>
      <c r="MJT706" s="37"/>
      <c r="MJU706" s="37"/>
      <c r="MJV706" s="37"/>
      <c r="MJW706" s="34"/>
      <c r="MJX706" s="40"/>
      <c r="MJY706" s="34"/>
      <c r="MJZ706" s="34"/>
      <c r="MKA706" s="35"/>
      <c r="MKB706" s="36"/>
      <c r="MKC706" s="37"/>
      <c r="MKD706" s="34"/>
      <c r="MKE706" s="34"/>
      <c r="MKF706" s="41"/>
      <c r="MKG706" s="41"/>
      <c r="MKH706" s="41"/>
      <c r="MKI706" s="41"/>
      <c r="MKJ706" s="36"/>
      <c r="MKK706" s="41"/>
      <c r="MKL706" s="36"/>
      <c r="MKM706" s="34"/>
      <c r="MKN706" s="34"/>
      <c r="MKO706" s="37"/>
      <c r="MKP706" s="38"/>
      <c r="MKQ706" s="34"/>
      <c r="MKR706" s="39"/>
      <c r="MKS706" s="39"/>
      <c r="MKT706" s="39"/>
      <c r="MKU706" s="39"/>
      <c r="MKV706" s="39"/>
      <c r="MKW706" s="39"/>
      <c r="MKX706" s="39"/>
      <c r="MKY706" s="39"/>
      <c r="MKZ706" s="39"/>
      <c r="MLA706" s="39"/>
      <c r="MLB706" s="39"/>
      <c r="MLC706" s="37"/>
      <c r="MLD706" s="37"/>
      <c r="MLE706" s="37"/>
      <c r="MLF706" s="37"/>
      <c r="MLG706" s="34"/>
      <c r="MLH706" s="40"/>
      <c r="MLI706" s="34"/>
      <c r="MLJ706" s="34"/>
      <c r="MLK706" s="35"/>
      <c r="MLL706" s="36"/>
      <c r="MLM706" s="37"/>
      <c r="MLN706" s="34"/>
      <c r="MLO706" s="34"/>
      <c r="MLP706" s="41"/>
      <c r="MLQ706" s="41"/>
      <c r="MLR706" s="41"/>
      <c r="MLS706" s="41"/>
      <c r="MLT706" s="36"/>
      <c r="MLU706" s="41"/>
      <c r="MLV706" s="36"/>
      <c r="MLW706" s="34"/>
      <c r="MLX706" s="34"/>
      <c r="MLY706" s="37"/>
      <c r="MLZ706" s="38"/>
      <c r="MMA706" s="34"/>
      <c r="MMB706" s="39"/>
      <c r="MMC706" s="39"/>
      <c r="MMD706" s="39"/>
      <c r="MME706" s="39"/>
      <c r="MMF706" s="39"/>
      <c r="MMG706" s="39"/>
      <c r="MMH706" s="39"/>
      <c r="MMI706" s="39"/>
      <c r="MMJ706" s="39"/>
      <c r="MMK706" s="39"/>
      <c r="MML706" s="39"/>
      <c r="MMM706" s="37"/>
      <c r="MMN706" s="37"/>
      <c r="MMO706" s="37"/>
      <c r="MMP706" s="37"/>
      <c r="MMQ706" s="34"/>
      <c r="MMR706" s="40"/>
      <c r="MMS706" s="34"/>
      <c r="MMT706" s="34"/>
      <c r="MMU706" s="35"/>
      <c r="MMV706" s="36"/>
      <c r="MMW706" s="37"/>
      <c r="MMX706" s="34"/>
      <c r="MMY706" s="34"/>
      <c r="MMZ706" s="41"/>
      <c r="MNA706" s="41"/>
      <c r="MNB706" s="41"/>
      <c r="MNC706" s="41"/>
      <c r="MND706" s="36"/>
      <c r="MNE706" s="41"/>
      <c r="MNF706" s="36"/>
      <c r="MNG706" s="34"/>
      <c r="MNH706" s="34"/>
      <c r="MNI706" s="37"/>
      <c r="MNJ706" s="38"/>
      <c r="MNK706" s="34"/>
      <c r="MNL706" s="39"/>
      <c r="MNM706" s="39"/>
      <c r="MNN706" s="39"/>
      <c r="MNO706" s="39"/>
      <c r="MNP706" s="39"/>
      <c r="MNQ706" s="39"/>
      <c r="MNR706" s="39"/>
      <c r="MNS706" s="39"/>
      <c r="MNT706" s="39"/>
      <c r="MNU706" s="39"/>
      <c r="MNV706" s="39"/>
      <c r="MNW706" s="37"/>
      <c r="MNX706" s="37"/>
      <c r="MNY706" s="37"/>
      <c r="MNZ706" s="37"/>
      <c r="MOA706" s="34"/>
      <c r="MOB706" s="40"/>
      <c r="MOC706" s="34"/>
      <c r="MOD706" s="34"/>
      <c r="MOE706" s="35"/>
      <c r="MOF706" s="36"/>
      <c r="MOG706" s="37"/>
      <c r="MOH706" s="34"/>
      <c r="MOI706" s="34"/>
      <c r="MOJ706" s="41"/>
      <c r="MOK706" s="41"/>
      <c r="MOL706" s="41"/>
      <c r="MOM706" s="41"/>
      <c r="MON706" s="36"/>
      <c r="MOO706" s="41"/>
      <c r="MOP706" s="36"/>
      <c r="MOQ706" s="34"/>
      <c r="MOR706" s="34"/>
      <c r="MOS706" s="37"/>
      <c r="MOT706" s="38"/>
      <c r="MOU706" s="34"/>
      <c r="MOV706" s="39"/>
      <c r="MOW706" s="39"/>
      <c r="MOX706" s="39"/>
      <c r="MOY706" s="39"/>
      <c r="MOZ706" s="39"/>
      <c r="MPA706" s="39"/>
      <c r="MPB706" s="39"/>
      <c r="MPC706" s="39"/>
      <c r="MPD706" s="39"/>
      <c r="MPE706" s="39"/>
      <c r="MPF706" s="39"/>
      <c r="MPG706" s="37"/>
      <c r="MPH706" s="37"/>
      <c r="MPI706" s="37"/>
      <c r="MPJ706" s="37"/>
      <c r="MPK706" s="34"/>
      <c r="MPL706" s="40"/>
      <c r="MPM706" s="34"/>
      <c r="MPN706" s="34"/>
      <c r="MPO706" s="35"/>
      <c r="MPP706" s="36"/>
      <c r="MPQ706" s="37"/>
      <c r="MPR706" s="34"/>
      <c r="MPS706" s="34"/>
      <c r="MPT706" s="41"/>
      <c r="MPU706" s="41"/>
      <c r="MPV706" s="41"/>
      <c r="MPW706" s="41"/>
      <c r="MPX706" s="36"/>
      <c r="MPY706" s="41"/>
      <c r="MPZ706" s="36"/>
      <c r="MQA706" s="34"/>
      <c r="MQB706" s="34"/>
      <c r="MQC706" s="37"/>
      <c r="MQD706" s="38"/>
      <c r="MQE706" s="34"/>
      <c r="MQF706" s="39"/>
      <c r="MQG706" s="39"/>
      <c r="MQH706" s="39"/>
      <c r="MQI706" s="39"/>
      <c r="MQJ706" s="39"/>
      <c r="MQK706" s="39"/>
      <c r="MQL706" s="39"/>
      <c r="MQM706" s="39"/>
      <c r="MQN706" s="39"/>
      <c r="MQO706" s="39"/>
      <c r="MQP706" s="39"/>
      <c r="MQQ706" s="37"/>
      <c r="MQR706" s="37"/>
      <c r="MQS706" s="37"/>
      <c r="MQT706" s="37"/>
      <c r="MQU706" s="34"/>
      <c r="MQV706" s="40"/>
      <c r="MQW706" s="34"/>
      <c r="MQX706" s="34"/>
      <c r="MQY706" s="35"/>
      <c r="MQZ706" s="36"/>
      <c r="MRA706" s="37"/>
      <c r="MRB706" s="34"/>
      <c r="MRC706" s="34"/>
      <c r="MRD706" s="41"/>
      <c r="MRE706" s="41"/>
      <c r="MRF706" s="41"/>
      <c r="MRG706" s="41"/>
      <c r="MRH706" s="36"/>
      <c r="MRI706" s="41"/>
      <c r="MRJ706" s="36"/>
      <c r="MRK706" s="34"/>
      <c r="MRL706" s="34"/>
      <c r="MRM706" s="37"/>
      <c r="MRN706" s="38"/>
      <c r="MRO706" s="34"/>
      <c r="MRP706" s="39"/>
      <c r="MRQ706" s="39"/>
      <c r="MRR706" s="39"/>
      <c r="MRS706" s="39"/>
      <c r="MRT706" s="39"/>
      <c r="MRU706" s="39"/>
      <c r="MRV706" s="39"/>
      <c r="MRW706" s="39"/>
      <c r="MRX706" s="39"/>
      <c r="MRY706" s="39"/>
      <c r="MRZ706" s="39"/>
      <c r="MSA706" s="37"/>
      <c r="MSB706" s="37"/>
      <c r="MSC706" s="37"/>
      <c r="MSD706" s="37"/>
      <c r="MSE706" s="34"/>
      <c r="MSF706" s="40"/>
      <c r="MSG706" s="34"/>
      <c r="MSH706" s="34"/>
      <c r="MSI706" s="35"/>
      <c r="MSJ706" s="36"/>
      <c r="MSK706" s="37"/>
      <c r="MSL706" s="34"/>
      <c r="MSM706" s="34"/>
      <c r="MSN706" s="41"/>
      <c r="MSO706" s="41"/>
      <c r="MSP706" s="41"/>
      <c r="MSQ706" s="41"/>
      <c r="MSR706" s="36"/>
      <c r="MSS706" s="41"/>
      <c r="MST706" s="36"/>
      <c r="MSU706" s="34"/>
      <c r="MSV706" s="34"/>
      <c r="MSW706" s="37"/>
      <c r="MSX706" s="38"/>
      <c r="MSY706" s="34"/>
      <c r="MSZ706" s="39"/>
      <c r="MTA706" s="39"/>
      <c r="MTB706" s="39"/>
      <c r="MTC706" s="39"/>
      <c r="MTD706" s="39"/>
      <c r="MTE706" s="39"/>
      <c r="MTF706" s="39"/>
      <c r="MTG706" s="39"/>
      <c r="MTH706" s="39"/>
      <c r="MTI706" s="39"/>
      <c r="MTJ706" s="39"/>
      <c r="MTK706" s="37"/>
      <c r="MTL706" s="37"/>
      <c r="MTM706" s="37"/>
      <c r="MTN706" s="37"/>
      <c r="MTO706" s="34"/>
      <c r="MTP706" s="40"/>
      <c r="MTQ706" s="34"/>
      <c r="MTR706" s="34"/>
      <c r="MTS706" s="35"/>
      <c r="MTT706" s="36"/>
      <c r="MTU706" s="37"/>
      <c r="MTV706" s="34"/>
      <c r="MTW706" s="34"/>
      <c r="MTX706" s="41"/>
      <c r="MTY706" s="41"/>
      <c r="MTZ706" s="41"/>
      <c r="MUA706" s="41"/>
      <c r="MUB706" s="36"/>
      <c r="MUC706" s="41"/>
      <c r="MUD706" s="36"/>
      <c r="MUE706" s="34"/>
      <c r="MUF706" s="34"/>
      <c r="MUG706" s="37"/>
      <c r="MUH706" s="38"/>
      <c r="MUI706" s="34"/>
      <c r="MUJ706" s="39"/>
      <c r="MUK706" s="39"/>
      <c r="MUL706" s="39"/>
      <c r="MUM706" s="39"/>
      <c r="MUN706" s="39"/>
      <c r="MUO706" s="39"/>
      <c r="MUP706" s="39"/>
      <c r="MUQ706" s="39"/>
      <c r="MUR706" s="39"/>
      <c r="MUS706" s="39"/>
      <c r="MUT706" s="39"/>
      <c r="MUU706" s="37"/>
      <c r="MUV706" s="37"/>
      <c r="MUW706" s="37"/>
      <c r="MUX706" s="37"/>
      <c r="MUY706" s="34"/>
      <c r="MUZ706" s="40"/>
      <c r="MVA706" s="34"/>
      <c r="MVB706" s="34"/>
      <c r="MVC706" s="35"/>
      <c r="MVD706" s="36"/>
      <c r="MVE706" s="37"/>
      <c r="MVF706" s="34"/>
      <c r="MVG706" s="34"/>
      <c r="MVH706" s="41"/>
      <c r="MVI706" s="41"/>
      <c r="MVJ706" s="41"/>
      <c r="MVK706" s="41"/>
      <c r="MVL706" s="36"/>
      <c r="MVM706" s="41"/>
      <c r="MVN706" s="36"/>
      <c r="MVO706" s="34"/>
      <c r="MVP706" s="34"/>
      <c r="MVQ706" s="37"/>
      <c r="MVR706" s="38"/>
      <c r="MVS706" s="34"/>
      <c r="MVT706" s="39"/>
      <c r="MVU706" s="39"/>
      <c r="MVV706" s="39"/>
      <c r="MVW706" s="39"/>
      <c r="MVX706" s="39"/>
      <c r="MVY706" s="39"/>
      <c r="MVZ706" s="39"/>
      <c r="MWA706" s="39"/>
      <c r="MWB706" s="39"/>
      <c r="MWC706" s="39"/>
      <c r="MWD706" s="39"/>
      <c r="MWE706" s="37"/>
      <c r="MWF706" s="37"/>
      <c r="MWG706" s="37"/>
      <c r="MWH706" s="37"/>
      <c r="MWI706" s="34"/>
      <c r="MWJ706" s="40"/>
      <c r="MWK706" s="34"/>
      <c r="MWL706" s="34"/>
      <c r="MWM706" s="35"/>
      <c r="MWN706" s="36"/>
      <c r="MWO706" s="37"/>
      <c r="MWP706" s="34"/>
      <c r="MWQ706" s="34"/>
      <c r="MWR706" s="41"/>
      <c r="MWS706" s="41"/>
      <c r="MWT706" s="41"/>
      <c r="MWU706" s="41"/>
      <c r="MWV706" s="36"/>
      <c r="MWW706" s="41"/>
      <c r="MWX706" s="36"/>
      <c r="MWY706" s="34"/>
      <c r="MWZ706" s="34"/>
      <c r="MXA706" s="37"/>
      <c r="MXB706" s="38"/>
      <c r="MXC706" s="34"/>
      <c r="MXD706" s="39"/>
      <c r="MXE706" s="39"/>
      <c r="MXF706" s="39"/>
      <c r="MXG706" s="39"/>
      <c r="MXH706" s="39"/>
      <c r="MXI706" s="39"/>
      <c r="MXJ706" s="39"/>
      <c r="MXK706" s="39"/>
      <c r="MXL706" s="39"/>
      <c r="MXM706" s="39"/>
      <c r="MXN706" s="39"/>
      <c r="MXO706" s="37"/>
      <c r="MXP706" s="37"/>
      <c r="MXQ706" s="37"/>
      <c r="MXR706" s="37"/>
      <c r="MXS706" s="34"/>
      <c r="MXT706" s="40"/>
      <c r="MXU706" s="34"/>
      <c r="MXV706" s="34"/>
      <c r="MXW706" s="35"/>
      <c r="MXX706" s="36"/>
      <c r="MXY706" s="37"/>
      <c r="MXZ706" s="34"/>
      <c r="MYA706" s="34"/>
      <c r="MYB706" s="41"/>
      <c r="MYC706" s="41"/>
      <c r="MYD706" s="41"/>
      <c r="MYE706" s="41"/>
      <c r="MYF706" s="36"/>
      <c r="MYG706" s="41"/>
      <c r="MYH706" s="36"/>
      <c r="MYI706" s="34"/>
      <c r="MYJ706" s="34"/>
      <c r="MYK706" s="37"/>
      <c r="MYL706" s="38"/>
      <c r="MYM706" s="34"/>
      <c r="MYN706" s="39"/>
      <c r="MYO706" s="39"/>
      <c r="MYP706" s="39"/>
      <c r="MYQ706" s="39"/>
      <c r="MYR706" s="39"/>
      <c r="MYS706" s="39"/>
      <c r="MYT706" s="39"/>
      <c r="MYU706" s="39"/>
      <c r="MYV706" s="39"/>
      <c r="MYW706" s="39"/>
      <c r="MYX706" s="39"/>
      <c r="MYY706" s="37"/>
      <c r="MYZ706" s="37"/>
      <c r="MZA706" s="37"/>
      <c r="MZB706" s="37"/>
      <c r="MZC706" s="34"/>
      <c r="MZD706" s="40"/>
      <c r="MZE706" s="34"/>
      <c r="MZF706" s="34"/>
      <c r="MZG706" s="35"/>
      <c r="MZH706" s="36"/>
      <c r="MZI706" s="37"/>
      <c r="MZJ706" s="34"/>
      <c r="MZK706" s="34"/>
      <c r="MZL706" s="41"/>
      <c r="MZM706" s="41"/>
      <c r="MZN706" s="41"/>
      <c r="MZO706" s="41"/>
      <c r="MZP706" s="36"/>
      <c r="MZQ706" s="41"/>
      <c r="MZR706" s="36"/>
      <c r="MZS706" s="34"/>
      <c r="MZT706" s="34"/>
      <c r="MZU706" s="37"/>
      <c r="MZV706" s="38"/>
      <c r="MZW706" s="34"/>
      <c r="MZX706" s="39"/>
      <c r="MZY706" s="39"/>
      <c r="MZZ706" s="39"/>
      <c r="NAA706" s="39"/>
      <c r="NAB706" s="39"/>
      <c r="NAC706" s="39"/>
      <c r="NAD706" s="39"/>
      <c r="NAE706" s="39"/>
      <c r="NAF706" s="39"/>
      <c r="NAG706" s="39"/>
      <c r="NAH706" s="39"/>
      <c r="NAI706" s="37"/>
      <c r="NAJ706" s="37"/>
      <c r="NAK706" s="37"/>
      <c r="NAL706" s="37"/>
      <c r="NAM706" s="34"/>
      <c r="NAN706" s="40"/>
      <c r="NAO706" s="34"/>
      <c r="NAP706" s="34"/>
      <c r="NAQ706" s="35"/>
      <c r="NAR706" s="36"/>
      <c r="NAS706" s="37"/>
      <c r="NAT706" s="34"/>
      <c r="NAU706" s="34"/>
      <c r="NAV706" s="41"/>
      <c r="NAW706" s="41"/>
      <c r="NAX706" s="41"/>
      <c r="NAY706" s="41"/>
      <c r="NAZ706" s="36"/>
      <c r="NBA706" s="41"/>
      <c r="NBB706" s="36"/>
      <c r="NBC706" s="34"/>
      <c r="NBD706" s="34"/>
      <c r="NBE706" s="37"/>
      <c r="NBF706" s="38"/>
      <c r="NBG706" s="34"/>
      <c r="NBH706" s="39"/>
      <c r="NBI706" s="39"/>
      <c r="NBJ706" s="39"/>
      <c r="NBK706" s="39"/>
      <c r="NBL706" s="39"/>
      <c r="NBM706" s="39"/>
      <c r="NBN706" s="39"/>
      <c r="NBO706" s="39"/>
      <c r="NBP706" s="39"/>
      <c r="NBQ706" s="39"/>
      <c r="NBR706" s="39"/>
      <c r="NBS706" s="37"/>
      <c r="NBT706" s="37"/>
      <c r="NBU706" s="37"/>
      <c r="NBV706" s="37"/>
      <c r="NBW706" s="34"/>
      <c r="NBX706" s="40"/>
      <c r="NBY706" s="34"/>
      <c r="NBZ706" s="34"/>
      <c r="NCA706" s="35"/>
      <c r="NCB706" s="36"/>
      <c r="NCC706" s="37"/>
      <c r="NCD706" s="34"/>
      <c r="NCE706" s="34"/>
      <c r="NCF706" s="41"/>
      <c r="NCG706" s="41"/>
      <c r="NCH706" s="41"/>
      <c r="NCI706" s="41"/>
      <c r="NCJ706" s="36"/>
      <c r="NCK706" s="41"/>
      <c r="NCL706" s="36"/>
      <c r="NCM706" s="34"/>
      <c r="NCN706" s="34"/>
      <c r="NCO706" s="37"/>
      <c r="NCP706" s="38"/>
      <c r="NCQ706" s="34"/>
      <c r="NCR706" s="39"/>
      <c r="NCS706" s="39"/>
      <c r="NCT706" s="39"/>
      <c r="NCU706" s="39"/>
      <c r="NCV706" s="39"/>
      <c r="NCW706" s="39"/>
      <c r="NCX706" s="39"/>
      <c r="NCY706" s="39"/>
      <c r="NCZ706" s="39"/>
      <c r="NDA706" s="39"/>
      <c r="NDB706" s="39"/>
      <c r="NDC706" s="37"/>
      <c r="NDD706" s="37"/>
      <c r="NDE706" s="37"/>
      <c r="NDF706" s="37"/>
      <c r="NDG706" s="34"/>
      <c r="NDH706" s="40"/>
      <c r="NDI706" s="34"/>
      <c r="NDJ706" s="34"/>
      <c r="NDK706" s="35"/>
      <c r="NDL706" s="36"/>
      <c r="NDM706" s="37"/>
      <c r="NDN706" s="34"/>
      <c r="NDO706" s="34"/>
      <c r="NDP706" s="41"/>
      <c r="NDQ706" s="41"/>
      <c r="NDR706" s="41"/>
      <c r="NDS706" s="41"/>
      <c r="NDT706" s="36"/>
      <c r="NDU706" s="41"/>
      <c r="NDV706" s="36"/>
      <c r="NDW706" s="34"/>
      <c r="NDX706" s="34"/>
      <c r="NDY706" s="37"/>
      <c r="NDZ706" s="38"/>
      <c r="NEA706" s="34"/>
      <c r="NEB706" s="39"/>
      <c r="NEC706" s="39"/>
      <c r="NED706" s="39"/>
      <c r="NEE706" s="39"/>
      <c r="NEF706" s="39"/>
      <c r="NEG706" s="39"/>
      <c r="NEH706" s="39"/>
      <c r="NEI706" s="39"/>
      <c r="NEJ706" s="39"/>
      <c r="NEK706" s="39"/>
      <c r="NEL706" s="39"/>
      <c r="NEM706" s="37"/>
      <c r="NEN706" s="37"/>
      <c r="NEO706" s="37"/>
      <c r="NEP706" s="37"/>
      <c r="NEQ706" s="34"/>
      <c r="NER706" s="40"/>
      <c r="NES706" s="34"/>
      <c r="NET706" s="34"/>
      <c r="NEU706" s="35"/>
      <c r="NEV706" s="36"/>
      <c r="NEW706" s="37"/>
      <c r="NEX706" s="34"/>
      <c r="NEY706" s="34"/>
      <c r="NEZ706" s="41"/>
      <c r="NFA706" s="41"/>
      <c r="NFB706" s="41"/>
      <c r="NFC706" s="41"/>
      <c r="NFD706" s="36"/>
      <c r="NFE706" s="41"/>
      <c r="NFF706" s="36"/>
      <c r="NFG706" s="34"/>
      <c r="NFH706" s="34"/>
      <c r="NFI706" s="37"/>
      <c r="NFJ706" s="38"/>
      <c r="NFK706" s="34"/>
      <c r="NFL706" s="39"/>
      <c r="NFM706" s="39"/>
      <c r="NFN706" s="39"/>
      <c r="NFO706" s="39"/>
      <c r="NFP706" s="39"/>
      <c r="NFQ706" s="39"/>
      <c r="NFR706" s="39"/>
      <c r="NFS706" s="39"/>
      <c r="NFT706" s="39"/>
      <c r="NFU706" s="39"/>
      <c r="NFV706" s="39"/>
      <c r="NFW706" s="37"/>
      <c r="NFX706" s="37"/>
      <c r="NFY706" s="37"/>
      <c r="NFZ706" s="37"/>
      <c r="NGA706" s="34"/>
      <c r="NGB706" s="40"/>
      <c r="NGC706" s="34"/>
      <c r="NGD706" s="34"/>
      <c r="NGE706" s="35"/>
      <c r="NGF706" s="36"/>
      <c r="NGG706" s="37"/>
      <c r="NGH706" s="34"/>
      <c r="NGI706" s="34"/>
      <c r="NGJ706" s="41"/>
      <c r="NGK706" s="41"/>
      <c r="NGL706" s="41"/>
      <c r="NGM706" s="41"/>
      <c r="NGN706" s="36"/>
      <c r="NGO706" s="41"/>
      <c r="NGP706" s="36"/>
      <c r="NGQ706" s="34"/>
      <c r="NGR706" s="34"/>
      <c r="NGS706" s="37"/>
      <c r="NGT706" s="38"/>
      <c r="NGU706" s="34"/>
      <c r="NGV706" s="39"/>
      <c r="NGW706" s="39"/>
      <c r="NGX706" s="39"/>
      <c r="NGY706" s="39"/>
      <c r="NGZ706" s="39"/>
      <c r="NHA706" s="39"/>
      <c r="NHB706" s="39"/>
      <c r="NHC706" s="39"/>
      <c r="NHD706" s="39"/>
      <c r="NHE706" s="39"/>
      <c r="NHF706" s="39"/>
      <c r="NHG706" s="37"/>
      <c r="NHH706" s="37"/>
      <c r="NHI706" s="37"/>
      <c r="NHJ706" s="37"/>
      <c r="NHK706" s="34"/>
      <c r="NHL706" s="40"/>
      <c r="NHM706" s="34"/>
      <c r="NHN706" s="34"/>
      <c r="NHO706" s="35"/>
      <c r="NHP706" s="36"/>
      <c r="NHQ706" s="37"/>
      <c r="NHR706" s="34"/>
      <c r="NHS706" s="34"/>
      <c r="NHT706" s="41"/>
      <c r="NHU706" s="41"/>
      <c r="NHV706" s="41"/>
      <c r="NHW706" s="41"/>
      <c r="NHX706" s="36"/>
      <c r="NHY706" s="41"/>
      <c r="NHZ706" s="36"/>
      <c r="NIA706" s="34"/>
      <c r="NIB706" s="34"/>
      <c r="NIC706" s="37"/>
      <c r="NID706" s="38"/>
      <c r="NIE706" s="34"/>
      <c r="NIF706" s="39"/>
      <c r="NIG706" s="39"/>
      <c r="NIH706" s="39"/>
      <c r="NII706" s="39"/>
      <c r="NIJ706" s="39"/>
      <c r="NIK706" s="39"/>
      <c r="NIL706" s="39"/>
      <c r="NIM706" s="39"/>
      <c r="NIN706" s="39"/>
      <c r="NIO706" s="39"/>
      <c r="NIP706" s="39"/>
      <c r="NIQ706" s="37"/>
      <c r="NIR706" s="37"/>
      <c r="NIS706" s="37"/>
      <c r="NIT706" s="37"/>
      <c r="NIU706" s="34"/>
      <c r="NIV706" s="40"/>
      <c r="NIW706" s="34"/>
      <c r="NIX706" s="34"/>
      <c r="NIY706" s="35"/>
      <c r="NIZ706" s="36"/>
      <c r="NJA706" s="37"/>
      <c r="NJB706" s="34"/>
      <c r="NJC706" s="34"/>
      <c r="NJD706" s="41"/>
      <c r="NJE706" s="41"/>
      <c r="NJF706" s="41"/>
      <c r="NJG706" s="41"/>
      <c r="NJH706" s="36"/>
      <c r="NJI706" s="41"/>
      <c r="NJJ706" s="36"/>
      <c r="NJK706" s="34"/>
      <c r="NJL706" s="34"/>
      <c r="NJM706" s="37"/>
      <c r="NJN706" s="38"/>
      <c r="NJO706" s="34"/>
      <c r="NJP706" s="39"/>
      <c r="NJQ706" s="39"/>
      <c r="NJR706" s="39"/>
      <c r="NJS706" s="39"/>
      <c r="NJT706" s="39"/>
      <c r="NJU706" s="39"/>
      <c r="NJV706" s="39"/>
      <c r="NJW706" s="39"/>
      <c r="NJX706" s="39"/>
      <c r="NJY706" s="39"/>
      <c r="NJZ706" s="39"/>
      <c r="NKA706" s="37"/>
      <c r="NKB706" s="37"/>
      <c r="NKC706" s="37"/>
      <c r="NKD706" s="37"/>
      <c r="NKE706" s="34"/>
      <c r="NKF706" s="40"/>
      <c r="NKG706" s="34"/>
      <c r="NKH706" s="34"/>
      <c r="NKI706" s="35"/>
      <c r="NKJ706" s="36"/>
      <c r="NKK706" s="37"/>
      <c r="NKL706" s="34"/>
      <c r="NKM706" s="34"/>
      <c r="NKN706" s="41"/>
      <c r="NKO706" s="41"/>
      <c r="NKP706" s="41"/>
      <c r="NKQ706" s="41"/>
      <c r="NKR706" s="36"/>
      <c r="NKS706" s="41"/>
      <c r="NKT706" s="36"/>
      <c r="NKU706" s="34"/>
      <c r="NKV706" s="34"/>
      <c r="NKW706" s="37"/>
      <c r="NKX706" s="38"/>
      <c r="NKY706" s="34"/>
      <c r="NKZ706" s="39"/>
      <c r="NLA706" s="39"/>
      <c r="NLB706" s="39"/>
      <c r="NLC706" s="39"/>
      <c r="NLD706" s="39"/>
      <c r="NLE706" s="39"/>
      <c r="NLF706" s="39"/>
      <c r="NLG706" s="39"/>
      <c r="NLH706" s="39"/>
      <c r="NLI706" s="39"/>
      <c r="NLJ706" s="39"/>
      <c r="NLK706" s="37"/>
      <c r="NLL706" s="37"/>
      <c r="NLM706" s="37"/>
      <c r="NLN706" s="37"/>
      <c r="NLO706" s="34"/>
      <c r="NLP706" s="40"/>
      <c r="NLQ706" s="34"/>
      <c r="NLR706" s="34"/>
      <c r="NLS706" s="35"/>
      <c r="NLT706" s="36"/>
      <c r="NLU706" s="37"/>
      <c r="NLV706" s="34"/>
      <c r="NLW706" s="34"/>
      <c r="NLX706" s="41"/>
      <c r="NLY706" s="41"/>
      <c r="NLZ706" s="41"/>
      <c r="NMA706" s="41"/>
      <c r="NMB706" s="36"/>
      <c r="NMC706" s="41"/>
      <c r="NMD706" s="36"/>
      <c r="NME706" s="34"/>
      <c r="NMF706" s="34"/>
      <c r="NMG706" s="37"/>
      <c r="NMH706" s="38"/>
      <c r="NMI706" s="34"/>
      <c r="NMJ706" s="39"/>
      <c r="NMK706" s="39"/>
      <c r="NML706" s="39"/>
      <c r="NMM706" s="39"/>
      <c r="NMN706" s="39"/>
      <c r="NMO706" s="39"/>
      <c r="NMP706" s="39"/>
      <c r="NMQ706" s="39"/>
      <c r="NMR706" s="39"/>
      <c r="NMS706" s="39"/>
      <c r="NMT706" s="39"/>
      <c r="NMU706" s="37"/>
      <c r="NMV706" s="37"/>
      <c r="NMW706" s="37"/>
      <c r="NMX706" s="37"/>
      <c r="NMY706" s="34"/>
      <c r="NMZ706" s="40"/>
      <c r="NNA706" s="34"/>
      <c r="NNB706" s="34"/>
      <c r="NNC706" s="35"/>
      <c r="NND706" s="36"/>
      <c r="NNE706" s="37"/>
      <c r="NNF706" s="34"/>
      <c r="NNG706" s="34"/>
      <c r="NNH706" s="41"/>
      <c r="NNI706" s="41"/>
      <c r="NNJ706" s="41"/>
      <c r="NNK706" s="41"/>
      <c r="NNL706" s="36"/>
      <c r="NNM706" s="41"/>
      <c r="NNN706" s="36"/>
      <c r="NNO706" s="34"/>
      <c r="NNP706" s="34"/>
      <c r="NNQ706" s="37"/>
      <c r="NNR706" s="38"/>
      <c r="NNS706" s="34"/>
      <c r="NNT706" s="39"/>
      <c r="NNU706" s="39"/>
      <c r="NNV706" s="39"/>
      <c r="NNW706" s="39"/>
      <c r="NNX706" s="39"/>
      <c r="NNY706" s="39"/>
      <c r="NNZ706" s="39"/>
      <c r="NOA706" s="39"/>
      <c r="NOB706" s="39"/>
      <c r="NOC706" s="39"/>
      <c r="NOD706" s="39"/>
      <c r="NOE706" s="37"/>
      <c r="NOF706" s="37"/>
      <c r="NOG706" s="37"/>
      <c r="NOH706" s="37"/>
      <c r="NOI706" s="34"/>
      <c r="NOJ706" s="40"/>
      <c r="NOK706" s="34"/>
      <c r="NOL706" s="34"/>
      <c r="NOM706" s="35"/>
      <c r="NON706" s="36"/>
      <c r="NOO706" s="37"/>
      <c r="NOP706" s="34"/>
      <c r="NOQ706" s="34"/>
      <c r="NOR706" s="41"/>
      <c r="NOS706" s="41"/>
      <c r="NOT706" s="41"/>
      <c r="NOU706" s="41"/>
      <c r="NOV706" s="36"/>
      <c r="NOW706" s="41"/>
      <c r="NOX706" s="36"/>
      <c r="NOY706" s="34"/>
      <c r="NOZ706" s="34"/>
      <c r="NPA706" s="37"/>
      <c r="NPB706" s="38"/>
      <c r="NPC706" s="34"/>
      <c r="NPD706" s="39"/>
      <c r="NPE706" s="39"/>
      <c r="NPF706" s="39"/>
      <c r="NPG706" s="39"/>
      <c r="NPH706" s="39"/>
      <c r="NPI706" s="39"/>
      <c r="NPJ706" s="39"/>
      <c r="NPK706" s="39"/>
      <c r="NPL706" s="39"/>
      <c r="NPM706" s="39"/>
      <c r="NPN706" s="39"/>
      <c r="NPO706" s="37"/>
      <c r="NPP706" s="37"/>
      <c r="NPQ706" s="37"/>
      <c r="NPR706" s="37"/>
      <c r="NPS706" s="34"/>
      <c r="NPT706" s="40"/>
      <c r="NPU706" s="34"/>
      <c r="NPV706" s="34"/>
      <c r="NPW706" s="35"/>
      <c r="NPX706" s="36"/>
      <c r="NPY706" s="37"/>
      <c r="NPZ706" s="34"/>
      <c r="NQA706" s="34"/>
      <c r="NQB706" s="41"/>
      <c r="NQC706" s="41"/>
      <c r="NQD706" s="41"/>
      <c r="NQE706" s="41"/>
      <c r="NQF706" s="36"/>
      <c r="NQG706" s="41"/>
      <c r="NQH706" s="36"/>
      <c r="NQI706" s="34"/>
      <c r="NQJ706" s="34"/>
      <c r="NQK706" s="37"/>
      <c r="NQL706" s="38"/>
      <c r="NQM706" s="34"/>
      <c r="NQN706" s="39"/>
      <c r="NQO706" s="39"/>
      <c r="NQP706" s="39"/>
      <c r="NQQ706" s="39"/>
      <c r="NQR706" s="39"/>
      <c r="NQS706" s="39"/>
      <c r="NQT706" s="39"/>
      <c r="NQU706" s="39"/>
      <c r="NQV706" s="39"/>
      <c r="NQW706" s="39"/>
      <c r="NQX706" s="39"/>
      <c r="NQY706" s="37"/>
      <c r="NQZ706" s="37"/>
      <c r="NRA706" s="37"/>
      <c r="NRB706" s="37"/>
      <c r="NRC706" s="34"/>
      <c r="NRD706" s="40"/>
      <c r="NRE706" s="34"/>
      <c r="NRF706" s="34"/>
      <c r="NRG706" s="35"/>
      <c r="NRH706" s="36"/>
      <c r="NRI706" s="37"/>
      <c r="NRJ706" s="34"/>
      <c r="NRK706" s="34"/>
      <c r="NRL706" s="41"/>
      <c r="NRM706" s="41"/>
      <c r="NRN706" s="41"/>
      <c r="NRO706" s="41"/>
      <c r="NRP706" s="36"/>
      <c r="NRQ706" s="41"/>
      <c r="NRR706" s="36"/>
      <c r="NRS706" s="34"/>
      <c r="NRT706" s="34"/>
      <c r="NRU706" s="37"/>
      <c r="NRV706" s="38"/>
      <c r="NRW706" s="34"/>
      <c r="NRX706" s="39"/>
      <c r="NRY706" s="39"/>
      <c r="NRZ706" s="39"/>
      <c r="NSA706" s="39"/>
      <c r="NSB706" s="39"/>
      <c r="NSC706" s="39"/>
      <c r="NSD706" s="39"/>
      <c r="NSE706" s="39"/>
      <c r="NSF706" s="39"/>
      <c r="NSG706" s="39"/>
      <c r="NSH706" s="39"/>
      <c r="NSI706" s="37"/>
      <c r="NSJ706" s="37"/>
      <c r="NSK706" s="37"/>
      <c r="NSL706" s="37"/>
      <c r="NSM706" s="34"/>
      <c r="NSN706" s="40"/>
      <c r="NSO706" s="34"/>
      <c r="NSP706" s="34"/>
      <c r="NSQ706" s="35"/>
      <c r="NSR706" s="36"/>
      <c r="NSS706" s="37"/>
      <c r="NST706" s="34"/>
      <c r="NSU706" s="34"/>
      <c r="NSV706" s="41"/>
      <c r="NSW706" s="41"/>
      <c r="NSX706" s="41"/>
      <c r="NSY706" s="41"/>
      <c r="NSZ706" s="36"/>
      <c r="NTA706" s="41"/>
      <c r="NTB706" s="36"/>
      <c r="NTC706" s="34"/>
      <c r="NTD706" s="34"/>
      <c r="NTE706" s="37"/>
      <c r="NTF706" s="38"/>
      <c r="NTG706" s="34"/>
      <c r="NTH706" s="39"/>
      <c r="NTI706" s="39"/>
      <c r="NTJ706" s="39"/>
      <c r="NTK706" s="39"/>
      <c r="NTL706" s="39"/>
      <c r="NTM706" s="39"/>
      <c r="NTN706" s="39"/>
      <c r="NTO706" s="39"/>
      <c r="NTP706" s="39"/>
      <c r="NTQ706" s="39"/>
      <c r="NTR706" s="39"/>
      <c r="NTS706" s="37"/>
      <c r="NTT706" s="37"/>
      <c r="NTU706" s="37"/>
      <c r="NTV706" s="37"/>
      <c r="NTW706" s="34"/>
      <c r="NTX706" s="40"/>
      <c r="NTY706" s="34"/>
      <c r="NTZ706" s="34"/>
      <c r="NUA706" s="35"/>
      <c r="NUB706" s="36"/>
      <c r="NUC706" s="37"/>
      <c r="NUD706" s="34"/>
      <c r="NUE706" s="34"/>
      <c r="NUF706" s="41"/>
      <c r="NUG706" s="41"/>
      <c r="NUH706" s="41"/>
      <c r="NUI706" s="41"/>
      <c r="NUJ706" s="36"/>
      <c r="NUK706" s="41"/>
      <c r="NUL706" s="36"/>
      <c r="NUM706" s="34"/>
      <c r="NUN706" s="34"/>
      <c r="NUO706" s="37"/>
      <c r="NUP706" s="38"/>
      <c r="NUQ706" s="34"/>
      <c r="NUR706" s="39"/>
      <c r="NUS706" s="39"/>
      <c r="NUT706" s="39"/>
      <c r="NUU706" s="39"/>
      <c r="NUV706" s="39"/>
      <c r="NUW706" s="39"/>
      <c r="NUX706" s="39"/>
      <c r="NUY706" s="39"/>
      <c r="NUZ706" s="39"/>
      <c r="NVA706" s="39"/>
      <c r="NVB706" s="39"/>
      <c r="NVC706" s="37"/>
      <c r="NVD706" s="37"/>
      <c r="NVE706" s="37"/>
      <c r="NVF706" s="37"/>
      <c r="NVG706" s="34"/>
      <c r="NVH706" s="40"/>
      <c r="NVI706" s="34"/>
      <c r="NVJ706" s="34"/>
      <c r="NVK706" s="35"/>
      <c r="NVL706" s="36"/>
      <c r="NVM706" s="37"/>
      <c r="NVN706" s="34"/>
      <c r="NVO706" s="34"/>
      <c r="NVP706" s="41"/>
      <c r="NVQ706" s="41"/>
      <c r="NVR706" s="41"/>
      <c r="NVS706" s="41"/>
      <c r="NVT706" s="36"/>
      <c r="NVU706" s="41"/>
      <c r="NVV706" s="36"/>
      <c r="NVW706" s="34"/>
      <c r="NVX706" s="34"/>
      <c r="NVY706" s="37"/>
      <c r="NVZ706" s="38"/>
      <c r="NWA706" s="34"/>
      <c r="NWB706" s="39"/>
      <c r="NWC706" s="39"/>
      <c r="NWD706" s="39"/>
      <c r="NWE706" s="39"/>
      <c r="NWF706" s="39"/>
      <c r="NWG706" s="39"/>
      <c r="NWH706" s="39"/>
      <c r="NWI706" s="39"/>
      <c r="NWJ706" s="39"/>
      <c r="NWK706" s="39"/>
      <c r="NWL706" s="39"/>
      <c r="NWM706" s="37"/>
      <c r="NWN706" s="37"/>
      <c r="NWO706" s="37"/>
      <c r="NWP706" s="37"/>
      <c r="NWQ706" s="34"/>
      <c r="NWR706" s="40"/>
      <c r="NWS706" s="34"/>
      <c r="NWT706" s="34"/>
      <c r="NWU706" s="35"/>
      <c r="NWV706" s="36"/>
      <c r="NWW706" s="37"/>
      <c r="NWX706" s="34"/>
      <c r="NWY706" s="34"/>
      <c r="NWZ706" s="41"/>
      <c r="NXA706" s="41"/>
      <c r="NXB706" s="41"/>
      <c r="NXC706" s="41"/>
      <c r="NXD706" s="36"/>
      <c r="NXE706" s="41"/>
      <c r="NXF706" s="36"/>
      <c r="NXG706" s="34"/>
      <c r="NXH706" s="34"/>
      <c r="NXI706" s="37"/>
      <c r="NXJ706" s="38"/>
      <c r="NXK706" s="34"/>
      <c r="NXL706" s="39"/>
      <c r="NXM706" s="39"/>
      <c r="NXN706" s="39"/>
      <c r="NXO706" s="39"/>
      <c r="NXP706" s="39"/>
      <c r="NXQ706" s="39"/>
      <c r="NXR706" s="39"/>
      <c r="NXS706" s="39"/>
      <c r="NXT706" s="39"/>
      <c r="NXU706" s="39"/>
      <c r="NXV706" s="39"/>
      <c r="NXW706" s="37"/>
      <c r="NXX706" s="37"/>
      <c r="NXY706" s="37"/>
      <c r="NXZ706" s="37"/>
      <c r="NYA706" s="34"/>
      <c r="NYB706" s="40"/>
      <c r="NYC706" s="34"/>
      <c r="NYD706" s="34"/>
      <c r="NYE706" s="35"/>
      <c r="NYF706" s="36"/>
      <c r="NYG706" s="37"/>
      <c r="NYH706" s="34"/>
      <c r="NYI706" s="34"/>
      <c r="NYJ706" s="41"/>
      <c r="NYK706" s="41"/>
      <c r="NYL706" s="41"/>
      <c r="NYM706" s="41"/>
      <c r="NYN706" s="36"/>
      <c r="NYO706" s="41"/>
      <c r="NYP706" s="36"/>
      <c r="NYQ706" s="34"/>
      <c r="NYR706" s="34"/>
      <c r="NYS706" s="37"/>
      <c r="NYT706" s="38"/>
      <c r="NYU706" s="34"/>
      <c r="NYV706" s="39"/>
      <c r="NYW706" s="39"/>
      <c r="NYX706" s="39"/>
      <c r="NYY706" s="39"/>
      <c r="NYZ706" s="39"/>
      <c r="NZA706" s="39"/>
      <c r="NZB706" s="39"/>
      <c r="NZC706" s="39"/>
      <c r="NZD706" s="39"/>
      <c r="NZE706" s="39"/>
      <c r="NZF706" s="39"/>
      <c r="NZG706" s="37"/>
      <c r="NZH706" s="37"/>
      <c r="NZI706" s="37"/>
      <c r="NZJ706" s="37"/>
      <c r="NZK706" s="34"/>
      <c r="NZL706" s="40"/>
      <c r="NZM706" s="34"/>
      <c r="NZN706" s="34"/>
      <c r="NZO706" s="35"/>
      <c r="NZP706" s="36"/>
      <c r="NZQ706" s="37"/>
      <c r="NZR706" s="34"/>
      <c r="NZS706" s="34"/>
      <c r="NZT706" s="41"/>
      <c r="NZU706" s="41"/>
      <c r="NZV706" s="41"/>
      <c r="NZW706" s="41"/>
      <c r="NZX706" s="36"/>
      <c r="NZY706" s="41"/>
      <c r="NZZ706" s="36"/>
      <c r="OAA706" s="34"/>
      <c r="OAB706" s="34"/>
      <c r="OAC706" s="37"/>
      <c r="OAD706" s="38"/>
      <c r="OAE706" s="34"/>
      <c r="OAF706" s="39"/>
      <c r="OAG706" s="39"/>
      <c r="OAH706" s="39"/>
      <c r="OAI706" s="39"/>
      <c r="OAJ706" s="39"/>
      <c r="OAK706" s="39"/>
      <c r="OAL706" s="39"/>
      <c r="OAM706" s="39"/>
      <c r="OAN706" s="39"/>
      <c r="OAO706" s="39"/>
      <c r="OAP706" s="39"/>
      <c r="OAQ706" s="37"/>
      <c r="OAR706" s="37"/>
      <c r="OAS706" s="37"/>
      <c r="OAT706" s="37"/>
      <c r="OAU706" s="34"/>
      <c r="OAV706" s="40"/>
      <c r="OAW706" s="34"/>
      <c r="OAX706" s="34"/>
      <c r="OAY706" s="35"/>
      <c r="OAZ706" s="36"/>
      <c r="OBA706" s="37"/>
      <c r="OBB706" s="34"/>
      <c r="OBC706" s="34"/>
      <c r="OBD706" s="41"/>
      <c r="OBE706" s="41"/>
      <c r="OBF706" s="41"/>
      <c r="OBG706" s="41"/>
      <c r="OBH706" s="36"/>
      <c r="OBI706" s="41"/>
      <c r="OBJ706" s="36"/>
      <c r="OBK706" s="34"/>
      <c r="OBL706" s="34"/>
      <c r="OBM706" s="37"/>
      <c r="OBN706" s="38"/>
      <c r="OBO706" s="34"/>
      <c r="OBP706" s="39"/>
      <c r="OBQ706" s="39"/>
      <c r="OBR706" s="39"/>
      <c r="OBS706" s="39"/>
      <c r="OBT706" s="39"/>
      <c r="OBU706" s="39"/>
      <c r="OBV706" s="39"/>
      <c r="OBW706" s="39"/>
      <c r="OBX706" s="39"/>
      <c r="OBY706" s="39"/>
      <c r="OBZ706" s="39"/>
      <c r="OCA706" s="37"/>
      <c r="OCB706" s="37"/>
      <c r="OCC706" s="37"/>
      <c r="OCD706" s="37"/>
      <c r="OCE706" s="34"/>
      <c r="OCF706" s="40"/>
      <c r="OCG706" s="34"/>
      <c r="OCH706" s="34"/>
      <c r="OCI706" s="35"/>
      <c r="OCJ706" s="36"/>
      <c r="OCK706" s="37"/>
      <c r="OCL706" s="34"/>
      <c r="OCM706" s="34"/>
      <c r="OCN706" s="41"/>
      <c r="OCO706" s="41"/>
      <c r="OCP706" s="41"/>
      <c r="OCQ706" s="41"/>
      <c r="OCR706" s="36"/>
      <c r="OCS706" s="41"/>
      <c r="OCT706" s="36"/>
      <c r="OCU706" s="34"/>
      <c r="OCV706" s="34"/>
      <c r="OCW706" s="37"/>
      <c r="OCX706" s="38"/>
      <c r="OCY706" s="34"/>
      <c r="OCZ706" s="39"/>
      <c r="ODA706" s="39"/>
      <c r="ODB706" s="39"/>
      <c r="ODC706" s="39"/>
      <c r="ODD706" s="39"/>
      <c r="ODE706" s="39"/>
      <c r="ODF706" s="39"/>
      <c r="ODG706" s="39"/>
      <c r="ODH706" s="39"/>
      <c r="ODI706" s="39"/>
      <c r="ODJ706" s="39"/>
      <c r="ODK706" s="37"/>
      <c r="ODL706" s="37"/>
      <c r="ODM706" s="37"/>
      <c r="ODN706" s="37"/>
      <c r="ODO706" s="34"/>
      <c r="ODP706" s="40"/>
      <c r="ODQ706" s="34"/>
      <c r="ODR706" s="34"/>
      <c r="ODS706" s="35"/>
      <c r="ODT706" s="36"/>
      <c r="ODU706" s="37"/>
      <c r="ODV706" s="34"/>
      <c r="ODW706" s="34"/>
      <c r="ODX706" s="41"/>
      <c r="ODY706" s="41"/>
      <c r="ODZ706" s="41"/>
      <c r="OEA706" s="41"/>
      <c r="OEB706" s="36"/>
      <c r="OEC706" s="41"/>
      <c r="OED706" s="36"/>
      <c r="OEE706" s="34"/>
      <c r="OEF706" s="34"/>
      <c r="OEG706" s="37"/>
      <c r="OEH706" s="38"/>
      <c r="OEI706" s="34"/>
      <c r="OEJ706" s="39"/>
      <c r="OEK706" s="39"/>
      <c r="OEL706" s="39"/>
      <c r="OEM706" s="39"/>
      <c r="OEN706" s="39"/>
      <c r="OEO706" s="39"/>
      <c r="OEP706" s="39"/>
      <c r="OEQ706" s="39"/>
      <c r="OER706" s="39"/>
      <c r="OES706" s="39"/>
      <c r="OET706" s="39"/>
      <c r="OEU706" s="37"/>
      <c r="OEV706" s="37"/>
      <c r="OEW706" s="37"/>
      <c r="OEX706" s="37"/>
      <c r="OEY706" s="34"/>
      <c r="OEZ706" s="40"/>
      <c r="OFA706" s="34"/>
      <c r="OFB706" s="34"/>
      <c r="OFC706" s="35"/>
      <c r="OFD706" s="36"/>
      <c r="OFE706" s="37"/>
      <c r="OFF706" s="34"/>
      <c r="OFG706" s="34"/>
      <c r="OFH706" s="41"/>
      <c r="OFI706" s="41"/>
      <c r="OFJ706" s="41"/>
      <c r="OFK706" s="41"/>
      <c r="OFL706" s="36"/>
      <c r="OFM706" s="41"/>
      <c r="OFN706" s="36"/>
      <c r="OFO706" s="34"/>
      <c r="OFP706" s="34"/>
      <c r="OFQ706" s="37"/>
      <c r="OFR706" s="38"/>
      <c r="OFS706" s="34"/>
      <c r="OFT706" s="39"/>
      <c r="OFU706" s="39"/>
      <c r="OFV706" s="39"/>
      <c r="OFW706" s="39"/>
      <c r="OFX706" s="39"/>
      <c r="OFY706" s="39"/>
      <c r="OFZ706" s="39"/>
      <c r="OGA706" s="39"/>
      <c r="OGB706" s="39"/>
      <c r="OGC706" s="39"/>
      <c r="OGD706" s="39"/>
      <c r="OGE706" s="37"/>
      <c r="OGF706" s="37"/>
      <c r="OGG706" s="37"/>
      <c r="OGH706" s="37"/>
      <c r="OGI706" s="34"/>
      <c r="OGJ706" s="40"/>
      <c r="OGK706" s="34"/>
      <c r="OGL706" s="34"/>
      <c r="OGM706" s="35"/>
      <c r="OGN706" s="36"/>
      <c r="OGO706" s="37"/>
      <c r="OGP706" s="34"/>
      <c r="OGQ706" s="34"/>
      <c r="OGR706" s="41"/>
      <c r="OGS706" s="41"/>
      <c r="OGT706" s="41"/>
      <c r="OGU706" s="41"/>
      <c r="OGV706" s="36"/>
      <c r="OGW706" s="41"/>
      <c r="OGX706" s="36"/>
      <c r="OGY706" s="34"/>
      <c r="OGZ706" s="34"/>
      <c r="OHA706" s="37"/>
      <c r="OHB706" s="38"/>
      <c r="OHC706" s="34"/>
      <c r="OHD706" s="39"/>
      <c r="OHE706" s="39"/>
      <c r="OHF706" s="39"/>
      <c r="OHG706" s="39"/>
      <c r="OHH706" s="39"/>
      <c r="OHI706" s="39"/>
      <c r="OHJ706" s="39"/>
      <c r="OHK706" s="39"/>
      <c r="OHL706" s="39"/>
      <c r="OHM706" s="39"/>
      <c r="OHN706" s="39"/>
      <c r="OHO706" s="37"/>
      <c r="OHP706" s="37"/>
      <c r="OHQ706" s="37"/>
      <c r="OHR706" s="37"/>
      <c r="OHS706" s="34"/>
      <c r="OHT706" s="40"/>
      <c r="OHU706" s="34"/>
      <c r="OHV706" s="34"/>
      <c r="OHW706" s="35"/>
      <c r="OHX706" s="36"/>
      <c r="OHY706" s="37"/>
      <c r="OHZ706" s="34"/>
      <c r="OIA706" s="34"/>
      <c r="OIB706" s="41"/>
      <c r="OIC706" s="41"/>
      <c r="OID706" s="41"/>
      <c r="OIE706" s="41"/>
      <c r="OIF706" s="36"/>
      <c r="OIG706" s="41"/>
      <c r="OIH706" s="36"/>
      <c r="OII706" s="34"/>
      <c r="OIJ706" s="34"/>
      <c r="OIK706" s="37"/>
      <c r="OIL706" s="38"/>
      <c r="OIM706" s="34"/>
      <c r="OIN706" s="39"/>
      <c r="OIO706" s="39"/>
      <c r="OIP706" s="39"/>
      <c r="OIQ706" s="39"/>
      <c r="OIR706" s="39"/>
      <c r="OIS706" s="39"/>
      <c r="OIT706" s="39"/>
      <c r="OIU706" s="39"/>
      <c r="OIV706" s="39"/>
      <c r="OIW706" s="39"/>
      <c r="OIX706" s="39"/>
      <c r="OIY706" s="37"/>
      <c r="OIZ706" s="37"/>
      <c r="OJA706" s="37"/>
      <c r="OJB706" s="37"/>
      <c r="OJC706" s="34"/>
      <c r="OJD706" s="40"/>
      <c r="OJE706" s="34"/>
      <c r="OJF706" s="34"/>
      <c r="OJG706" s="35"/>
      <c r="OJH706" s="36"/>
      <c r="OJI706" s="37"/>
      <c r="OJJ706" s="34"/>
      <c r="OJK706" s="34"/>
      <c r="OJL706" s="41"/>
      <c r="OJM706" s="41"/>
      <c r="OJN706" s="41"/>
      <c r="OJO706" s="41"/>
      <c r="OJP706" s="36"/>
      <c r="OJQ706" s="41"/>
      <c r="OJR706" s="36"/>
      <c r="OJS706" s="34"/>
      <c r="OJT706" s="34"/>
      <c r="OJU706" s="37"/>
      <c r="OJV706" s="38"/>
      <c r="OJW706" s="34"/>
      <c r="OJX706" s="39"/>
      <c r="OJY706" s="39"/>
      <c r="OJZ706" s="39"/>
      <c r="OKA706" s="39"/>
      <c r="OKB706" s="39"/>
      <c r="OKC706" s="39"/>
      <c r="OKD706" s="39"/>
      <c r="OKE706" s="39"/>
      <c r="OKF706" s="39"/>
      <c r="OKG706" s="39"/>
      <c r="OKH706" s="39"/>
      <c r="OKI706" s="37"/>
      <c r="OKJ706" s="37"/>
      <c r="OKK706" s="37"/>
      <c r="OKL706" s="37"/>
      <c r="OKM706" s="34"/>
      <c r="OKN706" s="40"/>
      <c r="OKO706" s="34"/>
      <c r="OKP706" s="34"/>
      <c r="OKQ706" s="35"/>
      <c r="OKR706" s="36"/>
      <c r="OKS706" s="37"/>
      <c r="OKT706" s="34"/>
      <c r="OKU706" s="34"/>
      <c r="OKV706" s="41"/>
      <c r="OKW706" s="41"/>
      <c r="OKX706" s="41"/>
      <c r="OKY706" s="41"/>
      <c r="OKZ706" s="36"/>
      <c r="OLA706" s="41"/>
      <c r="OLB706" s="36"/>
      <c r="OLC706" s="34"/>
      <c r="OLD706" s="34"/>
      <c r="OLE706" s="37"/>
      <c r="OLF706" s="38"/>
      <c r="OLG706" s="34"/>
      <c r="OLH706" s="39"/>
      <c r="OLI706" s="39"/>
      <c r="OLJ706" s="39"/>
      <c r="OLK706" s="39"/>
      <c r="OLL706" s="39"/>
      <c r="OLM706" s="39"/>
      <c r="OLN706" s="39"/>
      <c r="OLO706" s="39"/>
      <c r="OLP706" s="39"/>
      <c r="OLQ706" s="39"/>
      <c r="OLR706" s="39"/>
      <c r="OLS706" s="37"/>
      <c r="OLT706" s="37"/>
      <c r="OLU706" s="37"/>
      <c r="OLV706" s="37"/>
      <c r="OLW706" s="34"/>
      <c r="OLX706" s="40"/>
      <c r="OLY706" s="34"/>
      <c r="OLZ706" s="34"/>
      <c r="OMA706" s="35"/>
      <c r="OMB706" s="36"/>
      <c r="OMC706" s="37"/>
      <c r="OMD706" s="34"/>
      <c r="OME706" s="34"/>
      <c r="OMF706" s="41"/>
      <c r="OMG706" s="41"/>
      <c r="OMH706" s="41"/>
      <c r="OMI706" s="41"/>
      <c r="OMJ706" s="36"/>
      <c r="OMK706" s="41"/>
      <c r="OML706" s="36"/>
      <c r="OMM706" s="34"/>
      <c r="OMN706" s="34"/>
      <c r="OMO706" s="37"/>
      <c r="OMP706" s="38"/>
      <c r="OMQ706" s="34"/>
      <c r="OMR706" s="39"/>
      <c r="OMS706" s="39"/>
      <c r="OMT706" s="39"/>
      <c r="OMU706" s="39"/>
      <c r="OMV706" s="39"/>
      <c r="OMW706" s="39"/>
      <c r="OMX706" s="39"/>
      <c r="OMY706" s="39"/>
      <c r="OMZ706" s="39"/>
      <c r="ONA706" s="39"/>
      <c r="ONB706" s="39"/>
      <c r="ONC706" s="37"/>
      <c r="OND706" s="37"/>
      <c r="ONE706" s="37"/>
      <c r="ONF706" s="37"/>
      <c r="ONG706" s="34"/>
      <c r="ONH706" s="40"/>
      <c r="ONI706" s="34"/>
      <c r="ONJ706" s="34"/>
      <c r="ONK706" s="35"/>
      <c r="ONL706" s="36"/>
      <c r="ONM706" s="37"/>
      <c r="ONN706" s="34"/>
      <c r="ONO706" s="34"/>
      <c r="ONP706" s="41"/>
      <c r="ONQ706" s="41"/>
      <c r="ONR706" s="41"/>
      <c r="ONS706" s="41"/>
      <c r="ONT706" s="36"/>
      <c r="ONU706" s="41"/>
      <c r="ONV706" s="36"/>
      <c r="ONW706" s="34"/>
      <c r="ONX706" s="34"/>
      <c r="ONY706" s="37"/>
      <c r="ONZ706" s="38"/>
      <c r="OOA706" s="34"/>
      <c r="OOB706" s="39"/>
      <c r="OOC706" s="39"/>
      <c r="OOD706" s="39"/>
      <c r="OOE706" s="39"/>
      <c r="OOF706" s="39"/>
      <c r="OOG706" s="39"/>
      <c r="OOH706" s="39"/>
      <c r="OOI706" s="39"/>
      <c r="OOJ706" s="39"/>
      <c r="OOK706" s="39"/>
      <c r="OOL706" s="39"/>
      <c r="OOM706" s="37"/>
      <c r="OON706" s="37"/>
      <c r="OOO706" s="37"/>
      <c r="OOP706" s="37"/>
      <c r="OOQ706" s="34"/>
      <c r="OOR706" s="40"/>
      <c r="OOS706" s="34"/>
      <c r="OOT706" s="34"/>
      <c r="OOU706" s="35"/>
      <c r="OOV706" s="36"/>
      <c r="OOW706" s="37"/>
      <c r="OOX706" s="34"/>
      <c r="OOY706" s="34"/>
      <c r="OOZ706" s="41"/>
      <c r="OPA706" s="41"/>
      <c r="OPB706" s="41"/>
      <c r="OPC706" s="41"/>
      <c r="OPD706" s="36"/>
      <c r="OPE706" s="41"/>
      <c r="OPF706" s="36"/>
      <c r="OPG706" s="34"/>
      <c r="OPH706" s="34"/>
      <c r="OPI706" s="37"/>
      <c r="OPJ706" s="38"/>
      <c r="OPK706" s="34"/>
      <c r="OPL706" s="39"/>
      <c r="OPM706" s="39"/>
      <c r="OPN706" s="39"/>
      <c r="OPO706" s="39"/>
      <c r="OPP706" s="39"/>
      <c r="OPQ706" s="39"/>
      <c r="OPR706" s="39"/>
      <c r="OPS706" s="39"/>
      <c r="OPT706" s="39"/>
      <c r="OPU706" s="39"/>
      <c r="OPV706" s="39"/>
      <c r="OPW706" s="37"/>
      <c r="OPX706" s="37"/>
      <c r="OPY706" s="37"/>
      <c r="OPZ706" s="37"/>
      <c r="OQA706" s="34"/>
      <c r="OQB706" s="40"/>
      <c r="OQC706" s="34"/>
      <c r="OQD706" s="34"/>
      <c r="OQE706" s="35"/>
      <c r="OQF706" s="36"/>
      <c r="OQG706" s="37"/>
      <c r="OQH706" s="34"/>
      <c r="OQI706" s="34"/>
      <c r="OQJ706" s="41"/>
      <c r="OQK706" s="41"/>
      <c r="OQL706" s="41"/>
      <c r="OQM706" s="41"/>
      <c r="OQN706" s="36"/>
      <c r="OQO706" s="41"/>
      <c r="OQP706" s="36"/>
      <c r="OQQ706" s="34"/>
      <c r="OQR706" s="34"/>
      <c r="OQS706" s="37"/>
      <c r="OQT706" s="38"/>
      <c r="OQU706" s="34"/>
      <c r="OQV706" s="39"/>
      <c r="OQW706" s="39"/>
      <c r="OQX706" s="39"/>
      <c r="OQY706" s="39"/>
      <c r="OQZ706" s="39"/>
      <c r="ORA706" s="39"/>
      <c r="ORB706" s="39"/>
      <c r="ORC706" s="39"/>
      <c r="ORD706" s="39"/>
      <c r="ORE706" s="39"/>
      <c r="ORF706" s="39"/>
      <c r="ORG706" s="37"/>
      <c r="ORH706" s="37"/>
      <c r="ORI706" s="37"/>
      <c r="ORJ706" s="37"/>
      <c r="ORK706" s="34"/>
      <c r="ORL706" s="40"/>
      <c r="ORM706" s="34"/>
      <c r="ORN706" s="34"/>
      <c r="ORO706" s="35"/>
      <c r="ORP706" s="36"/>
      <c r="ORQ706" s="37"/>
      <c r="ORR706" s="34"/>
      <c r="ORS706" s="34"/>
      <c r="ORT706" s="41"/>
      <c r="ORU706" s="41"/>
      <c r="ORV706" s="41"/>
      <c r="ORW706" s="41"/>
      <c r="ORX706" s="36"/>
      <c r="ORY706" s="41"/>
      <c r="ORZ706" s="36"/>
      <c r="OSA706" s="34"/>
      <c r="OSB706" s="34"/>
      <c r="OSC706" s="37"/>
      <c r="OSD706" s="38"/>
      <c r="OSE706" s="34"/>
      <c r="OSF706" s="39"/>
      <c r="OSG706" s="39"/>
      <c r="OSH706" s="39"/>
      <c r="OSI706" s="39"/>
      <c r="OSJ706" s="39"/>
      <c r="OSK706" s="39"/>
      <c r="OSL706" s="39"/>
      <c r="OSM706" s="39"/>
      <c r="OSN706" s="39"/>
      <c r="OSO706" s="39"/>
      <c r="OSP706" s="39"/>
      <c r="OSQ706" s="37"/>
      <c r="OSR706" s="37"/>
      <c r="OSS706" s="37"/>
      <c r="OST706" s="37"/>
      <c r="OSU706" s="34"/>
      <c r="OSV706" s="40"/>
      <c r="OSW706" s="34"/>
      <c r="OSX706" s="34"/>
      <c r="OSY706" s="35"/>
      <c r="OSZ706" s="36"/>
      <c r="OTA706" s="37"/>
      <c r="OTB706" s="34"/>
      <c r="OTC706" s="34"/>
      <c r="OTD706" s="41"/>
      <c r="OTE706" s="41"/>
      <c r="OTF706" s="41"/>
      <c r="OTG706" s="41"/>
      <c r="OTH706" s="36"/>
      <c r="OTI706" s="41"/>
      <c r="OTJ706" s="36"/>
      <c r="OTK706" s="34"/>
      <c r="OTL706" s="34"/>
      <c r="OTM706" s="37"/>
      <c r="OTN706" s="38"/>
      <c r="OTO706" s="34"/>
      <c r="OTP706" s="39"/>
      <c r="OTQ706" s="39"/>
      <c r="OTR706" s="39"/>
      <c r="OTS706" s="39"/>
      <c r="OTT706" s="39"/>
      <c r="OTU706" s="39"/>
      <c r="OTV706" s="39"/>
      <c r="OTW706" s="39"/>
      <c r="OTX706" s="39"/>
      <c r="OTY706" s="39"/>
      <c r="OTZ706" s="39"/>
      <c r="OUA706" s="37"/>
      <c r="OUB706" s="37"/>
      <c r="OUC706" s="37"/>
      <c r="OUD706" s="37"/>
      <c r="OUE706" s="34"/>
      <c r="OUF706" s="40"/>
      <c r="OUG706" s="34"/>
      <c r="OUH706" s="34"/>
      <c r="OUI706" s="35"/>
      <c r="OUJ706" s="36"/>
      <c r="OUK706" s="37"/>
      <c r="OUL706" s="34"/>
      <c r="OUM706" s="34"/>
      <c r="OUN706" s="41"/>
      <c r="OUO706" s="41"/>
      <c r="OUP706" s="41"/>
      <c r="OUQ706" s="41"/>
      <c r="OUR706" s="36"/>
      <c r="OUS706" s="41"/>
      <c r="OUT706" s="36"/>
      <c r="OUU706" s="34"/>
      <c r="OUV706" s="34"/>
      <c r="OUW706" s="37"/>
      <c r="OUX706" s="38"/>
      <c r="OUY706" s="34"/>
      <c r="OUZ706" s="39"/>
      <c r="OVA706" s="39"/>
      <c r="OVB706" s="39"/>
      <c r="OVC706" s="39"/>
      <c r="OVD706" s="39"/>
      <c r="OVE706" s="39"/>
      <c r="OVF706" s="39"/>
      <c r="OVG706" s="39"/>
      <c r="OVH706" s="39"/>
      <c r="OVI706" s="39"/>
      <c r="OVJ706" s="39"/>
      <c r="OVK706" s="37"/>
      <c r="OVL706" s="37"/>
      <c r="OVM706" s="37"/>
      <c r="OVN706" s="37"/>
      <c r="OVO706" s="34"/>
      <c r="OVP706" s="40"/>
      <c r="OVQ706" s="34"/>
      <c r="OVR706" s="34"/>
      <c r="OVS706" s="35"/>
      <c r="OVT706" s="36"/>
      <c r="OVU706" s="37"/>
      <c r="OVV706" s="34"/>
      <c r="OVW706" s="34"/>
      <c r="OVX706" s="41"/>
      <c r="OVY706" s="41"/>
      <c r="OVZ706" s="41"/>
      <c r="OWA706" s="41"/>
      <c r="OWB706" s="36"/>
      <c r="OWC706" s="41"/>
      <c r="OWD706" s="36"/>
      <c r="OWE706" s="34"/>
      <c r="OWF706" s="34"/>
      <c r="OWG706" s="37"/>
      <c r="OWH706" s="38"/>
      <c r="OWI706" s="34"/>
      <c r="OWJ706" s="39"/>
      <c r="OWK706" s="39"/>
      <c r="OWL706" s="39"/>
      <c r="OWM706" s="39"/>
      <c r="OWN706" s="39"/>
      <c r="OWO706" s="39"/>
      <c r="OWP706" s="39"/>
      <c r="OWQ706" s="39"/>
      <c r="OWR706" s="39"/>
      <c r="OWS706" s="39"/>
      <c r="OWT706" s="39"/>
      <c r="OWU706" s="37"/>
      <c r="OWV706" s="37"/>
      <c r="OWW706" s="37"/>
      <c r="OWX706" s="37"/>
      <c r="OWY706" s="34"/>
      <c r="OWZ706" s="40"/>
      <c r="OXA706" s="34"/>
      <c r="OXB706" s="34"/>
      <c r="OXC706" s="35"/>
      <c r="OXD706" s="36"/>
      <c r="OXE706" s="37"/>
      <c r="OXF706" s="34"/>
      <c r="OXG706" s="34"/>
      <c r="OXH706" s="41"/>
      <c r="OXI706" s="41"/>
      <c r="OXJ706" s="41"/>
      <c r="OXK706" s="41"/>
      <c r="OXL706" s="36"/>
      <c r="OXM706" s="41"/>
      <c r="OXN706" s="36"/>
      <c r="OXO706" s="34"/>
      <c r="OXP706" s="34"/>
      <c r="OXQ706" s="37"/>
      <c r="OXR706" s="38"/>
      <c r="OXS706" s="34"/>
      <c r="OXT706" s="39"/>
      <c r="OXU706" s="39"/>
      <c r="OXV706" s="39"/>
      <c r="OXW706" s="39"/>
      <c r="OXX706" s="39"/>
      <c r="OXY706" s="39"/>
      <c r="OXZ706" s="39"/>
      <c r="OYA706" s="39"/>
      <c r="OYB706" s="39"/>
      <c r="OYC706" s="39"/>
      <c r="OYD706" s="39"/>
      <c r="OYE706" s="37"/>
      <c r="OYF706" s="37"/>
      <c r="OYG706" s="37"/>
      <c r="OYH706" s="37"/>
      <c r="OYI706" s="34"/>
      <c r="OYJ706" s="40"/>
      <c r="OYK706" s="34"/>
      <c r="OYL706" s="34"/>
      <c r="OYM706" s="35"/>
      <c r="OYN706" s="36"/>
      <c r="OYO706" s="37"/>
      <c r="OYP706" s="34"/>
      <c r="OYQ706" s="34"/>
      <c r="OYR706" s="41"/>
      <c r="OYS706" s="41"/>
      <c r="OYT706" s="41"/>
      <c r="OYU706" s="41"/>
      <c r="OYV706" s="36"/>
      <c r="OYW706" s="41"/>
      <c r="OYX706" s="36"/>
      <c r="OYY706" s="34"/>
      <c r="OYZ706" s="34"/>
      <c r="OZA706" s="37"/>
      <c r="OZB706" s="38"/>
      <c r="OZC706" s="34"/>
      <c r="OZD706" s="39"/>
      <c r="OZE706" s="39"/>
      <c r="OZF706" s="39"/>
      <c r="OZG706" s="39"/>
      <c r="OZH706" s="39"/>
      <c r="OZI706" s="39"/>
      <c r="OZJ706" s="39"/>
      <c r="OZK706" s="39"/>
      <c r="OZL706" s="39"/>
      <c r="OZM706" s="39"/>
      <c r="OZN706" s="39"/>
      <c r="OZO706" s="37"/>
      <c r="OZP706" s="37"/>
      <c r="OZQ706" s="37"/>
      <c r="OZR706" s="37"/>
      <c r="OZS706" s="34"/>
      <c r="OZT706" s="40"/>
      <c r="OZU706" s="34"/>
      <c r="OZV706" s="34"/>
      <c r="OZW706" s="35"/>
      <c r="OZX706" s="36"/>
      <c r="OZY706" s="37"/>
      <c r="OZZ706" s="34"/>
      <c r="PAA706" s="34"/>
      <c r="PAB706" s="41"/>
      <c r="PAC706" s="41"/>
      <c r="PAD706" s="41"/>
      <c r="PAE706" s="41"/>
      <c r="PAF706" s="36"/>
      <c r="PAG706" s="41"/>
      <c r="PAH706" s="36"/>
      <c r="PAI706" s="34"/>
      <c r="PAJ706" s="34"/>
      <c r="PAK706" s="37"/>
      <c r="PAL706" s="38"/>
      <c r="PAM706" s="34"/>
      <c r="PAN706" s="39"/>
      <c r="PAO706" s="39"/>
      <c r="PAP706" s="39"/>
      <c r="PAQ706" s="39"/>
      <c r="PAR706" s="39"/>
      <c r="PAS706" s="39"/>
      <c r="PAT706" s="39"/>
      <c r="PAU706" s="39"/>
      <c r="PAV706" s="39"/>
      <c r="PAW706" s="39"/>
      <c r="PAX706" s="39"/>
      <c r="PAY706" s="37"/>
      <c r="PAZ706" s="37"/>
      <c r="PBA706" s="37"/>
      <c r="PBB706" s="37"/>
      <c r="PBC706" s="34"/>
      <c r="PBD706" s="40"/>
      <c r="PBE706" s="34"/>
      <c r="PBF706" s="34"/>
      <c r="PBG706" s="35"/>
      <c r="PBH706" s="36"/>
      <c r="PBI706" s="37"/>
      <c r="PBJ706" s="34"/>
      <c r="PBK706" s="34"/>
      <c r="PBL706" s="41"/>
      <c r="PBM706" s="41"/>
      <c r="PBN706" s="41"/>
      <c r="PBO706" s="41"/>
      <c r="PBP706" s="36"/>
      <c r="PBQ706" s="41"/>
      <c r="PBR706" s="36"/>
      <c r="PBS706" s="34"/>
      <c r="PBT706" s="34"/>
      <c r="PBU706" s="37"/>
      <c r="PBV706" s="38"/>
      <c r="PBW706" s="34"/>
      <c r="PBX706" s="39"/>
      <c r="PBY706" s="39"/>
      <c r="PBZ706" s="39"/>
      <c r="PCA706" s="39"/>
      <c r="PCB706" s="39"/>
      <c r="PCC706" s="39"/>
      <c r="PCD706" s="39"/>
      <c r="PCE706" s="39"/>
      <c r="PCF706" s="39"/>
      <c r="PCG706" s="39"/>
      <c r="PCH706" s="39"/>
      <c r="PCI706" s="37"/>
      <c r="PCJ706" s="37"/>
      <c r="PCK706" s="37"/>
      <c r="PCL706" s="37"/>
      <c r="PCM706" s="34"/>
      <c r="PCN706" s="40"/>
      <c r="PCO706" s="34"/>
      <c r="PCP706" s="34"/>
      <c r="PCQ706" s="35"/>
      <c r="PCR706" s="36"/>
      <c r="PCS706" s="37"/>
      <c r="PCT706" s="34"/>
      <c r="PCU706" s="34"/>
      <c r="PCV706" s="41"/>
      <c r="PCW706" s="41"/>
      <c r="PCX706" s="41"/>
      <c r="PCY706" s="41"/>
      <c r="PCZ706" s="36"/>
      <c r="PDA706" s="41"/>
      <c r="PDB706" s="36"/>
      <c r="PDC706" s="34"/>
      <c r="PDD706" s="34"/>
      <c r="PDE706" s="37"/>
      <c r="PDF706" s="38"/>
      <c r="PDG706" s="34"/>
      <c r="PDH706" s="39"/>
      <c r="PDI706" s="39"/>
      <c r="PDJ706" s="39"/>
      <c r="PDK706" s="39"/>
      <c r="PDL706" s="39"/>
      <c r="PDM706" s="39"/>
      <c r="PDN706" s="39"/>
      <c r="PDO706" s="39"/>
      <c r="PDP706" s="39"/>
      <c r="PDQ706" s="39"/>
      <c r="PDR706" s="39"/>
      <c r="PDS706" s="37"/>
      <c r="PDT706" s="37"/>
      <c r="PDU706" s="37"/>
      <c r="PDV706" s="37"/>
      <c r="PDW706" s="34"/>
      <c r="PDX706" s="40"/>
      <c r="PDY706" s="34"/>
      <c r="PDZ706" s="34"/>
      <c r="PEA706" s="35"/>
      <c r="PEB706" s="36"/>
      <c r="PEC706" s="37"/>
      <c r="PED706" s="34"/>
      <c r="PEE706" s="34"/>
      <c r="PEF706" s="41"/>
      <c r="PEG706" s="41"/>
      <c r="PEH706" s="41"/>
      <c r="PEI706" s="41"/>
      <c r="PEJ706" s="36"/>
      <c r="PEK706" s="41"/>
      <c r="PEL706" s="36"/>
      <c r="PEM706" s="34"/>
      <c r="PEN706" s="34"/>
      <c r="PEO706" s="37"/>
      <c r="PEP706" s="38"/>
      <c r="PEQ706" s="34"/>
      <c r="PER706" s="39"/>
      <c r="PES706" s="39"/>
      <c r="PET706" s="39"/>
      <c r="PEU706" s="39"/>
      <c r="PEV706" s="39"/>
      <c r="PEW706" s="39"/>
      <c r="PEX706" s="39"/>
      <c r="PEY706" s="39"/>
      <c r="PEZ706" s="39"/>
      <c r="PFA706" s="39"/>
      <c r="PFB706" s="39"/>
      <c r="PFC706" s="37"/>
      <c r="PFD706" s="37"/>
      <c r="PFE706" s="37"/>
      <c r="PFF706" s="37"/>
      <c r="PFG706" s="34"/>
      <c r="PFH706" s="40"/>
      <c r="PFI706" s="34"/>
      <c r="PFJ706" s="34"/>
      <c r="PFK706" s="35"/>
      <c r="PFL706" s="36"/>
      <c r="PFM706" s="37"/>
      <c r="PFN706" s="34"/>
      <c r="PFO706" s="34"/>
      <c r="PFP706" s="41"/>
      <c r="PFQ706" s="41"/>
      <c r="PFR706" s="41"/>
      <c r="PFS706" s="41"/>
      <c r="PFT706" s="36"/>
      <c r="PFU706" s="41"/>
      <c r="PFV706" s="36"/>
      <c r="PFW706" s="34"/>
      <c r="PFX706" s="34"/>
      <c r="PFY706" s="37"/>
      <c r="PFZ706" s="38"/>
      <c r="PGA706" s="34"/>
      <c r="PGB706" s="39"/>
      <c r="PGC706" s="39"/>
      <c r="PGD706" s="39"/>
      <c r="PGE706" s="39"/>
      <c r="PGF706" s="39"/>
      <c r="PGG706" s="39"/>
      <c r="PGH706" s="39"/>
      <c r="PGI706" s="39"/>
      <c r="PGJ706" s="39"/>
      <c r="PGK706" s="39"/>
      <c r="PGL706" s="39"/>
      <c r="PGM706" s="37"/>
      <c r="PGN706" s="37"/>
      <c r="PGO706" s="37"/>
      <c r="PGP706" s="37"/>
      <c r="PGQ706" s="34"/>
      <c r="PGR706" s="40"/>
      <c r="PGS706" s="34"/>
      <c r="PGT706" s="34"/>
      <c r="PGU706" s="35"/>
      <c r="PGV706" s="36"/>
      <c r="PGW706" s="37"/>
      <c r="PGX706" s="34"/>
      <c r="PGY706" s="34"/>
      <c r="PGZ706" s="41"/>
      <c r="PHA706" s="41"/>
      <c r="PHB706" s="41"/>
      <c r="PHC706" s="41"/>
      <c r="PHD706" s="36"/>
      <c r="PHE706" s="41"/>
      <c r="PHF706" s="36"/>
      <c r="PHG706" s="34"/>
      <c r="PHH706" s="34"/>
      <c r="PHI706" s="37"/>
      <c r="PHJ706" s="38"/>
      <c r="PHK706" s="34"/>
      <c r="PHL706" s="39"/>
      <c r="PHM706" s="39"/>
      <c r="PHN706" s="39"/>
      <c r="PHO706" s="39"/>
      <c r="PHP706" s="39"/>
      <c r="PHQ706" s="39"/>
      <c r="PHR706" s="39"/>
      <c r="PHS706" s="39"/>
      <c r="PHT706" s="39"/>
      <c r="PHU706" s="39"/>
      <c r="PHV706" s="39"/>
      <c r="PHW706" s="37"/>
      <c r="PHX706" s="37"/>
      <c r="PHY706" s="37"/>
      <c r="PHZ706" s="37"/>
      <c r="PIA706" s="34"/>
      <c r="PIB706" s="40"/>
      <c r="PIC706" s="34"/>
      <c r="PID706" s="34"/>
      <c r="PIE706" s="35"/>
      <c r="PIF706" s="36"/>
      <c r="PIG706" s="37"/>
      <c r="PIH706" s="34"/>
      <c r="PII706" s="34"/>
      <c r="PIJ706" s="41"/>
      <c r="PIK706" s="41"/>
      <c r="PIL706" s="41"/>
      <c r="PIM706" s="41"/>
      <c r="PIN706" s="36"/>
      <c r="PIO706" s="41"/>
      <c r="PIP706" s="36"/>
      <c r="PIQ706" s="34"/>
      <c r="PIR706" s="34"/>
      <c r="PIS706" s="37"/>
      <c r="PIT706" s="38"/>
      <c r="PIU706" s="34"/>
      <c r="PIV706" s="39"/>
      <c r="PIW706" s="39"/>
      <c r="PIX706" s="39"/>
      <c r="PIY706" s="39"/>
      <c r="PIZ706" s="39"/>
      <c r="PJA706" s="39"/>
      <c r="PJB706" s="39"/>
      <c r="PJC706" s="39"/>
      <c r="PJD706" s="39"/>
      <c r="PJE706" s="39"/>
      <c r="PJF706" s="39"/>
      <c r="PJG706" s="37"/>
      <c r="PJH706" s="37"/>
      <c r="PJI706" s="37"/>
      <c r="PJJ706" s="37"/>
      <c r="PJK706" s="34"/>
      <c r="PJL706" s="40"/>
      <c r="PJM706" s="34"/>
      <c r="PJN706" s="34"/>
      <c r="PJO706" s="35"/>
      <c r="PJP706" s="36"/>
      <c r="PJQ706" s="37"/>
      <c r="PJR706" s="34"/>
      <c r="PJS706" s="34"/>
      <c r="PJT706" s="41"/>
      <c r="PJU706" s="41"/>
      <c r="PJV706" s="41"/>
      <c r="PJW706" s="41"/>
      <c r="PJX706" s="36"/>
      <c r="PJY706" s="41"/>
      <c r="PJZ706" s="36"/>
      <c r="PKA706" s="34"/>
      <c r="PKB706" s="34"/>
      <c r="PKC706" s="37"/>
      <c r="PKD706" s="38"/>
      <c r="PKE706" s="34"/>
      <c r="PKF706" s="39"/>
      <c r="PKG706" s="39"/>
      <c r="PKH706" s="39"/>
      <c r="PKI706" s="39"/>
      <c r="PKJ706" s="39"/>
      <c r="PKK706" s="39"/>
      <c r="PKL706" s="39"/>
      <c r="PKM706" s="39"/>
      <c r="PKN706" s="39"/>
      <c r="PKO706" s="39"/>
      <c r="PKP706" s="39"/>
      <c r="PKQ706" s="37"/>
      <c r="PKR706" s="37"/>
      <c r="PKS706" s="37"/>
      <c r="PKT706" s="37"/>
      <c r="PKU706" s="34"/>
      <c r="PKV706" s="40"/>
      <c r="PKW706" s="34"/>
      <c r="PKX706" s="34"/>
      <c r="PKY706" s="35"/>
      <c r="PKZ706" s="36"/>
      <c r="PLA706" s="37"/>
      <c r="PLB706" s="34"/>
      <c r="PLC706" s="34"/>
      <c r="PLD706" s="41"/>
      <c r="PLE706" s="41"/>
      <c r="PLF706" s="41"/>
      <c r="PLG706" s="41"/>
      <c r="PLH706" s="36"/>
      <c r="PLI706" s="41"/>
      <c r="PLJ706" s="36"/>
      <c r="PLK706" s="34"/>
      <c r="PLL706" s="34"/>
      <c r="PLM706" s="37"/>
      <c r="PLN706" s="38"/>
      <c r="PLO706" s="34"/>
      <c r="PLP706" s="39"/>
      <c r="PLQ706" s="39"/>
      <c r="PLR706" s="39"/>
      <c r="PLS706" s="39"/>
      <c r="PLT706" s="39"/>
      <c r="PLU706" s="39"/>
      <c r="PLV706" s="39"/>
      <c r="PLW706" s="39"/>
      <c r="PLX706" s="39"/>
      <c r="PLY706" s="39"/>
      <c r="PLZ706" s="39"/>
      <c r="PMA706" s="37"/>
      <c r="PMB706" s="37"/>
      <c r="PMC706" s="37"/>
      <c r="PMD706" s="37"/>
      <c r="PME706" s="34"/>
      <c r="PMF706" s="40"/>
      <c r="PMG706" s="34"/>
      <c r="PMH706" s="34"/>
      <c r="PMI706" s="35"/>
      <c r="PMJ706" s="36"/>
      <c r="PMK706" s="37"/>
      <c r="PML706" s="34"/>
      <c r="PMM706" s="34"/>
      <c r="PMN706" s="41"/>
      <c r="PMO706" s="41"/>
      <c r="PMP706" s="41"/>
      <c r="PMQ706" s="41"/>
      <c r="PMR706" s="36"/>
      <c r="PMS706" s="41"/>
      <c r="PMT706" s="36"/>
      <c r="PMU706" s="34"/>
      <c r="PMV706" s="34"/>
      <c r="PMW706" s="37"/>
      <c r="PMX706" s="38"/>
      <c r="PMY706" s="34"/>
      <c r="PMZ706" s="39"/>
      <c r="PNA706" s="39"/>
      <c r="PNB706" s="39"/>
      <c r="PNC706" s="39"/>
      <c r="PND706" s="39"/>
      <c r="PNE706" s="39"/>
      <c r="PNF706" s="39"/>
      <c r="PNG706" s="39"/>
      <c r="PNH706" s="39"/>
      <c r="PNI706" s="39"/>
      <c r="PNJ706" s="39"/>
      <c r="PNK706" s="37"/>
      <c r="PNL706" s="37"/>
      <c r="PNM706" s="37"/>
      <c r="PNN706" s="37"/>
      <c r="PNO706" s="34"/>
      <c r="PNP706" s="40"/>
      <c r="PNQ706" s="34"/>
      <c r="PNR706" s="34"/>
      <c r="PNS706" s="35"/>
      <c r="PNT706" s="36"/>
      <c r="PNU706" s="37"/>
      <c r="PNV706" s="34"/>
      <c r="PNW706" s="34"/>
      <c r="PNX706" s="41"/>
      <c r="PNY706" s="41"/>
      <c r="PNZ706" s="41"/>
      <c r="POA706" s="41"/>
      <c r="POB706" s="36"/>
      <c r="POC706" s="41"/>
      <c r="POD706" s="36"/>
      <c r="POE706" s="34"/>
      <c r="POF706" s="34"/>
      <c r="POG706" s="37"/>
      <c r="POH706" s="38"/>
      <c r="POI706" s="34"/>
      <c r="POJ706" s="39"/>
      <c r="POK706" s="39"/>
      <c r="POL706" s="39"/>
      <c r="POM706" s="39"/>
      <c r="PON706" s="39"/>
      <c r="POO706" s="39"/>
      <c r="POP706" s="39"/>
      <c r="POQ706" s="39"/>
      <c r="POR706" s="39"/>
      <c r="POS706" s="39"/>
      <c r="POT706" s="39"/>
      <c r="POU706" s="37"/>
      <c r="POV706" s="37"/>
      <c r="POW706" s="37"/>
      <c r="POX706" s="37"/>
      <c r="POY706" s="34"/>
      <c r="POZ706" s="40"/>
      <c r="PPA706" s="34"/>
      <c r="PPB706" s="34"/>
      <c r="PPC706" s="35"/>
      <c r="PPD706" s="36"/>
      <c r="PPE706" s="37"/>
      <c r="PPF706" s="34"/>
      <c r="PPG706" s="34"/>
      <c r="PPH706" s="41"/>
      <c r="PPI706" s="41"/>
      <c r="PPJ706" s="41"/>
      <c r="PPK706" s="41"/>
      <c r="PPL706" s="36"/>
      <c r="PPM706" s="41"/>
      <c r="PPN706" s="36"/>
      <c r="PPO706" s="34"/>
      <c r="PPP706" s="34"/>
      <c r="PPQ706" s="37"/>
      <c r="PPR706" s="38"/>
      <c r="PPS706" s="34"/>
      <c r="PPT706" s="39"/>
      <c r="PPU706" s="39"/>
      <c r="PPV706" s="39"/>
      <c r="PPW706" s="39"/>
      <c r="PPX706" s="39"/>
      <c r="PPY706" s="39"/>
      <c r="PPZ706" s="39"/>
      <c r="PQA706" s="39"/>
      <c r="PQB706" s="39"/>
      <c r="PQC706" s="39"/>
      <c r="PQD706" s="39"/>
      <c r="PQE706" s="37"/>
      <c r="PQF706" s="37"/>
      <c r="PQG706" s="37"/>
      <c r="PQH706" s="37"/>
      <c r="PQI706" s="34"/>
      <c r="PQJ706" s="40"/>
      <c r="PQK706" s="34"/>
      <c r="PQL706" s="34"/>
      <c r="PQM706" s="35"/>
      <c r="PQN706" s="36"/>
      <c r="PQO706" s="37"/>
      <c r="PQP706" s="34"/>
      <c r="PQQ706" s="34"/>
      <c r="PQR706" s="41"/>
      <c r="PQS706" s="41"/>
      <c r="PQT706" s="41"/>
      <c r="PQU706" s="41"/>
      <c r="PQV706" s="36"/>
      <c r="PQW706" s="41"/>
      <c r="PQX706" s="36"/>
      <c r="PQY706" s="34"/>
      <c r="PQZ706" s="34"/>
      <c r="PRA706" s="37"/>
      <c r="PRB706" s="38"/>
      <c r="PRC706" s="34"/>
      <c r="PRD706" s="39"/>
      <c r="PRE706" s="39"/>
      <c r="PRF706" s="39"/>
      <c r="PRG706" s="39"/>
      <c r="PRH706" s="39"/>
      <c r="PRI706" s="39"/>
      <c r="PRJ706" s="39"/>
      <c r="PRK706" s="39"/>
      <c r="PRL706" s="39"/>
      <c r="PRM706" s="39"/>
      <c r="PRN706" s="39"/>
      <c r="PRO706" s="37"/>
      <c r="PRP706" s="37"/>
      <c r="PRQ706" s="37"/>
      <c r="PRR706" s="37"/>
      <c r="PRS706" s="34"/>
      <c r="PRT706" s="40"/>
      <c r="PRU706" s="34"/>
      <c r="PRV706" s="34"/>
      <c r="PRW706" s="35"/>
      <c r="PRX706" s="36"/>
      <c r="PRY706" s="37"/>
      <c r="PRZ706" s="34"/>
      <c r="PSA706" s="34"/>
      <c r="PSB706" s="41"/>
      <c r="PSC706" s="41"/>
      <c r="PSD706" s="41"/>
      <c r="PSE706" s="41"/>
      <c r="PSF706" s="36"/>
      <c r="PSG706" s="41"/>
      <c r="PSH706" s="36"/>
      <c r="PSI706" s="34"/>
      <c r="PSJ706" s="34"/>
      <c r="PSK706" s="37"/>
      <c r="PSL706" s="38"/>
      <c r="PSM706" s="34"/>
      <c r="PSN706" s="39"/>
      <c r="PSO706" s="39"/>
      <c r="PSP706" s="39"/>
      <c r="PSQ706" s="39"/>
      <c r="PSR706" s="39"/>
      <c r="PSS706" s="39"/>
      <c r="PST706" s="39"/>
      <c r="PSU706" s="39"/>
      <c r="PSV706" s="39"/>
      <c r="PSW706" s="39"/>
      <c r="PSX706" s="39"/>
      <c r="PSY706" s="37"/>
      <c r="PSZ706" s="37"/>
      <c r="PTA706" s="37"/>
      <c r="PTB706" s="37"/>
      <c r="PTC706" s="34"/>
      <c r="PTD706" s="40"/>
      <c r="PTE706" s="34"/>
      <c r="PTF706" s="34"/>
      <c r="PTG706" s="35"/>
      <c r="PTH706" s="36"/>
      <c r="PTI706" s="37"/>
      <c r="PTJ706" s="34"/>
      <c r="PTK706" s="34"/>
      <c r="PTL706" s="41"/>
      <c r="PTM706" s="41"/>
      <c r="PTN706" s="41"/>
      <c r="PTO706" s="41"/>
      <c r="PTP706" s="36"/>
      <c r="PTQ706" s="41"/>
      <c r="PTR706" s="36"/>
      <c r="PTS706" s="34"/>
      <c r="PTT706" s="34"/>
      <c r="PTU706" s="37"/>
      <c r="PTV706" s="38"/>
      <c r="PTW706" s="34"/>
      <c r="PTX706" s="39"/>
      <c r="PTY706" s="39"/>
      <c r="PTZ706" s="39"/>
      <c r="PUA706" s="39"/>
      <c r="PUB706" s="39"/>
      <c r="PUC706" s="39"/>
      <c r="PUD706" s="39"/>
      <c r="PUE706" s="39"/>
      <c r="PUF706" s="39"/>
      <c r="PUG706" s="39"/>
      <c r="PUH706" s="39"/>
      <c r="PUI706" s="37"/>
      <c r="PUJ706" s="37"/>
      <c r="PUK706" s="37"/>
      <c r="PUL706" s="37"/>
      <c r="PUM706" s="34"/>
      <c r="PUN706" s="40"/>
      <c r="PUO706" s="34"/>
      <c r="PUP706" s="34"/>
      <c r="PUQ706" s="35"/>
      <c r="PUR706" s="36"/>
      <c r="PUS706" s="37"/>
      <c r="PUT706" s="34"/>
      <c r="PUU706" s="34"/>
      <c r="PUV706" s="41"/>
      <c r="PUW706" s="41"/>
      <c r="PUX706" s="41"/>
      <c r="PUY706" s="41"/>
      <c r="PUZ706" s="36"/>
      <c r="PVA706" s="41"/>
      <c r="PVB706" s="36"/>
      <c r="PVC706" s="34"/>
      <c r="PVD706" s="34"/>
      <c r="PVE706" s="37"/>
      <c r="PVF706" s="38"/>
      <c r="PVG706" s="34"/>
      <c r="PVH706" s="39"/>
      <c r="PVI706" s="39"/>
      <c r="PVJ706" s="39"/>
      <c r="PVK706" s="39"/>
      <c r="PVL706" s="39"/>
      <c r="PVM706" s="39"/>
      <c r="PVN706" s="39"/>
      <c r="PVO706" s="39"/>
      <c r="PVP706" s="39"/>
      <c r="PVQ706" s="39"/>
      <c r="PVR706" s="39"/>
      <c r="PVS706" s="37"/>
      <c r="PVT706" s="37"/>
      <c r="PVU706" s="37"/>
      <c r="PVV706" s="37"/>
      <c r="PVW706" s="34"/>
      <c r="PVX706" s="40"/>
      <c r="PVY706" s="34"/>
      <c r="PVZ706" s="34"/>
      <c r="PWA706" s="35"/>
      <c r="PWB706" s="36"/>
      <c r="PWC706" s="37"/>
      <c r="PWD706" s="34"/>
      <c r="PWE706" s="34"/>
      <c r="PWF706" s="41"/>
      <c r="PWG706" s="41"/>
      <c r="PWH706" s="41"/>
      <c r="PWI706" s="41"/>
      <c r="PWJ706" s="36"/>
      <c r="PWK706" s="41"/>
      <c r="PWL706" s="36"/>
      <c r="PWM706" s="34"/>
      <c r="PWN706" s="34"/>
      <c r="PWO706" s="37"/>
      <c r="PWP706" s="38"/>
      <c r="PWQ706" s="34"/>
      <c r="PWR706" s="39"/>
      <c r="PWS706" s="39"/>
      <c r="PWT706" s="39"/>
      <c r="PWU706" s="39"/>
      <c r="PWV706" s="39"/>
      <c r="PWW706" s="39"/>
      <c r="PWX706" s="39"/>
      <c r="PWY706" s="39"/>
      <c r="PWZ706" s="39"/>
      <c r="PXA706" s="39"/>
      <c r="PXB706" s="39"/>
      <c r="PXC706" s="37"/>
      <c r="PXD706" s="37"/>
      <c r="PXE706" s="37"/>
      <c r="PXF706" s="37"/>
      <c r="PXG706" s="34"/>
      <c r="PXH706" s="40"/>
      <c r="PXI706" s="34"/>
      <c r="PXJ706" s="34"/>
      <c r="PXK706" s="35"/>
      <c r="PXL706" s="36"/>
      <c r="PXM706" s="37"/>
      <c r="PXN706" s="34"/>
      <c r="PXO706" s="34"/>
      <c r="PXP706" s="41"/>
      <c r="PXQ706" s="41"/>
      <c r="PXR706" s="41"/>
      <c r="PXS706" s="41"/>
      <c r="PXT706" s="36"/>
      <c r="PXU706" s="41"/>
      <c r="PXV706" s="36"/>
      <c r="PXW706" s="34"/>
      <c r="PXX706" s="34"/>
      <c r="PXY706" s="37"/>
      <c r="PXZ706" s="38"/>
      <c r="PYA706" s="34"/>
      <c r="PYB706" s="39"/>
      <c r="PYC706" s="39"/>
      <c r="PYD706" s="39"/>
      <c r="PYE706" s="39"/>
      <c r="PYF706" s="39"/>
      <c r="PYG706" s="39"/>
      <c r="PYH706" s="39"/>
      <c r="PYI706" s="39"/>
      <c r="PYJ706" s="39"/>
      <c r="PYK706" s="39"/>
      <c r="PYL706" s="39"/>
      <c r="PYM706" s="37"/>
      <c r="PYN706" s="37"/>
      <c r="PYO706" s="37"/>
      <c r="PYP706" s="37"/>
      <c r="PYQ706" s="34"/>
      <c r="PYR706" s="40"/>
      <c r="PYS706" s="34"/>
      <c r="PYT706" s="34"/>
      <c r="PYU706" s="35"/>
      <c r="PYV706" s="36"/>
      <c r="PYW706" s="37"/>
      <c r="PYX706" s="34"/>
      <c r="PYY706" s="34"/>
      <c r="PYZ706" s="41"/>
      <c r="PZA706" s="41"/>
      <c r="PZB706" s="41"/>
      <c r="PZC706" s="41"/>
      <c r="PZD706" s="36"/>
      <c r="PZE706" s="41"/>
      <c r="PZF706" s="36"/>
      <c r="PZG706" s="34"/>
      <c r="PZH706" s="34"/>
      <c r="PZI706" s="37"/>
      <c r="PZJ706" s="38"/>
      <c r="PZK706" s="34"/>
      <c r="PZL706" s="39"/>
      <c r="PZM706" s="39"/>
      <c r="PZN706" s="39"/>
      <c r="PZO706" s="39"/>
      <c r="PZP706" s="39"/>
      <c r="PZQ706" s="39"/>
      <c r="PZR706" s="39"/>
      <c r="PZS706" s="39"/>
      <c r="PZT706" s="39"/>
      <c r="PZU706" s="39"/>
      <c r="PZV706" s="39"/>
      <c r="PZW706" s="37"/>
      <c r="PZX706" s="37"/>
      <c r="PZY706" s="37"/>
      <c r="PZZ706" s="37"/>
      <c r="QAA706" s="34"/>
      <c r="QAB706" s="40"/>
      <c r="QAC706" s="34"/>
      <c r="QAD706" s="34"/>
      <c r="QAE706" s="35"/>
      <c r="QAF706" s="36"/>
      <c r="QAG706" s="37"/>
      <c r="QAH706" s="34"/>
      <c r="QAI706" s="34"/>
      <c r="QAJ706" s="41"/>
      <c r="QAK706" s="41"/>
      <c r="QAL706" s="41"/>
      <c r="QAM706" s="41"/>
      <c r="QAN706" s="36"/>
      <c r="QAO706" s="41"/>
      <c r="QAP706" s="36"/>
      <c r="QAQ706" s="34"/>
      <c r="QAR706" s="34"/>
      <c r="QAS706" s="37"/>
      <c r="QAT706" s="38"/>
      <c r="QAU706" s="34"/>
      <c r="QAV706" s="39"/>
      <c r="QAW706" s="39"/>
      <c r="QAX706" s="39"/>
      <c r="QAY706" s="39"/>
      <c r="QAZ706" s="39"/>
      <c r="QBA706" s="39"/>
      <c r="QBB706" s="39"/>
      <c r="QBC706" s="39"/>
      <c r="QBD706" s="39"/>
      <c r="QBE706" s="39"/>
      <c r="QBF706" s="39"/>
      <c r="QBG706" s="37"/>
      <c r="QBH706" s="37"/>
      <c r="QBI706" s="37"/>
      <c r="QBJ706" s="37"/>
      <c r="QBK706" s="34"/>
      <c r="QBL706" s="40"/>
      <c r="QBM706" s="34"/>
      <c r="QBN706" s="34"/>
      <c r="QBO706" s="35"/>
      <c r="QBP706" s="36"/>
      <c r="QBQ706" s="37"/>
      <c r="QBR706" s="34"/>
      <c r="QBS706" s="34"/>
      <c r="QBT706" s="41"/>
      <c r="QBU706" s="41"/>
      <c r="QBV706" s="41"/>
      <c r="QBW706" s="41"/>
      <c r="QBX706" s="36"/>
      <c r="QBY706" s="41"/>
      <c r="QBZ706" s="36"/>
      <c r="QCA706" s="34"/>
      <c r="QCB706" s="34"/>
      <c r="QCC706" s="37"/>
      <c r="QCD706" s="38"/>
      <c r="QCE706" s="34"/>
      <c r="QCF706" s="39"/>
      <c r="QCG706" s="39"/>
      <c r="QCH706" s="39"/>
      <c r="QCI706" s="39"/>
      <c r="QCJ706" s="39"/>
      <c r="QCK706" s="39"/>
      <c r="QCL706" s="39"/>
      <c r="QCM706" s="39"/>
      <c r="QCN706" s="39"/>
      <c r="QCO706" s="39"/>
      <c r="QCP706" s="39"/>
      <c r="QCQ706" s="37"/>
      <c r="QCR706" s="37"/>
      <c r="QCS706" s="37"/>
      <c r="QCT706" s="37"/>
      <c r="QCU706" s="34"/>
      <c r="QCV706" s="40"/>
      <c r="QCW706" s="34"/>
      <c r="QCX706" s="34"/>
      <c r="QCY706" s="35"/>
      <c r="QCZ706" s="36"/>
      <c r="QDA706" s="37"/>
      <c r="QDB706" s="34"/>
      <c r="QDC706" s="34"/>
      <c r="QDD706" s="41"/>
      <c r="QDE706" s="41"/>
      <c r="QDF706" s="41"/>
      <c r="QDG706" s="41"/>
      <c r="QDH706" s="36"/>
      <c r="QDI706" s="41"/>
      <c r="QDJ706" s="36"/>
      <c r="QDK706" s="34"/>
      <c r="QDL706" s="34"/>
      <c r="QDM706" s="37"/>
      <c r="QDN706" s="38"/>
      <c r="QDO706" s="34"/>
      <c r="QDP706" s="39"/>
      <c r="QDQ706" s="39"/>
      <c r="QDR706" s="39"/>
      <c r="QDS706" s="39"/>
      <c r="QDT706" s="39"/>
      <c r="QDU706" s="39"/>
      <c r="QDV706" s="39"/>
      <c r="QDW706" s="39"/>
      <c r="QDX706" s="39"/>
      <c r="QDY706" s="39"/>
      <c r="QDZ706" s="39"/>
      <c r="QEA706" s="37"/>
      <c r="QEB706" s="37"/>
      <c r="QEC706" s="37"/>
      <c r="QED706" s="37"/>
      <c r="QEE706" s="34"/>
      <c r="QEF706" s="40"/>
      <c r="QEG706" s="34"/>
      <c r="QEH706" s="34"/>
      <c r="QEI706" s="35"/>
      <c r="QEJ706" s="36"/>
      <c r="QEK706" s="37"/>
      <c r="QEL706" s="34"/>
      <c r="QEM706" s="34"/>
      <c r="QEN706" s="41"/>
      <c r="QEO706" s="41"/>
      <c r="QEP706" s="41"/>
      <c r="QEQ706" s="41"/>
      <c r="QER706" s="36"/>
      <c r="QES706" s="41"/>
      <c r="QET706" s="36"/>
      <c r="QEU706" s="34"/>
      <c r="QEV706" s="34"/>
      <c r="QEW706" s="37"/>
      <c r="QEX706" s="38"/>
      <c r="QEY706" s="34"/>
      <c r="QEZ706" s="39"/>
      <c r="QFA706" s="39"/>
      <c r="QFB706" s="39"/>
      <c r="QFC706" s="39"/>
      <c r="QFD706" s="39"/>
      <c r="QFE706" s="39"/>
      <c r="QFF706" s="39"/>
      <c r="QFG706" s="39"/>
      <c r="QFH706" s="39"/>
      <c r="QFI706" s="39"/>
      <c r="QFJ706" s="39"/>
      <c r="QFK706" s="37"/>
      <c r="QFL706" s="37"/>
      <c r="QFM706" s="37"/>
      <c r="QFN706" s="37"/>
      <c r="QFO706" s="34"/>
      <c r="QFP706" s="40"/>
      <c r="QFQ706" s="34"/>
      <c r="QFR706" s="34"/>
      <c r="QFS706" s="35"/>
      <c r="QFT706" s="36"/>
      <c r="QFU706" s="37"/>
      <c r="QFV706" s="34"/>
      <c r="QFW706" s="34"/>
      <c r="QFX706" s="41"/>
      <c r="QFY706" s="41"/>
      <c r="QFZ706" s="41"/>
      <c r="QGA706" s="41"/>
      <c r="QGB706" s="36"/>
      <c r="QGC706" s="41"/>
      <c r="QGD706" s="36"/>
      <c r="QGE706" s="34"/>
      <c r="QGF706" s="34"/>
      <c r="QGG706" s="37"/>
      <c r="QGH706" s="38"/>
      <c r="QGI706" s="34"/>
      <c r="QGJ706" s="39"/>
      <c r="QGK706" s="39"/>
      <c r="QGL706" s="39"/>
      <c r="QGM706" s="39"/>
      <c r="QGN706" s="39"/>
      <c r="QGO706" s="39"/>
      <c r="QGP706" s="39"/>
      <c r="QGQ706" s="39"/>
      <c r="QGR706" s="39"/>
      <c r="QGS706" s="39"/>
      <c r="QGT706" s="39"/>
      <c r="QGU706" s="37"/>
      <c r="QGV706" s="37"/>
      <c r="QGW706" s="37"/>
      <c r="QGX706" s="37"/>
      <c r="QGY706" s="34"/>
      <c r="QGZ706" s="40"/>
      <c r="QHA706" s="34"/>
      <c r="QHB706" s="34"/>
      <c r="QHC706" s="35"/>
      <c r="QHD706" s="36"/>
      <c r="QHE706" s="37"/>
      <c r="QHF706" s="34"/>
      <c r="QHG706" s="34"/>
      <c r="QHH706" s="41"/>
      <c r="QHI706" s="41"/>
      <c r="QHJ706" s="41"/>
      <c r="QHK706" s="41"/>
      <c r="QHL706" s="36"/>
      <c r="QHM706" s="41"/>
      <c r="QHN706" s="36"/>
      <c r="QHO706" s="34"/>
      <c r="QHP706" s="34"/>
      <c r="QHQ706" s="37"/>
      <c r="QHR706" s="38"/>
      <c r="QHS706" s="34"/>
      <c r="QHT706" s="39"/>
      <c r="QHU706" s="39"/>
      <c r="QHV706" s="39"/>
      <c r="QHW706" s="39"/>
      <c r="QHX706" s="39"/>
      <c r="QHY706" s="39"/>
      <c r="QHZ706" s="39"/>
      <c r="QIA706" s="39"/>
      <c r="QIB706" s="39"/>
      <c r="QIC706" s="39"/>
      <c r="QID706" s="39"/>
      <c r="QIE706" s="37"/>
      <c r="QIF706" s="37"/>
      <c r="QIG706" s="37"/>
      <c r="QIH706" s="37"/>
      <c r="QII706" s="34"/>
      <c r="QIJ706" s="40"/>
      <c r="QIK706" s="34"/>
      <c r="QIL706" s="34"/>
      <c r="QIM706" s="35"/>
      <c r="QIN706" s="36"/>
      <c r="QIO706" s="37"/>
      <c r="QIP706" s="34"/>
      <c r="QIQ706" s="34"/>
      <c r="QIR706" s="41"/>
      <c r="QIS706" s="41"/>
      <c r="QIT706" s="41"/>
      <c r="QIU706" s="41"/>
      <c r="QIV706" s="36"/>
      <c r="QIW706" s="41"/>
      <c r="QIX706" s="36"/>
      <c r="QIY706" s="34"/>
      <c r="QIZ706" s="34"/>
      <c r="QJA706" s="37"/>
      <c r="QJB706" s="38"/>
      <c r="QJC706" s="34"/>
      <c r="QJD706" s="39"/>
      <c r="QJE706" s="39"/>
      <c r="QJF706" s="39"/>
      <c r="QJG706" s="39"/>
      <c r="QJH706" s="39"/>
      <c r="QJI706" s="39"/>
      <c r="QJJ706" s="39"/>
      <c r="QJK706" s="39"/>
      <c r="QJL706" s="39"/>
      <c r="QJM706" s="39"/>
      <c r="QJN706" s="39"/>
      <c r="QJO706" s="37"/>
      <c r="QJP706" s="37"/>
      <c r="QJQ706" s="37"/>
      <c r="QJR706" s="37"/>
      <c r="QJS706" s="34"/>
      <c r="QJT706" s="40"/>
      <c r="QJU706" s="34"/>
      <c r="QJV706" s="34"/>
      <c r="QJW706" s="35"/>
      <c r="QJX706" s="36"/>
      <c r="QJY706" s="37"/>
      <c r="QJZ706" s="34"/>
      <c r="QKA706" s="34"/>
      <c r="QKB706" s="41"/>
      <c r="QKC706" s="41"/>
      <c r="QKD706" s="41"/>
      <c r="QKE706" s="41"/>
      <c r="QKF706" s="36"/>
      <c r="QKG706" s="41"/>
      <c r="QKH706" s="36"/>
      <c r="QKI706" s="34"/>
      <c r="QKJ706" s="34"/>
      <c r="QKK706" s="37"/>
      <c r="QKL706" s="38"/>
      <c r="QKM706" s="34"/>
      <c r="QKN706" s="39"/>
      <c r="QKO706" s="39"/>
      <c r="QKP706" s="39"/>
      <c r="QKQ706" s="39"/>
      <c r="QKR706" s="39"/>
      <c r="QKS706" s="39"/>
      <c r="QKT706" s="39"/>
      <c r="QKU706" s="39"/>
      <c r="QKV706" s="39"/>
      <c r="QKW706" s="39"/>
      <c r="QKX706" s="39"/>
      <c r="QKY706" s="37"/>
      <c r="QKZ706" s="37"/>
      <c r="QLA706" s="37"/>
      <c r="QLB706" s="37"/>
      <c r="QLC706" s="34"/>
      <c r="QLD706" s="40"/>
      <c r="QLE706" s="34"/>
      <c r="QLF706" s="34"/>
      <c r="QLG706" s="35"/>
      <c r="QLH706" s="36"/>
      <c r="QLI706" s="37"/>
      <c r="QLJ706" s="34"/>
      <c r="QLK706" s="34"/>
      <c r="QLL706" s="41"/>
      <c r="QLM706" s="41"/>
      <c r="QLN706" s="41"/>
      <c r="QLO706" s="41"/>
      <c r="QLP706" s="36"/>
      <c r="QLQ706" s="41"/>
      <c r="QLR706" s="36"/>
      <c r="QLS706" s="34"/>
      <c r="QLT706" s="34"/>
      <c r="QLU706" s="37"/>
      <c r="QLV706" s="38"/>
      <c r="QLW706" s="34"/>
      <c r="QLX706" s="39"/>
      <c r="QLY706" s="39"/>
      <c r="QLZ706" s="39"/>
      <c r="QMA706" s="39"/>
      <c r="QMB706" s="39"/>
      <c r="QMC706" s="39"/>
      <c r="QMD706" s="39"/>
      <c r="QME706" s="39"/>
      <c r="QMF706" s="39"/>
      <c r="QMG706" s="39"/>
      <c r="QMH706" s="39"/>
      <c r="QMI706" s="37"/>
      <c r="QMJ706" s="37"/>
      <c r="QMK706" s="37"/>
      <c r="QML706" s="37"/>
      <c r="QMM706" s="34"/>
      <c r="QMN706" s="40"/>
      <c r="QMO706" s="34"/>
      <c r="QMP706" s="34"/>
      <c r="QMQ706" s="35"/>
      <c r="QMR706" s="36"/>
      <c r="QMS706" s="37"/>
      <c r="QMT706" s="34"/>
      <c r="QMU706" s="34"/>
      <c r="QMV706" s="41"/>
      <c r="QMW706" s="41"/>
      <c r="QMX706" s="41"/>
      <c r="QMY706" s="41"/>
      <c r="QMZ706" s="36"/>
      <c r="QNA706" s="41"/>
      <c r="QNB706" s="36"/>
      <c r="QNC706" s="34"/>
      <c r="QND706" s="34"/>
      <c r="QNE706" s="37"/>
      <c r="QNF706" s="38"/>
      <c r="QNG706" s="34"/>
      <c r="QNH706" s="39"/>
      <c r="QNI706" s="39"/>
      <c r="QNJ706" s="39"/>
      <c r="QNK706" s="39"/>
      <c r="QNL706" s="39"/>
      <c r="QNM706" s="39"/>
      <c r="QNN706" s="39"/>
      <c r="QNO706" s="39"/>
      <c r="QNP706" s="39"/>
      <c r="QNQ706" s="39"/>
      <c r="QNR706" s="39"/>
      <c r="QNS706" s="37"/>
      <c r="QNT706" s="37"/>
      <c r="QNU706" s="37"/>
      <c r="QNV706" s="37"/>
      <c r="QNW706" s="34"/>
      <c r="QNX706" s="40"/>
      <c r="QNY706" s="34"/>
      <c r="QNZ706" s="34"/>
      <c r="QOA706" s="35"/>
      <c r="QOB706" s="36"/>
      <c r="QOC706" s="37"/>
      <c r="QOD706" s="34"/>
      <c r="QOE706" s="34"/>
      <c r="QOF706" s="41"/>
      <c r="QOG706" s="41"/>
      <c r="QOH706" s="41"/>
      <c r="QOI706" s="41"/>
      <c r="QOJ706" s="36"/>
      <c r="QOK706" s="41"/>
      <c r="QOL706" s="36"/>
      <c r="QOM706" s="34"/>
      <c r="QON706" s="34"/>
      <c r="QOO706" s="37"/>
      <c r="QOP706" s="38"/>
      <c r="QOQ706" s="34"/>
      <c r="QOR706" s="39"/>
      <c r="QOS706" s="39"/>
      <c r="QOT706" s="39"/>
      <c r="QOU706" s="39"/>
      <c r="QOV706" s="39"/>
      <c r="QOW706" s="39"/>
      <c r="QOX706" s="39"/>
      <c r="QOY706" s="39"/>
      <c r="QOZ706" s="39"/>
      <c r="QPA706" s="39"/>
      <c r="QPB706" s="39"/>
      <c r="QPC706" s="37"/>
      <c r="QPD706" s="37"/>
      <c r="QPE706" s="37"/>
      <c r="QPF706" s="37"/>
      <c r="QPG706" s="34"/>
      <c r="QPH706" s="40"/>
      <c r="QPI706" s="34"/>
      <c r="QPJ706" s="34"/>
      <c r="QPK706" s="35"/>
      <c r="QPL706" s="36"/>
      <c r="QPM706" s="37"/>
      <c r="QPN706" s="34"/>
      <c r="QPO706" s="34"/>
      <c r="QPP706" s="41"/>
      <c r="QPQ706" s="41"/>
      <c r="QPR706" s="41"/>
      <c r="QPS706" s="41"/>
      <c r="QPT706" s="36"/>
      <c r="QPU706" s="41"/>
      <c r="QPV706" s="36"/>
      <c r="QPW706" s="34"/>
      <c r="QPX706" s="34"/>
      <c r="QPY706" s="37"/>
      <c r="QPZ706" s="38"/>
      <c r="QQA706" s="34"/>
      <c r="QQB706" s="39"/>
      <c r="QQC706" s="39"/>
      <c r="QQD706" s="39"/>
      <c r="QQE706" s="39"/>
      <c r="QQF706" s="39"/>
      <c r="QQG706" s="39"/>
      <c r="QQH706" s="39"/>
      <c r="QQI706" s="39"/>
      <c r="QQJ706" s="39"/>
      <c r="QQK706" s="39"/>
      <c r="QQL706" s="39"/>
      <c r="QQM706" s="37"/>
      <c r="QQN706" s="37"/>
      <c r="QQO706" s="37"/>
      <c r="QQP706" s="37"/>
      <c r="QQQ706" s="34"/>
      <c r="QQR706" s="40"/>
      <c r="QQS706" s="34"/>
      <c r="QQT706" s="34"/>
      <c r="QQU706" s="35"/>
      <c r="QQV706" s="36"/>
      <c r="QQW706" s="37"/>
      <c r="QQX706" s="34"/>
      <c r="QQY706" s="34"/>
      <c r="QQZ706" s="41"/>
      <c r="QRA706" s="41"/>
      <c r="QRB706" s="41"/>
      <c r="QRC706" s="41"/>
      <c r="QRD706" s="36"/>
      <c r="QRE706" s="41"/>
      <c r="QRF706" s="36"/>
      <c r="QRG706" s="34"/>
      <c r="QRH706" s="34"/>
      <c r="QRI706" s="37"/>
      <c r="QRJ706" s="38"/>
      <c r="QRK706" s="34"/>
      <c r="QRL706" s="39"/>
      <c r="QRM706" s="39"/>
      <c r="QRN706" s="39"/>
      <c r="QRO706" s="39"/>
      <c r="QRP706" s="39"/>
      <c r="QRQ706" s="39"/>
      <c r="QRR706" s="39"/>
      <c r="QRS706" s="39"/>
      <c r="QRT706" s="39"/>
      <c r="QRU706" s="39"/>
      <c r="QRV706" s="39"/>
      <c r="QRW706" s="37"/>
      <c r="QRX706" s="37"/>
      <c r="QRY706" s="37"/>
      <c r="QRZ706" s="37"/>
      <c r="QSA706" s="34"/>
      <c r="QSB706" s="40"/>
      <c r="QSC706" s="34"/>
      <c r="QSD706" s="34"/>
      <c r="QSE706" s="35"/>
      <c r="QSF706" s="36"/>
      <c r="QSG706" s="37"/>
      <c r="QSH706" s="34"/>
      <c r="QSI706" s="34"/>
      <c r="QSJ706" s="41"/>
      <c r="QSK706" s="41"/>
      <c r="QSL706" s="41"/>
      <c r="QSM706" s="41"/>
      <c r="QSN706" s="36"/>
      <c r="QSO706" s="41"/>
      <c r="QSP706" s="36"/>
      <c r="QSQ706" s="34"/>
      <c r="QSR706" s="34"/>
      <c r="QSS706" s="37"/>
      <c r="QST706" s="38"/>
      <c r="QSU706" s="34"/>
      <c r="QSV706" s="39"/>
      <c r="QSW706" s="39"/>
      <c r="QSX706" s="39"/>
      <c r="QSY706" s="39"/>
      <c r="QSZ706" s="39"/>
      <c r="QTA706" s="39"/>
      <c r="QTB706" s="39"/>
      <c r="QTC706" s="39"/>
      <c r="QTD706" s="39"/>
      <c r="QTE706" s="39"/>
      <c r="QTF706" s="39"/>
      <c r="QTG706" s="37"/>
      <c r="QTH706" s="37"/>
      <c r="QTI706" s="37"/>
      <c r="QTJ706" s="37"/>
      <c r="QTK706" s="34"/>
      <c r="QTL706" s="40"/>
      <c r="QTM706" s="34"/>
      <c r="QTN706" s="34"/>
      <c r="QTO706" s="35"/>
      <c r="QTP706" s="36"/>
      <c r="QTQ706" s="37"/>
      <c r="QTR706" s="34"/>
      <c r="QTS706" s="34"/>
      <c r="QTT706" s="41"/>
      <c r="QTU706" s="41"/>
      <c r="QTV706" s="41"/>
      <c r="QTW706" s="41"/>
      <c r="QTX706" s="36"/>
      <c r="QTY706" s="41"/>
      <c r="QTZ706" s="36"/>
      <c r="QUA706" s="34"/>
      <c r="QUB706" s="34"/>
      <c r="QUC706" s="37"/>
      <c r="QUD706" s="38"/>
      <c r="QUE706" s="34"/>
      <c r="QUF706" s="39"/>
      <c r="QUG706" s="39"/>
      <c r="QUH706" s="39"/>
      <c r="QUI706" s="39"/>
      <c r="QUJ706" s="39"/>
      <c r="QUK706" s="39"/>
      <c r="QUL706" s="39"/>
      <c r="QUM706" s="39"/>
      <c r="QUN706" s="39"/>
      <c r="QUO706" s="39"/>
      <c r="QUP706" s="39"/>
      <c r="QUQ706" s="37"/>
      <c r="QUR706" s="37"/>
      <c r="QUS706" s="37"/>
      <c r="QUT706" s="37"/>
      <c r="QUU706" s="34"/>
      <c r="QUV706" s="40"/>
      <c r="QUW706" s="34"/>
      <c r="QUX706" s="34"/>
      <c r="QUY706" s="35"/>
      <c r="QUZ706" s="36"/>
      <c r="QVA706" s="37"/>
      <c r="QVB706" s="34"/>
      <c r="QVC706" s="34"/>
      <c r="QVD706" s="41"/>
      <c r="QVE706" s="41"/>
      <c r="QVF706" s="41"/>
      <c r="QVG706" s="41"/>
      <c r="QVH706" s="36"/>
      <c r="QVI706" s="41"/>
      <c r="QVJ706" s="36"/>
      <c r="QVK706" s="34"/>
      <c r="QVL706" s="34"/>
      <c r="QVM706" s="37"/>
      <c r="QVN706" s="38"/>
      <c r="QVO706" s="34"/>
      <c r="QVP706" s="39"/>
      <c r="QVQ706" s="39"/>
      <c r="QVR706" s="39"/>
      <c r="QVS706" s="39"/>
      <c r="QVT706" s="39"/>
      <c r="QVU706" s="39"/>
      <c r="QVV706" s="39"/>
      <c r="QVW706" s="39"/>
      <c r="QVX706" s="39"/>
      <c r="QVY706" s="39"/>
      <c r="QVZ706" s="39"/>
      <c r="QWA706" s="37"/>
      <c r="QWB706" s="37"/>
      <c r="QWC706" s="37"/>
      <c r="QWD706" s="37"/>
      <c r="QWE706" s="34"/>
      <c r="QWF706" s="40"/>
      <c r="QWG706" s="34"/>
      <c r="QWH706" s="34"/>
      <c r="QWI706" s="35"/>
      <c r="QWJ706" s="36"/>
      <c r="QWK706" s="37"/>
      <c r="QWL706" s="34"/>
      <c r="QWM706" s="34"/>
      <c r="QWN706" s="41"/>
      <c r="QWO706" s="41"/>
      <c r="QWP706" s="41"/>
      <c r="QWQ706" s="41"/>
      <c r="QWR706" s="36"/>
      <c r="QWS706" s="41"/>
      <c r="QWT706" s="36"/>
      <c r="QWU706" s="34"/>
      <c r="QWV706" s="34"/>
      <c r="QWW706" s="37"/>
      <c r="QWX706" s="38"/>
      <c r="QWY706" s="34"/>
      <c r="QWZ706" s="39"/>
      <c r="QXA706" s="39"/>
      <c r="QXB706" s="39"/>
      <c r="QXC706" s="39"/>
      <c r="QXD706" s="39"/>
      <c r="QXE706" s="39"/>
      <c r="QXF706" s="39"/>
      <c r="QXG706" s="39"/>
      <c r="QXH706" s="39"/>
      <c r="QXI706" s="39"/>
      <c r="QXJ706" s="39"/>
      <c r="QXK706" s="37"/>
      <c r="QXL706" s="37"/>
      <c r="QXM706" s="37"/>
      <c r="QXN706" s="37"/>
      <c r="QXO706" s="34"/>
      <c r="QXP706" s="40"/>
      <c r="QXQ706" s="34"/>
      <c r="QXR706" s="34"/>
      <c r="QXS706" s="35"/>
      <c r="QXT706" s="36"/>
      <c r="QXU706" s="37"/>
      <c r="QXV706" s="34"/>
      <c r="QXW706" s="34"/>
      <c r="QXX706" s="41"/>
      <c r="QXY706" s="41"/>
      <c r="QXZ706" s="41"/>
      <c r="QYA706" s="41"/>
      <c r="QYB706" s="36"/>
      <c r="QYC706" s="41"/>
      <c r="QYD706" s="36"/>
      <c r="QYE706" s="34"/>
      <c r="QYF706" s="34"/>
      <c r="QYG706" s="37"/>
      <c r="QYH706" s="38"/>
      <c r="QYI706" s="34"/>
      <c r="QYJ706" s="39"/>
      <c r="QYK706" s="39"/>
      <c r="QYL706" s="39"/>
      <c r="QYM706" s="39"/>
      <c r="QYN706" s="39"/>
      <c r="QYO706" s="39"/>
      <c r="QYP706" s="39"/>
      <c r="QYQ706" s="39"/>
      <c r="QYR706" s="39"/>
      <c r="QYS706" s="39"/>
      <c r="QYT706" s="39"/>
      <c r="QYU706" s="37"/>
      <c r="QYV706" s="37"/>
      <c r="QYW706" s="37"/>
      <c r="QYX706" s="37"/>
      <c r="QYY706" s="34"/>
      <c r="QYZ706" s="40"/>
      <c r="QZA706" s="34"/>
      <c r="QZB706" s="34"/>
      <c r="QZC706" s="35"/>
      <c r="QZD706" s="36"/>
      <c r="QZE706" s="37"/>
      <c r="QZF706" s="34"/>
      <c r="QZG706" s="34"/>
      <c r="QZH706" s="41"/>
      <c r="QZI706" s="41"/>
      <c r="QZJ706" s="41"/>
      <c r="QZK706" s="41"/>
      <c r="QZL706" s="36"/>
      <c r="QZM706" s="41"/>
      <c r="QZN706" s="36"/>
      <c r="QZO706" s="34"/>
      <c r="QZP706" s="34"/>
      <c r="QZQ706" s="37"/>
      <c r="QZR706" s="38"/>
      <c r="QZS706" s="34"/>
      <c r="QZT706" s="39"/>
      <c r="QZU706" s="39"/>
      <c r="QZV706" s="39"/>
      <c r="QZW706" s="39"/>
      <c r="QZX706" s="39"/>
      <c r="QZY706" s="39"/>
      <c r="QZZ706" s="39"/>
      <c r="RAA706" s="39"/>
      <c r="RAB706" s="39"/>
      <c r="RAC706" s="39"/>
      <c r="RAD706" s="39"/>
      <c r="RAE706" s="37"/>
      <c r="RAF706" s="37"/>
      <c r="RAG706" s="37"/>
      <c r="RAH706" s="37"/>
      <c r="RAI706" s="34"/>
      <c r="RAJ706" s="40"/>
      <c r="RAK706" s="34"/>
      <c r="RAL706" s="34"/>
      <c r="RAM706" s="35"/>
      <c r="RAN706" s="36"/>
      <c r="RAO706" s="37"/>
      <c r="RAP706" s="34"/>
      <c r="RAQ706" s="34"/>
      <c r="RAR706" s="41"/>
      <c r="RAS706" s="41"/>
      <c r="RAT706" s="41"/>
      <c r="RAU706" s="41"/>
      <c r="RAV706" s="36"/>
      <c r="RAW706" s="41"/>
      <c r="RAX706" s="36"/>
      <c r="RAY706" s="34"/>
      <c r="RAZ706" s="34"/>
      <c r="RBA706" s="37"/>
      <c r="RBB706" s="38"/>
      <c r="RBC706" s="34"/>
      <c r="RBD706" s="39"/>
      <c r="RBE706" s="39"/>
      <c r="RBF706" s="39"/>
      <c r="RBG706" s="39"/>
      <c r="RBH706" s="39"/>
      <c r="RBI706" s="39"/>
      <c r="RBJ706" s="39"/>
      <c r="RBK706" s="39"/>
      <c r="RBL706" s="39"/>
      <c r="RBM706" s="39"/>
      <c r="RBN706" s="39"/>
      <c r="RBO706" s="37"/>
      <c r="RBP706" s="37"/>
      <c r="RBQ706" s="37"/>
      <c r="RBR706" s="37"/>
      <c r="RBS706" s="34"/>
      <c r="RBT706" s="40"/>
      <c r="RBU706" s="34"/>
      <c r="RBV706" s="34"/>
      <c r="RBW706" s="35"/>
      <c r="RBX706" s="36"/>
      <c r="RBY706" s="37"/>
      <c r="RBZ706" s="34"/>
      <c r="RCA706" s="34"/>
      <c r="RCB706" s="41"/>
      <c r="RCC706" s="41"/>
      <c r="RCD706" s="41"/>
      <c r="RCE706" s="41"/>
      <c r="RCF706" s="36"/>
      <c r="RCG706" s="41"/>
      <c r="RCH706" s="36"/>
      <c r="RCI706" s="34"/>
      <c r="RCJ706" s="34"/>
      <c r="RCK706" s="37"/>
      <c r="RCL706" s="38"/>
      <c r="RCM706" s="34"/>
      <c r="RCN706" s="39"/>
      <c r="RCO706" s="39"/>
      <c r="RCP706" s="39"/>
      <c r="RCQ706" s="39"/>
      <c r="RCR706" s="39"/>
      <c r="RCS706" s="39"/>
      <c r="RCT706" s="39"/>
      <c r="RCU706" s="39"/>
      <c r="RCV706" s="39"/>
      <c r="RCW706" s="39"/>
      <c r="RCX706" s="39"/>
      <c r="RCY706" s="37"/>
      <c r="RCZ706" s="37"/>
      <c r="RDA706" s="37"/>
      <c r="RDB706" s="37"/>
      <c r="RDC706" s="34"/>
      <c r="RDD706" s="40"/>
      <c r="RDE706" s="34"/>
      <c r="RDF706" s="34"/>
      <c r="RDG706" s="35"/>
      <c r="RDH706" s="36"/>
      <c r="RDI706" s="37"/>
      <c r="RDJ706" s="34"/>
      <c r="RDK706" s="34"/>
      <c r="RDL706" s="41"/>
      <c r="RDM706" s="41"/>
      <c r="RDN706" s="41"/>
      <c r="RDO706" s="41"/>
      <c r="RDP706" s="36"/>
      <c r="RDQ706" s="41"/>
      <c r="RDR706" s="36"/>
      <c r="RDS706" s="34"/>
      <c r="RDT706" s="34"/>
      <c r="RDU706" s="37"/>
      <c r="RDV706" s="38"/>
      <c r="RDW706" s="34"/>
      <c r="RDX706" s="39"/>
      <c r="RDY706" s="39"/>
      <c r="RDZ706" s="39"/>
      <c r="REA706" s="39"/>
      <c r="REB706" s="39"/>
      <c r="REC706" s="39"/>
      <c r="RED706" s="39"/>
      <c r="REE706" s="39"/>
      <c r="REF706" s="39"/>
      <c r="REG706" s="39"/>
      <c r="REH706" s="39"/>
      <c r="REI706" s="37"/>
      <c r="REJ706" s="37"/>
      <c r="REK706" s="37"/>
      <c r="REL706" s="37"/>
      <c r="REM706" s="34"/>
      <c r="REN706" s="40"/>
      <c r="REO706" s="34"/>
      <c r="REP706" s="34"/>
      <c r="REQ706" s="35"/>
      <c r="RER706" s="36"/>
      <c r="RES706" s="37"/>
      <c r="RET706" s="34"/>
      <c r="REU706" s="34"/>
      <c r="REV706" s="41"/>
      <c r="REW706" s="41"/>
      <c r="REX706" s="41"/>
      <c r="REY706" s="41"/>
      <c r="REZ706" s="36"/>
      <c r="RFA706" s="41"/>
      <c r="RFB706" s="36"/>
      <c r="RFC706" s="34"/>
      <c r="RFD706" s="34"/>
      <c r="RFE706" s="37"/>
      <c r="RFF706" s="38"/>
      <c r="RFG706" s="34"/>
      <c r="RFH706" s="39"/>
      <c r="RFI706" s="39"/>
      <c r="RFJ706" s="39"/>
      <c r="RFK706" s="39"/>
      <c r="RFL706" s="39"/>
      <c r="RFM706" s="39"/>
      <c r="RFN706" s="39"/>
      <c r="RFO706" s="39"/>
      <c r="RFP706" s="39"/>
      <c r="RFQ706" s="39"/>
      <c r="RFR706" s="39"/>
      <c r="RFS706" s="37"/>
      <c r="RFT706" s="37"/>
      <c r="RFU706" s="37"/>
      <c r="RFV706" s="37"/>
      <c r="RFW706" s="34"/>
      <c r="RFX706" s="40"/>
      <c r="RFY706" s="34"/>
      <c r="RFZ706" s="34"/>
      <c r="RGA706" s="35"/>
      <c r="RGB706" s="36"/>
      <c r="RGC706" s="37"/>
      <c r="RGD706" s="34"/>
      <c r="RGE706" s="34"/>
      <c r="RGF706" s="41"/>
      <c r="RGG706" s="41"/>
      <c r="RGH706" s="41"/>
      <c r="RGI706" s="41"/>
      <c r="RGJ706" s="36"/>
      <c r="RGK706" s="41"/>
      <c r="RGL706" s="36"/>
      <c r="RGM706" s="34"/>
      <c r="RGN706" s="34"/>
      <c r="RGO706" s="37"/>
      <c r="RGP706" s="38"/>
      <c r="RGQ706" s="34"/>
      <c r="RGR706" s="39"/>
      <c r="RGS706" s="39"/>
      <c r="RGT706" s="39"/>
      <c r="RGU706" s="39"/>
      <c r="RGV706" s="39"/>
      <c r="RGW706" s="39"/>
      <c r="RGX706" s="39"/>
      <c r="RGY706" s="39"/>
      <c r="RGZ706" s="39"/>
      <c r="RHA706" s="39"/>
      <c r="RHB706" s="39"/>
      <c r="RHC706" s="37"/>
      <c r="RHD706" s="37"/>
      <c r="RHE706" s="37"/>
      <c r="RHF706" s="37"/>
      <c r="RHG706" s="34"/>
      <c r="RHH706" s="40"/>
      <c r="RHI706" s="34"/>
      <c r="RHJ706" s="34"/>
      <c r="RHK706" s="35"/>
      <c r="RHL706" s="36"/>
      <c r="RHM706" s="37"/>
      <c r="RHN706" s="34"/>
      <c r="RHO706" s="34"/>
      <c r="RHP706" s="41"/>
      <c r="RHQ706" s="41"/>
      <c r="RHR706" s="41"/>
      <c r="RHS706" s="41"/>
      <c r="RHT706" s="36"/>
      <c r="RHU706" s="41"/>
      <c r="RHV706" s="36"/>
      <c r="RHW706" s="34"/>
      <c r="RHX706" s="34"/>
      <c r="RHY706" s="37"/>
      <c r="RHZ706" s="38"/>
      <c r="RIA706" s="34"/>
      <c r="RIB706" s="39"/>
      <c r="RIC706" s="39"/>
      <c r="RID706" s="39"/>
      <c r="RIE706" s="39"/>
      <c r="RIF706" s="39"/>
      <c r="RIG706" s="39"/>
      <c r="RIH706" s="39"/>
      <c r="RII706" s="39"/>
      <c r="RIJ706" s="39"/>
      <c r="RIK706" s="39"/>
      <c r="RIL706" s="39"/>
      <c r="RIM706" s="37"/>
      <c r="RIN706" s="37"/>
      <c r="RIO706" s="37"/>
      <c r="RIP706" s="37"/>
      <c r="RIQ706" s="34"/>
      <c r="RIR706" s="40"/>
      <c r="RIS706" s="34"/>
      <c r="RIT706" s="34"/>
      <c r="RIU706" s="35"/>
      <c r="RIV706" s="36"/>
      <c r="RIW706" s="37"/>
      <c r="RIX706" s="34"/>
      <c r="RIY706" s="34"/>
      <c r="RIZ706" s="41"/>
      <c r="RJA706" s="41"/>
      <c r="RJB706" s="41"/>
      <c r="RJC706" s="41"/>
      <c r="RJD706" s="36"/>
      <c r="RJE706" s="41"/>
      <c r="RJF706" s="36"/>
      <c r="RJG706" s="34"/>
      <c r="RJH706" s="34"/>
      <c r="RJI706" s="37"/>
      <c r="RJJ706" s="38"/>
      <c r="RJK706" s="34"/>
      <c r="RJL706" s="39"/>
      <c r="RJM706" s="39"/>
      <c r="RJN706" s="39"/>
      <c r="RJO706" s="39"/>
      <c r="RJP706" s="39"/>
      <c r="RJQ706" s="39"/>
      <c r="RJR706" s="39"/>
      <c r="RJS706" s="39"/>
      <c r="RJT706" s="39"/>
      <c r="RJU706" s="39"/>
      <c r="RJV706" s="39"/>
      <c r="RJW706" s="37"/>
      <c r="RJX706" s="37"/>
      <c r="RJY706" s="37"/>
      <c r="RJZ706" s="37"/>
      <c r="RKA706" s="34"/>
      <c r="RKB706" s="40"/>
      <c r="RKC706" s="34"/>
      <c r="RKD706" s="34"/>
      <c r="RKE706" s="35"/>
      <c r="RKF706" s="36"/>
      <c r="RKG706" s="37"/>
      <c r="RKH706" s="34"/>
      <c r="RKI706" s="34"/>
      <c r="RKJ706" s="41"/>
      <c r="RKK706" s="41"/>
      <c r="RKL706" s="41"/>
      <c r="RKM706" s="41"/>
      <c r="RKN706" s="36"/>
      <c r="RKO706" s="41"/>
      <c r="RKP706" s="36"/>
      <c r="RKQ706" s="34"/>
      <c r="RKR706" s="34"/>
      <c r="RKS706" s="37"/>
      <c r="RKT706" s="38"/>
      <c r="RKU706" s="34"/>
      <c r="RKV706" s="39"/>
      <c r="RKW706" s="39"/>
      <c r="RKX706" s="39"/>
      <c r="RKY706" s="39"/>
      <c r="RKZ706" s="39"/>
      <c r="RLA706" s="39"/>
      <c r="RLB706" s="39"/>
      <c r="RLC706" s="39"/>
      <c r="RLD706" s="39"/>
      <c r="RLE706" s="39"/>
      <c r="RLF706" s="39"/>
      <c r="RLG706" s="37"/>
      <c r="RLH706" s="37"/>
      <c r="RLI706" s="37"/>
      <c r="RLJ706" s="37"/>
      <c r="RLK706" s="34"/>
      <c r="RLL706" s="40"/>
      <c r="RLM706" s="34"/>
      <c r="RLN706" s="34"/>
      <c r="RLO706" s="35"/>
      <c r="RLP706" s="36"/>
      <c r="RLQ706" s="37"/>
      <c r="RLR706" s="34"/>
      <c r="RLS706" s="34"/>
      <c r="RLT706" s="41"/>
      <c r="RLU706" s="41"/>
      <c r="RLV706" s="41"/>
      <c r="RLW706" s="41"/>
      <c r="RLX706" s="36"/>
      <c r="RLY706" s="41"/>
      <c r="RLZ706" s="36"/>
      <c r="RMA706" s="34"/>
      <c r="RMB706" s="34"/>
      <c r="RMC706" s="37"/>
      <c r="RMD706" s="38"/>
      <c r="RME706" s="34"/>
      <c r="RMF706" s="39"/>
      <c r="RMG706" s="39"/>
      <c r="RMH706" s="39"/>
      <c r="RMI706" s="39"/>
      <c r="RMJ706" s="39"/>
      <c r="RMK706" s="39"/>
      <c r="RML706" s="39"/>
      <c r="RMM706" s="39"/>
      <c r="RMN706" s="39"/>
      <c r="RMO706" s="39"/>
      <c r="RMP706" s="39"/>
      <c r="RMQ706" s="37"/>
      <c r="RMR706" s="37"/>
      <c r="RMS706" s="37"/>
      <c r="RMT706" s="37"/>
      <c r="RMU706" s="34"/>
      <c r="RMV706" s="40"/>
      <c r="RMW706" s="34"/>
      <c r="RMX706" s="34"/>
      <c r="RMY706" s="35"/>
      <c r="RMZ706" s="36"/>
      <c r="RNA706" s="37"/>
      <c r="RNB706" s="34"/>
      <c r="RNC706" s="34"/>
      <c r="RND706" s="41"/>
      <c r="RNE706" s="41"/>
      <c r="RNF706" s="41"/>
      <c r="RNG706" s="41"/>
      <c r="RNH706" s="36"/>
      <c r="RNI706" s="41"/>
      <c r="RNJ706" s="36"/>
      <c r="RNK706" s="34"/>
      <c r="RNL706" s="34"/>
      <c r="RNM706" s="37"/>
      <c r="RNN706" s="38"/>
      <c r="RNO706" s="34"/>
      <c r="RNP706" s="39"/>
      <c r="RNQ706" s="39"/>
      <c r="RNR706" s="39"/>
      <c r="RNS706" s="39"/>
      <c r="RNT706" s="39"/>
      <c r="RNU706" s="39"/>
      <c r="RNV706" s="39"/>
      <c r="RNW706" s="39"/>
      <c r="RNX706" s="39"/>
      <c r="RNY706" s="39"/>
      <c r="RNZ706" s="39"/>
      <c r="ROA706" s="37"/>
      <c r="ROB706" s="37"/>
      <c r="ROC706" s="37"/>
      <c r="ROD706" s="37"/>
      <c r="ROE706" s="34"/>
      <c r="ROF706" s="40"/>
      <c r="ROG706" s="34"/>
      <c r="ROH706" s="34"/>
      <c r="ROI706" s="35"/>
      <c r="ROJ706" s="36"/>
      <c r="ROK706" s="37"/>
      <c r="ROL706" s="34"/>
      <c r="ROM706" s="34"/>
      <c r="RON706" s="41"/>
      <c r="ROO706" s="41"/>
      <c r="ROP706" s="41"/>
      <c r="ROQ706" s="41"/>
      <c r="ROR706" s="36"/>
      <c r="ROS706" s="41"/>
      <c r="ROT706" s="36"/>
      <c r="ROU706" s="34"/>
      <c r="ROV706" s="34"/>
      <c r="ROW706" s="37"/>
      <c r="ROX706" s="38"/>
      <c r="ROY706" s="34"/>
      <c r="ROZ706" s="39"/>
      <c r="RPA706" s="39"/>
      <c r="RPB706" s="39"/>
      <c r="RPC706" s="39"/>
      <c r="RPD706" s="39"/>
      <c r="RPE706" s="39"/>
      <c r="RPF706" s="39"/>
      <c r="RPG706" s="39"/>
      <c r="RPH706" s="39"/>
      <c r="RPI706" s="39"/>
      <c r="RPJ706" s="39"/>
      <c r="RPK706" s="37"/>
      <c r="RPL706" s="37"/>
      <c r="RPM706" s="37"/>
      <c r="RPN706" s="37"/>
      <c r="RPO706" s="34"/>
      <c r="RPP706" s="40"/>
      <c r="RPQ706" s="34"/>
      <c r="RPR706" s="34"/>
      <c r="RPS706" s="35"/>
      <c r="RPT706" s="36"/>
      <c r="RPU706" s="37"/>
      <c r="RPV706" s="34"/>
      <c r="RPW706" s="34"/>
      <c r="RPX706" s="41"/>
      <c r="RPY706" s="41"/>
      <c r="RPZ706" s="41"/>
      <c r="RQA706" s="41"/>
      <c r="RQB706" s="36"/>
      <c r="RQC706" s="41"/>
      <c r="RQD706" s="36"/>
      <c r="RQE706" s="34"/>
      <c r="RQF706" s="34"/>
      <c r="RQG706" s="37"/>
      <c r="RQH706" s="38"/>
      <c r="RQI706" s="34"/>
      <c r="RQJ706" s="39"/>
      <c r="RQK706" s="39"/>
      <c r="RQL706" s="39"/>
      <c r="RQM706" s="39"/>
      <c r="RQN706" s="39"/>
      <c r="RQO706" s="39"/>
      <c r="RQP706" s="39"/>
      <c r="RQQ706" s="39"/>
      <c r="RQR706" s="39"/>
      <c r="RQS706" s="39"/>
      <c r="RQT706" s="39"/>
      <c r="RQU706" s="37"/>
      <c r="RQV706" s="37"/>
      <c r="RQW706" s="37"/>
      <c r="RQX706" s="37"/>
      <c r="RQY706" s="34"/>
      <c r="RQZ706" s="40"/>
      <c r="RRA706" s="34"/>
      <c r="RRB706" s="34"/>
      <c r="RRC706" s="35"/>
      <c r="RRD706" s="36"/>
      <c r="RRE706" s="37"/>
      <c r="RRF706" s="34"/>
      <c r="RRG706" s="34"/>
      <c r="RRH706" s="41"/>
      <c r="RRI706" s="41"/>
      <c r="RRJ706" s="41"/>
      <c r="RRK706" s="41"/>
      <c r="RRL706" s="36"/>
      <c r="RRM706" s="41"/>
      <c r="RRN706" s="36"/>
      <c r="RRO706" s="34"/>
      <c r="RRP706" s="34"/>
      <c r="RRQ706" s="37"/>
      <c r="RRR706" s="38"/>
      <c r="RRS706" s="34"/>
      <c r="RRT706" s="39"/>
      <c r="RRU706" s="39"/>
      <c r="RRV706" s="39"/>
      <c r="RRW706" s="39"/>
      <c r="RRX706" s="39"/>
      <c r="RRY706" s="39"/>
      <c r="RRZ706" s="39"/>
      <c r="RSA706" s="39"/>
      <c r="RSB706" s="39"/>
      <c r="RSC706" s="39"/>
      <c r="RSD706" s="39"/>
      <c r="RSE706" s="37"/>
      <c r="RSF706" s="37"/>
      <c r="RSG706" s="37"/>
      <c r="RSH706" s="37"/>
      <c r="RSI706" s="34"/>
      <c r="RSJ706" s="40"/>
      <c r="RSK706" s="34"/>
      <c r="RSL706" s="34"/>
      <c r="RSM706" s="35"/>
      <c r="RSN706" s="36"/>
      <c r="RSO706" s="37"/>
      <c r="RSP706" s="34"/>
      <c r="RSQ706" s="34"/>
      <c r="RSR706" s="41"/>
      <c r="RSS706" s="41"/>
      <c r="RST706" s="41"/>
      <c r="RSU706" s="41"/>
      <c r="RSV706" s="36"/>
      <c r="RSW706" s="41"/>
      <c r="RSX706" s="36"/>
      <c r="RSY706" s="34"/>
      <c r="RSZ706" s="34"/>
      <c r="RTA706" s="37"/>
      <c r="RTB706" s="38"/>
      <c r="RTC706" s="34"/>
      <c r="RTD706" s="39"/>
      <c r="RTE706" s="39"/>
      <c r="RTF706" s="39"/>
      <c r="RTG706" s="39"/>
      <c r="RTH706" s="39"/>
      <c r="RTI706" s="39"/>
      <c r="RTJ706" s="39"/>
      <c r="RTK706" s="39"/>
      <c r="RTL706" s="39"/>
      <c r="RTM706" s="39"/>
      <c r="RTN706" s="39"/>
      <c r="RTO706" s="37"/>
      <c r="RTP706" s="37"/>
      <c r="RTQ706" s="37"/>
      <c r="RTR706" s="37"/>
      <c r="RTS706" s="34"/>
      <c r="RTT706" s="40"/>
      <c r="RTU706" s="34"/>
      <c r="RTV706" s="34"/>
      <c r="RTW706" s="35"/>
      <c r="RTX706" s="36"/>
      <c r="RTY706" s="37"/>
      <c r="RTZ706" s="34"/>
      <c r="RUA706" s="34"/>
      <c r="RUB706" s="41"/>
      <c r="RUC706" s="41"/>
      <c r="RUD706" s="41"/>
      <c r="RUE706" s="41"/>
      <c r="RUF706" s="36"/>
      <c r="RUG706" s="41"/>
      <c r="RUH706" s="36"/>
      <c r="RUI706" s="34"/>
      <c r="RUJ706" s="34"/>
      <c r="RUK706" s="37"/>
      <c r="RUL706" s="38"/>
      <c r="RUM706" s="34"/>
      <c r="RUN706" s="39"/>
      <c r="RUO706" s="39"/>
      <c r="RUP706" s="39"/>
      <c r="RUQ706" s="39"/>
      <c r="RUR706" s="39"/>
      <c r="RUS706" s="39"/>
      <c r="RUT706" s="39"/>
      <c r="RUU706" s="39"/>
      <c r="RUV706" s="39"/>
      <c r="RUW706" s="39"/>
      <c r="RUX706" s="39"/>
      <c r="RUY706" s="37"/>
      <c r="RUZ706" s="37"/>
      <c r="RVA706" s="37"/>
      <c r="RVB706" s="37"/>
      <c r="RVC706" s="34"/>
      <c r="RVD706" s="40"/>
      <c r="RVE706" s="34"/>
      <c r="RVF706" s="34"/>
      <c r="RVG706" s="35"/>
      <c r="RVH706" s="36"/>
      <c r="RVI706" s="37"/>
      <c r="RVJ706" s="34"/>
      <c r="RVK706" s="34"/>
      <c r="RVL706" s="41"/>
      <c r="RVM706" s="41"/>
      <c r="RVN706" s="41"/>
      <c r="RVO706" s="41"/>
      <c r="RVP706" s="36"/>
      <c r="RVQ706" s="41"/>
      <c r="RVR706" s="36"/>
      <c r="RVS706" s="34"/>
      <c r="RVT706" s="34"/>
      <c r="RVU706" s="37"/>
      <c r="RVV706" s="38"/>
      <c r="RVW706" s="34"/>
      <c r="RVX706" s="39"/>
      <c r="RVY706" s="39"/>
      <c r="RVZ706" s="39"/>
      <c r="RWA706" s="39"/>
      <c r="RWB706" s="39"/>
      <c r="RWC706" s="39"/>
      <c r="RWD706" s="39"/>
      <c r="RWE706" s="39"/>
      <c r="RWF706" s="39"/>
      <c r="RWG706" s="39"/>
      <c r="RWH706" s="39"/>
      <c r="RWI706" s="37"/>
      <c r="RWJ706" s="37"/>
      <c r="RWK706" s="37"/>
      <c r="RWL706" s="37"/>
      <c r="RWM706" s="34"/>
      <c r="RWN706" s="40"/>
      <c r="RWO706" s="34"/>
      <c r="RWP706" s="34"/>
      <c r="RWQ706" s="35"/>
      <c r="RWR706" s="36"/>
      <c r="RWS706" s="37"/>
      <c r="RWT706" s="34"/>
      <c r="RWU706" s="34"/>
      <c r="RWV706" s="41"/>
      <c r="RWW706" s="41"/>
      <c r="RWX706" s="41"/>
      <c r="RWY706" s="41"/>
      <c r="RWZ706" s="36"/>
      <c r="RXA706" s="41"/>
      <c r="RXB706" s="36"/>
      <c r="RXC706" s="34"/>
      <c r="RXD706" s="34"/>
      <c r="RXE706" s="37"/>
      <c r="RXF706" s="38"/>
      <c r="RXG706" s="34"/>
      <c r="RXH706" s="39"/>
      <c r="RXI706" s="39"/>
      <c r="RXJ706" s="39"/>
      <c r="RXK706" s="39"/>
      <c r="RXL706" s="39"/>
      <c r="RXM706" s="39"/>
      <c r="RXN706" s="39"/>
      <c r="RXO706" s="39"/>
      <c r="RXP706" s="39"/>
      <c r="RXQ706" s="39"/>
      <c r="RXR706" s="39"/>
      <c r="RXS706" s="37"/>
      <c r="RXT706" s="37"/>
      <c r="RXU706" s="37"/>
      <c r="RXV706" s="37"/>
      <c r="RXW706" s="34"/>
      <c r="RXX706" s="40"/>
      <c r="RXY706" s="34"/>
      <c r="RXZ706" s="34"/>
      <c r="RYA706" s="35"/>
      <c r="RYB706" s="36"/>
      <c r="RYC706" s="37"/>
      <c r="RYD706" s="34"/>
      <c r="RYE706" s="34"/>
      <c r="RYF706" s="41"/>
      <c r="RYG706" s="41"/>
      <c r="RYH706" s="41"/>
      <c r="RYI706" s="41"/>
      <c r="RYJ706" s="36"/>
      <c r="RYK706" s="41"/>
      <c r="RYL706" s="36"/>
      <c r="RYM706" s="34"/>
      <c r="RYN706" s="34"/>
      <c r="RYO706" s="37"/>
      <c r="RYP706" s="38"/>
      <c r="RYQ706" s="34"/>
      <c r="RYR706" s="39"/>
      <c r="RYS706" s="39"/>
      <c r="RYT706" s="39"/>
      <c r="RYU706" s="39"/>
      <c r="RYV706" s="39"/>
      <c r="RYW706" s="39"/>
      <c r="RYX706" s="39"/>
      <c r="RYY706" s="39"/>
      <c r="RYZ706" s="39"/>
      <c r="RZA706" s="39"/>
      <c r="RZB706" s="39"/>
      <c r="RZC706" s="37"/>
      <c r="RZD706" s="37"/>
      <c r="RZE706" s="37"/>
      <c r="RZF706" s="37"/>
      <c r="RZG706" s="34"/>
      <c r="RZH706" s="40"/>
      <c r="RZI706" s="34"/>
      <c r="RZJ706" s="34"/>
      <c r="RZK706" s="35"/>
      <c r="RZL706" s="36"/>
      <c r="RZM706" s="37"/>
      <c r="RZN706" s="34"/>
      <c r="RZO706" s="34"/>
      <c r="RZP706" s="41"/>
      <c r="RZQ706" s="41"/>
      <c r="RZR706" s="41"/>
      <c r="RZS706" s="41"/>
      <c r="RZT706" s="36"/>
      <c r="RZU706" s="41"/>
      <c r="RZV706" s="36"/>
      <c r="RZW706" s="34"/>
      <c r="RZX706" s="34"/>
      <c r="RZY706" s="37"/>
      <c r="RZZ706" s="38"/>
      <c r="SAA706" s="34"/>
      <c r="SAB706" s="39"/>
      <c r="SAC706" s="39"/>
      <c r="SAD706" s="39"/>
      <c r="SAE706" s="39"/>
      <c r="SAF706" s="39"/>
      <c r="SAG706" s="39"/>
      <c r="SAH706" s="39"/>
      <c r="SAI706" s="39"/>
      <c r="SAJ706" s="39"/>
      <c r="SAK706" s="39"/>
      <c r="SAL706" s="39"/>
      <c r="SAM706" s="37"/>
      <c r="SAN706" s="37"/>
      <c r="SAO706" s="37"/>
      <c r="SAP706" s="37"/>
      <c r="SAQ706" s="34"/>
      <c r="SAR706" s="40"/>
      <c r="SAS706" s="34"/>
      <c r="SAT706" s="34"/>
      <c r="SAU706" s="35"/>
      <c r="SAV706" s="36"/>
      <c r="SAW706" s="37"/>
      <c r="SAX706" s="34"/>
      <c r="SAY706" s="34"/>
      <c r="SAZ706" s="41"/>
      <c r="SBA706" s="41"/>
      <c r="SBB706" s="41"/>
      <c r="SBC706" s="41"/>
      <c r="SBD706" s="36"/>
      <c r="SBE706" s="41"/>
      <c r="SBF706" s="36"/>
      <c r="SBG706" s="34"/>
      <c r="SBH706" s="34"/>
      <c r="SBI706" s="37"/>
      <c r="SBJ706" s="38"/>
      <c r="SBK706" s="34"/>
      <c r="SBL706" s="39"/>
      <c r="SBM706" s="39"/>
      <c r="SBN706" s="39"/>
      <c r="SBO706" s="39"/>
      <c r="SBP706" s="39"/>
      <c r="SBQ706" s="39"/>
      <c r="SBR706" s="39"/>
      <c r="SBS706" s="39"/>
      <c r="SBT706" s="39"/>
      <c r="SBU706" s="39"/>
      <c r="SBV706" s="39"/>
      <c r="SBW706" s="37"/>
      <c r="SBX706" s="37"/>
      <c r="SBY706" s="37"/>
      <c r="SBZ706" s="37"/>
      <c r="SCA706" s="34"/>
      <c r="SCB706" s="40"/>
      <c r="SCC706" s="34"/>
      <c r="SCD706" s="34"/>
      <c r="SCE706" s="35"/>
      <c r="SCF706" s="36"/>
      <c r="SCG706" s="37"/>
      <c r="SCH706" s="34"/>
      <c r="SCI706" s="34"/>
      <c r="SCJ706" s="41"/>
      <c r="SCK706" s="41"/>
      <c r="SCL706" s="41"/>
      <c r="SCM706" s="41"/>
      <c r="SCN706" s="36"/>
      <c r="SCO706" s="41"/>
      <c r="SCP706" s="36"/>
      <c r="SCQ706" s="34"/>
      <c r="SCR706" s="34"/>
      <c r="SCS706" s="37"/>
      <c r="SCT706" s="38"/>
      <c r="SCU706" s="34"/>
      <c r="SCV706" s="39"/>
      <c r="SCW706" s="39"/>
      <c r="SCX706" s="39"/>
      <c r="SCY706" s="39"/>
      <c r="SCZ706" s="39"/>
      <c r="SDA706" s="39"/>
      <c r="SDB706" s="39"/>
      <c r="SDC706" s="39"/>
      <c r="SDD706" s="39"/>
      <c r="SDE706" s="39"/>
      <c r="SDF706" s="39"/>
      <c r="SDG706" s="37"/>
      <c r="SDH706" s="37"/>
      <c r="SDI706" s="37"/>
      <c r="SDJ706" s="37"/>
      <c r="SDK706" s="34"/>
      <c r="SDL706" s="40"/>
      <c r="SDM706" s="34"/>
      <c r="SDN706" s="34"/>
      <c r="SDO706" s="35"/>
      <c r="SDP706" s="36"/>
      <c r="SDQ706" s="37"/>
      <c r="SDR706" s="34"/>
      <c r="SDS706" s="34"/>
      <c r="SDT706" s="41"/>
      <c r="SDU706" s="41"/>
      <c r="SDV706" s="41"/>
      <c r="SDW706" s="41"/>
      <c r="SDX706" s="36"/>
      <c r="SDY706" s="41"/>
      <c r="SDZ706" s="36"/>
      <c r="SEA706" s="34"/>
      <c r="SEB706" s="34"/>
      <c r="SEC706" s="37"/>
      <c r="SED706" s="38"/>
      <c r="SEE706" s="34"/>
      <c r="SEF706" s="39"/>
      <c r="SEG706" s="39"/>
      <c r="SEH706" s="39"/>
      <c r="SEI706" s="39"/>
      <c r="SEJ706" s="39"/>
      <c r="SEK706" s="39"/>
      <c r="SEL706" s="39"/>
      <c r="SEM706" s="39"/>
      <c r="SEN706" s="39"/>
      <c r="SEO706" s="39"/>
      <c r="SEP706" s="39"/>
      <c r="SEQ706" s="37"/>
      <c r="SER706" s="37"/>
      <c r="SES706" s="37"/>
      <c r="SET706" s="37"/>
      <c r="SEU706" s="34"/>
      <c r="SEV706" s="40"/>
      <c r="SEW706" s="34"/>
      <c r="SEX706" s="34"/>
      <c r="SEY706" s="35"/>
      <c r="SEZ706" s="36"/>
      <c r="SFA706" s="37"/>
      <c r="SFB706" s="34"/>
      <c r="SFC706" s="34"/>
      <c r="SFD706" s="41"/>
      <c r="SFE706" s="41"/>
      <c r="SFF706" s="41"/>
      <c r="SFG706" s="41"/>
      <c r="SFH706" s="36"/>
      <c r="SFI706" s="41"/>
      <c r="SFJ706" s="36"/>
      <c r="SFK706" s="34"/>
      <c r="SFL706" s="34"/>
      <c r="SFM706" s="37"/>
      <c r="SFN706" s="38"/>
      <c r="SFO706" s="34"/>
      <c r="SFP706" s="39"/>
      <c r="SFQ706" s="39"/>
      <c r="SFR706" s="39"/>
      <c r="SFS706" s="39"/>
      <c r="SFT706" s="39"/>
      <c r="SFU706" s="39"/>
      <c r="SFV706" s="39"/>
      <c r="SFW706" s="39"/>
      <c r="SFX706" s="39"/>
      <c r="SFY706" s="39"/>
      <c r="SFZ706" s="39"/>
      <c r="SGA706" s="37"/>
      <c r="SGB706" s="37"/>
      <c r="SGC706" s="37"/>
      <c r="SGD706" s="37"/>
      <c r="SGE706" s="34"/>
      <c r="SGF706" s="40"/>
      <c r="SGG706" s="34"/>
      <c r="SGH706" s="34"/>
      <c r="SGI706" s="35"/>
      <c r="SGJ706" s="36"/>
      <c r="SGK706" s="37"/>
      <c r="SGL706" s="34"/>
      <c r="SGM706" s="34"/>
      <c r="SGN706" s="41"/>
      <c r="SGO706" s="41"/>
      <c r="SGP706" s="41"/>
      <c r="SGQ706" s="41"/>
      <c r="SGR706" s="36"/>
      <c r="SGS706" s="41"/>
      <c r="SGT706" s="36"/>
      <c r="SGU706" s="34"/>
      <c r="SGV706" s="34"/>
      <c r="SGW706" s="37"/>
      <c r="SGX706" s="38"/>
      <c r="SGY706" s="34"/>
      <c r="SGZ706" s="39"/>
      <c r="SHA706" s="39"/>
      <c r="SHB706" s="39"/>
      <c r="SHC706" s="39"/>
      <c r="SHD706" s="39"/>
      <c r="SHE706" s="39"/>
      <c r="SHF706" s="39"/>
      <c r="SHG706" s="39"/>
      <c r="SHH706" s="39"/>
      <c r="SHI706" s="39"/>
      <c r="SHJ706" s="39"/>
      <c r="SHK706" s="37"/>
      <c r="SHL706" s="37"/>
      <c r="SHM706" s="37"/>
      <c r="SHN706" s="37"/>
      <c r="SHO706" s="34"/>
      <c r="SHP706" s="40"/>
      <c r="SHQ706" s="34"/>
      <c r="SHR706" s="34"/>
      <c r="SHS706" s="35"/>
      <c r="SHT706" s="36"/>
      <c r="SHU706" s="37"/>
      <c r="SHV706" s="34"/>
      <c r="SHW706" s="34"/>
      <c r="SHX706" s="41"/>
      <c r="SHY706" s="41"/>
      <c r="SHZ706" s="41"/>
      <c r="SIA706" s="41"/>
      <c r="SIB706" s="36"/>
      <c r="SIC706" s="41"/>
      <c r="SID706" s="36"/>
      <c r="SIE706" s="34"/>
      <c r="SIF706" s="34"/>
      <c r="SIG706" s="37"/>
      <c r="SIH706" s="38"/>
      <c r="SII706" s="34"/>
      <c r="SIJ706" s="39"/>
      <c r="SIK706" s="39"/>
      <c r="SIL706" s="39"/>
      <c r="SIM706" s="39"/>
      <c r="SIN706" s="39"/>
      <c r="SIO706" s="39"/>
      <c r="SIP706" s="39"/>
      <c r="SIQ706" s="39"/>
      <c r="SIR706" s="39"/>
      <c r="SIS706" s="39"/>
      <c r="SIT706" s="39"/>
      <c r="SIU706" s="37"/>
      <c r="SIV706" s="37"/>
      <c r="SIW706" s="37"/>
      <c r="SIX706" s="37"/>
      <c r="SIY706" s="34"/>
      <c r="SIZ706" s="40"/>
      <c r="SJA706" s="34"/>
      <c r="SJB706" s="34"/>
      <c r="SJC706" s="35"/>
      <c r="SJD706" s="36"/>
      <c r="SJE706" s="37"/>
      <c r="SJF706" s="34"/>
      <c r="SJG706" s="34"/>
      <c r="SJH706" s="41"/>
      <c r="SJI706" s="41"/>
      <c r="SJJ706" s="41"/>
      <c r="SJK706" s="41"/>
      <c r="SJL706" s="36"/>
      <c r="SJM706" s="41"/>
      <c r="SJN706" s="36"/>
      <c r="SJO706" s="34"/>
      <c r="SJP706" s="34"/>
      <c r="SJQ706" s="37"/>
      <c r="SJR706" s="38"/>
      <c r="SJS706" s="34"/>
      <c r="SJT706" s="39"/>
      <c r="SJU706" s="39"/>
      <c r="SJV706" s="39"/>
      <c r="SJW706" s="39"/>
      <c r="SJX706" s="39"/>
      <c r="SJY706" s="39"/>
      <c r="SJZ706" s="39"/>
      <c r="SKA706" s="39"/>
      <c r="SKB706" s="39"/>
      <c r="SKC706" s="39"/>
      <c r="SKD706" s="39"/>
      <c r="SKE706" s="37"/>
      <c r="SKF706" s="37"/>
      <c r="SKG706" s="37"/>
      <c r="SKH706" s="37"/>
      <c r="SKI706" s="34"/>
      <c r="SKJ706" s="40"/>
      <c r="SKK706" s="34"/>
      <c r="SKL706" s="34"/>
      <c r="SKM706" s="35"/>
      <c r="SKN706" s="36"/>
      <c r="SKO706" s="37"/>
      <c r="SKP706" s="34"/>
      <c r="SKQ706" s="34"/>
      <c r="SKR706" s="41"/>
      <c r="SKS706" s="41"/>
      <c r="SKT706" s="41"/>
      <c r="SKU706" s="41"/>
      <c r="SKV706" s="36"/>
      <c r="SKW706" s="41"/>
      <c r="SKX706" s="36"/>
      <c r="SKY706" s="34"/>
      <c r="SKZ706" s="34"/>
      <c r="SLA706" s="37"/>
      <c r="SLB706" s="38"/>
      <c r="SLC706" s="34"/>
      <c r="SLD706" s="39"/>
      <c r="SLE706" s="39"/>
      <c r="SLF706" s="39"/>
      <c r="SLG706" s="39"/>
      <c r="SLH706" s="39"/>
      <c r="SLI706" s="39"/>
      <c r="SLJ706" s="39"/>
      <c r="SLK706" s="39"/>
      <c r="SLL706" s="39"/>
      <c r="SLM706" s="39"/>
      <c r="SLN706" s="39"/>
      <c r="SLO706" s="37"/>
      <c r="SLP706" s="37"/>
      <c r="SLQ706" s="37"/>
      <c r="SLR706" s="37"/>
      <c r="SLS706" s="34"/>
      <c r="SLT706" s="40"/>
      <c r="SLU706" s="34"/>
      <c r="SLV706" s="34"/>
      <c r="SLW706" s="35"/>
      <c r="SLX706" s="36"/>
      <c r="SLY706" s="37"/>
      <c r="SLZ706" s="34"/>
      <c r="SMA706" s="34"/>
      <c r="SMB706" s="41"/>
      <c r="SMC706" s="41"/>
      <c r="SMD706" s="41"/>
      <c r="SME706" s="41"/>
      <c r="SMF706" s="36"/>
      <c r="SMG706" s="41"/>
      <c r="SMH706" s="36"/>
      <c r="SMI706" s="34"/>
      <c r="SMJ706" s="34"/>
      <c r="SMK706" s="37"/>
      <c r="SML706" s="38"/>
      <c r="SMM706" s="34"/>
      <c r="SMN706" s="39"/>
      <c r="SMO706" s="39"/>
      <c r="SMP706" s="39"/>
      <c r="SMQ706" s="39"/>
      <c r="SMR706" s="39"/>
      <c r="SMS706" s="39"/>
      <c r="SMT706" s="39"/>
      <c r="SMU706" s="39"/>
      <c r="SMV706" s="39"/>
      <c r="SMW706" s="39"/>
      <c r="SMX706" s="39"/>
      <c r="SMY706" s="37"/>
      <c r="SMZ706" s="37"/>
      <c r="SNA706" s="37"/>
      <c r="SNB706" s="37"/>
      <c r="SNC706" s="34"/>
      <c r="SND706" s="40"/>
      <c r="SNE706" s="34"/>
      <c r="SNF706" s="34"/>
      <c r="SNG706" s="35"/>
      <c r="SNH706" s="36"/>
      <c r="SNI706" s="37"/>
      <c r="SNJ706" s="34"/>
      <c r="SNK706" s="34"/>
      <c r="SNL706" s="41"/>
      <c r="SNM706" s="41"/>
      <c r="SNN706" s="41"/>
      <c r="SNO706" s="41"/>
      <c r="SNP706" s="36"/>
      <c r="SNQ706" s="41"/>
      <c r="SNR706" s="36"/>
      <c r="SNS706" s="34"/>
      <c r="SNT706" s="34"/>
      <c r="SNU706" s="37"/>
      <c r="SNV706" s="38"/>
      <c r="SNW706" s="34"/>
      <c r="SNX706" s="39"/>
      <c r="SNY706" s="39"/>
      <c r="SNZ706" s="39"/>
      <c r="SOA706" s="39"/>
      <c r="SOB706" s="39"/>
      <c r="SOC706" s="39"/>
      <c r="SOD706" s="39"/>
      <c r="SOE706" s="39"/>
      <c r="SOF706" s="39"/>
      <c r="SOG706" s="39"/>
      <c r="SOH706" s="39"/>
      <c r="SOI706" s="37"/>
      <c r="SOJ706" s="37"/>
      <c r="SOK706" s="37"/>
      <c r="SOL706" s="37"/>
      <c r="SOM706" s="34"/>
      <c r="SON706" s="40"/>
      <c r="SOO706" s="34"/>
      <c r="SOP706" s="34"/>
      <c r="SOQ706" s="35"/>
      <c r="SOR706" s="36"/>
      <c r="SOS706" s="37"/>
      <c r="SOT706" s="34"/>
      <c r="SOU706" s="34"/>
      <c r="SOV706" s="41"/>
      <c r="SOW706" s="41"/>
      <c r="SOX706" s="41"/>
      <c r="SOY706" s="41"/>
      <c r="SOZ706" s="36"/>
      <c r="SPA706" s="41"/>
      <c r="SPB706" s="36"/>
      <c r="SPC706" s="34"/>
      <c r="SPD706" s="34"/>
      <c r="SPE706" s="37"/>
      <c r="SPF706" s="38"/>
      <c r="SPG706" s="34"/>
      <c r="SPH706" s="39"/>
      <c r="SPI706" s="39"/>
      <c r="SPJ706" s="39"/>
      <c r="SPK706" s="39"/>
      <c r="SPL706" s="39"/>
      <c r="SPM706" s="39"/>
      <c r="SPN706" s="39"/>
      <c r="SPO706" s="39"/>
      <c r="SPP706" s="39"/>
      <c r="SPQ706" s="39"/>
      <c r="SPR706" s="39"/>
      <c r="SPS706" s="37"/>
      <c r="SPT706" s="37"/>
      <c r="SPU706" s="37"/>
      <c r="SPV706" s="37"/>
      <c r="SPW706" s="34"/>
      <c r="SPX706" s="40"/>
      <c r="SPY706" s="34"/>
      <c r="SPZ706" s="34"/>
      <c r="SQA706" s="35"/>
      <c r="SQB706" s="36"/>
      <c r="SQC706" s="37"/>
      <c r="SQD706" s="34"/>
      <c r="SQE706" s="34"/>
      <c r="SQF706" s="41"/>
      <c r="SQG706" s="41"/>
      <c r="SQH706" s="41"/>
      <c r="SQI706" s="41"/>
      <c r="SQJ706" s="36"/>
      <c r="SQK706" s="41"/>
      <c r="SQL706" s="36"/>
      <c r="SQM706" s="34"/>
      <c r="SQN706" s="34"/>
      <c r="SQO706" s="37"/>
      <c r="SQP706" s="38"/>
      <c r="SQQ706" s="34"/>
      <c r="SQR706" s="39"/>
      <c r="SQS706" s="39"/>
      <c r="SQT706" s="39"/>
      <c r="SQU706" s="39"/>
      <c r="SQV706" s="39"/>
      <c r="SQW706" s="39"/>
      <c r="SQX706" s="39"/>
      <c r="SQY706" s="39"/>
      <c r="SQZ706" s="39"/>
      <c r="SRA706" s="39"/>
      <c r="SRB706" s="39"/>
      <c r="SRC706" s="37"/>
      <c r="SRD706" s="37"/>
      <c r="SRE706" s="37"/>
      <c r="SRF706" s="37"/>
      <c r="SRG706" s="34"/>
      <c r="SRH706" s="40"/>
      <c r="SRI706" s="34"/>
      <c r="SRJ706" s="34"/>
      <c r="SRK706" s="35"/>
      <c r="SRL706" s="36"/>
      <c r="SRM706" s="37"/>
      <c r="SRN706" s="34"/>
      <c r="SRO706" s="34"/>
      <c r="SRP706" s="41"/>
      <c r="SRQ706" s="41"/>
      <c r="SRR706" s="41"/>
      <c r="SRS706" s="41"/>
      <c r="SRT706" s="36"/>
      <c r="SRU706" s="41"/>
      <c r="SRV706" s="36"/>
      <c r="SRW706" s="34"/>
      <c r="SRX706" s="34"/>
      <c r="SRY706" s="37"/>
      <c r="SRZ706" s="38"/>
      <c r="SSA706" s="34"/>
      <c r="SSB706" s="39"/>
      <c r="SSC706" s="39"/>
      <c r="SSD706" s="39"/>
      <c r="SSE706" s="39"/>
      <c r="SSF706" s="39"/>
      <c r="SSG706" s="39"/>
      <c r="SSH706" s="39"/>
      <c r="SSI706" s="39"/>
      <c r="SSJ706" s="39"/>
      <c r="SSK706" s="39"/>
      <c r="SSL706" s="39"/>
      <c r="SSM706" s="37"/>
      <c r="SSN706" s="37"/>
      <c r="SSO706" s="37"/>
      <c r="SSP706" s="37"/>
      <c r="SSQ706" s="34"/>
      <c r="SSR706" s="40"/>
      <c r="SSS706" s="34"/>
      <c r="SST706" s="34"/>
      <c r="SSU706" s="35"/>
      <c r="SSV706" s="36"/>
      <c r="SSW706" s="37"/>
      <c r="SSX706" s="34"/>
      <c r="SSY706" s="34"/>
      <c r="SSZ706" s="41"/>
      <c r="STA706" s="41"/>
      <c r="STB706" s="41"/>
      <c r="STC706" s="41"/>
      <c r="STD706" s="36"/>
      <c r="STE706" s="41"/>
      <c r="STF706" s="36"/>
      <c r="STG706" s="34"/>
      <c r="STH706" s="34"/>
      <c r="STI706" s="37"/>
      <c r="STJ706" s="38"/>
      <c r="STK706" s="34"/>
      <c r="STL706" s="39"/>
      <c r="STM706" s="39"/>
      <c r="STN706" s="39"/>
      <c r="STO706" s="39"/>
      <c r="STP706" s="39"/>
      <c r="STQ706" s="39"/>
      <c r="STR706" s="39"/>
      <c r="STS706" s="39"/>
      <c r="STT706" s="39"/>
      <c r="STU706" s="39"/>
      <c r="STV706" s="39"/>
      <c r="STW706" s="37"/>
      <c r="STX706" s="37"/>
      <c r="STY706" s="37"/>
      <c r="STZ706" s="37"/>
      <c r="SUA706" s="34"/>
      <c r="SUB706" s="40"/>
      <c r="SUC706" s="34"/>
      <c r="SUD706" s="34"/>
      <c r="SUE706" s="35"/>
      <c r="SUF706" s="36"/>
      <c r="SUG706" s="37"/>
      <c r="SUH706" s="34"/>
      <c r="SUI706" s="34"/>
      <c r="SUJ706" s="41"/>
      <c r="SUK706" s="41"/>
      <c r="SUL706" s="41"/>
      <c r="SUM706" s="41"/>
      <c r="SUN706" s="36"/>
      <c r="SUO706" s="41"/>
      <c r="SUP706" s="36"/>
      <c r="SUQ706" s="34"/>
      <c r="SUR706" s="34"/>
      <c r="SUS706" s="37"/>
      <c r="SUT706" s="38"/>
      <c r="SUU706" s="34"/>
      <c r="SUV706" s="39"/>
      <c r="SUW706" s="39"/>
      <c r="SUX706" s="39"/>
      <c r="SUY706" s="39"/>
      <c r="SUZ706" s="39"/>
      <c r="SVA706" s="39"/>
      <c r="SVB706" s="39"/>
      <c r="SVC706" s="39"/>
      <c r="SVD706" s="39"/>
      <c r="SVE706" s="39"/>
      <c r="SVF706" s="39"/>
      <c r="SVG706" s="37"/>
      <c r="SVH706" s="37"/>
      <c r="SVI706" s="37"/>
      <c r="SVJ706" s="37"/>
      <c r="SVK706" s="34"/>
      <c r="SVL706" s="40"/>
      <c r="SVM706" s="34"/>
      <c r="SVN706" s="34"/>
      <c r="SVO706" s="35"/>
      <c r="SVP706" s="36"/>
      <c r="SVQ706" s="37"/>
      <c r="SVR706" s="34"/>
      <c r="SVS706" s="34"/>
      <c r="SVT706" s="41"/>
      <c r="SVU706" s="41"/>
      <c r="SVV706" s="41"/>
      <c r="SVW706" s="41"/>
      <c r="SVX706" s="36"/>
      <c r="SVY706" s="41"/>
      <c r="SVZ706" s="36"/>
      <c r="SWA706" s="34"/>
      <c r="SWB706" s="34"/>
      <c r="SWC706" s="37"/>
      <c r="SWD706" s="38"/>
      <c r="SWE706" s="34"/>
      <c r="SWF706" s="39"/>
      <c r="SWG706" s="39"/>
      <c r="SWH706" s="39"/>
      <c r="SWI706" s="39"/>
      <c r="SWJ706" s="39"/>
      <c r="SWK706" s="39"/>
      <c r="SWL706" s="39"/>
      <c r="SWM706" s="39"/>
      <c r="SWN706" s="39"/>
      <c r="SWO706" s="39"/>
      <c r="SWP706" s="39"/>
      <c r="SWQ706" s="37"/>
      <c r="SWR706" s="37"/>
      <c r="SWS706" s="37"/>
      <c r="SWT706" s="37"/>
      <c r="SWU706" s="34"/>
      <c r="SWV706" s="40"/>
      <c r="SWW706" s="34"/>
      <c r="SWX706" s="34"/>
      <c r="SWY706" s="35"/>
      <c r="SWZ706" s="36"/>
      <c r="SXA706" s="37"/>
      <c r="SXB706" s="34"/>
      <c r="SXC706" s="34"/>
      <c r="SXD706" s="41"/>
      <c r="SXE706" s="41"/>
      <c r="SXF706" s="41"/>
      <c r="SXG706" s="41"/>
      <c r="SXH706" s="36"/>
      <c r="SXI706" s="41"/>
      <c r="SXJ706" s="36"/>
      <c r="SXK706" s="34"/>
      <c r="SXL706" s="34"/>
      <c r="SXM706" s="37"/>
      <c r="SXN706" s="38"/>
      <c r="SXO706" s="34"/>
      <c r="SXP706" s="39"/>
      <c r="SXQ706" s="39"/>
      <c r="SXR706" s="39"/>
      <c r="SXS706" s="39"/>
      <c r="SXT706" s="39"/>
      <c r="SXU706" s="39"/>
      <c r="SXV706" s="39"/>
      <c r="SXW706" s="39"/>
      <c r="SXX706" s="39"/>
      <c r="SXY706" s="39"/>
      <c r="SXZ706" s="39"/>
      <c r="SYA706" s="37"/>
      <c r="SYB706" s="37"/>
      <c r="SYC706" s="37"/>
      <c r="SYD706" s="37"/>
      <c r="SYE706" s="34"/>
      <c r="SYF706" s="40"/>
      <c r="SYG706" s="34"/>
      <c r="SYH706" s="34"/>
      <c r="SYI706" s="35"/>
      <c r="SYJ706" s="36"/>
      <c r="SYK706" s="37"/>
      <c r="SYL706" s="34"/>
      <c r="SYM706" s="34"/>
      <c r="SYN706" s="41"/>
      <c r="SYO706" s="41"/>
      <c r="SYP706" s="41"/>
      <c r="SYQ706" s="41"/>
      <c r="SYR706" s="36"/>
      <c r="SYS706" s="41"/>
      <c r="SYT706" s="36"/>
      <c r="SYU706" s="34"/>
      <c r="SYV706" s="34"/>
      <c r="SYW706" s="37"/>
      <c r="SYX706" s="38"/>
      <c r="SYY706" s="34"/>
      <c r="SYZ706" s="39"/>
      <c r="SZA706" s="39"/>
      <c r="SZB706" s="39"/>
      <c r="SZC706" s="39"/>
      <c r="SZD706" s="39"/>
      <c r="SZE706" s="39"/>
      <c r="SZF706" s="39"/>
      <c r="SZG706" s="39"/>
      <c r="SZH706" s="39"/>
      <c r="SZI706" s="39"/>
      <c r="SZJ706" s="39"/>
      <c r="SZK706" s="37"/>
      <c r="SZL706" s="37"/>
      <c r="SZM706" s="37"/>
      <c r="SZN706" s="37"/>
      <c r="SZO706" s="34"/>
      <c r="SZP706" s="40"/>
      <c r="SZQ706" s="34"/>
      <c r="SZR706" s="34"/>
      <c r="SZS706" s="35"/>
      <c r="SZT706" s="36"/>
      <c r="SZU706" s="37"/>
      <c r="SZV706" s="34"/>
      <c r="SZW706" s="34"/>
      <c r="SZX706" s="41"/>
      <c r="SZY706" s="41"/>
      <c r="SZZ706" s="41"/>
      <c r="TAA706" s="41"/>
      <c r="TAB706" s="36"/>
      <c r="TAC706" s="41"/>
      <c r="TAD706" s="36"/>
      <c r="TAE706" s="34"/>
      <c r="TAF706" s="34"/>
      <c r="TAG706" s="37"/>
      <c r="TAH706" s="38"/>
      <c r="TAI706" s="34"/>
      <c r="TAJ706" s="39"/>
      <c r="TAK706" s="39"/>
      <c r="TAL706" s="39"/>
      <c r="TAM706" s="39"/>
      <c r="TAN706" s="39"/>
      <c r="TAO706" s="39"/>
      <c r="TAP706" s="39"/>
      <c r="TAQ706" s="39"/>
      <c r="TAR706" s="39"/>
      <c r="TAS706" s="39"/>
      <c r="TAT706" s="39"/>
      <c r="TAU706" s="37"/>
      <c r="TAV706" s="37"/>
      <c r="TAW706" s="37"/>
      <c r="TAX706" s="37"/>
      <c r="TAY706" s="34"/>
      <c r="TAZ706" s="40"/>
      <c r="TBA706" s="34"/>
      <c r="TBB706" s="34"/>
      <c r="TBC706" s="35"/>
      <c r="TBD706" s="36"/>
      <c r="TBE706" s="37"/>
      <c r="TBF706" s="34"/>
      <c r="TBG706" s="34"/>
      <c r="TBH706" s="41"/>
      <c r="TBI706" s="41"/>
      <c r="TBJ706" s="41"/>
      <c r="TBK706" s="41"/>
      <c r="TBL706" s="36"/>
      <c r="TBM706" s="41"/>
      <c r="TBN706" s="36"/>
      <c r="TBO706" s="34"/>
      <c r="TBP706" s="34"/>
      <c r="TBQ706" s="37"/>
      <c r="TBR706" s="38"/>
      <c r="TBS706" s="34"/>
      <c r="TBT706" s="39"/>
      <c r="TBU706" s="39"/>
      <c r="TBV706" s="39"/>
      <c r="TBW706" s="39"/>
      <c r="TBX706" s="39"/>
      <c r="TBY706" s="39"/>
      <c r="TBZ706" s="39"/>
      <c r="TCA706" s="39"/>
      <c r="TCB706" s="39"/>
      <c r="TCC706" s="39"/>
      <c r="TCD706" s="39"/>
      <c r="TCE706" s="37"/>
      <c r="TCF706" s="37"/>
      <c r="TCG706" s="37"/>
      <c r="TCH706" s="37"/>
      <c r="TCI706" s="34"/>
      <c r="TCJ706" s="40"/>
      <c r="TCK706" s="34"/>
      <c r="TCL706" s="34"/>
      <c r="TCM706" s="35"/>
      <c r="TCN706" s="36"/>
      <c r="TCO706" s="37"/>
      <c r="TCP706" s="34"/>
      <c r="TCQ706" s="34"/>
      <c r="TCR706" s="41"/>
      <c r="TCS706" s="41"/>
      <c r="TCT706" s="41"/>
      <c r="TCU706" s="41"/>
      <c r="TCV706" s="36"/>
      <c r="TCW706" s="41"/>
      <c r="TCX706" s="36"/>
      <c r="TCY706" s="34"/>
      <c r="TCZ706" s="34"/>
      <c r="TDA706" s="37"/>
      <c r="TDB706" s="38"/>
      <c r="TDC706" s="34"/>
      <c r="TDD706" s="39"/>
      <c r="TDE706" s="39"/>
      <c r="TDF706" s="39"/>
      <c r="TDG706" s="39"/>
      <c r="TDH706" s="39"/>
      <c r="TDI706" s="39"/>
      <c r="TDJ706" s="39"/>
      <c r="TDK706" s="39"/>
      <c r="TDL706" s="39"/>
      <c r="TDM706" s="39"/>
      <c r="TDN706" s="39"/>
      <c r="TDO706" s="37"/>
      <c r="TDP706" s="37"/>
      <c r="TDQ706" s="37"/>
      <c r="TDR706" s="37"/>
      <c r="TDS706" s="34"/>
      <c r="TDT706" s="40"/>
      <c r="TDU706" s="34"/>
      <c r="TDV706" s="34"/>
      <c r="TDW706" s="35"/>
      <c r="TDX706" s="36"/>
      <c r="TDY706" s="37"/>
      <c r="TDZ706" s="34"/>
      <c r="TEA706" s="34"/>
      <c r="TEB706" s="41"/>
      <c r="TEC706" s="41"/>
      <c r="TED706" s="41"/>
      <c r="TEE706" s="41"/>
      <c r="TEF706" s="36"/>
      <c r="TEG706" s="41"/>
      <c r="TEH706" s="36"/>
      <c r="TEI706" s="34"/>
      <c r="TEJ706" s="34"/>
      <c r="TEK706" s="37"/>
      <c r="TEL706" s="38"/>
      <c r="TEM706" s="34"/>
      <c r="TEN706" s="39"/>
      <c r="TEO706" s="39"/>
      <c r="TEP706" s="39"/>
      <c r="TEQ706" s="39"/>
      <c r="TER706" s="39"/>
      <c r="TES706" s="39"/>
      <c r="TET706" s="39"/>
      <c r="TEU706" s="39"/>
      <c r="TEV706" s="39"/>
      <c r="TEW706" s="39"/>
      <c r="TEX706" s="39"/>
      <c r="TEY706" s="37"/>
      <c r="TEZ706" s="37"/>
      <c r="TFA706" s="37"/>
      <c r="TFB706" s="37"/>
      <c r="TFC706" s="34"/>
      <c r="TFD706" s="40"/>
      <c r="TFE706" s="34"/>
      <c r="TFF706" s="34"/>
      <c r="TFG706" s="35"/>
      <c r="TFH706" s="36"/>
      <c r="TFI706" s="37"/>
      <c r="TFJ706" s="34"/>
      <c r="TFK706" s="34"/>
      <c r="TFL706" s="41"/>
      <c r="TFM706" s="41"/>
      <c r="TFN706" s="41"/>
      <c r="TFO706" s="41"/>
      <c r="TFP706" s="36"/>
      <c r="TFQ706" s="41"/>
      <c r="TFR706" s="36"/>
      <c r="TFS706" s="34"/>
      <c r="TFT706" s="34"/>
      <c r="TFU706" s="37"/>
      <c r="TFV706" s="38"/>
      <c r="TFW706" s="34"/>
      <c r="TFX706" s="39"/>
      <c r="TFY706" s="39"/>
      <c r="TFZ706" s="39"/>
      <c r="TGA706" s="39"/>
      <c r="TGB706" s="39"/>
      <c r="TGC706" s="39"/>
      <c r="TGD706" s="39"/>
      <c r="TGE706" s="39"/>
      <c r="TGF706" s="39"/>
      <c r="TGG706" s="39"/>
      <c r="TGH706" s="39"/>
      <c r="TGI706" s="37"/>
      <c r="TGJ706" s="37"/>
      <c r="TGK706" s="37"/>
      <c r="TGL706" s="37"/>
      <c r="TGM706" s="34"/>
      <c r="TGN706" s="40"/>
      <c r="TGO706" s="34"/>
      <c r="TGP706" s="34"/>
      <c r="TGQ706" s="35"/>
      <c r="TGR706" s="36"/>
      <c r="TGS706" s="37"/>
      <c r="TGT706" s="34"/>
      <c r="TGU706" s="34"/>
      <c r="TGV706" s="41"/>
      <c r="TGW706" s="41"/>
      <c r="TGX706" s="41"/>
      <c r="TGY706" s="41"/>
      <c r="TGZ706" s="36"/>
      <c r="THA706" s="41"/>
      <c r="THB706" s="36"/>
      <c r="THC706" s="34"/>
      <c r="THD706" s="34"/>
      <c r="THE706" s="37"/>
      <c r="THF706" s="38"/>
      <c r="THG706" s="34"/>
      <c r="THH706" s="39"/>
      <c r="THI706" s="39"/>
      <c r="THJ706" s="39"/>
      <c r="THK706" s="39"/>
      <c r="THL706" s="39"/>
      <c r="THM706" s="39"/>
      <c r="THN706" s="39"/>
      <c r="THO706" s="39"/>
      <c r="THP706" s="39"/>
      <c r="THQ706" s="39"/>
      <c r="THR706" s="39"/>
      <c r="THS706" s="37"/>
      <c r="THT706" s="37"/>
      <c r="THU706" s="37"/>
      <c r="THV706" s="37"/>
      <c r="THW706" s="34"/>
      <c r="THX706" s="40"/>
      <c r="THY706" s="34"/>
      <c r="THZ706" s="34"/>
      <c r="TIA706" s="35"/>
      <c r="TIB706" s="36"/>
      <c r="TIC706" s="37"/>
      <c r="TID706" s="34"/>
      <c r="TIE706" s="34"/>
      <c r="TIF706" s="41"/>
      <c r="TIG706" s="41"/>
      <c r="TIH706" s="41"/>
      <c r="TII706" s="41"/>
      <c r="TIJ706" s="36"/>
      <c r="TIK706" s="41"/>
      <c r="TIL706" s="36"/>
      <c r="TIM706" s="34"/>
      <c r="TIN706" s="34"/>
      <c r="TIO706" s="37"/>
      <c r="TIP706" s="38"/>
      <c r="TIQ706" s="34"/>
      <c r="TIR706" s="39"/>
      <c r="TIS706" s="39"/>
      <c r="TIT706" s="39"/>
      <c r="TIU706" s="39"/>
      <c r="TIV706" s="39"/>
      <c r="TIW706" s="39"/>
      <c r="TIX706" s="39"/>
      <c r="TIY706" s="39"/>
      <c r="TIZ706" s="39"/>
      <c r="TJA706" s="39"/>
      <c r="TJB706" s="39"/>
      <c r="TJC706" s="37"/>
      <c r="TJD706" s="37"/>
      <c r="TJE706" s="37"/>
      <c r="TJF706" s="37"/>
      <c r="TJG706" s="34"/>
      <c r="TJH706" s="40"/>
      <c r="TJI706" s="34"/>
      <c r="TJJ706" s="34"/>
      <c r="TJK706" s="35"/>
      <c r="TJL706" s="36"/>
      <c r="TJM706" s="37"/>
      <c r="TJN706" s="34"/>
      <c r="TJO706" s="34"/>
      <c r="TJP706" s="41"/>
      <c r="TJQ706" s="41"/>
      <c r="TJR706" s="41"/>
      <c r="TJS706" s="41"/>
      <c r="TJT706" s="36"/>
      <c r="TJU706" s="41"/>
      <c r="TJV706" s="36"/>
      <c r="TJW706" s="34"/>
      <c r="TJX706" s="34"/>
      <c r="TJY706" s="37"/>
      <c r="TJZ706" s="38"/>
      <c r="TKA706" s="34"/>
      <c r="TKB706" s="39"/>
      <c r="TKC706" s="39"/>
      <c r="TKD706" s="39"/>
      <c r="TKE706" s="39"/>
      <c r="TKF706" s="39"/>
      <c r="TKG706" s="39"/>
      <c r="TKH706" s="39"/>
      <c r="TKI706" s="39"/>
      <c r="TKJ706" s="39"/>
      <c r="TKK706" s="39"/>
      <c r="TKL706" s="39"/>
      <c r="TKM706" s="37"/>
      <c r="TKN706" s="37"/>
      <c r="TKO706" s="37"/>
      <c r="TKP706" s="37"/>
      <c r="TKQ706" s="34"/>
      <c r="TKR706" s="40"/>
      <c r="TKS706" s="34"/>
      <c r="TKT706" s="34"/>
      <c r="TKU706" s="35"/>
      <c r="TKV706" s="36"/>
      <c r="TKW706" s="37"/>
      <c r="TKX706" s="34"/>
      <c r="TKY706" s="34"/>
      <c r="TKZ706" s="41"/>
      <c r="TLA706" s="41"/>
      <c r="TLB706" s="41"/>
      <c r="TLC706" s="41"/>
      <c r="TLD706" s="36"/>
      <c r="TLE706" s="41"/>
      <c r="TLF706" s="36"/>
      <c r="TLG706" s="34"/>
      <c r="TLH706" s="34"/>
      <c r="TLI706" s="37"/>
      <c r="TLJ706" s="38"/>
      <c r="TLK706" s="34"/>
      <c r="TLL706" s="39"/>
      <c r="TLM706" s="39"/>
      <c r="TLN706" s="39"/>
      <c r="TLO706" s="39"/>
      <c r="TLP706" s="39"/>
      <c r="TLQ706" s="39"/>
      <c r="TLR706" s="39"/>
      <c r="TLS706" s="39"/>
      <c r="TLT706" s="39"/>
      <c r="TLU706" s="39"/>
      <c r="TLV706" s="39"/>
      <c r="TLW706" s="37"/>
      <c r="TLX706" s="37"/>
      <c r="TLY706" s="37"/>
      <c r="TLZ706" s="37"/>
      <c r="TMA706" s="34"/>
      <c r="TMB706" s="40"/>
      <c r="TMC706" s="34"/>
      <c r="TMD706" s="34"/>
      <c r="TME706" s="35"/>
      <c r="TMF706" s="36"/>
      <c r="TMG706" s="37"/>
      <c r="TMH706" s="34"/>
      <c r="TMI706" s="34"/>
      <c r="TMJ706" s="41"/>
      <c r="TMK706" s="41"/>
      <c r="TML706" s="41"/>
      <c r="TMM706" s="41"/>
      <c r="TMN706" s="36"/>
      <c r="TMO706" s="41"/>
      <c r="TMP706" s="36"/>
      <c r="TMQ706" s="34"/>
      <c r="TMR706" s="34"/>
      <c r="TMS706" s="37"/>
      <c r="TMT706" s="38"/>
      <c r="TMU706" s="34"/>
      <c r="TMV706" s="39"/>
      <c r="TMW706" s="39"/>
      <c r="TMX706" s="39"/>
      <c r="TMY706" s="39"/>
      <c r="TMZ706" s="39"/>
      <c r="TNA706" s="39"/>
      <c r="TNB706" s="39"/>
      <c r="TNC706" s="39"/>
      <c r="TND706" s="39"/>
      <c r="TNE706" s="39"/>
      <c r="TNF706" s="39"/>
      <c r="TNG706" s="37"/>
      <c r="TNH706" s="37"/>
      <c r="TNI706" s="37"/>
      <c r="TNJ706" s="37"/>
      <c r="TNK706" s="34"/>
      <c r="TNL706" s="40"/>
      <c r="TNM706" s="34"/>
      <c r="TNN706" s="34"/>
      <c r="TNO706" s="35"/>
      <c r="TNP706" s="36"/>
      <c r="TNQ706" s="37"/>
      <c r="TNR706" s="34"/>
      <c r="TNS706" s="34"/>
      <c r="TNT706" s="41"/>
      <c r="TNU706" s="41"/>
      <c r="TNV706" s="41"/>
      <c r="TNW706" s="41"/>
      <c r="TNX706" s="36"/>
      <c r="TNY706" s="41"/>
      <c r="TNZ706" s="36"/>
      <c r="TOA706" s="34"/>
      <c r="TOB706" s="34"/>
      <c r="TOC706" s="37"/>
      <c r="TOD706" s="38"/>
      <c r="TOE706" s="34"/>
      <c r="TOF706" s="39"/>
      <c r="TOG706" s="39"/>
      <c r="TOH706" s="39"/>
      <c r="TOI706" s="39"/>
      <c r="TOJ706" s="39"/>
      <c r="TOK706" s="39"/>
      <c r="TOL706" s="39"/>
      <c r="TOM706" s="39"/>
      <c r="TON706" s="39"/>
      <c r="TOO706" s="39"/>
      <c r="TOP706" s="39"/>
      <c r="TOQ706" s="37"/>
      <c r="TOR706" s="37"/>
      <c r="TOS706" s="37"/>
      <c r="TOT706" s="37"/>
      <c r="TOU706" s="34"/>
      <c r="TOV706" s="40"/>
      <c r="TOW706" s="34"/>
      <c r="TOX706" s="34"/>
      <c r="TOY706" s="35"/>
      <c r="TOZ706" s="36"/>
      <c r="TPA706" s="37"/>
      <c r="TPB706" s="34"/>
      <c r="TPC706" s="34"/>
      <c r="TPD706" s="41"/>
      <c r="TPE706" s="41"/>
      <c r="TPF706" s="41"/>
      <c r="TPG706" s="41"/>
      <c r="TPH706" s="36"/>
      <c r="TPI706" s="41"/>
      <c r="TPJ706" s="36"/>
      <c r="TPK706" s="34"/>
      <c r="TPL706" s="34"/>
      <c r="TPM706" s="37"/>
      <c r="TPN706" s="38"/>
      <c r="TPO706" s="34"/>
      <c r="TPP706" s="39"/>
      <c r="TPQ706" s="39"/>
      <c r="TPR706" s="39"/>
      <c r="TPS706" s="39"/>
      <c r="TPT706" s="39"/>
      <c r="TPU706" s="39"/>
      <c r="TPV706" s="39"/>
      <c r="TPW706" s="39"/>
      <c r="TPX706" s="39"/>
      <c r="TPY706" s="39"/>
      <c r="TPZ706" s="39"/>
      <c r="TQA706" s="37"/>
      <c r="TQB706" s="37"/>
      <c r="TQC706" s="37"/>
      <c r="TQD706" s="37"/>
      <c r="TQE706" s="34"/>
      <c r="TQF706" s="40"/>
      <c r="TQG706" s="34"/>
      <c r="TQH706" s="34"/>
      <c r="TQI706" s="35"/>
      <c r="TQJ706" s="36"/>
      <c r="TQK706" s="37"/>
      <c r="TQL706" s="34"/>
      <c r="TQM706" s="34"/>
      <c r="TQN706" s="41"/>
      <c r="TQO706" s="41"/>
      <c r="TQP706" s="41"/>
      <c r="TQQ706" s="41"/>
      <c r="TQR706" s="36"/>
      <c r="TQS706" s="41"/>
      <c r="TQT706" s="36"/>
      <c r="TQU706" s="34"/>
      <c r="TQV706" s="34"/>
      <c r="TQW706" s="37"/>
      <c r="TQX706" s="38"/>
      <c r="TQY706" s="34"/>
      <c r="TQZ706" s="39"/>
      <c r="TRA706" s="39"/>
      <c r="TRB706" s="39"/>
      <c r="TRC706" s="39"/>
      <c r="TRD706" s="39"/>
      <c r="TRE706" s="39"/>
      <c r="TRF706" s="39"/>
      <c r="TRG706" s="39"/>
      <c r="TRH706" s="39"/>
      <c r="TRI706" s="39"/>
      <c r="TRJ706" s="39"/>
      <c r="TRK706" s="37"/>
      <c r="TRL706" s="37"/>
      <c r="TRM706" s="37"/>
      <c r="TRN706" s="37"/>
      <c r="TRO706" s="34"/>
      <c r="TRP706" s="40"/>
      <c r="TRQ706" s="34"/>
      <c r="TRR706" s="34"/>
      <c r="TRS706" s="35"/>
      <c r="TRT706" s="36"/>
      <c r="TRU706" s="37"/>
      <c r="TRV706" s="34"/>
      <c r="TRW706" s="34"/>
      <c r="TRX706" s="41"/>
      <c r="TRY706" s="41"/>
      <c r="TRZ706" s="41"/>
      <c r="TSA706" s="41"/>
      <c r="TSB706" s="36"/>
      <c r="TSC706" s="41"/>
      <c r="TSD706" s="36"/>
      <c r="TSE706" s="34"/>
      <c r="TSF706" s="34"/>
      <c r="TSG706" s="37"/>
      <c r="TSH706" s="38"/>
      <c r="TSI706" s="34"/>
      <c r="TSJ706" s="39"/>
      <c r="TSK706" s="39"/>
      <c r="TSL706" s="39"/>
      <c r="TSM706" s="39"/>
      <c r="TSN706" s="39"/>
      <c r="TSO706" s="39"/>
      <c r="TSP706" s="39"/>
      <c r="TSQ706" s="39"/>
      <c r="TSR706" s="39"/>
      <c r="TSS706" s="39"/>
      <c r="TST706" s="39"/>
      <c r="TSU706" s="37"/>
      <c r="TSV706" s="37"/>
      <c r="TSW706" s="37"/>
      <c r="TSX706" s="37"/>
      <c r="TSY706" s="34"/>
      <c r="TSZ706" s="40"/>
      <c r="TTA706" s="34"/>
      <c r="TTB706" s="34"/>
      <c r="TTC706" s="35"/>
      <c r="TTD706" s="36"/>
      <c r="TTE706" s="37"/>
      <c r="TTF706" s="34"/>
      <c r="TTG706" s="34"/>
      <c r="TTH706" s="41"/>
      <c r="TTI706" s="41"/>
      <c r="TTJ706" s="41"/>
      <c r="TTK706" s="41"/>
      <c r="TTL706" s="36"/>
      <c r="TTM706" s="41"/>
      <c r="TTN706" s="36"/>
      <c r="TTO706" s="34"/>
      <c r="TTP706" s="34"/>
      <c r="TTQ706" s="37"/>
      <c r="TTR706" s="38"/>
      <c r="TTS706" s="34"/>
      <c r="TTT706" s="39"/>
      <c r="TTU706" s="39"/>
      <c r="TTV706" s="39"/>
      <c r="TTW706" s="39"/>
      <c r="TTX706" s="39"/>
      <c r="TTY706" s="39"/>
      <c r="TTZ706" s="39"/>
      <c r="TUA706" s="39"/>
      <c r="TUB706" s="39"/>
      <c r="TUC706" s="39"/>
      <c r="TUD706" s="39"/>
      <c r="TUE706" s="37"/>
      <c r="TUF706" s="37"/>
      <c r="TUG706" s="37"/>
      <c r="TUH706" s="37"/>
      <c r="TUI706" s="34"/>
      <c r="TUJ706" s="40"/>
      <c r="TUK706" s="34"/>
      <c r="TUL706" s="34"/>
      <c r="TUM706" s="35"/>
      <c r="TUN706" s="36"/>
      <c r="TUO706" s="37"/>
      <c r="TUP706" s="34"/>
      <c r="TUQ706" s="34"/>
      <c r="TUR706" s="41"/>
      <c r="TUS706" s="41"/>
      <c r="TUT706" s="41"/>
      <c r="TUU706" s="41"/>
      <c r="TUV706" s="36"/>
      <c r="TUW706" s="41"/>
      <c r="TUX706" s="36"/>
      <c r="TUY706" s="34"/>
      <c r="TUZ706" s="34"/>
      <c r="TVA706" s="37"/>
      <c r="TVB706" s="38"/>
      <c r="TVC706" s="34"/>
      <c r="TVD706" s="39"/>
      <c r="TVE706" s="39"/>
      <c r="TVF706" s="39"/>
      <c r="TVG706" s="39"/>
      <c r="TVH706" s="39"/>
      <c r="TVI706" s="39"/>
      <c r="TVJ706" s="39"/>
      <c r="TVK706" s="39"/>
      <c r="TVL706" s="39"/>
      <c r="TVM706" s="39"/>
      <c r="TVN706" s="39"/>
      <c r="TVO706" s="37"/>
      <c r="TVP706" s="37"/>
      <c r="TVQ706" s="37"/>
      <c r="TVR706" s="37"/>
      <c r="TVS706" s="34"/>
      <c r="TVT706" s="40"/>
      <c r="TVU706" s="34"/>
      <c r="TVV706" s="34"/>
      <c r="TVW706" s="35"/>
      <c r="TVX706" s="36"/>
      <c r="TVY706" s="37"/>
      <c r="TVZ706" s="34"/>
      <c r="TWA706" s="34"/>
      <c r="TWB706" s="41"/>
      <c r="TWC706" s="41"/>
      <c r="TWD706" s="41"/>
      <c r="TWE706" s="41"/>
      <c r="TWF706" s="36"/>
      <c r="TWG706" s="41"/>
      <c r="TWH706" s="36"/>
      <c r="TWI706" s="34"/>
      <c r="TWJ706" s="34"/>
      <c r="TWK706" s="37"/>
      <c r="TWL706" s="38"/>
      <c r="TWM706" s="34"/>
      <c r="TWN706" s="39"/>
      <c r="TWO706" s="39"/>
      <c r="TWP706" s="39"/>
      <c r="TWQ706" s="39"/>
      <c r="TWR706" s="39"/>
      <c r="TWS706" s="39"/>
      <c r="TWT706" s="39"/>
      <c r="TWU706" s="39"/>
      <c r="TWV706" s="39"/>
      <c r="TWW706" s="39"/>
      <c r="TWX706" s="39"/>
      <c r="TWY706" s="37"/>
      <c r="TWZ706" s="37"/>
      <c r="TXA706" s="37"/>
      <c r="TXB706" s="37"/>
      <c r="TXC706" s="34"/>
      <c r="TXD706" s="40"/>
      <c r="TXE706" s="34"/>
      <c r="TXF706" s="34"/>
      <c r="TXG706" s="35"/>
      <c r="TXH706" s="36"/>
      <c r="TXI706" s="37"/>
      <c r="TXJ706" s="34"/>
      <c r="TXK706" s="34"/>
      <c r="TXL706" s="41"/>
      <c r="TXM706" s="41"/>
      <c r="TXN706" s="41"/>
      <c r="TXO706" s="41"/>
      <c r="TXP706" s="36"/>
      <c r="TXQ706" s="41"/>
      <c r="TXR706" s="36"/>
      <c r="TXS706" s="34"/>
      <c r="TXT706" s="34"/>
      <c r="TXU706" s="37"/>
      <c r="TXV706" s="38"/>
      <c r="TXW706" s="34"/>
      <c r="TXX706" s="39"/>
      <c r="TXY706" s="39"/>
      <c r="TXZ706" s="39"/>
      <c r="TYA706" s="39"/>
      <c r="TYB706" s="39"/>
      <c r="TYC706" s="39"/>
      <c r="TYD706" s="39"/>
      <c r="TYE706" s="39"/>
      <c r="TYF706" s="39"/>
      <c r="TYG706" s="39"/>
      <c r="TYH706" s="39"/>
      <c r="TYI706" s="37"/>
      <c r="TYJ706" s="37"/>
      <c r="TYK706" s="37"/>
      <c r="TYL706" s="37"/>
      <c r="TYM706" s="34"/>
      <c r="TYN706" s="40"/>
      <c r="TYO706" s="34"/>
      <c r="TYP706" s="34"/>
      <c r="TYQ706" s="35"/>
      <c r="TYR706" s="36"/>
      <c r="TYS706" s="37"/>
      <c r="TYT706" s="34"/>
      <c r="TYU706" s="34"/>
      <c r="TYV706" s="41"/>
      <c r="TYW706" s="41"/>
      <c r="TYX706" s="41"/>
      <c r="TYY706" s="41"/>
      <c r="TYZ706" s="36"/>
      <c r="TZA706" s="41"/>
      <c r="TZB706" s="36"/>
      <c r="TZC706" s="34"/>
      <c r="TZD706" s="34"/>
      <c r="TZE706" s="37"/>
      <c r="TZF706" s="38"/>
      <c r="TZG706" s="34"/>
      <c r="TZH706" s="39"/>
      <c r="TZI706" s="39"/>
      <c r="TZJ706" s="39"/>
      <c r="TZK706" s="39"/>
      <c r="TZL706" s="39"/>
      <c r="TZM706" s="39"/>
      <c r="TZN706" s="39"/>
      <c r="TZO706" s="39"/>
      <c r="TZP706" s="39"/>
      <c r="TZQ706" s="39"/>
      <c r="TZR706" s="39"/>
      <c r="TZS706" s="37"/>
      <c r="TZT706" s="37"/>
      <c r="TZU706" s="37"/>
      <c r="TZV706" s="37"/>
      <c r="TZW706" s="34"/>
      <c r="TZX706" s="40"/>
      <c r="TZY706" s="34"/>
      <c r="TZZ706" s="34"/>
      <c r="UAA706" s="35"/>
      <c r="UAB706" s="36"/>
      <c r="UAC706" s="37"/>
      <c r="UAD706" s="34"/>
      <c r="UAE706" s="34"/>
      <c r="UAF706" s="41"/>
      <c r="UAG706" s="41"/>
      <c r="UAH706" s="41"/>
      <c r="UAI706" s="41"/>
      <c r="UAJ706" s="36"/>
      <c r="UAK706" s="41"/>
      <c r="UAL706" s="36"/>
      <c r="UAM706" s="34"/>
      <c r="UAN706" s="34"/>
      <c r="UAO706" s="37"/>
      <c r="UAP706" s="38"/>
      <c r="UAQ706" s="34"/>
      <c r="UAR706" s="39"/>
      <c r="UAS706" s="39"/>
      <c r="UAT706" s="39"/>
      <c r="UAU706" s="39"/>
      <c r="UAV706" s="39"/>
      <c r="UAW706" s="39"/>
      <c r="UAX706" s="39"/>
      <c r="UAY706" s="39"/>
      <c r="UAZ706" s="39"/>
      <c r="UBA706" s="39"/>
      <c r="UBB706" s="39"/>
      <c r="UBC706" s="37"/>
      <c r="UBD706" s="37"/>
      <c r="UBE706" s="37"/>
      <c r="UBF706" s="37"/>
      <c r="UBG706" s="34"/>
      <c r="UBH706" s="40"/>
      <c r="UBI706" s="34"/>
      <c r="UBJ706" s="34"/>
      <c r="UBK706" s="35"/>
      <c r="UBL706" s="36"/>
      <c r="UBM706" s="37"/>
      <c r="UBN706" s="34"/>
      <c r="UBO706" s="34"/>
      <c r="UBP706" s="41"/>
      <c r="UBQ706" s="41"/>
      <c r="UBR706" s="41"/>
      <c r="UBS706" s="41"/>
      <c r="UBT706" s="36"/>
      <c r="UBU706" s="41"/>
      <c r="UBV706" s="36"/>
      <c r="UBW706" s="34"/>
      <c r="UBX706" s="34"/>
      <c r="UBY706" s="37"/>
      <c r="UBZ706" s="38"/>
      <c r="UCA706" s="34"/>
      <c r="UCB706" s="39"/>
      <c r="UCC706" s="39"/>
      <c r="UCD706" s="39"/>
      <c r="UCE706" s="39"/>
      <c r="UCF706" s="39"/>
      <c r="UCG706" s="39"/>
      <c r="UCH706" s="39"/>
      <c r="UCI706" s="39"/>
      <c r="UCJ706" s="39"/>
      <c r="UCK706" s="39"/>
      <c r="UCL706" s="39"/>
      <c r="UCM706" s="37"/>
      <c r="UCN706" s="37"/>
      <c r="UCO706" s="37"/>
      <c r="UCP706" s="37"/>
      <c r="UCQ706" s="34"/>
      <c r="UCR706" s="40"/>
      <c r="UCS706" s="34"/>
      <c r="UCT706" s="34"/>
      <c r="UCU706" s="35"/>
      <c r="UCV706" s="36"/>
      <c r="UCW706" s="37"/>
      <c r="UCX706" s="34"/>
      <c r="UCY706" s="34"/>
      <c r="UCZ706" s="41"/>
      <c r="UDA706" s="41"/>
      <c r="UDB706" s="41"/>
      <c r="UDC706" s="41"/>
      <c r="UDD706" s="36"/>
      <c r="UDE706" s="41"/>
      <c r="UDF706" s="36"/>
      <c r="UDG706" s="34"/>
      <c r="UDH706" s="34"/>
      <c r="UDI706" s="37"/>
      <c r="UDJ706" s="38"/>
      <c r="UDK706" s="34"/>
      <c r="UDL706" s="39"/>
      <c r="UDM706" s="39"/>
      <c r="UDN706" s="39"/>
      <c r="UDO706" s="39"/>
      <c r="UDP706" s="39"/>
      <c r="UDQ706" s="39"/>
      <c r="UDR706" s="39"/>
      <c r="UDS706" s="39"/>
      <c r="UDT706" s="39"/>
      <c r="UDU706" s="39"/>
      <c r="UDV706" s="39"/>
      <c r="UDW706" s="37"/>
      <c r="UDX706" s="37"/>
      <c r="UDY706" s="37"/>
      <c r="UDZ706" s="37"/>
      <c r="UEA706" s="34"/>
      <c r="UEB706" s="40"/>
      <c r="UEC706" s="34"/>
      <c r="UED706" s="34"/>
      <c r="UEE706" s="35"/>
      <c r="UEF706" s="36"/>
      <c r="UEG706" s="37"/>
      <c r="UEH706" s="34"/>
      <c r="UEI706" s="34"/>
      <c r="UEJ706" s="41"/>
      <c r="UEK706" s="41"/>
      <c r="UEL706" s="41"/>
      <c r="UEM706" s="41"/>
      <c r="UEN706" s="36"/>
      <c r="UEO706" s="41"/>
      <c r="UEP706" s="36"/>
      <c r="UEQ706" s="34"/>
      <c r="UER706" s="34"/>
      <c r="UES706" s="37"/>
      <c r="UET706" s="38"/>
      <c r="UEU706" s="34"/>
      <c r="UEV706" s="39"/>
      <c r="UEW706" s="39"/>
      <c r="UEX706" s="39"/>
      <c r="UEY706" s="39"/>
      <c r="UEZ706" s="39"/>
      <c r="UFA706" s="39"/>
      <c r="UFB706" s="39"/>
      <c r="UFC706" s="39"/>
      <c r="UFD706" s="39"/>
      <c r="UFE706" s="39"/>
      <c r="UFF706" s="39"/>
      <c r="UFG706" s="37"/>
      <c r="UFH706" s="37"/>
      <c r="UFI706" s="37"/>
      <c r="UFJ706" s="37"/>
      <c r="UFK706" s="34"/>
      <c r="UFL706" s="40"/>
      <c r="UFM706" s="34"/>
      <c r="UFN706" s="34"/>
      <c r="UFO706" s="35"/>
      <c r="UFP706" s="36"/>
      <c r="UFQ706" s="37"/>
      <c r="UFR706" s="34"/>
      <c r="UFS706" s="34"/>
      <c r="UFT706" s="41"/>
      <c r="UFU706" s="41"/>
      <c r="UFV706" s="41"/>
      <c r="UFW706" s="41"/>
      <c r="UFX706" s="36"/>
      <c r="UFY706" s="41"/>
      <c r="UFZ706" s="36"/>
      <c r="UGA706" s="34"/>
      <c r="UGB706" s="34"/>
      <c r="UGC706" s="37"/>
      <c r="UGD706" s="38"/>
      <c r="UGE706" s="34"/>
      <c r="UGF706" s="39"/>
      <c r="UGG706" s="39"/>
      <c r="UGH706" s="39"/>
      <c r="UGI706" s="39"/>
      <c r="UGJ706" s="39"/>
      <c r="UGK706" s="39"/>
      <c r="UGL706" s="39"/>
      <c r="UGM706" s="39"/>
      <c r="UGN706" s="39"/>
      <c r="UGO706" s="39"/>
      <c r="UGP706" s="39"/>
      <c r="UGQ706" s="37"/>
      <c r="UGR706" s="37"/>
      <c r="UGS706" s="37"/>
      <c r="UGT706" s="37"/>
      <c r="UGU706" s="34"/>
      <c r="UGV706" s="40"/>
      <c r="UGW706" s="34"/>
      <c r="UGX706" s="34"/>
      <c r="UGY706" s="35"/>
      <c r="UGZ706" s="36"/>
      <c r="UHA706" s="37"/>
      <c r="UHB706" s="34"/>
      <c r="UHC706" s="34"/>
      <c r="UHD706" s="41"/>
      <c r="UHE706" s="41"/>
      <c r="UHF706" s="41"/>
      <c r="UHG706" s="41"/>
      <c r="UHH706" s="36"/>
      <c r="UHI706" s="41"/>
      <c r="UHJ706" s="36"/>
      <c r="UHK706" s="34"/>
      <c r="UHL706" s="34"/>
      <c r="UHM706" s="37"/>
      <c r="UHN706" s="38"/>
      <c r="UHO706" s="34"/>
      <c r="UHP706" s="39"/>
      <c r="UHQ706" s="39"/>
      <c r="UHR706" s="39"/>
      <c r="UHS706" s="39"/>
      <c r="UHT706" s="39"/>
      <c r="UHU706" s="39"/>
      <c r="UHV706" s="39"/>
      <c r="UHW706" s="39"/>
      <c r="UHX706" s="39"/>
      <c r="UHY706" s="39"/>
      <c r="UHZ706" s="39"/>
      <c r="UIA706" s="37"/>
      <c r="UIB706" s="37"/>
      <c r="UIC706" s="37"/>
      <c r="UID706" s="37"/>
      <c r="UIE706" s="34"/>
      <c r="UIF706" s="40"/>
      <c r="UIG706" s="34"/>
      <c r="UIH706" s="34"/>
      <c r="UII706" s="35"/>
      <c r="UIJ706" s="36"/>
      <c r="UIK706" s="37"/>
      <c r="UIL706" s="34"/>
      <c r="UIM706" s="34"/>
      <c r="UIN706" s="41"/>
      <c r="UIO706" s="41"/>
      <c r="UIP706" s="41"/>
      <c r="UIQ706" s="41"/>
      <c r="UIR706" s="36"/>
      <c r="UIS706" s="41"/>
      <c r="UIT706" s="36"/>
      <c r="UIU706" s="34"/>
      <c r="UIV706" s="34"/>
      <c r="UIW706" s="37"/>
      <c r="UIX706" s="38"/>
      <c r="UIY706" s="34"/>
      <c r="UIZ706" s="39"/>
      <c r="UJA706" s="39"/>
      <c r="UJB706" s="39"/>
      <c r="UJC706" s="39"/>
      <c r="UJD706" s="39"/>
      <c r="UJE706" s="39"/>
      <c r="UJF706" s="39"/>
      <c r="UJG706" s="39"/>
      <c r="UJH706" s="39"/>
      <c r="UJI706" s="39"/>
      <c r="UJJ706" s="39"/>
      <c r="UJK706" s="37"/>
      <c r="UJL706" s="37"/>
      <c r="UJM706" s="37"/>
      <c r="UJN706" s="37"/>
      <c r="UJO706" s="34"/>
      <c r="UJP706" s="40"/>
      <c r="UJQ706" s="34"/>
      <c r="UJR706" s="34"/>
      <c r="UJS706" s="35"/>
      <c r="UJT706" s="36"/>
      <c r="UJU706" s="37"/>
      <c r="UJV706" s="34"/>
      <c r="UJW706" s="34"/>
      <c r="UJX706" s="41"/>
      <c r="UJY706" s="41"/>
      <c r="UJZ706" s="41"/>
      <c r="UKA706" s="41"/>
      <c r="UKB706" s="36"/>
      <c r="UKC706" s="41"/>
      <c r="UKD706" s="36"/>
      <c r="UKE706" s="34"/>
      <c r="UKF706" s="34"/>
      <c r="UKG706" s="37"/>
      <c r="UKH706" s="38"/>
      <c r="UKI706" s="34"/>
      <c r="UKJ706" s="39"/>
      <c r="UKK706" s="39"/>
      <c r="UKL706" s="39"/>
      <c r="UKM706" s="39"/>
      <c r="UKN706" s="39"/>
      <c r="UKO706" s="39"/>
      <c r="UKP706" s="39"/>
      <c r="UKQ706" s="39"/>
      <c r="UKR706" s="39"/>
      <c r="UKS706" s="39"/>
      <c r="UKT706" s="39"/>
      <c r="UKU706" s="37"/>
      <c r="UKV706" s="37"/>
      <c r="UKW706" s="37"/>
      <c r="UKX706" s="37"/>
      <c r="UKY706" s="34"/>
      <c r="UKZ706" s="40"/>
      <c r="ULA706" s="34"/>
      <c r="ULB706" s="34"/>
      <c r="ULC706" s="35"/>
      <c r="ULD706" s="36"/>
      <c r="ULE706" s="37"/>
      <c r="ULF706" s="34"/>
      <c r="ULG706" s="34"/>
      <c r="ULH706" s="41"/>
      <c r="ULI706" s="41"/>
      <c r="ULJ706" s="41"/>
      <c r="ULK706" s="41"/>
      <c r="ULL706" s="36"/>
      <c r="ULM706" s="41"/>
      <c r="ULN706" s="36"/>
      <c r="ULO706" s="34"/>
      <c r="ULP706" s="34"/>
      <c r="ULQ706" s="37"/>
      <c r="ULR706" s="38"/>
      <c r="ULS706" s="34"/>
      <c r="ULT706" s="39"/>
      <c r="ULU706" s="39"/>
      <c r="ULV706" s="39"/>
      <c r="ULW706" s="39"/>
      <c r="ULX706" s="39"/>
      <c r="ULY706" s="39"/>
      <c r="ULZ706" s="39"/>
      <c r="UMA706" s="39"/>
      <c r="UMB706" s="39"/>
      <c r="UMC706" s="39"/>
      <c r="UMD706" s="39"/>
      <c r="UME706" s="37"/>
      <c r="UMF706" s="37"/>
      <c r="UMG706" s="37"/>
      <c r="UMH706" s="37"/>
      <c r="UMI706" s="34"/>
      <c r="UMJ706" s="40"/>
      <c r="UMK706" s="34"/>
      <c r="UML706" s="34"/>
      <c r="UMM706" s="35"/>
      <c r="UMN706" s="36"/>
      <c r="UMO706" s="37"/>
      <c r="UMP706" s="34"/>
      <c r="UMQ706" s="34"/>
      <c r="UMR706" s="41"/>
      <c r="UMS706" s="41"/>
      <c r="UMT706" s="41"/>
      <c r="UMU706" s="41"/>
      <c r="UMV706" s="36"/>
      <c r="UMW706" s="41"/>
      <c r="UMX706" s="36"/>
      <c r="UMY706" s="34"/>
      <c r="UMZ706" s="34"/>
      <c r="UNA706" s="37"/>
      <c r="UNB706" s="38"/>
      <c r="UNC706" s="34"/>
      <c r="UND706" s="39"/>
      <c r="UNE706" s="39"/>
      <c r="UNF706" s="39"/>
      <c r="UNG706" s="39"/>
      <c r="UNH706" s="39"/>
      <c r="UNI706" s="39"/>
      <c r="UNJ706" s="39"/>
      <c r="UNK706" s="39"/>
      <c r="UNL706" s="39"/>
      <c r="UNM706" s="39"/>
      <c r="UNN706" s="39"/>
      <c r="UNO706" s="37"/>
      <c r="UNP706" s="37"/>
      <c r="UNQ706" s="37"/>
      <c r="UNR706" s="37"/>
      <c r="UNS706" s="34"/>
      <c r="UNT706" s="40"/>
      <c r="UNU706" s="34"/>
      <c r="UNV706" s="34"/>
      <c r="UNW706" s="35"/>
      <c r="UNX706" s="36"/>
      <c r="UNY706" s="37"/>
      <c r="UNZ706" s="34"/>
      <c r="UOA706" s="34"/>
      <c r="UOB706" s="41"/>
      <c r="UOC706" s="41"/>
      <c r="UOD706" s="41"/>
      <c r="UOE706" s="41"/>
      <c r="UOF706" s="36"/>
      <c r="UOG706" s="41"/>
      <c r="UOH706" s="36"/>
      <c r="UOI706" s="34"/>
      <c r="UOJ706" s="34"/>
      <c r="UOK706" s="37"/>
      <c r="UOL706" s="38"/>
      <c r="UOM706" s="34"/>
      <c r="UON706" s="39"/>
      <c r="UOO706" s="39"/>
      <c r="UOP706" s="39"/>
      <c r="UOQ706" s="39"/>
      <c r="UOR706" s="39"/>
      <c r="UOS706" s="39"/>
      <c r="UOT706" s="39"/>
      <c r="UOU706" s="39"/>
      <c r="UOV706" s="39"/>
      <c r="UOW706" s="39"/>
      <c r="UOX706" s="39"/>
      <c r="UOY706" s="37"/>
      <c r="UOZ706" s="37"/>
      <c r="UPA706" s="37"/>
      <c r="UPB706" s="37"/>
      <c r="UPC706" s="34"/>
      <c r="UPD706" s="40"/>
      <c r="UPE706" s="34"/>
      <c r="UPF706" s="34"/>
      <c r="UPG706" s="35"/>
      <c r="UPH706" s="36"/>
      <c r="UPI706" s="37"/>
      <c r="UPJ706" s="34"/>
      <c r="UPK706" s="34"/>
      <c r="UPL706" s="41"/>
      <c r="UPM706" s="41"/>
      <c r="UPN706" s="41"/>
      <c r="UPO706" s="41"/>
      <c r="UPP706" s="36"/>
      <c r="UPQ706" s="41"/>
      <c r="UPR706" s="36"/>
      <c r="UPS706" s="34"/>
      <c r="UPT706" s="34"/>
      <c r="UPU706" s="37"/>
      <c r="UPV706" s="38"/>
      <c r="UPW706" s="34"/>
      <c r="UPX706" s="39"/>
      <c r="UPY706" s="39"/>
      <c r="UPZ706" s="39"/>
      <c r="UQA706" s="39"/>
      <c r="UQB706" s="39"/>
      <c r="UQC706" s="39"/>
      <c r="UQD706" s="39"/>
      <c r="UQE706" s="39"/>
      <c r="UQF706" s="39"/>
      <c r="UQG706" s="39"/>
      <c r="UQH706" s="39"/>
      <c r="UQI706" s="37"/>
      <c r="UQJ706" s="37"/>
      <c r="UQK706" s="37"/>
      <c r="UQL706" s="37"/>
      <c r="UQM706" s="34"/>
      <c r="UQN706" s="40"/>
      <c r="UQO706" s="34"/>
      <c r="UQP706" s="34"/>
      <c r="UQQ706" s="35"/>
      <c r="UQR706" s="36"/>
      <c r="UQS706" s="37"/>
      <c r="UQT706" s="34"/>
      <c r="UQU706" s="34"/>
      <c r="UQV706" s="41"/>
      <c r="UQW706" s="41"/>
      <c r="UQX706" s="41"/>
      <c r="UQY706" s="41"/>
      <c r="UQZ706" s="36"/>
      <c r="URA706" s="41"/>
      <c r="URB706" s="36"/>
      <c r="URC706" s="34"/>
      <c r="URD706" s="34"/>
      <c r="URE706" s="37"/>
      <c r="URF706" s="38"/>
      <c r="URG706" s="34"/>
      <c r="URH706" s="39"/>
      <c r="URI706" s="39"/>
      <c r="URJ706" s="39"/>
      <c r="URK706" s="39"/>
      <c r="URL706" s="39"/>
      <c r="URM706" s="39"/>
      <c r="URN706" s="39"/>
      <c r="URO706" s="39"/>
      <c r="URP706" s="39"/>
      <c r="URQ706" s="39"/>
      <c r="URR706" s="39"/>
      <c r="URS706" s="37"/>
      <c r="URT706" s="37"/>
      <c r="URU706" s="37"/>
      <c r="URV706" s="37"/>
      <c r="URW706" s="34"/>
      <c r="URX706" s="40"/>
      <c r="URY706" s="34"/>
      <c r="URZ706" s="34"/>
      <c r="USA706" s="35"/>
      <c r="USB706" s="36"/>
      <c r="USC706" s="37"/>
      <c r="USD706" s="34"/>
      <c r="USE706" s="34"/>
      <c r="USF706" s="41"/>
      <c r="USG706" s="41"/>
      <c r="USH706" s="41"/>
      <c r="USI706" s="41"/>
      <c r="USJ706" s="36"/>
      <c r="USK706" s="41"/>
      <c r="USL706" s="36"/>
      <c r="USM706" s="34"/>
      <c r="USN706" s="34"/>
      <c r="USO706" s="37"/>
      <c r="USP706" s="38"/>
      <c r="USQ706" s="34"/>
      <c r="USR706" s="39"/>
      <c r="USS706" s="39"/>
      <c r="UST706" s="39"/>
      <c r="USU706" s="39"/>
      <c r="USV706" s="39"/>
      <c r="USW706" s="39"/>
      <c r="USX706" s="39"/>
      <c r="USY706" s="39"/>
      <c r="USZ706" s="39"/>
      <c r="UTA706" s="39"/>
      <c r="UTB706" s="39"/>
      <c r="UTC706" s="37"/>
      <c r="UTD706" s="37"/>
      <c r="UTE706" s="37"/>
      <c r="UTF706" s="37"/>
      <c r="UTG706" s="34"/>
      <c r="UTH706" s="40"/>
      <c r="UTI706" s="34"/>
      <c r="UTJ706" s="34"/>
      <c r="UTK706" s="35"/>
      <c r="UTL706" s="36"/>
      <c r="UTM706" s="37"/>
      <c r="UTN706" s="34"/>
      <c r="UTO706" s="34"/>
      <c r="UTP706" s="41"/>
      <c r="UTQ706" s="41"/>
      <c r="UTR706" s="41"/>
      <c r="UTS706" s="41"/>
      <c r="UTT706" s="36"/>
      <c r="UTU706" s="41"/>
      <c r="UTV706" s="36"/>
      <c r="UTW706" s="34"/>
      <c r="UTX706" s="34"/>
      <c r="UTY706" s="37"/>
      <c r="UTZ706" s="38"/>
      <c r="UUA706" s="34"/>
      <c r="UUB706" s="39"/>
      <c r="UUC706" s="39"/>
      <c r="UUD706" s="39"/>
      <c r="UUE706" s="39"/>
      <c r="UUF706" s="39"/>
      <c r="UUG706" s="39"/>
      <c r="UUH706" s="39"/>
      <c r="UUI706" s="39"/>
      <c r="UUJ706" s="39"/>
      <c r="UUK706" s="39"/>
      <c r="UUL706" s="39"/>
      <c r="UUM706" s="37"/>
      <c r="UUN706" s="37"/>
      <c r="UUO706" s="37"/>
      <c r="UUP706" s="37"/>
      <c r="UUQ706" s="34"/>
      <c r="UUR706" s="40"/>
      <c r="UUS706" s="34"/>
      <c r="UUT706" s="34"/>
      <c r="UUU706" s="35"/>
      <c r="UUV706" s="36"/>
      <c r="UUW706" s="37"/>
      <c r="UUX706" s="34"/>
      <c r="UUY706" s="34"/>
      <c r="UUZ706" s="41"/>
      <c r="UVA706" s="41"/>
      <c r="UVB706" s="41"/>
      <c r="UVC706" s="41"/>
      <c r="UVD706" s="36"/>
      <c r="UVE706" s="41"/>
      <c r="UVF706" s="36"/>
      <c r="UVG706" s="34"/>
      <c r="UVH706" s="34"/>
      <c r="UVI706" s="37"/>
      <c r="UVJ706" s="38"/>
      <c r="UVK706" s="34"/>
      <c r="UVL706" s="39"/>
      <c r="UVM706" s="39"/>
      <c r="UVN706" s="39"/>
      <c r="UVO706" s="39"/>
      <c r="UVP706" s="39"/>
      <c r="UVQ706" s="39"/>
      <c r="UVR706" s="39"/>
      <c r="UVS706" s="39"/>
      <c r="UVT706" s="39"/>
      <c r="UVU706" s="39"/>
      <c r="UVV706" s="39"/>
      <c r="UVW706" s="37"/>
      <c r="UVX706" s="37"/>
      <c r="UVY706" s="37"/>
      <c r="UVZ706" s="37"/>
      <c r="UWA706" s="34"/>
      <c r="UWB706" s="40"/>
      <c r="UWC706" s="34"/>
      <c r="UWD706" s="34"/>
      <c r="UWE706" s="35"/>
      <c r="UWF706" s="36"/>
      <c r="UWG706" s="37"/>
      <c r="UWH706" s="34"/>
      <c r="UWI706" s="34"/>
      <c r="UWJ706" s="41"/>
      <c r="UWK706" s="41"/>
      <c r="UWL706" s="41"/>
      <c r="UWM706" s="41"/>
      <c r="UWN706" s="36"/>
      <c r="UWO706" s="41"/>
      <c r="UWP706" s="36"/>
      <c r="UWQ706" s="34"/>
      <c r="UWR706" s="34"/>
      <c r="UWS706" s="37"/>
      <c r="UWT706" s="38"/>
      <c r="UWU706" s="34"/>
      <c r="UWV706" s="39"/>
      <c r="UWW706" s="39"/>
      <c r="UWX706" s="39"/>
      <c r="UWY706" s="39"/>
      <c r="UWZ706" s="39"/>
      <c r="UXA706" s="39"/>
      <c r="UXB706" s="39"/>
      <c r="UXC706" s="39"/>
      <c r="UXD706" s="39"/>
      <c r="UXE706" s="39"/>
      <c r="UXF706" s="39"/>
      <c r="UXG706" s="37"/>
      <c r="UXH706" s="37"/>
      <c r="UXI706" s="37"/>
      <c r="UXJ706" s="37"/>
      <c r="UXK706" s="34"/>
      <c r="UXL706" s="40"/>
      <c r="UXM706" s="34"/>
      <c r="UXN706" s="34"/>
      <c r="UXO706" s="35"/>
      <c r="UXP706" s="36"/>
      <c r="UXQ706" s="37"/>
      <c r="UXR706" s="34"/>
      <c r="UXS706" s="34"/>
      <c r="UXT706" s="41"/>
      <c r="UXU706" s="41"/>
      <c r="UXV706" s="41"/>
      <c r="UXW706" s="41"/>
      <c r="UXX706" s="36"/>
      <c r="UXY706" s="41"/>
      <c r="UXZ706" s="36"/>
      <c r="UYA706" s="34"/>
      <c r="UYB706" s="34"/>
      <c r="UYC706" s="37"/>
      <c r="UYD706" s="38"/>
      <c r="UYE706" s="34"/>
      <c r="UYF706" s="39"/>
      <c r="UYG706" s="39"/>
      <c r="UYH706" s="39"/>
      <c r="UYI706" s="39"/>
      <c r="UYJ706" s="39"/>
      <c r="UYK706" s="39"/>
      <c r="UYL706" s="39"/>
      <c r="UYM706" s="39"/>
      <c r="UYN706" s="39"/>
      <c r="UYO706" s="39"/>
      <c r="UYP706" s="39"/>
      <c r="UYQ706" s="37"/>
      <c r="UYR706" s="37"/>
      <c r="UYS706" s="37"/>
      <c r="UYT706" s="37"/>
      <c r="UYU706" s="34"/>
      <c r="UYV706" s="40"/>
      <c r="UYW706" s="34"/>
      <c r="UYX706" s="34"/>
      <c r="UYY706" s="35"/>
      <c r="UYZ706" s="36"/>
      <c r="UZA706" s="37"/>
      <c r="UZB706" s="34"/>
      <c r="UZC706" s="34"/>
      <c r="UZD706" s="41"/>
      <c r="UZE706" s="41"/>
      <c r="UZF706" s="41"/>
      <c r="UZG706" s="41"/>
      <c r="UZH706" s="36"/>
      <c r="UZI706" s="41"/>
      <c r="UZJ706" s="36"/>
      <c r="UZK706" s="34"/>
      <c r="UZL706" s="34"/>
      <c r="UZM706" s="37"/>
      <c r="UZN706" s="38"/>
      <c r="UZO706" s="34"/>
      <c r="UZP706" s="39"/>
      <c r="UZQ706" s="39"/>
      <c r="UZR706" s="39"/>
      <c r="UZS706" s="39"/>
      <c r="UZT706" s="39"/>
      <c r="UZU706" s="39"/>
      <c r="UZV706" s="39"/>
      <c r="UZW706" s="39"/>
      <c r="UZX706" s="39"/>
      <c r="UZY706" s="39"/>
      <c r="UZZ706" s="39"/>
      <c r="VAA706" s="37"/>
      <c r="VAB706" s="37"/>
      <c r="VAC706" s="37"/>
      <c r="VAD706" s="37"/>
      <c r="VAE706" s="34"/>
      <c r="VAF706" s="40"/>
      <c r="VAG706" s="34"/>
      <c r="VAH706" s="34"/>
      <c r="VAI706" s="35"/>
      <c r="VAJ706" s="36"/>
      <c r="VAK706" s="37"/>
      <c r="VAL706" s="34"/>
      <c r="VAM706" s="34"/>
      <c r="VAN706" s="41"/>
      <c r="VAO706" s="41"/>
      <c r="VAP706" s="41"/>
      <c r="VAQ706" s="41"/>
      <c r="VAR706" s="36"/>
      <c r="VAS706" s="41"/>
      <c r="VAT706" s="36"/>
      <c r="VAU706" s="34"/>
      <c r="VAV706" s="34"/>
      <c r="VAW706" s="37"/>
      <c r="VAX706" s="38"/>
      <c r="VAY706" s="34"/>
      <c r="VAZ706" s="39"/>
      <c r="VBA706" s="39"/>
      <c r="VBB706" s="39"/>
      <c r="VBC706" s="39"/>
      <c r="VBD706" s="39"/>
      <c r="VBE706" s="39"/>
      <c r="VBF706" s="39"/>
      <c r="VBG706" s="39"/>
      <c r="VBH706" s="39"/>
      <c r="VBI706" s="39"/>
      <c r="VBJ706" s="39"/>
      <c r="VBK706" s="37"/>
      <c r="VBL706" s="37"/>
      <c r="VBM706" s="37"/>
      <c r="VBN706" s="37"/>
      <c r="VBO706" s="34"/>
      <c r="VBP706" s="40"/>
      <c r="VBQ706" s="34"/>
      <c r="VBR706" s="34"/>
      <c r="VBS706" s="35"/>
      <c r="VBT706" s="36"/>
      <c r="VBU706" s="37"/>
      <c r="VBV706" s="34"/>
      <c r="VBW706" s="34"/>
      <c r="VBX706" s="41"/>
      <c r="VBY706" s="41"/>
      <c r="VBZ706" s="41"/>
      <c r="VCA706" s="41"/>
      <c r="VCB706" s="36"/>
      <c r="VCC706" s="41"/>
      <c r="VCD706" s="36"/>
      <c r="VCE706" s="34"/>
      <c r="VCF706" s="34"/>
      <c r="VCG706" s="37"/>
      <c r="VCH706" s="38"/>
      <c r="VCI706" s="34"/>
      <c r="VCJ706" s="39"/>
      <c r="VCK706" s="39"/>
      <c r="VCL706" s="39"/>
      <c r="VCM706" s="39"/>
      <c r="VCN706" s="39"/>
      <c r="VCO706" s="39"/>
      <c r="VCP706" s="39"/>
      <c r="VCQ706" s="39"/>
      <c r="VCR706" s="39"/>
      <c r="VCS706" s="39"/>
      <c r="VCT706" s="39"/>
      <c r="VCU706" s="37"/>
      <c r="VCV706" s="37"/>
      <c r="VCW706" s="37"/>
      <c r="VCX706" s="37"/>
      <c r="VCY706" s="34"/>
      <c r="VCZ706" s="40"/>
      <c r="VDA706" s="34"/>
      <c r="VDB706" s="34"/>
      <c r="VDC706" s="35"/>
      <c r="VDD706" s="36"/>
      <c r="VDE706" s="37"/>
      <c r="VDF706" s="34"/>
      <c r="VDG706" s="34"/>
      <c r="VDH706" s="41"/>
      <c r="VDI706" s="41"/>
      <c r="VDJ706" s="41"/>
      <c r="VDK706" s="41"/>
      <c r="VDL706" s="36"/>
      <c r="VDM706" s="41"/>
      <c r="VDN706" s="36"/>
      <c r="VDO706" s="34"/>
      <c r="VDP706" s="34"/>
      <c r="VDQ706" s="37"/>
      <c r="VDR706" s="38"/>
      <c r="VDS706" s="34"/>
      <c r="VDT706" s="39"/>
      <c r="VDU706" s="39"/>
      <c r="VDV706" s="39"/>
      <c r="VDW706" s="39"/>
      <c r="VDX706" s="39"/>
      <c r="VDY706" s="39"/>
      <c r="VDZ706" s="39"/>
      <c r="VEA706" s="39"/>
      <c r="VEB706" s="39"/>
      <c r="VEC706" s="39"/>
      <c r="VED706" s="39"/>
      <c r="VEE706" s="37"/>
      <c r="VEF706" s="37"/>
      <c r="VEG706" s="37"/>
      <c r="VEH706" s="37"/>
      <c r="VEI706" s="34"/>
      <c r="VEJ706" s="40"/>
      <c r="VEK706" s="34"/>
      <c r="VEL706" s="34"/>
      <c r="VEM706" s="35"/>
      <c r="VEN706" s="36"/>
      <c r="VEO706" s="37"/>
      <c r="VEP706" s="34"/>
      <c r="VEQ706" s="34"/>
      <c r="VER706" s="41"/>
      <c r="VES706" s="41"/>
      <c r="VET706" s="41"/>
      <c r="VEU706" s="41"/>
      <c r="VEV706" s="36"/>
      <c r="VEW706" s="41"/>
      <c r="VEX706" s="36"/>
      <c r="VEY706" s="34"/>
      <c r="VEZ706" s="34"/>
      <c r="VFA706" s="37"/>
      <c r="VFB706" s="38"/>
      <c r="VFC706" s="34"/>
      <c r="VFD706" s="39"/>
      <c r="VFE706" s="39"/>
      <c r="VFF706" s="39"/>
      <c r="VFG706" s="39"/>
      <c r="VFH706" s="39"/>
      <c r="VFI706" s="39"/>
      <c r="VFJ706" s="39"/>
      <c r="VFK706" s="39"/>
      <c r="VFL706" s="39"/>
      <c r="VFM706" s="39"/>
      <c r="VFN706" s="39"/>
      <c r="VFO706" s="37"/>
      <c r="VFP706" s="37"/>
      <c r="VFQ706" s="37"/>
      <c r="VFR706" s="37"/>
      <c r="VFS706" s="34"/>
      <c r="VFT706" s="40"/>
      <c r="VFU706" s="34"/>
      <c r="VFV706" s="34"/>
      <c r="VFW706" s="35"/>
      <c r="VFX706" s="36"/>
      <c r="VFY706" s="37"/>
      <c r="VFZ706" s="34"/>
      <c r="VGA706" s="34"/>
      <c r="VGB706" s="41"/>
      <c r="VGC706" s="41"/>
      <c r="VGD706" s="41"/>
      <c r="VGE706" s="41"/>
      <c r="VGF706" s="36"/>
      <c r="VGG706" s="41"/>
      <c r="VGH706" s="36"/>
      <c r="VGI706" s="34"/>
      <c r="VGJ706" s="34"/>
      <c r="VGK706" s="37"/>
      <c r="VGL706" s="38"/>
      <c r="VGM706" s="34"/>
      <c r="VGN706" s="39"/>
      <c r="VGO706" s="39"/>
      <c r="VGP706" s="39"/>
      <c r="VGQ706" s="39"/>
      <c r="VGR706" s="39"/>
      <c r="VGS706" s="39"/>
      <c r="VGT706" s="39"/>
      <c r="VGU706" s="39"/>
      <c r="VGV706" s="39"/>
      <c r="VGW706" s="39"/>
      <c r="VGX706" s="39"/>
      <c r="VGY706" s="37"/>
      <c r="VGZ706" s="37"/>
      <c r="VHA706" s="37"/>
      <c r="VHB706" s="37"/>
      <c r="VHC706" s="34"/>
      <c r="VHD706" s="40"/>
      <c r="VHE706" s="34"/>
      <c r="VHF706" s="34"/>
      <c r="VHG706" s="35"/>
      <c r="VHH706" s="36"/>
      <c r="VHI706" s="37"/>
      <c r="VHJ706" s="34"/>
      <c r="VHK706" s="34"/>
      <c r="VHL706" s="41"/>
      <c r="VHM706" s="41"/>
      <c r="VHN706" s="41"/>
      <c r="VHO706" s="41"/>
      <c r="VHP706" s="36"/>
      <c r="VHQ706" s="41"/>
      <c r="VHR706" s="36"/>
      <c r="VHS706" s="34"/>
      <c r="VHT706" s="34"/>
      <c r="VHU706" s="37"/>
      <c r="VHV706" s="38"/>
      <c r="VHW706" s="34"/>
      <c r="VHX706" s="39"/>
      <c r="VHY706" s="39"/>
      <c r="VHZ706" s="39"/>
      <c r="VIA706" s="39"/>
      <c r="VIB706" s="39"/>
      <c r="VIC706" s="39"/>
      <c r="VID706" s="39"/>
      <c r="VIE706" s="39"/>
      <c r="VIF706" s="39"/>
      <c r="VIG706" s="39"/>
      <c r="VIH706" s="39"/>
      <c r="VII706" s="37"/>
      <c r="VIJ706" s="37"/>
      <c r="VIK706" s="37"/>
      <c r="VIL706" s="37"/>
      <c r="VIM706" s="34"/>
      <c r="VIN706" s="40"/>
      <c r="VIO706" s="34"/>
      <c r="VIP706" s="34"/>
      <c r="VIQ706" s="35"/>
      <c r="VIR706" s="36"/>
      <c r="VIS706" s="37"/>
      <c r="VIT706" s="34"/>
      <c r="VIU706" s="34"/>
      <c r="VIV706" s="41"/>
      <c r="VIW706" s="41"/>
      <c r="VIX706" s="41"/>
      <c r="VIY706" s="41"/>
      <c r="VIZ706" s="36"/>
      <c r="VJA706" s="41"/>
      <c r="VJB706" s="36"/>
      <c r="VJC706" s="34"/>
      <c r="VJD706" s="34"/>
      <c r="VJE706" s="37"/>
      <c r="VJF706" s="38"/>
      <c r="VJG706" s="34"/>
      <c r="VJH706" s="39"/>
      <c r="VJI706" s="39"/>
      <c r="VJJ706" s="39"/>
      <c r="VJK706" s="39"/>
      <c r="VJL706" s="39"/>
      <c r="VJM706" s="39"/>
      <c r="VJN706" s="39"/>
      <c r="VJO706" s="39"/>
      <c r="VJP706" s="39"/>
      <c r="VJQ706" s="39"/>
      <c r="VJR706" s="39"/>
      <c r="VJS706" s="37"/>
      <c r="VJT706" s="37"/>
      <c r="VJU706" s="37"/>
      <c r="VJV706" s="37"/>
      <c r="VJW706" s="34"/>
      <c r="VJX706" s="40"/>
      <c r="VJY706" s="34"/>
      <c r="VJZ706" s="34"/>
      <c r="VKA706" s="35"/>
      <c r="VKB706" s="36"/>
      <c r="VKC706" s="37"/>
      <c r="VKD706" s="34"/>
      <c r="VKE706" s="34"/>
      <c r="VKF706" s="41"/>
      <c r="VKG706" s="41"/>
      <c r="VKH706" s="41"/>
      <c r="VKI706" s="41"/>
      <c r="VKJ706" s="36"/>
      <c r="VKK706" s="41"/>
      <c r="VKL706" s="36"/>
      <c r="VKM706" s="34"/>
      <c r="VKN706" s="34"/>
      <c r="VKO706" s="37"/>
      <c r="VKP706" s="38"/>
      <c r="VKQ706" s="34"/>
      <c r="VKR706" s="39"/>
      <c r="VKS706" s="39"/>
      <c r="VKT706" s="39"/>
      <c r="VKU706" s="39"/>
      <c r="VKV706" s="39"/>
      <c r="VKW706" s="39"/>
      <c r="VKX706" s="39"/>
      <c r="VKY706" s="39"/>
      <c r="VKZ706" s="39"/>
      <c r="VLA706" s="39"/>
      <c r="VLB706" s="39"/>
      <c r="VLC706" s="37"/>
      <c r="VLD706" s="37"/>
      <c r="VLE706" s="37"/>
      <c r="VLF706" s="37"/>
      <c r="VLG706" s="34"/>
      <c r="VLH706" s="40"/>
      <c r="VLI706" s="34"/>
      <c r="VLJ706" s="34"/>
      <c r="VLK706" s="35"/>
      <c r="VLL706" s="36"/>
      <c r="VLM706" s="37"/>
      <c r="VLN706" s="34"/>
      <c r="VLO706" s="34"/>
      <c r="VLP706" s="41"/>
      <c r="VLQ706" s="41"/>
      <c r="VLR706" s="41"/>
      <c r="VLS706" s="41"/>
      <c r="VLT706" s="36"/>
      <c r="VLU706" s="41"/>
      <c r="VLV706" s="36"/>
      <c r="VLW706" s="34"/>
      <c r="VLX706" s="34"/>
      <c r="VLY706" s="37"/>
      <c r="VLZ706" s="38"/>
      <c r="VMA706" s="34"/>
      <c r="VMB706" s="39"/>
      <c r="VMC706" s="39"/>
      <c r="VMD706" s="39"/>
      <c r="VME706" s="39"/>
      <c r="VMF706" s="39"/>
      <c r="VMG706" s="39"/>
      <c r="VMH706" s="39"/>
      <c r="VMI706" s="39"/>
      <c r="VMJ706" s="39"/>
      <c r="VMK706" s="39"/>
      <c r="VML706" s="39"/>
      <c r="VMM706" s="37"/>
      <c r="VMN706" s="37"/>
      <c r="VMO706" s="37"/>
      <c r="VMP706" s="37"/>
      <c r="VMQ706" s="34"/>
      <c r="VMR706" s="40"/>
      <c r="VMS706" s="34"/>
      <c r="VMT706" s="34"/>
      <c r="VMU706" s="35"/>
      <c r="VMV706" s="36"/>
      <c r="VMW706" s="37"/>
      <c r="VMX706" s="34"/>
      <c r="VMY706" s="34"/>
      <c r="VMZ706" s="41"/>
      <c r="VNA706" s="41"/>
      <c r="VNB706" s="41"/>
      <c r="VNC706" s="41"/>
      <c r="VND706" s="36"/>
      <c r="VNE706" s="41"/>
      <c r="VNF706" s="36"/>
      <c r="VNG706" s="34"/>
      <c r="VNH706" s="34"/>
      <c r="VNI706" s="37"/>
      <c r="VNJ706" s="38"/>
      <c r="VNK706" s="34"/>
      <c r="VNL706" s="39"/>
      <c r="VNM706" s="39"/>
      <c r="VNN706" s="39"/>
      <c r="VNO706" s="39"/>
      <c r="VNP706" s="39"/>
      <c r="VNQ706" s="39"/>
      <c r="VNR706" s="39"/>
      <c r="VNS706" s="39"/>
      <c r="VNT706" s="39"/>
      <c r="VNU706" s="39"/>
      <c r="VNV706" s="39"/>
      <c r="VNW706" s="37"/>
      <c r="VNX706" s="37"/>
      <c r="VNY706" s="37"/>
      <c r="VNZ706" s="37"/>
      <c r="VOA706" s="34"/>
      <c r="VOB706" s="40"/>
      <c r="VOC706" s="34"/>
      <c r="VOD706" s="34"/>
      <c r="VOE706" s="35"/>
      <c r="VOF706" s="36"/>
      <c r="VOG706" s="37"/>
      <c r="VOH706" s="34"/>
      <c r="VOI706" s="34"/>
      <c r="VOJ706" s="41"/>
      <c r="VOK706" s="41"/>
      <c r="VOL706" s="41"/>
      <c r="VOM706" s="41"/>
      <c r="VON706" s="36"/>
      <c r="VOO706" s="41"/>
      <c r="VOP706" s="36"/>
      <c r="VOQ706" s="34"/>
      <c r="VOR706" s="34"/>
      <c r="VOS706" s="37"/>
      <c r="VOT706" s="38"/>
      <c r="VOU706" s="34"/>
      <c r="VOV706" s="39"/>
      <c r="VOW706" s="39"/>
      <c r="VOX706" s="39"/>
      <c r="VOY706" s="39"/>
      <c r="VOZ706" s="39"/>
      <c r="VPA706" s="39"/>
      <c r="VPB706" s="39"/>
      <c r="VPC706" s="39"/>
      <c r="VPD706" s="39"/>
      <c r="VPE706" s="39"/>
      <c r="VPF706" s="39"/>
      <c r="VPG706" s="37"/>
      <c r="VPH706" s="37"/>
      <c r="VPI706" s="37"/>
      <c r="VPJ706" s="37"/>
      <c r="VPK706" s="34"/>
      <c r="VPL706" s="40"/>
      <c r="VPM706" s="34"/>
      <c r="VPN706" s="34"/>
      <c r="VPO706" s="35"/>
      <c r="VPP706" s="36"/>
      <c r="VPQ706" s="37"/>
      <c r="VPR706" s="34"/>
      <c r="VPS706" s="34"/>
      <c r="VPT706" s="41"/>
      <c r="VPU706" s="41"/>
      <c r="VPV706" s="41"/>
      <c r="VPW706" s="41"/>
      <c r="VPX706" s="36"/>
      <c r="VPY706" s="41"/>
      <c r="VPZ706" s="36"/>
      <c r="VQA706" s="34"/>
      <c r="VQB706" s="34"/>
      <c r="VQC706" s="37"/>
      <c r="VQD706" s="38"/>
      <c r="VQE706" s="34"/>
      <c r="VQF706" s="39"/>
      <c r="VQG706" s="39"/>
      <c r="VQH706" s="39"/>
      <c r="VQI706" s="39"/>
      <c r="VQJ706" s="39"/>
      <c r="VQK706" s="39"/>
      <c r="VQL706" s="39"/>
      <c r="VQM706" s="39"/>
      <c r="VQN706" s="39"/>
      <c r="VQO706" s="39"/>
      <c r="VQP706" s="39"/>
      <c r="VQQ706" s="37"/>
      <c r="VQR706" s="37"/>
      <c r="VQS706" s="37"/>
      <c r="VQT706" s="37"/>
      <c r="VQU706" s="34"/>
      <c r="VQV706" s="40"/>
      <c r="VQW706" s="34"/>
      <c r="VQX706" s="34"/>
      <c r="VQY706" s="35"/>
      <c r="VQZ706" s="36"/>
      <c r="VRA706" s="37"/>
      <c r="VRB706" s="34"/>
      <c r="VRC706" s="34"/>
      <c r="VRD706" s="41"/>
      <c r="VRE706" s="41"/>
      <c r="VRF706" s="41"/>
      <c r="VRG706" s="41"/>
      <c r="VRH706" s="36"/>
      <c r="VRI706" s="41"/>
      <c r="VRJ706" s="36"/>
      <c r="VRK706" s="34"/>
      <c r="VRL706" s="34"/>
      <c r="VRM706" s="37"/>
      <c r="VRN706" s="38"/>
      <c r="VRO706" s="34"/>
      <c r="VRP706" s="39"/>
      <c r="VRQ706" s="39"/>
      <c r="VRR706" s="39"/>
      <c r="VRS706" s="39"/>
      <c r="VRT706" s="39"/>
      <c r="VRU706" s="39"/>
      <c r="VRV706" s="39"/>
      <c r="VRW706" s="39"/>
      <c r="VRX706" s="39"/>
      <c r="VRY706" s="39"/>
      <c r="VRZ706" s="39"/>
      <c r="VSA706" s="37"/>
      <c r="VSB706" s="37"/>
      <c r="VSC706" s="37"/>
      <c r="VSD706" s="37"/>
      <c r="VSE706" s="34"/>
      <c r="VSF706" s="40"/>
      <c r="VSG706" s="34"/>
      <c r="VSH706" s="34"/>
      <c r="VSI706" s="35"/>
      <c r="VSJ706" s="36"/>
      <c r="VSK706" s="37"/>
      <c r="VSL706" s="34"/>
      <c r="VSM706" s="34"/>
      <c r="VSN706" s="41"/>
      <c r="VSO706" s="41"/>
      <c r="VSP706" s="41"/>
      <c r="VSQ706" s="41"/>
      <c r="VSR706" s="36"/>
      <c r="VSS706" s="41"/>
      <c r="VST706" s="36"/>
      <c r="VSU706" s="34"/>
      <c r="VSV706" s="34"/>
      <c r="VSW706" s="37"/>
      <c r="VSX706" s="38"/>
      <c r="VSY706" s="34"/>
      <c r="VSZ706" s="39"/>
      <c r="VTA706" s="39"/>
      <c r="VTB706" s="39"/>
      <c r="VTC706" s="39"/>
      <c r="VTD706" s="39"/>
      <c r="VTE706" s="39"/>
      <c r="VTF706" s="39"/>
      <c r="VTG706" s="39"/>
      <c r="VTH706" s="39"/>
      <c r="VTI706" s="39"/>
      <c r="VTJ706" s="39"/>
      <c r="VTK706" s="37"/>
      <c r="VTL706" s="37"/>
      <c r="VTM706" s="37"/>
      <c r="VTN706" s="37"/>
      <c r="VTO706" s="34"/>
      <c r="VTP706" s="40"/>
      <c r="VTQ706" s="34"/>
      <c r="VTR706" s="34"/>
      <c r="VTS706" s="35"/>
      <c r="VTT706" s="36"/>
      <c r="VTU706" s="37"/>
      <c r="VTV706" s="34"/>
      <c r="VTW706" s="34"/>
      <c r="VTX706" s="41"/>
      <c r="VTY706" s="41"/>
      <c r="VTZ706" s="41"/>
      <c r="VUA706" s="41"/>
      <c r="VUB706" s="36"/>
      <c r="VUC706" s="41"/>
      <c r="VUD706" s="36"/>
      <c r="VUE706" s="34"/>
      <c r="VUF706" s="34"/>
      <c r="VUG706" s="37"/>
      <c r="VUH706" s="38"/>
      <c r="VUI706" s="34"/>
      <c r="VUJ706" s="39"/>
      <c r="VUK706" s="39"/>
      <c r="VUL706" s="39"/>
      <c r="VUM706" s="39"/>
      <c r="VUN706" s="39"/>
      <c r="VUO706" s="39"/>
      <c r="VUP706" s="39"/>
      <c r="VUQ706" s="39"/>
      <c r="VUR706" s="39"/>
      <c r="VUS706" s="39"/>
      <c r="VUT706" s="39"/>
      <c r="VUU706" s="37"/>
      <c r="VUV706" s="37"/>
      <c r="VUW706" s="37"/>
      <c r="VUX706" s="37"/>
      <c r="VUY706" s="34"/>
      <c r="VUZ706" s="40"/>
      <c r="VVA706" s="34"/>
      <c r="VVB706" s="34"/>
      <c r="VVC706" s="35"/>
      <c r="VVD706" s="36"/>
      <c r="VVE706" s="37"/>
      <c r="VVF706" s="34"/>
      <c r="VVG706" s="34"/>
      <c r="VVH706" s="41"/>
      <c r="VVI706" s="41"/>
      <c r="VVJ706" s="41"/>
      <c r="VVK706" s="41"/>
      <c r="VVL706" s="36"/>
      <c r="VVM706" s="41"/>
      <c r="VVN706" s="36"/>
      <c r="VVO706" s="34"/>
      <c r="VVP706" s="34"/>
      <c r="VVQ706" s="37"/>
      <c r="VVR706" s="38"/>
      <c r="VVS706" s="34"/>
      <c r="VVT706" s="39"/>
      <c r="VVU706" s="39"/>
      <c r="VVV706" s="39"/>
      <c r="VVW706" s="39"/>
      <c r="VVX706" s="39"/>
      <c r="VVY706" s="39"/>
      <c r="VVZ706" s="39"/>
      <c r="VWA706" s="39"/>
      <c r="VWB706" s="39"/>
      <c r="VWC706" s="39"/>
      <c r="VWD706" s="39"/>
      <c r="VWE706" s="37"/>
      <c r="VWF706" s="37"/>
      <c r="VWG706" s="37"/>
      <c r="VWH706" s="37"/>
      <c r="VWI706" s="34"/>
      <c r="VWJ706" s="40"/>
      <c r="VWK706" s="34"/>
      <c r="VWL706" s="34"/>
      <c r="VWM706" s="35"/>
      <c r="VWN706" s="36"/>
      <c r="VWO706" s="37"/>
      <c r="VWP706" s="34"/>
      <c r="VWQ706" s="34"/>
      <c r="VWR706" s="41"/>
      <c r="VWS706" s="41"/>
      <c r="VWT706" s="41"/>
      <c r="VWU706" s="41"/>
      <c r="VWV706" s="36"/>
      <c r="VWW706" s="41"/>
      <c r="VWX706" s="36"/>
      <c r="VWY706" s="34"/>
      <c r="VWZ706" s="34"/>
      <c r="VXA706" s="37"/>
      <c r="VXB706" s="38"/>
      <c r="VXC706" s="34"/>
      <c r="VXD706" s="39"/>
      <c r="VXE706" s="39"/>
      <c r="VXF706" s="39"/>
      <c r="VXG706" s="39"/>
      <c r="VXH706" s="39"/>
      <c r="VXI706" s="39"/>
      <c r="VXJ706" s="39"/>
      <c r="VXK706" s="39"/>
      <c r="VXL706" s="39"/>
      <c r="VXM706" s="39"/>
      <c r="VXN706" s="39"/>
      <c r="VXO706" s="37"/>
      <c r="VXP706" s="37"/>
      <c r="VXQ706" s="37"/>
      <c r="VXR706" s="37"/>
      <c r="VXS706" s="34"/>
      <c r="VXT706" s="40"/>
      <c r="VXU706" s="34"/>
      <c r="VXV706" s="34"/>
      <c r="VXW706" s="35"/>
      <c r="VXX706" s="36"/>
      <c r="VXY706" s="37"/>
      <c r="VXZ706" s="34"/>
      <c r="VYA706" s="34"/>
      <c r="VYB706" s="41"/>
      <c r="VYC706" s="41"/>
      <c r="VYD706" s="41"/>
      <c r="VYE706" s="41"/>
      <c r="VYF706" s="36"/>
      <c r="VYG706" s="41"/>
      <c r="VYH706" s="36"/>
      <c r="VYI706" s="34"/>
      <c r="VYJ706" s="34"/>
      <c r="VYK706" s="37"/>
      <c r="VYL706" s="38"/>
      <c r="VYM706" s="34"/>
      <c r="VYN706" s="39"/>
      <c r="VYO706" s="39"/>
      <c r="VYP706" s="39"/>
      <c r="VYQ706" s="39"/>
      <c r="VYR706" s="39"/>
      <c r="VYS706" s="39"/>
      <c r="VYT706" s="39"/>
      <c r="VYU706" s="39"/>
      <c r="VYV706" s="39"/>
      <c r="VYW706" s="39"/>
      <c r="VYX706" s="39"/>
      <c r="VYY706" s="37"/>
      <c r="VYZ706" s="37"/>
      <c r="VZA706" s="37"/>
      <c r="VZB706" s="37"/>
      <c r="VZC706" s="34"/>
      <c r="VZD706" s="40"/>
      <c r="VZE706" s="34"/>
      <c r="VZF706" s="34"/>
      <c r="VZG706" s="35"/>
      <c r="VZH706" s="36"/>
      <c r="VZI706" s="37"/>
      <c r="VZJ706" s="34"/>
      <c r="VZK706" s="34"/>
      <c r="VZL706" s="41"/>
      <c r="VZM706" s="41"/>
      <c r="VZN706" s="41"/>
      <c r="VZO706" s="41"/>
      <c r="VZP706" s="36"/>
      <c r="VZQ706" s="41"/>
      <c r="VZR706" s="36"/>
      <c r="VZS706" s="34"/>
      <c r="VZT706" s="34"/>
      <c r="VZU706" s="37"/>
      <c r="VZV706" s="38"/>
      <c r="VZW706" s="34"/>
      <c r="VZX706" s="39"/>
      <c r="VZY706" s="39"/>
      <c r="VZZ706" s="39"/>
      <c r="WAA706" s="39"/>
      <c r="WAB706" s="39"/>
      <c r="WAC706" s="39"/>
      <c r="WAD706" s="39"/>
      <c r="WAE706" s="39"/>
      <c r="WAF706" s="39"/>
      <c r="WAG706" s="39"/>
      <c r="WAH706" s="39"/>
      <c r="WAI706" s="37"/>
      <c r="WAJ706" s="37"/>
      <c r="WAK706" s="37"/>
      <c r="WAL706" s="37"/>
      <c r="WAM706" s="34"/>
      <c r="WAN706" s="40"/>
      <c r="WAO706" s="34"/>
      <c r="WAP706" s="34"/>
      <c r="WAQ706" s="35"/>
      <c r="WAR706" s="36"/>
      <c r="WAS706" s="37"/>
      <c r="WAT706" s="34"/>
      <c r="WAU706" s="34"/>
      <c r="WAV706" s="41"/>
      <c r="WAW706" s="41"/>
      <c r="WAX706" s="41"/>
      <c r="WAY706" s="41"/>
      <c r="WAZ706" s="36"/>
      <c r="WBA706" s="41"/>
      <c r="WBB706" s="36"/>
      <c r="WBC706" s="34"/>
      <c r="WBD706" s="34"/>
      <c r="WBE706" s="37"/>
      <c r="WBF706" s="38"/>
      <c r="WBG706" s="34"/>
      <c r="WBH706" s="39"/>
      <c r="WBI706" s="39"/>
      <c r="WBJ706" s="39"/>
      <c r="WBK706" s="39"/>
      <c r="WBL706" s="39"/>
      <c r="WBM706" s="39"/>
      <c r="WBN706" s="39"/>
      <c r="WBO706" s="39"/>
      <c r="WBP706" s="39"/>
      <c r="WBQ706" s="39"/>
      <c r="WBR706" s="39"/>
      <c r="WBS706" s="37"/>
      <c r="WBT706" s="37"/>
      <c r="WBU706" s="37"/>
      <c r="WBV706" s="37"/>
      <c r="WBW706" s="34"/>
      <c r="WBX706" s="40"/>
      <c r="WBY706" s="34"/>
      <c r="WBZ706" s="34"/>
      <c r="WCA706" s="35"/>
      <c r="WCB706" s="36"/>
      <c r="WCC706" s="37"/>
      <c r="WCD706" s="34"/>
      <c r="WCE706" s="34"/>
      <c r="WCF706" s="41"/>
      <c r="WCG706" s="41"/>
      <c r="WCH706" s="41"/>
      <c r="WCI706" s="41"/>
      <c r="WCJ706" s="36"/>
      <c r="WCK706" s="41"/>
      <c r="WCL706" s="36"/>
      <c r="WCM706" s="34"/>
      <c r="WCN706" s="34"/>
      <c r="WCO706" s="37"/>
      <c r="WCP706" s="38"/>
      <c r="WCQ706" s="34"/>
      <c r="WCR706" s="39"/>
      <c r="WCS706" s="39"/>
      <c r="WCT706" s="39"/>
      <c r="WCU706" s="39"/>
      <c r="WCV706" s="39"/>
      <c r="WCW706" s="39"/>
      <c r="WCX706" s="39"/>
      <c r="WCY706" s="39"/>
      <c r="WCZ706" s="39"/>
      <c r="WDA706" s="39"/>
      <c r="WDB706" s="39"/>
      <c r="WDC706" s="37"/>
      <c r="WDD706" s="37"/>
      <c r="WDE706" s="37"/>
      <c r="WDF706" s="37"/>
      <c r="WDG706" s="34"/>
      <c r="WDH706" s="40"/>
      <c r="WDI706" s="34"/>
      <c r="WDJ706" s="34"/>
      <c r="WDK706" s="35"/>
      <c r="WDL706" s="36"/>
      <c r="WDM706" s="37"/>
      <c r="WDN706" s="34"/>
      <c r="WDO706" s="34"/>
      <c r="WDP706" s="41"/>
      <c r="WDQ706" s="41"/>
      <c r="WDR706" s="41"/>
      <c r="WDS706" s="41"/>
      <c r="WDT706" s="36"/>
      <c r="WDU706" s="41"/>
      <c r="WDV706" s="36"/>
      <c r="WDW706" s="34"/>
      <c r="WDX706" s="34"/>
      <c r="WDY706" s="37"/>
      <c r="WDZ706" s="38"/>
      <c r="WEA706" s="34"/>
      <c r="WEB706" s="39"/>
      <c r="WEC706" s="39"/>
      <c r="WED706" s="39"/>
      <c r="WEE706" s="39"/>
      <c r="WEF706" s="39"/>
      <c r="WEG706" s="39"/>
      <c r="WEH706" s="39"/>
      <c r="WEI706" s="39"/>
      <c r="WEJ706" s="39"/>
      <c r="WEK706" s="39"/>
      <c r="WEL706" s="39"/>
      <c r="WEM706" s="37"/>
      <c r="WEN706" s="37"/>
      <c r="WEO706" s="37"/>
      <c r="WEP706" s="37"/>
      <c r="WEQ706" s="34"/>
      <c r="WER706" s="40"/>
      <c r="WES706" s="34"/>
      <c r="WET706" s="34"/>
      <c r="WEU706" s="35"/>
      <c r="WEV706" s="36"/>
      <c r="WEW706" s="37"/>
      <c r="WEX706" s="34"/>
      <c r="WEY706" s="34"/>
      <c r="WEZ706" s="41"/>
      <c r="WFA706" s="41"/>
      <c r="WFB706" s="41"/>
      <c r="WFC706" s="41"/>
      <c r="WFD706" s="36"/>
      <c r="WFE706" s="41"/>
      <c r="WFF706" s="36"/>
      <c r="WFG706" s="34"/>
      <c r="WFH706" s="34"/>
      <c r="WFI706" s="37"/>
      <c r="WFJ706" s="38"/>
      <c r="WFK706" s="34"/>
      <c r="WFL706" s="39"/>
      <c r="WFM706" s="39"/>
      <c r="WFN706" s="39"/>
      <c r="WFO706" s="39"/>
      <c r="WFP706" s="39"/>
      <c r="WFQ706" s="39"/>
      <c r="WFR706" s="39"/>
      <c r="WFS706" s="39"/>
      <c r="WFT706" s="39"/>
      <c r="WFU706" s="39"/>
      <c r="WFV706" s="39"/>
      <c r="WFW706" s="37"/>
      <c r="WFX706" s="37"/>
      <c r="WFY706" s="37"/>
      <c r="WFZ706" s="37"/>
      <c r="WGA706" s="34"/>
      <c r="WGB706" s="40"/>
      <c r="WGC706" s="34"/>
      <c r="WGD706" s="34"/>
      <c r="WGE706" s="35"/>
      <c r="WGF706" s="36"/>
      <c r="WGG706" s="37"/>
      <c r="WGH706" s="34"/>
      <c r="WGI706" s="34"/>
      <c r="WGJ706" s="41"/>
      <c r="WGK706" s="41"/>
      <c r="WGL706" s="41"/>
      <c r="WGM706" s="41"/>
      <c r="WGN706" s="36"/>
      <c r="WGO706" s="41"/>
      <c r="WGP706" s="36"/>
      <c r="WGQ706" s="34"/>
      <c r="WGR706" s="34"/>
      <c r="WGS706" s="37"/>
      <c r="WGT706" s="38"/>
      <c r="WGU706" s="34"/>
      <c r="WGV706" s="39"/>
      <c r="WGW706" s="39"/>
      <c r="WGX706" s="39"/>
      <c r="WGY706" s="39"/>
      <c r="WGZ706" s="39"/>
      <c r="WHA706" s="39"/>
      <c r="WHB706" s="39"/>
      <c r="WHC706" s="39"/>
      <c r="WHD706" s="39"/>
      <c r="WHE706" s="39"/>
      <c r="WHF706" s="39"/>
      <c r="WHG706" s="37"/>
      <c r="WHH706" s="37"/>
      <c r="WHI706" s="37"/>
      <c r="WHJ706" s="37"/>
      <c r="WHK706" s="34"/>
      <c r="WHL706" s="40"/>
      <c r="WHM706" s="34"/>
      <c r="WHN706" s="34"/>
      <c r="WHO706" s="35"/>
      <c r="WHP706" s="36"/>
      <c r="WHQ706" s="37"/>
      <c r="WHR706" s="34"/>
      <c r="WHS706" s="34"/>
      <c r="WHT706" s="41"/>
      <c r="WHU706" s="41"/>
      <c r="WHV706" s="41"/>
      <c r="WHW706" s="41"/>
      <c r="WHX706" s="36"/>
      <c r="WHY706" s="41"/>
      <c r="WHZ706" s="36"/>
      <c r="WIA706" s="34"/>
      <c r="WIB706" s="34"/>
      <c r="WIC706" s="37"/>
      <c r="WID706" s="38"/>
      <c r="WIE706" s="34"/>
      <c r="WIF706" s="39"/>
      <c r="WIG706" s="39"/>
      <c r="WIH706" s="39"/>
      <c r="WII706" s="39"/>
      <c r="WIJ706" s="39"/>
      <c r="WIK706" s="39"/>
      <c r="WIL706" s="39"/>
      <c r="WIM706" s="39"/>
      <c r="WIN706" s="39"/>
      <c r="WIO706" s="39"/>
      <c r="WIP706" s="39"/>
      <c r="WIQ706" s="37"/>
      <c r="WIR706" s="37"/>
      <c r="WIS706" s="37"/>
      <c r="WIT706" s="37"/>
      <c r="WIU706" s="34"/>
      <c r="WIV706" s="40"/>
      <c r="WIW706" s="34"/>
      <c r="WIX706" s="34"/>
      <c r="WIY706" s="35"/>
      <c r="WIZ706" s="36"/>
      <c r="WJA706" s="37"/>
      <c r="WJB706" s="34"/>
      <c r="WJC706" s="34"/>
      <c r="WJD706" s="41"/>
      <c r="WJE706" s="41"/>
      <c r="WJF706" s="41"/>
      <c r="WJG706" s="41"/>
      <c r="WJH706" s="36"/>
      <c r="WJI706" s="41"/>
      <c r="WJJ706" s="36"/>
      <c r="WJK706" s="34"/>
      <c r="WJL706" s="34"/>
      <c r="WJM706" s="37"/>
      <c r="WJN706" s="38"/>
      <c r="WJO706" s="34"/>
      <c r="WJP706" s="39"/>
      <c r="WJQ706" s="39"/>
      <c r="WJR706" s="39"/>
      <c r="WJS706" s="39"/>
      <c r="WJT706" s="39"/>
      <c r="WJU706" s="39"/>
      <c r="WJV706" s="39"/>
      <c r="WJW706" s="39"/>
      <c r="WJX706" s="39"/>
      <c r="WJY706" s="39"/>
      <c r="WJZ706" s="39"/>
      <c r="WKA706" s="37"/>
      <c r="WKB706" s="37"/>
      <c r="WKC706" s="37"/>
      <c r="WKD706" s="37"/>
      <c r="WKE706" s="34"/>
      <c r="WKF706" s="40"/>
      <c r="WKG706" s="34"/>
      <c r="WKH706" s="34"/>
      <c r="WKI706" s="35"/>
      <c r="WKJ706" s="36"/>
      <c r="WKK706" s="37"/>
      <c r="WKL706" s="34"/>
      <c r="WKM706" s="34"/>
      <c r="WKN706" s="41"/>
      <c r="WKO706" s="41"/>
      <c r="WKP706" s="41"/>
      <c r="WKQ706" s="41"/>
      <c r="WKR706" s="36"/>
      <c r="WKS706" s="41"/>
      <c r="WKT706" s="36"/>
      <c r="WKU706" s="34"/>
      <c r="WKV706" s="34"/>
      <c r="WKW706" s="37"/>
      <c r="WKX706" s="38"/>
      <c r="WKY706" s="34"/>
      <c r="WKZ706" s="39"/>
      <c r="WLA706" s="39"/>
      <c r="WLB706" s="39"/>
      <c r="WLC706" s="39"/>
      <c r="WLD706" s="39"/>
      <c r="WLE706" s="39"/>
      <c r="WLF706" s="39"/>
      <c r="WLG706" s="39"/>
      <c r="WLH706" s="39"/>
      <c r="WLI706" s="39"/>
      <c r="WLJ706" s="39"/>
      <c r="WLK706" s="37"/>
      <c r="WLL706" s="37"/>
      <c r="WLM706" s="37"/>
      <c r="WLN706" s="37"/>
      <c r="WLO706" s="34"/>
      <c r="WLP706" s="40"/>
      <c r="WLQ706" s="34"/>
      <c r="WLR706" s="34"/>
      <c r="WLS706" s="35"/>
      <c r="WLT706" s="36"/>
      <c r="WLU706" s="37"/>
      <c r="WLV706" s="34"/>
      <c r="WLW706" s="34"/>
      <c r="WLX706" s="41"/>
      <c r="WLY706" s="41"/>
      <c r="WLZ706" s="41"/>
      <c r="WMA706" s="41"/>
      <c r="WMB706" s="36"/>
      <c r="WMC706" s="41"/>
      <c r="WMD706" s="36"/>
      <c r="WME706" s="34"/>
      <c r="WMF706" s="34"/>
      <c r="WMG706" s="37"/>
      <c r="WMH706" s="38"/>
      <c r="WMI706" s="34"/>
      <c r="WMJ706" s="39"/>
      <c r="WMK706" s="39"/>
      <c r="WML706" s="39"/>
      <c r="WMM706" s="39"/>
      <c r="WMN706" s="39"/>
      <c r="WMO706" s="39"/>
      <c r="WMP706" s="39"/>
      <c r="WMQ706" s="39"/>
      <c r="WMR706" s="39"/>
      <c r="WMS706" s="39"/>
      <c r="WMT706" s="39"/>
      <c r="WMU706" s="37"/>
      <c r="WMV706" s="37"/>
      <c r="WMW706" s="37"/>
      <c r="WMX706" s="37"/>
      <c r="WMY706" s="34"/>
      <c r="WMZ706" s="40"/>
      <c r="WNA706" s="34"/>
      <c r="WNB706" s="34"/>
      <c r="WNC706" s="35"/>
      <c r="WND706" s="36"/>
      <c r="WNE706" s="37"/>
      <c r="WNF706" s="34"/>
      <c r="WNG706" s="34"/>
      <c r="WNH706" s="41"/>
      <c r="WNI706" s="41"/>
      <c r="WNJ706" s="41"/>
      <c r="WNK706" s="41"/>
      <c r="WNL706" s="36"/>
      <c r="WNM706" s="41"/>
      <c r="WNN706" s="36"/>
      <c r="WNO706" s="34"/>
      <c r="WNP706" s="34"/>
      <c r="WNQ706" s="37"/>
      <c r="WNR706" s="38"/>
      <c r="WNS706" s="34"/>
      <c r="WNT706" s="39"/>
      <c r="WNU706" s="39"/>
      <c r="WNV706" s="39"/>
      <c r="WNW706" s="39"/>
      <c r="WNX706" s="39"/>
      <c r="WNY706" s="39"/>
      <c r="WNZ706" s="39"/>
      <c r="WOA706" s="39"/>
      <c r="WOB706" s="39"/>
      <c r="WOC706" s="39"/>
      <c r="WOD706" s="39"/>
      <c r="WOE706" s="37"/>
      <c r="WOF706" s="37"/>
      <c r="WOG706" s="37"/>
      <c r="WOH706" s="37"/>
      <c r="WOI706" s="34"/>
      <c r="WOJ706" s="40"/>
      <c r="WOK706" s="34"/>
      <c r="WOL706" s="34"/>
      <c r="WOM706" s="35"/>
      <c r="WON706" s="36"/>
      <c r="WOO706" s="37"/>
      <c r="WOP706" s="34"/>
      <c r="WOQ706" s="34"/>
      <c r="WOR706" s="41"/>
      <c r="WOS706" s="41"/>
      <c r="WOT706" s="41"/>
      <c r="WOU706" s="41"/>
      <c r="WOV706" s="36"/>
      <c r="WOW706" s="41"/>
      <c r="WOX706" s="36"/>
      <c r="WOY706" s="34"/>
      <c r="WOZ706" s="34"/>
      <c r="WPA706" s="37"/>
      <c r="WPB706" s="38"/>
      <c r="WPC706" s="34"/>
      <c r="WPD706" s="39"/>
      <c r="WPE706" s="39"/>
      <c r="WPF706" s="39"/>
      <c r="WPG706" s="39"/>
      <c r="WPH706" s="39"/>
      <c r="WPI706" s="39"/>
      <c r="WPJ706" s="39"/>
      <c r="WPK706" s="39"/>
      <c r="WPL706" s="39"/>
      <c r="WPM706" s="39"/>
      <c r="WPN706" s="39"/>
      <c r="WPO706" s="37"/>
      <c r="WPP706" s="37"/>
      <c r="WPQ706" s="37"/>
      <c r="WPR706" s="37"/>
      <c r="WPS706" s="34"/>
      <c r="WPT706" s="40"/>
      <c r="WPU706" s="34"/>
      <c r="WPV706" s="34"/>
      <c r="WPW706" s="35"/>
      <c r="WPX706" s="36"/>
      <c r="WPY706" s="37"/>
      <c r="WPZ706" s="34"/>
      <c r="WQA706" s="34"/>
      <c r="WQB706" s="41"/>
      <c r="WQC706" s="41"/>
      <c r="WQD706" s="41"/>
      <c r="WQE706" s="41"/>
      <c r="WQF706" s="36"/>
      <c r="WQG706" s="41"/>
      <c r="WQH706" s="36"/>
      <c r="WQI706" s="34"/>
      <c r="WQJ706" s="34"/>
      <c r="WQK706" s="37"/>
      <c r="WQL706" s="38"/>
      <c r="WQM706" s="34"/>
      <c r="WQN706" s="39"/>
      <c r="WQO706" s="39"/>
      <c r="WQP706" s="39"/>
      <c r="WQQ706" s="39"/>
      <c r="WQR706" s="39"/>
      <c r="WQS706" s="39"/>
      <c r="WQT706" s="39"/>
      <c r="WQU706" s="39"/>
      <c r="WQV706" s="39"/>
      <c r="WQW706" s="39"/>
      <c r="WQX706" s="39"/>
      <c r="WQY706" s="37"/>
      <c r="WQZ706" s="37"/>
      <c r="WRA706" s="37"/>
      <c r="WRB706" s="37"/>
      <c r="WRC706" s="34"/>
      <c r="WRD706" s="40"/>
      <c r="WRE706" s="34"/>
      <c r="WRF706" s="34"/>
      <c r="WRG706" s="35"/>
      <c r="WRH706" s="36"/>
      <c r="WRI706" s="37"/>
      <c r="WRJ706" s="34"/>
      <c r="WRK706" s="34"/>
      <c r="WRL706" s="41"/>
      <c r="WRM706" s="41"/>
      <c r="WRN706" s="41"/>
      <c r="WRO706" s="41"/>
      <c r="WRP706" s="36"/>
      <c r="WRQ706" s="41"/>
      <c r="WRR706" s="36"/>
      <c r="WRS706" s="34"/>
      <c r="WRT706" s="34"/>
      <c r="WRU706" s="37"/>
      <c r="WRV706" s="38"/>
      <c r="WRW706" s="34"/>
      <c r="WRX706" s="39"/>
      <c r="WRY706" s="39"/>
      <c r="WRZ706" s="39"/>
      <c r="WSA706" s="39"/>
      <c r="WSB706" s="39"/>
      <c r="WSC706" s="39"/>
      <c r="WSD706" s="39"/>
      <c r="WSE706" s="39"/>
      <c r="WSF706" s="39"/>
      <c r="WSG706" s="39"/>
      <c r="WSH706" s="39"/>
      <c r="WSI706" s="37"/>
      <c r="WSJ706" s="37"/>
      <c r="WSK706" s="37"/>
      <c r="WSL706" s="37"/>
      <c r="WSM706" s="34"/>
      <c r="WSN706" s="40"/>
      <c r="WSO706" s="34"/>
      <c r="WSP706" s="34"/>
      <c r="WSQ706" s="35"/>
      <c r="WSR706" s="36"/>
      <c r="WSS706" s="37"/>
      <c r="WST706" s="34"/>
      <c r="WSU706" s="34"/>
      <c r="WSV706" s="41"/>
      <c r="WSW706" s="41"/>
      <c r="WSX706" s="41"/>
      <c r="WSY706" s="41"/>
      <c r="WSZ706" s="36"/>
      <c r="WTA706" s="41"/>
      <c r="WTB706" s="36"/>
      <c r="WTC706" s="34"/>
      <c r="WTD706" s="34"/>
      <c r="WTE706" s="37"/>
      <c r="WTF706" s="38"/>
      <c r="WTG706" s="34"/>
      <c r="WTH706" s="39"/>
      <c r="WTI706" s="39"/>
      <c r="WTJ706" s="39"/>
      <c r="WTK706" s="39"/>
      <c r="WTL706" s="39"/>
      <c r="WTM706" s="39"/>
      <c r="WTN706" s="39"/>
      <c r="WTO706" s="39"/>
      <c r="WTP706" s="39"/>
      <c r="WTQ706" s="39"/>
      <c r="WTR706" s="39"/>
      <c r="WTS706" s="37"/>
      <c r="WTT706" s="37"/>
      <c r="WTU706" s="37"/>
      <c r="WTV706" s="37"/>
      <c r="WTW706" s="34"/>
      <c r="WTX706" s="40"/>
      <c r="WTY706" s="34"/>
      <c r="WTZ706" s="34"/>
      <c r="WUA706" s="35"/>
      <c r="WUB706" s="36"/>
      <c r="WUC706" s="37"/>
      <c r="WUD706" s="34"/>
      <c r="WUE706" s="34"/>
      <c r="WUF706" s="41"/>
      <c r="WUG706" s="41"/>
      <c r="WUH706" s="41"/>
      <c r="WUI706" s="41"/>
      <c r="WUJ706" s="36"/>
      <c r="WUK706" s="41"/>
      <c r="WUL706" s="36"/>
      <c r="WUM706" s="34"/>
      <c r="WUN706" s="34"/>
      <c r="WUO706" s="37"/>
      <c r="WUP706" s="38"/>
      <c r="WUQ706" s="34"/>
      <c r="WUR706" s="39"/>
      <c r="WUS706" s="39"/>
      <c r="WUT706" s="39"/>
      <c r="WUU706" s="39"/>
      <c r="WUV706" s="39"/>
      <c r="WUW706" s="39"/>
      <c r="WUX706" s="39"/>
      <c r="WUY706" s="39"/>
      <c r="WUZ706" s="39"/>
      <c r="WVA706" s="39"/>
      <c r="WVB706" s="39"/>
      <c r="WVC706" s="37"/>
      <c r="WVD706" s="37"/>
      <c r="WVE706" s="37"/>
      <c r="WVF706" s="37"/>
      <c r="WVG706" s="34"/>
      <c r="WVH706" s="40"/>
      <c r="WVI706" s="34"/>
      <c r="WVJ706" s="34"/>
      <c r="WVK706" s="35"/>
      <c r="WVL706" s="36"/>
      <c r="WVM706" s="37"/>
      <c r="WVN706" s="34"/>
      <c r="WVO706" s="34"/>
      <c r="WVP706" s="41"/>
      <c r="WVQ706" s="41"/>
      <c r="WVR706" s="41"/>
      <c r="WVS706" s="41"/>
      <c r="WVT706" s="36"/>
      <c r="WVU706" s="41"/>
      <c r="WVV706" s="36"/>
      <c r="WVW706" s="34"/>
      <c r="WVX706" s="34"/>
      <c r="WVY706" s="37"/>
      <c r="WVZ706" s="38"/>
      <c r="WWA706" s="34"/>
      <c r="WWB706" s="39"/>
      <c r="WWC706" s="39"/>
      <c r="WWD706" s="39"/>
      <c r="WWE706" s="39"/>
      <c r="WWF706" s="39"/>
      <c r="WWG706" s="39"/>
      <c r="WWH706" s="39"/>
      <c r="WWI706" s="39"/>
      <c r="WWJ706" s="39"/>
      <c r="WWK706" s="39"/>
      <c r="WWL706" s="39"/>
      <c r="WWM706" s="37"/>
      <c r="WWN706" s="37"/>
      <c r="WWO706" s="37"/>
      <c r="WWP706" s="37"/>
      <c r="WWQ706" s="34"/>
      <c r="WWR706" s="40"/>
      <c r="WWS706" s="34"/>
      <c r="WWT706" s="34"/>
      <c r="WWU706" s="35"/>
      <c r="WWV706" s="36"/>
      <c r="WWW706" s="37"/>
      <c r="WWX706" s="34"/>
      <c r="WWY706" s="34"/>
      <c r="WWZ706" s="41"/>
      <c r="WXA706" s="41"/>
      <c r="WXB706" s="41"/>
      <c r="WXC706" s="41"/>
      <c r="WXD706" s="36"/>
      <c r="WXE706" s="41"/>
      <c r="WXF706" s="36"/>
      <c r="WXG706" s="34"/>
      <c r="WXH706" s="34"/>
      <c r="WXI706" s="37"/>
      <c r="WXJ706" s="38"/>
      <c r="WXK706" s="34"/>
      <c r="WXL706" s="39"/>
      <c r="WXM706" s="39"/>
      <c r="WXN706" s="39"/>
      <c r="WXO706" s="39"/>
      <c r="WXP706" s="39"/>
      <c r="WXQ706" s="39"/>
      <c r="WXR706" s="39"/>
      <c r="WXS706" s="39"/>
      <c r="WXT706" s="39"/>
      <c r="WXU706" s="39"/>
      <c r="WXV706" s="39"/>
      <c r="WXW706" s="37"/>
      <c r="WXX706" s="37"/>
      <c r="WXY706" s="37"/>
      <c r="WXZ706" s="37"/>
      <c r="WYA706" s="34"/>
      <c r="WYB706" s="40"/>
      <c r="WYC706" s="34"/>
      <c r="WYD706" s="34"/>
      <c r="WYE706" s="35"/>
      <c r="WYF706" s="36"/>
      <c r="WYG706" s="37"/>
      <c r="WYH706" s="34"/>
      <c r="WYI706" s="34"/>
      <c r="WYJ706" s="41"/>
      <c r="WYK706" s="41"/>
      <c r="WYL706" s="41"/>
      <c r="WYM706" s="41"/>
      <c r="WYN706" s="36"/>
      <c r="WYO706" s="41"/>
      <c r="WYP706" s="36"/>
      <c r="WYQ706" s="34"/>
      <c r="WYR706" s="34"/>
      <c r="WYS706" s="37"/>
      <c r="WYT706" s="38"/>
      <c r="WYU706" s="34"/>
      <c r="WYV706" s="39"/>
      <c r="WYW706" s="39"/>
      <c r="WYX706" s="39"/>
      <c r="WYY706" s="39"/>
      <c r="WYZ706" s="39"/>
      <c r="WZA706" s="39"/>
      <c r="WZB706" s="39"/>
      <c r="WZC706" s="39"/>
      <c r="WZD706" s="39"/>
      <c r="WZE706" s="39"/>
      <c r="WZF706" s="39"/>
      <c r="WZG706" s="37"/>
      <c r="WZH706" s="37"/>
      <c r="WZI706" s="37"/>
      <c r="WZJ706" s="37"/>
      <c r="WZK706" s="34"/>
      <c r="WZL706" s="40"/>
      <c r="WZM706" s="34"/>
      <c r="WZN706" s="34"/>
      <c r="WZO706" s="35"/>
      <c r="WZP706" s="36"/>
      <c r="WZQ706" s="37"/>
      <c r="WZR706" s="34"/>
      <c r="WZS706" s="34"/>
      <c r="WZT706" s="41"/>
      <c r="WZU706" s="41"/>
      <c r="WZV706" s="41"/>
      <c r="WZW706" s="41"/>
      <c r="WZX706" s="36"/>
      <c r="WZY706" s="41"/>
      <c r="WZZ706" s="36"/>
      <c r="XAA706" s="34"/>
      <c r="XAB706" s="34"/>
      <c r="XAC706" s="37"/>
      <c r="XAD706" s="38"/>
      <c r="XAE706" s="34"/>
      <c r="XAF706" s="39"/>
      <c r="XAG706" s="39"/>
      <c r="XAH706" s="39"/>
      <c r="XAI706" s="39"/>
      <c r="XAJ706" s="39"/>
      <c r="XAK706" s="39"/>
      <c r="XAL706" s="39"/>
      <c r="XAM706" s="39"/>
      <c r="XAN706" s="39"/>
      <c r="XAO706" s="39"/>
      <c r="XAP706" s="39"/>
      <c r="XAQ706" s="37"/>
      <c r="XAR706" s="37"/>
      <c r="XAS706" s="37"/>
      <c r="XAT706" s="37"/>
      <c r="XAU706" s="34"/>
      <c r="XAV706" s="40"/>
      <c r="XAW706" s="34"/>
      <c r="XAX706" s="34"/>
      <c r="XAY706" s="35"/>
      <c r="XAZ706" s="36"/>
      <c r="XBA706" s="37"/>
      <c r="XBB706" s="34"/>
      <c r="XBC706" s="34"/>
      <c r="XBD706" s="41"/>
      <c r="XBE706" s="41"/>
      <c r="XBF706" s="41"/>
      <c r="XBG706" s="41"/>
      <c r="XBH706" s="36"/>
      <c r="XBI706" s="41"/>
      <c r="XBJ706" s="36"/>
      <c r="XBK706" s="34"/>
      <c r="XBL706" s="34"/>
      <c r="XBM706" s="37"/>
      <c r="XBN706" s="38"/>
      <c r="XBO706" s="34"/>
      <c r="XBP706" s="39"/>
      <c r="XBQ706" s="39"/>
      <c r="XBR706" s="39"/>
      <c r="XBS706" s="39"/>
      <c r="XBT706" s="39"/>
      <c r="XBU706" s="39"/>
      <c r="XBV706" s="39"/>
      <c r="XBW706" s="39"/>
      <c r="XBX706" s="39"/>
      <c r="XBY706" s="39"/>
      <c r="XBZ706" s="39"/>
      <c r="XCA706" s="37"/>
      <c r="XCB706" s="37"/>
      <c r="XCC706" s="37"/>
      <c r="XCD706" s="37"/>
      <c r="XCE706" s="34"/>
      <c r="XCF706" s="40"/>
      <c r="XCG706" s="34"/>
      <c r="XCH706" s="34"/>
      <c r="XCI706" s="35"/>
      <c r="XCJ706" s="36"/>
      <c r="XCK706" s="37"/>
      <c r="XCL706" s="34"/>
      <c r="XCM706" s="34"/>
      <c r="XCN706" s="41"/>
      <c r="XCO706" s="41"/>
      <c r="XCP706" s="41"/>
      <c r="XCQ706" s="41"/>
      <c r="XCR706" s="36"/>
      <c r="XCS706" s="41"/>
      <c r="XCT706" s="36"/>
      <c r="XCU706" s="34"/>
      <c r="XCV706" s="34"/>
      <c r="XCW706" s="37"/>
      <c r="XCX706" s="38"/>
      <c r="XCY706" s="34"/>
      <c r="XCZ706" s="39"/>
      <c r="XDA706" s="39"/>
      <c r="XDB706" s="39"/>
      <c r="XDC706" s="39"/>
      <c r="XDD706" s="39"/>
      <c r="XDE706" s="39"/>
      <c r="XDF706" s="39"/>
      <c r="XDG706" s="39"/>
      <c r="XDH706" s="39"/>
      <c r="XDI706" s="39"/>
      <c r="XDJ706" s="39"/>
      <c r="XDK706" s="37"/>
      <c r="XDL706" s="37"/>
      <c r="XDM706" s="37"/>
      <c r="XDN706" s="37"/>
      <c r="XDO706" s="34"/>
      <c r="XDP706" s="40"/>
      <c r="XDQ706" s="34"/>
      <c r="XDR706" s="34"/>
      <c r="XDS706" s="35"/>
      <c r="XDT706" s="36"/>
      <c r="XDU706" s="37"/>
      <c r="XDV706" s="34"/>
      <c r="XDW706" s="34"/>
      <c r="XDX706" s="41"/>
      <c r="XDY706" s="41"/>
      <c r="XDZ706" s="41"/>
      <c r="XEA706" s="41"/>
      <c r="XEB706" s="36"/>
      <c r="XEC706" s="41"/>
      <c r="XED706" s="36"/>
      <c r="XEE706" s="34"/>
      <c r="XEF706" s="34"/>
      <c r="XEG706" s="37"/>
      <c r="XEH706" s="38"/>
      <c r="XEI706" s="34"/>
      <c r="XEJ706" s="39"/>
      <c r="XEK706" s="39"/>
      <c r="XEL706" s="39"/>
      <c r="XEM706" s="39"/>
      <c r="XEN706" s="39"/>
      <c r="XEO706" s="39"/>
      <c r="XEP706" s="39"/>
      <c r="XEQ706" s="39"/>
      <c r="XER706" s="39"/>
      <c r="XES706" s="39"/>
      <c r="XET706" s="39"/>
      <c r="XEU706" s="37"/>
      <c r="XEV706" s="37"/>
      <c r="XEW706" s="37"/>
      <c r="XEX706" s="37"/>
      <c r="XEY706" s="34"/>
      <c r="XEZ706" s="40"/>
      <c r="XFA706" s="34"/>
      <c r="XFB706" s="34"/>
      <c r="XFC706" s="35"/>
      <c r="XFD706" s="36"/>
    </row>
    <row r="707" spans="1:16384" ht="45" hidden="1" customHeight="1">
      <c r="A707" s="43">
        <v>1</v>
      </c>
      <c r="B707" s="43"/>
      <c r="C707" s="43"/>
      <c r="D707" s="70"/>
      <c r="E707" s="103"/>
      <c r="F707" s="43"/>
      <c r="G707" s="43"/>
      <c r="H707" s="219"/>
      <c r="I707" s="103"/>
      <c r="J707" s="56"/>
      <c r="K707" s="223"/>
      <c r="L707" s="99"/>
      <c r="M707" s="224"/>
      <c r="N707" s="70"/>
      <c r="O707" s="43"/>
      <c r="P707" s="43"/>
      <c r="Q707" s="55"/>
      <c r="R707" s="42">
        <f t="shared" ref="R707" si="283">P707*Q707</f>
        <v>0</v>
      </c>
      <c r="S707" s="43" t="s">
        <v>1915</v>
      </c>
      <c r="T707" s="133" t="str">
        <f t="shared" ref="T707:AH707" si="284">IF($S707=T$15,$R707,"  ")</f>
        <v xml:space="preserve">  </v>
      </c>
      <c r="U707" s="133">
        <f t="shared" si="284"/>
        <v>0</v>
      </c>
      <c r="V707" s="133" t="str">
        <f t="shared" si="284"/>
        <v xml:space="preserve">  </v>
      </c>
      <c r="W707" s="133"/>
      <c r="X707" s="133"/>
      <c r="Y707" s="133"/>
      <c r="Z707" s="133" t="str">
        <f t="shared" si="284"/>
        <v xml:space="preserve">  </v>
      </c>
      <c r="AA707" s="133" t="str">
        <f t="shared" si="284"/>
        <v xml:space="preserve">  </v>
      </c>
      <c r="AB707" s="133" t="str">
        <f t="shared" si="284"/>
        <v xml:space="preserve">  </v>
      </c>
      <c r="AC707" s="133" t="str">
        <f t="shared" si="284"/>
        <v xml:space="preserve">  </v>
      </c>
      <c r="AD707" s="133" t="str">
        <f t="shared" si="284"/>
        <v xml:space="preserve">  </v>
      </c>
      <c r="AE707" s="133"/>
      <c r="AF707" s="133" t="str">
        <f t="shared" si="284"/>
        <v xml:space="preserve">  </v>
      </c>
      <c r="AG707" s="133" t="str">
        <f t="shared" si="284"/>
        <v xml:space="preserve">  </v>
      </c>
      <c r="AH707" s="133" t="str">
        <f t="shared" si="284"/>
        <v xml:space="preserve">  </v>
      </c>
      <c r="AI707" s="43"/>
      <c r="AJ707" s="42">
        <f>R707</f>
        <v>0</v>
      </c>
      <c r="AK707" s="43"/>
      <c r="AL707" s="42">
        <f>R707</f>
        <v>0</v>
      </c>
      <c r="AM707" s="43" t="s">
        <v>311</v>
      </c>
      <c r="AN707" s="95">
        <v>44743</v>
      </c>
      <c r="AO707" s="82"/>
    </row>
    <row r="708" spans="1:16384" ht="45" hidden="1" customHeight="1">
      <c r="A708" s="45"/>
      <c r="B708" s="45"/>
      <c r="C708" s="96" t="s">
        <v>1953</v>
      </c>
      <c r="D708" s="88"/>
      <c r="E708" s="45"/>
      <c r="F708" s="45"/>
      <c r="G708" s="45"/>
      <c r="H708" s="220"/>
      <c r="I708" s="45"/>
      <c r="J708" s="366"/>
      <c r="K708" s="221"/>
      <c r="L708" s="88"/>
      <c r="M708" s="222"/>
      <c r="N708" s="88"/>
      <c r="O708" s="45"/>
      <c r="P708" s="45"/>
      <c r="Q708" s="45"/>
      <c r="R708" s="44">
        <f>SUM(R707:R707)</f>
        <v>0</v>
      </c>
      <c r="S708" s="45"/>
      <c r="T708" s="206">
        <f t="shared" ref="T708:AH708" si="285">SUBTOTAL(9,T707:T707)</f>
        <v>0</v>
      </c>
      <c r="U708" s="206">
        <f t="shared" si="285"/>
        <v>0</v>
      </c>
      <c r="V708" s="206">
        <f t="shared" si="285"/>
        <v>0</v>
      </c>
      <c r="W708" s="206"/>
      <c r="X708" s="206"/>
      <c r="Y708" s="206"/>
      <c r="Z708" s="206">
        <f t="shared" si="285"/>
        <v>0</v>
      </c>
      <c r="AA708" s="206">
        <f t="shared" si="285"/>
        <v>0</v>
      </c>
      <c r="AB708" s="206">
        <f t="shared" si="285"/>
        <v>0</v>
      </c>
      <c r="AC708" s="206">
        <f t="shared" si="285"/>
        <v>0</v>
      </c>
      <c r="AD708" s="206">
        <f t="shared" si="285"/>
        <v>0</v>
      </c>
      <c r="AE708" s="206"/>
      <c r="AF708" s="206">
        <f t="shared" si="285"/>
        <v>0</v>
      </c>
      <c r="AG708" s="206">
        <f t="shared" si="285"/>
        <v>0</v>
      </c>
      <c r="AH708" s="206">
        <f t="shared" si="285"/>
        <v>0</v>
      </c>
      <c r="AI708" s="45"/>
      <c r="AJ708" s="45"/>
      <c r="AK708" s="45"/>
      <c r="AL708" s="45"/>
      <c r="AM708" s="45" t="s">
        <v>311</v>
      </c>
      <c r="AN708" s="100">
        <v>44743</v>
      </c>
      <c r="AO708" s="98"/>
      <c r="AP708" s="34"/>
      <c r="AQ708" s="35"/>
      <c r="AR708" s="36"/>
      <c r="AS708" s="41"/>
      <c r="AT708" s="41"/>
      <c r="AU708" s="41"/>
      <c r="AV708" s="36"/>
      <c r="AW708" s="41"/>
      <c r="AX708" s="36"/>
      <c r="AY708" s="34"/>
      <c r="AZ708" s="34"/>
      <c r="BA708" s="37"/>
      <c r="BB708" s="38"/>
      <c r="BC708" s="34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7"/>
      <c r="BP708" s="37"/>
      <c r="BQ708" s="37"/>
      <c r="BR708" s="37"/>
      <c r="BS708" s="34"/>
      <c r="BT708" s="40"/>
      <c r="BU708" s="34"/>
      <c r="BV708" s="34"/>
      <c r="BW708" s="35"/>
      <c r="BX708" s="36"/>
      <c r="BY708" s="37"/>
      <c r="BZ708" s="34"/>
      <c r="CA708" s="34"/>
      <c r="CB708" s="41"/>
      <c r="CC708" s="41"/>
      <c r="CD708" s="41"/>
      <c r="CE708" s="41"/>
      <c r="CF708" s="36"/>
      <c r="CG708" s="41"/>
      <c r="CH708" s="36"/>
      <c r="CI708" s="34"/>
      <c r="CJ708" s="34"/>
      <c r="CK708" s="37"/>
      <c r="CL708" s="38"/>
      <c r="CM708" s="34"/>
      <c r="CN708" s="39"/>
      <c r="CO708" s="39"/>
      <c r="CP708" s="39"/>
      <c r="CQ708" s="39"/>
      <c r="CR708" s="39"/>
      <c r="CS708" s="39"/>
      <c r="CT708" s="39"/>
      <c r="CU708" s="39"/>
      <c r="CV708" s="39"/>
      <c r="CW708" s="39"/>
      <c r="CX708" s="39"/>
      <c r="CY708" s="37"/>
      <c r="CZ708" s="37"/>
      <c r="DA708" s="37"/>
      <c r="DB708" s="37"/>
      <c r="DC708" s="34"/>
      <c r="DD708" s="40"/>
      <c r="DE708" s="34"/>
      <c r="DF708" s="34"/>
      <c r="DG708" s="35"/>
      <c r="DH708" s="36"/>
      <c r="DI708" s="37"/>
      <c r="DJ708" s="34"/>
      <c r="DK708" s="34"/>
      <c r="DL708" s="41"/>
      <c r="DM708" s="41"/>
      <c r="DN708" s="41"/>
      <c r="DO708" s="41"/>
      <c r="DP708" s="36"/>
      <c r="DQ708" s="41"/>
      <c r="DR708" s="36"/>
      <c r="DS708" s="34"/>
      <c r="DT708" s="34"/>
      <c r="DU708" s="37"/>
      <c r="DV708" s="38"/>
      <c r="DW708" s="34"/>
      <c r="DX708" s="39"/>
      <c r="DY708" s="39"/>
      <c r="DZ708" s="39"/>
      <c r="EA708" s="39"/>
      <c r="EB708" s="39"/>
      <c r="EC708" s="39"/>
      <c r="ED708" s="39"/>
      <c r="EE708" s="39"/>
      <c r="EF708" s="39"/>
      <c r="EG708" s="39"/>
      <c r="EH708" s="39"/>
      <c r="EI708" s="37"/>
      <c r="EJ708" s="37"/>
      <c r="EK708" s="37"/>
      <c r="EL708" s="37"/>
      <c r="EM708" s="34"/>
      <c r="EN708" s="40"/>
      <c r="EO708" s="34"/>
      <c r="EP708" s="34"/>
      <c r="EQ708" s="35"/>
      <c r="ER708" s="36"/>
      <c r="ES708" s="37"/>
      <c r="ET708" s="34"/>
      <c r="EU708" s="34"/>
      <c r="EV708" s="41"/>
      <c r="EW708" s="41"/>
      <c r="EX708" s="41"/>
      <c r="EY708" s="41"/>
      <c r="EZ708" s="36"/>
      <c r="FA708" s="41"/>
      <c r="FB708" s="36"/>
      <c r="FC708" s="34"/>
      <c r="FD708" s="34"/>
      <c r="FE708" s="37"/>
      <c r="FF708" s="38"/>
      <c r="FG708" s="34"/>
      <c r="FH708" s="39"/>
      <c r="FI708" s="39"/>
      <c r="FJ708" s="39"/>
      <c r="FK708" s="39"/>
      <c r="FL708" s="39"/>
      <c r="FM708" s="39"/>
      <c r="FN708" s="39"/>
      <c r="FO708" s="39"/>
      <c r="FP708" s="39"/>
      <c r="FQ708" s="39"/>
      <c r="FR708" s="39"/>
      <c r="FS708" s="37"/>
      <c r="FT708" s="37"/>
      <c r="FU708" s="37"/>
      <c r="FV708" s="37"/>
      <c r="FW708" s="34"/>
      <c r="FX708" s="40"/>
      <c r="FY708" s="34"/>
      <c r="FZ708" s="34"/>
      <c r="GA708" s="35"/>
      <c r="GB708" s="36"/>
      <c r="GC708" s="37"/>
      <c r="GD708" s="34"/>
      <c r="GE708" s="34"/>
      <c r="GF708" s="41"/>
      <c r="GG708" s="41"/>
      <c r="GH708" s="41"/>
      <c r="GI708" s="41"/>
      <c r="GJ708" s="36"/>
      <c r="GK708" s="41"/>
      <c r="GL708" s="36"/>
      <c r="GM708" s="34"/>
      <c r="GN708" s="34"/>
      <c r="GO708" s="37"/>
      <c r="GP708" s="38"/>
      <c r="GQ708" s="34"/>
      <c r="GR708" s="39"/>
      <c r="GS708" s="39"/>
      <c r="GT708" s="39"/>
      <c r="GU708" s="39"/>
      <c r="GV708" s="39"/>
      <c r="GW708" s="39"/>
      <c r="GX708" s="39"/>
      <c r="GY708" s="39"/>
      <c r="GZ708" s="39"/>
      <c r="HA708" s="39"/>
      <c r="HB708" s="39"/>
      <c r="HC708" s="37"/>
      <c r="HD708" s="37"/>
      <c r="HE708" s="37"/>
      <c r="HF708" s="37"/>
      <c r="HG708" s="34"/>
      <c r="HH708" s="40"/>
      <c r="HI708" s="34"/>
      <c r="HJ708" s="34"/>
      <c r="HK708" s="35"/>
      <c r="HL708" s="36"/>
      <c r="HM708" s="37"/>
      <c r="HN708" s="34"/>
      <c r="HO708" s="34"/>
      <c r="HP708" s="41"/>
      <c r="HQ708" s="41"/>
      <c r="HR708" s="41"/>
      <c r="HS708" s="41"/>
      <c r="HT708" s="36"/>
      <c r="HU708" s="41"/>
      <c r="HV708" s="36"/>
      <c r="HW708" s="34"/>
      <c r="HX708" s="34"/>
      <c r="HY708" s="37"/>
      <c r="HZ708" s="38"/>
      <c r="IA708" s="34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7"/>
      <c r="IN708" s="37"/>
      <c r="IO708" s="37"/>
      <c r="IP708" s="37"/>
      <c r="IQ708" s="34"/>
      <c r="IR708" s="40"/>
      <c r="IS708" s="34"/>
      <c r="IT708" s="34"/>
      <c r="IU708" s="35"/>
      <c r="IV708" s="36"/>
      <c r="IW708" s="37"/>
      <c r="IX708" s="34"/>
      <c r="IY708" s="34"/>
      <c r="IZ708" s="41"/>
      <c r="JA708" s="41"/>
      <c r="JB708" s="41"/>
      <c r="JC708" s="41"/>
      <c r="JD708" s="36"/>
      <c r="JE708" s="41"/>
      <c r="JF708" s="36"/>
      <c r="JG708" s="34"/>
      <c r="JH708" s="34"/>
      <c r="JI708" s="37"/>
      <c r="JJ708" s="38"/>
      <c r="JK708" s="34"/>
      <c r="JL708" s="39"/>
      <c r="JM708" s="39"/>
      <c r="JN708" s="39"/>
      <c r="JO708" s="39"/>
      <c r="JP708" s="39"/>
      <c r="JQ708" s="39"/>
      <c r="JR708" s="39"/>
      <c r="JS708" s="39"/>
      <c r="JT708" s="39"/>
      <c r="JU708" s="39"/>
      <c r="JV708" s="39"/>
      <c r="JW708" s="37"/>
      <c r="JX708" s="37"/>
      <c r="JY708" s="37"/>
      <c r="JZ708" s="37"/>
      <c r="KA708" s="34"/>
      <c r="KB708" s="40"/>
      <c r="KC708" s="34"/>
      <c r="KD708" s="34"/>
      <c r="KE708" s="35"/>
      <c r="KF708" s="36"/>
      <c r="KG708" s="37"/>
      <c r="KH708" s="34"/>
      <c r="KI708" s="34"/>
      <c r="KJ708" s="41"/>
      <c r="KK708" s="41"/>
      <c r="KL708" s="41"/>
      <c r="KM708" s="41"/>
      <c r="KN708" s="36"/>
      <c r="KO708" s="41"/>
      <c r="KP708" s="36"/>
      <c r="KQ708" s="34"/>
      <c r="KR708" s="34"/>
      <c r="KS708" s="37"/>
      <c r="KT708" s="38"/>
      <c r="KU708" s="34"/>
      <c r="KV708" s="39"/>
      <c r="KW708" s="39"/>
      <c r="KX708" s="39"/>
      <c r="KY708" s="39"/>
      <c r="KZ708" s="39"/>
      <c r="LA708" s="39"/>
      <c r="LB708" s="39"/>
      <c r="LC708" s="39"/>
      <c r="LD708" s="39"/>
      <c r="LE708" s="39"/>
      <c r="LF708" s="39"/>
      <c r="LG708" s="37"/>
      <c r="LH708" s="37"/>
      <c r="LI708" s="37"/>
      <c r="LJ708" s="37"/>
      <c r="LK708" s="34"/>
      <c r="LL708" s="40"/>
      <c r="LM708" s="34"/>
      <c r="LN708" s="34"/>
      <c r="LO708" s="35"/>
      <c r="LP708" s="36"/>
      <c r="LQ708" s="37"/>
      <c r="LR708" s="34"/>
      <c r="LS708" s="34"/>
      <c r="LT708" s="41"/>
      <c r="LU708" s="41"/>
      <c r="LV708" s="41"/>
      <c r="LW708" s="41"/>
      <c r="LX708" s="36"/>
      <c r="LY708" s="41"/>
      <c r="LZ708" s="36"/>
      <c r="MA708" s="34"/>
      <c r="MB708" s="34"/>
      <c r="MC708" s="37"/>
      <c r="MD708" s="38"/>
      <c r="ME708" s="34"/>
      <c r="MF708" s="39"/>
      <c r="MG708" s="39"/>
      <c r="MH708" s="39"/>
      <c r="MI708" s="39"/>
      <c r="MJ708" s="39"/>
      <c r="MK708" s="39"/>
      <c r="ML708" s="39"/>
      <c r="MM708" s="39"/>
      <c r="MN708" s="39"/>
      <c r="MO708" s="39"/>
      <c r="MP708" s="39"/>
      <c r="MQ708" s="37"/>
      <c r="MR708" s="37"/>
      <c r="MS708" s="37"/>
      <c r="MT708" s="37"/>
      <c r="MU708" s="34"/>
      <c r="MV708" s="40"/>
      <c r="MW708" s="34"/>
      <c r="MX708" s="34"/>
      <c r="MY708" s="35"/>
      <c r="MZ708" s="36"/>
      <c r="NA708" s="37"/>
      <c r="NB708" s="34"/>
      <c r="NC708" s="34"/>
      <c r="ND708" s="41"/>
      <c r="NE708" s="41"/>
      <c r="NF708" s="41"/>
      <c r="NG708" s="41"/>
      <c r="NH708" s="36"/>
      <c r="NI708" s="41"/>
      <c r="NJ708" s="36"/>
      <c r="NK708" s="34"/>
      <c r="NL708" s="34"/>
      <c r="NM708" s="37"/>
      <c r="NN708" s="38"/>
      <c r="NO708" s="34"/>
      <c r="NP708" s="39"/>
      <c r="NQ708" s="39"/>
      <c r="NR708" s="39"/>
      <c r="NS708" s="39"/>
      <c r="NT708" s="39"/>
      <c r="NU708" s="39"/>
      <c r="NV708" s="39"/>
      <c r="NW708" s="39"/>
      <c r="NX708" s="39"/>
      <c r="NY708" s="39"/>
      <c r="NZ708" s="39"/>
      <c r="OA708" s="37"/>
      <c r="OB708" s="37"/>
      <c r="OC708" s="37"/>
      <c r="OD708" s="37"/>
      <c r="OE708" s="34"/>
      <c r="OF708" s="40"/>
      <c r="OG708" s="34"/>
      <c r="OH708" s="34"/>
      <c r="OI708" s="35"/>
      <c r="OJ708" s="36"/>
      <c r="OK708" s="37"/>
      <c r="OL708" s="34"/>
      <c r="OM708" s="34"/>
      <c r="ON708" s="41"/>
      <c r="OO708" s="41"/>
      <c r="OP708" s="41"/>
      <c r="OQ708" s="41"/>
      <c r="OR708" s="36"/>
      <c r="OS708" s="41"/>
      <c r="OT708" s="36"/>
      <c r="OU708" s="34"/>
      <c r="OV708" s="34"/>
      <c r="OW708" s="37"/>
      <c r="OX708" s="38"/>
      <c r="OY708" s="34"/>
      <c r="OZ708" s="39"/>
      <c r="PA708" s="39"/>
      <c r="PB708" s="39"/>
      <c r="PC708" s="39"/>
      <c r="PD708" s="39"/>
      <c r="PE708" s="39"/>
      <c r="PF708" s="39"/>
      <c r="PG708" s="39"/>
      <c r="PH708" s="39"/>
      <c r="PI708" s="39"/>
      <c r="PJ708" s="39"/>
      <c r="PK708" s="37"/>
      <c r="PL708" s="37"/>
      <c r="PM708" s="37"/>
      <c r="PN708" s="37"/>
      <c r="PO708" s="34"/>
      <c r="PP708" s="40"/>
      <c r="PQ708" s="34"/>
      <c r="PR708" s="34"/>
      <c r="PS708" s="35"/>
      <c r="PT708" s="36"/>
      <c r="PU708" s="37"/>
      <c r="PV708" s="34"/>
      <c r="PW708" s="34"/>
      <c r="PX708" s="41"/>
      <c r="PY708" s="41"/>
      <c r="PZ708" s="41"/>
      <c r="QA708" s="41"/>
      <c r="QB708" s="36"/>
      <c r="QC708" s="41"/>
      <c r="QD708" s="36"/>
      <c r="QE708" s="34"/>
      <c r="QF708" s="34"/>
      <c r="QG708" s="37"/>
      <c r="QH708" s="38"/>
      <c r="QI708" s="34"/>
      <c r="QJ708" s="39"/>
      <c r="QK708" s="39"/>
      <c r="QL708" s="39"/>
      <c r="QM708" s="39"/>
      <c r="QN708" s="39"/>
      <c r="QO708" s="39"/>
      <c r="QP708" s="39"/>
      <c r="QQ708" s="39"/>
      <c r="QR708" s="39"/>
      <c r="QS708" s="39"/>
      <c r="QT708" s="39"/>
      <c r="QU708" s="37"/>
      <c r="QV708" s="37"/>
      <c r="QW708" s="37"/>
      <c r="QX708" s="37"/>
      <c r="QY708" s="34"/>
      <c r="QZ708" s="40"/>
      <c r="RA708" s="34"/>
      <c r="RB708" s="34"/>
      <c r="RC708" s="35"/>
      <c r="RD708" s="36"/>
      <c r="RE708" s="37"/>
      <c r="RF708" s="34"/>
      <c r="RG708" s="34"/>
      <c r="RH708" s="41"/>
      <c r="RI708" s="41"/>
      <c r="RJ708" s="41"/>
      <c r="RK708" s="41"/>
      <c r="RL708" s="36"/>
      <c r="RM708" s="41"/>
      <c r="RN708" s="36"/>
      <c r="RO708" s="34"/>
      <c r="RP708" s="34"/>
      <c r="RQ708" s="37"/>
      <c r="RR708" s="38"/>
      <c r="RS708" s="34"/>
      <c r="RT708" s="39"/>
      <c r="RU708" s="39"/>
      <c r="RV708" s="39"/>
      <c r="RW708" s="39"/>
      <c r="RX708" s="39"/>
      <c r="RY708" s="39"/>
      <c r="RZ708" s="39"/>
      <c r="SA708" s="39"/>
      <c r="SB708" s="39"/>
      <c r="SC708" s="39"/>
      <c r="SD708" s="39"/>
      <c r="SE708" s="37"/>
      <c r="SF708" s="37"/>
      <c r="SG708" s="37"/>
      <c r="SH708" s="37"/>
      <c r="SI708" s="34"/>
      <c r="SJ708" s="40"/>
      <c r="SK708" s="34"/>
      <c r="SL708" s="34"/>
      <c r="SM708" s="35"/>
      <c r="SN708" s="36"/>
      <c r="SO708" s="37"/>
      <c r="SP708" s="34"/>
      <c r="SQ708" s="34"/>
      <c r="SR708" s="41"/>
      <c r="SS708" s="41"/>
      <c r="ST708" s="41"/>
      <c r="SU708" s="41"/>
      <c r="SV708" s="36"/>
      <c r="SW708" s="41"/>
      <c r="SX708" s="36"/>
      <c r="SY708" s="34"/>
      <c r="SZ708" s="34"/>
      <c r="TA708" s="37"/>
      <c r="TB708" s="38"/>
      <c r="TC708" s="34"/>
      <c r="TD708" s="39"/>
      <c r="TE708" s="39"/>
      <c r="TF708" s="39"/>
      <c r="TG708" s="39"/>
      <c r="TH708" s="39"/>
      <c r="TI708" s="39"/>
      <c r="TJ708" s="39"/>
      <c r="TK708" s="39"/>
      <c r="TL708" s="39"/>
      <c r="TM708" s="39"/>
      <c r="TN708" s="39"/>
      <c r="TO708" s="37"/>
      <c r="TP708" s="37"/>
      <c r="TQ708" s="37"/>
      <c r="TR708" s="37"/>
      <c r="TS708" s="34"/>
      <c r="TT708" s="40"/>
      <c r="TU708" s="34"/>
      <c r="TV708" s="34"/>
      <c r="TW708" s="35"/>
      <c r="TX708" s="36"/>
      <c r="TY708" s="37"/>
      <c r="TZ708" s="34"/>
      <c r="UA708" s="34"/>
      <c r="UB708" s="41"/>
      <c r="UC708" s="41"/>
      <c r="UD708" s="41"/>
      <c r="UE708" s="41"/>
      <c r="UF708" s="36"/>
      <c r="UG708" s="41"/>
      <c r="UH708" s="36"/>
      <c r="UI708" s="34"/>
      <c r="UJ708" s="34"/>
      <c r="UK708" s="37"/>
      <c r="UL708" s="38"/>
      <c r="UM708" s="34"/>
      <c r="UN708" s="39"/>
      <c r="UO708" s="39"/>
      <c r="UP708" s="39"/>
      <c r="UQ708" s="39"/>
      <c r="UR708" s="39"/>
      <c r="US708" s="39"/>
      <c r="UT708" s="39"/>
      <c r="UU708" s="39"/>
      <c r="UV708" s="39"/>
      <c r="UW708" s="39"/>
      <c r="UX708" s="39"/>
      <c r="UY708" s="37"/>
      <c r="UZ708" s="37"/>
      <c r="VA708" s="37"/>
      <c r="VB708" s="37"/>
      <c r="VC708" s="34"/>
      <c r="VD708" s="40"/>
      <c r="VE708" s="34"/>
      <c r="VF708" s="34"/>
      <c r="VG708" s="35"/>
      <c r="VH708" s="36"/>
      <c r="VI708" s="37"/>
      <c r="VJ708" s="34"/>
      <c r="VK708" s="34"/>
      <c r="VL708" s="41"/>
      <c r="VM708" s="41"/>
      <c r="VN708" s="41"/>
      <c r="VO708" s="41"/>
      <c r="VP708" s="36"/>
      <c r="VQ708" s="41"/>
      <c r="VR708" s="36"/>
      <c r="VS708" s="34"/>
      <c r="VT708" s="34"/>
      <c r="VU708" s="37"/>
      <c r="VV708" s="38"/>
      <c r="VW708" s="34"/>
      <c r="VX708" s="39"/>
      <c r="VY708" s="39"/>
      <c r="VZ708" s="39"/>
      <c r="WA708" s="39"/>
      <c r="WB708" s="39"/>
      <c r="WC708" s="39"/>
      <c r="WD708" s="39"/>
      <c r="WE708" s="39"/>
      <c r="WF708" s="39"/>
      <c r="WG708" s="39"/>
      <c r="WH708" s="39"/>
      <c r="WI708" s="37"/>
      <c r="WJ708" s="37"/>
      <c r="WK708" s="37"/>
      <c r="WL708" s="37"/>
      <c r="WM708" s="34"/>
      <c r="WN708" s="40"/>
      <c r="WO708" s="34"/>
      <c r="WP708" s="34"/>
      <c r="WQ708" s="35"/>
      <c r="WR708" s="36"/>
      <c r="WS708" s="37"/>
      <c r="WT708" s="34"/>
      <c r="WU708" s="34"/>
      <c r="WV708" s="41"/>
      <c r="WW708" s="41"/>
      <c r="WX708" s="41"/>
      <c r="WY708" s="41"/>
      <c r="WZ708" s="36"/>
      <c r="XA708" s="41"/>
      <c r="XB708" s="36"/>
      <c r="XC708" s="34"/>
      <c r="XD708" s="34"/>
      <c r="XE708" s="37"/>
      <c r="XF708" s="38"/>
      <c r="XG708" s="34"/>
      <c r="XH708" s="39"/>
      <c r="XI708" s="39"/>
      <c r="XJ708" s="39"/>
      <c r="XK708" s="39"/>
      <c r="XL708" s="39"/>
      <c r="XM708" s="39"/>
      <c r="XN708" s="39"/>
      <c r="XO708" s="39"/>
      <c r="XP708" s="39"/>
      <c r="XQ708" s="39"/>
      <c r="XR708" s="39"/>
      <c r="XS708" s="37"/>
      <c r="XT708" s="37"/>
      <c r="XU708" s="37"/>
      <c r="XV708" s="37"/>
      <c r="XW708" s="34"/>
      <c r="XX708" s="40"/>
      <c r="XY708" s="34"/>
      <c r="XZ708" s="34"/>
      <c r="YA708" s="35"/>
      <c r="YB708" s="36"/>
      <c r="YC708" s="37"/>
      <c r="YD708" s="34"/>
      <c r="YE708" s="34"/>
      <c r="YF708" s="41"/>
      <c r="YG708" s="41"/>
      <c r="YH708" s="41"/>
      <c r="YI708" s="41"/>
      <c r="YJ708" s="36"/>
      <c r="YK708" s="41"/>
      <c r="YL708" s="36"/>
      <c r="YM708" s="34"/>
      <c r="YN708" s="34"/>
      <c r="YO708" s="37"/>
      <c r="YP708" s="38"/>
      <c r="YQ708" s="34"/>
      <c r="YR708" s="39"/>
      <c r="YS708" s="39"/>
      <c r="YT708" s="39"/>
      <c r="YU708" s="39"/>
      <c r="YV708" s="39"/>
      <c r="YW708" s="39"/>
      <c r="YX708" s="39"/>
      <c r="YY708" s="39"/>
      <c r="YZ708" s="39"/>
      <c r="ZA708" s="39"/>
      <c r="ZB708" s="39"/>
      <c r="ZC708" s="37"/>
      <c r="ZD708" s="37"/>
      <c r="ZE708" s="37"/>
      <c r="ZF708" s="37"/>
      <c r="ZG708" s="34"/>
      <c r="ZH708" s="40"/>
      <c r="ZI708" s="34"/>
      <c r="ZJ708" s="34"/>
      <c r="ZK708" s="35"/>
      <c r="ZL708" s="36"/>
      <c r="ZM708" s="37"/>
      <c r="ZN708" s="34"/>
      <c r="ZO708" s="34"/>
      <c r="ZP708" s="41"/>
      <c r="ZQ708" s="41"/>
      <c r="ZR708" s="41"/>
      <c r="ZS708" s="41"/>
      <c r="ZT708" s="36"/>
      <c r="ZU708" s="41"/>
      <c r="ZV708" s="36"/>
      <c r="ZW708" s="34"/>
      <c r="ZX708" s="34"/>
      <c r="ZY708" s="37"/>
      <c r="ZZ708" s="38"/>
      <c r="AAA708" s="34"/>
      <c r="AAB708" s="39"/>
      <c r="AAC708" s="39"/>
      <c r="AAD708" s="39"/>
      <c r="AAE708" s="39"/>
      <c r="AAF708" s="39"/>
      <c r="AAG708" s="39"/>
      <c r="AAH708" s="39"/>
      <c r="AAI708" s="39"/>
      <c r="AAJ708" s="39"/>
      <c r="AAK708" s="39"/>
      <c r="AAL708" s="39"/>
      <c r="AAM708" s="37"/>
      <c r="AAN708" s="37"/>
      <c r="AAO708" s="37"/>
      <c r="AAP708" s="37"/>
      <c r="AAQ708" s="34"/>
      <c r="AAR708" s="40"/>
      <c r="AAS708" s="34"/>
      <c r="AAT708" s="34"/>
      <c r="AAU708" s="35"/>
      <c r="AAV708" s="36"/>
      <c r="AAW708" s="37"/>
      <c r="AAX708" s="34"/>
      <c r="AAY708" s="34"/>
      <c r="AAZ708" s="41"/>
      <c r="ABA708" s="41"/>
      <c r="ABB708" s="41"/>
      <c r="ABC708" s="41"/>
      <c r="ABD708" s="36"/>
      <c r="ABE708" s="41"/>
      <c r="ABF708" s="36"/>
      <c r="ABG708" s="34"/>
      <c r="ABH708" s="34"/>
      <c r="ABI708" s="37"/>
      <c r="ABJ708" s="38"/>
      <c r="ABK708" s="34"/>
      <c r="ABL708" s="39"/>
      <c r="ABM708" s="39"/>
      <c r="ABN708" s="39"/>
      <c r="ABO708" s="39"/>
      <c r="ABP708" s="39"/>
      <c r="ABQ708" s="39"/>
      <c r="ABR708" s="39"/>
      <c r="ABS708" s="39"/>
      <c r="ABT708" s="39"/>
      <c r="ABU708" s="39"/>
      <c r="ABV708" s="39"/>
      <c r="ABW708" s="37"/>
      <c r="ABX708" s="37"/>
      <c r="ABY708" s="37"/>
      <c r="ABZ708" s="37"/>
      <c r="ACA708" s="34"/>
      <c r="ACB708" s="40"/>
      <c r="ACC708" s="34"/>
      <c r="ACD708" s="34"/>
      <c r="ACE708" s="35"/>
      <c r="ACF708" s="36"/>
      <c r="ACG708" s="37"/>
      <c r="ACH708" s="34"/>
      <c r="ACI708" s="34"/>
      <c r="ACJ708" s="41"/>
      <c r="ACK708" s="41"/>
      <c r="ACL708" s="41"/>
      <c r="ACM708" s="41"/>
      <c r="ACN708" s="36"/>
      <c r="ACO708" s="41"/>
      <c r="ACP708" s="36"/>
      <c r="ACQ708" s="34"/>
      <c r="ACR708" s="34"/>
      <c r="ACS708" s="37"/>
      <c r="ACT708" s="38"/>
      <c r="ACU708" s="34"/>
      <c r="ACV708" s="39"/>
      <c r="ACW708" s="39"/>
      <c r="ACX708" s="39"/>
      <c r="ACY708" s="39"/>
      <c r="ACZ708" s="39"/>
      <c r="ADA708" s="39"/>
      <c r="ADB708" s="39"/>
      <c r="ADC708" s="39"/>
      <c r="ADD708" s="39"/>
      <c r="ADE708" s="39"/>
      <c r="ADF708" s="39"/>
      <c r="ADG708" s="37"/>
      <c r="ADH708" s="37"/>
      <c r="ADI708" s="37"/>
      <c r="ADJ708" s="37"/>
      <c r="ADK708" s="34"/>
      <c r="ADL708" s="40"/>
      <c r="ADM708" s="34"/>
      <c r="ADN708" s="34"/>
      <c r="ADO708" s="35"/>
      <c r="ADP708" s="36"/>
      <c r="ADQ708" s="37"/>
      <c r="ADR708" s="34"/>
      <c r="ADS708" s="34"/>
      <c r="ADT708" s="41"/>
      <c r="ADU708" s="41"/>
      <c r="ADV708" s="41"/>
      <c r="ADW708" s="41"/>
      <c r="ADX708" s="36"/>
      <c r="ADY708" s="41"/>
      <c r="ADZ708" s="36"/>
      <c r="AEA708" s="34"/>
      <c r="AEB708" s="34"/>
      <c r="AEC708" s="37"/>
      <c r="AED708" s="38"/>
      <c r="AEE708" s="34"/>
      <c r="AEF708" s="39"/>
      <c r="AEG708" s="39"/>
      <c r="AEH708" s="39"/>
      <c r="AEI708" s="39"/>
      <c r="AEJ708" s="39"/>
      <c r="AEK708" s="39"/>
      <c r="AEL708" s="39"/>
      <c r="AEM708" s="39"/>
      <c r="AEN708" s="39"/>
      <c r="AEO708" s="39"/>
      <c r="AEP708" s="39"/>
      <c r="AEQ708" s="37"/>
      <c r="AER708" s="37"/>
      <c r="AES708" s="37"/>
      <c r="AET708" s="37"/>
      <c r="AEU708" s="34"/>
      <c r="AEV708" s="40"/>
      <c r="AEW708" s="34"/>
      <c r="AEX708" s="34"/>
      <c r="AEY708" s="35"/>
      <c r="AEZ708" s="36"/>
      <c r="AFA708" s="37"/>
      <c r="AFB708" s="34"/>
      <c r="AFC708" s="34"/>
      <c r="AFD708" s="41"/>
      <c r="AFE708" s="41"/>
      <c r="AFF708" s="41"/>
      <c r="AFG708" s="41"/>
      <c r="AFH708" s="36"/>
      <c r="AFI708" s="41"/>
      <c r="AFJ708" s="36"/>
      <c r="AFK708" s="34"/>
      <c r="AFL708" s="34"/>
      <c r="AFM708" s="37"/>
      <c r="AFN708" s="38"/>
      <c r="AFO708" s="34"/>
      <c r="AFP708" s="39"/>
      <c r="AFQ708" s="39"/>
      <c r="AFR708" s="39"/>
      <c r="AFS708" s="39"/>
      <c r="AFT708" s="39"/>
      <c r="AFU708" s="39"/>
      <c r="AFV708" s="39"/>
      <c r="AFW708" s="39"/>
      <c r="AFX708" s="39"/>
      <c r="AFY708" s="39"/>
      <c r="AFZ708" s="39"/>
      <c r="AGA708" s="37"/>
      <c r="AGB708" s="37"/>
      <c r="AGC708" s="37"/>
      <c r="AGD708" s="37"/>
      <c r="AGE708" s="34"/>
      <c r="AGF708" s="40"/>
      <c r="AGG708" s="34"/>
      <c r="AGH708" s="34"/>
      <c r="AGI708" s="35"/>
      <c r="AGJ708" s="36"/>
      <c r="AGK708" s="37"/>
      <c r="AGL708" s="34"/>
      <c r="AGM708" s="34"/>
      <c r="AGN708" s="41"/>
      <c r="AGO708" s="41"/>
      <c r="AGP708" s="41"/>
      <c r="AGQ708" s="41"/>
      <c r="AGR708" s="36"/>
      <c r="AGS708" s="41"/>
      <c r="AGT708" s="36"/>
      <c r="AGU708" s="34"/>
      <c r="AGV708" s="34"/>
      <c r="AGW708" s="37"/>
      <c r="AGX708" s="38"/>
      <c r="AGY708" s="34"/>
      <c r="AGZ708" s="39"/>
      <c r="AHA708" s="39"/>
      <c r="AHB708" s="39"/>
      <c r="AHC708" s="39"/>
      <c r="AHD708" s="39"/>
      <c r="AHE708" s="39"/>
      <c r="AHF708" s="39"/>
      <c r="AHG708" s="39"/>
      <c r="AHH708" s="39"/>
      <c r="AHI708" s="39"/>
      <c r="AHJ708" s="39"/>
      <c r="AHK708" s="37"/>
      <c r="AHL708" s="37"/>
      <c r="AHM708" s="37"/>
      <c r="AHN708" s="37"/>
      <c r="AHO708" s="34"/>
      <c r="AHP708" s="40"/>
      <c r="AHQ708" s="34"/>
      <c r="AHR708" s="34"/>
      <c r="AHS708" s="35"/>
      <c r="AHT708" s="36"/>
      <c r="AHU708" s="37"/>
      <c r="AHV708" s="34"/>
      <c r="AHW708" s="34"/>
      <c r="AHX708" s="41"/>
      <c r="AHY708" s="41"/>
      <c r="AHZ708" s="41"/>
      <c r="AIA708" s="41"/>
      <c r="AIB708" s="36"/>
      <c r="AIC708" s="41"/>
      <c r="AID708" s="36"/>
      <c r="AIE708" s="34"/>
      <c r="AIF708" s="34"/>
      <c r="AIG708" s="37"/>
      <c r="AIH708" s="38"/>
      <c r="AII708" s="34"/>
      <c r="AIJ708" s="39"/>
      <c r="AIK708" s="39"/>
      <c r="AIL708" s="39"/>
      <c r="AIM708" s="39"/>
      <c r="AIN708" s="39"/>
      <c r="AIO708" s="39"/>
      <c r="AIP708" s="39"/>
      <c r="AIQ708" s="39"/>
      <c r="AIR708" s="39"/>
      <c r="AIS708" s="39"/>
      <c r="AIT708" s="39"/>
      <c r="AIU708" s="37"/>
      <c r="AIV708" s="37"/>
      <c r="AIW708" s="37"/>
      <c r="AIX708" s="37"/>
      <c r="AIY708" s="34"/>
      <c r="AIZ708" s="40"/>
      <c r="AJA708" s="34"/>
      <c r="AJB708" s="34"/>
      <c r="AJC708" s="35"/>
      <c r="AJD708" s="36"/>
      <c r="AJE708" s="37"/>
      <c r="AJF708" s="34"/>
      <c r="AJG708" s="34"/>
      <c r="AJH708" s="41"/>
      <c r="AJI708" s="41"/>
      <c r="AJJ708" s="41"/>
      <c r="AJK708" s="41"/>
      <c r="AJL708" s="36"/>
      <c r="AJM708" s="41"/>
      <c r="AJN708" s="36"/>
      <c r="AJO708" s="34"/>
      <c r="AJP708" s="34"/>
      <c r="AJQ708" s="37"/>
      <c r="AJR708" s="38"/>
      <c r="AJS708" s="34"/>
      <c r="AJT708" s="39"/>
      <c r="AJU708" s="39"/>
      <c r="AJV708" s="39"/>
      <c r="AJW708" s="39"/>
      <c r="AJX708" s="39"/>
      <c r="AJY708" s="39"/>
      <c r="AJZ708" s="39"/>
      <c r="AKA708" s="39"/>
      <c r="AKB708" s="39"/>
      <c r="AKC708" s="39"/>
      <c r="AKD708" s="39"/>
      <c r="AKE708" s="37"/>
      <c r="AKF708" s="37"/>
      <c r="AKG708" s="37"/>
      <c r="AKH708" s="37"/>
      <c r="AKI708" s="34"/>
      <c r="AKJ708" s="40"/>
      <c r="AKK708" s="34"/>
      <c r="AKL708" s="34"/>
      <c r="AKM708" s="35"/>
      <c r="AKN708" s="36"/>
      <c r="AKO708" s="37"/>
      <c r="AKP708" s="34"/>
      <c r="AKQ708" s="34"/>
      <c r="AKR708" s="41"/>
      <c r="AKS708" s="41"/>
      <c r="AKT708" s="41"/>
      <c r="AKU708" s="41"/>
      <c r="AKV708" s="36"/>
      <c r="AKW708" s="41"/>
      <c r="AKX708" s="36"/>
      <c r="AKY708" s="34"/>
      <c r="AKZ708" s="34"/>
      <c r="ALA708" s="37"/>
      <c r="ALB708" s="38"/>
      <c r="ALC708" s="34"/>
      <c r="ALD708" s="39"/>
      <c r="ALE708" s="39"/>
      <c r="ALF708" s="39"/>
      <c r="ALG708" s="39"/>
      <c r="ALH708" s="39"/>
      <c r="ALI708" s="39"/>
      <c r="ALJ708" s="39"/>
      <c r="ALK708" s="39"/>
      <c r="ALL708" s="39"/>
      <c r="ALM708" s="39"/>
      <c r="ALN708" s="39"/>
      <c r="ALO708" s="37"/>
      <c r="ALP708" s="37"/>
      <c r="ALQ708" s="37"/>
      <c r="ALR708" s="37"/>
      <c r="ALS708" s="34"/>
      <c r="ALT708" s="40"/>
      <c r="ALU708" s="34"/>
      <c r="ALV708" s="34"/>
      <c r="ALW708" s="35"/>
      <c r="ALX708" s="36"/>
      <c r="ALY708" s="37"/>
      <c r="ALZ708" s="34"/>
      <c r="AMA708" s="34"/>
      <c r="AMB708" s="41"/>
      <c r="AMC708" s="41"/>
      <c r="AMD708" s="41"/>
      <c r="AME708" s="41"/>
      <c r="AMF708" s="36"/>
      <c r="AMG708" s="41"/>
      <c r="AMH708" s="36"/>
      <c r="AMI708" s="34"/>
      <c r="AMJ708" s="34"/>
      <c r="AMK708" s="37"/>
      <c r="AML708" s="38"/>
      <c r="AMM708" s="34"/>
      <c r="AMN708" s="39"/>
      <c r="AMO708" s="39"/>
      <c r="AMP708" s="39"/>
      <c r="AMQ708" s="39"/>
      <c r="AMR708" s="39"/>
      <c r="AMS708" s="39"/>
      <c r="AMT708" s="39"/>
      <c r="AMU708" s="39"/>
      <c r="AMV708" s="39"/>
      <c r="AMW708" s="39"/>
      <c r="AMX708" s="39"/>
      <c r="AMY708" s="37"/>
      <c r="AMZ708" s="37"/>
      <c r="ANA708" s="37"/>
      <c r="ANB708" s="37"/>
      <c r="ANC708" s="34"/>
      <c r="AND708" s="40"/>
      <c r="ANE708" s="34"/>
      <c r="ANF708" s="34"/>
      <c r="ANG708" s="35"/>
      <c r="ANH708" s="36"/>
      <c r="ANI708" s="37"/>
      <c r="ANJ708" s="34"/>
      <c r="ANK708" s="34"/>
      <c r="ANL708" s="41"/>
      <c r="ANM708" s="41"/>
      <c r="ANN708" s="41"/>
      <c r="ANO708" s="41"/>
      <c r="ANP708" s="36"/>
      <c r="ANQ708" s="41"/>
      <c r="ANR708" s="36"/>
      <c r="ANS708" s="34"/>
      <c r="ANT708" s="34"/>
      <c r="ANU708" s="37"/>
      <c r="ANV708" s="38"/>
      <c r="ANW708" s="34"/>
      <c r="ANX708" s="39"/>
      <c r="ANY708" s="39"/>
      <c r="ANZ708" s="39"/>
      <c r="AOA708" s="39"/>
      <c r="AOB708" s="39"/>
      <c r="AOC708" s="39"/>
      <c r="AOD708" s="39"/>
      <c r="AOE708" s="39"/>
      <c r="AOF708" s="39"/>
      <c r="AOG708" s="39"/>
      <c r="AOH708" s="39"/>
      <c r="AOI708" s="37"/>
      <c r="AOJ708" s="37"/>
      <c r="AOK708" s="37"/>
      <c r="AOL708" s="37"/>
      <c r="AOM708" s="34"/>
      <c r="AON708" s="40"/>
      <c r="AOO708" s="34"/>
      <c r="AOP708" s="34"/>
      <c r="AOQ708" s="35"/>
      <c r="AOR708" s="36"/>
      <c r="AOS708" s="37"/>
      <c r="AOT708" s="34"/>
      <c r="AOU708" s="34"/>
      <c r="AOV708" s="41"/>
      <c r="AOW708" s="41"/>
      <c r="AOX708" s="41"/>
      <c r="AOY708" s="41"/>
      <c r="AOZ708" s="36"/>
      <c r="APA708" s="41"/>
      <c r="APB708" s="36"/>
      <c r="APC708" s="34"/>
      <c r="APD708" s="34"/>
      <c r="APE708" s="37"/>
      <c r="APF708" s="38"/>
      <c r="APG708" s="34"/>
      <c r="APH708" s="39"/>
      <c r="API708" s="39"/>
      <c r="APJ708" s="39"/>
      <c r="APK708" s="39"/>
      <c r="APL708" s="39"/>
      <c r="APM708" s="39"/>
      <c r="APN708" s="39"/>
      <c r="APO708" s="39"/>
      <c r="APP708" s="39"/>
      <c r="APQ708" s="39"/>
      <c r="APR708" s="39"/>
      <c r="APS708" s="37"/>
      <c r="APT708" s="37"/>
      <c r="APU708" s="37"/>
      <c r="APV708" s="37"/>
      <c r="APW708" s="34"/>
      <c r="APX708" s="40"/>
      <c r="APY708" s="34"/>
      <c r="APZ708" s="34"/>
      <c r="AQA708" s="35"/>
      <c r="AQB708" s="36"/>
      <c r="AQC708" s="37"/>
      <c r="AQD708" s="34"/>
      <c r="AQE708" s="34"/>
      <c r="AQF708" s="41"/>
      <c r="AQG708" s="41"/>
      <c r="AQH708" s="41"/>
      <c r="AQI708" s="41"/>
      <c r="AQJ708" s="36"/>
      <c r="AQK708" s="41"/>
      <c r="AQL708" s="36"/>
      <c r="AQM708" s="34"/>
      <c r="AQN708" s="34"/>
      <c r="AQO708" s="37"/>
      <c r="AQP708" s="38"/>
      <c r="AQQ708" s="34"/>
      <c r="AQR708" s="39"/>
      <c r="AQS708" s="39"/>
      <c r="AQT708" s="39"/>
      <c r="AQU708" s="39"/>
      <c r="AQV708" s="39"/>
      <c r="AQW708" s="39"/>
      <c r="AQX708" s="39"/>
      <c r="AQY708" s="39"/>
      <c r="AQZ708" s="39"/>
      <c r="ARA708" s="39"/>
      <c r="ARB708" s="39"/>
      <c r="ARC708" s="37"/>
      <c r="ARD708" s="37"/>
      <c r="ARE708" s="37"/>
      <c r="ARF708" s="37"/>
      <c r="ARG708" s="34"/>
      <c r="ARH708" s="40"/>
      <c r="ARI708" s="34"/>
      <c r="ARJ708" s="34"/>
      <c r="ARK708" s="35"/>
      <c r="ARL708" s="36"/>
      <c r="ARM708" s="37"/>
      <c r="ARN708" s="34"/>
      <c r="ARO708" s="34"/>
      <c r="ARP708" s="41"/>
      <c r="ARQ708" s="41"/>
      <c r="ARR708" s="41"/>
      <c r="ARS708" s="41"/>
      <c r="ART708" s="36"/>
      <c r="ARU708" s="41"/>
      <c r="ARV708" s="36"/>
      <c r="ARW708" s="34"/>
      <c r="ARX708" s="34"/>
      <c r="ARY708" s="37"/>
      <c r="ARZ708" s="38"/>
      <c r="ASA708" s="34"/>
      <c r="ASB708" s="39"/>
      <c r="ASC708" s="39"/>
      <c r="ASD708" s="39"/>
      <c r="ASE708" s="39"/>
      <c r="ASF708" s="39"/>
      <c r="ASG708" s="39"/>
      <c r="ASH708" s="39"/>
      <c r="ASI708" s="39"/>
      <c r="ASJ708" s="39"/>
      <c r="ASK708" s="39"/>
      <c r="ASL708" s="39"/>
      <c r="ASM708" s="37"/>
      <c r="ASN708" s="37"/>
      <c r="ASO708" s="37"/>
      <c r="ASP708" s="37"/>
      <c r="ASQ708" s="34"/>
      <c r="ASR708" s="40"/>
      <c r="ASS708" s="34"/>
      <c r="AST708" s="34"/>
      <c r="ASU708" s="35"/>
      <c r="ASV708" s="36"/>
      <c r="ASW708" s="37"/>
      <c r="ASX708" s="34"/>
      <c r="ASY708" s="34"/>
      <c r="ASZ708" s="41"/>
      <c r="ATA708" s="41"/>
      <c r="ATB708" s="41"/>
      <c r="ATC708" s="41"/>
      <c r="ATD708" s="36"/>
      <c r="ATE708" s="41"/>
      <c r="ATF708" s="36"/>
      <c r="ATG708" s="34"/>
      <c r="ATH708" s="34"/>
      <c r="ATI708" s="37"/>
      <c r="ATJ708" s="38"/>
      <c r="ATK708" s="34"/>
      <c r="ATL708" s="39"/>
      <c r="ATM708" s="39"/>
      <c r="ATN708" s="39"/>
      <c r="ATO708" s="39"/>
      <c r="ATP708" s="39"/>
      <c r="ATQ708" s="39"/>
      <c r="ATR708" s="39"/>
      <c r="ATS708" s="39"/>
      <c r="ATT708" s="39"/>
      <c r="ATU708" s="39"/>
      <c r="ATV708" s="39"/>
      <c r="ATW708" s="37"/>
      <c r="ATX708" s="37"/>
      <c r="ATY708" s="37"/>
      <c r="ATZ708" s="37"/>
      <c r="AUA708" s="34"/>
      <c r="AUB708" s="40"/>
      <c r="AUC708" s="34"/>
      <c r="AUD708" s="34"/>
      <c r="AUE708" s="35"/>
      <c r="AUF708" s="36"/>
      <c r="AUG708" s="37"/>
      <c r="AUH708" s="34"/>
      <c r="AUI708" s="34"/>
      <c r="AUJ708" s="41"/>
      <c r="AUK708" s="41"/>
      <c r="AUL708" s="41"/>
      <c r="AUM708" s="41"/>
      <c r="AUN708" s="36"/>
      <c r="AUO708" s="41"/>
      <c r="AUP708" s="36"/>
      <c r="AUQ708" s="34"/>
      <c r="AUR708" s="34"/>
      <c r="AUS708" s="37"/>
      <c r="AUT708" s="38"/>
      <c r="AUU708" s="34"/>
      <c r="AUV708" s="39"/>
      <c r="AUW708" s="39"/>
      <c r="AUX708" s="39"/>
      <c r="AUY708" s="39"/>
      <c r="AUZ708" s="39"/>
      <c r="AVA708" s="39"/>
      <c r="AVB708" s="39"/>
      <c r="AVC708" s="39"/>
      <c r="AVD708" s="39"/>
      <c r="AVE708" s="39"/>
      <c r="AVF708" s="39"/>
      <c r="AVG708" s="37"/>
      <c r="AVH708" s="37"/>
      <c r="AVI708" s="37"/>
      <c r="AVJ708" s="37"/>
      <c r="AVK708" s="34"/>
      <c r="AVL708" s="40"/>
      <c r="AVM708" s="34"/>
      <c r="AVN708" s="34"/>
      <c r="AVO708" s="35"/>
      <c r="AVP708" s="36"/>
      <c r="AVQ708" s="37"/>
      <c r="AVR708" s="34"/>
      <c r="AVS708" s="34"/>
      <c r="AVT708" s="41"/>
      <c r="AVU708" s="41"/>
      <c r="AVV708" s="41"/>
      <c r="AVW708" s="41"/>
      <c r="AVX708" s="36"/>
      <c r="AVY708" s="41"/>
      <c r="AVZ708" s="36"/>
      <c r="AWA708" s="34"/>
      <c r="AWB708" s="34"/>
      <c r="AWC708" s="37"/>
      <c r="AWD708" s="38"/>
      <c r="AWE708" s="34"/>
      <c r="AWF708" s="39"/>
      <c r="AWG708" s="39"/>
      <c r="AWH708" s="39"/>
      <c r="AWI708" s="39"/>
      <c r="AWJ708" s="39"/>
      <c r="AWK708" s="39"/>
      <c r="AWL708" s="39"/>
      <c r="AWM708" s="39"/>
      <c r="AWN708" s="39"/>
      <c r="AWO708" s="39"/>
      <c r="AWP708" s="39"/>
      <c r="AWQ708" s="37"/>
      <c r="AWR708" s="37"/>
      <c r="AWS708" s="37"/>
      <c r="AWT708" s="37"/>
      <c r="AWU708" s="34"/>
      <c r="AWV708" s="40"/>
      <c r="AWW708" s="34"/>
      <c r="AWX708" s="34"/>
      <c r="AWY708" s="35"/>
      <c r="AWZ708" s="36"/>
      <c r="AXA708" s="37"/>
      <c r="AXB708" s="34"/>
      <c r="AXC708" s="34"/>
      <c r="AXD708" s="41"/>
      <c r="AXE708" s="41"/>
      <c r="AXF708" s="41"/>
      <c r="AXG708" s="41"/>
      <c r="AXH708" s="36"/>
      <c r="AXI708" s="41"/>
      <c r="AXJ708" s="36"/>
      <c r="AXK708" s="34"/>
      <c r="AXL708" s="34"/>
      <c r="AXM708" s="37"/>
      <c r="AXN708" s="38"/>
      <c r="AXO708" s="34"/>
      <c r="AXP708" s="39"/>
      <c r="AXQ708" s="39"/>
      <c r="AXR708" s="39"/>
      <c r="AXS708" s="39"/>
      <c r="AXT708" s="39"/>
      <c r="AXU708" s="39"/>
      <c r="AXV708" s="39"/>
      <c r="AXW708" s="39"/>
      <c r="AXX708" s="39"/>
      <c r="AXY708" s="39"/>
      <c r="AXZ708" s="39"/>
      <c r="AYA708" s="37"/>
      <c r="AYB708" s="37"/>
      <c r="AYC708" s="37"/>
      <c r="AYD708" s="37"/>
      <c r="AYE708" s="34"/>
      <c r="AYF708" s="40"/>
      <c r="AYG708" s="34"/>
      <c r="AYH708" s="34"/>
      <c r="AYI708" s="35"/>
      <c r="AYJ708" s="36"/>
      <c r="AYK708" s="37"/>
      <c r="AYL708" s="34"/>
      <c r="AYM708" s="34"/>
      <c r="AYN708" s="41"/>
      <c r="AYO708" s="41"/>
      <c r="AYP708" s="41"/>
      <c r="AYQ708" s="41"/>
      <c r="AYR708" s="36"/>
      <c r="AYS708" s="41"/>
      <c r="AYT708" s="36"/>
      <c r="AYU708" s="34"/>
      <c r="AYV708" s="34"/>
      <c r="AYW708" s="37"/>
      <c r="AYX708" s="38"/>
      <c r="AYY708" s="34"/>
      <c r="AYZ708" s="39"/>
      <c r="AZA708" s="39"/>
      <c r="AZB708" s="39"/>
      <c r="AZC708" s="39"/>
      <c r="AZD708" s="39"/>
      <c r="AZE708" s="39"/>
      <c r="AZF708" s="39"/>
      <c r="AZG708" s="39"/>
      <c r="AZH708" s="39"/>
      <c r="AZI708" s="39"/>
      <c r="AZJ708" s="39"/>
      <c r="AZK708" s="37"/>
      <c r="AZL708" s="37"/>
      <c r="AZM708" s="37"/>
      <c r="AZN708" s="37"/>
      <c r="AZO708" s="34"/>
      <c r="AZP708" s="40"/>
      <c r="AZQ708" s="34"/>
      <c r="AZR708" s="34"/>
      <c r="AZS708" s="35"/>
      <c r="AZT708" s="36"/>
      <c r="AZU708" s="37"/>
      <c r="AZV708" s="34"/>
      <c r="AZW708" s="34"/>
      <c r="AZX708" s="41"/>
      <c r="AZY708" s="41"/>
      <c r="AZZ708" s="41"/>
      <c r="BAA708" s="41"/>
      <c r="BAB708" s="36"/>
      <c r="BAC708" s="41"/>
      <c r="BAD708" s="36"/>
      <c r="BAE708" s="34"/>
      <c r="BAF708" s="34"/>
      <c r="BAG708" s="37"/>
      <c r="BAH708" s="38"/>
      <c r="BAI708" s="34"/>
      <c r="BAJ708" s="39"/>
      <c r="BAK708" s="39"/>
      <c r="BAL708" s="39"/>
      <c r="BAM708" s="39"/>
      <c r="BAN708" s="39"/>
      <c r="BAO708" s="39"/>
      <c r="BAP708" s="39"/>
      <c r="BAQ708" s="39"/>
      <c r="BAR708" s="39"/>
      <c r="BAS708" s="39"/>
      <c r="BAT708" s="39"/>
      <c r="BAU708" s="37"/>
      <c r="BAV708" s="37"/>
      <c r="BAW708" s="37"/>
      <c r="BAX708" s="37"/>
      <c r="BAY708" s="34"/>
      <c r="BAZ708" s="40"/>
      <c r="BBA708" s="34"/>
      <c r="BBB708" s="34"/>
      <c r="BBC708" s="35"/>
      <c r="BBD708" s="36"/>
      <c r="BBE708" s="37"/>
      <c r="BBF708" s="34"/>
      <c r="BBG708" s="34"/>
      <c r="BBH708" s="41"/>
      <c r="BBI708" s="41"/>
      <c r="BBJ708" s="41"/>
      <c r="BBK708" s="41"/>
      <c r="BBL708" s="36"/>
      <c r="BBM708" s="41"/>
      <c r="BBN708" s="36"/>
      <c r="BBO708" s="34"/>
      <c r="BBP708" s="34"/>
      <c r="BBQ708" s="37"/>
      <c r="BBR708" s="38"/>
      <c r="BBS708" s="34"/>
      <c r="BBT708" s="39"/>
      <c r="BBU708" s="39"/>
      <c r="BBV708" s="39"/>
      <c r="BBW708" s="39"/>
      <c r="BBX708" s="39"/>
      <c r="BBY708" s="39"/>
      <c r="BBZ708" s="39"/>
      <c r="BCA708" s="39"/>
      <c r="BCB708" s="39"/>
      <c r="BCC708" s="39"/>
      <c r="BCD708" s="39"/>
      <c r="BCE708" s="37"/>
      <c r="BCF708" s="37"/>
      <c r="BCG708" s="37"/>
      <c r="BCH708" s="37"/>
      <c r="BCI708" s="34"/>
      <c r="BCJ708" s="40"/>
      <c r="BCK708" s="34"/>
      <c r="BCL708" s="34"/>
      <c r="BCM708" s="35"/>
      <c r="BCN708" s="36"/>
      <c r="BCO708" s="37"/>
      <c r="BCP708" s="34"/>
      <c r="BCQ708" s="34"/>
      <c r="BCR708" s="41"/>
      <c r="BCS708" s="41"/>
      <c r="BCT708" s="41"/>
      <c r="BCU708" s="41"/>
      <c r="BCV708" s="36"/>
      <c r="BCW708" s="41"/>
      <c r="BCX708" s="36"/>
      <c r="BCY708" s="34"/>
      <c r="BCZ708" s="34"/>
      <c r="BDA708" s="37"/>
      <c r="BDB708" s="38"/>
      <c r="BDC708" s="34"/>
      <c r="BDD708" s="39"/>
      <c r="BDE708" s="39"/>
      <c r="BDF708" s="39"/>
      <c r="BDG708" s="39"/>
      <c r="BDH708" s="39"/>
      <c r="BDI708" s="39"/>
      <c r="BDJ708" s="39"/>
      <c r="BDK708" s="39"/>
      <c r="BDL708" s="39"/>
      <c r="BDM708" s="39"/>
      <c r="BDN708" s="39"/>
      <c r="BDO708" s="37"/>
      <c r="BDP708" s="37"/>
      <c r="BDQ708" s="37"/>
      <c r="BDR708" s="37"/>
      <c r="BDS708" s="34"/>
      <c r="BDT708" s="40"/>
      <c r="BDU708" s="34"/>
      <c r="BDV708" s="34"/>
      <c r="BDW708" s="35"/>
      <c r="BDX708" s="36"/>
      <c r="BDY708" s="37"/>
      <c r="BDZ708" s="34"/>
      <c r="BEA708" s="34"/>
      <c r="BEB708" s="41"/>
      <c r="BEC708" s="41"/>
      <c r="BED708" s="41"/>
      <c r="BEE708" s="41"/>
      <c r="BEF708" s="36"/>
      <c r="BEG708" s="41"/>
      <c r="BEH708" s="36"/>
      <c r="BEI708" s="34"/>
      <c r="BEJ708" s="34"/>
      <c r="BEK708" s="37"/>
      <c r="BEL708" s="38"/>
      <c r="BEM708" s="34"/>
      <c r="BEN708" s="39"/>
      <c r="BEO708" s="39"/>
      <c r="BEP708" s="39"/>
      <c r="BEQ708" s="39"/>
      <c r="BER708" s="39"/>
      <c r="BES708" s="39"/>
      <c r="BET708" s="39"/>
      <c r="BEU708" s="39"/>
      <c r="BEV708" s="39"/>
      <c r="BEW708" s="39"/>
      <c r="BEX708" s="39"/>
      <c r="BEY708" s="37"/>
      <c r="BEZ708" s="37"/>
      <c r="BFA708" s="37"/>
      <c r="BFB708" s="37"/>
      <c r="BFC708" s="34"/>
      <c r="BFD708" s="40"/>
      <c r="BFE708" s="34"/>
      <c r="BFF708" s="34"/>
      <c r="BFG708" s="35"/>
      <c r="BFH708" s="36"/>
      <c r="BFI708" s="37"/>
      <c r="BFJ708" s="34"/>
      <c r="BFK708" s="34"/>
      <c r="BFL708" s="41"/>
      <c r="BFM708" s="41"/>
      <c r="BFN708" s="41"/>
      <c r="BFO708" s="41"/>
      <c r="BFP708" s="36"/>
      <c r="BFQ708" s="41"/>
      <c r="BFR708" s="36"/>
      <c r="BFS708" s="34"/>
      <c r="BFT708" s="34"/>
      <c r="BFU708" s="37"/>
      <c r="BFV708" s="38"/>
      <c r="BFW708" s="34"/>
      <c r="BFX708" s="39"/>
      <c r="BFY708" s="39"/>
      <c r="BFZ708" s="39"/>
      <c r="BGA708" s="39"/>
      <c r="BGB708" s="39"/>
      <c r="BGC708" s="39"/>
      <c r="BGD708" s="39"/>
      <c r="BGE708" s="39"/>
      <c r="BGF708" s="39"/>
      <c r="BGG708" s="39"/>
      <c r="BGH708" s="39"/>
      <c r="BGI708" s="37"/>
      <c r="BGJ708" s="37"/>
      <c r="BGK708" s="37"/>
      <c r="BGL708" s="37"/>
      <c r="BGM708" s="34"/>
      <c r="BGN708" s="40"/>
      <c r="BGO708" s="34"/>
      <c r="BGP708" s="34"/>
      <c r="BGQ708" s="35"/>
      <c r="BGR708" s="36"/>
      <c r="BGS708" s="37"/>
      <c r="BGT708" s="34"/>
      <c r="BGU708" s="34"/>
      <c r="BGV708" s="41"/>
      <c r="BGW708" s="41"/>
      <c r="BGX708" s="41"/>
      <c r="BGY708" s="41"/>
      <c r="BGZ708" s="36"/>
      <c r="BHA708" s="41"/>
      <c r="BHB708" s="36"/>
      <c r="BHC708" s="34"/>
      <c r="BHD708" s="34"/>
      <c r="BHE708" s="37"/>
      <c r="BHF708" s="38"/>
      <c r="BHG708" s="34"/>
      <c r="BHH708" s="39"/>
      <c r="BHI708" s="39"/>
      <c r="BHJ708" s="39"/>
      <c r="BHK708" s="39"/>
      <c r="BHL708" s="39"/>
      <c r="BHM708" s="39"/>
      <c r="BHN708" s="39"/>
      <c r="BHO708" s="39"/>
      <c r="BHP708" s="39"/>
      <c r="BHQ708" s="39"/>
      <c r="BHR708" s="39"/>
      <c r="BHS708" s="37"/>
      <c r="BHT708" s="37"/>
      <c r="BHU708" s="37"/>
      <c r="BHV708" s="37"/>
      <c r="BHW708" s="34"/>
      <c r="BHX708" s="40"/>
      <c r="BHY708" s="34"/>
      <c r="BHZ708" s="34"/>
      <c r="BIA708" s="35"/>
      <c r="BIB708" s="36"/>
      <c r="BIC708" s="37"/>
      <c r="BID708" s="34"/>
      <c r="BIE708" s="34"/>
      <c r="BIF708" s="41"/>
      <c r="BIG708" s="41"/>
      <c r="BIH708" s="41"/>
      <c r="BII708" s="41"/>
      <c r="BIJ708" s="36"/>
      <c r="BIK708" s="41"/>
      <c r="BIL708" s="36"/>
      <c r="BIM708" s="34"/>
      <c r="BIN708" s="34"/>
      <c r="BIO708" s="37"/>
      <c r="BIP708" s="38"/>
      <c r="BIQ708" s="34"/>
      <c r="BIR708" s="39"/>
      <c r="BIS708" s="39"/>
      <c r="BIT708" s="39"/>
      <c r="BIU708" s="39"/>
      <c r="BIV708" s="39"/>
      <c r="BIW708" s="39"/>
      <c r="BIX708" s="39"/>
      <c r="BIY708" s="39"/>
      <c r="BIZ708" s="39"/>
      <c r="BJA708" s="39"/>
      <c r="BJB708" s="39"/>
      <c r="BJC708" s="37"/>
      <c r="BJD708" s="37"/>
      <c r="BJE708" s="37"/>
      <c r="BJF708" s="37"/>
      <c r="BJG708" s="34"/>
      <c r="BJH708" s="40"/>
      <c r="BJI708" s="34"/>
      <c r="BJJ708" s="34"/>
      <c r="BJK708" s="35"/>
      <c r="BJL708" s="36"/>
      <c r="BJM708" s="37"/>
      <c r="BJN708" s="34"/>
      <c r="BJO708" s="34"/>
      <c r="BJP708" s="41"/>
      <c r="BJQ708" s="41"/>
      <c r="BJR708" s="41"/>
      <c r="BJS708" s="41"/>
      <c r="BJT708" s="36"/>
      <c r="BJU708" s="41"/>
      <c r="BJV708" s="36"/>
      <c r="BJW708" s="34"/>
      <c r="BJX708" s="34"/>
      <c r="BJY708" s="37"/>
      <c r="BJZ708" s="38"/>
      <c r="BKA708" s="34"/>
      <c r="BKB708" s="39"/>
      <c r="BKC708" s="39"/>
      <c r="BKD708" s="39"/>
      <c r="BKE708" s="39"/>
      <c r="BKF708" s="39"/>
      <c r="BKG708" s="39"/>
      <c r="BKH708" s="39"/>
      <c r="BKI708" s="39"/>
      <c r="BKJ708" s="39"/>
      <c r="BKK708" s="39"/>
      <c r="BKL708" s="39"/>
      <c r="BKM708" s="37"/>
      <c r="BKN708" s="37"/>
      <c r="BKO708" s="37"/>
      <c r="BKP708" s="37"/>
      <c r="BKQ708" s="34"/>
      <c r="BKR708" s="40"/>
      <c r="BKS708" s="34"/>
      <c r="BKT708" s="34"/>
      <c r="BKU708" s="35"/>
      <c r="BKV708" s="36"/>
      <c r="BKW708" s="37"/>
      <c r="BKX708" s="34"/>
      <c r="BKY708" s="34"/>
      <c r="BKZ708" s="41"/>
      <c r="BLA708" s="41"/>
      <c r="BLB708" s="41"/>
      <c r="BLC708" s="41"/>
      <c r="BLD708" s="36"/>
      <c r="BLE708" s="41"/>
      <c r="BLF708" s="36"/>
      <c r="BLG708" s="34"/>
      <c r="BLH708" s="34"/>
      <c r="BLI708" s="37"/>
      <c r="BLJ708" s="38"/>
      <c r="BLK708" s="34"/>
      <c r="BLL708" s="39"/>
      <c r="BLM708" s="39"/>
      <c r="BLN708" s="39"/>
      <c r="BLO708" s="39"/>
      <c r="BLP708" s="39"/>
      <c r="BLQ708" s="39"/>
      <c r="BLR708" s="39"/>
      <c r="BLS708" s="39"/>
      <c r="BLT708" s="39"/>
      <c r="BLU708" s="39"/>
      <c r="BLV708" s="39"/>
      <c r="BLW708" s="37"/>
      <c r="BLX708" s="37"/>
      <c r="BLY708" s="37"/>
      <c r="BLZ708" s="37"/>
      <c r="BMA708" s="34"/>
      <c r="BMB708" s="40"/>
      <c r="BMC708" s="34"/>
      <c r="BMD708" s="34"/>
      <c r="BME708" s="35"/>
      <c r="BMF708" s="36"/>
      <c r="BMG708" s="37"/>
      <c r="BMH708" s="34"/>
      <c r="BMI708" s="34"/>
      <c r="BMJ708" s="41"/>
      <c r="BMK708" s="41"/>
      <c r="BML708" s="41"/>
      <c r="BMM708" s="41"/>
      <c r="BMN708" s="36"/>
      <c r="BMO708" s="41"/>
      <c r="BMP708" s="36"/>
      <c r="BMQ708" s="34"/>
      <c r="BMR708" s="34"/>
      <c r="BMS708" s="37"/>
      <c r="BMT708" s="38"/>
      <c r="BMU708" s="34"/>
      <c r="BMV708" s="39"/>
      <c r="BMW708" s="39"/>
      <c r="BMX708" s="39"/>
      <c r="BMY708" s="39"/>
      <c r="BMZ708" s="39"/>
      <c r="BNA708" s="39"/>
      <c r="BNB708" s="39"/>
      <c r="BNC708" s="39"/>
      <c r="BND708" s="39"/>
      <c r="BNE708" s="39"/>
      <c r="BNF708" s="39"/>
      <c r="BNG708" s="37"/>
      <c r="BNH708" s="37"/>
      <c r="BNI708" s="37"/>
      <c r="BNJ708" s="37"/>
      <c r="BNK708" s="34"/>
      <c r="BNL708" s="40"/>
      <c r="BNM708" s="34"/>
      <c r="BNN708" s="34"/>
      <c r="BNO708" s="35"/>
      <c r="BNP708" s="36"/>
      <c r="BNQ708" s="37"/>
      <c r="BNR708" s="34"/>
      <c r="BNS708" s="34"/>
      <c r="BNT708" s="41"/>
      <c r="BNU708" s="41"/>
      <c r="BNV708" s="41"/>
      <c r="BNW708" s="41"/>
      <c r="BNX708" s="36"/>
      <c r="BNY708" s="41"/>
      <c r="BNZ708" s="36"/>
      <c r="BOA708" s="34"/>
      <c r="BOB708" s="34"/>
      <c r="BOC708" s="37"/>
      <c r="BOD708" s="38"/>
      <c r="BOE708" s="34"/>
      <c r="BOF708" s="39"/>
      <c r="BOG708" s="39"/>
      <c r="BOH708" s="39"/>
      <c r="BOI708" s="39"/>
      <c r="BOJ708" s="39"/>
      <c r="BOK708" s="39"/>
      <c r="BOL708" s="39"/>
      <c r="BOM708" s="39"/>
      <c r="BON708" s="39"/>
      <c r="BOO708" s="39"/>
      <c r="BOP708" s="39"/>
      <c r="BOQ708" s="37"/>
      <c r="BOR708" s="37"/>
      <c r="BOS708" s="37"/>
      <c r="BOT708" s="37"/>
      <c r="BOU708" s="34"/>
      <c r="BOV708" s="40"/>
      <c r="BOW708" s="34"/>
      <c r="BOX708" s="34"/>
      <c r="BOY708" s="35"/>
      <c r="BOZ708" s="36"/>
      <c r="BPA708" s="37"/>
      <c r="BPB708" s="34"/>
      <c r="BPC708" s="34"/>
      <c r="BPD708" s="41"/>
      <c r="BPE708" s="41"/>
      <c r="BPF708" s="41"/>
      <c r="BPG708" s="41"/>
      <c r="BPH708" s="36"/>
      <c r="BPI708" s="41"/>
      <c r="BPJ708" s="36"/>
      <c r="BPK708" s="34"/>
      <c r="BPL708" s="34"/>
      <c r="BPM708" s="37"/>
      <c r="BPN708" s="38"/>
      <c r="BPO708" s="34"/>
      <c r="BPP708" s="39"/>
      <c r="BPQ708" s="39"/>
      <c r="BPR708" s="39"/>
      <c r="BPS708" s="39"/>
      <c r="BPT708" s="39"/>
      <c r="BPU708" s="39"/>
      <c r="BPV708" s="39"/>
      <c r="BPW708" s="39"/>
      <c r="BPX708" s="39"/>
      <c r="BPY708" s="39"/>
      <c r="BPZ708" s="39"/>
      <c r="BQA708" s="37"/>
      <c r="BQB708" s="37"/>
      <c r="BQC708" s="37"/>
      <c r="BQD708" s="37"/>
      <c r="BQE708" s="34"/>
      <c r="BQF708" s="40"/>
      <c r="BQG708" s="34"/>
      <c r="BQH708" s="34"/>
      <c r="BQI708" s="35"/>
      <c r="BQJ708" s="36"/>
      <c r="BQK708" s="37"/>
      <c r="BQL708" s="34"/>
      <c r="BQM708" s="34"/>
      <c r="BQN708" s="41"/>
      <c r="BQO708" s="41"/>
      <c r="BQP708" s="41"/>
      <c r="BQQ708" s="41"/>
      <c r="BQR708" s="36"/>
      <c r="BQS708" s="41"/>
      <c r="BQT708" s="36"/>
      <c r="BQU708" s="34"/>
      <c r="BQV708" s="34"/>
      <c r="BQW708" s="37"/>
      <c r="BQX708" s="38"/>
      <c r="BQY708" s="34"/>
      <c r="BQZ708" s="39"/>
      <c r="BRA708" s="39"/>
      <c r="BRB708" s="39"/>
      <c r="BRC708" s="39"/>
      <c r="BRD708" s="39"/>
      <c r="BRE708" s="39"/>
      <c r="BRF708" s="39"/>
      <c r="BRG708" s="39"/>
      <c r="BRH708" s="39"/>
      <c r="BRI708" s="39"/>
      <c r="BRJ708" s="39"/>
      <c r="BRK708" s="37"/>
      <c r="BRL708" s="37"/>
      <c r="BRM708" s="37"/>
      <c r="BRN708" s="37"/>
      <c r="BRO708" s="34"/>
      <c r="BRP708" s="40"/>
      <c r="BRQ708" s="34"/>
      <c r="BRR708" s="34"/>
      <c r="BRS708" s="35"/>
      <c r="BRT708" s="36"/>
      <c r="BRU708" s="37"/>
      <c r="BRV708" s="34"/>
      <c r="BRW708" s="34"/>
      <c r="BRX708" s="41"/>
      <c r="BRY708" s="41"/>
      <c r="BRZ708" s="41"/>
      <c r="BSA708" s="41"/>
      <c r="BSB708" s="36"/>
      <c r="BSC708" s="41"/>
      <c r="BSD708" s="36"/>
      <c r="BSE708" s="34"/>
      <c r="BSF708" s="34"/>
      <c r="BSG708" s="37"/>
      <c r="BSH708" s="38"/>
      <c r="BSI708" s="34"/>
      <c r="BSJ708" s="39"/>
      <c r="BSK708" s="39"/>
      <c r="BSL708" s="39"/>
      <c r="BSM708" s="39"/>
      <c r="BSN708" s="39"/>
      <c r="BSO708" s="39"/>
      <c r="BSP708" s="39"/>
      <c r="BSQ708" s="39"/>
      <c r="BSR708" s="39"/>
      <c r="BSS708" s="39"/>
      <c r="BST708" s="39"/>
      <c r="BSU708" s="37"/>
      <c r="BSV708" s="37"/>
      <c r="BSW708" s="37"/>
      <c r="BSX708" s="37"/>
      <c r="BSY708" s="34"/>
      <c r="BSZ708" s="40"/>
      <c r="BTA708" s="34"/>
      <c r="BTB708" s="34"/>
      <c r="BTC708" s="35"/>
      <c r="BTD708" s="36"/>
      <c r="BTE708" s="37"/>
      <c r="BTF708" s="34"/>
      <c r="BTG708" s="34"/>
      <c r="BTH708" s="41"/>
      <c r="BTI708" s="41"/>
      <c r="BTJ708" s="41"/>
      <c r="BTK708" s="41"/>
      <c r="BTL708" s="36"/>
      <c r="BTM708" s="41"/>
      <c r="BTN708" s="36"/>
      <c r="BTO708" s="34"/>
      <c r="BTP708" s="34"/>
      <c r="BTQ708" s="37"/>
      <c r="BTR708" s="38"/>
      <c r="BTS708" s="34"/>
      <c r="BTT708" s="39"/>
      <c r="BTU708" s="39"/>
      <c r="BTV708" s="39"/>
      <c r="BTW708" s="39"/>
      <c r="BTX708" s="39"/>
      <c r="BTY708" s="39"/>
      <c r="BTZ708" s="39"/>
      <c r="BUA708" s="39"/>
      <c r="BUB708" s="39"/>
      <c r="BUC708" s="39"/>
      <c r="BUD708" s="39"/>
      <c r="BUE708" s="37"/>
      <c r="BUF708" s="37"/>
      <c r="BUG708" s="37"/>
      <c r="BUH708" s="37"/>
      <c r="BUI708" s="34"/>
      <c r="BUJ708" s="40"/>
      <c r="BUK708" s="34"/>
      <c r="BUL708" s="34"/>
      <c r="BUM708" s="35"/>
      <c r="BUN708" s="36"/>
      <c r="BUO708" s="37"/>
      <c r="BUP708" s="34"/>
      <c r="BUQ708" s="34"/>
      <c r="BUR708" s="41"/>
      <c r="BUS708" s="41"/>
      <c r="BUT708" s="41"/>
      <c r="BUU708" s="41"/>
      <c r="BUV708" s="36"/>
      <c r="BUW708" s="41"/>
      <c r="BUX708" s="36"/>
      <c r="BUY708" s="34"/>
      <c r="BUZ708" s="34"/>
      <c r="BVA708" s="37"/>
      <c r="BVB708" s="38"/>
      <c r="BVC708" s="34"/>
      <c r="BVD708" s="39"/>
      <c r="BVE708" s="39"/>
      <c r="BVF708" s="39"/>
      <c r="BVG708" s="39"/>
      <c r="BVH708" s="39"/>
      <c r="BVI708" s="39"/>
      <c r="BVJ708" s="39"/>
      <c r="BVK708" s="39"/>
      <c r="BVL708" s="39"/>
      <c r="BVM708" s="39"/>
      <c r="BVN708" s="39"/>
      <c r="BVO708" s="37"/>
      <c r="BVP708" s="37"/>
      <c r="BVQ708" s="37"/>
      <c r="BVR708" s="37"/>
      <c r="BVS708" s="34"/>
      <c r="BVT708" s="40"/>
      <c r="BVU708" s="34"/>
      <c r="BVV708" s="34"/>
      <c r="BVW708" s="35"/>
      <c r="BVX708" s="36"/>
      <c r="BVY708" s="37"/>
      <c r="BVZ708" s="34"/>
      <c r="BWA708" s="34"/>
      <c r="BWB708" s="41"/>
      <c r="BWC708" s="41"/>
      <c r="BWD708" s="41"/>
      <c r="BWE708" s="41"/>
      <c r="BWF708" s="36"/>
      <c r="BWG708" s="41"/>
      <c r="BWH708" s="36"/>
      <c r="BWI708" s="34"/>
      <c r="BWJ708" s="34"/>
      <c r="BWK708" s="37"/>
      <c r="BWL708" s="38"/>
      <c r="BWM708" s="34"/>
      <c r="BWN708" s="39"/>
      <c r="BWO708" s="39"/>
      <c r="BWP708" s="39"/>
      <c r="BWQ708" s="39"/>
      <c r="BWR708" s="39"/>
      <c r="BWS708" s="39"/>
      <c r="BWT708" s="39"/>
      <c r="BWU708" s="39"/>
      <c r="BWV708" s="39"/>
      <c r="BWW708" s="39"/>
      <c r="BWX708" s="39"/>
      <c r="BWY708" s="37"/>
      <c r="BWZ708" s="37"/>
      <c r="BXA708" s="37"/>
      <c r="BXB708" s="37"/>
      <c r="BXC708" s="34"/>
      <c r="BXD708" s="40"/>
      <c r="BXE708" s="34"/>
      <c r="BXF708" s="34"/>
      <c r="BXG708" s="35"/>
      <c r="BXH708" s="36"/>
      <c r="BXI708" s="37"/>
      <c r="BXJ708" s="34"/>
      <c r="BXK708" s="34"/>
      <c r="BXL708" s="41"/>
      <c r="BXM708" s="41"/>
      <c r="BXN708" s="41"/>
      <c r="BXO708" s="41"/>
      <c r="BXP708" s="36"/>
      <c r="BXQ708" s="41"/>
      <c r="BXR708" s="36"/>
      <c r="BXS708" s="34"/>
      <c r="BXT708" s="34"/>
      <c r="BXU708" s="37"/>
      <c r="BXV708" s="38"/>
      <c r="BXW708" s="34"/>
      <c r="BXX708" s="39"/>
      <c r="BXY708" s="39"/>
      <c r="BXZ708" s="39"/>
      <c r="BYA708" s="39"/>
      <c r="BYB708" s="39"/>
      <c r="BYC708" s="39"/>
      <c r="BYD708" s="39"/>
      <c r="BYE708" s="39"/>
      <c r="BYF708" s="39"/>
      <c r="BYG708" s="39"/>
      <c r="BYH708" s="39"/>
      <c r="BYI708" s="37"/>
      <c r="BYJ708" s="37"/>
      <c r="BYK708" s="37"/>
      <c r="BYL708" s="37"/>
      <c r="BYM708" s="34"/>
      <c r="BYN708" s="40"/>
      <c r="BYO708" s="34"/>
      <c r="BYP708" s="34"/>
      <c r="BYQ708" s="35"/>
      <c r="BYR708" s="36"/>
      <c r="BYS708" s="37"/>
      <c r="BYT708" s="34"/>
      <c r="BYU708" s="34"/>
      <c r="BYV708" s="41"/>
      <c r="BYW708" s="41"/>
      <c r="BYX708" s="41"/>
      <c r="BYY708" s="41"/>
      <c r="BYZ708" s="36"/>
      <c r="BZA708" s="41"/>
      <c r="BZB708" s="36"/>
      <c r="BZC708" s="34"/>
      <c r="BZD708" s="34"/>
      <c r="BZE708" s="37"/>
      <c r="BZF708" s="38"/>
      <c r="BZG708" s="34"/>
      <c r="BZH708" s="39"/>
      <c r="BZI708" s="39"/>
      <c r="BZJ708" s="39"/>
      <c r="BZK708" s="39"/>
      <c r="BZL708" s="39"/>
      <c r="BZM708" s="39"/>
      <c r="BZN708" s="39"/>
      <c r="BZO708" s="39"/>
      <c r="BZP708" s="39"/>
      <c r="BZQ708" s="39"/>
      <c r="BZR708" s="39"/>
      <c r="BZS708" s="37"/>
      <c r="BZT708" s="37"/>
      <c r="BZU708" s="37"/>
      <c r="BZV708" s="37"/>
      <c r="BZW708" s="34"/>
      <c r="BZX708" s="40"/>
      <c r="BZY708" s="34"/>
      <c r="BZZ708" s="34"/>
      <c r="CAA708" s="35"/>
      <c r="CAB708" s="36"/>
      <c r="CAC708" s="37"/>
      <c r="CAD708" s="34"/>
      <c r="CAE708" s="34"/>
      <c r="CAF708" s="41"/>
      <c r="CAG708" s="41"/>
      <c r="CAH708" s="41"/>
      <c r="CAI708" s="41"/>
      <c r="CAJ708" s="36"/>
      <c r="CAK708" s="41"/>
      <c r="CAL708" s="36"/>
      <c r="CAM708" s="34"/>
      <c r="CAN708" s="34"/>
      <c r="CAO708" s="37"/>
      <c r="CAP708" s="38"/>
      <c r="CAQ708" s="34"/>
      <c r="CAR708" s="39"/>
      <c r="CAS708" s="39"/>
      <c r="CAT708" s="39"/>
      <c r="CAU708" s="39"/>
      <c r="CAV708" s="39"/>
      <c r="CAW708" s="39"/>
      <c r="CAX708" s="39"/>
      <c r="CAY708" s="39"/>
      <c r="CAZ708" s="39"/>
      <c r="CBA708" s="39"/>
      <c r="CBB708" s="39"/>
      <c r="CBC708" s="37"/>
      <c r="CBD708" s="37"/>
      <c r="CBE708" s="37"/>
      <c r="CBF708" s="37"/>
      <c r="CBG708" s="34"/>
      <c r="CBH708" s="40"/>
      <c r="CBI708" s="34"/>
      <c r="CBJ708" s="34"/>
      <c r="CBK708" s="35"/>
      <c r="CBL708" s="36"/>
      <c r="CBM708" s="37"/>
      <c r="CBN708" s="34"/>
      <c r="CBO708" s="34"/>
      <c r="CBP708" s="41"/>
      <c r="CBQ708" s="41"/>
      <c r="CBR708" s="41"/>
      <c r="CBS708" s="41"/>
      <c r="CBT708" s="36"/>
      <c r="CBU708" s="41"/>
      <c r="CBV708" s="36"/>
      <c r="CBW708" s="34"/>
      <c r="CBX708" s="34"/>
      <c r="CBY708" s="37"/>
      <c r="CBZ708" s="38"/>
      <c r="CCA708" s="34"/>
      <c r="CCB708" s="39"/>
      <c r="CCC708" s="39"/>
      <c r="CCD708" s="39"/>
      <c r="CCE708" s="39"/>
      <c r="CCF708" s="39"/>
      <c r="CCG708" s="39"/>
      <c r="CCH708" s="39"/>
      <c r="CCI708" s="39"/>
      <c r="CCJ708" s="39"/>
      <c r="CCK708" s="39"/>
      <c r="CCL708" s="39"/>
      <c r="CCM708" s="37"/>
      <c r="CCN708" s="37"/>
      <c r="CCO708" s="37"/>
      <c r="CCP708" s="37"/>
      <c r="CCQ708" s="34"/>
      <c r="CCR708" s="40"/>
      <c r="CCS708" s="34"/>
      <c r="CCT708" s="34"/>
      <c r="CCU708" s="35"/>
      <c r="CCV708" s="36"/>
      <c r="CCW708" s="37"/>
      <c r="CCX708" s="34"/>
      <c r="CCY708" s="34"/>
      <c r="CCZ708" s="41"/>
      <c r="CDA708" s="41"/>
      <c r="CDB708" s="41"/>
      <c r="CDC708" s="41"/>
      <c r="CDD708" s="36"/>
      <c r="CDE708" s="41"/>
      <c r="CDF708" s="36"/>
      <c r="CDG708" s="34"/>
      <c r="CDH708" s="34"/>
      <c r="CDI708" s="37"/>
      <c r="CDJ708" s="38"/>
      <c r="CDK708" s="34"/>
      <c r="CDL708" s="39"/>
      <c r="CDM708" s="39"/>
      <c r="CDN708" s="39"/>
      <c r="CDO708" s="39"/>
      <c r="CDP708" s="39"/>
      <c r="CDQ708" s="39"/>
      <c r="CDR708" s="39"/>
      <c r="CDS708" s="39"/>
      <c r="CDT708" s="39"/>
      <c r="CDU708" s="39"/>
      <c r="CDV708" s="39"/>
      <c r="CDW708" s="37"/>
      <c r="CDX708" s="37"/>
      <c r="CDY708" s="37"/>
      <c r="CDZ708" s="37"/>
      <c r="CEA708" s="34"/>
      <c r="CEB708" s="40"/>
      <c r="CEC708" s="34"/>
      <c r="CED708" s="34"/>
      <c r="CEE708" s="35"/>
      <c r="CEF708" s="36"/>
      <c r="CEG708" s="37"/>
      <c r="CEH708" s="34"/>
      <c r="CEI708" s="34"/>
      <c r="CEJ708" s="41"/>
      <c r="CEK708" s="41"/>
      <c r="CEL708" s="41"/>
      <c r="CEM708" s="41"/>
      <c r="CEN708" s="36"/>
      <c r="CEO708" s="41"/>
      <c r="CEP708" s="36"/>
      <c r="CEQ708" s="34"/>
      <c r="CER708" s="34"/>
      <c r="CES708" s="37"/>
      <c r="CET708" s="38"/>
      <c r="CEU708" s="34"/>
      <c r="CEV708" s="39"/>
      <c r="CEW708" s="39"/>
      <c r="CEX708" s="39"/>
      <c r="CEY708" s="39"/>
      <c r="CEZ708" s="39"/>
      <c r="CFA708" s="39"/>
      <c r="CFB708" s="39"/>
      <c r="CFC708" s="39"/>
      <c r="CFD708" s="39"/>
      <c r="CFE708" s="39"/>
      <c r="CFF708" s="39"/>
      <c r="CFG708" s="37"/>
      <c r="CFH708" s="37"/>
      <c r="CFI708" s="37"/>
      <c r="CFJ708" s="37"/>
      <c r="CFK708" s="34"/>
      <c r="CFL708" s="40"/>
      <c r="CFM708" s="34"/>
      <c r="CFN708" s="34"/>
      <c r="CFO708" s="35"/>
      <c r="CFP708" s="36"/>
      <c r="CFQ708" s="37"/>
      <c r="CFR708" s="34"/>
      <c r="CFS708" s="34"/>
      <c r="CFT708" s="41"/>
      <c r="CFU708" s="41"/>
      <c r="CFV708" s="41"/>
      <c r="CFW708" s="41"/>
      <c r="CFX708" s="36"/>
      <c r="CFY708" s="41"/>
      <c r="CFZ708" s="36"/>
      <c r="CGA708" s="34"/>
      <c r="CGB708" s="34"/>
      <c r="CGC708" s="37"/>
      <c r="CGD708" s="38"/>
      <c r="CGE708" s="34"/>
      <c r="CGF708" s="39"/>
      <c r="CGG708" s="39"/>
      <c r="CGH708" s="39"/>
      <c r="CGI708" s="39"/>
      <c r="CGJ708" s="39"/>
      <c r="CGK708" s="39"/>
      <c r="CGL708" s="39"/>
      <c r="CGM708" s="39"/>
      <c r="CGN708" s="39"/>
      <c r="CGO708" s="39"/>
      <c r="CGP708" s="39"/>
      <c r="CGQ708" s="37"/>
      <c r="CGR708" s="37"/>
      <c r="CGS708" s="37"/>
      <c r="CGT708" s="37"/>
      <c r="CGU708" s="34"/>
      <c r="CGV708" s="40"/>
      <c r="CGW708" s="34"/>
      <c r="CGX708" s="34"/>
      <c r="CGY708" s="35"/>
      <c r="CGZ708" s="36"/>
      <c r="CHA708" s="37"/>
      <c r="CHB708" s="34"/>
      <c r="CHC708" s="34"/>
      <c r="CHD708" s="41"/>
      <c r="CHE708" s="41"/>
      <c r="CHF708" s="41"/>
      <c r="CHG708" s="41"/>
      <c r="CHH708" s="36"/>
      <c r="CHI708" s="41"/>
      <c r="CHJ708" s="36"/>
      <c r="CHK708" s="34"/>
      <c r="CHL708" s="34"/>
      <c r="CHM708" s="37"/>
      <c r="CHN708" s="38"/>
      <c r="CHO708" s="34"/>
      <c r="CHP708" s="39"/>
      <c r="CHQ708" s="39"/>
      <c r="CHR708" s="39"/>
      <c r="CHS708" s="39"/>
      <c r="CHT708" s="39"/>
      <c r="CHU708" s="39"/>
      <c r="CHV708" s="39"/>
      <c r="CHW708" s="39"/>
      <c r="CHX708" s="39"/>
      <c r="CHY708" s="39"/>
      <c r="CHZ708" s="39"/>
      <c r="CIA708" s="37"/>
      <c r="CIB708" s="37"/>
      <c r="CIC708" s="37"/>
      <c r="CID708" s="37"/>
      <c r="CIE708" s="34"/>
      <c r="CIF708" s="40"/>
      <c r="CIG708" s="34"/>
      <c r="CIH708" s="34"/>
      <c r="CII708" s="35"/>
      <c r="CIJ708" s="36"/>
      <c r="CIK708" s="37"/>
      <c r="CIL708" s="34"/>
      <c r="CIM708" s="34"/>
      <c r="CIN708" s="41"/>
      <c r="CIO708" s="41"/>
      <c r="CIP708" s="41"/>
      <c r="CIQ708" s="41"/>
      <c r="CIR708" s="36"/>
      <c r="CIS708" s="41"/>
      <c r="CIT708" s="36"/>
      <c r="CIU708" s="34"/>
      <c r="CIV708" s="34"/>
      <c r="CIW708" s="37"/>
      <c r="CIX708" s="38"/>
      <c r="CIY708" s="34"/>
      <c r="CIZ708" s="39"/>
      <c r="CJA708" s="39"/>
      <c r="CJB708" s="39"/>
      <c r="CJC708" s="39"/>
      <c r="CJD708" s="39"/>
      <c r="CJE708" s="39"/>
      <c r="CJF708" s="39"/>
      <c r="CJG708" s="39"/>
      <c r="CJH708" s="39"/>
      <c r="CJI708" s="39"/>
      <c r="CJJ708" s="39"/>
      <c r="CJK708" s="37"/>
      <c r="CJL708" s="37"/>
      <c r="CJM708" s="37"/>
      <c r="CJN708" s="37"/>
      <c r="CJO708" s="34"/>
      <c r="CJP708" s="40"/>
      <c r="CJQ708" s="34"/>
      <c r="CJR708" s="34"/>
      <c r="CJS708" s="35"/>
      <c r="CJT708" s="36"/>
      <c r="CJU708" s="37"/>
      <c r="CJV708" s="34"/>
      <c r="CJW708" s="34"/>
      <c r="CJX708" s="41"/>
      <c r="CJY708" s="41"/>
      <c r="CJZ708" s="41"/>
      <c r="CKA708" s="41"/>
      <c r="CKB708" s="36"/>
      <c r="CKC708" s="41"/>
      <c r="CKD708" s="36"/>
      <c r="CKE708" s="34"/>
      <c r="CKF708" s="34"/>
      <c r="CKG708" s="37"/>
      <c r="CKH708" s="38"/>
      <c r="CKI708" s="34"/>
      <c r="CKJ708" s="39"/>
      <c r="CKK708" s="39"/>
      <c r="CKL708" s="39"/>
      <c r="CKM708" s="39"/>
      <c r="CKN708" s="39"/>
      <c r="CKO708" s="39"/>
      <c r="CKP708" s="39"/>
      <c r="CKQ708" s="39"/>
      <c r="CKR708" s="39"/>
      <c r="CKS708" s="39"/>
      <c r="CKT708" s="39"/>
      <c r="CKU708" s="37"/>
      <c r="CKV708" s="37"/>
      <c r="CKW708" s="37"/>
      <c r="CKX708" s="37"/>
      <c r="CKY708" s="34"/>
      <c r="CKZ708" s="40"/>
      <c r="CLA708" s="34"/>
      <c r="CLB708" s="34"/>
      <c r="CLC708" s="35"/>
      <c r="CLD708" s="36"/>
      <c r="CLE708" s="37"/>
      <c r="CLF708" s="34"/>
      <c r="CLG708" s="34"/>
      <c r="CLH708" s="41"/>
      <c r="CLI708" s="41"/>
      <c r="CLJ708" s="41"/>
      <c r="CLK708" s="41"/>
      <c r="CLL708" s="36"/>
      <c r="CLM708" s="41"/>
      <c r="CLN708" s="36"/>
      <c r="CLO708" s="34"/>
      <c r="CLP708" s="34"/>
      <c r="CLQ708" s="37"/>
      <c r="CLR708" s="38"/>
      <c r="CLS708" s="34"/>
      <c r="CLT708" s="39"/>
      <c r="CLU708" s="39"/>
      <c r="CLV708" s="39"/>
      <c r="CLW708" s="39"/>
      <c r="CLX708" s="39"/>
      <c r="CLY708" s="39"/>
      <c r="CLZ708" s="39"/>
      <c r="CMA708" s="39"/>
      <c r="CMB708" s="39"/>
      <c r="CMC708" s="39"/>
      <c r="CMD708" s="39"/>
      <c r="CME708" s="37"/>
      <c r="CMF708" s="37"/>
      <c r="CMG708" s="37"/>
      <c r="CMH708" s="37"/>
      <c r="CMI708" s="34"/>
      <c r="CMJ708" s="40"/>
      <c r="CMK708" s="34"/>
      <c r="CML708" s="34"/>
      <c r="CMM708" s="35"/>
      <c r="CMN708" s="36"/>
      <c r="CMO708" s="37"/>
      <c r="CMP708" s="34"/>
      <c r="CMQ708" s="34"/>
      <c r="CMR708" s="41"/>
      <c r="CMS708" s="41"/>
      <c r="CMT708" s="41"/>
      <c r="CMU708" s="41"/>
      <c r="CMV708" s="36"/>
      <c r="CMW708" s="41"/>
      <c r="CMX708" s="36"/>
      <c r="CMY708" s="34"/>
      <c r="CMZ708" s="34"/>
      <c r="CNA708" s="37"/>
      <c r="CNB708" s="38"/>
      <c r="CNC708" s="34"/>
      <c r="CND708" s="39"/>
      <c r="CNE708" s="39"/>
      <c r="CNF708" s="39"/>
      <c r="CNG708" s="39"/>
      <c r="CNH708" s="39"/>
      <c r="CNI708" s="39"/>
      <c r="CNJ708" s="39"/>
      <c r="CNK708" s="39"/>
      <c r="CNL708" s="39"/>
      <c r="CNM708" s="39"/>
      <c r="CNN708" s="39"/>
      <c r="CNO708" s="37"/>
      <c r="CNP708" s="37"/>
      <c r="CNQ708" s="37"/>
      <c r="CNR708" s="37"/>
      <c r="CNS708" s="34"/>
      <c r="CNT708" s="40"/>
      <c r="CNU708" s="34"/>
      <c r="CNV708" s="34"/>
      <c r="CNW708" s="35"/>
      <c r="CNX708" s="36"/>
      <c r="CNY708" s="37"/>
      <c r="CNZ708" s="34"/>
      <c r="COA708" s="34"/>
      <c r="COB708" s="41"/>
      <c r="COC708" s="41"/>
      <c r="COD708" s="41"/>
      <c r="COE708" s="41"/>
      <c r="COF708" s="36"/>
      <c r="COG708" s="41"/>
      <c r="COH708" s="36"/>
      <c r="COI708" s="34"/>
      <c r="COJ708" s="34"/>
      <c r="COK708" s="37"/>
      <c r="COL708" s="38"/>
      <c r="COM708" s="34"/>
      <c r="CON708" s="39"/>
      <c r="COO708" s="39"/>
      <c r="COP708" s="39"/>
      <c r="COQ708" s="39"/>
      <c r="COR708" s="39"/>
      <c r="COS708" s="39"/>
      <c r="COT708" s="39"/>
      <c r="COU708" s="39"/>
      <c r="COV708" s="39"/>
      <c r="COW708" s="39"/>
      <c r="COX708" s="39"/>
      <c r="COY708" s="37"/>
      <c r="COZ708" s="37"/>
      <c r="CPA708" s="37"/>
      <c r="CPB708" s="37"/>
      <c r="CPC708" s="34"/>
      <c r="CPD708" s="40"/>
      <c r="CPE708" s="34"/>
      <c r="CPF708" s="34"/>
      <c r="CPG708" s="35"/>
      <c r="CPH708" s="36"/>
      <c r="CPI708" s="37"/>
      <c r="CPJ708" s="34"/>
      <c r="CPK708" s="34"/>
      <c r="CPL708" s="41"/>
      <c r="CPM708" s="41"/>
      <c r="CPN708" s="41"/>
      <c r="CPO708" s="41"/>
      <c r="CPP708" s="36"/>
      <c r="CPQ708" s="41"/>
      <c r="CPR708" s="36"/>
      <c r="CPS708" s="34"/>
      <c r="CPT708" s="34"/>
      <c r="CPU708" s="37"/>
      <c r="CPV708" s="38"/>
      <c r="CPW708" s="34"/>
      <c r="CPX708" s="39"/>
      <c r="CPY708" s="39"/>
      <c r="CPZ708" s="39"/>
      <c r="CQA708" s="39"/>
      <c r="CQB708" s="39"/>
      <c r="CQC708" s="39"/>
      <c r="CQD708" s="39"/>
      <c r="CQE708" s="39"/>
      <c r="CQF708" s="39"/>
      <c r="CQG708" s="39"/>
      <c r="CQH708" s="39"/>
      <c r="CQI708" s="37"/>
      <c r="CQJ708" s="37"/>
      <c r="CQK708" s="37"/>
      <c r="CQL708" s="37"/>
      <c r="CQM708" s="34"/>
      <c r="CQN708" s="40"/>
      <c r="CQO708" s="34"/>
      <c r="CQP708" s="34"/>
      <c r="CQQ708" s="35"/>
      <c r="CQR708" s="36"/>
      <c r="CQS708" s="37"/>
      <c r="CQT708" s="34"/>
      <c r="CQU708" s="34"/>
      <c r="CQV708" s="41"/>
      <c r="CQW708" s="41"/>
      <c r="CQX708" s="41"/>
      <c r="CQY708" s="41"/>
      <c r="CQZ708" s="36"/>
      <c r="CRA708" s="41"/>
      <c r="CRB708" s="36"/>
      <c r="CRC708" s="34"/>
      <c r="CRD708" s="34"/>
      <c r="CRE708" s="37"/>
      <c r="CRF708" s="38"/>
      <c r="CRG708" s="34"/>
      <c r="CRH708" s="39"/>
      <c r="CRI708" s="39"/>
      <c r="CRJ708" s="39"/>
      <c r="CRK708" s="39"/>
      <c r="CRL708" s="39"/>
      <c r="CRM708" s="39"/>
      <c r="CRN708" s="39"/>
      <c r="CRO708" s="39"/>
      <c r="CRP708" s="39"/>
      <c r="CRQ708" s="39"/>
      <c r="CRR708" s="39"/>
      <c r="CRS708" s="37"/>
      <c r="CRT708" s="37"/>
      <c r="CRU708" s="37"/>
      <c r="CRV708" s="37"/>
      <c r="CRW708" s="34"/>
      <c r="CRX708" s="40"/>
      <c r="CRY708" s="34"/>
      <c r="CRZ708" s="34"/>
      <c r="CSA708" s="35"/>
      <c r="CSB708" s="36"/>
      <c r="CSC708" s="37"/>
      <c r="CSD708" s="34"/>
      <c r="CSE708" s="34"/>
      <c r="CSF708" s="41"/>
      <c r="CSG708" s="41"/>
      <c r="CSH708" s="41"/>
      <c r="CSI708" s="41"/>
      <c r="CSJ708" s="36"/>
      <c r="CSK708" s="41"/>
      <c r="CSL708" s="36"/>
      <c r="CSM708" s="34"/>
      <c r="CSN708" s="34"/>
      <c r="CSO708" s="37"/>
      <c r="CSP708" s="38"/>
      <c r="CSQ708" s="34"/>
      <c r="CSR708" s="39"/>
      <c r="CSS708" s="39"/>
      <c r="CST708" s="39"/>
      <c r="CSU708" s="39"/>
      <c r="CSV708" s="39"/>
      <c r="CSW708" s="39"/>
      <c r="CSX708" s="39"/>
      <c r="CSY708" s="39"/>
      <c r="CSZ708" s="39"/>
      <c r="CTA708" s="39"/>
      <c r="CTB708" s="39"/>
      <c r="CTC708" s="37"/>
      <c r="CTD708" s="37"/>
      <c r="CTE708" s="37"/>
      <c r="CTF708" s="37"/>
      <c r="CTG708" s="34"/>
      <c r="CTH708" s="40"/>
      <c r="CTI708" s="34"/>
      <c r="CTJ708" s="34"/>
      <c r="CTK708" s="35"/>
      <c r="CTL708" s="36"/>
      <c r="CTM708" s="37"/>
      <c r="CTN708" s="34"/>
      <c r="CTO708" s="34"/>
      <c r="CTP708" s="41"/>
      <c r="CTQ708" s="41"/>
      <c r="CTR708" s="41"/>
      <c r="CTS708" s="41"/>
      <c r="CTT708" s="36"/>
      <c r="CTU708" s="41"/>
      <c r="CTV708" s="36"/>
      <c r="CTW708" s="34"/>
      <c r="CTX708" s="34"/>
      <c r="CTY708" s="37"/>
      <c r="CTZ708" s="38"/>
      <c r="CUA708" s="34"/>
      <c r="CUB708" s="39"/>
      <c r="CUC708" s="39"/>
      <c r="CUD708" s="39"/>
      <c r="CUE708" s="39"/>
      <c r="CUF708" s="39"/>
      <c r="CUG708" s="39"/>
      <c r="CUH708" s="39"/>
      <c r="CUI708" s="39"/>
      <c r="CUJ708" s="39"/>
      <c r="CUK708" s="39"/>
      <c r="CUL708" s="39"/>
      <c r="CUM708" s="37"/>
      <c r="CUN708" s="37"/>
      <c r="CUO708" s="37"/>
      <c r="CUP708" s="37"/>
      <c r="CUQ708" s="34"/>
      <c r="CUR708" s="40"/>
      <c r="CUS708" s="34"/>
      <c r="CUT708" s="34"/>
      <c r="CUU708" s="35"/>
      <c r="CUV708" s="36"/>
      <c r="CUW708" s="37"/>
      <c r="CUX708" s="34"/>
      <c r="CUY708" s="34"/>
      <c r="CUZ708" s="41"/>
      <c r="CVA708" s="41"/>
      <c r="CVB708" s="41"/>
      <c r="CVC708" s="41"/>
      <c r="CVD708" s="36"/>
      <c r="CVE708" s="41"/>
      <c r="CVF708" s="36"/>
      <c r="CVG708" s="34"/>
      <c r="CVH708" s="34"/>
      <c r="CVI708" s="37"/>
      <c r="CVJ708" s="38"/>
      <c r="CVK708" s="34"/>
      <c r="CVL708" s="39"/>
      <c r="CVM708" s="39"/>
      <c r="CVN708" s="39"/>
      <c r="CVO708" s="39"/>
      <c r="CVP708" s="39"/>
      <c r="CVQ708" s="39"/>
      <c r="CVR708" s="39"/>
      <c r="CVS708" s="39"/>
      <c r="CVT708" s="39"/>
      <c r="CVU708" s="39"/>
      <c r="CVV708" s="39"/>
      <c r="CVW708" s="37"/>
      <c r="CVX708" s="37"/>
      <c r="CVY708" s="37"/>
      <c r="CVZ708" s="37"/>
      <c r="CWA708" s="34"/>
      <c r="CWB708" s="40"/>
      <c r="CWC708" s="34"/>
      <c r="CWD708" s="34"/>
      <c r="CWE708" s="35"/>
      <c r="CWF708" s="36"/>
      <c r="CWG708" s="37"/>
      <c r="CWH708" s="34"/>
      <c r="CWI708" s="34"/>
      <c r="CWJ708" s="41"/>
      <c r="CWK708" s="41"/>
      <c r="CWL708" s="41"/>
      <c r="CWM708" s="41"/>
      <c r="CWN708" s="36"/>
      <c r="CWO708" s="41"/>
      <c r="CWP708" s="36"/>
      <c r="CWQ708" s="34"/>
      <c r="CWR708" s="34"/>
      <c r="CWS708" s="37"/>
      <c r="CWT708" s="38"/>
      <c r="CWU708" s="34"/>
      <c r="CWV708" s="39"/>
      <c r="CWW708" s="39"/>
      <c r="CWX708" s="39"/>
      <c r="CWY708" s="39"/>
      <c r="CWZ708" s="39"/>
      <c r="CXA708" s="39"/>
      <c r="CXB708" s="39"/>
      <c r="CXC708" s="39"/>
      <c r="CXD708" s="39"/>
      <c r="CXE708" s="39"/>
      <c r="CXF708" s="39"/>
      <c r="CXG708" s="37"/>
      <c r="CXH708" s="37"/>
      <c r="CXI708" s="37"/>
      <c r="CXJ708" s="37"/>
      <c r="CXK708" s="34"/>
      <c r="CXL708" s="40"/>
      <c r="CXM708" s="34"/>
      <c r="CXN708" s="34"/>
      <c r="CXO708" s="35"/>
      <c r="CXP708" s="36"/>
      <c r="CXQ708" s="37"/>
      <c r="CXR708" s="34"/>
      <c r="CXS708" s="34"/>
      <c r="CXT708" s="41"/>
      <c r="CXU708" s="41"/>
      <c r="CXV708" s="41"/>
      <c r="CXW708" s="41"/>
      <c r="CXX708" s="36"/>
      <c r="CXY708" s="41"/>
      <c r="CXZ708" s="36"/>
      <c r="CYA708" s="34"/>
      <c r="CYB708" s="34"/>
      <c r="CYC708" s="37"/>
      <c r="CYD708" s="38"/>
      <c r="CYE708" s="34"/>
      <c r="CYF708" s="39"/>
      <c r="CYG708" s="39"/>
      <c r="CYH708" s="39"/>
      <c r="CYI708" s="39"/>
      <c r="CYJ708" s="39"/>
      <c r="CYK708" s="39"/>
      <c r="CYL708" s="39"/>
      <c r="CYM708" s="39"/>
      <c r="CYN708" s="39"/>
      <c r="CYO708" s="39"/>
      <c r="CYP708" s="39"/>
      <c r="CYQ708" s="37"/>
      <c r="CYR708" s="37"/>
      <c r="CYS708" s="37"/>
      <c r="CYT708" s="37"/>
      <c r="CYU708" s="34"/>
      <c r="CYV708" s="40"/>
      <c r="CYW708" s="34"/>
      <c r="CYX708" s="34"/>
      <c r="CYY708" s="35"/>
      <c r="CYZ708" s="36"/>
      <c r="CZA708" s="37"/>
      <c r="CZB708" s="34"/>
      <c r="CZC708" s="34"/>
      <c r="CZD708" s="41"/>
      <c r="CZE708" s="41"/>
      <c r="CZF708" s="41"/>
      <c r="CZG708" s="41"/>
      <c r="CZH708" s="36"/>
      <c r="CZI708" s="41"/>
      <c r="CZJ708" s="36"/>
      <c r="CZK708" s="34"/>
      <c r="CZL708" s="34"/>
      <c r="CZM708" s="37"/>
      <c r="CZN708" s="38"/>
      <c r="CZO708" s="34"/>
      <c r="CZP708" s="39"/>
      <c r="CZQ708" s="39"/>
      <c r="CZR708" s="39"/>
      <c r="CZS708" s="39"/>
      <c r="CZT708" s="39"/>
      <c r="CZU708" s="39"/>
      <c r="CZV708" s="39"/>
      <c r="CZW708" s="39"/>
      <c r="CZX708" s="39"/>
      <c r="CZY708" s="39"/>
      <c r="CZZ708" s="39"/>
      <c r="DAA708" s="37"/>
      <c r="DAB708" s="37"/>
      <c r="DAC708" s="37"/>
      <c r="DAD708" s="37"/>
      <c r="DAE708" s="34"/>
      <c r="DAF708" s="40"/>
      <c r="DAG708" s="34"/>
      <c r="DAH708" s="34"/>
      <c r="DAI708" s="35"/>
      <c r="DAJ708" s="36"/>
      <c r="DAK708" s="37"/>
      <c r="DAL708" s="34"/>
      <c r="DAM708" s="34"/>
      <c r="DAN708" s="41"/>
      <c r="DAO708" s="41"/>
      <c r="DAP708" s="41"/>
      <c r="DAQ708" s="41"/>
      <c r="DAR708" s="36"/>
      <c r="DAS708" s="41"/>
      <c r="DAT708" s="36"/>
      <c r="DAU708" s="34"/>
      <c r="DAV708" s="34"/>
      <c r="DAW708" s="37"/>
      <c r="DAX708" s="38"/>
      <c r="DAY708" s="34"/>
      <c r="DAZ708" s="39"/>
      <c r="DBA708" s="39"/>
      <c r="DBB708" s="39"/>
      <c r="DBC708" s="39"/>
      <c r="DBD708" s="39"/>
      <c r="DBE708" s="39"/>
      <c r="DBF708" s="39"/>
      <c r="DBG708" s="39"/>
      <c r="DBH708" s="39"/>
      <c r="DBI708" s="39"/>
      <c r="DBJ708" s="39"/>
      <c r="DBK708" s="37"/>
      <c r="DBL708" s="37"/>
      <c r="DBM708" s="37"/>
      <c r="DBN708" s="37"/>
      <c r="DBO708" s="34"/>
      <c r="DBP708" s="40"/>
      <c r="DBQ708" s="34"/>
      <c r="DBR708" s="34"/>
      <c r="DBS708" s="35"/>
      <c r="DBT708" s="36"/>
      <c r="DBU708" s="37"/>
      <c r="DBV708" s="34"/>
      <c r="DBW708" s="34"/>
      <c r="DBX708" s="41"/>
      <c r="DBY708" s="41"/>
      <c r="DBZ708" s="41"/>
      <c r="DCA708" s="41"/>
      <c r="DCB708" s="36"/>
      <c r="DCC708" s="41"/>
      <c r="DCD708" s="36"/>
      <c r="DCE708" s="34"/>
      <c r="DCF708" s="34"/>
      <c r="DCG708" s="37"/>
      <c r="DCH708" s="38"/>
      <c r="DCI708" s="34"/>
      <c r="DCJ708" s="39"/>
      <c r="DCK708" s="39"/>
      <c r="DCL708" s="39"/>
      <c r="DCM708" s="39"/>
      <c r="DCN708" s="39"/>
      <c r="DCO708" s="39"/>
      <c r="DCP708" s="39"/>
      <c r="DCQ708" s="39"/>
      <c r="DCR708" s="39"/>
      <c r="DCS708" s="39"/>
      <c r="DCT708" s="39"/>
      <c r="DCU708" s="37"/>
      <c r="DCV708" s="37"/>
      <c r="DCW708" s="37"/>
      <c r="DCX708" s="37"/>
      <c r="DCY708" s="34"/>
      <c r="DCZ708" s="40"/>
      <c r="DDA708" s="34"/>
      <c r="DDB708" s="34"/>
      <c r="DDC708" s="35"/>
      <c r="DDD708" s="36"/>
      <c r="DDE708" s="37"/>
      <c r="DDF708" s="34"/>
      <c r="DDG708" s="34"/>
      <c r="DDH708" s="41"/>
      <c r="DDI708" s="41"/>
      <c r="DDJ708" s="41"/>
      <c r="DDK708" s="41"/>
      <c r="DDL708" s="36"/>
      <c r="DDM708" s="41"/>
      <c r="DDN708" s="36"/>
      <c r="DDO708" s="34"/>
      <c r="DDP708" s="34"/>
      <c r="DDQ708" s="37"/>
      <c r="DDR708" s="38"/>
      <c r="DDS708" s="34"/>
      <c r="DDT708" s="39"/>
      <c r="DDU708" s="39"/>
      <c r="DDV708" s="39"/>
      <c r="DDW708" s="39"/>
      <c r="DDX708" s="39"/>
      <c r="DDY708" s="39"/>
      <c r="DDZ708" s="39"/>
      <c r="DEA708" s="39"/>
      <c r="DEB708" s="39"/>
      <c r="DEC708" s="39"/>
      <c r="DED708" s="39"/>
      <c r="DEE708" s="37"/>
      <c r="DEF708" s="37"/>
      <c r="DEG708" s="37"/>
      <c r="DEH708" s="37"/>
      <c r="DEI708" s="34"/>
      <c r="DEJ708" s="40"/>
      <c r="DEK708" s="34"/>
      <c r="DEL708" s="34"/>
      <c r="DEM708" s="35"/>
      <c r="DEN708" s="36"/>
      <c r="DEO708" s="37"/>
      <c r="DEP708" s="34"/>
      <c r="DEQ708" s="34"/>
      <c r="DER708" s="41"/>
      <c r="DES708" s="41"/>
      <c r="DET708" s="41"/>
      <c r="DEU708" s="41"/>
      <c r="DEV708" s="36"/>
      <c r="DEW708" s="41"/>
      <c r="DEX708" s="36"/>
      <c r="DEY708" s="34"/>
      <c r="DEZ708" s="34"/>
      <c r="DFA708" s="37"/>
      <c r="DFB708" s="38"/>
      <c r="DFC708" s="34"/>
      <c r="DFD708" s="39"/>
      <c r="DFE708" s="39"/>
      <c r="DFF708" s="39"/>
      <c r="DFG708" s="39"/>
      <c r="DFH708" s="39"/>
      <c r="DFI708" s="39"/>
      <c r="DFJ708" s="39"/>
      <c r="DFK708" s="39"/>
      <c r="DFL708" s="39"/>
      <c r="DFM708" s="39"/>
      <c r="DFN708" s="39"/>
      <c r="DFO708" s="37"/>
      <c r="DFP708" s="37"/>
      <c r="DFQ708" s="37"/>
      <c r="DFR708" s="37"/>
      <c r="DFS708" s="34"/>
      <c r="DFT708" s="40"/>
      <c r="DFU708" s="34"/>
      <c r="DFV708" s="34"/>
      <c r="DFW708" s="35"/>
      <c r="DFX708" s="36"/>
      <c r="DFY708" s="37"/>
      <c r="DFZ708" s="34"/>
      <c r="DGA708" s="34"/>
      <c r="DGB708" s="41"/>
      <c r="DGC708" s="41"/>
      <c r="DGD708" s="41"/>
      <c r="DGE708" s="41"/>
      <c r="DGF708" s="36"/>
      <c r="DGG708" s="41"/>
      <c r="DGH708" s="36"/>
      <c r="DGI708" s="34"/>
      <c r="DGJ708" s="34"/>
      <c r="DGK708" s="37"/>
      <c r="DGL708" s="38"/>
      <c r="DGM708" s="34"/>
      <c r="DGN708" s="39"/>
      <c r="DGO708" s="39"/>
      <c r="DGP708" s="39"/>
      <c r="DGQ708" s="39"/>
      <c r="DGR708" s="39"/>
      <c r="DGS708" s="39"/>
      <c r="DGT708" s="39"/>
      <c r="DGU708" s="39"/>
      <c r="DGV708" s="39"/>
      <c r="DGW708" s="39"/>
      <c r="DGX708" s="39"/>
      <c r="DGY708" s="37"/>
      <c r="DGZ708" s="37"/>
      <c r="DHA708" s="37"/>
      <c r="DHB708" s="37"/>
      <c r="DHC708" s="34"/>
      <c r="DHD708" s="40"/>
      <c r="DHE708" s="34"/>
      <c r="DHF708" s="34"/>
      <c r="DHG708" s="35"/>
      <c r="DHH708" s="36"/>
      <c r="DHI708" s="37"/>
      <c r="DHJ708" s="34"/>
      <c r="DHK708" s="34"/>
      <c r="DHL708" s="41"/>
      <c r="DHM708" s="41"/>
      <c r="DHN708" s="41"/>
      <c r="DHO708" s="41"/>
      <c r="DHP708" s="36"/>
      <c r="DHQ708" s="41"/>
      <c r="DHR708" s="36"/>
      <c r="DHS708" s="34"/>
      <c r="DHT708" s="34"/>
      <c r="DHU708" s="37"/>
      <c r="DHV708" s="38"/>
      <c r="DHW708" s="34"/>
      <c r="DHX708" s="39"/>
      <c r="DHY708" s="39"/>
      <c r="DHZ708" s="39"/>
      <c r="DIA708" s="39"/>
      <c r="DIB708" s="39"/>
      <c r="DIC708" s="39"/>
      <c r="DID708" s="39"/>
      <c r="DIE708" s="39"/>
      <c r="DIF708" s="39"/>
      <c r="DIG708" s="39"/>
      <c r="DIH708" s="39"/>
      <c r="DII708" s="37"/>
      <c r="DIJ708" s="37"/>
      <c r="DIK708" s="37"/>
      <c r="DIL708" s="37"/>
      <c r="DIM708" s="34"/>
      <c r="DIN708" s="40"/>
      <c r="DIO708" s="34"/>
      <c r="DIP708" s="34"/>
      <c r="DIQ708" s="35"/>
      <c r="DIR708" s="36"/>
      <c r="DIS708" s="37"/>
      <c r="DIT708" s="34"/>
      <c r="DIU708" s="34"/>
      <c r="DIV708" s="41"/>
      <c r="DIW708" s="41"/>
      <c r="DIX708" s="41"/>
      <c r="DIY708" s="41"/>
      <c r="DIZ708" s="36"/>
      <c r="DJA708" s="41"/>
      <c r="DJB708" s="36"/>
      <c r="DJC708" s="34"/>
      <c r="DJD708" s="34"/>
      <c r="DJE708" s="37"/>
      <c r="DJF708" s="38"/>
      <c r="DJG708" s="34"/>
      <c r="DJH708" s="39"/>
      <c r="DJI708" s="39"/>
      <c r="DJJ708" s="39"/>
      <c r="DJK708" s="39"/>
      <c r="DJL708" s="39"/>
      <c r="DJM708" s="39"/>
      <c r="DJN708" s="39"/>
      <c r="DJO708" s="39"/>
      <c r="DJP708" s="39"/>
      <c r="DJQ708" s="39"/>
      <c r="DJR708" s="39"/>
      <c r="DJS708" s="37"/>
      <c r="DJT708" s="37"/>
      <c r="DJU708" s="37"/>
      <c r="DJV708" s="37"/>
      <c r="DJW708" s="34"/>
      <c r="DJX708" s="40"/>
      <c r="DJY708" s="34"/>
      <c r="DJZ708" s="34"/>
      <c r="DKA708" s="35"/>
      <c r="DKB708" s="36"/>
      <c r="DKC708" s="37"/>
      <c r="DKD708" s="34"/>
      <c r="DKE708" s="34"/>
      <c r="DKF708" s="41"/>
      <c r="DKG708" s="41"/>
      <c r="DKH708" s="41"/>
      <c r="DKI708" s="41"/>
      <c r="DKJ708" s="36"/>
      <c r="DKK708" s="41"/>
      <c r="DKL708" s="36"/>
      <c r="DKM708" s="34"/>
      <c r="DKN708" s="34"/>
      <c r="DKO708" s="37"/>
      <c r="DKP708" s="38"/>
      <c r="DKQ708" s="34"/>
      <c r="DKR708" s="39"/>
      <c r="DKS708" s="39"/>
      <c r="DKT708" s="39"/>
      <c r="DKU708" s="39"/>
      <c r="DKV708" s="39"/>
      <c r="DKW708" s="39"/>
      <c r="DKX708" s="39"/>
      <c r="DKY708" s="39"/>
      <c r="DKZ708" s="39"/>
      <c r="DLA708" s="39"/>
      <c r="DLB708" s="39"/>
      <c r="DLC708" s="37"/>
      <c r="DLD708" s="37"/>
      <c r="DLE708" s="37"/>
      <c r="DLF708" s="37"/>
      <c r="DLG708" s="34"/>
      <c r="DLH708" s="40"/>
      <c r="DLI708" s="34"/>
      <c r="DLJ708" s="34"/>
      <c r="DLK708" s="35"/>
      <c r="DLL708" s="36"/>
      <c r="DLM708" s="37"/>
      <c r="DLN708" s="34"/>
      <c r="DLO708" s="34"/>
      <c r="DLP708" s="41"/>
      <c r="DLQ708" s="41"/>
      <c r="DLR708" s="41"/>
      <c r="DLS708" s="41"/>
      <c r="DLT708" s="36"/>
      <c r="DLU708" s="41"/>
      <c r="DLV708" s="36"/>
      <c r="DLW708" s="34"/>
      <c r="DLX708" s="34"/>
      <c r="DLY708" s="37"/>
      <c r="DLZ708" s="38"/>
      <c r="DMA708" s="34"/>
      <c r="DMB708" s="39"/>
      <c r="DMC708" s="39"/>
      <c r="DMD708" s="39"/>
      <c r="DME708" s="39"/>
      <c r="DMF708" s="39"/>
      <c r="DMG708" s="39"/>
      <c r="DMH708" s="39"/>
      <c r="DMI708" s="39"/>
      <c r="DMJ708" s="39"/>
      <c r="DMK708" s="39"/>
      <c r="DML708" s="39"/>
      <c r="DMM708" s="37"/>
      <c r="DMN708" s="37"/>
      <c r="DMO708" s="37"/>
      <c r="DMP708" s="37"/>
      <c r="DMQ708" s="34"/>
      <c r="DMR708" s="40"/>
      <c r="DMS708" s="34"/>
      <c r="DMT708" s="34"/>
      <c r="DMU708" s="35"/>
      <c r="DMV708" s="36"/>
      <c r="DMW708" s="37"/>
      <c r="DMX708" s="34"/>
      <c r="DMY708" s="34"/>
      <c r="DMZ708" s="41"/>
      <c r="DNA708" s="41"/>
      <c r="DNB708" s="41"/>
      <c r="DNC708" s="41"/>
      <c r="DND708" s="36"/>
      <c r="DNE708" s="41"/>
      <c r="DNF708" s="36"/>
      <c r="DNG708" s="34"/>
      <c r="DNH708" s="34"/>
      <c r="DNI708" s="37"/>
      <c r="DNJ708" s="38"/>
      <c r="DNK708" s="34"/>
      <c r="DNL708" s="39"/>
      <c r="DNM708" s="39"/>
      <c r="DNN708" s="39"/>
      <c r="DNO708" s="39"/>
      <c r="DNP708" s="39"/>
      <c r="DNQ708" s="39"/>
      <c r="DNR708" s="39"/>
      <c r="DNS708" s="39"/>
      <c r="DNT708" s="39"/>
      <c r="DNU708" s="39"/>
      <c r="DNV708" s="39"/>
      <c r="DNW708" s="37"/>
      <c r="DNX708" s="37"/>
      <c r="DNY708" s="37"/>
      <c r="DNZ708" s="37"/>
      <c r="DOA708" s="34"/>
      <c r="DOB708" s="40"/>
      <c r="DOC708" s="34"/>
      <c r="DOD708" s="34"/>
      <c r="DOE708" s="35"/>
      <c r="DOF708" s="36"/>
      <c r="DOG708" s="37"/>
      <c r="DOH708" s="34"/>
      <c r="DOI708" s="34"/>
      <c r="DOJ708" s="41"/>
      <c r="DOK708" s="41"/>
      <c r="DOL708" s="41"/>
      <c r="DOM708" s="41"/>
      <c r="DON708" s="36"/>
      <c r="DOO708" s="41"/>
      <c r="DOP708" s="36"/>
      <c r="DOQ708" s="34"/>
      <c r="DOR708" s="34"/>
      <c r="DOS708" s="37"/>
      <c r="DOT708" s="38"/>
      <c r="DOU708" s="34"/>
      <c r="DOV708" s="39"/>
      <c r="DOW708" s="39"/>
      <c r="DOX708" s="39"/>
      <c r="DOY708" s="39"/>
      <c r="DOZ708" s="39"/>
      <c r="DPA708" s="39"/>
      <c r="DPB708" s="39"/>
      <c r="DPC708" s="39"/>
      <c r="DPD708" s="39"/>
      <c r="DPE708" s="39"/>
      <c r="DPF708" s="39"/>
      <c r="DPG708" s="37"/>
      <c r="DPH708" s="37"/>
      <c r="DPI708" s="37"/>
      <c r="DPJ708" s="37"/>
      <c r="DPK708" s="34"/>
      <c r="DPL708" s="40"/>
      <c r="DPM708" s="34"/>
      <c r="DPN708" s="34"/>
      <c r="DPO708" s="35"/>
      <c r="DPP708" s="36"/>
      <c r="DPQ708" s="37"/>
      <c r="DPR708" s="34"/>
      <c r="DPS708" s="34"/>
      <c r="DPT708" s="41"/>
      <c r="DPU708" s="41"/>
      <c r="DPV708" s="41"/>
      <c r="DPW708" s="41"/>
      <c r="DPX708" s="36"/>
      <c r="DPY708" s="41"/>
      <c r="DPZ708" s="36"/>
      <c r="DQA708" s="34"/>
      <c r="DQB708" s="34"/>
      <c r="DQC708" s="37"/>
      <c r="DQD708" s="38"/>
      <c r="DQE708" s="34"/>
      <c r="DQF708" s="39"/>
      <c r="DQG708" s="39"/>
      <c r="DQH708" s="39"/>
      <c r="DQI708" s="39"/>
      <c r="DQJ708" s="39"/>
      <c r="DQK708" s="39"/>
      <c r="DQL708" s="39"/>
      <c r="DQM708" s="39"/>
      <c r="DQN708" s="39"/>
      <c r="DQO708" s="39"/>
      <c r="DQP708" s="39"/>
      <c r="DQQ708" s="37"/>
      <c r="DQR708" s="37"/>
      <c r="DQS708" s="37"/>
      <c r="DQT708" s="37"/>
      <c r="DQU708" s="34"/>
      <c r="DQV708" s="40"/>
      <c r="DQW708" s="34"/>
      <c r="DQX708" s="34"/>
      <c r="DQY708" s="35"/>
      <c r="DQZ708" s="36"/>
      <c r="DRA708" s="37"/>
      <c r="DRB708" s="34"/>
      <c r="DRC708" s="34"/>
      <c r="DRD708" s="41"/>
      <c r="DRE708" s="41"/>
      <c r="DRF708" s="41"/>
      <c r="DRG708" s="41"/>
      <c r="DRH708" s="36"/>
      <c r="DRI708" s="41"/>
      <c r="DRJ708" s="36"/>
      <c r="DRK708" s="34"/>
      <c r="DRL708" s="34"/>
      <c r="DRM708" s="37"/>
      <c r="DRN708" s="38"/>
      <c r="DRO708" s="34"/>
      <c r="DRP708" s="39"/>
      <c r="DRQ708" s="39"/>
      <c r="DRR708" s="39"/>
      <c r="DRS708" s="39"/>
      <c r="DRT708" s="39"/>
      <c r="DRU708" s="39"/>
      <c r="DRV708" s="39"/>
      <c r="DRW708" s="39"/>
      <c r="DRX708" s="39"/>
      <c r="DRY708" s="39"/>
      <c r="DRZ708" s="39"/>
      <c r="DSA708" s="37"/>
      <c r="DSB708" s="37"/>
      <c r="DSC708" s="37"/>
      <c r="DSD708" s="37"/>
      <c r="DSE708" s="34"/>
      <c r="DSF708" s="40"/>
      <c r="DSG708" s="34"/>
      <c r="DSH708" s="34"/>
      <c r="DSI708" s="35"/>
      <c r="DSJ708" s="36"/>
      <c r="DSK708" s="37"/>
      <c r="DSL708" s="34"/>
      <c r="DSM708" s="34"/>
      <c r="DSN708" s="41"/>
      <c r="DSO708" s="41"/>
      <c r="DSP708" s="41"/>
      <c r="DSQ708" s="41"/>
      <c r="DSR708" s="36"/>
      <c r="DSS708" s="41"/>
      <c r="DST708" s="36"/>
      <c r="DSU708" s="34"/>
      <c r="DSV708" s="34"/>
      <c r="DSW708" s="37"/>
      <c r="DSX708" s="38"/>
      <c r="DSY708" s="34"/>
      <c r="DSZ708" s="39"/>
      <c r="DTA708" s="39"/>
      <c r="DTB708" s="39"/>
      <c r="DTC708" s="39"/>
      <c r="DTD708" s="39"/>
      <c r="DTE708" s="39"/>
      <c r="DTF708" s="39"/>
      <c r="DTG708" s="39"/>
      <c r="DTH708" s="39"/>
      <c r="DTI708" s="39"/>
      <c r="DTJ708" s="39"/>
      <c r="DTK708" s="37"/>
      <c r="DTL708" s="37"/>
      <c r="DTM708" s="37"/>
      <c r="DTN708" s="37"/>
      <c r="DTO708" s="34"/>
      <c r="DTP708" s="40"/>
      <c r="DTQ708" s="34"/>
      <c r="DTR708" s="34"/>
      <c r="DTS708" s="35"/>
      <c r="DTT708" s="36"/>
      <c r="DTU708" s="37"/>
      <c r="DTV708" s="34"/>
      <c r="DTW708" s="34"/>
      <c r="DTX708" s="41"/>
      <c r="DTY708" s="41"/>
      <c r="DTZ708" s="41"/>
      <c r="DUA708" s="41"/>
      <c r="DUB708" s="36"/>
      <c r="DUC708" s="41"/>
      <c r="DUD708" s="36"/>
      <c r="DUE708" s="34"/>
      <c r="DUF708" s="34"/>
      <c r="DUG708" s="37"/>
      <c r="DUH708" s="38"/>
      <c r="DUI708" s="34"/>
      <c r="DUJ708" s="39"/>
      <c r="DUK708" s="39"/>
      <c r="DUL708" s="39"/>
      <c r="DUM708" s="39"/>
      <c r="DUN708" s="39"/>
      <c r="DUO708" s="39"/>
      <c r="DUP708" s="39"/>
      <c r="DUQ708" s="39"/>
      <c r="DUR708" s="39"/>
      <c r="DUS708" s="39"/>
      <c r="DUT708" s="39"/>
      <c r="DUU708" s="37"/>
      <c r="DUV708" s="37"/>
      <c r="DUW708" s="37"/>
      <c r="DUX708" s="37"/>
      <c r="DUY708" s="34"/>
      <c r="DUZ708" s="40"/>
      <c r="DVA708" s="34"/>
      <c r="DVB708" s="34"/>
      <c r="DVC708" s="35"/>
      <c r="DVD708" s="36"/>
      <c r="DVE708" s="37"/>
      <c r="DVF708" s="34"/>
      <c r="DVG708" s="34"/>
      <c r="DVH708" s="41"/>
      <c r="DVI708" s="41"/>
      <c r="DVJ708" s="41"/>
      <c r="DVK708" s="41"/>
      <c r="DVL708" s="36"/>
      <c r="DVM708" s="41"/>
      <c r="DVN708" s="36"/>
      <c r="DVO708" s="34"/>
      <c r="DVP708" s="34"/>
      <c r="DVQ708" s="37"/>
      <c r="DVR708" s="38"/>
      <c r="DVS708" s="34"/>
      <c r="DVT708" s="39"/>
      <c r="DVU708" s="39"/>
      <c r="DVV708" s="39"/>
      <c r="DVW708" s="39"/>
      <c r="DVX708" s="39"/>
      <c r="DVY708" s="39"/>
      <c r="DVZ708" s="39"/>
      <c r="DWA708" s="39"/>
      <c r="DWB708" s="39"/>
      <c r="DWC708" s="39"/>
      <c r="DWD708" s="39"/>
      <c r="DWE708" s="37"/>
      <c r="DWF708" s="37"/>
      <c r="DWG708" s="37"/>
      <c r="DWH708" s="37"/>
      <c r="DWI708" s="34"/>
      <c r="DWJ708" s="40"/>
      <c r="DWK708" s="34"/>
      <c r="DWL708" s="34"/>
      <c r="DWM708" s="35"/>
      <c r="DWN708" s="36"/>
      <c r="DWO708" s="37"/>
      <c r="DWP708" s="34"/>
      <c r="DWQ708" s="34"/>
      <c r="DWR708" s="41"/>
      <c r="DWS708" s="41"/>
      <c r="DWT708" s="41"/>
      <c r="DWU708" s="41"/>
      <c r="DWV708" s="36"/>
      <c r="DWW708" s="41"/>
      <c r="DWX708" s="36"/>
      <c r="DWY708" s="34"/>
      <c r="DWZ708" s="34"/>
      <c r="DXA708" s="37"/>
      <c r="DXB708" s="38"/>
      <c r="DXC708" s="34"/>
      <c r="DXD708" s="39"/>
      <c r="DXE708" s="39"/>
      <c r="DXF708" s="39"/>
      <c r="DXG708" s="39"/>
      <c r="DXH708" s="39"/>
      <c r="DXI708" s="39"/>
      <c r="DXJ708" s="39"/>
      <c r="DXK708" s="39"/>
      <c r="DXL708" s="39"/>
      <c r="DXM708" s="39"/>
      <c r="DXN708" s="39"/>
      <c r="DXO708" s="37"/>
      <c r="DXP708" s="37"/>
      <c r="DXQ708" s="37"/>
      <c r="DXR708" s="37"/>
      <c r="DXS708" s="34"/>
      <c r="DXT708" s="40"/>
      <c r="DXU708" s="34"/>
      <c r="DXV708" s="34"/>
      <c r="DXW708" s="35"/>
      <c r="DXX708" s="36"/>
      <c r="DXY708" s="37"/>
      <c r="DXZ708" s="34"/>
      <c r="DYA708" s="34"/>
      <c r="DYB708" s="41"/>
      <c r="DYC708" s="41"/>
      <c r="DYD708" s="41"/>
      <c r="DYE708" s="41"/>
      <c r="DYF708" s="36"/>
      <c r="DYG708" s="41"/>
      <c r="DYH708" s="36"/>
      <c r="DYI708" s="34"/>
      <c r="DYJ708" s="34"/>
      <c r="DYK708" s="37"/>
      <c r="DYL708" s="38"/>
      <c r="DYM708" s="34"/>
      <c r="DYN708" s="39"/>
      <c r="DYO708" s="39"/>
      <c r="DYP708" s="39"/>
      <c r="DYQ708" s="39"/>
      <c r="DYR708" s="39"/>
      <c r="DYS708" s="39"/>
      <c r="DYT708" s="39"/>
      <c r="DYU708" s="39"/>
      <c r="DYV708" s="39"/>
      <c r="DYW708" s="39"/>
      <c r="DYX708" s="39"/>
      <c r="DYY708" s="37"/>
      <c r="DYZ708" s="37"/>
      <c r="DZA708" s="37"/>
      <c r="DZB708" s="37"/>
      <c r="DZC708" s="34"/>
      <c r="DZD708" s="40"/>
      <c r="DZE708" s="34"/>
      <c r="DZF708" s="34"/>
      <c r="DZG708" s="35"/>
      <c r="DZH708" s="36"/>
      <c r="DZI708" s="37"/>
      <c r="DZJ708" s="34"/>
      <c r="DZK708" s="34"/>
      <c r="DZL708" s="41"/>
      <c r="DZM708" s="41"/>
      <c r="DZN708" s="41"/>
      <c r="DZO708" s="41"/>
      <c r="DZP708" s="36"/>
      <c r="DZQ708" s="41"/>
      <c r="DZR708" s="36"/>
      <c r="DZS708" s="34"/>
      <c r="DZT708" s="34"/>
      <c r="DZU708" s="37"/>
      <c r="DZV708" s="38"/>
      <c r="DZW708" s="34"/>
      <c r="DZX708" s="39"/>
      <c r="DZY708" s="39"/>
      <c r="DZZ708" s="39"/>
      <c r="EAA708" s="39"/>
      <c r="EAB708" s="39"/>
      <c r="EAC708" s="39"/>
      <c r="EAD708" s="39"/>
      <c r="EAE708" s="39"/>
      <c r="EAF708" s="39"/>
      <c r="EAG708" s="39"/>
      <c r="EAH708" s="39"/>
      <c r="EAI708" s="37"/>
      <c r="EAJ708" s="37"/>
      <c r="EAK708" s="37"/>
      <c r="EAL708" s="37"/>
      <c r="EAM708" s="34"/>
      <c r="EAN708" s="40"/>
      <c r="EAO708" s="34"/>
      <c r="EAP708" s="34"/>
      <c r="EAQ708" s="35"/>
      <c r="EAR708" s="36"/>
      <c r="EAS708" s="37"/>
      <c r="EAT708" s="34"/>
      <c r="EAU708" s="34"/>
      <c r="EAV708" s="41"/>
      <c r="EAW708" s="41"/>
      <c r="EAX708" s="41"/>
      <c r="EAY708" s="41"/>
      <c r="EAZ708" s="36"/>
      <c r="EBA708" s="41"/>
      <c r="EBB708" s="36"/>
      <c r="EBC708" s="34"/>
      <c r="EBD708" s="34"/>
      <c r="EBE708" s="37"/>
      <c r="EBF708" s="38"/>
      <c r="EBG708" s="34"/>
      <c r="EBH708" s="39"/>
      <c r="EBI708" s="39"/>
      <c r="EBJ708" s="39"/>
      <c r="EBK708" s="39"/>
      <c r="EBL708" s="39"/>
      <c r="EBM708" s="39"/>
      <c r="EBN708" s="39"/>
      <c r="EBO708" s="39"/>
      <c r="EBP708" s="39"/>
      <c r="EBQ708" s="39"/>
      <c r="EBR708" s="39"/>
      <c r="EBS708" s="37"/>
      <c r="EBT708" s="37"/>
      <c r="EBU708" s="37"/>
      <c r="EBV708" s="37"/>
      <c r="EBW708" s="34"/>
      <c r="EBX708" s="40"/>
      <c r="EBY708" s="34"/>
      <c r="EBZ708" s="34"/>
      <c r="ECA708" s="35"/>
      <c r="ECB708" s="36"/>
      <c r="ECC708" s="37"/>
      <c r="ECD708" s="34"/>
      <c r="ECE708" s="34"/>
      <c r="ECF708" s="41"/>
      <c r="ECG708" s="41"/>
      <c r="ECH708" s="41"/>
      <c r="ECI708" s="41"/>
      <c r="ECJ708" s="36"/>
      <c r="ECK708" s="41"/>
      <c r="ECL708" s="36"/>
      <c r="ECM708" s="34"/>
      <c r="ECN708" s="34"/>
      <c r="ECO708" s="37"/>
      <c r="ECP708" s="38"/>
      <c r="ECQ708" s="34"/>
      <c r="ECR708" s="39"/>
      <c r="ECS708" s="39"/>
      <c r="ECT708" s="39"/>
      <c r="ECU708" s="39"/>
      <c r="ECV708" s="39"/>
      <c r="ECW708" s="39"/>
      <c r="ECX708" s="39"/>
      <c r="ECY708" s="39"/>
      <c r="ECZ708" s="39"/>
      <c r="EDA708" s="39"/>
      <c r="EDB708" s="39"/>
      <c r="EDC708" s="37"/>
      <c r="EDD708" s="37"/>
      <c r="EDE708" s="37"/>
      <c r="EDF708" s="37"/>
      <c r="EDG708" s="34"/>
      <c r="EDH708" s="40"/>
      <c r="EDI708" s="34"/>
      <c r="EDJ708" s="34"/>
      <c r="EDK708" s="35"/>
      <c r="EDL708" s="36"/>
      <c r="EDM708" s="37"/>
      <c r="EDN708" s="34"/>
      <c r="EDO708" s="34"/>
      <c r="EDP708" s="41"/>
      <c r="EDQ708" s="41"/>
      <c r="EDR708" s="41"/>
      <c r="EDS708" s="41"/>
      <c r="EDT708" s="36"/>
      <c r="EDU708" s="41"/>
      <c r="EDV708" s="36"/>
      <c r="EDW708" s="34"/>
      <c r="EDX708" s="34"/>
      <c r="EDY708" s="37"/>
      <c r="EDZ708" s="38"/>
      <c r="EEA708" s="34"/>
      <c r="EEB708" s="39"/>
      <c r="EEC708" s="39"/>
      <c r="EED708" s="39"/>
      <c r="EEE708" s="39"/>
      <c r="EEF708" s="39"/>
      <c r="EEG708" s="39"/>
      <c r="EEH708" s="39"/>
      <c r="EEI708" s="39"/>
      <c r="EEJ708" s="39"/>
      <c r="EEK708" s="39"/>
      <c r="EEL708" s="39"/>
      <c r="EEM708" s="37"/>
      <c r="EEN708" s="37"/>
      <c r="EEO708" s="37"/>
      <c r="EEP708" s="37"/>
      <c r="EEQ708" s="34"/>
      <c r="EER708" s="40"/>
      <c r="EES708" s="34"/>
      <c r="EET708" s="34"/>
      <c r="EEU708" s="35"/>
      <c r="EEV708" s="36"/>
      <c r="EEW708" s="37"/>
      <c r="EEX708" s="34"/>
      <c r="EEY708" s="34"/>
      <c r="EEZ708" s="41"/>
      <c r="EFA708" s="41"/>
      <c r="EFB708" s="41"/>
      <c r="EFC708" s="41"/>
      <c r="EFD708" s="36"/>
      <c r="EFE708" s="41"/>
      <c r="EFF708" s="36"/>
      <c r="EFG708" s="34"/>
      <c r="EFH708" s="34"/>
      <c r="EFI708" s="37"/>
      <c r="EFJ708" s="38"/>
      <c r="EFK708" s="34"/>
      <c r="EFL708" s="39"/>
      <c r="EFM708" s="39"/>
      <c r="EFN708" s="39"/>
      <c r="EFO708" s="39"/>
      <c r="EFP708" s="39"/>
      <c r="EFQ708" s="39"/>
      <c r="EFR708" s="39"/>
      <c r="EFS708" s="39"/>
      <c r="EFT708" s="39"/>
      <c r="EFU708" s="39"/>
      <c r="EFV708" s="39"/>
      <c r="EFW708" s="37"/>
      <c r="EFX708" s="37"/>
      <c r="EFY708" s="37"/>
      <c r="EFZ708" s="37"/>
      <c r="EGA708" s="34"/>
      <c r="EGB708" s="40"/>
      <c r="EGC708" s="34"/>
      <c r="EGD708" s="34"/>
      <c r="EGE708" s="35"/>
      <c r="EGF708" s="36"/>
      <c r="EGG708" s="37"/>
      <c r="EGH708" s="34"/>
      <c r="EGI708" s="34"/>
      <c r="EGJ708" s="41"/>
      <c r="EGK708" s="41"/>
      <c r="EGL708" s="41"/>
      <c r="EGM708" s="41"/>
      <c r="EGN708" s="36"/>
      <c r="EGO708" s="41"/>
      <c r="EGP708" s="36"/>
      <c r="EGQ708" s="34"/>
      <c r="EGR708" s="34"/>
      <c r="EGS708" s="37"/>
      <c r="EGT708" s="38"/>
      <c r="EGU708" s="34"/>
      <c r="EGV708" s="39"/>
      <c r="EGW708" s="39"/>
      <c r="EGX708" s="39"/>
      <c r="EGY708" s="39"/>
      <c r="EGZ708" s="39"/>
      <c r="EHA708" s="39"/>
      <c r="EHB708" s="39"/>
      <c r="EHC708" s="39"/>
      <c r="EHD708" s="39"/>
      <c r="EHE708" s="39"/>
      <c r="EHF708" s="39"/>
      <c r="EHG708" s="37"/>
      <c r="EHH708" s="37"/>
      <c r="EHI708" s="37"/>
      <c r="EHJ708" s="37"/>
      <c r="EHK708" s="34"/>
      <c r="EHL708" s="40"/>
      <c r="EHM708" s="34"/>
      <c r="EHN708" s="34"/>
      <c r="EHO708" s="35"/>
      <c r="EHP708" s="36"/>
      <c r="EHQ708" s="37"/>
      <c r="EHR708" s="34"/>
      <c r="EHS708" s="34"/>
      <c r="EHT708" s="41"/>
      <c r="EHU708" s="41"/>
      <c r="EHV708" s="41"/>
      <c r="EHW708" s="41"/>
      <c r="EHX708" s="36"/>
      <c r="EHY708" s="41"/>
      <c r="EHZ708" s="36"/>
      <c r="EIA708" s="34"/>
      <c r="EIB708" s="34"/>
      <c r="EIC708" s="37"/>
      <c r="EID708" s="38"/>
      <c r="EIE708" s="34"/>
      <c r="EIF708" s="39"/>
      <c r="EIG708" s="39"/>
      <c r="EIH708" s="39"/>
      <c r="EII708" s="39"/>
      <c r="EIJ708" s="39"/>
      <c r="EIK708" s="39"/>
      <c r="EIL708" s="39"/>
      <c r="EIM708" s="39"/>
      <c r="EIN708" s="39"/>
      <c r="EIO708" s="39"/>
      <c r="EIP708" s="39"/>
      <c r="EIQ708" s="37"/>
      <c r="EIR708" s="37"/>
      <c r="EIS708" s="37"/>
      <c r="EIT708" s="37"/>
      <c r="EIU708" s="34"/>
      <c r="EIV708" s="40"/>
      <c r="EIW708" s="34"/>
      <c r="EIX708" s="34"/>
      <c r="EIY708" s="35"/>
      <c r="EIZ708" s="36"/>
      <c r="EJA708" s="37"/>
      <c r="EJB708" s="34"/>
      <c r="EJC708" s="34"/>
      <c r="EJD708" s="41"/>
      <c r="EJE708" s="41"/>
      <c r="EJF708" s="41"/>
      <c r="EJG708" s="41"/>
      <c r="EJH708" s="36"/>
      <c r="EJI708" s="41"/>
      <c r="EJJ708" s="36"/>
      <c r="EJK708" s="34"/>
      <c r="EJL708" s="34"/>
      <c r="EJM708" s="37"/>
      <c r="EJN708" s="38"/>
      <c r="EJO708" s="34"/>
      <c r="EJP708" s="39"/>
      <c r="EJQ708" s="39"/>
      <c r="EJR708" s="39"/>
      <c r="EJS708" s="39"/>
      <c r="EJT708" s="39"/>
      <c r="EJU708" s="39"/>
      <c r="EJV708" s="39"/>
      <c r="EJW708" s="39"/>
      <c r="EJX708" s="39"/>
      <c r="EJY708" s="39"/>
      <c r="EJZ708" s="39"/>
      <c r="EKA708" s="37"/>
      <c r="EKB708" s="37"/>
      <c r="EKC708" s="37"/>
      <c r="EKD708" s="37"/>
      <c r="EKE708" s="34"/>
      <c r="EKF708" s="40"/>
      <c r="EKG708" s="34"/>
      <c r="EKH708" s="34"/>
      <c r="EKI708" s="35"/>
      <c r="EKJ708" s="36"/>
      <c r="EKK708" s="37"/>
      <c r="EKL708" s="34"/>
      <c r="EKM708" s="34"/>
      <c r="EKN708" s="41"/>
      <c r="EKO708" s="41"/>
      <c r="EKP708" s="41"/>
      <c r="EKQ708" s="41"/>
      <c r="EKR708" s="36"/>
      <c r="EKS708" s="41"/>
      <c r="EKT708" s="36"/>
      <c r="EKU708" s="34"/>
      <c r="EKV708" s="34"/>
      <c r="EKW708" s="37"/>
      <c r="EKX708" s="38"/>
      <c r="EKY708" s="34"/>
      <c r="EKZ708" s="39"/>
      <c r="ELA708" s="39"/>
      <c r="ELB708" s="39"/>
      <c r="ELC708" s="39"/>
      <c r="ELD708" s="39"/>
      <c r="ELE708" s="39"/>
      <c r="ELF708" s="39"/>
      <c r="ELG708" s="39"/>
      <c r="ELH708" s="39"/>
      <c r="ELI708" s="39"/>
      <c r="ELJ708" s="39"/>
      <c r="ELK708" s="37"/>
      <c r="ELL708" s="37"/>
      <c r="ELM708" s="37"/>
      <c r="ELN708" s="37"/>
      <c r="ELO708" s="34"/>
      <c r="ELP708" s="40"/>
      <c r="ELQ708" s="34"/>
      <c r="ELR708" s="34"/>
      <c r="ELS708" s="35"/>
      <c r="ELT708" s="36"/>
      <c r="ELU708" s="37"/>
      <c r="ELV708" s="34"/>
      <c r="ELW708" s="34"/>
      <c r="ELX708" s="41"/>
      <c r="ELY708" s="41"/>
      <c r="ELZ708" s="41"/>
      <c r="EMA708" s="41"/>
      <c r="EMB708" s="36"/>
      <c r="EMC708" s="41"/>
      <c r="EMD708" s="36"/>
      <c r="EME708" s="34"/>
      <c r="EMF708" s="34"/>
      <c r="EMG708" s="37"/>
      <c r="EMH708" s="38"/>
      <c r="EMI708" s="34"/>
      <c r="EMJ708" s="39"/>
      <c r="EMK708" s="39"/>
      <c r="EML708" s="39"/>
      <c r="EMM708" s="39"/>
      <c r="EMN708" s="39"/>
      <c r="EMO708" s="39"/>
      <c r="EMP708" s="39"/>
      <c r="EMQ708" s="39"/>
      <c r="EMR708" s="39"/>
      <c r="EMS708" s="39"/>
      <c r="EMT708" s="39"/>
      <c r="EMU708" s="37"/>
      <c r="EMV708" s="37"/>
      <c r="EMW708" s="37"/>
      <c r="EMX708" s="37"/>
      <c r="EMY708" s="34"/>
      <c r="EMZ708" s="40"/>
      <c r="ENA708" s="34"/>
      <c r="ENB708" s="34"/>
      <c r="ENC708" s="35"/>
      <c r="END708" s="36"/>
      <c r="ENE708" s="37"/>
      <c r="ENF708" s="34"/>
      <c r="ENG708" s="34"/>
      <c r="ENH708" s="41"/>
      <c r="ENI708" s="41"/>
      <c r="ENJ708" s="41"/>
      <c r="ENK708" s="41"/>
      <c r="ENL708" s="36"/>
      <c r="ENM708" s="41"/>
      <c r="ENN708" s="36"/>
      <c r="ENO708" s="34"/>
      <c r="ENP708" s="34"/>
      <c r="ENQ708" s="37"/>
      <c r="ENR708" s="38"/>
      <c r="ENS708" s="34"/>
      <c r="ENT708" s="39"/>
      <c r="ENU708" s="39"/>
      <c r="ENV708" s="39"/>
      <c r="ENW708" s="39"/>
      <c r="ENX708" s="39"/>
      <c r="ENY708" s="39"/>
      <c r="ENZ708" s="39"/>
      <c r="EOA708" s="39"/>
      <c r="EOB708" s="39"/>
      <c r="EOC708" s="39"/>
      <c r="EOD708" s="39"/>
      <c r="EOE708" s="37"/>
      <c r="EOF708" s="37"/>
      <c r="EOG708" s="37"/>
      <c r="EOH708" s="37"/>
      <c r="EOI708" s="34"/>
      <c r="EOJ708" s="40"/>
      <c r="EOK708" s="34"/>
      <c r="EOL708" s="34"/>
      <c r="EOM708" s="35"/>
      <c r="EON708" s="36"/>
      <c r="EOO708" s="37"/>
      <c r="EOP708" s="34"/>
      <c r="EOQ708" s="34"/>
      <c r="EOR708" s="41"/>
      <c r="EOS708" s="41"/>
      <c r="EOT708" s="41"/>
      <c r="EOU708" s="41"/>
      <c r="EOV708" s="36"/>
      <c r="EOW708" s="41"/>
      <c r="EOX708" s="36"/>
      <c r="EOY708" s="34"/>
      <c r="EOZ708" s="34"/>
      <c r="EPA708" s="37"/>
      <c r="EPB708" s="38"/>
      <c r="EPC708" s="34"/>
      <c r="EPD708" s="39"/>
      <c r="EPE708" s="39"/>
      <c r="EPF708" s="39"/>
      <c r="EPG708" s="39"/>
      <c r="EPH708" s="39"/>
      <c r="EPI708" s="39"/>
      <c r="EPJ708" s="39"/>
      <c r="EPK708" s="39"/>
      <c r="EPL708" s="39"/>
      <c r="EPM708" s="39"/>
      <c r="EPN708" s="39"/>
      <c r="EPO708" s="37"/>
      <c r="EPP708" s="37"/>
      <c r="EPQ708" s="37"/>
      <c r="EPR708" s="37"/>
      <c r="EPS708" s="34"/>
      <c r="EPT708" s="40"/>
      <c r="EPU708" s="34"/>
      <c r="EPV708" s="34"/>
      <c r="EPW708" s="35"/>
      <c r="EPX708" s="36"/>
      <c r="EPY708" s="37"/>
      <c r="EPZ708" s="34"/>
      <c r="EQA708" s="34"/>
      <c r="EQB708" s="41"/>
      <c r="EQC708" s="41"/>
      <c r="EQD708" s="41"/>
      <c r="EQE708" s="41"/>
      <c r="EQF708" s="36"/>
      <c r="EQG708" s="41"/>
      <c r="EQH708" s="36"/>
      <c r="EQI708" s="34"/>
      <c r="EQJ708" s="34"/>
      <c r="EQK708" s="37"/>
      <c r="EQL708" s="38"/>
      <c r="EQM708" s="34"/>
      <c r="EQN708" s="39"/>
      <c r="EQO708" s="39"/>
      <c r="EQP708" s="39"/>
      <c r="EQQ708" s="39"/>
      <c r="EQR708" s="39"/>
      <c r="EQS708" s="39"/>
      <c r="EQT708" s="39"/>
      <c r="EQU708" s="39"/>
      <c r="EQV708" s="39"/>
      <c r="EQW708" s="39"/>
      <c r="EQX708" s="39"/>
      <c r="EQY708" s="37"/>
      <c r="EQZ708" s="37"/>
      <c r="ERA708" s="37"/>
      <c r="ERB708" s="37"/>
      <c r="ERC708" s="34"/>
      <c r="ERD708" s="40"/>
      <c r="ERE708" s="34"/>
      <c r="ERF708" s="34"/>
      <c r="ERG708" s="35"/>
      <c r="ERH708" s="36"/>
      <c r="ERI708" s="37"/>
      <c r="ERJ708" s="34"/>
      <c r="ERK708" s="34"/>
      <c r="ERL708" s="41"/>
      <c r="ERM708" s="41"/>
      <c r="ERN708" s="41"/>
      <c r="ERO708" s="41"/>
      <c r="ERP708" s="36"/>
      <c r="ERQ708" s="41"/>
      <c r="ERR708" s="36"/>
      <c r="ERS708" s="34"/>
      <c r="ERT708" s="34"/>
      <c r="ERU708" s="37"/>
      <c r="ERV708" s="38"/>
      <c r="ERW708" s="34"/>
      <c r="ERX708" s="39"/>
      <c r="ERY708" s="39"/>
      <c r="ERZ708" s="39"/>
      <c r="ESA708" s="39"/>
      <c r="ESB708" s="39"/>
      <c r="ESC708" s="39"/>
      <c r="ESD708" s="39"/>
      <c r="ESE708" s="39"/>
      <c r="ESF708" s="39"/>
      <c r="ESG708" s="39"/>
      <c r="ESH708" s="39"/>
      <c r="ESI708" s="37"/>
      <c r="ESJ708" s="37"/>
      <c r="ESK708" s="37"/>
      <c r="ESL708" s="37"/>
      <c r="ESM708" s="34"/>
      <c r="ESN708" s="40"/>
      <c r="ESO708" s="34"/>
      <c r="ESP708" s="34"/>
      <c r="ESQ708" s="35"/>
      <c r="ESR708" s="36"/>
      <c r="ESS708" s="37"/>
      <c r="EST708" s="34"/>
      <c r="ESU708" s="34"/>
      <c r="ESV708" s="41"/>
      <c r="ESW708" s="41"/>
      <c r="ESX708" s="41"/>
      <c r="ESY708" s="41"/>
      <c r="ESZ708" s="36"/>
      <c r="ETA708" s="41"/>
      <c r="ETB708" s="36"/>
      <c r="ETC708" s="34"/>
      <c r="ETD708" s="34"/>
      <c r="ETE708" s="37"/>
      <c r="ETF708" s="38"/>
      <c r="ETG708" s="34"/>
      <c r="ETH708" s="39"/>
      <c r="ETI708" s="39"/>
      <c r="ETJ708" s="39"/>
      <c r="ETK708" s="39"/>
      <c r="ETL708" s="39"/>
      <c r="ETM708" s="39"/>
      <c r="ETN708" s="39"/>
      <c r="ETO708" s="39"/>
      <c r="ETP708" s="39"/>
      <c r="ETQ708" s="39"/>
      <c r="ETR708" s="39"/>
      <c r="ETS708" s="37"/>
      <c r="ETT708" s="37"/>
      <c r="ETU708" s="37"/>
      <c r="ETV708" s="37"/>
      <c r="ETW708" s="34"/>
      <c r="ETX708" s="40"/>
      <c r="ETY708" s="34"/>
      <c r="ETZ708" s="34"/>
      <c r="EUA708" s="35"/>
      <c r="EUB708" s="36"/>
      <c r="EUC708" s="37"/>
      <c r="EUD708" s="34"/>
      <c r="EUE708" s="34"/>
      <c r="EUF708" s="41"/>
      <c r="EUG708" s="41"/>
      <c r="EUH708" s="41"/>
      <c r="EUI708" s="41"/>
      <c r="EUJ708" s="36"/>
      <c r="EUK708" s="41"/>
      <c r="EUL708" s="36"/>
      <c r="EUM708" s="34"/>
      <c r="EUN708" s="34"/>
      <c r="EUO708" s="37"/>
      <c r="EUP708" s="38"/>
      <c r="EUQ708" s="34"/>
      <c r="EUR708" s="39"/>
      <c r="EUS708" s="39"/>
      <c r="EUT708" s="39"/>
      <c r="EUU708" s="39"/>
      <c r="EUV708" s="39"/>
      <c r="EUW708" s="39"/>
      <c r="EUX708" s="39"/>
      <c r="EUY708" s="39"/>
      <c r="EUZ708" s="39"/>
      <c r="EVA708" s="39"/>
      <c r="EVB708" s="39"/>
      <c r="EVC708" s="37"/>
      <c r="EVD708" s="37"/>
      <c r="EVE708" s="37"/>
      <c r="EVF708" s="37"/>
      <c r="EVG708" s="34"/>
      <c r="EVH708" s="40"/>
      <c r="EVI708" s="34"/>
      <c r="EVJ708" s="34"/>
      <c r="EVK708" s="35"/>
      <c r="EVL708" s="36"/>
      <c r="EVM708" s="37"/>
      <c r="EVN708" s="34"/>
      <c r="EVO708" s="34"/>
      <c r="EVP708" s="41"/>
      <c r="EVQ708" s="41"/>
      <c r="EVR708" s="41"/>
      <c r="EVS708" s="41"/>
      <c r="EVT708" s="36"/>
      <c r="EVU708" s="41"/>
      <c r="EVV708" s="36"/>
      <c r="EVW708" s="34"/>
      <c r="EVX708" s="34"/>
      <c r="EVY708" s="37"/>
      <c r="EVZ708" s="38"/>
      <c r="EWA708" s="34"/>
      <c r="EWB708" s="39"/>
      <c r="EWC708" s="39"/>
      <c r="EWD708" s="39"/>
      <c r="EWE708" s="39"/>
      <c r="EWF708" s="39"/>
      <c r="EWG708" s="39"/>
      <c r="EWH708" s="39"/>
      <c r="EWI708" s="39"/>
      <c r="EWJ708" s="39"/>
      <c r="EWK708" s="39"/>
      <c r="EWL708" s="39"/>
      <c r="EWM708" s="37"/>
      <c r="EWN708" s="37"/>
      <c r="EWO708" s="37"/>
      <c r="EWP708" s="37"/>
      <c r="EWQ708" s="34"/>
      <c r="EWR708" s="40"/>
      <c r="EWS708" s="34"/>
      <c r="EWT708" s="34"/>
      <c r="EWU708" s="35"/>
      <c r="EWV708" s="36"/>
      <c r="EWW708" s="37"/>
      <c r="EWX708" s="34"/>
      <c r="EWY708" s="34"/>
      <c r="EWZ708" s="41"/>
      <c r="EXA708" s="41"/>
      <c r="EXB708" s="41"/>
      <c r="EXC708" s="41"/>
      <c r="EXD708" s="36"/>
      <c r="EXE708" s="41"/>
      <c r="EXF708" s="36"/>
      <c r="EXG708" s="34"/>
      <c r="EXH708" s="34"/>
      <c r="EXI708" s="37"/>
      <c r="EXJ708" s="38"/>
      <c r="EXK708" s="34"/>
      <c r="EXL708" s="39"/>
      <c r="EXM708" s="39"/>
      <c r="EXN708" s="39"/>
      <c r="EXO708" s="39"/>
      <c r="EXP708" s="39"/>
      <c r="EXQ708" s="39"/>
      <c r="EXR708" s="39"/>
      <c r="EXS708" s="39"/>
      <c r="EXT708" s="39"/>
      <c r="EXU708" s="39"/>
      <c r="EXV708" s="39"/>
      <c r="EXW708" s="37"/>
      <c r="EXX708" s="37"/>
      <c r="EXY708" s="37"/>
      <c r="EXZ708" s="37"/>
      <c r="EYA708" s="34"/>
      <c r="EYB708" s="40"/>
      <c r="EYC708" s="34"/>
      <c r="EYD708" s="34"/>
      <c r="EYE708" s="35"/>
      <c r="EYF708" s="36"/>
      <c r="EYG708" s="37"/>
      <c r="EYH708" s="34"/>
      <c r="EYI708" s="34"/>
      <c r="EYJ708" s="41"/>
      <c r="EYK708" s="41"/>
      <c r="EYL708" s="41"/>
      <c r="EYM708" s="41"/>
      <c r="EYN708" s="36"/>
      <c r="EYO708" s="41"/>
      <c r="EYP708" s="36"/>
      <c r="EYQ708" s="34"/>
      <c r="EYR708" s="34"/>
      <c r="EYS708" s="37"/>
      <c r="EYT708" s="38"/>
      <c r="EYU708" s="34"/>
      <c r="EYV708" s="39"/>
      <c r="EYW708" s="39"/>
      <c r="EYX708" s="39"/>
      <c r="EYY708" s="39"/>
      <c r="EYZ708" s="39"/>
      <c r="EZA708" s="39"/>
      <c r="EZB708" s="39"/>
      <c r="EZC708" s="39"/>
      <c r="EZD708" s="39"/>
      <c r="EZE708" s="39"/>
      <c r="EZF708" s="39"/>
      <c r="EZG708" s="37"/>
      <c r="EZH708" s="37"/>
      <c r="EZI708" s="37"/>
      <c r="EZJ708" s="37"/>
      <c r="EZK708" s="34"/>
      <c r="EZL708" s="40"/>
      <c r="EZM708" s="34"/>
      <c r="EZN708" s="34"/>
      <c r="EZO708" s="35"/>
      <c r="EZP708" s="36"/>
      <c r="EZQ708" s="37"/>
      <c r="EZR708" s="34"/>
      <c r="EZS708" s="34"/>
      <c r="EZT708" s="41"/>
      <c r="EZU708" s="41"/>
      <c r="EZV708" s="41"/>
      <c r="EZW708" s="41"/>
      <c r="EZX708" s="36"/>
      <c r="EZY708" s="41"/>
      <c r="EZZ708" s="36"/>
      <c r="FAA708" s="34"/>
      <c r="FAB708" s="34"/>
      <c r="FAC708" s="37"/>
      <c r="FAD708" s="38"/>
      <c r="FAE708" s="34"/>
      <c r="FAF708" s="39"/>
      <c r="FAG708" s="39"/>
      <c r="FAH708" s="39"/>
      <c r="FAI708" s="39"/>
      <c r="FAJ708" s="39"/>
      <c r="FAK708" s="39"/>
      <c r="FAL708" s="39"/>
      <c r="FAM708" s="39"/>
      <c r="FAN708" s="39"/>
      <c r="FAO708" s="39"/>
      <c r="FAP708" s="39"/>
      <c r="FAQ708" s="37"/>
      <c r="FAR708" s="37"/>
      <c r="FAS708" s="37"/>
      <c r="FAT708" s="37"/>
      <c r="FAU708" s="34"/>
      <c r="FAV708" s="40"/>
      <c r="FAW708" s="34"/>
      <c r="FAX708" s="34"/>
      <c r="FAY708" s="35"/>
      <c r="FAZ708" s="36"/>
      <c r="FBA708" s="37"/>
      <c r="FBB708" s="34"/>
      <c r="FBC708" s="34"/>
      <c r="FBD708" s="41"/>
      <c r="FBE708" s="41"/>
      <c r="FBF708" s="41"/>
      <c r="FBG708" s="41"/>
      <c r="FBH708" s="36"/>
      <c r="FBI708" s="41"/>
      <c r="FBJ708" s="36"/>
      <c r="FBK708" s="34"/>
      <c r="FBL708" s="34"/>
      <c r="FBM708" s="37"/>
      <c r="FBN708" s="38"/>
      <c r="FBO708" s="34"/>
      <c r="FBP708" s="39"/>
      <c r="FBQ708" s="39"/>
      <c r="FBR708" s="39"/>
      <c r="FBS708" s="39"/>
      <c r="FBT708" s="39"/>
      <c r="FBU708" s="39"/>
      <c r="FBV708" s="39"/>
      <c r="FBW708" s="39"/>
      <c r="FBX708" s="39"/>
      <c r="FBY708" s="39"/>
      <c r="FBZ708" s="39"/>
      <c r="FCA708" s="37"/>
      <c r="FCB708" s="37"/>
      <c r="FCC708" s="37"/>
      <c r="FCD708" s="37"/>
      <c r="FCE708" s="34"/>
      <c r="FCF708" s="40"/>
      <c r="FCG708" s="34"/>
      <c r="FCH708" s="34"/>
      <c r="FCI708" s="35"/>
      <c r="FCJ708" s="36"/>
      <c r="FCK708" s="37"/>
      <c r="FCL708" s="34"/>
      <c r="FCM708" s="34"/>
      <c r="FCN708" s="41"/>
      <c r="FCO708" s="41"/>
      <c r="FCP708" s="41"/>
      <c r="FCQ708" s="41"/>
      <c r="FCR708" s="36"/>
      <c r="FCS708" s="41"/>
      <c r="FCT708" s="36"/>
      <c r="FCU708" s="34"/>
      <c r="FCV708" s="34"/>
      <c r="FCW708" s="37"/>
      <c r="FCX708" s="38"/>
      <c r="FCY708" s="34"/>
      <c r="FCZ708" s="39"/>
      <c r="FDA708" s="39"/>
      <c r="FDB708" s="39"/>
      <c r="FDC708" s="39"/>
      <c r="FDD708" s="39"/>
      <c r="FDE708" s="39"/>
      <c r="FDF708" s="39"/>
      <c r="FDG708" s="39"/>
      <c r="FDH708" s="39"/>
      <c r="FDI708" s="39"/>
      <c r="FDJ708" s="39"/>
      <c r="FDK708" s="37"/>
      <c r="FDL708" s="37"/>
      <c r="FDM708" s="37"/>
      <c r="FDN708" s="37"/>
      <c r="FDO708" s="34"/>
      <c r="FDP708" s="40"/>
      <c r="FDQ708" s="34"/>
      <c r="FDR708" s="34"/>
      <c r="FDS708" s="35"/>
      <c r="FDT708" s="36"/>
      <c r="FDU708" s="37"/>
      <c r="FDV708" s="34"/>
      <c r="FDW708" s="34"/>
      <c r="FDX708" s="41"/>
      <c r="FDY708" s="41"/>
      <c r="FDZ708" s="41"/>
      <c r="FEA708" s="41"/>
      <c r="FEB708" s="36"/>
      <c r="FEC708" s="41"/>
      <c r="FED708" s="36"/>
      <c r="FEE708" s="34"/>
      <c r="FEF708" s="34"/>
      <c r="FEG708" s="37"/>
      <c r="FEH708" s="38"/>
      <c r="FEI708" s="34"/>
      <c r="FEJ708" s="39"/>
      <c r="FEK708" s="39"/>
      <c r="FEL708" s="39"/>
      <c r="FEM708" s="39"/>
      <c r="FEN708" s="39"/>
      <c r="FEO708" s="39"/>
      <c r="FEP708" s="39"/>
      <c r="FEQ708" s="39"/>
      <c r="FER708" s="39"/>
      <c r="FES708" s="39"/>
      <c r="FET708" s="39"/>
      <c r="FEU708" s="37"/>
      <c r="FEV708" s="37"/>
      <c r="FEW708" s="37"/>
      <c r="FEX708" s="37"/>
      <c r="FEY708" s="34"/>
      <c r="FEZ708" s="40"/>
      <c r="FFA708" s="34"/>
      <c r="FFB708" s="34"/>
      <c r="FFC708" s="35"/>
      <c r="FFD708" s="36"/>
      <c r="FFE708" s="37"/>
      <c r="FFF708" s="34"/>
      <c r="FFG708" s="34"/>
      <c r="FFH708" s="41"/>
      <c r="FFI708" s="41"/>
      <c r="FFJ708" s="41"/>
      <c r="FFK708" s="41"/>
      <c r="FFL708" s="36"/>
      <c r="FFM708" s="41"/>
      <c r="FFN708" s="36"/>
      <c r="FFO708" s="34"/>
      <c r="FFP708" s="34"/>
      <c r="FFQ708" s="37"/>
      <c r="FFR708" s="38"/>
      <c r="FFS708" s="34"/>
      <c r="FFT708" s="39"/>
      <c r="FFU708" s="39"/>
      <c r="FFV708" s="39"/>
      <c r="FFW708" s="39"/>
      <c r="FFX708" s="39"/>
      <c r="FFY708" s="39"/>
      <c r="FFZ708" s="39"/>
      <c r="FGA708" s="39"/>
      <c r="FGB708" s="39"/>
      <c r="FGC708" s="39"/>
      <c r="FGD708" s="39"/>
      <c r="FGE708" s="37"/>
      <c r="FGF708" s="37"/>
      <c r="FGG708" s="37"/>
      <c r="FGH708" s="37"/>
      <c r="FGI708" s="34"/>
      <c r="FGJ708" s="40"/>
      <c r="FGK708" s="34"/>
      <c r="FGL708" s="34"/>
      <c r="FGM708" s="35"/>
      <c r="FGN708" s="36"/>
      <c r="FGO708" s="37"/>
      <c r="FGP708" s="34"/>
      <c r="FGQ708" s="34"/>
      <c r="FGR708" s="41"/>
      <c r="FGS708" s="41"/>
      <c r="FGT708" s="41"/>
      <c r="FGU708" s="41"/>
      <c r="FGV708" s="36"/>
      <c r="FGW708" s="41"/>
      <c r="FGX708" s="36"/>
      <c r="FGY708" s="34"/>
      <c r="FGZ708" s="34"/>
      <c r="FHA708" s="37"/>
      <c r="FHB708" s="38"/>
      <c r="FHC708" s="34"/>
      <c r="FHD708" s="39"/>
      <c r="FHE708" s="39"/>
      <c r="FHF708" s="39"/>
      <c r="FHG708" s="39"/>
      <c r="FHH708" s="39"/>
      <c r="FHI708" s="39"/>
      <c r="FHJ708" s="39"/>
      <c r="FHK708" s="39"/>
      <c r="FHL708" s="39"/>
      <c r="FHM708" s="39"/>
      <c r="FHN708" s="39"/>
      <c r="FHO708" s="37"/>
      <c r="FHP708" s="37"/>
      <c r="FHQ708" s="37"/>
      <c r="FHR708" s="37"/>
      <c r="FHS708" s="34"/>
      <c r="FHT708" s="40"/>
      <c r="FHU708" s="34"/>
      <c r="FHV708" s="34"/>
      <c r="FHW708" s="35"/>
      <c r="FHX708" s="36"/>
      <c r="FHY708" s="37"/>
      <c r="FHZ708" s="34"/>
      <c r="FIA708" s="34"/>
      <c r="FIB708" s="41"/>
      <c r="FIC708" s="41"/>
      <c r="FID708" s="41"/>
      <c r="FIE708" s="41"/>
      <c r="FIF708" s="36"/>
      <c r="FIG708" s="41"/>
      <c r="FIH708" s="36"/>
      <c r="FII708" s="34"/>
      <c r="FIJ708" s="34"/>
      <c r="FIK708" s="37"/>
      <c r="FIL708" s="38"/>
      <c r="FIM708" s="34"/>
      <c r="FIN708" s="39"/>
      <c r="FIO708" s="39"/>
      <c r="FIP708" s="39"/>
      <c r="FIQ708" s="39"/>
      <c r="FIR708" s="39"/>
      <c r="FIS708" s="39"/>
      <c r="FIT708" s="39"/>
      <c r="FIU708" s="39"/>
      <c r="FIV708" s="39"/>
      <c r="FIW708" s="39"/>
      <c r="FIX708" s="39"/>
      <c r="FIY708" s="37"/>
      <c r="FIZ708" s="37"/>
      <c r="FJA708" s="37"/>
      <c r="FJB708" s="37"/>
      <c r="FJC708" s="34"/>
      <c r="FJD708" s="40"/>
      <c r="FJE708" s="34"/>
      <c r="FJF708" s="34"/>
      <c r="FJG708" s="35"/>
      <c r="FJH708" s="36"/>
      <c r="FJI708" s="37"/>
      <c r="FJJ708" s="34"/>
      <c r="FJK708" s="34"/>
      <c r="FJL708" s="41"/>
      <c r="FJM708" s="41"/>
      <c r="FJN708" s="41"/>
      <c r="FJO708" s="41"/>
      <c r="FJP708" s="36"/>
      <c r="FJQ708" s="41"/>
      <c r="FJR708" s="36"/>
      <c r="FJS708" s="34"/>
      <c r="FJT708" s="34"/>
      <c r="FJU708" s="37"/>
      <c r="FJV708" s="38"/>
      <c r="FJW708" s="34"/>
      <c r="FJX708" s="39"/>
      <c r="FJY708" s="39"/>
      <c r="FJZ708" s="39"/>
      <c r="FKA708" s="39"/>
      <c r="FKB708" s="39"/>
      <c r="FKC708" s="39"/>
      <c r="FKD708" s="39"/>
      <c r="FKE708" s="39"/>
      <c r="FKF708" s="39"/>
      <c r="FKG708" s="39"/>
      <c r="FKH708" s="39"/>
      <c r="FKI708" s="37"/>
      <c r="FKJ708" s="37"/>
      <c r="FKK708" s="37"/>
      <c r="FKL708" s="37"/>
      <c r="FKM708" s="34"/>
      <c r="FKN708" s="40"/>
      <c r="FKO708" s="34"/>
      <c r="FKP708" s="34"/>
      <c r="FKQ708" s="35"/>
      <c r="FKR708" s="36"/>
      <c r="FKS708" s="37"/>
      <c r="FKT708" s="34"/>
      <c r="FKU708" s="34"/>
      <c r="FKV708" s="41"/>
      <c r="FKW708" s="41"/>
      <c r="FKX708" s="41"/>
      <c r="FKY708" s="41"/>
      <c r="FKZ708" s="36"/>
      <c r="FLA708" s="41"/>
      <c r="FLB708" s="36"/>
      <c r="FLC708" s="34"/>
      <c r="FLD708" s="34"/>
      <c r="FLE708" s="37"/>
      <c r="FLF708" s="38"/>
      <c r="FLG708" s="34"/>
      <c r="FLH708" s="39"/>
      <c r="FLI708" s="39"/>
      <c r="FLJ708" s="39"/>
      <c r="FLK708" s="39"/>
      <c r="FLL708" s="39"/>
      <c r="FLM708" s="39"/>
      <c r="FLN708" s="39"/>
      <c r="FLO708" s="39"/>
      <c r="FLP708" s="39"/>
      <c r="FLQ708" s="39"/>
      <c r="FLR708" s="39"/>
      <c r="FLS708" s="37"/>
      <c r="FLT708" s="37"/>
      <c r="FLU708" s="37"/>
      <c r="FLV708" s="37"/>
      <c r="FLW708" s="34"/>
      <c r="FLX708" s="40"/>
      <c r="FLY708" s="34"/>
      <c r="FLZ708" s="34"/>
      <c r="FMA708" s="35"/>
      <c r="FMB708" s="36"/>
      <c r="FMC708" s="37"/>
      <c r="FMD708" s="34"/>
      <c r="FME708" s="34"/>
      <c r="FMF708" s="41"/>
      <c r="FMG708" s="41"/>
      <c r="FMH708" s="41"/>
      <c r="FMI708" s="41"/>
      <c r="FMJ708" s="36"/>
      <c r="FMK708" s="41"/>
      <c r="FML708" s="36"/>
      <c r="FMM708" s="34"/>
      <c r="FMN708" s="34"/>
      <c r="FMO708" s="37"/>
      <c r="FMP708" s="38"/>
      <c r="FMQ708" s="34"/>
      <c r="FMR708" s="39"/>
      <c r="FMS708" s="39"/>
      <c r="FMT708" s="39"/>
      <c r="FMU708" s="39"/>
      <c r="FMV708" s="39"/>
      <c r="FMW708" s="39"/>
      <c r="FMX708" s="39"/>
      <c r="FMY708" s="39"/>
      <c r="FMZ708" s="39"/>
      <c r="FNA708" s="39"/>
      <c r="FNB708" s="39"/>
      <c r="FNC708" s="37"/>
      <c r="FND708" s="37"/>
      <c r="FNE708" s="37"/>
      <c r="FNF708" s="37"/>
      <c r="FNG708" s="34"/>
      <c r="FNH708" s="40"/>
      <c r="FNI708" s="34"/>
      <c r="FNJ708" s="34"/>
      <c r="FNK708" s="35"/>
      <c r="FNL708" s="36"/>
      <c r="FNM708" s="37"/>
      <c r="FNN708" s="34"/>
      <c r="FNO708" s="34"/>
      <c r="FNP708" s="41"/>
      <c r="FNQ708" s="41"/>
      <c r="FNR708" s="41"/>
      <c r="FNS708" s="41"/>
      <c r="FNT708" s="36"/>
      <c r="FNU708" s="41"/>
      <c r="FNV708" s="36"/>
      <c r="FNW708" s="34"/>
      <c r="FNX708" s="34"/>
      <c r="FNY708" s="37"/>
      <c r="FNZ708" s="38"/>
      <c r="FOA708" s="34"/>
      <c r="FOB708" s="39"/>
      <c r="FOC708" s="39"/>
      <c r="FOD708" s="39"/>
      <c r="FOE708" s="39"/>
      <c r="FOF708" s="39"/>
      <c r="FOG708" s="39"/>
      <c r="FOH708" s="39"/>
      <c r="FOI708" s="39"/>
      <c r="FOJ708" s="39"/>
      <c r="FOK708" s="39"/>
      <c r="FOL708" s="39"/>
      <c r="FOM708" s="37"/>
      <c r="FON708" s="37"/>
      <c r="FOO708" s="37"/>
      <c r="FOP708" s="37"/>
      <c r="FOQ708" s="34"/>
      <c r="FOR708" s="40"/>
      <c r="FOS708" s="34"/>
      <c r="FOT708" s="34"/>
      <c r="FOU708" s="35"/>
      <c r="FOV708" s="36"/>
      <c r="FOW708" s="37"/>
      <c r="FOX708" s="34"/>
      <c r="FOY708" s="34"/>
      <c r="FOZ708" s="41"/>
      <c r="FPA708" s="41"/>
      <c r="FPB708" s="41"/>
      <c r="FPC708" s="41"/>
      <c r="FPD708" s="36"/>
      <c r="FPE708" s="41"/>
      <c r="FPF708" s="36"/>
      <c r="FPG708" s="34"/>
      <c r="FPH708" s="34"/>
      <c r="FPI708" s="37"/>
      <c r="FPJ708" s="38"/>
      <c r="FPK708" s="34"/>
      <c r="FPL708" s="39"/>
      <c r="FPM708" s="39"/>
      <c r="FPN708" s="39"/>
      <c r="FPO708" s="39"/>
      <c r="FPP708" s="39"/>
      <c r="FPQ708" s="39"/>
      <c r="FPR708" s="39"/>
      <c r="FPS708" s="39"/>
      <c r="FPT708" s="39"/>
      <c r="FPU708" s="39"/>
      <c r="FPV708" s="39"/>
      <c r="FPW708" s="37"/>
      <c r="FPX708" s="37"/>
      <c r="FPY708" s="37"/>
      <c r="FPZ708" s="37"/>
      <c r="FQA708" s="34"/>
      <c r="FQB708" s="40"/>
      <c r="FQC708" s="34"/>
      <c r="FQD708" s="34"/>
      <c r="FQE708" s="35"/>
      <c r="FQF708" s="36"/>
      <c r="FQG708" s="37"/>
      <c r="FQH708" s="34"/>
      <c r="FQI708" s="34"/>
      <c r="FQJ708" s="41"/>
      <c r="FQK708" s="41"/>
      <c r="FQL708" s="41"/>
      <c r="FQM708" s="41"/>
      <c r="FQN708" s="36"/>
      <c r="FQO708" s="41"/>
      <c r="FQP708" s="36"/>
      <c r="FQQ708" s="34"/>
      <c r="FQR708" s="34"/>
      <c r="FQS708" s="37"/>
      <c r="FQT708" s="38"/>
      <c r="FQU708" s="34"/>
      <c r="FQV708" s="39"/>
      <c r="FQW708" s="39"/>
      <c r="FQX708" s="39"/>
      <c r="FQY708" s="39"/>
      <c r="FQZ708" s="39"/>
      <c r="FRA708" s="39"/>
      <c r="FRB708" s="39"/>
      <c r="FRC708" s="39"/>
      <c r="FRD708" s="39"/>
      <c r="FRE708" s="39"/>
      <c r="FRF708" s="39"/>
      <c r="FRG708" s="37"/>
      <c r="FRH708" s="37"/>
      <c r="FRI708" s="37"/>
      <c r="FRJ708" s="37"/>
      <c r="FRK708" s="34"/>
      <c r="FRL708" s="40"/>
      <c r="FRM708" s="34"/>
      <c r="FRN708" s="34"/>
      <c r="FRO708" s="35"/>
      <c r="FRP708" s="36"/>
      <c r="FRQ708" s="37"/>
      <c r="FRR708" s="34"/>
      <c r="FRS708" s="34"/>
      <c r="FRT708" s="41"/>
      <c r="FRU708" s="41"/>
      <c r="FRV708" s="41"/>
      <c r="FRW708" s="41"/>
      <c r="FRX708" s="36"/>
      <c r="FRY708" s="41"/>
      <c r="FRZ708" s="36"/>
      <c r="FSA708" s="34"/>
      <c r="FSB708" s="34"/>
      <c r="FSC708" s="37"/>
      <c r="FSD708" s="38"/>
      <c r="FSE708" s="34"/>
      <c r="FSF708" s="39"/>
      <c r="FSG708" s="39"/>
      <c r="FSH708" s="39"/>
      <c r="FSI708" s="39"/>
      <c r="FSJ708" s="39"/>
      <c r="FSK708" s="39"/>
      <c r="FSL708" s="39"/>
      <c r="FSM708" s="39"/>
      <c r="FSN708" s="39"/>
      <c r="FSO708" s="39"/>
      <c r="FSP708" s="39"/>
      <c r="FSQ708" s="37"/>
      <c r="FSR708" s="37"/>
      <c r="FSS708" s="37"/>
      <c r="FST708" s="37"/>
      <c r="FSU708" s="34"/>
      <c r="FSV708" s="40"/>
      <c r="FSW708" s="34"/>
      <c r="FSX708" s="34"/>
      <c r="FSY708" s="35"/>
      <c r="FSZ708" s="36"/>
      <c r="FTA708" s="37"/>
      <c r="FTB708" s="34"/>
      <c r="FTC708" s="34"/>
      <c r="FTD708" s="41"/>
      <c r="FTE708" s="41"/>
      <c r="FTF708" s="41"/>
      <c r="FTG708" s="41"/>
      <c r="FTH708" s="36"/>
      <c r="FTI708" s="41"/>
      <c r="FTJ708" s="36"/>
      <c r="FTK708" s="34"/>
      <c r="FTL708" s="34"/>
      <c r="FTM708" s="37"/>
      <c r="FTN708" s="38"/>
      <c r="FTO708" s="34"/>
      <c r="FTP708" s="39"/>
      <c r="FTQ708" s="39"/>
      <c r="FTR708" s="39"/>
      <c r="FTS708" s="39"/>
      <c r="FTT708" s="39"/>
      <c r="FTU708" s="39"/>
      <c r="FTV708" s="39"/>
      <c r="FTW708" s="39"/>
      <c r="FTX708" s="39"/>
      <c r="FTY708" s="39"/>
      <c r="FTZ708" s="39"/>
      <c r="FUA708" s="37"/>
      <c r="FUB708" s="37"/>
      <c r="FUC708" s="37"/>
      <c r="FUD708" s="37"/>
      <c r="FUE708" s="34"/>
      <c r="FUF708" s="40"/>
      <c r="FUG708" s="34"/>
      <c r="FUH708" s="34"/>
      <c r="FUI708" s="35"/>
      <c r="FUJ708" s="36"/>
      <c r="FUK708" s="37"/>
      <c r="FUL708" s="34"/>
      <c r="FUM708" s="34"/>
      <c r="FUN708" s="41"/>
      <c r="FUO708" s="41"/>
      <c r="FUP708" s="41"/>
      <c r="FUQ708" s="41"/>
      <c r="FUR708" s="36"/>
      <c r="FUS708" s="41"/>
      <c r="FUT708" s="36"/>
      <c r="FUU708" s="34"/>
      <c r="FUV708" s="34"/>
      <c r="FUW708" s="37"/>
      <c r="FUX708" s="38"/>
      <c r="FUY708" s="34"/>
      <c r="FUZ708" s="39"/>
      <c r="FVA708" s="39"/>
      <c r="FVB708" s="39"/>
      <c r="FVC708" s="39"/>
      <c r="FVD708" s="39"/>
      <c r="FVE708" s="39"/>
      <c r="FVF708" s="39"/>
      <c r="FVG708" s="39"/>
      <c r="FVH708" s="39"/>
      <c r="FVI708" s="39"/>
      <c r="FVJ708" s="39"/>
      <c r="FVK708" s="37"/>
      <c r="FVL708" s="37"/>
      <c r="FVM708" s="37"/>
      <c r="FVN708" s="37"/>
      <c r="FVO708" s="34"/>
      <c r="FVP708" s="40"/>
      <c r="FVQ708" s="34"/>
      <c r="FVR708" s="34"/>
      <c r="FVS708" s="35"/>
      <c r="FVT708" s="36"/>
      <c r="FVU708" s="37"/>
      <c r="FVV708" s="34"/>
      <c r="FVW708" s="34"/>
      <c r="FVX708" s="41"/>
      <c r="FVY708" s="41"/>
      <c r="FVZ708" s="41"/>
      <c r="FWA708" s="41"/>
      <c r="FWB708" s="36"/>
      <c r="FWC708" s="41"/>
      <c r="FWD708" s="36"/>
      <c r="FWE708" s="34"/>
      <c r="FWF708" s="34"/>
      <c r="FWG708" s="37"/>
      <c r="FWH708" s="38"/>
      <c r="FWI708" s="34"/>
      <c r="FWJ708" s="39"/>
      <c r="FWK708" s="39"/>
      <c r="FWL708" s="39"/>
      <c r="FWM708" s="39"/>
      <c r="FWN708" s="39"/>
      <c r="FWO708" s="39"/>
      <c r="FWP708" s="39"/>
      <c r="FWQ708" s="39"/>
      <c r="FWR708" s="39"/>
      <c r="FWS708" s="39"/>
      <c r="FWT708" s="39"/>
      <c r="FWU708" s="37"/>
      <c r="FWV708" s="37"/>
      <c r="FWW708" s="37"/>
      <c r="FWX708" s="37"/>
      <c r="FWY708" s="34"/>
      <c r="FWZ708" s="40"/>
      <c r="FXA708" s="34"/>
      <c r="FXB708" s="34"/>
      <c r="FXC708" s="35"/>
      <c r="FXD708" s="36"/>
      <c r="FXE708" s="37"/>
      <c r="FXF708" s="34"/>
      <c r="FXG708" s="34"/>
      <c r="FXH708" s="41"/>
      <c r="FXI708" s="41"/>
      <c r="FXJ708" s="41"/>
      <c r="FXK708" s="41"/>
      <c r="FXL708" s="36"/>
      <c r="FXM708" s="41"/>
      <c r="FXN708" s="36"/>
      <c r="FXO708" s="34"/>
      <c r="FXP708" s="34"/>
      <c r="FXQ708" s="37"/>
      <c r="FXR708" s="38"/>
      <c r="FXS708" s="34"/>
      <c r="FXT708" s="39"/>
      <c r="FXU708" s="39"/>
      <c r="FXV708" s="39"/>
      <c r="FXW708" s="39"/>
      <c r="FXX708" s="39"/>
      <c r="FXY708" s="39"/>
      <c r="FXZ708" s="39"/>
      <c r="FYA708" s="39"/>
      <c r="FYB708" s="39"/>
      <c r="FYC708" s="39"/>
      <c r="FYD708" s="39"/>
      <c r="FYE708" s="37"/>
      <c r="FYF708" s="37"/>
      <c r="FYG708" s="37"/>
      <c r="FYH708" s="37"/>
      <c r="FYI708" s="34"/>
      <c r="FYJ708" s="40"/>
      <c r="FYK708" s="34"/>
      <c r="FYL708" s="34"/>
      <c r="FYM708" s="35"/>
      <c r="FYN708" s="36"/>
      <c r="FYO708" s="37"/>
      <c r="FYP708" s="34"/>
      <c r="FYQ708" s="34"/>
      <c r="FYR708" s="41"/>
      <c r="FYS708" s="41"/>
      <c r="FYT708" s="41"/>
      <c r="FYU708" s="41"/>
      <c r="FYV708" s="36"/>
      <c r="FYW708" s="41"/>
      <c r="FYX708" s="36"/>
      <c r="FYY708" s="34"/>
      <c r="FYZ708" s="34"/>
      <c r="FZA708" s="37"/>
      <c r="FZB708" s="38"/>
      <c r="FZC708" s="34"/>
      <c r="FZD708" s="39"/>
      <c r="FZE708" s="39"/>
      <c r="FZF708" s="39"/>
      <c r="FZG708" s="39"/>
      <c r="FZH708" s="39"/>
      <c r="FZI708" s="39"/>
      <c r="FZJ708" s="39"/>
      <c r="FZK708" s="39"/>
      <c r="FZL708" s="39"/>
      <c r="FZM708" s="39"/>
      <c r="FZN708" s="39"/>
      <c r="FZO708" s="37"/>
      <c r="FZP708" s="37"/>
      <c r="FZQ708" s="37"/>
      <c r="FZR708" s="37"/>
      <c r="FZS708" s="34"/>
      <c r="FZT708" s="40"/>
      <c r="FZU708" s="34"/>
      <c r="FZV708" s="34"/>
      <c r="FZW708" s="35"/>
      <c r="FZX708" s="36"/>
      <c r="FZY708" s="37"/>
      <c r="FZZ708" s="34"/>
      <c r="GAA708" s="34"/>
      <c r="GAB708" s="41"/>
      <c r="GAC708" s="41"/>
      <c r="GAD708" s="41"/>
      <c r="GAE708" s="41"/>
      <c r="GAF708" s="36"/>
      <c r="GAG708" s="41"/>
      <c r="GAH708" s="36"/>
      <c r="GAI708" s="34"/>
      <c r="GAJ708" s="34"/>
      <c r="GAK708" s="37"/>
      <c r="GAL708" s="38"/>
      <c r="GAM708" s="34"/>
      <c r="GAN708" s="39"/>
      <c r="GAO708" s="39"/>
      <c r="GAP708" s="39"/>
      <c r="GAQ708" s="39"/>
      <c r="GAR708" s="39"/>
      <c r="GAS708" s="39"/>
      <c r="GAT708" s="39"/>
      <c r="GAU708" s="39"/>
      <c r="GAV708" s="39"/>
      <c r="GAW708" s="39"/>
      <c r="GAX708" s="39"/>
      <c r="GAY708" s="37"/>
      <c r="GAZ708" s="37"/>
      <c r="GBA708" s="37"/>
      <c r="GBB708" s="37"/>
      <c r="GBC708" s="34"/>
      <c r="GBD708" s="40"/>
      <c r="GBE708" s="34"/>
      <c r="GBF708" s="34"/>
      <c r="GBG708" s="35"/>
      <c r="GBH708" s="36"/>
      <c r="GBI708" s="37"/>
      <c r="GBJ708" s="34"/>
      <c r="GBK708" s="34"/>
      <c r="GBL708" s="41"/>
      <c r="GBM708" s="41"/>
      <c r="GBN708" s="41"/>
      <c r="GBO708" s="41"/>
      <c r="GBP708" s="36"/>
      <c r="GBQ708" s="41"/>
      <c r="GBR708" s="36"/>
      <c r="GBS708" s="34"/>
      <c r="GBT708" s="34"/>
      <c r="GBU708" s="37"/>
      <c r="GBV708" s="38"/>
      <c r="GBW708" s="34"/>
      <c r="GBX708" s="39"/>
      <c r="GBY708" s="39"/>
      <c r="GBZ708" s="39"/>
      <c r="GCA708" s="39"/>
      <c r="GCB708" s="39"/>
      <c r="GCC708" s="39"/>
      <c r="GCD708" s="39"/>
      <c r="GCE708" s="39"/>
      <c r="GCF708" s="39"/>
      <c r="GCG708" s="39"/>
      <c r="GCH708" s="39"/>
      <c r="GCI708" s="37"/>
      <c r="GCJ708" s="37"/>
      <c r="GCK708" s="37"/>
      <c r="GCL708" s="37"/>
      <c r="GCM708" s="34"/>
      <c r="GCN708" s="40"/>
      <c r="GCO708" s="34"/>
      <c r="GCP708" s="34"/>
      <c r="GCQ708" s="35"/>
      <c r="GCR708" s="36"/>
      <c r="GCS708" s="37"/>
      <c r="GCT708" s="34"/>
      <c r="GCU708" s="34"/>
      <c r="GCV708" s="41"/>
      <c r="GCW708" s="41"/>
      <c r="GCX708" s="41"/>
      <c r="GCY708" s="41"/>
      <c r="GCZ708" s="36"/>
      <c r="GDA708" s="41"/>
      <c r="GDB708" s="36"/>
      <c r="GDC708" s="34"/>
      <c r="GDD708" s="34"/>
      <c r="GDE708" s="37"/>
      <c r="GDF708" s="38"/>
      <c r="GDG708" s="34"/>
      <c r="GDH708" s="39"/>
      <c r="GDI708" s="39"/>
      <c r="GDJ708" s="39"/>
      <c r="GDK708" s="39"/>
      <c r="GDL708" s="39"/>
      <c r="GDM708" s="39"/>
      <c r="GDN708" s="39"/>
      <c r="GDO708" s="39"/>
      <c r="GDP708" s="39"/>
      <c r="GDQ708" s="39"/>
      <c r="GDR708" s="39"/>
      <c r="GDS708" s="37"/>
      <c r="GDT708" s="37"/>
      <c r="GDU708" s="37"/>
      <c r="GDV708" s="37"/>
      <c r="GDW708" s="34"/>
      <c r="GDX708" s="40"/>
      <c r="GDY708" s="34"/>
      <c r="GDZ708" s="34"/>
      <c r="GEA708" s="35"/>
      <c r="GEB708" s="36"/>
      <c r="GEC708" s="37"/>
      <c r="GED708" s="34"/>
      <c r="GEE708" s="34"/>
      <c r="GEF708" s="41"/>
      <c r="GEG708" s="41"/>
      <c r="GEH708" s="41"/>
      <c r="GEI708" s="41"/>
      <c r="GEJ708" s="36"/>
      <c r="GEK708" s="41"/>
      <c r="GEL708" s="36"/>
      <c r="GEM708" s="34"/>
      <c r="GEN708" s="34"/>
      <c r="GEO708" s="37"/>
      <c r="GEP708" s="38"/>
      <c r="GEQ708" s="34"/>
      <c r="GER708" s="39"/>
      <c r="GES708" s="39"/>
      <c r="GET708" s="39"/>
      <c r="GEU708" s="39"/>
      <c r="GEV708" s="39"/>
      <c r="GEW708" s="39"/>
      <c r="GEX708" s="39"/>
      <c r="GEY708" s="39"/>
      <c r="GEZ708" s="39"/>
      <c r="GFA708" s="39"/>
      <c r="GFB708" s="39"/>
      <c r="GFC708" s="37"/>
      <c r="GFD708" s="37"/>
      <c r="GFE708" s="37"/>
      <c r="GFF708" s="37"/>
      <c r="GFG708" s="34"/>
      <c r="GFH708" s="40"/>
      <c r="GFI708" s="34"/>
      <c r="GFJ708" s="34"/>
      <c r="GFK708" s="35"/>
      <c r="GFL708" s="36"/>
      <c r="GFM708" s="37"/>
      <c r="GFN708" s="34"/>
      <c r="GFO708" s="34"/>
      <c r="GFP708" s="41"/>
      <c r="GFQ708" s="41"/>
      <c r="GFR708" s="41"/>
      <c r="GFS708" s="41"/>
      <c r="GFT708" s="36"/>
      <c r="GFU708" s="41"/>
      <c r="GFV708" s="36"/>
      <c r="GFW708" s="34"/>
      <c r="GFX708" s="34"/>
      <c r="GFY708" s="37"/>
      <c r="GFZ708" s="38"/>
      <c r="GGA708" s="34"/>
      <c r="GGB708" s="39"/>
      <c r="GGC708" s="39"/>
      <c r="GGD708" s="39"/>
      <c r="GGE708" s="39"/>
      <c r="GGF708" s="39"/>
      <c r="GGG708" s="39"/>
      <c r="GGH708" s="39"/>
      <c r="GGI708" s="39"/>
      <c r="GGJ708" s="39"/>
      <c r="GGK708" s="39"/>
      <c r="GGL708" s="39"/>
      <c r="GGM708" s="37"/>
      <c r="GGN708" s="37"/>
      <c r="GGO708" s="37"/>
      <c r="GGP708" s="37"/>
      <c r="GGQ708" s="34"/>
      <c r="GGR708" s="40"/>
      <c r="GGS708" s="34"/>
      <c r="GGT708" s="34"/>
      <c r="GGU708" s="35"/>
      <c r="GGV708" s="36"/>
      <c r="GGW708" s="37"/>
      <c r="GGX708" s="34"/>
      <c r="GGY708" s="34"/>
      <c r="GGZ708" s="41"/>
      <c r="GHA708" s="41"/>
      <c r="GHB708" s="41"/>
      <c r="GHC708" s="41"/>
      <c r="GHD708" s="36"/>
      <c r="GHE708" s="41"/>
      <c r="GHF708" s="36"/>
      <c r="GHG708" s="34"/>
      <c r="GHH708" s="34"/>
      <c r="GHI708" s="37"/>
      <c r="GHJ708" s="38"/>
      <c r="GHK708" s="34"/>
      <c r="GHL708" s="39"/>
      <c r="GHM708" s="39"/>
      <c r="GHN708" s="39"/>
      <c r="GHO708" s="39"/>
      <c r="GHP708" s="39"/>
      <c r="GHQ708" s="39"/>
      <c r="GHR708" s="39"/>
      <c r="GHS708" s="39"/>
      <c r="GHT708" s="39"/>
      <c r="GHU708" s="39"/>
      <c r="GHV708" s="39"/>
      <c r="GHW708" s="37"/>
      <c r="GHX708" s="37"/>
      <c r="GHY708" s="37"/>
      <c r="GHZ708" s="37"/>
      <c r="GIA708" s="34"/>
      <c r="GIB708" s="40"/>
      <c r="GIC708" s="34"/>
      <c r="GID708" s="34"/>
      <c r="GIE708" s="35"/>
      <c r="GIF708" s="36"/>
      <c r="GIG708" s="37"/>
      <c r="GIH708" s="34"/>
      <c r="GII708" s="34"/>
      <c r="GIJ708" s="41"/>
      <c r="GIK708" s="41"/>
      <c r="GIL708" s="41"/>
      <c r="GIM708" s="41"/>
      <c r="GIN708" s="36"/>
      <c r="GIO708" s="41"/>
      <c r="GIP708" s="36"/>
      <c r="GIQ708" s="34"/>
      <c r="GIR708" s="34"/>
      <c r="GIS708" s="37"/>
      <c r="GIT708" s="38"/>
      <c r="GIU708" s="34"/>
      <c r="GIV708" s="39"/>
      <c r="GIW708" s="39"/>
      <c r="GIX708" s="39"/>
      <c r="GIY708" s="39"/>
      <c r="GIZ708" s="39"/>
      <c r="GJA708" s="39"/>
      <c r="GJB708" s="39"/>
      <c r="GJC708" s="39"/>
      <c r="GJD708" s="39"/>
      <c r="GJE708" s="39"/>
      <c r="GJF708" s="39"/>
      <c r="GJG708" s="37"/>
      <c r="GJH708" s="37"/>
      <c r="GJI708" s="37"/>
      <c r="GJJ708" s="37"/>
      <c r="GJK708" s="34"/>
      <c r="GJL708" s="40"/>
      <c r="GJM708" s="34"/>
      <c r="GJN708" s="34"/>
      <c r="GJO708" s="35"/>
      <c r="GJP708" s="36"/>
      <c r="GJQ708" s="37"/>
      <c r="GJR708" s="34"/>
      <c r="GJS708" s="34"/>
      <c r="GJT708" s="41"/>
      <c r="GJU708" s="41"/>
      <c r="GJV708" s="41"/>
      <c r="GJW708" s="41"/>
      <c r="GJX708" s="36"/>
      <c r="GJY708" s="41"/>
      <c r="GJZ708" s="36"/>
      <c r="GKA708" s="34"/>
      <c r="GKB708" s="34"/>
      <c r="GKC708" s="37"/>
      <c r="GKD708" s="38"/>
      <c r="GKE708" s="34"/>
      <c r="GKF708" s="39"/>
      <c r="GKG708" s="39"/>
      <c r="GKH708" s="39"/>
      <c r="GKI708" s="39"/>
      <c r="GKJ708" s="39"/>
      <c r="GKK708" s="39"/>
      <c r="GKL708" s="39"/>
      <c r="GKM708" s="39"/>
      <c r="GKN708" s="39"/>
      <c r="GKO708" s="39"/>
      <c r="GKP708" s="39"/>
      <c r="GKQ708" s="37"/>
      <c r="GKR708" s="37"/>
      <c r="GKS708" s="37"/>
      <c r="GKT708" s="37"/>
      <c r="GKU708" s="34"/>
      <c r="GKV708" s="40"/>
      <c r="GKW708" s="34"/>
      <c r="GKX708" s="34"/>
      <c r="GKY708" s="35"/>
      <c r="GKZ708" s="36"/>
      <c r="GLA708" s="37"/>
      <c r="GLB708" s="34"/>
      <c r="GLC708" s="34"/>
      <c r="GLD708" s="41"/>
      <c r="GLE708" s="41"/>
      <c r="GLF708" s="41"/>
      <c r="GLG708" s="41"/>
      <c r="GLH708" s="36"/>
      <c r="GLI708" s="41"/>
      <c r="GLJ708" s="36"/>
      <c r="GLK708" s="34"/>
      <c r="GLL708" s="34"/>
      <c r="GLM708" s="37"/>
      <c r="GLN708" s="38"/>
      <c r="GLO708" s="34"/>
      <c r="GLP708" s="39"/>
      <c r="GLQ708" s="39"/>
      <c r="GLR708" s="39"/>
      <c r="GLS708" s="39"/>
      <c r="GLT708" s="39"/>
      <c r="GLU708" s="39"/>
      <c r="GLV708" s="39"/>
      <c r="GLW708" s="39"/>
      <c r="GLX708" s="39"/>
      <c r="GLY708" s="39"/>
      <c r="GLZ708" s="39"/>
      <c r="GMA708" s="37"/>
      <c r="GMB708" s="37"/>
      <c r="GMC708" s="37"/>
      <c r="GMD708" s="37"/>
      <c r="GME708" s="34"/>
      <c r="GMF708" s="40"/>
      <c r="GMG708" s="34"/>
      <c r="GMH708" s="34"/>
      <c r="GMI708" s="35"/>
      <c r="GMJ708" s="36"/>
      <c r="GMK708" s="37"/>
      <c r="GML708" s="34"/>
      <c r="GMM708" s="34"/>
      <c r="GMN708" s="41"/>
      <c r="GMO708" s="41"/>
      <c r="GMP708" s="41"/>
      <c r="GMQ708" s="41"/>
      <c r="GMR708" s="36"/>
      <c r="GMS708" s="41"/>
      <c r="GMT708" s="36"/>
      <c r="GMU708" s="34"/>
      <c r="GMV708" s="34"/>
      <c r="GMW708" s="37"/>
      <c r="GMX708" s="38"/>
      <c r="GMY708" s="34"/>
      <c r="GMZ708" s="39"/>
      <c r="GNA708" s="39"/>
      <c r="GNB708" s="39"/>
      <c r="GNC708" s="39"/>
      <c r="GND708" s="39"/>
      <c r="GNE708" s="39"/>
      <c r="GNF708" s="39"/>
      <c r="GNG708" s="39"/>
      <c r="GNH708" s="39"/>
      <c r="GNI708" s="39"/>
      <c r="GNJ708" s="39"/>
      <c r="GNK708" s="37"/>
      <c r="GNL708" s="37"/>
      <c r="GNM708" s="37"/>
      <c r="GNN708" s="37"/>
      <c r="GNO708" s="34"/>
      <c r="GNP708" s="40"/>
      <c r="GNQ708" s="34"/>
      <c r="GNR708" s="34"/>
      <c r="GNS708" s="35"/>
      <c r="GNT708" s="36"/>
      <c r="GNU708" s="37"/>
      <c r="GNV708" s="34"/>
      <c r="GNW708" s="34"/>
      <c r="GNX708" s="41"/>
      <c r="GNY708" s="41"/>
      <c r="GNZ708" s="41"/>
      <c r="GOA708" s="41"/>
      <c r="GOB708" s="36"/>
      <c r="GOC708" s="41"/>
      <c r="GOD708" s="36"/>
      <c r="GOE708" s="34"/>
      <c r="GOF708" s="34"/>
      <c r="GOG708" s="37"/>
      <c r="GOH708" s="38"/>
      <c r="GOI708" s="34"/>
      <c r="GOJ708" s="39"/>
      <c r="GOK708" s="39"/>
      <c r="GOL708" s="39"/>
      <c r="GOM708" s="39"/>
      <c r="GON708" s="39"/>
      <c r="GOO708" s="39"/>
      <c r="GOP708" s="39"/>
      <c r="GOQ708" s="39"/>
      <c r="GOR708" s="39"/>
      <c r="GOS708" s="39"/>
      <c r="GOT708" s="39"/>
      <c r="GOU708" s="37"/>
      <c r="GOV708" s="37"/>
      <c r="GOW708" s="37"/>
      <c r="GOX708" s="37"/>
      <c r="GOY708" s="34"/>
      <c r="GOZ708" s="40"/>
      <c r="GPA708" s="34"/>
      <c r="GPB708" s="34"/>
      <c r="GPC708" s="35"/>
      <c r="GPD708" s="36"/>
      <c r="GPE708" s="37"/>
      <c r="GPF708" s="34"/>
      <c r="GPG708" s="34"/>
      <c r="GPH708" s="41"/>
      <c r="GPI708" s="41"/>
      <c r="GPJ708" s="41"/>
      <c r="GPK708" s="41"/>
      <c r="GPL708" s="36"/>
      <c r="GPM708" s="41"/>
      <c r="GPN708" s="36"/>
      <c r="GPO708" s="34"/>
      <c r="GPP708" s="34"/>
      <c r="GPQ708" s="37"/>
      <c r="GPR708" s="38"/>
      <c r="GPS708" s="34"/>
      <c r="GPT708" s="39"/>
      <c r="GPU708" s="39"/>
      <c r="GPV708" s="39"/>
      <c r="GPW708" s="39"/>
      <c r="GPX708" s="39"/>
      <c r="GPY708" s="39"/>
      <c r="GPZ708" s="39"/>
      <c r="GQA708" s="39"/>
      <c r="GQB708" s="39"/>
      <c r="GQC708" s="39"/>
      <c r="GQD708" s="39"/>
      <c r="GQE708" s="37"/>
      <c r="GQF708" s="37"/>
      <c r="GQG708" s="37"/>
      <c r="GQH708" s="37"/>
      <c r="GQI708" s="34"/>
      <c r="GQJ708" s="40"/>
      <c r="GQK708" s="34"/>
      <c r="GQL708" s="34"/>
      <c r="GQM708" s="35"/>
      <c r="GQN708" s="36"/>
      <c r="GQO708" s="37"/>
      <c r="GQP708" s="34"/>
      <c r="GQQ708" s="34"/>
      <c r="GQR708" s="41"/>
      <c r="GQS708" s="41"/>
      <c r="GQT708" s="41"/>
      <c r="GQU708" s="41"/>
      <c r="GQV708" s="36"/>
      <c r="GQW708" s="41"/>
      <c r="GQX708" s="36"/>
      <c r="GQY708" s="34"/>
      <c r="GQZ708" s="34"/>
      <c r="GRA708" s="37"/>
      <c r="GRB708" s="38"/>
      <c r="GRC708" s="34"/>
      <c r="GRD708" s="39"/>
      <c r="GRE708" s="39"/>
      <c r="GRF708" s="39"/>
      <c r="GRG708" s="39"/>
      <c r="GRH708" s="39"/>
      <c r="GRI708" s="39"/>
      <c r="GRJ708" s="39"/>
      <c r="GRK708" s="39"/>
      <c r="GRL708" s="39"/>
      <c r="GRM708" s="39"/>
      <c r="GRN708" s="39"/>
      <c r="GRO708" s="37"/>
      <c r="GRP708" s="37"/>
      <c r="GRQ708" s="37"/>
      <c r="GRR708" s="37"/>
      <c r="GRS708" s="34"/>
      <c r="GRT708" s="40"/>
      <c r="GRU708" s="34"/>
      <c r="GRV708" s="34"/>
      <c r="GRW708" s="35"/>
      <c r="GRX708" s="36"/>
      <c r="GRY708" s="37"/>
      <c r="GRZ708" s="34"/>
      <c r="GSA708" s="34"/>
      <c r="GSB708" s="41"/>
      <c r="GSC708" s="41"/>
      <c r="GSD708" s="41"/>
      <c r="GSE708" s="41"/>
      <c r="GSF708" s="36"/>
      <c r="GSG708" s="41"/>
      <c r="GSH708" s="36"/>
      <c r="GSI708" s="34"/>
      <c r="GSJ708" s="34"/>
      <c r="GSK708" s="37"/>
      <c r="GSL708" s="38"/>
      <c r="GSM708" s="34"/>
      <c r="GSN708" s="39"/>
      <c r="GSO708" s="39"/>
      <c r="GSP708" s="39"/>
      <c r="GSQ708" s="39"/>
      <c r="GSR708" s="39"/>
      <c r="GSS708" s="39"/>
      <c r="GST708" s="39"/>
      <c r="GSU708" s="39"/>
      <c r="GSV708" s="39"/>
      <c r="GSW708" s="39"/>
      <c r="GSX708" s="39"/>
      <c r="GSY708" s="37"/>
      <c r="GSZ708" s="37"/>
      <c r="GTA708" s="37"/>
      <c r="GTB708" s="37"/>
      <c r="GTC708" s="34"/>
      <c r="GTD708" s="40"/>
      <c r="GTE708" s="34"/>
      <c r="GTF708" s="34"/>
      <c r="GTG708" s="35"/>
      <c r="GTH708" s="36"/>
      <c r="GTI708" s="37"/>
      <c r="GTJ708" s="34"/>
      <c r="GTK708" s="34"/>
      <c r="GTL708" s="41"/>
      <c r="GTM708" s="41"/>
      <c r="GTN708" s="41"/>
      <c r="GTO708" s="41"/>
      <c r="GTP708" s="36"/>
      <c r="GTQ708" s="41"/>
      <c r="GTR708" s="36"/>
      <c r="GTS708" s="34"/>
      <c r="GTT708" s="34"/>
      <c r="GTU708" s="37"/>
      <c r="GTV708" s="38"/>
      <c r="GTW708" s="34"/>
      <c r="GTX708" s="39"/>
      <c r="GTY708" s="39"/>
      <c r="GTZ708" s="39"/>
      <c r="GUA708" s="39"/>
      <c r="GUB708" s="39"/>
      <c r="GUC708" s="39"/>
      <c r="GUD708" s="39"/>
      <c r="GUE708" s="39"/>
      <c r="GUF708" s="39"/>
      <c r="GUG708" s="39"/>
      <c r="GUH708" s="39"/>
      <c r="GUI708" s="37"/>
      <c r="GUJ708" s="37"/>
      <c r="GUK708" s="37"/>
      <c r="GUL708" s="37"/>
      <c r="GUM708" s="34"/>
      <c r="GUN708" s="40"/>
      <c r="GUO708" s="34"/>
      <c r="GUP708" s="34"/>
      <c r="GUQ708" s="35"/>
      <c r="GUR708" s="36"/>
      <c r="GUS708" s="37"/>
      <c r="GUT708" s="34"/>
      <c r="GUU708" s="34"/>
      <c r="GUV708" s="41"/>
      <c r="GUW708" s="41"/>
      <c r="GUX708" s="41"/>
      <c r="GUY708" s="41"/>
      <c r="GUZ708" s="36"/>
      <c r="GVA708" s="41"/>
      <c r="GVB708" s="36"/>
      <c r="GVC708" s="34"/>
      <c r="GVD708" s="34"/>
      <c r="GVE708" s="37"/>
      <c r="GVF708" s="38"/>
      <c r="GVG708" s="34"/>
      <c r="GVH708" s="39"/>
      <c r="GVI708" s="39"/>
      <c r="GVJ708" s="39"/>
      <c r="GVK708" s="39"/>
      <c r="GVL708" s="39"/>
      <c r="GVM708" s="39"/>
      <c r="GVN708" s="39"/>
      <c r="GVO708" s="39"/>
      <c r="GVP708" s="39"/>
      <c r="GVQ708" s="39"/>
      <c r="GVR708" s="39"/>
      <c r="GVS708" s="37"/>
      <c r="GVT708" s="37"/>
      <c r="GVU708" s="37"/>
      <c r="GVV708" s="37"/>
      <c r="GVW708" s="34"/>
      <c r="GVX708" s="40"/>
      <c r="GVY708" s="34"/>
      <c r="GVZ708" s="34"/>
      <c r="GWA708" s="35"/>
      <c r="GWB708" s="36"/>
      <c r="GWC708" s="37"/>
      <c r="GWD708" s="34"/>
      <c r="GWE708" s="34"/>
      <c r="GWF708" s="41"/>
      <c r="GWG708" s="41"/>
      <c r="GWH708" s="41"/>
      <c r="GWI708" s="41"/>
      <c r="GWJ708" s="36"/>
      <c r="GWK708" s="41"/>
      <c r="GWL708" s="36"/>
      <c r="GWM708" s="34"/>
      <c r="GWN708" s="34"/>
      <c r="GWO708" s="37"/>
      <c r="GWP708" s="38"/>
      <c r="GWQ708" s="34"/>
      <c r="GWR708" s="39"/>
      <c r="GWS708" s="39"/>
      <c r="GWT708" s="39"/>
      <c r="GWU708" s="39"/>
      <c r="GWV708" s="39"/>
      <c r="GWW708" s="39"/>
      <c r="GWX708" s="39"/>
      <c r="GWY708" s="39"/>
      <c r="GWZ708" s="39"/>
      <c r="GXA708" s="39"/>
      <c r="GXB708" s="39"/>
      <c r="GXC708" s="37"/>
      <c r="GXD708" s="37"/>
      <c r="GXE708" s="37"/>
      <c r="GXF708" s="37"/>
      <c r="GXG708" s="34"/>
      <c r="GXH708" s="40"/>
      <c r="GXI708" s="34"/>
      <c r="GXJ708" s="34"/>
      <c r="GXK708" s="35"/>
      <c r="GXL708" s="36"/>
      <c r="GXM708" s="37"/>
      <c r="GXN708" s="34"/>
      <c r="GXO708" s="34"/>
      <c r="GXP708" s="41"/>
      <c r="GXQ708" s="41"/>
      <c r="GXR708" s="41"/>
      <c r="GXS708" s="41"/>
      <c r="GXT708" s="36"/>
      <c r="GXU708" s="41"/>
      <c r="GXV708" s="36"/>
      <c r="GXW708" s="34"/>
      <c r="GXX708" s="34"/>
      <c r="GXY708" s="37"/>
      <c r="GXZ708" s="38"/>
      <c r="GYA708" s="34"/>
      <c r="GYB708" s="39"/>
      <c r="GYC708" s="39"/>
      <c r="GYD708" s="39"/>
      <c r="GYE708" s="39"/>
      <c r="GYF708" s="39"/>
      <c r="GYG708" s="39"/>
      <c r="GYH708" s="39"/>
      <c r="GYI708" s="39"/>
      <c r="GYJ708" s="39"/>
      <c r="GYK708" s="39"/>
      <c r="GYL708" s="39"/>
      <c r="GYM708" s="37"/>
      <c r="GYN708" s="37"/>
      <c r="GYO708" s="37"/>
      <c r="GYP708" s="37"/>
      <c r="GYQ708" s="34"/>
      <c r="GYR708" s="40"/>
      <c r="GYS708" s="34"/>
      <c r="GYT708" s="34"/>
      <c r="GYU708" s="35"/>
      <c r="GYV708" s="36"/>
      <c r="GYW708" s="37"/>
      <c r="GYX708" s="34"/>
      <c r="GYY708" s="34"/>
      <c r="GYZ708" s="41"/>
      <c r="GZA708" s="41"/>
      <c r="GZB708" s="41"/>
      <c r="GZC708" s="41"/>
      <c r="GZD708" s="36"/>
      <c r="GZE708" s="41"/>
      <c r="GZF708" s="36"/>
      <c r="GZG708" s="34"/>
      <c r="GZH708" s="34"/>
      <c r="GZI708" s="37"/>
      <c r="GZJ708" s="38"/>
      <c r="GZK708" s="34"/>
      <c r="GZL708" s="39"/>
      <c r="GZM708" s="39"/>
      <c r="GZN708" s="39"/>
      <c r="GZO708" s="39"/>
      <c r="GZP708" s="39"/>
      <c r="GZQ708" s="39"/>
      <c r="GZR708" s="39"/>
      <c r="GZS708" s="39"/>
      <c r="GZT708" s="39"/>
      <c r="GZU708" s="39"/>
      <c r="GZV708" s="39"/>
      <c r="GZW708" s="37"/>
      <c r="GZX708" s="37"/>
      <c r="GZY708" s="37"/>
      <c r="GZZ708" s="37"/>
      <c r="HAA708" s="34"/>
      <c r="HAB708" s="40"/>
      <c r="HAC708" s="34"/>
      <c r="HAD708" s="34"/>
      <c r="HAE708" s="35"/>
      <c r="HAF708" s="36"/>
      <c r="HAG708" s="37"/>
      <c r="HAH708" s="34"/>
      <c r="HAI708" s="34"/>
      <c r="HAJ708" s="41"/>
      <c r="HAK708" s="41"/>
      <c r="HAL708" s="41"/>
      <c r="HAM708" s="41"/>
      <c r="HAN708" s="36"/>
      <c r="HAO708" s="41"/>
      <c r="HAP708" s="36"/>
      <c r="HAQ708" s="34"/>
      <c r="HAR708" s="34"/>
      <c r="HAS708" s="37"/>
      <c r="HAT708" s="38"/>
      <c r="HAU708" s="34"/>
      <c r="HAV708" s="39"/>
      <c r="HAW708" s="39"/>
      <c r="HAX708" s="39"/>
      <c r="HAY708" s="39"/>
      <c r="HAZ708" s="39"/>
      <c r="HBA708" s="39"/>
      <c r="HBB708" s="39"/>
      <c r="HBC708" s="39"/>
      <c r="HBD708" s="39"/>
      <c r="HBE708" s="39"/>
      <c r="HBF708" s="39"/>
      <c r="HBG708" s="37"/>
      <c r="HBH708" s="37"/>
      <c r="HBI708" s="37"/>
      <c r="HBJ708" s="37"/>
      <c r="HBK708" s="34"/>
      <c r="HBL708" s="40"/>
      <c r="HBM708" s="34"/>
      <c r="HBN708" s="34"/>
      <c r="HBO708" s="35"/>
      <c r="HBP708" s="36"/>
      <c r="HBQ708" s="37"/>
      <c r="HBR708" s="34"/>
      <c r="HBS708" s="34"/>
      <c r="HBT708" s="41"/>
      <c r="HBU708" s="41"/>
      <c r="HBV708" s="41"/>
      <c r="HBW708" s="41"/>
      <c r="HBX708" s="36"/>
      <c r="HBY708" s="41"/>
      <c r="HBZ708" s="36"/>
      <c r="HCA708" s="34"/>
      <c r="HCB708" s="34"/>
      <c r="HCC708" s="37"/>
      <c r="HCD708" s="38"/>
      <c r="HCE708" s="34"/>
      <c r="HCF708" s="39"/>
      <c r="HCG708" s="39"/>
      <c r="HCH708" s="39"/>
      <c r="HCI708" s="39"/>
      <c r="HCJ708" s="39"/>
      <c r="HCK708" s="39"/>
      <c r="HCL708" s="39"/>
      <c r="HCM708" s="39"/>
      <c r="HCN708" s="39"/>
      <c r="HCO708" s="39"/>
      <c r="HCP708" s="39"/>
      <c r="HCQ708" s="37"/>
      <c r="HCR708" s="37"/>
      <c r="HCS708" s="37"/>
      <c r="HCT708" s="37"/>
      <c r="HCU708" s="34"/>
      <c r="HCV708" s="40"/>
      <c r="HCW708" s="34"/>
      <c r="HCX708" s="34"/>
      <c r="HCY708" s="35"/>
      <c r="HCZ708" s="36"/>
      <c r="HDA708" s="37"/>
      <c r="HDB708" s="34"/>
      <c r="HDC708" s="34"/>
      <c r="HDD708" s="41"/>
      <c r="HDE708" s="41"/>
      <c r="HDF708" s="41"/>
      <c r="HDG708" s="41"/>
      <c r="HDH708" s="36"/>
      <c r="HDI708" s="41"/>
      <c r="HDJ708" s="36"/>
      <c r="HDK708" s="34"/>
      <c r="HDL708" s="34"/>
      <c r="HDM708" s="37"/>
      <c r="HDN708" s="38"/>
      <c r="HDO708" s="34"/>
      <c r="HDP708" s="39"/>
      <c r="HDQ708" s="39"/>
      <c r="HDR708" s="39"/>
      <c r="HDS708" s="39"/>
      <c r="HDT708" s="39"/>
      <c r="HDU708" s="39"/>
      <c r="HDV708" s="39"/>
      <c r="HDW708" s="39"/>
      <c r="HDX708" s="39"/>
      <c r="HDY708" s="39"/>
      <c r="HDZ708" s="39"/>
      <c r="HEA708" s="37"/>
      <c r="HEB708" s="37"/>
      <c r="HEC708" s="37"/>
      <c r="HED708" s="37"/>
      <c r="HEE708" s="34"/>
      <c r="HEF708" s="40"/>
      <c r="HEG708" s="34"/>
      <c r="HEH708" s="34"/>
      <c r="HEI708" s="35"/>
      <c r="HEJ708" s="36"/>
      <c r="HEK708" s="37"/>
      <c r="HEL708" s="34"/>
      <c r="HEM708" s="34"/>
      <c r="HEN708" s="41"/>
      <c r="HEO708" s="41"/>
      <c r="HEP708" s="41"/>
      <c r="HEQ708" s="41"/>
      <c r="HER708" s="36"/>
      <c r="HES708" s="41"/>
      <c r="HET708" s="36"/>
      <c r="HEU708" s="34"/>
      <c r="HEV708" s="34"/>
      <c r="HEW708" s="37"/>
      <c r="HEX708" s="38"/>
      <c r="HEY708" s="34"/>
      <c r="HEZ708" s="39"/>
      <c r="HFA708" s="39"/>
      <c r="HFB708" s="39"/>
      <c r="HFC708" s="39"/>
      <c r="HFD708" s="39"/>
      <c r="HFE708" s="39"/>
      <c r="HFF708" s="39"/>
      <c r="HFG708" s="39"/>
      <c r="HFH708" s="39"/>
      <c r="HFI708" s="39"/>
      <c r="HFJ708" s="39"/>
      <c r="HFK708" s="37"/>
      <c r="HFL708" s="37"/>
      <c r="HFM708" s="37"/>
      <c r="HFN708" s="37"/>
      <c r="HFO708" s="34"/>
      <c r="HFP708" s="40"/>
      <c r="HFQ708" s="34"/>
      <c r="HFR708" s="34"/>
      <c r="HFS708" s="35"/>
      <c r="HFT708" s="36"/>
      <c r="HFU708" s="37"/>
      <c r="HFV708" s="34"/>
      <c r="HFW708" s="34"/>
      <c r="HFX708" s="41"/>
      <c r="HFY708" s="41"/>
      <c r="HFZ708" s="41"/>
      <c r="HGA708" s="41"/>
      <c r="HGB708" s="36"/>
      <c r="HGC708" s="41"/>
      <c r="HGD708" s="36"/>
      <c r="HGE708" s="34"/>
      <c r="HGF708" s="34"/>
      <c r="HGG708" s="37"/>
      <c r="HGH708" s="38"/>
      <c r="HGI708" s="34"/>
      <c r="HGJ708" s="39"/>
      <c r="HGK708" s="39"/>
      <c r="HGL708" s="39"/>
      <c r="HGM708" s="39"/>
      <c r="HGN708" s="39"/>
      <c r="HGO708" s="39"/>
      <c r="HGP708" s="39"/>
      <c r="HGQ708" s="39"/>
      <c r="HGR708" s="39"/>
      <c r="HGS708" s="39"/>
      <c r="HGT708" s="39"/>
      <c r="HGU708" s="37"/>
      <c r="HGV708" s="37"/>
      <c r="HGW708" s="37"/>
      <c r="HGX708" s="37"/>
      <c r="HGY708" s="34"/>
      <c r="HGZ708" s="40"/>
      <c r="HHA708" s="34"/>
      <c r="HHB708" s="34"/>
      <c r="HHC708" s="35"/>
      <c r="HHD708" s="36"/>
      <c r="HHE708" s="37"/>
      <c r="HHF708" s="34"/>
      <c r="HHG708" s="34"/>
      <c r="HHH708" s="41"/>
      <c r="HHI708" s="41"/>
      <c r="HHJ708" s="41"/>
      <c r="HHK708" s="41"/>
      <c r="HHL708" s="36"/>
      <c r="HHM708" s="41"/>
      <c r="HHN708" s="36"/>
      <c r="HHO708" s="34"/>
      <c r="HHP708" s="34"/>
      <c r="HHQ708" s="37"/>
      <c r="HHR708" s="38"/>
      <c r="HHS708" s="34"/>
      <c r="HHT708" s="39"/>
      <c r="HHU708" s="39"/>
      <c r="HHV708" s="39"/>
      <c r="HHW708" s="39"/>
      <c r="HHX708" s="39"/>
      <c r="HHY708" s="39"/>
      <c r="HHZ708" s="39"/>
      <c r="HIA708" s="39"/>
      <c r="HIB708" s="39"/>
      <c r="HIC708" s="39"/>
      <c r="HID708" s="39"/>
      <c r="HIE708" s="37"/>
      <c r="HIF708" s="37"/>
      <c r="HIG708" s="37"/>
      <c r="HIH708" s="37"/>
      <c r="HII708" s="34"/>
      <c r="HIJ708" s="40"/>
      <c r="HIK708" s="34"/>
      <c r="HIL708" s="34"/>
      <c r="HIM708" s="35"/>
      <c r="HIN708" s="36"/>
      <c r="HIO708" s="37"/>
      <c r="HIP708" s="34"/>
      <c r="HIQ708" s="34"/>
      <c r="HIR708" s="41"/>
      <c r="HIS708" s="41"/>
      <c r="HIT708" s="41"/>
      <c r="HIU708" s="41"/>
      <c r="HIV708" s="36"/>
      <c r="HIW708" s="41"/>
      <c r="HIX708" s="36"/>
      <c r="HIY708" s="34"/>
      <c r="HIZ708" s="34"/>
      <c r="HJA708" s="37"/>
      <c r="HJB708" s="38"/>
      <c r="HJC708" s="34"/>
      <c r="HJD708" s="39"/>
      <c r="HJE708" s="39"/>
      <c r="HJF708" s="39"/>
      <c r="HJG708" s="39"/>
      <c r="HJH708" s="39"/>
      <c r="HJI708" s="39"/>
      <c r="HJJ708" s="39"/>
      <c r="HJK708" s="39"/>
      <c r="HJL708" s="39"/>
      <c r="HJM708" s="39"/>
      <c r="HJN708" s="39"/>
      <c r="HJO708" s="37"/>
      <c r="HJP708" s="37"/>
      <c r="HJQ708" s="37"/>
      <c r="HJR708" s="37"/>
      <c r="HJS708" s="34"/>
      <c r="HJT708" s="40"/>
      <c r="HJU708" s="34"/>
      <c r="HJV708" s="34"/>
      <c r="HJW708" s="35"/>
      <c r="HJX708" s="36"/>
      <c r="HJY708" s="37"/>
      <c r="HJZ708" s="34"/>
      <c r="HKA708" s="34"/>
      <c r="HKB708" s="41"/>
      <c r="HKC708" s="41"/>
      <c r="HKD708" s="41"/>
      <c r="HKE708" s="41"/>
      <c r="HKF708" s="36"/>
      <c r="HKG708" s="41"/>
      <c r="HKH708" s="36"/>
      <c r="HKI708" s="34"/>
      <c r="HKJ708" s="34"/>
      <c r="HKK708" s="37"/>
      <c r="HKL708" s="38"/>
      <c r="HKM708" s="34"/>
      <c r="HKN708" s="39"/>
      <c r="HKO708" s="39"/>
      <c r="HKP708" s="39"/>
      <c r="HKQ708" s="39"/>
      <c r="HKR708" s="39"/>
      <c r="HKS708" s="39"/>
      <c r="HKT708" s="39"/>
      <c r="HKU708" s="39"/>
      <c r="HKV708" s="39"/>
      <c r="HKW708" s="39"/>
      <c r="HKX708" s="39"/>
      <c r="HKY708" s="37"/>
      <c r="HKZ708" s="37"/>
      <c r="HLA708" s="37"/>
      <c r="HLB708" s="37"/>
      <c r="HLC708" s="34"/>
      <c r="HLD708" s="40"/>
      <c r="HLE708" s="34"/>
      <c r="HLF708" s="34"/>
      <c r="HLG708" s="35"/>
      <c r="HLH708" s="36"/>
      <c r="HLI708" s="37"/>
      <c r="HLJ708" s="34"/>
      <c r="HLK708" s="34"/>
      <c r="HLL708" s="41"/>
      <c r="HLM708" s="41"/>
      <c r="HLN708" s="41"/>
      <c r="HLO708" s="41"/>
      <c r="HLP708" s="36"/>
      <c r="HLQ708" s="41"/>
      <c r="HLR708" s="36"/>
      <c r="HLS708" s="34"/>
      <c r="HLT708" s="34"/>
      <c r="HLU708" s="37"/>
      <c r="HLV708" s="38"/>
      <c r="HLW708" s="34"/>
      <c r="HLX708" s="39"/>
      <c r="HLY708" s="39"/>
      <c r="HLZ708" s="39"/>
      <c r="HMA708" s="39"/>
      <c r="HMB708" s="39"/>
      <c r="HMC708" s="39"/>
      <c r="HMD708" s="39"/>
      <c r="HME708" s="39"/>
      <c r="HMF708" s="39"/>
      <c r="HMG708" s="39"/>
      <c r="HMH708" s="39"/>
      <c r="HMI708" s="37"/>
      <c r="HMJ708" s="37"/>
      <c r="HMK708" s="37"/>
      <c r="HML708" s="37"/>
      <c r="HMM708" s="34"/>
      <c r="HMN708" s="40"/>
      <c r="HMO708" s="34"/>
      <c r="HMP708" s="34"/>
      <c r="HMQ708" s="35"/>
      <c r="HMR708" s="36"/>
      <c r="HMS708" s="37"/>
      <c r="HMT708" s="34"/>
      <c r="HMU708" s="34"/>
      <c r="HMV708" s="41"/>
      <c r="HMW708" s="41"/>
      <c r="HMX708" s="41"/>
      <c r="HMY708" s="41"/>
      <c r="HMZ708" s="36"/>
      <c r="HNA708" s="41"/>
      <c r="HNB708" s="36"/>
      <c r="HNC708" s="34"/>
      <c r="HND708" s="34"/>
      <c r="HNE708" s="37"/>
      <c r="HNF708" s="38"/>
      <c r="HNG708" s="34"/>
      <c r="HNH708" s="39"/>
      <c r="HNI708" s="39"/>
      <c r="HNJ708" s="39"/>
      <c r="HNK708" s="39"/>
      <c r="HNL708" s="39"/>
      <c r="HNM708" s="39"/>
      <c r="HNN708" s="39"/>
      <c r="HNO708" s="39"/>
      <c r="HNP708" s="39"/>
      <c r="HNQ708" s="39"/>
      <c r="HNR708" s="39"/>
      <c r="HNS708" s="37"/>
      <c r="HNT708" s="37"/>
      <c r="HNU708" s="37"/>
      <c r="HNV708" s="37"/>
      <c r="HNW708" s="34"/>
      <c r="HNX708" s="40"/>
      <c r="HNY708" s="34"/>
      <c r="HNZ708" s="34"/>
      <c r="HOA708" s="35"/>
      <c r="HOB708" s="36"/>
      <c r="HOC708" s="37"/>
      <c r="HOD708" s="34"/>
      <c r="HOE708" s="34"/>
      <c r="HOF708" s="41"/>
      <c r="HOG708" s="41"/>
      <c r="HOH708" s="41"/>
      <c r="HOI708" s="41"/>
      <c r="HOJ708" s="36"/>
      <c r="HOK708" s="41"/>
      <c r="HOL708" s="36"/>
      <c r="HOM708" s="34"/>
      <c r="HON708" s="34"/>
      <c r="HOO708" s="37"/>
      <c r="HOP708" s="38"/>
      <c r="HOQ708" s="34"/>
      <c r="HOR708" s="39"/>
      <c r="HOS708" s="39"/>
      <c r="HOT708" s="39"/>
      <c r="HOU708" s="39"/>
      <c r="HOV708" s="39"/>
      <c r="HOW708" s="39"/>
      <c r="HOX708" s="39"/>
      <c r="HOY708" s="39"/>
      <c r="HOZ708" s="39"/>
      <c r="HPA708" s="39"/>
      <c r="HPB708" s="39"/>
      <c r="HPC708" s="37"/>
      <c r="HPD708" s="37"/>
      <c r="HPE708" s="37"/>
      <c r="HPF708" s="37"/>
      <c r="HPG708" s="34"/>
      <c r="HPH708" s="40"/>
      <c r="HPI708" s="34"/>
      <c r="HPJ708" s="34"/>
      <c r="HPK708" s="35"/>
      <c r="HPL708" s="36"/>
      <c r="HPM708" s="37"/>
      <c r="HPN708" s="34"/>
      <c r="HPO708" s="34"/>
      <c r="HPP708" s="41"/>
      <c r="HPQ708" s="41"/>
      <c r="HPR708" s="41"/>
      <c r="HPS708" s="41"/>
      <c r="HPT708" s="36"/>
      <c r="HPU708" s="41"/>
      <c r="HPV708" s="36"/>
      <c r="HPW708" s="34"/>
      <c r="HPX708" s="34"/>
      <c r="HPY708" s="37"/>
      <c r="HPZ708" s="38"/>
      <c r="HQA708" s="34"/>
      <c r="HQB708" s="39"/>
      <c r="HQC708" s="39"/>
      <c r="HQD708" s="39"/>
      <c r="HQE708" s="39"/>
      <c r="HQF708" s="39"/>
      <c r="HQG708" s="39"/>
      <c r="HQH708" s="39"/>
      <c r="HQI708" s="39"/>
      <c r="HQJ708" s="39"/>
      <c r="HQK708" s="39"/>
      <c r="HQL708" s="39"/>
      <c r="HQM708" s="37"/>
      <c r="HQN708" s="37"/>
      <c r="HQO708" s="37"/>
      <c r="HQP708" s="37"/>
      <c r="HQQ708" s="34"/>
      <c r="HQR708" s="40"/>
      <c r="HQS708" s="34"/>
      <c r="HQT708" s="34"/>
      <c r="HQU708" s="35"/>
      <c r="HQV708" s="36"/>
      <c r="HQW708" s="37"/>
      <c r="HQX708" s="34"/>
      <c r="HQY708" s="34"/>
      <c r="HQZ708" s="41"/>
      <c r="HRA708" s="41"/>
      <c r="HRB708" s="41"/>
      <c r="HRC708" s="41"/>
      <c r="HRD708" s="36"/>
      <c r="HRE708" s="41"/>
      <c r="HRF708" s="36"/>
      <c r="HRG708" s="34"/>
      <c r="HRH708" s="34"/>
      <c r="HRI708" s="37"/>
      <c r="HRJ708" s="38"/>
      <c r="HRK708" s="34"/>
      <c r="HRL708" s="39"/>
      <c r="HRM708" s="39"/>
      <c r="HRN708" s="39"/>
      <c r="HRO708" s="39"/>
      <c r="HRP708" s="39"/>
      <c r="HRQ708" s="39"/>
      <c r="HRR708" s="39"/>
      <c r="HRS708" s="39"/>
      <c r="HRT708" s="39"/>
      <c r="HRU708" s="39"/>
      <c r="HRV708" s="39"/>
      <c r="HRW708" s="37"/>
      <c r="HRX708" s="37"/>
      <c r="HRY708" s="37"/>
      <c r="HRZ708" s="37"/>
      <c r="HSA708" s="34"/>
      <c r="HSB708" s="40"/>
      <c r="HSC708" s="34"/>
      <c r="HSD708" s="34"/>
      <c r="HSE708" s="35"/>
      <c r="HSF708" s="36"/>
      <c r="HSG708" s="37"/>
      <c r="HSH708" s="34"/>
      <c r="HSI708" s="34"/>
      <c r="HSJ708" s="41"/>
      <c r="HSK708" s="41"/>
      <c r="HSL708" s="41"/>
      <c r="HSM708" s="41"/>
      <c r="HSN708" s="36"/>
      <c r="HSO708" s="41"/>
      <c r="HSP708" s="36"/>
      <c r="HSQ708" s="34"/>
      <c r="HSR708" s="34"/>
      <c r="HSS708" s="37"/>
      <c r="HST708" s="38"/>
      <c r="HSU708" s="34"/>
      <c r="HSV708" s="39"/>
      <c r="HSW708" s="39"/>
      <c r="HSX708" s="39"/>
      <c r="HSY708" s="39"/>
      <c r="HSZ708" s="39"/>
      <c r="HTA708" s="39"/>
      <c r="HTB708" s="39"/>
      <c r="HTC708" s="39"/>
      <c r="HTD708" s="39"/>
      <c r="HTE708" s="39"/>
      <c r="HTF708" s="39"/>
      <c r="HTG708" s="37"/>
      <c r="HTH708" s="37"/>
      <c r="HTI708" s="37"/>
      <c r="HTJ708" s="37"/>
      <c r="HTK708" s="34"/>
      <c r="HTL708" s="40"/>
      <c r="HTM708" s="34"/>
      <c r="HTN708" s="34"/>
      <c r="HTO708" s="35"/>
      <c r="HTP708" s="36"/>
      <c r="HTQ708" s="37"/>
      <c r="HTR708" s="34"/>
      <c r="HTS708" s="34"/>
      <c r="HTT708" s="41"/>
      <c r="HTU708" s="41"/>
      <c r="HTV708" s="41"/>
      <c r="HTW708" s="41"/>
      <c r="HTX708" s="36"/>
      <c r="HTY708" s="41"/>
      <c r="HTZ708" s="36"/>
      <c r="HUA708" s="34"/>
      <c r="HUB708" s="34"/>
      <c r="HUC708" s="37"/>
      <c r="HUD708" s="38"/>
      <c r="HUE708" s="34"/>
      <c r="HUF708" s="39"/>
      <c r="HUG708" s="39"/>
      <c r="HUH708" s="39"/>
      <c r="HUI708" s="39"/>
      <c r="HUJ708" s="39"/>
      <c r="HUK708" s="39"/>
      <c r="HUL708" s="39"/>
      <c r="HUM708" s="39"/>
      <c r="HUN708" s="39"/>
      <c r="HUO708" s="39"/>
      <c r="HUP708" s="39"/>
      <c r="HUQ708" s="37"/>
      <c r="HUR708" s="37"/>
      <c r="HUS708" s="37"/>
      <c r="HUT708" s="37"/>
      <c r="HUU708" s="34"/>
      <c r="HUV708" s="40"/>
      <c r="HUW708" s="34"/>
      <c r="HUX708" s="34"/>
      <c r="HUY708" s="35"/>
      <c r="HUZ708" s="36"/>
      <c r="HVA708" s="37"/>
      <c r="HVB708" s="34"/>
      <c r="HVC708" s="34"/>
      <c r="HVD708" s="41"/>
      <c r="HVE708" s="41"/>
      <c r="HVF708" s="41"/>
      <c r="HVG708" s="41"/>
      <c r="HVH708" s="36"/>
      <c r="HVI708" s="41"/>
      <c r="HVJ708" s="36"/>
      <c r="HVK708" s="34"/>
      <c r="HVL708" s="34"/>
      <c r="HVM708" s="37"/>
      <c r="HVN708" s="38"/>
      <c r="HVO708" s="34"/>
      <c r="HVP708" s="39"/>
      <c r="HVQ708" s="39"/>
      <c r="HVR708" s="39"/>
      <c r="HVS708" s="39"/>
      <c r="HVT708" s="39"/>
      <c r="HVU708" s="39"/>
      <c r="HVV708" s="39"/>
      <c r="HVW708" s="39"/>
      <c r="HVX708" s="39"/>
      <c r="HVY708" s="39"/>
      <c r="HVZ708" s="39"/>
      <c r="HWA708" s="37"/>
      <c r="HWB708" s="37"/>
      <c r="HWC708" s="37"/>
      <c r="HWD708" s="37"/>
      <c r="HWE708" s="34"/>
      <c r="HWF708" s="40"/>
      <c r="HWG708" s="34"/>
      <c r="HWH708" s="34"/>
      <c r="HWI708" s="35"/>
      <c r="HWJ708" s="36"/>
      <c r="HWK708" s="37"/>
      <c r="HWL708" s="34"/>
      <c r="HWM708" s="34"/>
      <c r="HWN708" s="41"/>
      <c r="HWO708" s="41"/>
      <c r="HWP708" s="41"/>
      <c r="HWQ708" s="41"/>
      <c r="HWR708" s="36"/>
      <c r="HWS708" s="41"/>
      <c r="HWT708" s="36"/>
      <c r="HWU708" s="34"/>
      <c r="HWV708" s="34"/>
      <c r="HWW708" s="37"/>
      <c r="HWX708" s="38"/>
      <c r="HWY708" s="34"/>
      <c r="HWZ708" s="39"/>
      <c r="HXA708" s="39"/>
      <c r="HXB708" s="39"/>
      <c r="HXC708" s="39"/>
      <c r="HXD708" s="39"/>
      <c r="HXE708" s="39"/>
      <c r="HXF708" s="39"/>
      <c r="HXG708" s="39"/>
      <c r="HXH708" s="39"/>
      <c r="HXI708" s="39"/>
      <c r="HXJ708" s="39"/>
      <c r="HXK708" s="37"/>
      <c r="HXL708" s="37"/>
      <c r="HXM708" s="37"/>
      <c r="HXN708" s="37"/>
      <c r="HXO708" s="34"/>
      <c r="HXP708" s="40"/>
      <c r="HXQ708" s="34"/>
      <c r="HXR708" s="34"/>
      <c r="HXS708" s="35"/>
      <c r="HXT708" s="36"/>
      <c r="HXU708" s="37"/>
      <c r="HXV708" s="34"/>
      <c r="HXW708" s="34"/>
      <c r="HXX708" s="41"/>
      <c r="HXY708" s="41"/>
      <c r="HXZ708" s="41"/>
      <c r="HYA708" s="41"/>
      <c r="HYB708" s="36"/>
      <c r="HYC708" s="41"/>
      <c r="HYD708" s="36"/>
      <c r="HYE708" s="34"/>
      <c r="HYF708" s="34"/>
      <c r="HYG708" s="37"/>
      <c r="HYH708" s="38"/>
      <c r="HYI708" s="34"/>
      <c r="HYJ708" s="39"/>
      <c r="HYK708" s="39"/>
      <c r="HYL708" s="39"/>
      <c r="HYM708" s="39"/>
      <c r="HYN708" s="39"/>
      <c r="HYO708" s="39"/>
      <c r="HYP708" s="39"/>
      <c r="HYQ708" s="39"/>
      <c r="HYR708" s="39"/>
      <c r="HYS708" s="39"/>
      <c r="HYT708" s="39"/>
      <c r="HYU708" s="37"/>
      <c r="HYV708" s="37"/>
      <c r="HYW708" s="37"/>
      <c r="HYX708" s="37"/>
      <c r="HYY708" s="34"/>
      <c r="HYZ708" s="40"/>
      <c r="HZA708" s="34"/>
      <c r="HZB708" s="34"/>
      <c r="HZC708" s="35"/>
      <c r="HZD708" s="36"/>
      <c r="HZE708" s="37"/>
      <c r="HZF708" s="34"/>
      <c r="HZG708" s="34"/>
      <c r="HZH708" s="41"/>
      <c r="HZI708" s="41"/>
      <c r="HZJ708" s="41"/>
      <c r="HZK708" s="41"/>
      <c r="HZL708" s="36"/>
      <c r="HZM708" s="41"/>
      <c r="HZN708" s="36"/>
      <c r="HZO708" s="34"/>
      <c r="HZP708" s="34"/>
      <c r="HZQ708" s="37"/>
      <c r="HZR708" s="38"/>
      <c r="HZS708" s="34"/>
      <c r="HZT708" s="39"/>
      <c r="HZU708" s="39"/>
      <c r="HZV708" s="39"/>
      <c r="HZW708" s="39"/>
      <c r="HZX708" s="39"/>
      <c r="HZY708" s="39"/>
      <c r="HZZ708" s="39"/>
      <c r="IAA708" s="39"/>
      <c r="IAB708" s="39"/>
      <c r="IAC708" s="39"/>
      <c r="IAD708" s="39"/>
      <c r="IAE708" s="37"/>
      <c r="IAF708" s="37"/>
      <c r="IAG708" s="37"/>
      <c r="IAH708" s="37"/>
      <c r="IAI708" s="34"/>
      <c r="IAJ708" s="40"/>
      <c r="IAK708" s="34"/>
      <c r="IAL708" s="34"/>
      <c r="IAM708" s="35"/>
      <c r="IAN708" s="36"/>
      <c r="IAO708" s="37"/>
      <c r="IAP708" s="34"/>
      <c r="IAQ708" s="34"/>
      <c r="IAR708" s="41"/>
      <c r="IAS708" s="41"/>
      <c r="IAT708" s="41"/>
      <c r="IAU708" s="41"/>
      <c r="IAV708" s="36"/>
      <c r="IAW708" s="41"/>
      <c r="IAX708" s="36"/>
      <c r="IAY708" s="34"/>
      <c r="IAZ708" s="34"/>
      <c r="IBA708" s="37"/>
      <c r="IBB708" s="38"/>
      <c r="IBC708" s="34"/>
      <c r="IBD708" s="39"/>
      <c r="IBE708" s="39"/>
      <c r="IBF708" s="39"/>
      <c r="IBG708" s="39"/>
      <c r="IBH708" s="39"/>
      <c r="IBI708" s="39"/>
      <c r="IBJ708" s="39"/>
      <c r="IBK708" s="39"/>
      <c r="IBL708" s="39"/>
      <c r="IBM708" s="39"/>
      <c r="IBN708" s="39"/>
      <c r="IBO708" s="37"/>
      <c r="IBP708" s="37"/>
      <c r="IBQ708" s="37"/>
      <c r="IBR708" s="37"/>
      <c r="IBS708" s="34"/>
      <c r="IBT708" s="40"/>
      <c r="IBU708" s="34"/>
      <c r="IBV708" s="34"/>
      <c r="IBW708" s="35"/>
      <c r="IBX708" s="36"/>
      <c r="IBY708" s="37"/>
      <c r="IBZ708" s="34"/>
      <c r="ICA708" s="34"/>
      <c r="ICB708" s="41"/>
      <c r="ICC708" s="41"/>
      <c r="ICD708" s="41"/>
      <c r="ICE708" s="41"/>
      <c r="ICF708" s="36"/>
      <c r="ICG708" s="41"/>
      <c r="ICH708" s="36"/>
      <c r="ICI708" s="34"/>
      <c r="ICJ708" s="34"/>
      <c r="ICK708" s="37"/>
      <c r="ICL708" s="38"/>
      <c r="ICM708" s="34"/>
      <c r="ICN708" s="39"/>
      <c r="ICO708" s="39"/>
      <c r="ICP708" s="39"/>
      <c r="ICQ708" s="39"/>
      <c r="ICR708" s="39"/>
      <c r="ICS708" s="39"/>
      <c r="ICT708" s="39"/>
      <c r="ICU708" s="39"/>
      <c r="ICV708" s="39"/>
      <c r="ICW708" s="39"/>
      <c r="ICX708" s="39"/>
      <c r="ICY708" s="37"/>
      <c r="ICZ708" s="37"/>
      <c r="IDA708" s="37"/>
      <c r="IDB708" s="37"/>
      <c r="IDC708" s="34"/>
      <c r="IDD708" s="40"/>
      <c r="IDE708" s="34"/>
      <c r="IDF708" s="34"/>
      <c r="IDG708" s="35"/>
      <c r="IDH708" s="36"/>
      <c r="IDI708" s="37"/>
      <c r="IDJ708" s="34"/>
      <c r="IDK708" s="34"/>
      <c r="IDL708" s="41"/>
      <c r="IDM708" s="41"/>
      <c r="IDN708" s="41"/>
      <c r="IDO708" s="41"/>
      <c r="IDP708" s="36"/>
      <c r="IDQ708" s="41"/>
      <c r="IDR708" s="36"/>
      <c r="IDS708" s="34"/>
      <c r="IDT708" s="34"/>
      <c r="IDU708" s="37"/>
      <c r="IDV708" s="38"/>
      <c r="IDW708" s="34"/>
      <c r="IDX708" s="39"/>
      <c r="IDY708" s="39"/>
      <c r="IDZ708" s="39"/>
      <c r="IEA708" s="39"/>
      <c r="IEB708" s="39"/>
      <c r="IEC708" s="39"/>
      <c r="IED708" s="39"/>
      <c r="IEE708" s="39"/>
      <c r="IEF708" s="39"/>
      <c r="IEG708" s="39"/>
      <c r="IEH708" s="39"/>
      <c r="IEI708" s="37"/>
      <c r="IEJ708" s="37"/>
      <c r="IEK708" s="37"/>
      <c r="IEL708" s="37"/>
      <c r="IEM708" s="34"/>
      <c r="IEN708" s="40"/>
      <c r="IEO708" s="34"/>
      <c r="IEP708" s="34"/>
      <c r="IEQ708" s="35"/>
      <c r="IER708" s="36"/>
      <c r="IES708" s="37"/>
      <c r="IET708" s="34"/>
      <c r="IEU708" s="34"/>
      <c r="IEV708" s="41"/>
      <c r="IEW708" s="41"/>
      <c r="IEX708" s="41"/>
      <c r="IEY708" s="41"/>
      <c r="IEZ708" s="36"/>
      <c r="IFA708" s="41"/>
      <c r="IFB708" s="36"/>
      <c r="IFC708" s="34"/>
      <c r="IFD708" s="34"/>
      <c r="IFE708" s="37"/>
      <c r="IFF708" s="38"/>
      <c r="IFG708" s="34"/>
      <c r="IFH708" s="39"/>
      <c r="IFI708" s="39"/>
      <c r="IFJ708" s="39"/>
      <c r="IFK708" s="39"/>
      <c r="IFL708" s="39"/>
      <c r="IFM708" s="39"/>
      <c r="IFN708" s="39"/>
      <c r="IFO708" s="39"/>
      <c r="IFP708" s="39"/>
      <c r="IFQ708" s="39"/>
      <c r="IFR708" s="39"/>
      <c r="IFS708" s="37"/>
      <c r="IFT708" s="37"/>
      <c r="IFU708" s="37"/>
      <c r="IFV708" s="37"/>
      <c r="IFW708" s="34"/>
      <c r="IFX708" s="40"/>
      <c r="IFY708" s="34"/>
      <c r="IFZ708" s="34"/>
      <c r="IGA708" s="35"/>
      <c r="IGB708" s="36"/>
      <c r="IGC708" s="37"/>
      <c r="IGD708" s="34"/>
      <c r="IGE708" s="34"/>
      <c r="IGF708" s="41"/>
      <c r="IGG708" s="41"/>
      <c r="IGH708" s="41"/>
      <c r="IGI708" s="41"/>
      <c r="IGJ708" s="36"/>
      <c r="IGK708" s="41"/>
      <c r="IGL708" s="36"/>
      <c r="IGM708" s="34"/>
      <c r="IGN708" s="34"/>
      <c r="IGO708" s="37"/>
      <c r="IGP708" s="38"/>
      <c r="IGQ708" s="34"/>
      <c r="IGR708" s="39"/>
      <c r="IGS708" s="39"/>
      <c r="IGT708" s="39"/>
      <c r="IGU708" s="39"/>
      <c r="IGV708" s="39"/>
      <c r="IGW708" s="39"/>
      <c r="IGX708" s="39"/>
      <c r="IGY708" s="39"/>
      <c r="IGZ708" s="39"/>
      <c r="IHA708" s="39"/>
      <c r="IHB708" s="39"/>
      <c r="IHC708" s="37"/>
      <c r="IHD708" s="37"/>
      <c r="IHE708" s="37"/>
      <c r="IHF708" s="37"/>
      <c r="IHG708" s="34"/>
      <c r="IHH708" s="40"/>
      <c r="IHI708" s="34"/>
      <c r="IHJ708" s="34"/>
      <c r="IHK708" s="35"/>
      <c r="IHL708" s="36"/>
      <c r="IHM708" s="37"/>
      <c r="IHN708" s="34"/>
      <c r="IHO708" s="34"/>
      <c r="IHP708" s="41"/>
      <c r="IHQ708" s="41"/>
      <c r="IHR708" s="41"/>
      <c r="IHS708" s="41"/>
      <c r="IHT708" s="36"/>
      <c r="IHU708" s="41"/>
      <c r="IHV708" s="36"/>
      <c r="IHW708" s="34"/>
      <c r="IHX708" s="34"/>
      <c r="IHY708" s="37"/>
      <c r="IHZ708" s="38"/>
      <c r="IIA708" s="34"/>
      <c r="IIB708" s="39"/>
      <c r="IIC708" s="39"/>
      <c r="IID708" s="39"/>
      <c r="IIE708" s="39"/>
      <c r="IIF708" s="39"/>
      <c r="IIG708" s="39"/>
      <c r="IIH708" s="39"/>
      <c r="III708" s="39"/>
      <c r="IIJ708" s="39"/>
      <c r="IIK708" s="39"/>
      <c r="IIL708" s="39"/>
      <c r="IIM708" s="37"/>
      <c r="IIN708" s="37"/>
      <c r="IIO708" s="37"/>
      <c r="IIP708" s="37"/>
      <c r="IIQ708" s="34"/>
      <c r="IIR708" s="40"/>
      <c r="IIS708" s="34"/>
      <c r="IIT708" s="34"/>
      <c r="IIU708" s="35"/>
      <c r="IIV708" s="36"/>
      <c r="IIW708" s="37"/>
      <c r="IIX708" s="34"/>
      <c r="IIY708" s="34"/>
      <c r="IIZ708" s="41"/>
      <c r="IJA708" s="41"/>
      <c r="IJB708" s="41"/>
      <c r="IJC708" s="41"/>
      <c r="IJD708" s="36"/>
      <c r="IJE708" s="41"/>
      <c r="IJF708" s="36"/>
      <c r="IJG708" s="34"/>
      <c r="IJH708" s="34"/>
      <c r="IJI708" s="37"/>
      <c r="IJJ708" s="38"/>
      <c r="IJK708" s="34"/>
      <c r="IJL708" s="39"/>
      <c r="IJM708" s="39"/>
      <c r="IJN708" s="39"/>
      <c r="IJO708" s="39"/>
      <c r="IJP708" s="39"/>
      <c r="IJQ708" s="39"/>
      <c r="IJR708" s="39"/>
      <c r="IJS708" s="39"/>
      <c r="IJT708" s="39"/>
      <c r="IJU708" s="39"/>
      <c r="IJV708" s="39"/>
      <c r="IJW708" s="37"/>
      <c r="IJX708" s="37"/>
      <c r="IJY708" s="37"/>
      <c r="IJZ708" s="37"/>
      <c r="IKA708" s="34"/>
      <c r="IKB708" s="40"/>
      <c r="IKC708" s="34"/>
      <c r="IKD708" s="34"/>
      <c r="IKE708" s="35"/>
      <c r="IKF708" s="36"/>
      <c r="IKG708" s="37"/>
      <c r="IKH708" s="34"/>
      <c r="IKI708" s="34"/>
      <c r="IKJ708" s="41"/>
      <c r="IKK708" s="41"/>
      <c r="IKL708" s="41"/>
      <c r="IKM708" s="41"/>
      <c r="IKN708" s="36"/>
      <c r="IKO708" s="41"/>
      <c r="IKP708" s="36"/>
      <c r="IKQ708" s="34"/>
      <c r="IKR708" s="34"/>
      <c r="IKS708" s="37"/>
      <c r="IKT708" s="38"/>
      <c r="IKU708" s="34"/>
      <c r="IKV708" s="39"/>
      <c r="IKW708" s="39"/>
      <c r="IKX708" s="39"/>
      <c r="IKY708" s="39"/>
      <c r="IKZ708" s="39"/>
      <c r="ILA708" s="39"/>
      <c r="ILB708" s="39"/>
      <c r="ILC708" s="39"/>
      <c r="ILD708" s="39"/>
      <c r="ILE708" s="39"/>
      <c r="ILF708" s="39"/>
      <c r="ILG708" s="37"/>
      <c r="ILH708" s="37"/>
      <c r="ILI708" s="37"/>
      <c r="ILJ708" s="37"/>
      <c r="ILK708" s="34"/>
      <c r="ILL708" s="40"/>
      <c r="ILM708" s="34"/>
      <c r="ILN708" s="34"/>
      <c r="ILO708" s="35"/>
      <c r="ILP708" s="36"/>
      <c r="ILQ708" s="37"/>
      <c r="ILR708" s="34"/>
      <c r="ILS708" s="34"/>
      <c r="ILT708" s="41"/>
      <c r="ILU708" s="41"/>
      <c r="ILV708" s="41"/>
      <c r="ILW708" s="41"/>
      <c r="ILX708" s="36"/>
      <c r="ILY708" s="41"/>
      <c r="ILZ708" s="36"/>
      <c r="IMA708" s="34"/>
      <c r="IMB708" s="34"/>
      <c r="IMC708" s="37"/>
      <c r="IMD708" s="38"/>
      <c r="IME708" s="34"/>
      <c r="IMF708" s="39"/>
      <c r="IMG708" s="39"/>
      <c r="IMH708" s="39"/>
      <c r="IMI708" s="39"/>
      <c r="IMJ708" s="39"/>
      <c r="IMK708" s="39"/>
      <c r="IML708" s="39"/>
      <c r="IMM708" s="39"/>
      <c r="IMN708" s="39"/>
      <c r="IMO708" s="39"/>
      <c r="IMP708" s="39"/>
      <c r="IMQ708" s="37"/>
      <c r="IMR708" s="37"/>
      <c r="IMS708" s="37"/>
      <c r="IMT708" s="37"/>
      <c r="IMU708" s="34"/>
      <c r="IMV708" s="40"/>
      <c r="IMW708" s="34"/>
      <c r="IMX708" s="34"/>
      <c r="IMY708" s="35"/>
      <c r="IMZ708" s="36"/>
      <c r="INA708" s="37"/>
      <c r="INB708" s="34"/>
      <c r="INC708" s="34"/>
      <c r="IND708" s="41"/>
      <c r="INE708" s="41"/>
      <c r="INF708" s="41"/>
      <c r="ING708" s="41"/>
      <c r="INH708" s="36"/>
      <c r="INI708" s="41"/>
      <c r="INJ708" s="36"/>
      <c r="INK708" s="34"/>
      <c r="INL708" s="34"/>
      <c r="INM708" s="37"/>
      <c r="INN708" s="38"/>
      <c r="INO708" s="34"/>
      <c r="INP708" s="39"/>
      <c r="INQ708" s="39"/>
      <c r="INR708" s="39"/>
      <c r="INS708" s="39"/>
      <c r="INT708" s="39"/>
      <c r="INU708" s="39"/>
      <c r="INV708" s="39"/>
      <c r="INW708" s="39"/>
      <c r="INX708" s="39"/>
      <c r="INY708" s="39"/>
      <c r="INZ708" s="39"/>
      <c r="IOA708" s="37"/>
      <c r="IOB708" s="37"/>
      <c r="IOC708" s="37"/>
      <c r="IOD708" s="37"/>
      <c r="IOE708" s="34"/>
      <c r="IOF708" s="40"/>
      <c r="IOG708" s="34"/>
      <c r="IOH708" s="34"/>
      <c r="IOI708" s="35"/>
      <c r="IOJ708" s="36"/>
      <c r="IOK708" s="37"/>
      <c r="IOL708" s="34"/>
      <c r="IOM708" s="34"/>
      <c r="ION708" s="41"/>
      <c r="IOO708" s="41"/>
      <c r="IOP708" s="41"/>
      <c r="IOQ708" s="41"/>
      <c r="IOR708" s="36"/>
      <c r="IOS708" s="41"/>
      <c r="IOT708" s="36"/>
      <c r="IOU708" s="34"/>
      <c r="IOV708" s="34"/>
      <c r="IOW708" s="37"/>
      <c r="IOX708" s="38"/>
      <c r="IOY708" s="34"/>
      <c r="IOZ708" s="39"/>
      <c r="IPA708" s="39"/>
      <c r="IPB708" s="39"/>
      <c r="IPC708" s="39"/>
      <c r="IPD708" s="39"/>
      <c r="IPE708" s="39"/>
      <c r="IPF708" s="39"/>
      <c r="IPG708" s="39"/>
      <c r="IPH708" s="39"/>
      <c r="IPI708" s="39"/>
      <c r="IPJ708" s="39"/>
      <c r="IPK708" s="37"/>
      <c r="IPL708" s="37"/>
      <c r="IPM708" s="37"/>
      <c r="IPN708" s="37"/>
      <c r="IPO708" s="34"/>
      <c r="IPP708" s="40"/>
      <c r="IPQ708" s="34"/>
      <c r="IPR708" s="34"/>
      <c r="IPS708" s="35"/>
      <c r="IPT708" s="36"/>
      <c r="IPU708" s="37"/>
      <c r="IPV708" s="34"/>
      <c r="IPW708" s="34"/>
      <c r="IPX708" s="41"/>
      <c r="IPY708" s="41"/>
      <c r="IPZ708" s="41"/>
      <c r="IQA708" s="41"/>
      <c r="IQB708" s="36"/>
      <c r="IQC708" s="41"/>
      <c r="IQD708" s="36"/>
      <c r="IQE708" s="34"/>
      <c r="IQF708" s="34"/>
      <c r="IQG708" s="37"/>
      <c r="IQH708" s="38"/>
      <c r="IQI708" s="34"/>
      <c r="IQJ708" s="39"/>
      <c r="IQK708" s="39"/>
      <c r="IQL708" s="39"/>
      <c r="IQM708" s="39"/>
      <c r="IQN708" s="39"/>
      <c r="IQO708" s="39"/>
      <c r="IQP708" s="39"/>
      <c r="IQQ708" s="39"/>
      <c r="IQR708" s="39"/>
      <c r="IQS708" s="39"/>
      <c r="IQT708" s="39"/>
      <c r="IQU708" s="37"/>
      <c r="IQV708" s="37"/>
      <c r="IQW708" s="37"/>
      <c r="IQX708" s="37"/>
      <c r="IQY708" s="34"/>
      <c r="IQZ708" s="40"/>
      <c r="IRA708" s="34"/>
      <c r="IRB708" s="34"/>
      <c r="IRC708" s="35"/>
      <c r="IRD708" s="36"/>
      <c r="IRE708" s="37"/>
      <c r="IRF708" s="34"/>
      <c r="IRG708" s="34"/>
      <c r="IRH708" s="41"/>
      <c r="IRI708" s="41"/>
      <c r="IRJ708" s="41"/>
      <c r="IRK708" s="41"/>
      <c r="IRL708" s="36"/>
      <c r="IRM708" s="41"/>
      <c r="IRN708" s="36"/>
      <c r="IRO708" s="34"/>
      <c r="IRP708" s="34"/>
      <c r="IRQ708" s="37"/>
      <c r="IRR708" s="38"/>
      <c r="IRS708" s="34"/>
      <c r="IRT708" s="39"/>
      <c r="IRU708" s="39"/>
      <c r="IRV708" s="39"/>
      <c r="IRW708" s="39"/>
      <c r="IRX708" s="39"/>
      <c r="IRY708" s="39"/>
      <c r="IRZ708" s="39"/>
      <c r="ISA708" s="39"/>
      <c r="ISB708" s="39"/>
      <c r="ISC708" s="39"/>
      <c r="ISD708" s="39"/>
      <c r="ISE708" s="37"/>
      <c r="ISF708" s="37"/>
      <c r="ISG708" s="37"/>
      <c r="ISH708" s="37"/>
      <c r="ISI708" s="34"/>
      <c r="ISJ708" s="40"/>
      <c r="ISK708" s="34"/>
      <c r="ISL708" s="34"/>
      <c r="ISM708" s="35"/>
      <c r="ISN708" s="36"/>
      <c r="ISO708" s="37"/>
      <c r="ISP708" s="34"/>
      <c r="ISQ708" s="34"/>
      <c r="ISR708" s="41"/>
      <c r="ISS708" s="41"/>
      <c r="IST708" s="41"/>
      <c r="ISU708" s="41"/>
      <c r="ISV708" s="36"/>
      <c r="ISW708" s="41"/>
      <c r="ISX708" s="36"/>
      <c r="ISY708" s="34"/>
      <c r="ISZ708" s="34"/>
      <c r="ITA708" s="37"/>
      <c r="ITB708" s="38"/>
      <c r="ITC708" s="34"/>
      <c r="ITD708" s="39"/>
      <c r="ITE708" s="39"/>
      <c r="ITF708" s="39"/>
      <c r="ITG708" s="39"/>
      <c r="ITH708" s="39"/>
      <c r="ITI708" s="39"/>
      <c r="ITJ708" s="39"/>
      <c r="ITK708" s="39"/>
      <c r="ITL708" s="39"/>
      <c r="ITM708" s="39"/>
      <c r="ITN708" s="39"/>
      <c r="ITO708" s="37"/>
      <c r="ITP708" s="37"/>
      <c r="ITQ708" s="37"/>
      <c r="ITR708" s="37"/>
      <c r="ITS708" s="34"/>
      <c r="ITT708" s="40"/>
      <c r="ITU708" s="34"/>
      <c r="ITV708" s="34"/>
      <c r="ITW708" s="35"/>
      <c r="ITX708" s="36"/>
      <c r="ITY708" s="37"/>
      <c r="ITZ708" s="34"/>
      <c r="IUA708" s="34"/>
      <c r="IUB708" s="41"/>
      <c r="IUC708" s="41"/>
      <c r="IUD708" s="41"/>
      <c r="IUE708" s="41"/>
      <c r="IUF708" s="36"/>
      <c r="IUG708" s="41"/>
      <c r="IUH708" s="36"/>
      <c r="IUI708" s="34"/>
      <c r="IUJ708" s="34"/>
      <c r="IUK708" s="37"/>
      <c r="IUL708" s="38"/>
      <c r="IUM708" s="34"/>
      <c r="IUN708" s="39"/>
      <c r="IUO708" s="39"/>
      <c r="IUP708" s="39"/>
      <c r="IUQ708" s="39"/>
      <c r="IUR708" s="39"/>
      <c r="IUS708" s="39"/>
      <c r="IUT708" s="39"/>
      <c r="IUU708" s="39"/>
      <c r="IUV708" s="39"/>
      <c r="IUW708" s="39"/>
      <c r="IUX708" s="39"/>
      <c r="IUY708" s="37"/>
      <c r="IUZ708" s="37"/>
      <c r="IVA708" s="37"/>
      <c r="IVB708" s="37"/>
      <c r="IVC708" s="34"/>
      <c r="IVD708" s="40"/>
      <c r="IVE708" s="34"/>
      <c r="IVF708" s="34"/>
      <c r="IVG708" s="35"/>
      <c r="IVH708" s="36"/>
      <c r="IVI708" s="37"/>
      <c r="IVJ708" s="34"/>
      <c r="IVK708" s="34"/>
      <c r="IVL708" s="41"/>
      <c r="IVM708" s="41"/>
      <c r="IVN708" s="41"/>
      <c r="IVO708" s="41"/>
      <c r="IVP708" s="36"/>
      <c r="IVQ708" s="41"/>
      <c r="IVR708" s="36"/>
      <c r="IVS708" s="34"/>
      <c r="IVT708" s="34"/>
      <c r="IVU708" s="37"/>
      <c r="IVV708" s="38"/>
      <c r="IVW708" s="34"/>
      <c r="IVX708" s="39"/>
      <c r="IVY708" s="39"/>
      <c r="IVZ708" s="39"/>
      <c r="IWA708" s="39"/>
      <c r="IWB708" s="39"/>
      <c r="IWC708" s="39"/>
      <c r="IWD708" s="39"/>
      <c r="IWE708" s="39"/>
      <c r="IWF708" s="39"/>
      <c r="IWG708" s="39"/>
      <c r="IWH708" s="39"/>
      <c r="IWI708" s="37"/>
      <c r="IWJ708" s="37"/>
      <c r="IWK708" s="37"/>
      <c r="IWL708" s="37"/>
      <c r="IWM708" s="34"/>
      <c r="IWN708" s="40"/>
      <c r="IWO708" s="34"/>
      <c r="IWP708" s="34"/>
      <c r="IWQ708" s="35"/>
      <c r="IWR708" s="36"/>
      <c r="IWS708" s="37"/>
      <c r="IWT708" s="34"/>
      <c r="IWU708" s="34"/>
      <c r="IWV708" s="41"/>
      <c r="IWW708" s="41"/>
      <c r="IWX708" s="41"/>
      <c r="IWY708" s="41"/>
      <c r="IWZ708" s="36"/>
      <c r="IXA708" s="41"/>
      <c r="IXB708" s="36"/>
      <c r="IXC708" s="34"/>
      <c r="IXD708" s="34"/>
      <c r="IXE708" s="37"/>
      <c r="IXF708" s="38"/>
      <c r="IXG708" s="34"/>
      <c r="IXH708" s="39"/>
      <c r="IXI708" s="39"/>
      <c r="IXJ708" s="39"/>
      <c r="IXK708" s="39"/>
      <c r="IXL708" s="39"/>
      <c r="IXM708" s="39"/>
      <c r="IXN708" s="39"/>
      <c r="IXO708" s="39"/>
      <c r="IXP708" s="39"/>
      <c r="IXQ708" s="39"/>
      <c r="IXR708" s="39"/>
      <c r="IXS708" s="37"/>
      <c r="IXT708" s="37"/>
      <c r="IXU708" s="37"/>
      <c r="IXV708" s="37"/>
      <c r="IXW708" s="34"/>
      <c r="IXX708" s="40"/>
      <c r="IXY708" s="34"/>
      <c r="IXZ708" s="34"/>
      <c r="IYA708" s="35"/>
      <c r="IYB708" s="36"/>
      <c r="IYC708" s="37"/>
      <c r="IYD708" s="34"/>
      <c r="IYE708" s="34"/>
      <c r="IYF708" s="41"/>
      <c r="IYG708" s="41"/>
      <c r="IYH708" s="41"/>
      <c r="IYI708" s="41"/>
      <c r="IYJ708" s="36"/>
      <c r="IYK708" s="41"/>
      <c r="IYL708" s="36"/>
      <c r="IYM708" s="34"/>
      <c r="IYN708" s="34"/>
      <c r="IYO708" s="37"/>
      <c r="IYP708" s="38"/>
      <c r="IYQ708" s="34"/>
      <c r="IYR708" s="39"/>
      <c r="IYS708" s="39"/>
      <c r="IYT708" s="39"/>
      <c r="IYU708" s="39"/>
      <c r="IYV708" s="39"/>
      <c r="IYW708" s="39"/>
      <c r="IYX708" s="39"/>
      <c r="IYY708" s="39"/>
      <c r="IYZ708" s="39"/>
      <c r="IZA708" s="39"/>
      <c r="IZB708" s="39"/>
      <c r="IZC708" s="37"/>
      <c r="IZD708" s="37"/>
      <c r="IZE708" s="37"/>
      <c r="IZF708" s="37"/>
      <c r="IZG708" s="34"/>
      <c r="IZH708" s="40"/>
      <c r="IZI708" s="34"/>
      <c r="IZJ708" s="34"/>
      <c r="IZK708" s="35"/>
      <c r="IZL708" s="36"/>
      <c r="IZM708" s="37"/>
      <c r="IZN708" s="34"/>
      <c r="IZO708" s="34"/>
      <c r="IZP708" s="41"/>
      <c r="IZQ708" s="41"/>
      <c r="IZR708" s="41"/>
      <c r="IZS708" s="41"/>
      <c r="IZT708" s="36"/>
      <c r="IZU708" s="41"/>
      <c r="IZV708" s="36"/>
      <c r="IZW708" s="34"/>
      <c r="IZX708" s="34"/>
      <c r="IZY708" s="37"/>
      <c r="IZZ708" s="38"/>
      <c r="JAA708" s="34"/>
      <c r="JAB708" s="39"/>
      <c r="JAC708" s="39"/>
      <c r="JAD708" s="39"/>
      <c r="JAE708" s="39"/>
      <c r="JAF708" s="39"/>
      <c r="JAG708" s="39"/>
      <c r="JAH708" s="39"/>
      <c r="JAI708" s="39"/>
      <c r="JAJ708" s="39"/>
      <c r="JAK708" s="39"/>
      <c r="JAL708" s="39"/>
      <c r="JAM708" s="37"/>
      <c r="JAN708" s="37"/>
      <c r="JAO708" s="37"/>
      <c r="JAP708" s="37"/>
      <c r="JAQ708" s="34"/>
      <c r="JAR708" s="40"/>
      <c r="JAS708" s="34"/>
      <c r="JAT708" s="34"/>
      <c r="JAU708" s="35"/>
      <c r="JAV708" s="36"/>
      <c r="JAW708" s="37"/>
      <c r="JAX708" s="34"/>
      <c r="JAY708" s="34"/>
      <c r="JAZ708" s="41"/>
      <c r="JBA708" s="41"/>
      <c r="JBB708" s="41"/>
      <c r="JBC708" s="41"/>
      <c r="JBD708" s="36"/>
      <c r="JBE708" s="41"/>
      <c r="JBF708" s="36"/>
      <c r="JBG708" s="34"/>
      <c r="JBH708" s="34"/>
      <c r="JBI708" s="37"/>
      <c r="JBJ708" s="38"/>
      <c r="JBK708" s="34"/>
      <c r="JBL708" s="39"/>
      <c r="JBM708" s="39"/>
      <c r="JBN708" s="39"/>
      <c r="JBO708" s="39"/>
      <c r="JBP708" s="39"/>
      <c r="JBQ708" s="39"/>
      <c r="JBR708" s="39"/>
      <c r="JBS708" s="39"/>
      <c r="JBT708" s="39"/>
      <c r="JBU708" s="39"/>
      <c r="JBV708" s="39"/>
      <c r="JBW708" s="37"/>
      <c r="JBX708" s="37"/>
      <c r="JBY708" s="37"/>
      <c r="JBZ708" s="37"/>
      <c r="JCA708" s="34"/>
      <c r="JCB708" s="40"/>
      <c r="JCC708" s="34"/>
      <c r="JCD708" s="34"/>
      <c r="JCE708" s="35"/>
      <c r="JCF708" s="36"/>
      <c r="JCG708" s="37"/>
      <c r="JCH708" s="34"/>
      <c r="JCI708" s="34"/>
      <c r="JCJ708" s="41"/>
      <c r="JCK708" s="41"/>
      <c r="JCL708" s="41"/>
      <c r="JCM708" s="41"/>
      <c r="JCN708" s="36"/>
      <c r="JCO708" s="41"/>
      <c r="JCP708" s="36"/>
      <c r="JCQ708" s="34"/>
      <c r="JCR708" s="34"/>
      <c r="JCS708" s="37"/>
      <c r="JCT708" s="38"/>
      <c r="JCU708" s="34"/>
      <c r="JCV708" s="39"/>
      <c r="JCW708" s="39"/>
      <c r="JCX708" s="39"/>
      <c r="JCY708" s="39"/>
      <c r="JCZ708" s="39"/>
      <c r="JDA708" s="39"/>
      <c r="JDB708" s="39"/>
      <c r="JDC708" s="39"/>
      <c r="JDD708" s="39"/>
      <c r="JDE708" s="39"/>
      <c r="JDF708" s="39"/>
      <c r="JDG708" s="37"/>
      <c r="JDH708" s="37"/>
      <c r="JDI708" s="37"/>
      <c r="JDJ708" s="37"/>
      <c r="JDK708" s="34"/>
      <c r="JDL708" s="40"/>
      <c r="JDM708" s="34"/>
      <c r="JDN708" s="34"/>
      <c r="JDO708" s="35"/>
      <c r="JDP708" s="36"/>
      <c r="JDQ708" s="37"/>
      <c r="JDR708" s="34"/>
      <c r="JDS708" s="34"/>
      <c r="JDT708" s="41"/>
      <c r="JDU708" s="41"/>
      <c r="JDV708" s="41"/>
      <c r="JDW708" s="41"/>
      <c r="JDX708" s="36"/>
      <c r="JDY708" s="41"/>
      <c r="JDZ708" s="36"/>
      <c r="JEA708" s="34"/>
      <c r="JEB708" s="34"/>
      <c r="JEC708" s="37"/>
      <c r="JED708" s="38"/>
      <c r="JEE708" s="34"/>
      <c r="JEF708" s="39"/>
      <c r="JEG708" s="39"/>
      <c r="JEH708" s="39"/>
      <c r="JEI708" s="39"/>
      <c r="JEJ708" s="39"/>
      <c r="JEK708" s="39"/>
      <c r="JEL708" s="39"/>
      <c r="JEM708" s="39"/>
      <c r="JEN708" s="39"/>
      <c r="JEO708" s="39"/>
      <c r="JEP708" s="39"/>
      <c r="JEQ708" s="37"/>
      <c r="JER708" s="37"/>
      <c r="JES708" s="37"/>
      <c r="JET708" s="37"/>
      <c r="JEU708" s="34"/>
      <c r="JEV708" s="40"/>
      <c r="JEW708" s="34"/>
      <c r="JEX708" s="34"/>
      <c r="JEY708" s="35"/>
      <c r="JEZ708" s="36"/>
      <c r="JFA708" s="37"/>
      <c r="JFB708" s="34"/>
      <c r="JFC708" s="34"/>
      <c r="JFD708" s="41"/>
      <c r="JFE708" s="41"/>
      <c r="JFF708" s="41"/>
      <c r="JFG708" s="41"/>
      <c r="JFH708" s="36"/>
      <c r="JFI708" s="41"/>
      <c r="JFJ708" s="36"/>
      <c r="JFK708" s="34"/>
      <c r="JFL708" s="34"/>
      <c r="JFM708" s="37"/>
      <c r="JFN708" s="38"/>
      <c r="JFO708" s="34"/>
      <c r="JFP708" s="39"/>
      <c r="JFQ708" s="39"/>
      <c r="JFR708" s="39"/>
      <c r="JFS708" s="39"/>
      <c r="JFT708" s="39"/>
      <c r="JFU708" s="39"/>
      <c r="JFV708" s="39"/>
      <c r="JFW708" s="39"/>
      <c r="JFX708" s="39"/>
      <c r="JFY708" s="39"/>
      <c r="JFZ708" s="39"/>
      <c r="JGA708" s="37"/>
      <c r="JGB708" s="37"/>
      <c r="JGC708" s="37"/>
      <c r="JGD708" s="37"/>
      <c r="JGE708" s="34"/>
      <c r="JGF708" s="40"/>
      <c r="JGG708" s="34"/>
      <c r="JGH708" s="34"/>
      <c r="JGI708" s="35"/>
      <c r="JGJ708" s="36"/>
      <c r="JGK708" s="37"/>
      <c r="JGL708" s="34"/>
      <c r="JGM708" s="34"/>
      <c r="JGN708" s="41"/>
      <c r="JGO708" s="41"/>
      <c r="JGP708" s="41"/>
      <c r="JGQ708" s="41"/>
      <c r="JGR708" s="36"/>
      <c r="JGS708" s="41"/>
      <c r="JGT708" s="36"/>
      <c r="JGU708" s="34"/>
      <c r="JGV708" s="34"/>
      <c r="JGW708" s="37"/>
      <c r="JGX708" s="38"/>
      <c r="JGY708" s="34"/>
      <c r="JGZ708" s="39"/>
      <c r="JHA708" s="39"/>
      <c r="JHB708" s="39"/>
      <c r="JHC708" s="39"/>
      <c r="JHD708" s="39"/>
      <c r="JHE708" s="39"/>
      <c r="JHF708" s="39"/>
      <c r="JHG708" s="39"/>
      <c r="JHH708" s="39"/>
      <c r="JHI708" s="39"/>
      <c r="JHJ708" s="39"/>
      <c r="JHK708" s="37"/>
      <c r="JHL708" s="37"/>
      <c r="JHM708" s="37"/>
      <c r="JHN708" s="37"/>
      <c r="JHO708" s="34"/>
      <c r="JHP708" s="40"/>
      <c r="JHQ708" s="34"/>
      <c r="JHR708" s="34"/>
      <c r="JHS708" s="35"/>
      <c r="JHT708" s="36"/>
      <c r="JHU708" s="37"/>
      <c r="JHV708" s="34"/>
      <c r="JHW708" s="34"/>
      <c r="JHX708" s="41"/>
      <c r="JHY708" s="41"/>
      <c r="JHZ708" s="41"/>
      <c r="JIA708" s="41"/>
      <c r="JIB708" s="36"/>
      <c r="JIC708" s="41"/>
      <c r="JID708" s="36"/>
      <c r="JIE708" s="34"/>
      <c r="JIF708" s="34"/>
      <c r="JIG708" s="37"/>
      <c r="JIH708" s="38"/>
      <c r="JII708" s="34"/>
      <c r="JIJ708" s="39"/>
      <c r="JIK708" s="39"/>
      <c r="JIL708" s="39"/>
      <c r="JIM708" s="39"/>
      <c r="JIN708" s="39"/>
      <c r="JIO708" s="39"/>
      <c r="JIP708" s="39"/>
      <c r="JIQ708" s="39"/>
      <c r="JIR708" s="39"/>
      <c r="JIS708" s="39"/>
      <c r="JIT708" s="39"/>
      <c r="JIU708" s="37"/>
      <c r="JIV708" s="37"/>
      <c r="JIW708" s="37"/>
      <c r="JIX708" s="37"/>
      <c r="JIY708" s="34"/>
      <c r="JIZ708" s="40"/>
      <c r="JJA708" s="34"/>
      <c r="JJB708" s="34"/>
      <c r="JJC708" s="35"/>
      <c r="JJD708" s="36"/>
      <c r="JJE708" s="37"/>
      <c r="JJF708" s="34"/>
      <c r="JJG708" s="34"/>
      <c r="JJH708" s="41"/>
      <c r="JJI708" s="41"/>
      <c r="JJJ708" s="41"/>
      <c r="JJK708" s="41"/>
      <c r="JJL708" s="36"/>
      <c r="JJM708" s="41"/>
      <c r="JJN708" s="36"/>
      <c r="JJO708" s="34"/>
      <c r="JJP708" s="34"/>
      <c r="JJQ708" s="37"/>
      <c r="JJR708" s="38"/>
      <c r="JJS708" s="34"/>
      <c r="JJT708" s="39"/>
      <c r="JJU708" s="39"/>
      <c r="JJV708" s="39"/>
      <c r="JJW708" s="39"/>
      <c r="JJX708" s="39"/>
      <c r="JJY708" s="39"/>
      <c r="JJZ708" s="39"/>
      <c r="JKA708" s="39"/>
      <c r="JKB708" s="39"/>
      <c r="JKC708" s="39"/>
      <c r="JKD708" s="39"/>
      <c r="JKE708" s="37"/>
      <c r="JKF708" s="37"/>
      <c r="JKG708" s="37"/>
      <c r="JKH708" s="37"/>
      <c r="JKI708" s="34"/>
      <c r="JKJ708" s="40"/>
      <c r="JKK708" s="34"/>
      <c r="JKL708" s="34"/>
      <c r="JKM708" s="35"/>
      <c r="JKN708" s="36"/>
      <c r="JKO708" s="37"/>
      <c r="JKP708" s="34"/>
      <c r="JKQ708" s="34"/>
      <c r="JKR708" s="41"/>
      <c r="JKS708" s="41"/>
      <c r="JKT708" s="41"/>
      <c r="JKU708" s="41"/>
      <c r="JKV708" s="36"/>
      <c r="JKW708" s="41"/>
      <c r="JKX708" s="36"/>
      <c r="JKY708" s="34"/>
      <c r="JKZ708" s="34"/>
      <c r="JLA708" s="37"/>
      <c r="JLB708" s="38"/>
      <c r="JLC708" s="34"/>
      <c r="JLD708" s="39"/>
      <c r="JLE708" s="39"/>
      <c r="JLF708" s="39"/>
      <c r="JLG708" s="39"/>
      <c r="JLH708" s="39"/>
      <c r="JLI708" s="39"/>
      <c r="JLJ708" s="39"/>
      <c r="JLK708" s="39"/>
      <c r="JLL708" s="39"/>
      <c r="JLM708" s="39"/>
      <c r="JLN708" s="39"/>
      <c r="JLO708" s="37"/>
      <c r="JLP708" s="37"/>
      <c r="JLQ708" s="37"/>
      <c r="JLR708" s="37"/>
      <c r="JLS708" s="34"/>
      <c r="JLT708" s="40"/>
      <c r="JLU708" s="34"/>
      <c r="JLV708" s="34"/>
      <c r="JLW708" s="35"/>
      <c r="JLX708" s="36"/>
      <c r="JLY708" s="37"/>
      <c r="JLZ708" s="34"/>
      <c r="JMA708" s="34"/>
      <c r="JMB708" s="41"/>
      <c r="JMC708" s="41"/>
      <c r="JMD708" s="41"/>
      <c r="JME708" s="41"/>
      <c r="JMF708" s="36"/>
      <c r="JMG708" s="41"/>
      <c r="JMH708" s="36"/>
      <c r="JMI708" s="34"/>
      <c r="JMJ708" s="34"/>
      <c r="JMK708" s="37"/>
      <c r="JML708" s="38"/>
      <c r="JMM708" s="34"/>
      <c r="JMN708" s="39"/>
      <c r="JMO708" s="39"/>
      <c r="JMP708" s="39"/>
      <c r="JMQ708" s="39"/>
      <c r="JMR708" s="39"/>
      <c r="JMS708" s="39"/>
      <c r="JMT708" s="39"/>
      <c r="JMU708" s="39"/>
      <c r="JMV708" s="39"/>
      <c r="JMW708" s="39"/>
      <c r="JMX708" s="39"/>
      <c r="JMY708" s="37"/>
      <c r="JMZ708" s="37"/>
      <c r="JNA708" s="37"/>
      <c r="JNB708" s="37"/>
      <c r="JNC708" s="34"/>
      <c r="JND708" s="40"/>
      <c r="JNE708" s="34"/>
      <c r="JNF708" s="34"/>
      <c r="JNG708" s="35"/>
      <c r="JNH708" s="36"/>
      <c r="JNI708" s="37"/>
      <c r="JNJ708" s="34"/>
      <c r="JNK708" s="34"/>
      <c r="JNL708" s="41"/>
      <c r="JNM708" s="41"/>
      <c r="JNN708" s="41"/>
      <c r="JNO708" s="41"/>
      <c r="JNP708" s="36"/>
      <c r="JNQ708" s="41"/>
      <c r="JNR708" s="36"/>
      <c r="JNS708" s="34"/>
      <c r="JNT708" s="34"/>
      <c r="JNU708" s="37"/>
      <c r="JNV708" s="38"/>
      <c r="JNW708" s="34"/>
      <c r="JNX708" s="39"/>
      <c r="JNY708" s="39"/>
      <c r="JNZ708" s="39"/>
      <c r="JOA708" s="39"/>
      <c r="JOB708" s="39"/>
      <c r="JOC708" s="39"/>
      <c r="JOD708" s="39"/>
      <c r="JOE708" s="39"/>
      <c r="JOF708" s="39"/>
      <c r="JOG708" s="39"/>
      <c r="JOH708" s="39"/>
      <c r="JOI708" s="37"/>
      <c r="JOJ708" s="37"/>
      <c r="JOK708" s="37"/>
      <c r="JOL708" s="37"/>
      <c r="JOM708" s="34"/>
      <c r="JON708" s="40"/>
      <c r="JOO708" s="34"/>
      <c r="JOP708" s="34"/>
      <c r="JOQ708" s="35"/>
      <c r="JOR708" s="36"/>
      <c r="JOS708" s="37"/>
      <c r="JOT708" s="34"/>
      <c r="JOU708" s="34"/>
      <c r="JOV708" s="41"/>
      <c r="JOW708" s="41"/>
      <c r="JOX708" s="41"/>
      <c r="JOY708" s="41"/>
      <c r="JOZ708" s="36"/>
      <c r="JPA708" s="41"/>
      <c r="JPB708" s="36"/>
      <c r="JPC708" s="34"/>
      <c r="JPD708" s="34"/>
      <c r="JPE708" s="37"/>
      <c r="JPF708" s="38"/>
      <c r="JPG708" s="34"/>
      <c r="JPH708" s="39"/>
      <c r="JPI708" s="39"/>
      <c r="JPJ708" s="39"/>
      <c r="JPK708" s="39"/>
      <c r="JPL708" s="39"/>
      <c r="JPM708" s="39"/>
      <c r="JPN708" s="39"/>
      <c r="JPO708" s="39"/>
      <c r="JPP708" s="39"/>
      <c r="JPQ708" s="39"/>
      <c r="JPR708" s="39"/>
      <c r="JPS708" s="37"/>
      <c r="JPT708" s="37"/>
      <c r="JPU708" s="37"/>
      <c r="JPV708" s="37"/>
      <c r="JPW708" s="34"/>
      <c r="JPX708" s="40"/>
      <c r="JPY708" s="34"/>
      <c r="JPZ708" s="34"/>
      <c r="JQA708" s="35"/>
      <c r="JQB708" s="36"/>
      <c r="JQC708" s="37"/>
      <c r="JQD708" s="34"/>
      <c r="JQE708" s="34"/>
      <c r="JQF708" s="41"/>
      <c r="JQG708" s="41"/>
      <c r="JQH708" s="41"/>
      <c r="JQI708" s="41"/>
      <c r="JQJ708" s="36"/>
      <c r="JQK708" s="41"/>
      <c r="JQL708" s="36"/>
      <c r="JQM708" s="34"/>
      <c r="JQN708" s="34"/>
      <c r="JQO708" s="37"/>
      <c r="JQP708" s="38"/>
      <c r="JQQ708" s="34"/>
      <c r="JQR708" s="39"/>
      <c r="JQS708" s="39"/>
      <c r="JQT708" s="39"/>
      <c r="JQU708" s="39"/>
      <c r="JQV708" s="39"/>
      <c r="JQW708" s="39"/>
      <c r="JQX708" s="39"/>
      <c r="JQY708" s="39"/>
      <c r="JQZ708" s="39"/>
      <c r="JRA708" s="39"/>
      <c r="JRB708" s="39"/>
      <c r="JRC708" s="37"/>
      <c r="JRD708" s="37"/>
      <c r="JRE708" s="37"/>
      <c r="JRF708" s="37"/>
      <c r="JRG708" s="34"/>
      <c r="JRH708" s="40"/>
      <c r="JRI708" s="34"/>
      <c r="JRJ708" s="34"/>
      <c r="JRK708" s="35"/>
      <c r="JRL708" s="36"/>
      <c r="JRM708" s="37"/>
      <c r="JRN708" s="34"/>
      <c r="JRO708" s="34"/>
      <c r="JRP708" s="41"/>
      <c r="JRQ708" s="41"/>
      <c r="JRR708" s="41"/>
      <c r="JRS708" s="41"/>
      <c r="JRT708" s="36"/>
      <c r="JRU708" s="41"/>
      <c r="JRV708" s="36"/>
      <c r="JRW708" s="34"/>
      <c r="JRX708" s="34"/>
      <c r="JRY708" s="37"/>
      <c r="JRZ708" s="38"/>
      <c r="JSA708" s="34"/>
      <c r="JSB708" s="39"/>
      <c r="JSC708" s="39"/>
      <c r="JSD708" s="39"/>
      <c r="JSE708" s="39"/>
      <c r="JSF708" s="39"/>
      <c r="JSG708" s="39"/>
      <c r="JSH708" s="39"/>
      <c r="JSI708" s="39"/>
      <c r="JSJ708" s="39"/>
      <c r="JSK708" s="39"/>
      <c r="JSL708" s="39"/>
      <c r="JSM708" s="37"/>
      <c r="JSN708" s="37"/>
      <c r="JSO708" s="37"/>
      <c r="JSP708" s="37"/>
      <c r="JSQ708" s="34"/>
      <c r="JSR708" s="40"/>
      <c r="JSS708" s="34"/>
      <c r="JST708" s="34"/>
      <c r="JSU708" s="35"/>
      <c r="JSV708" s="36"/>
      <c r="JSW708" s="37"/>
      <c r="JSX708" s="34"/>
      <c r="JSY708" s="34"/>
      <c r="JSZ708" s="41"/>
      <c r="JTA708" s="41"/>
      <c r="JTB708" s="41"/>
      <c r="JTC708" s="41"/>
      <c r="JTD708" s="36"/>
      <c r="JTE708" s="41"/>
      <c r="JTF708" s="36"/>
      <c r="JTG708" s="34"/>
      <c r="JTH708" s="34"/>
      <c r="JTI708" s="37"/>
      <c r="JTJ708" s="38"/>
      <c r="JTK708" s="34"/>
      <c r="JTL708" s="39"/>
      <c r="JTM708" s="39"/>
      <c r="JTN708" s="39"/>
      <c r="JTO708" s="39"/>
      <c r="JTP708" s="39"/>
      <c r="JTQ708" s="39"/>
      <c r="JTR708" s="39"/>
      <c r="JTS708" s="39"/>
      <c r="JTT708" s="39"/>
      <c r="JTU708" s="39"/>
      <c r="JTV708" s="39"/>
      <c r="JTW708" s="37"/>
      <c r="JTX708" s="37"/>
      <c r="JTY708" s="37"/>
      <c r="JTZ708" s="37"/>
      <c r="JUA708" s="34"/>
      <c r="JUB708" s="40"/>
      <c r="JUC708" s="34"/>
      <c r="JUD708" s="34"/>
      <c r="JUE708" s="35"/>
      <c r="JUF708" s="36"/>
      <c r="JUG708" s="37"/>
      <c r="JUH708" s="34"/>
      <c r="JUI708" s="34"/>
      <c r="JUJ708" s="41"/>
      <c r="JUK708" s="41"/>
      <c r="JUL708" s="41"/>
      <c r="JUM708" s="41"/>
      <c r="JUN708" s="36"/>
      <c r="JUO708" s="41"/>
      <c r="JUP708" s="36"/>
      <c r="JUQ708" s="34"/>
      <c r="JUR708" s="34"/>
      <c r="JUS708" s="37"/>
      <c r="JUT708" s="38"/>
      <c r="JUU708" s="34"/>
      <c r="JUV708" s="39"/>
      <c r="JUW708" s="39"/>
      <c r="JUX708" s="39"/>
      <c r="JUY708" s="39"/>
      <c r="JUZ708" s="39"/>
      <c r="JVA708" s="39"/>
      <c r="JVB708" s="39"/>
      <c r="JVC708" s="39"/>
      <c r="JVD708" s="39"/>
      <c r="JVE708" s="39"/>
      <c r="JVF708" s="39"/>
      <c r="JVG708" s="37"/>
      <c r="JVH708" s="37"/>
      <c r="JVI708" s="37"/>
      <c r="JVJ708" s="37"/>
      <c r="JVK708" s="34"/>
      <c r="JVL708" s="40"/>
      <c r="JVM708" s="34"/>
      <c r="JVN708" s="34"/>
      <c r="JVO708" s="35"/>
      <c r="JVP708" s="36"/>
      <c r="JVQ708" s="37"/>
      <c r="JVR708" s="34"/>
      <c r="JVS708" s="34"/>
      <c r="JVT708" s="41"/>
      <c r="JVU708" s="41"/>
      <c r="JVV708" s="41"/>
      <c r="JVW708" s="41"/>
      <c r="JVX708" s="36"/>
      <c r="JVY708" s="41"/>
      <c r="JVZ708" s="36"/>
      <c r="JWA708" s="34"/>
      <c r="JWB708" s="34"/>
      <c r="JWC708" s="37"/>
      <c r="JWD708" s="38"/>
      <c r="JWE708" s="34"/>
      <c r="JWF708" s="39"/>
      <c r="JWG708" s="39"/>
      <c r="JWH708" s="39"/>
      <c r="JWI708" s="39"/>
      <c r="JWJ708" s="39"/>
      <c r="JWK708" s="39"/>
      <c r="JWL708" s="39"/>
      <c r="JWM708" s="39"/>
      <c r="JWN708" s="39"/>
      <c r="JWO708" s="39"/>
      <c r="JWP708" s="39"/>
      <c r="JWQ708" s="37"/>
      <c r="JWR708" s="37"/>
      <c r="JWS708" s="37"/>
      <c r="JWT708" s="37"/>
      <c r="JWU708" s="34"/>
      <c r="JWV708" s="40"/>
      <c r="JWW708" s="34"/>
      <c r="JWX708" s="34"/>
      <c r="JWY708" s="35"/>
      <c r="JWZ708" s="36"/>
      <c r="JXA708" s="37"/>
      <c r="JXB708" s="34"/>
      <c r="JXC708" s="34"/>
      <c r="JXD708" s="41"/>
      <c r="JXE708" s="41"/>
      <c r="JXF708" s="41"/>
      <c r="JXG708" s="41"/>
      <c r="JXH708" s="36"/>
      <c r="JXI708" s="41"/>
      <c r="JXJ708" s="36"/>
      <c r="JXK708" s="34"/>
      <c r="JXL708" s="34"/>
      <c r="JXM708" s="37"/>
      <c r="JXN708" s="38"/>
      <c r="JXO708" s="34"/>
      <c r="JXP708" s="39"/>
      <c r="JXQ708" s="39"/>
      <c r="JXR708" s="39"/>
      <c r="JXS708" s="39"/>
      <c r="JXT708" s="39"/>
      <c r="JXU708" s="39"/>
      <c r="JXV708" s="39"/>
      <c r="JXW708" s="39"/>
      <c r="JXX708" s="39"/>
      <c r="JXY708" s="39"/>
      <c r="JXZ708" s="39"/>
      <c r="JYA708" s="37"/>
      <c r="JYB708" s="37"/>
      <c r="JYC708" s="37"/>
      <c r="JYD708" s="37"/>
      <c r="JYE708" s="34"/>
      <c r="JYF708" s="40"/>
      <c r="JYG708" s="34"/>
      <c r="JYH708" s="34"/>
      <c r="JYI708" s="35"/>
      <c r="JYJ708" s="36"/>
      <c r="JYK708" s="37"/>
      <c r="JYL708" s="34"/>
      <c r="JYM708" s="34"/>
      <c r="JYN708" s="41"/>
      <c r="JYO708" s="41"/>
      <c r="JYP708" s="41"/>
      <c r="JYQ708" s="41"/>
      <c r="JYR708" s="36"/>
      <c r="JYS708" s="41"/>
      <c r="JYT708" s="36"/>
      <c r="JYU708" s="34"/>
      <c r="JYV708" s="34"/>
      <c r="JYW708" s="37"/>
      <c r="JYX708" s="38"/>
      <c r="JYY708" s="34"/>
      <c r="JYZ708" s="39"/>
      <c r="JZA708" s="39"/>
      <c r="JZB708" s="39"/>
      <c r="JZC708" s="39"/>
      <c r="JZD708" s="39"/>
      <c r="JZE708" s="39"/>
      <c r="JZF708" s="39"/>
      <c r="JZG708" s="39"/>
      <c r="JZH708" s="39"/>
      <c r="JZI708" s="39"/>
      <c r="JZJ708" s="39"/>
      <c r="JZK708" s="37"/>
      <c r="JZL708" s="37"/>
      <c r="JZM708" s="37"/>
      <c r="JZN708" s="37"/>
      <c r="JZO708" s="34"/>
      <c r="JZP708" s="40"/>
      <c r="JZQ708" s="34"/>
      <c r="JZR708" s="34"/>
      <c r="JZS708" s="35"/>
      <c r="JZT708" s="36"/>
      <c r="JZU708" s="37"/>
      <c r="JZV708" s="34"/>
      <c r="JZW708" s="34"/>
      <c r="JZX708" s="41"/>
      <c r="JZY708" s="41"/>
      <c r="JZZ708" s="41"/>
      <c r="KAA708" s="41"/>
      <c r="KAB708" s="36"/>
      <c r="KAC708" s="41"/>
      <c r="KAD708" s="36"/>
      <c r="KAE708" s="34"/>
      <c r="KAF708" s="34"/>
      <c r="KAG708" s="37"/>
      <c r="KAH708" s="38"/>
      <c r="KAI708" s="34"/>
      <c r="KAJ708" s="39"/>
      <c r="KAK708" s="39"/>
      <c r="KAL708" s="39"/>
      <c r="KAM708" s="39"/>
      <c r="KAN708" s="39"/>
      <c r="KAO708" s="39"/>
      <c r="KAP708" s="39"/>
      <c r="KAQ708" s="39"/>
      <c r="KAR708" s="39"/>
      <c r="KAS708" s="39"/>
      <c r="KAT708" s="39"/>
      <c r="KAU708" s="37"/>
      <c r="KAV708" s="37"/>
      <c r="KAW708" s="37"/>
      <c r="KAX708" s="37"/>
      <c r="KAY708" s="34"/>
      <c r="KAZ708" s="40"/>
      <c r="KBA708" s="34"/>
      <c r="KBB708" s="34"/>
      <c r="KBC708" s="35"/>
      <c r="KBD708" s="36"/>
      <c r="KBE708" s="37"/>
      <c r="KBF708" s="34"/>
      <c r="KBG708" s="34"/>
      <c r="KBH708" s="41"/>
      <c r="KBI708" s="41"/>
      <c r="KBJ708" s="41"/>
      <c r="KBK708" s="41"/>
      <c r="KBL708" s="36"/>
      <c r="KBM708" s="41"/>
      <c r="KBN708" s="36"/>
      <c r="KBO708" s="34"/>
      <c r="KBP708" s="34"/>
      <c r="KBQ708" s="37"/>
      <c r="KBR708" s="38"/>
      <c r="KBS708" s="34"/>
      <c r="KBT708" s="39"/>
      <c r="KBU708" s="39"/>
      <c r="KBV708" s="39"/>
      <c r="KBW708" s="39"/>
      <c r="KBX708" s="39"/>
      <c r="KBY708" s="39"/>
      <c r="KBZ708" s="39"/>
      <c r="KCA708" s="39"/>
      <c r="KCB708" s="39"/>
      <c r="KCC708" s="39"/>
      <c r="KCD708" s="39"/>
      <c r="KCE708" s="37"/>
      <c r="KCF708" s="37"/>
      <c r="KCG708" s="37"/>
      <c r="KCH708" s="37"/>
      <c r="KCI708" s="34"/>
      <c r="KCJ708" s="40"/>
      <c r="KCK708" s="34"/>
      <c r="KCL708" s="34"/>
      <c r="KCM708" s="35"/>
      <c r="KCN708" s="36"/>
      <c r="KCO708" s="37"/>
      <c r="KCP708" s="34"/>
      <c r="KCQ708" s="34"/>
      <c r="KCR708" s="41"/>
      <c r="KCS708" s="41"/>
      <c r="KCT708" s="41"/>
      <c r="KCU708" s="41"/>
      <c r="KCV708" s="36"/>
      <c r="KCW708" s="41"/>
      <c r="KCX708" s="36"/>
      <c r="KCY708" s="34"/>
      <c r="KCZ708" s="34"/>
      <c r="KDA708" s="37"/>
      <c r="KDB708" s="38"/>
      <c r="KDC708" s="34"/>
      <c r="KDD708" s="39"/>
      <c r="KDE708" s="39"/>
      <c r="KDF708" s="39"/>
      <c r="KDG708" s="39"/>
      <c r="KDH708" s="39"/>
      <c r="KDI708" s="39"/>
      <c r="KDJ708" s="39"/>
      <c r="KDK708" s="39"/>
      <c r="KDL708" s="39"/>
      <c r="KDM708" s="39"/>
      <c r="KDN708" s="39"/>
      <c r="KDO708" s="37"/>
      <c r="KDP708" s="37"/>
      <c r="KDQ708" s="37"/>
      <c r="KDR708" s="37"/>
      <c r="KDS708" s="34"/>
      <c r="KDT708" s="40"/>
      <c r="KDU708" s="34"/>
      <c r="KDV708" s="34"/>
      <c r="KDW708" s="35"/>
      <c r="KDX708" s="36"/>
      <c r="KDY708" s="37"/>
      <c r="KDZ708" s="34"/>
      <c r="KEA708" s="34"/>
      <c r="KEB708" s="41"/>
      <c r="KEC708" s="41"/>
      <c r="KED708" s="41"/>
      <c r="KEE708" s="41"/>
      <c r="KEF708" s="36"/>
      <c r="KEG708" s="41"/>
      <c r="KEH708" s="36"/>
      <c r="KEI708" s="34"/>
      <c r="KEJ708" s="34"/>
      <c r="KEK708" s="37"/>
      <c r="KEL708" s="38"/>
      <c r="KEM708" s="34"/>
      <c r="KEN708" s="39"/>
      <c r="KEO708" s="39"/>
      <c r="KEP708" s="39"/>
      <c r="KEQ708" s="39"/>
      <c r="KER708" s="39"/>
      <c r="KES708" s="39"/>
      <c r="KET708" s="39"/>
      <c r="KEU708" s="39"/>
      <c r="KEV708" s="39"/>
      <c r="KEW708" s="39"/>
      <c r="KEX708" s="39"/>
      <c r="KEY708" s="37"/>
      <c r="KEZ708" s="37"/>
      <c r="KFA708" s="37"/>
      <c r="KFB708" s="37"/>
      <c r="KFC708" s="34"/>
      <c r="KFD708" s="40"/>
      <c r="KFE708" s="34"/>
      <c r="KFF708" s="34"/>
      <c r="KFG708" s="35"/>
      <c r="KFH708" s="36"/>
      <c r="KFI708" s="37"/>
      <c r="KFJ708" s="34"/>
      <c r="KFK708" s="34"/>
      <c r="KFL708" s="41"/>
      <c r="KFM708" s="41"/>
      <c r="KFN708" s="41"/>
      <c r="KFO708" s="41"/>
      <c r="KFP708" s="36"/>
      <c r="KFQ708" s="41"/>
      <c r="KFR708" s="36"/>
      <c r="KFS708" s="34"/>
      <c r="KFT708" s="34"/>
      <c r="KFU708" s="37"/>
      <c r="KFV708" s="38"/>
      <c r="KFW708" s="34"/>
      <c r="KFX708" s="39"/>
      <c r="KFY708" s="39"/>
      <c r="KFZ708" s="39"/>
      <c r="KGA708" s="39"/>
      <c r="KGB708" s="39"/>
      <c r="KGC708" s="39"/>
      <c r="KGD708" s="39"/>
      <c r="KGE708" s="39"/>
      <c r="KGF708" s="39"/>
      <c r="KGG708" s="39"/>
      <c r="KGH708" s="39"/>
      <c r="KGI708" s="37"/>
      <c r="KGJ708" s="37"/>
      <c r="KGK708" s="37"/>
      <c r="KGL708" s="37"/>
      <c r="KGM708" s="34"/>
      <c r="KGN708" s="40"/>
      <c r="KGO708" s="34"/>
      <c r="KGP708" s="34"/>
      <c r="KGQ708" s="35"/>
      <c r="KGR708" s="36"/>
      <c r="KGS708" s="37"/>
      <c r="KGT708" s="34"/>
      <c r="KGU708" s="34"/>
      <c r="KGV708" s="41"/>
      <c r="KGW708" s="41"/>
      <c r="KGX708" s="41"/>
      <c r="KGY708" s="41"/>
      <c r="KGZ708" s="36"/>
      <c r="KHA708" s="41"/>
      <c r="KHB708" s="36"/>
      <c r="KHC708" s="34"/>
      <c r="KHD708" s="34"/>
      <c r="KHE708" s="37"/>
      <c r="KHF708" s="38"/>
      <c r="KHG708" s="34"/>
      <c r="KHH708" s="39"/>
      <c r="KHI708" s="39"/>
      <c r="KHJ708" s="39"/>
      <c r="KHK708" s="39"/>
      <c r="KHL708" s="39"/>
      <c r="KHM708" s="39"/>
      <c r="KHN708" s="39"/>
      <c r="KHO708" s="39"/>
      <c r="KHP708" s="39"/>
      <c r="KHQ708" s="39"/>
      <c r="KHR708" s="39"/>
      <c r="KHS708" s="37"/>
      <c r="KHT708" s="37"/>
      <c r="KHU708" s="37"/>
      <c r="KHV708" s="37"/>
      <c r="KHW708" s="34"/>
      <c r="KHX708" s="40"/>
      <c r="KHY708" s="34"/>
      <c r="KHZ708" s="34"/>
      <c r="KIA708" s="35"/>
      <c r="KIB708" s="36"/>
      <c r="KIC708" s="37"/>
      <c r="KID708" s="34"/>
      <c r="KIE708" s="34"/>
      <c r="KIF708" s="41"/>
      <c r="KIG708" s="41"/>
      <c r="KIH708" s="41"/>
      <c r="KII708" s="41"/>
      <c r="KIJ708" s="36"/>
      <c r="KIK708" s="41"/>
      <c r="KIL708" s="36"/>
      <c r="KIM708" s="34"/>
      <c r="KIN708" s="34"/>
      <c r="KIO708" s="37"/>
      <c r="KIP708" s="38"/>
      <c r="KIQ708" s="34"/>
      <c r="KIR708" s="39"/>
      <c r="KIS708" s="39"/>
      <c r="KIT708" s="39"/>
      <c r="KIU708" s="39"/>
      <c r="KIV708" s="39"/>
      <c r="KIW708" s="39"/>
      <c r="KIX708" s="39"/>
      <c r="KIY708" s="39"/>
      <c r="KIZ708" s="39"/>
      <c r="KJA708" s="39"/>
      <c r="KJB708" s="39"/>
      <c r="KJC708" s="37"/>
      <c r="KJD708" s="37"/>
      <c r="KJE708" s="37"/>
      <c r="KJF708" s="37"/>
      <c r="KJG708" s="34"/>
      <c r="KJH708" s="40"/>
      <c r="KJI708" s="34"/>
      <c r="KJJ708" s="34"/>
      <c r="KJK708" s="35"/>
      <c r="KJL708" s="36"/>
      <c r="KJM708" s="37"/>
      <c r="KJN708" s="34"/>
      <c r="KJO708" s="34"/>
      <c r="KJP708" s="41"/>
      <c r="KJQ708" s="41"/>
      <c r="KJR708" s="41"/>
      <c r="KJS708" s="41"/>
      <c r="KJT708" s="36"/>
      <c r="KJU708" s="41"/>
      <c r="KJV708" s="36"/>
      <c r="KJW708" s="34"/>
      <c r="KJX708" s="34"/>
      <c r="KJY708" s="37"/>
      <c r="KJZ708" s="38"/>
      <c r="KKA708" s="34"/>
      <c r="KKB708" s="39"/>
      <c r="KKC708" s="39"/>
      <c r="KKD708" s="39"/>
      <c r="KKE708" s="39"/>
      <c r="KKF708" s="39"/>
      <c r="KKG708" s="39"/>
      <c r="KKH708" s="39"/>
      <c r="KKI708" s="39"/>
      <c r="KKJ708" s="39"/>
      <c r="KKK708" s="39"/>
      <c r="KKL708" s="39"/>
      <c r="KKM708" s="37"/>
      <c r="KKN708" s="37"/>
      <c r="KKO708" s="37"/>
      <c r="KKP708" s="37"/>
      <c r="KKQ708" s="34"/>
      <c r="KKR708" s="40"/>
      <c r="KKS708" s="34"/>
      <c r="KKT708" s="34"/>
      <c r="KKU708" s="35"/>
      <c r="KKV708" s="36"/>
      <c r="KKW708" s="37"/>
      <c r="KKX708" s="34"/>
      <c r="KKY708" s="34"/>
      <c r="KKZ708" s="41"/>
      <c r="KLA708" s="41"/>
      <c r="KLB708" s="41"/>
      <c r="KLC708" s="41"/>
      <c r="KLD708" s="36"/>
      <c r="KLE708" s="41"/>
      <c r="KLF708" s="36"/>
      <c r="KLG708" s="34"/>
      <c r="KLH708" s="34"/>
      <c r="KLI708" s="37"/>
      <c r="KLJ708" s="38"/>
      <c r="KLK708" s="34"/>
      <c r="KLL708" s="39"/>
      <c r="KLM708" s="39"/>
      <c r="KLN708" s="39"/>
      <c r="KLO708" s="39"/>
      <c r="KLP708" s="39"/>
      <c r="KLQ708" s="39"/>
      <c r="KLR708" s="39"/>
      <c r="KLS708" s="39"/>
      <c r="KLT708" s="39"/>
      <c r="KLU708" s="39"/>
      <c r="KLV708" s="39"/>
      <c r="KLW708" s="37"/>
      <c r="KLX708" s="37"/>
      <c r="KLY708" s="37"/>
      <c r="KLZ708" s="37"/>
      <c r="KMA708" s="34"/>
      <c r="KMB708" s="40"/>
      <c r="KMC708" s="34"/>
      <c r="KMD708" s="34"/>
      <c r="KME708" s="35"/>
      <c r="KMF708" s="36"/>
      <c r="KMG708" s="37"/>
      <c r="KMH708" s="34"/>
      <c r="KMI708" s="34"/>
      <c r="KMJ708" s="41"/>
      <c r="KMK708" s="41"/>
      <c r="KML708" s="41"/>
      <c r="KMM708" s="41"/>
      <c r="KMN708" s="36"/>
      <c r="KMO708" s="41"/>
      <c r="KMP708" s="36"/>
      <c r="KMQ708" s="34"/>
      <c r="KMR708" s="34"/>
      <c r="KMS708" s="37"/>
      <c r="KMT708" s="38"/>
      <c r="KMU708" s="34"/>
      <c r="KMV708" s="39"/>
      <c r="KMW708" s="39"/>
      <c r="KMX708" s="39"/>
      <c r="KMY708" s="39"/>
      <c r="KMZ708" s="39"/>
      <c r="KNA708" s="39"/>
      <c r="KNB708" s="39"/>
      <c r="KNC708" s="39"/>
      <c r="KND708" s="39"/>
      <c r="KNE708" s="39"/>
      <c r="KNF708" s="39"/>
      <c r="KNG708" s="37"/>
      <c r="KNH708" s="37"/>
      <c r="KNI708" s="37"/>
      <c r="KNJ708" s="37"/>
      <c r="KNK708" s="34"/>
      <c r="KNL708" s="40"/>
      <c r="KNM708" s="34"/>
      <c r="KNN708" s="34"/>
      <c r="KNO708" s="35"/>
      <c r="KNP708" s="36"/>
      <c r="KNQ708" s="37"/>
      <c r="KNR708" s="34"/>
      <c r="KNS708" s="34"/>
      <c r="KNT708" s="41"/>
      <c r="KNU708" s="41"/>
      <c r="KNV708" s="41"/>
      <c r="KNW708" s="41"/>
      <c r="KNX708" s="36"/>
      <c r="KNY708" s="41"/>
      <c r="KNZ708" s="36"/>
      <c r="KOA708" s="34"/>
      <c r="KOB708" s="34"/>
      <c r="KOC708" s="37"/>
      <c r="KOD708" s="38"/>
      <c r="KOE708" s="34"/>
      <c r="KOF708" s="39"/>
      <c r="KOG708" s="39"/>
      <c r="KOH708" s="39"/>
      <c r="KOI708" s="39"/>
      <c r="KOJ708" s="39"/>
      <c r="KOK708" s="39"/>
      <c r="KOL708" s="39"/>
      <c r="KOM708" s="39"/>
      <c r="KON708" s="39"/>
      <c r="KOO708" s="39"/>
      <c r="KOP708" s="39"/>
      <c r="KOQ708" s="37"/>
      <c r="KOR708" s="37"/>
      <c r="KOS708" s="37"/>
      <c r="KOT708" s="37"/>
      <c r="KOU708" s="34"/>
      <c r="KOV708" s="40"/>
      <c r="KOW708" s="34"/>
      <c r="KOX708" s="34"/>
      <c r="KOY708" s="35"/>
      <c r="KOZ708" s="36"/>
      <c r="KPA708" s="37"/>
      <c r="KPB708" s="34"/>
      <c r="KPC708" s="34"/>
      <c r="KPD708" s="41"/>
      <c r="KPE708" s="41"/>
      <c r="KPF708" s="41"/>
      <c r="KPG708" s="41"/>
      <c r="KPH708" s="36"/>
      <c r="KPI708" s="41"/>
      <c r="KPJ708" s="36"/>
      <c r="KPK708" s="34"/>
      <c r="KPL708" s="34"/>
      <c r="KPM708" s="37"/>
      <c r="KPN708" s="38"/>
      <c r="KPO708" s="34"/>
      <c r="KPP708" s="39"/>
      <c r="KPQ708" s="39"/>
      <c r="KPR708" s="39"/>
      <c r="KPS708" s="39"/>
      <c r="KPT708" s="39"/>
      <c r="KPU708" s="39"/>
      <c r="KPV708" s="39"/>
      <c r="KPW708" s="39"/>
      <c r="KPX708" s="39"/>
      <c r="KPY708" s="39"/>
      <c r="KPZ708" s="39"/>
      <c r="KQA708" s="37"/>
      <c r="KQB708" s="37"/>
      <c r="KQC708" s="37"/>
      <c r="KQD708" s="37"/>
      <c r="KQE708" s="34"/>
      <c r="KQF708" s="40"/>
      <c r="KQG708" s="34"/>
      <c r="KQH708" s="34"/>
      <c r="KQI708" s="35"/>
      <c r="KQJ708" s="36"/>
      <c r="KQK708" s="37"/>
      <c r="KQL708" s="34"/>
      <c r="KQM708" s="34"/>
      <c r="KQN708" s="41"/>
      <c r="KQO708" s="41"/>
      <c r="KQP708" s="41"/>
      <c r="KQQ708" s="41"/>
      <c r="KQR708" s="36"/>
      <c r="KQS708" s="41"/>
      <c r="KQT708" s="36"/>
      <c r="KQU708" s="34"/>
      <c r="KQV708" s="34"/>
      <c r="KQW708" s="37"/>
      <c r="KQX708" s="38"/>
      <c r="KQY708" s="34"/>
      <c r="KQZ708" s="39"/>
      <c r="KRA708" s="39"/>
      <c r="KRB708" s="39"/>
      <c r="KRC708" s="39"/>
      <c r="KRD708" s="39"/>
      <c r="KRE708" s="39"/>
      <c r="KRF708" s="39"/>
      <c r="KRG708" s="39"/>
      <c r="KRH708" s="39"/>
      <c r="KRI708" s="39"/>
      <c r="KRJ708" s="39"/>
      <c r="KRK708" s="37"/>
      <c r="KRL708" s="37"/>
      <c r="KRM708" s="37"/>
      <c r="KRN708" s="37"/>
      <c r="KRO708" s="34"/>
      <c r="KRP708" s="40"/>
      <c r="KRQ708" s="34"/>
      <c r="KRR708" s="34"/>
      <c r="KRS708" s="35"/>
      <c r="KRT708" s="36"/>
      <c r="KRU708" s="37"/>
      <c r="KRV708" s="34"/>
      <c r="KRW708" s="34"/>
      <c r="KRX708" s="41"/>
      <c r="KRY708" s="41"/>
      <c r="KRZ708" s="41"/>
      <c r="KSA708" s="41"/>
      <c r="KSB708" s="36"/>
      <c r="KSC708" s="41"/>
      <c r="KSD708" s="36"/>
      <c r="KSE708" s="34"/>
      <c r="KSF708" s="34"/>
      <c r="KSG708" s="37"/>
      <c r="KSH708" s="38"/>
      <c r="KSI708" s="34"/>
      <c r="KSJ708" s="39"/>
      <c r="KSK708" s="39"/>
      <c r="KSL708" s="39"/>
      <c r="KSM708" s="39"/>
      <c r="KSN708" s="39"/>
      <c r="KSO708" s="39"/>
      <c r="KSP708" s="39"/>
      <c r="KSQ708" s="39"/>
      <c r="KSR708" s="39"/>
      <c r="KSS708" s="39"/>
      <c r="KST708" s="39"/>
      <c r="KSU708" s="37"/>
      <c r="KSV708" s="37"/>
      <c r="KSW708" s="37"/>
      <c r="KSX708" s="37"/>
      <c r="KSY708" s="34"/>
      <c r="KSZ708" s="40"/>
      <c r="KTA708" s="34"/>
      <c r="KTB708" s="34"/>
      <c r="KTC708" s="35"/>
      <c r="KTD708" s="36"/>
      <c r="KTE708" s="37"/>
      <c r="KTF708" s="34"/>
      <c r="KTG708" s="34"/>
      <c r="KTH708" s="41"/>
      <c r="KTI708" s="41"/>
      <c r="KTJ708" s="41"/>
      <c r="KTK708" s="41"/>
      <c r="KTL708" s="36"/>
      <c r="KTM708" s="41"/>
      <c r="KTN708" s="36"/>
      <c r="KTO708" s="34"/>
      <c r="KTP708" s="34"/>
      <c r="KTQ708" s="37"/>
      <c r="KTR708" s="38"/>
      <c r="KTS708" s="34"/>
      <c r="KTT708" s="39"/>
      <c r="KTU708" s="39"/>
      <c r="KTV708" s="39"/>
      <c r="KTW708" s="39"/>
      <c r="KTX708" s="39"/>
      <c r="KTY708" s="39"/>
      <c r="KTZ708" s="39"/>
      <c r="KUA708" s="39"/>
      <c r="KUB708" s="39"/>
      <c r="KUC708" s="39"/>
      <c r="KUD708" s="39"/>
      <c r="KUE708" s="37"/>
      <c r="KUF708" s="37"/>
      <c r="KUG708" s="37"/>
      <c r="KUH708" s="37"/>
      <c r="KUI708" s="34"/>
      <c r="KUJ708" s="40"/>
      <c r="KUK708" s="34"/>
      <c r="KUL708" s="34"/>
      <c r="KUM708" s="35"/>
      <c r="KUN708" s="36"/>
      <c r="KUO708" s="37"/>
      <c r="KUP708" s="34"/>
      <c r="KUQ708" s="34"/>
      <c r="KUR708" s="41"/>
      <c r="KUS708" s="41"/>
      <c r="KUT708" s="41"/>
      <c r="KUU708" s="41"/>
      <c r="KUV708" s="36"/>
      <c r="KUW708" s="41"/>
      <c r="KUX708" s="36"/>
      <c r="KUY708" s="34"/>
      <c r="KUZ708" s="34"/>
      <c r="KVA708" s="37"/>
      <c r="KVB708" s="38"/>
      <c r="KVC708" s="34"/>
      <c r="KVD708" s="39"/>
      <c r="KVE708" s="39"/>
      <c r="KVF708" s="39"/>
      <c r="KVG708" s="39"/>
      <c r="KVH708" s="39"/>
      <c r="KVI708" s="39"/>
      <c r="KVJ708" s="39"/>
      <c r="KVK708" s="39"/>
      <c r="KVL708" s="39"/>
      <c r="KVM708" s="39"/>
      <c r="KVN708" s="39"/>
      <c r="KVO708" s="37"/>
      <c r="KVP708" s="37"/>
      <c r="KVQ708" s="37"/>
      <c r="KVR708" s="37"/>
      <c r="KVS708" s="34"/>
      <c r="KVT708" s="40"/>
      <c r="KVU708" s="34"/>
      <c r="KVV708" s="34"/>
      <c r="KVW708" s="35"/>
      <c r="KVX708" s="36"/>
      <c r="KVY708" s="37"/>
      <c r="KVZ708" s="34"/>
      <c r="KWA708" s="34"/>
      <c r="KWB708" s="41"/>
      <c r="KWC708" s="41"/>
      <c r="KWD708" s="41"/>
      <c r="KWE708" s="41"/>
      <c r="KWF708" s="36"/>
      <c r="KWG708" s="41"/>
      <c r="KWH708" s="36"/>
      <c r="KWI708" s="34"/>
      <c r="KWJ708" s="34"/>
      <c r="KWK708" s="37"/>
      <c r="KWL708" s="38"/>
      <c r="KWM708" s="34"/>
      <c r="KWN708" s="39"/>
      <c r="KWO708" s="39"/>
      <c r="KWP708" s="39"/>
      <c r="KWQ708" s="39"/>
      <c r="KWR708" s="39"/>
      <c r="KWS708" s="39"/>
      <c r="KWT708" s="39"/>
      <c r="KWU708" s="39"/>
      <c r="KWV708" s="39"/>
      <c r="KWW708" s="39"/>
      <c r="KWX708" s="39"/>
      <c r="KWY708" s="37"/>
      <c r="KWZ708" s="37"/>
      <c r="KXA708" s="37"/>
      <c r="KXB708" s="37"/>
      <c r="KXC708" s="34"/>
      <c r="KXD708" s="40"/>
      <c r="KXE708" s="34"/>
      <c r="KXF708" s="34"/>
      <c r="KXG708" s="35"/>
      <c r="KXH708" s="36"/>
      <c r="KXI708" s="37"/>
      <c r="KXJ708" s="34"/>
      <c r="KXK708" s="34"/>
      <c r="KXL708" s="41"/>
      <c r="KXM708" s="41"/>
      <c r="KXN708" s="41"/>
      <c r="KXO708" s="41"/>
      <c r="KXP708" s="36"/>
      <c r="KXQ708" s="41"/>
      <c r="KXR708" s="36"/>
      <c r="KXS708" s="34"/>
      <c r="KXT708" s="34"/>
      <c r="KXU708" s="37"/>
      <c r="KXV708" s="38"/>
      <c r="KXW708" s="34"/>
      <c r="KXX708" s="39"/>
      <c r="KXY708" s="39"/>
      <c r="KXZ708" s="39"/>
      <c r="KYA708" s="39"/>
      <c r="KYB708" s="39"/>
      <c r="KYC708" s="39"/>
      <c r="KYD708" s="39"/>
      <c r="KYE708" s="39"/>
      <c r="KYF708" s="39"/>
      <c r="KYG708" s="39"/>
      <c r="KYH708" s="39"/>
      <c r="KYI708" s="37"/>
      <c r="KYJ708" s="37"/>
      <c r="KYK708" s="37"/>
      <c r="KYL708" s="37"/>
      <c r="KYM708" s="34"/>
      <c r="KYN708" s="40"/>
      <c r="KYO708" s="34"/>
      <c r="KYP708" s="34"/>
      <c r="KYQ708" s="35"/>
      <c r="KYR708" s="36"/>
      <c r="KYS708" s="37"/>
      <c r="KYT708" s="34"/>
      <c r="KYU708" s="34"/>
      <c r="KYV708" s="41"/>
      <c r="KYW708" s="41"/>
      <c r="KYX708" s="41"/>
      <c r="KYY708" s="41"/>
      <c r="KYZ708" s="36"/>
      <c r="KZA708" s="41"/>
      <c r="KZB708" s="36"/>
      <c r="KZC708" s="34"/>
      <c r="KZD708" s="34"/>
      <c r="KZE708" s="37"/>
      <c r="KZF708" s="38"/>
      <c r="KZG708" s="34"/>
      <c r="KZH708" s="39"/>
      <c r="KZI708" s="39"/>
      <c r="KZJ708" s="39"/>
      <c r="KZK708" s="39"/>
      <c r="KZL708" s="39"/>
      <c r="KZM708" s="39"/>
      <c r="KZN708" s="39"/>
      <c r="KZO708" s="39"/>
      <c r="KZP708" s="39"/>
      <c r="KZQ708" s="39"/>
      <c r="KZR708" s="39"/>
      <c r="KZS708" s="37"/>
      <c r="KZT708" s="37"/>
      <c r="KZU708" s="37"/>
      <c r="KZV708" s="37"/>
      <c r="KZW708" s="34"/>
      <c r="KZX708" s="40"/>
      <c r="KZY708" s="34"/>
      <c r="KZZ708" s="34"/>
      <c r="LAA708" s="35"/>
      <c r="LAB708" s="36"/>
      <c r="LAC708" s="37"/>
      <c r="LAD708" s="34"/>
      <c r="LAE708" s="34"/>
      <c r="LAF708" s="41"/>
      <c r="LAG708" s="41"/>
      <c r="LAH708" s="41"/>
      <c r="LAI708" s="41"/>
      <c r="LAJ708" s="36"/>
      <c r="LAK708" s="41"/>
      <c r="LAL708" s="36"/>
      <c r="LAM708" s="34"/>
      <c r="LAN708" s="34"/>
      <c r="LAO708" s="37"/>
      <c r="LAP708" s="38"/>
      <c r="LAQ708" s="34"/>
      <c r="LAR708" s="39"/>
      <c r="LAS708" s="39"/>
      <c r="LAT708" s="39"/>
      <c r="LAU708" s="39"/>
      <c r="LAV708" s="39"/>
      <c r="LAW708" s="39"/>
      <c r="LAX708" s="39"/>
      <c r="LAY708" s="39"/>
      <c r="LAZ708" s="39"/>
      <c r="LBA708" s="39"/>
      <c r="LBB708" s="39"/>
      <c r="LBC708" s="37"/>
      <c r="LBD708" s="37"/>
      <c r="LBE708" s="37"/>
      <c r="LBF708" s="37"/>
      <c r="LBG708" s="34"/>
      <c r="LBH708" s="40"/>
      <c r="LBI708" s="34"/>
      <c r="LBJ708" s="34"/>
      <c r="LBK708" s="35"/>
      <c r="LBL708" s="36"/>
      <c r="LBM708" s="37"/>
      <c r="LBN708" s="34"/>
      <c r="LBO708" s="34"/>
      <c r="LBP708" s="41"/>
      <c r="LBQ708" s="41"/>
      <c r="LBR708" s="41"/>
      <c r="LBS708" s="41"/>
      <c r="LBT708" s="36"/>
      <c r="LBU708" s="41"/>
      <c r="LBV708" s="36"/>
      <c r="LBW708" s="34"/>
      <c r="LBX708" s="34"/>
      <c r="LBY708" s="37"/>
      <c r="LBZ708" s="38"/>
      <c r="LCA708" s="34"/>
      <c r="LCB708" s="39"/>
      <c r="LCC708" s="39"/>
      <c r="LCD708" s="39"/>
      <c r="LCE708" s="39"/>
      <c r="LCF708" s="39"/>
      <c r="LCG708" s="39"/>
      <c r="LCH708" s="39"/>
      <c r="LCI708" s="39"/>
      <c r="LCJ708" s="39"/>
      <c r="LCK708" s="39"/>
      <c r="LCL708" s="39"/>
      <c r="LCM708" s="37"/>
      <c r="LCN708" s="37"/>
      <c r="LCO708" s="37"/>
      <c r="LCP708" s="37"/>
      <c r="LCQ708" s="34"/>
      <c r="LCR708" s="40"/>
      <c r="LCS708" s="34"/>
      <c r="LCT708" s="34"/>
      <c r="LCU708" s="35"/>
      <c r="LCV708" s="36"/>
      <c r="LCW708" s="37"/>
      <c r="LCX708" s="34"/>
      <c r="LCY708" s="34"/>
      <c r="LCZ708" s="41"/>
      <c r="LDA708" s="41"/>
      <c r="LDB708" s="41"/>
      <c r="LDC708" s="41"/>
      <c r="LDD708" s="36"/>
      <c r="LDE708" s="41"/>
      <c r="LDF708" s="36"/>
      <c r="LDG708" s="34"/>
      <c r="LDH708" s="34"/>
      <c r="LDI708" s="37"/>
      <c r="LDJ708" s="38"/>
      <c r="LDK708" s="34"/>
      <c r="LDL708" s="39"/>
      <c r="LDM708" s="39"/>
      <c r="LDN708" s="39"/>
      <c r="LDO708" s="39"/>
      <c r="LDP708" s="39"/>
      <c r="LDQ708" s="39"/>
      <c r="LDR708" s="39"/>
      <c r="LDS708" s="39"/>
      <c r="LDT708" s="39"/>
      <c r="LDU708" s="39"/>
      <c r="LDV708" s="39"/>
      <c r="LDW708" s="37"/>
      <c r="LDX708" s="37"/>
      <c r="LDY708" s="37"/>
      <c r="LDZ708" s="37"/>
      <c r="LEA708" s="34"/>
      <c r="LEB708" s="40"/>
      <c r="LEC708" s="34"/>
      <c r="LED708" s="34"/>
      <c r="LEE708" s="35"/>
      <c r="LEF708" s="36"/>
      <c r="LEG708" s="37"/>
      <c r="LEH708" s="34"/>
      <c r="LEI708" s="34"/>
      <c r="LEJ708" s="41"/>
      <c r="LEK708" s="41"/>
      <c r="LEL708" s="41"/>
      <c r="LEM708" s="41"/>
      <c r="LEN708" s="36"/>
      <c r="LEO708" s="41"/>
      <c r="LEP708" s="36"/>
      <c r="LEQ708" s="34"/>
      <c r="LER708" s="34"/>
      <c r="LES708" s="37"/>
      <c r="LET708" s="38"/>
      <c r="LEU708" s="34"/>
      <c r="LEV708" s="39"/>
      <c r="LEW708" s="39"/>
      <c r="LEX708" s="39"/>
      <c r="LEY708" s="39"/>
      <c r="LEZ708" s="39"/>
      <c r="LFA708" s="39"/>
      <c r="LFB708" s="39"/>
      <c r="LFC708" s="39"/>
      <c r="LFD708" s="39"/>
      <c r="LFE708" s="39"/>
      <c r="LFF708" s="39"/>
      <c r="LFG708" s="37"/>
      <c r="LFH708" s="37"/>
      <c r="LFI708" s="37"/>
      <c r="LFJ708" s="37"/>
      <c r="LFK708" s="34"/>
      <c r="LFL708" s="40"/>
      <c r="LFM708" s="34"/>
      <c r="LFN708" s="34"/>
      <c r="LFO708" s="35"/>
      <c r="LFP708" s="36"/>
      <c r="LFQ708" s="37"/>
      <c r="LFR708" s="34"/>
      <c r="LFS708" s="34"/>
      <c r="LFT708" s="41"/>
      <c r="LFU708" s="41"/>
      <c r="LFV708" s="41"/>
      <c r="LFW708" s="41"/>
      <c r="LFX708" s="36"/>
      <c r="LFY708" s="41"/>
      <c r="LFZ708" s="36"/>
      <c r="LGA708" s="34"/>
      <c r="LGB708" s="34"/>
      <c r="LGC708" s="37"/>
      <c r="LGD708" s="38"/>
      <c r="LGE708" s="34"/>
      <c r="LGF708" s="39"/>
      <c r="LGG708" s="39"/>
      <c r="LGH708" s="39"/>
      <c r="LGI708" s="39"/>
      <c r="LGJ708" s="39"/>
      <c r="LGK708" s="39"/>
      <c r="LGL708" s="39"/>
      <c r="LGM708" s="39"/>
      <c r="LGN708" s="39"/>
      <c r="LGO708" s="39"/>
      <c r="LGP708" s="39"/>
      <c r="LGQ708" s="37"/>
      <c r="LGR708" s="37"/>
      <c r="LGS708" s="37"/>
      <c r="LGT708" s="37"/>
      <c r="LGU708" s="34"/>
      <c r="LGV708" s="40"/>
      <c r="LGW708" s="34"/>
      <c r="LGX708" s="34"/>
      <c r="LGY708" s="35"/>
      <c r="LGZ708" s="36"/>
      <c r="LHA708" s="37"/>
      <c r="LHB708" s="34"/>
      <c r="LHC708" s="34"/>
      <c r="LHD708" s="41"/>
      <c r="LHE708" s="41"/>
      <c r="LHF708" s="41"/>
      <c r="LHG708" s="41"/>
      <c r="LHH708" s="36"/>
      <c r="LHI708" s="41"/>
      <c r="LHJ708" s="36"/>
      <c r="LHK708" s="34"/>
      <c r="LHL708" s="34"/>
      <c r="LHM708" s="37"/>
      <c r="LHN708" s="38"/>
      <c r="LHO708" s="34"/>
      <c r="LHP708" s="39"/>
      <c r="LHQ708" s="39"/>
      <c r="LHR708" s="39"/>
      <c r="LHS708" s="39"/>
      <c r="LHT708" s="39"/>
      <c r="LHU708" s="39"/>
      <c r="LHV708" s="39"/>
      <c r="LHW708" s="39"/>
      <c r="LHX708" s="39"/>
      <c r="LHY708" s="39"/>
      <c r="LHZ708" s="39"/>
      <c r="LIA708" s="37"/>
      <c r="LIB708" s="37"/>
      <c r="LIC708" s="37"/>
      <c r="LID708" s="37"/>
      <c r="LIE708" s="34"/>
      <c r="LIF708" s="40"/>
      <c r="LIG708" s="34"/>
      <c r="LIH708" s="34"/>
      <c r="LII708" s="35"/>
      <c r="LIJ708" s="36"/>
      <c r="LIK708" s="37"/>
      <c r="LIL708" s="34"/>
      <c r="LIM708" s="34"/>
      <c r="LIN708" s="41"/>
      <c r="LIO708" s="41"/>
      <c r="LIP708" s="41"/>
      <c r="LIQ708" s="41"/>
      <c r="LIR708" s="36"/>
      <c r="LIS708" s="41"/>
      <c r="LIT708" s="36"/>
      <c r="LIU708" s="34"/>
      <c r="LIV708" s="34"/>
      <c r="LIW708" s="37"/>
      <c r="LIX708" s="38"/>
      <c r="LIY708" s="34"/>
      <c r="LIZ708" s="39"/>
      <c r="LJA708" s="39"/>
      <c r="LJB708" s="39"/>
      <c r="LJC708" s="39"/>
      <c r="LJD708" s="39"/>
      <c r="LJE708" s="39"/>
      <c r="LJF708" s="39"/>
      <c r="LJG708" s="39"/>
      <c r="LJH708" s="39"/>
      <c r="LJI708" s="39"/>
      <c r="LJJ708" s="39"/>
      <c r="LJK708" s="37"/>
      <c r="LJL708" s="37"/>
      <c r="LJM708" s="37"/>
      <c r="LJN708" s="37"/>
      <c r="LJO708" s="34"/>
      <c r="LJP708" s="40"/>
      <c r="LJQ708" s="34"/>
      <c r="LJR708" s="34"/>
      <c r="LJS708" s="35"/>
      <c r="LJT708" s="36"/>
      <c r="LJU708" s="37"/>
      <c r="LJV708" s="34"/>
      <c r="LJW708" s="34"/>
      <c r="LJX708" s="41"/>
      <c r="LJY708" s="41"/>
      <c r="LJZ708" s="41"/>
      <c r="LKA708" s="41"/>
      <c r="LKB708" s="36"/>
      <c r="LKC708" s="41"/>
      <c r="LKD708" s="36"/>
      <c r="LKE708" s="34"/>
      <c r="LKF708" s="34"/>
      <c r="LKG708" s="37"/>
      <c r="LKH708" s="38"/>
      <c r="LKI708" s="34"/>
      <c r="LKJ708" s="39"/>
      <c r="LKK708" s="39"/>
      <c r="LKL708" s="39"/>
      <c r="LKM708" s="39"/>
      <c r="LKN708" s="39"/>
      <c r="LKO708" s="39"/>
      <c r="LKP708" s="39"/>
      <c r="LKQ708" s="39"/>
      <c r="LKR708" s="39"/>
      <c r="LKS708" s="39"/>
      <c r="LKT708" s="39"/>
      <c r="LKU708" s="37"/>
      <c r="LKV708" s="37"/>
      <c r="LKW708" s="37"/>
      <c r="LKX708" s="37"/>
      <c r="LKY708" s="34"/>
      <c r="LKZ708" s="40"/>
      <c r="LLA708" s="34"/>
      <c r="LLB708" s="34"/>
      <c r="LLC708" s="35"/>
      <c r="LLD708" s="36"/>
      <c r="LLE708" s="37"/>
      <c r="LLF708" s="34"/>
      <c r="LLG708" s="34"/>
      <c r="LLH708" s="41"/>
      <c r="LLI708" s="41"/>
      <c r="LLJ708" s="41"/>
      <c r="LLK708" s="41"/>
      <c r="LLL708" s="36"/>
      <c r="LLM708" s="41"/>
      <c r="LLN708" s="36"/>
      <c r="LLO708" s="34"/>
      <c r="LLP708" s="34"/>
      <c r="LLQ708" s="37"/>
      <c r="LLR708" s="38"/>
      <c r="LLS708" s="34"/>
      <c r="LLT708" s="39"/>
      <c r="LLU708" s="39"/>
      <c r="LLV708" s="39"/>
      <c r="LLW708" s="39"/>
      <c r="LLX708" s="39"/>
      <c r="LLY708" s="39"/>
      <c r="LLZ708" s="39"/>
      <c r="LMA708" s="39"/>
      <c r="LMB708" s="39"/>
      <c r="LMC708" s="39"/>
      <c r="LMD708" s="39"/>
      <c r="LME708" s="37"/>
      <c r="LMF708" s="37"/>
      <c r="LMG708" s="37"/>
      <c r="LMH708" s="37"/>
      <c r="LMI708" s="34"/>
      <c r="LMJ708" s="40"/>
      <c r="LMK708" s="34"/>
      <c r="LML708" s="34"/>
      <c r="LMM708" s="35"/>
      <c r="LMN708" s="36"/>
      <c r="LMO708" s="37"/>
      <c r="LMP708" s="34"/>
      <c r="LMQ708" s="34"/>
      <c r="LMR708" s="41"/>
      <c r="LMS708" s="41"/>
      <c r="LMT708" s="41"/>
      <c r="LMU708" s="41"/>
      <c r="LMV708" s="36"/>
      <c r="LMW708" s="41"/>
      <c r="LMX708" s="36"/>
      <c r="LMY708" s="34"/>
      <c r="LMZ708" s="34"/>
      <c r="LNA708" s="37"/>
      <c r="LNB708" s="38"/>
      <c r="LNC708" s="34"/>
      <c r="LND708" s="39"/>
      <c r="LNE708" s="39"/>
      <c r="LNF708" s="39"/>
      <c r="LNG708" s="39"/>
      <c r="LNH708" s="39"/>
      <c r="LNI708" s="39"/>
      <c r="LNJ708" s="39"/>
      <c r="LNK708" s="39"/>
      <c r="LNL708" s="39"/>
      <c r="LNM708" s="39"/>
      <c r="LNN708" s="39"/>
      <c r="LNO708" s="37"/>
      <c r="LNP708" s="37"/>
      <c r="LNQ708" s="37"/>
      <c r="LNR708" s="37"/>
      <c r="LNS708" s="34"/>
      <c r="LNT708" s="40"/>
      <c r="LNU708" s="34"/>
      <c r="LNV708" s="34"/>
      <c r="LNW708" s="35"/>
      <c r="LNX708" s="36"/>
      <c r="LNY708" s="37"/>
      <c r="LNZ708" s="34"/>
      <c r="LOA708" s="34"/>
      <c r="LOB708" s="41"/>
      <c r="LOC708" s="41"/>
      <c r="LOD708" s="41"/>
      <c r="LOE708" s="41"/>
      <c r="LOF708" s="36"/>
      <c r="LOG708" s="41"/>
      <c r="LOH708" s="36"/>
      <c r="LOI708" s="34"/>
      <c r="LOJ708" s="34"/>
      <c r="LOK708" s="37"/>
      <c r="LOL708" s="38"/>
      <c r="LOM708" s="34"/>
      <c r="LON708" s="39"/>
      <c r="LOO708" s="39"/>
      <c r="LOP708" s="39"/>
      <c r="LOQ708" s="39"/>
      <c r="LOR708" s="39"/>
      <c r="LOS708" s="39"/>
      <c r="LOT708" s="39"/>
      <c r="LOU708" s="39"/>
      <c r="LOV708" s="39"/>
      <c r="LOW708" s="39"/>
      <c r="LOX708" s="39"/>
      <c r="LOY708" s="37"/>
      <c r="LOZ708" s="37"/>
      <c r="LPA708" s="37"/>
      <c r="LPB708" s="37"/>
      <c r="LPC708" s="34"/>
      <c r="LPD708" s="40"/>
      <c r="LPE708" s="34"/>
      <c r="LPF708" s="34"/>
      <c r="LPG708" s="35"/>
      <c r="LPH708" s="36"/>
      <c r="LPI708" s="37"/>
      <c r="LPJ708" s="34"/>
      <c r="LPK708" s="34"/>
      <c r="LPL708" s="41"/>
      <c r="LPM708" s="41"/>
      <c r="LPN708" s="41"/>
      <c r="LPO708" s="41"/>
      <c r="LPP708" s="36"/>
      <c r="LPQ708" s="41"/>
      <c r="LPR708" s="36"/>
      <c r="LPS708" s="34"/>
      <c r="LPT708" s="34"/>
      <c r="LPU708" s="37"/>
      <c r="LPV708" s="38"/>
      <c r="LPW708" s="34"/>
      <c r="LPX708" s="39"/>
      <c r="LPY708" s="39"/>
      <c r="LPZ708" s="39"/>
      <c r="LQA708" s="39"/>
      <c r="LQB708" s="39"/>
      <c r="LQC708" s="39"/>
      <c r="LQD708" s="39"/>
      <c r="LQE708" s="39"/>
      <c r="LQF708" s="39"/>
      <c r="LQG708" s="39"/>
      <c r="LQH708" s="39"/>
      <c r="LQI708" s="37"/>
      <c r="LQJ708" s="37"/>
      <c r="LQK708" s="37"/>
      <c r="LQL708" s="37"/>
      <c r="LQM708" s="34"/>
      <c r="LQN708" s="40"/>
      <c r="LQO708" s="34"/>
      <c r="LQP708" s="34"/>
      <c r="LQQ708" s="35"/>
      <c r="LQR708" s="36"/>
      <c r="LQS708" s="37"/>
      <c r="LQT708" s="34"/>
      <c r="LQU708" s="34"/>
      <c r="LQV708" s="41"/>
      <c r="LQW708" s="41"/>
      <c r="LQX708" s="41"/>
      <c r="LQY708" s="41"/>
      <c r="LQZ708" s="36"/>
      <c r="LRA708" s="41"/>
      <c r="LRB708" s="36"/>
      <c r="LRC708" s="34"/>
      <c r="LRD708" s="34"/>
      <c r="LRE708" s="37"/>
      <c r="LRF708" s="38"/>
      <c r="LRG708" s="34"/>
      <c r="LRH708" s="39"/>
      <c r="LRI708" s="39"/>
      <c r="LRJ708" s="39"/>
      <c r="LRK708" s="39"/>
      <c r="LRL708" s="39"/>
      <c r="LRM708" s="39"/>
      <c r="LRN708" s="39"/>
      <c r="LRO708" s="39"/>
      <c r="LRP708" s="39"/>
      <c r="LRQ708" s="39"/>
      <c r="LRR708" s="39"/>
      <c r="LRS708" s="37"/>
      <c r="LRT708" s="37"/>
      <c r="LRU708" s="37"/>
      <c r="LRV708" s="37"/>
      <c r="LRW708" s="34"/>
      <c r="LRX708" s="40"/>
      <c r="LRY708" s="34"/>
      <c r="LRZ708" s="34"/>
      <c r="LSA708" s="35"/>
      <c r="LSB708" s="36"/>
      <c r="LSC708" s="37"/>
      <c r="LSD708" s="34"/>
      <c r="LSE708" s="34"/>
      <c r="LSF708" s="41"/>
      <c r="LSG708" s="41"/>
      <c r="LSH708" s="41"/>
      <c r="LSI708" s="41"/>
      <c r="LSJ708" s="36"/>
      <c r="LSK708" s="41"/>
      <c r="LSL708" s="36"/>
      <c r="LSM708" s="34"/>
      <c r="LSN708" s="34"/>
      <c r="LSO708" s="37"/>
      <c r="LSP708" s="38"/>
      <c r="LSQ708" s="34"/>
      <c r="LSR708" s="39"/>
      <c r="LSS708" s="39"/>
      <c r="LST708" s="39"/>
      <c r="LSU708" s="39"/>
      <c r="LSV708" s="39"/>
      <c r="LSW708" s="39"/>
      <c r="LSX708" s="39"/>
      <c r="LSY708" s="39"/>
      <c r="LSZ708" s="39"/>
      <c r="LTA708" s="39"/>
      <c r="LTB708" s="39"/>
      <c r="LTC708" s="37"/>
      <c r="LTD708" s="37"/>
      <c r="LTE708" s="37"/>
      <c r="LTF708" s="37"/>
      <c r="LTG708" s="34"/>
      <c r="LTH708" s="40"/>
      <c r="LTI708" s="34"/>
      <c r="LTJ708" s="34"/>
      <c r="LTK708" s="35"/>
      <c r="LTL708" s="36"/>
      <c r="LTM708" s="37"/>
      <c r="LTN708" s="34"/>
      <c r="LTO708" s="34"/>
      <c r="LTP708" s="41"/>
      <c r="LTQ708" s="41"/>
      <c r="LTR708" s="41"/>
      <c r="LTS708" s="41"/>
      <c r="LTT708" s="36"/>
      <c r="LTU708" s="41"/>
      <c r="LTV708" s="36"/>
      <c r="LTW708" s="34"/>
      <c r="LTX708" s="34"/>
      <c r="LTY708" s="37"/>
      <c r="LTZ708" s="38"/>
      <c r="LUA708" s="34"/>
      <c r="LUB708" s="39"/>
      <c r="LUC708" s="39"/>
      <c r="LUD708" s="39"/>
      <c r="LUE708" s="39"/>
      <c r="LUF708" s="39"/>
      <c r="LUG708" s="39"/>
      <c r="LUH708" s="39"/>
      <c r="LUI708" s="39"/>
      <c r="LUJ708" s="39"/>
      <c r="LUK708" s="39"/>
      <c r="LUL708" s="39"/>
      <c r="LUM708" s="37"/>
      <c r="LUN708" s="37"/>
      <c r="LUO708" s="37"/>
      <c r="LUP708" s="37"/>
      <c r="LUQ708" s="34"/>
      <c r="LUR708" s="40"/>
      <c r="LUS708" s="34"/>
      <c r="LUT708" s="34"/>
      <c r="LUU708" s="35"/>
      <c r="LUV708" s="36"/>
      <c r="LUW708" s="37"/>
      <c r="LUX708" s="34"/>
      <c r="LUY708" s="34"/>
      <c r="LUZ708" s="41"/>
      <c r="LVA708" s="41"/>
      <c r="LVB708" s="41"/>
      <c r="LVC708" s="41"/>
      <c r="LVD708" s="36"/>
      <c r="LVE708" s="41"/>
      <c r="LVF708" s="36"/>
      <c r="LVG708" s="34"/>
      <c r="LVH708" s="34"/>
      <c r="LVI708" s="37"/>
      <c r="LVJ708" s="38"/>
      <c r="LVK708" s="34"/>
      <c r="LVL708" s="39"/>
      <c r="LVM708" s="39"/>
      <c r="LVN708" s="39"/>
      <c r="LVO708" s="39"/>
      <c r="LVP708" s="39"/>
      <c r="LVQ708" s="39"/>
      <c r="LVR708" s="39"/>
      <c r="LVS708" s="39"/>
      <c r="LVT708" s="39"/>
      <c r="LVU708" s="39"/>
      <c r="LVV708" s="39"/>
      <c r="LVW708" s="37"/>
      <c r="LVX708" s="37"/>
      <c r="LVY708" s="37"/>
      <c r="LVZ708" s="37"/>
      <c r="LWA708" s="34"/>
      <c r="LWB708" s="40"/>
      <c r="LWC708" s="34"/>
      <c r="LWD708" s="34"/>
      <c r="LWE708" s="35"/>
      <c r="LWF708" s="36"/>
      <c r="LWG708" s="37"/>
      <c r="LWH708" s="34"/>
      <c r="LWI708" s="34"/>
      <c r="LWJ708" s="41"/>
      <c r="LWK708" s="41"/>
      <c r="LWL708" s="41"/>
      <c r="LWM708" s="41"/>
      <c r="LWN708" s="36"/>
      <c r="LWO708" s="41"/>
      <c r="LWP708" s="36"/>
      <c r="LWQ708" s="34"/>
      <c r="LWR708" s="34"/>
      <c r="LWS708" s="37"/>
      <c r="LWT708" s="38"/>
      <c r="LWU708" s="34"/>
      <c r="LWV708" s="39"/>
      <c r="LWW708" s="39"/>
      <c r="LWX708" s="39"/>
      <c r="LWY708" s="39"/>
      <c r="LWZ708" s="39"/>
      <c r="LXA708" s="39"/>
      <c r="LXB708" s="39"/>
      <c r="LXC708" s="39"/>
      <c r="LXD708" s="39"/>
      <c r="LXE708" s="39"/>
      <c r="LXF708" s="39"/>
      <c r="LXG708" s="37"/>
      <c r="LXH708" s="37"/>
      <c r="LXI708" s="37"/>
      <c r="LXJ708" s="37"/>
      <c r="LXK708" s="34"/>
      <c r="LXL708" s="40"/>
      <c r="LXM708" s="34"/>
      <c r="LXN708" s="34"/>
      <c r="LXO708" s="35"/>
      <c r="LXP708" s="36"/>
      <c r="LXQ708" s="37"/>
      <c r="LXR708" s="34"/>
      <c r="LXS708" s="34"/>
      <c r="LXT708" s="41"/>
      <c r="LXU708" s="41"/>
      <c r="LXV708" s="41"/>
      <c r="LXW708" s="41"/>
      <c r="LXX708" s="36"/>
      <c r="LXY708" s="41"/>
      <c r="LXZ708" s="36"/>
      <c r="LYA708" s="34"/>
      <c r="LYB708" s="34"/>
      <c r="LYC708" s="37"/>
      <c r="LYD708" s="38"/>
      <c r="LYE708" s="34"/>
      <c r="LYF708" s="39"/>
      <c r="LYG708" s="39"/>
      <c r="LYH708" s="39"/>
      <c r="LYI708" s="39"/>
      <c r="LYJ708" s="39"/>
      <c r="LYK708" s="39"/>
      <c r="LYL708" s="39"/>
      <c r="LYM708" s="39"/>
      <c r="LYN708" s="39"/>
      <c r="LYO708" s="39"/>
      <c r="LYP708" s="39"/>
      <c r="LYQ708" s="37"/>
      <c r="LYR708" s="37"/>
      <c r="LYS708" s="37"/>
      <c r="LYT708" s="37"/>
      <c r="LYU708" s="34"/>
      <c r="LYV708" s="40"/>
      <c r="LYW708" s="34"/>
      <c r="LYX708" s="34"/>
      <c r="LYY708" s="35"/>
      <c r="LYZ708" s="36"/>
      <c r="LZA708" s="37"/>
      <c r="LZB708" s="34"/>
      <c r="LZC708" s="34"/>
      <c r="LZD708" s="41"/>
      <c r="LZE708" s="41"/>
      <c r="LZF708" s="41"/>
      <c r="LZG708" s="41"/>
      <c r="LZH708" s="36"/>
      <c r="LZI708" s="41"/>
      <c r="LZJ708" s="36"/>
      <c r="LZK708" s="34"/>
      <c r="LZL708" s="34"/>
      <c r="LZM708" s="37"/>
      <c r="LZN708" s="38"/>
      <c r="LZO708" s="34"/>
      <c r="LZP708" s="39"/>
      <c r="LZQ708" s="39"/>
      <c r="LZR708" s="39"/>
      <c r="LZS708" s="39"/>
      <c r="LZT708" s="39"/>
      <c r="LZU708" s="39"/>
      <c r="LZV708" s="39"/>
      <c r="LZW708" s="39"/>
      <c r="LZX708" s="39"/>
      <c r="LZY708" s="39"/>
      <c r="LZZ708" s="39"/>
      <c r="MAA708" s="37"/>
      <c r="MAB708" s="37"/>
      <c r="MAC708" s="37"/>
      <c r="MAD708" s="37"/>
      <c r="MAE708" s="34"/>
      <c r="MAF708" s="40"/>
      <c r="MAG708" s="34"/>
      <c r="MAH708" s="34"/>
      <c r="MAI708" s="35"/>
      <c r="MAJ708" s="36"/>
      <c r="MAK708" s="37"/>
      <c r="MAL708" s="34"/>
      <c r="MAM708" s="34"/>
      <c r="MAN708" s="41"/>
      <c r="MAO708" s="41"/>
      <c r="MAP708" s="41"/>
      <c r="MAQ708" s="41"/>
      <c r="MAR708" s="36"/>
      <c r="MAS708" s="41"/>
      <c r="MAT708" s="36"/>
      <c r="MAU708" s="34"/>
      <c r="MAV708" s="34"/>
      <c r="MAW708" s="37"/>
      <c r="MAX708" s="38"/>
      <c r="MAY708" s="34"/>
      <c r="MAZ708" s="39"/>
      <c r="MBA708" s="39"/>
      <c r="MBB708" s="39"/>
      <c r="MBC708" s="39"/>
      <c r="MBD708" s="39"/>
      <c r="MBE708" s="39"/>
      <c r="MBF708" s="39"/>
      <c r="MBG708" s="39"/>
      <c r="MBH708" s="39"/>
      <c r="MBI708" s="39"/>
      <c r="MBJ708" s="39"/>
      <c r="MBK708" s="37"/>
      <c r="MBL708" s="37"/>
      <c r="MBM708" s="37"/>
      <c r="MBN708" s="37"/>
      <c r="MBO708" s="34"/>
      <c r="MBP708" s="40"/>
      <c r="MBQ708" s="34"/>
      <c r="MBR708" s="34"/>
      <c r="MBS708" s="35"/>
      <c r="MBT708" s="36"/>
      <c r="MBU708" s="37"/>
      <c r="MBV708" s="34"/>
      <c r="MBW708" s="34"/>
      <c r="MBX708" s="41"/>
      <c r="MBY708" s="41"/>
      <c r="MBZ708" s="41"/>
      <c r="MCA708" s="41"/>
      <c r="MCB708" s="36"/>
      <c r="MCC708" s="41"/>
      <c r="MCD708" s="36"/>
      <c r="MCE708" s="34"/>
      <c r="MCF708" s="34"/>
      <c r="MCG708" s="37"/>
      <c r="MCH708" s="38"/>
      <c r="MCI708" s="34"/>
      <c r="MCJ708" s="39"/>
      <c r="MCK708" s="39"/>
      <c r="MCL708" s="39"/>
      <c r="MCM708" s="39"/>
      <c r="MCN708" s="39"/>
      <c r="MCO708" s="39"/>
      <c r="MCP708" s="39"/>
      <c r="MCQ708" s="39"/>
      <c r="MCR708" s="39"/>
      <c r="MCS708" s="39"/>
      <c r="MCT708" s="39"/>
      <c r="MCU708" s="37"/>
      <c r="MCV708" s="37"/>
      <c r="MCW708" s="37"/>
      <c r="MCX708" s="37"/>
      <c r="MCY708" s="34"/>
      <c r="MCZ708" s="40"/>
      <c r="MDA708" s="34"/>
      <c r="MDB708" s="34"/>
      <c r="MDC708" s="35"/>
      <c r="MDD708" s="36"/>
      <c r="MDE708" s="37"/>
      <c r="MDF708" s="34"/>
      <c r="MDG708" s="34"/>
      <c r="MDH708" s="41"/>
      <c r="MDI708" s="41"/>
      <c r="MDJ708" s="41"/>
      <c r="MDK708" s="41"/>
      <c r="MDL708" s="36"/>
      <c r="MDM708" s="41"/>
      <c r="MDN708" s="36"/>
      <c r="MDO708" s="34"/>
      <c r="MDP708" s="34"/>
      <c r="MDQ708" s="37"/>
      <c r="MDR708" s="38"/>
      <c r="MDS708" s="34"/>
      <c r="MDT708" s="39"/>
      <c r="MDU708" s="39"/>
      <c r="MDV708" s="39"/>
      <c r="MDW708" s="39"/>
      <c r="MDX708" s="39"/>
      <c r="MDY708" s="39"/>
      <c r="MDZ708" s="39"/>
      <c r="MEA708" s="39"/>
      <c r="MEB708" s="39"/>
      <c r="MEC708" s="39"/>
      <c r="MED708" s="39"/>
      <c r="MEE708" s="37"/>
      <c r="MEF708" s="37"/>
      <c r="MEG708" s="37"/>
      <c r="MEH708" s="37"/>
      <c r="MEI708" s="34"/>
      <c r="MEJ708" s="40"/>
      <c r="MEK708" s="34"/>
      <c r="MEL708" s="34"/>
      <c r="MEM708" s="35"/>
      <c r="MEN708" s="36"/>
      <c r="MEO708" s="37"/>
      <c r="MEP708" s="34"/>
      <c r="MEQ708" s="34"/>
      <c r="MER708" s="41"/>
      <c r="MES708" s="41"/>
      <c r="MET708" s="41"/>
      <c r="MEU708" s="41"/>
      <c r="MEV708" s="36"/>
      <c r="MEW708" s="41"/>
      <c r="MEX708" s="36"/>
      <c r="MEY708" s="34"/>
      <c r="MEZ708" s="34"/>
      <c r="MFA708" s="37"/>
      <c r="MFB708" s="38"/>
      <c r="MFC708" s="34"/>
      <c r="MFD708" s="39"/>
      <c r="MFE708" s="39"/>
      <c r="MFF708" s="39"/>
      <c r="MFG708" s="39"/>
      <c r="MFH708" s="39"/>
      <c r="MFI708" s="39"/>
      <c r="MFJ708" s="39"/>
      <c r="MFK708" s="39"/>
      <c r="MFL708" s="39"/>
      <c r="MFM708" s="39"/>
      <c r="MFN708" s="39"/>
      <c r="MFO708" s="37"/>
      <c r="MFP708" s="37"/>
      <c r="MFQ708" s="37"/>
      <c r="MFR708" s="37"/>
      <c r="MFS708" s="34"/>
      <c r="MFT708" s="40"/>
      <c r="MFU708" s="34"/>
      <c r="MFV708" s="34"/>
      <c r="MFW708" s="35"/>
      <c r="MFX708" s="36"/>
      <c r="MFY708" s="37"/>
      <c r="MFZ708" s="34"/>
      <c r="MGA708" s="34"/>
      <c r="MGB708" s="41"/>
      <c r="MGC708" s="41"/>
      <c r="MGD708" s="41"/>
      <c r="MGE708" s="41"/>
      <c r="MGF708" s="36"/>
      <c r="MGG708" s="41"/>
      <c r="MGH708" s="36"/>
      <c r="MGI708" s="34"/>
      <c r="MGJ708" s="34"/>
      <c r="MGK708" s="37"/>
      <c r="MGL708" s="38"/>
      <c r="MGM708" s="34"/>
      <c r="MGN708" s="39"/>
      <c r="MGO708" s="39"/>
      <c r="MGP708" s="39"/>
      <c r="MGQ708" s="39"/>
      <c r="MGR708" s="39"/>
      <c r="MGS708" s="39"/>
      <c r="MGT708" s="39"/>
      <c r="MGU708" s="39"/>
      <c r="MGV708" s="39"/>
      <c r="MGW708" s="39"/>
      <c r="MGX708" s="39"/>
      <c r="MGY708" s="37"/>
      <c r="MGZ708" s="37"/>
      <c r="MHA708" s="37"/>
      <c r="MHB708" s="37"/>
      <c r="MHC708" s="34"/>
      <c r="MHD708" s="40"/>
      <c r="MHE708" s="34"/>
      <c r="MHF708" s="34"/>
      <c r="MHG708" s="35"/>
      <c r="MHH708" s="36"/>
      <c r="MHI708" s="37"/>
      <c r="MHJ708" s="34"/>
      <c r="MHK708" s="34"/>
      <c r="MHL708" s="41"/>
      <c r="MHM708" s="41"/>
      <c r="MHN708" s="41"/>
      <c r="MHO708" s="41"/>
      <c r="MHP708" s="36"/>
      <c r="MHQ708" s="41"/>
      <c r="MHR708" s="36"/>
      <c r="MHS708" s="34"/>
      <c r="MHT708" s="34"/>
      <c r="MHU708" s="37"/>
      <c r="MHV708" s="38"/>
      <c r="MHW708" s="34"/>
      <c r="MHX708" s="39"/>
      <c r="MHY708" s="39"/>
      <c r="MHZ708" s="39"/>
      <c r="MIA708" s="39"/>
      <c r="MIB708" s="39"/>
      <c r="MIC708" s="39"/>
      <c r="MID708" s="39"/>
      <c r="MIE708" s="39"/>
      <c r="MIF708" s="39"/>
      <c r="MIG708" s="39"/>
      <c r="MIH708" s="39"/>
      <c r="MII708" s="37"/>
      <c r="MIJ708" s="37"/>
      <c r="MIK708" s="37"/>
      <c r="MIL708" s="37"/>
      <c r="MIM708" s="34"/>
      <c r="MIN708" s="40"/>
      <c r="MIO708" s="34"/>
      <c r="MIP708" s="34"/>
      <c r="MIQ708" s="35"/>
      <c r="MIR708" s="36"/>
      <c r="MIS708" s="37"/>
      <c r="MIT708" s="34"/>
      <c r="MIU708" s="34"/>
      <c r="MIV708" s="41"/>
      <c r="MIW708" s="41"/>
      <c r="MIX708" s="41"/>
      <c r="MIY708" s="41"/>
      <c r="MIZ708" s="36"/>
      <c r="MJA708" s="41"/>
      <c r="MJB708" s="36"/>
      <c r="MJC708" s="34"/>
      <c r="MJD708" s="34"/>
      <c r="MJE708" s="37"/>
      <c r="MJF708" s="38"/>
      <c r="MJG708" s="34"/>
      <c r="MJH708" s="39"/>
      <c r="MJI708" s="39"/>
      <c r="MJJ708" s="39"/>
      <c r="MJK708" s="39"/>
      <c r="MJL708" s="39"/>
      <c r="MJM708" s="39"/>
      <c r="MJN708" s="39"/>
      <c r="MJO708" s="39"/>
      <c r="MJP708" s="39"/>
      <c r="MJQ708" s="39"/>
      <c r="MJR708" s="39"/>
      <c r="MJS708" s="37"/>
      <c r="MJT708" s="37"/>
      <c r="MJU708" s="37"/>
      <c r="MJV708" s="37"/>
      <c r="MJW708" s="34"/>
      <c r="MJX708" s="40"/>
      <c r="MJY708" s="34"/>
      <c r="MJZ708" s="34"/>
      <c r="MKA708" s="35"/>
      <c r="MKB708" s="36"/>
      <c r="MKC708" s="37"/>
      <c r="MKD708" s="34"/>
      <c r="MKE708" s="34"/>
      <c r="MKF708" s="41"/>
      <c r="MKG708" s="41"/>
      <c r="MKH708" s="41"/>
      <c r="MKI708" s="41"/>
      <c r="MKJ708" s="36"/>
      <c r="MKK708" s="41"/>
      <c r="MKL708" s="36"/>
      <c r="MKM708" s="34"/>
      <c r="MKN708" s="34"/>
      <c r="MKO708" s="37"/>
      <c r="MKP708" s="38"/>
      <c r="MKQ708" s="34"/>
      <c r="MKR708" s="39"/>
      <c r="MKS708" s="39"/>
      <c r="MKT708" s="39"/>
      <c r="MKU708" s="39"/>
      <c r="MKV708" s="39"/>
      <c r="MKW708" s="39"/>
      <c r="MKX708" s="39"/>
      <c r="MKY708" s="39"/>
      <c r="MKZ708" s="39"/>
      <c r="MLA708" s="39"/>
      <c r="MLB708" s="39"/>
      <c r="MLC708" s="37"/>
      <c r="MLD708" s="37"/>
      <c r="MLE708" s="37"/>
      <c r="MLF708" s="37"/>
      <c r="MLG708" s="34"/>
      <c r="MLH708" s="40"/>
      <c r="MLI708" s="34"/>
      <c r="MLJ708" s="34"/>
      <c r="MLK708" s="35"/>
      <c r="MLL708" s="36"/>
      <c r="MLM708" s="37"/>
      <c r="MLN708" s="34"/>
      <c r="MLO708" s="34"/>
      <c r="MLP708" s="41"/>
      <c r="MLQ708" s="41"/>
      <c r="MLR708" s="41"/>
      <c r="MLS708" s="41"/>
      <c r="MLT708" s="36"/>
      <c r="MLU708" s="41"/>
      <c r="MLV708" s="36"/>
      <c r="MLW708" s="34"/>
      <c r="MLX708" s="34"/>
      <c r="MLY708" s="37"/>
      <c r="MLZ708" s="38"/>
      <c r="MMA708" s="34"/>
      <c r="MMB708" s="39"/>
      <c r="MMC708" s="39"/>
      <c r="MMD708" s="39"/>
      <c r="MME708" s="39"/>
      <c r="MMF708" s="39"/>
      <c r="MMG708" s="39"/>
      <c r="MMH708" s="39"/>
      <c r="MMI708" s="39"/>
      <c r="MMJ708" s="39"/>
      <c r="MMK708" s="39"/>
      <c r="MML708" s="39"/>
      <c r="MMM708" s="37"/>
      <c r="MMN708" s="37"/>
      <c r="MMO708" s="37"/>
      <c r="MMP708" s="37"/>
      <c r="MMQ708" s="34"/>
      <c r="MMR708" s="40"/>
      <c r="MMS708" s="34"/>
      <c r="MMT708" s="34"/>
      <c r="MMU708" s="35"/>
      <c r="MMV708" s="36"/>
      <c r="MMW708" s="37"/>
      <c r="MMX708" s="34"/>
      <c r="MMY708" s="34"/>
      <c r="MMZ708" s="41"/>
      <c r="MNA708" s="41"/>
      <c r="MNB708" s="41"/>
      <c r="MNC708" s="41"/>
      <c r="MND708" s="36"/>
      <c r="MNE708" s="41"/>
      <c r="MNF708" s="36"/>
      <c r="MNG708" s="34"/>
      <c r="MNH708" s="34"/>
      <c r="MNI708" s="37"/>
      <c r="MNJ708" s="38"/>
      <c r="MNK708" s="34"/>
      <c r="MNL708" s="39"/>
      <c r="MNM708" s="39"/>
      <c r="MNN708" s="39"/>
      <c r="MNO708" s="39"/>
      <c r="MNP708" s="39"/>
      <c r="MNQ708" s="39"/>
      <c r="MNR708" s="39"/>
      <c r="MNS708" s="39"/>
      <c r="MNT708" s="39"/>
      <c r="MNU708" s="39"/>
      <c r="MNV708" s="39"/>
      <c r="MNW708" s="37"/>
      <c r="MNX708" s="37"/>
      <c r="MNY708" s="37"/>
      <c r="MNZ708" s="37"/>
      <c r="MOA708" s="34"/>
      <c r="MOB708" s="40"/>
      <c r="MOC708" s="34"/>
      <c r="MOD708" s="34"/>
      <c r="MOE708" s="35"/>
      <c r="MOF708" s="36"/>
      <c r="MOG708" s="37"/>
      <c r="MOH708" s="34"/>
      <c r="MOI708" s="34"/>
      <c r="MOJ708" s="41"/>
      <c r="MOK708" s="41"/>
      <c r="MOL708" s="41"/>
      <c r="MOM708" s="41"/>
      <c r="MON708" s="36"/>
      <c r="MOO708" s="41"/>
      <c r="MOP708" s="36"/>
      <c r="MOQ708" s="34"/>
      <c r="MOR708" s="34"/>
      <c r="MOS708" s="37"/>
      <c r="MOT708" s="38"/>
      <c r="MOU708" s="34"/>
      <c r="MOV708" s="39"/>
      <c r="MOW708" s="39"/>
      <c r="MOX708" s="39"/>
      <c r="MOY708" s="39"/>
      <c r="MOZ708" s="39"/>
      <c r="MPA708" s="39"/>
      <c r="MPB708" s="39"/>
      <c r="MPC708" s="39"/>
      <c r="MPD708" s="39"/>
      <c r="MPE708" s="39"/>
      <c r="MPF708" s="39"/>
      <c r="MPG708" s="37"/>
      <c r="MPH708" s="37"/>
      <c r="MPI708" s="37"/>
      <c r="MPJ708" s="37"/>
      <c r="MPK708" s="34"/>
      <c r="MPL708" s="40"/>
      <c r="MPM708" s="34"/>
      <c r="MPN708" s="34"/>
      <c r="MPO708" s="35"/>
      <c r="MPP708" s="36"/>
      <c r="MPQ708" s="37"/>
      <c r="MPR708" s="34"/>
      <c r="MPS708" s="34"/>
      <c r="MPT708" s="41"/>
      <c r="MPU708" s="41"/>
      <c r="MPV708" s="41"/>
      <c r="MPW708" s="41"/>
      <c r="MPX708" s="36"/>
      <c r="MPY708" s="41"/>
      <c r="MPZ708" s="36"/>
      <c r="MQA708" s="34"/>
      <c r="MQB708" s="34"/>
      <c r="MQC708" s="37"/>
      <c r="MQD708" s="38"/>
      <c r="MQE708" s="34"/>
      <c r="MQF708" s="39"/>
      <c r="MQG708" s="39"/>
      <c r="MQH708" s="39"/>
      <c r="MQI708" s="39"/>
      <c r="MQJ708" s="39"/>
      <c r="MQK708" s="39"/>
      <c r="MQL708" s="39"/>
      <c r="MQM708" s="39"/>
      <c r="MQN708" s="39"/>
      <c r="MQO708" s="39"/>
      <c r="MQP708" s="39"/>
      <c r="MQQ708" s="37"/>
      <c r="MQR708" s="37"/>
      <c r="MQS708" s="37"/>
      <c r="MQT708" s="37"/>
      <c r="MQU708" s="34"/>
      <c r="MQV708" s="40"/>
      <c r="MQW708" s="34"/>
      <c r="MQX708" s="34"/>
      <c r="MQY708" s="35"/>
      <c r="MQZ708" s="36"/>
      <c r="MRA708" s="37"/>
      <c r="MRB708" s="34"/>
      <c r="MRC708" s="34"/>
      <c r="MRD708" s="41"/>
      <c r="MRE708" s="41"/>
      <c r="MRF708" s="41"/>
      <c r="MRG708" s="41"/>
      <c r="MRH708" s="36"/>
      <c r="MRI708" s="41"/>
      <c r="MRJ708" s="36"/>
      <c r="MRK708" s="34"/>
      <c r="MRL708" s="34"/>
      <c r="MRM708" s="37"/>
      <c r="MRN708" s="38"/>
      <c r="MRO708" s="34"/>
      <c r="MRP708" s="39"/>
      <c r="MRQ708" s="39"/>
      <c r="MRR708" s="39"/>
      <c r="MRS708" s="39"/>
      <c r="MRT708" s="39"/>
      <c r="MRU708" s="39"/>
      <c r="MRV708" s="39"/>
      <c r="MRW708" s="39"/>
      <c r="MRX708" s="39"/>
      <c r="MRY708" s="39"/>
      <c r="MRZ708" s="39"/>
      <c r="MSA708" s="37"/>
      <c r="MSB708" s="37"/>
      <c r="MSC708" s="37"/>
      <c r="MSD708" s="37"/>
      <c r="MSE708" s="34"/>
      <c r="MSF708" s="40"/>
      <c r="MSG708" s="34"/>
      <c r="MSH708" s="34"/>
      <c r="MSI708" s="35"/>
      <c r="MSJ708" s="36"/>
      <c r="MSK708" s="37"/>
      <c r="MSL708" s="34"/>
      <c r="MSM708" s="34"/>
      <c r="MSN708" s="41"/>
      <c r="MSO708" s="41"/>
      <c r="MSP708" s="41"/>
      <c r="MSQ708" s="41"/>
      <c r="MSR708" s="36"/>
      <c r="MSS708" s="41"/>
      <c r="MST708" s="36"/>
      <c r="MSU708" s="34"/>
      <c r="MSV708" s="34"/>
      <c r="MSW708" s="37"/>
      <c r="MSX708" s="38"/>
      <c r="MSY708" s="34"/>
      <c r="MSZ708" s="39"/>
      <c r="MTA708" s="39"/>
      <c r="MTB708" s="39"/>
      <c r="MTC708" s="39"/>
      <c r="MTD708" s="39"/>
      <c r="MTE708" s="39"/>
      <c r="MTF708" s="39"/>
      <c r="MTG708" s="39"/>
      <c r="MTH708" s="39"/>
      <c r="MTI708" s="39"/>
      <c r="MTJ708" s="39"/>
      <c r="MTK708" s="37"/>
      <c r="MTL708" s="37"/>
      <c r="MTM708" s="37"/>
      <c r="MTN708" s="37"/>
      <c r="MTO708" s="34"/>
      <c r="MTP708" s="40"/>
      <c r="MTQ708" s="34"/>
      <c r="MTR708" s="34"/>
      <c r="MTS708" s="35"/>
      <c r="MTT708" s="36"/>
      <c r="MTU708" s="37"/>
      <c r="MTV708" s="34"/>
      <c r="MTW708" s="34"/>
      <c r="MTX708" s="41"/>
      <c r="MTY708" s="41"/>
      <c r="MTZ708" s="41"/>
      <c r="MUA708" s="41"/>
      <c r="MUB708" s="36"/>
      <c r="MUC708" s="41"/>
      <c r="MUD708" s="36"/>
      <c r="MUE708" s="34"/>
      <c r="MUF708" s="34"/>
      <c r="MUG708" s="37"/>
      <c r="MUH708" s="38"/>
      <c r="MUI708" s="34"/>
      <c r="MUJ708" s="39"/>
      <c r="MUK708" s="39"/>
      <c r="MUL708" s="39"/>
      <c r="MUM708" s="39"/>
      <c r="MUN708" s="39"/>
      <c r="MUO708" s="39"/>
      <c r="MUP708" s="39"/>
      <c r="MUQ708" s="39"/>
      <c r="MUR708" s="39"/>
      <c r="MUS708" s="39"/>
      <c r="MUT708" s="39"/>
      <c r="MUU708" s="37"/>
      <c r="MUV708" s="37"/>
      <c r="MUW708" s="37"/>
      <c r="MUX708" s="37"/>
      <c r="MUY708" s="34"/>
      <c r="MUZ708" s="40"/>
      <c r="MVA708" s="34"/>
      <c r="MVB708" s="34"/>
      <c r="MVC708" s="35"/>
      <c r="MVD708" s="36"/>
      <c r="MVE708" s="37"/>
      <c r="MVF708" s="34"/>
      <c r="MVG708" s="34"/>
      <c r="MVH708" s="41"/>
      <c r="MVI708" s="41"/>
      <c r="MVJ708" s="41"/>
      <c r="MVK708" s="41"/>
      <c r="MVL708" s="36"/>
      <c r="MVM708" s="41"/>
      <c r="MVN708" s="36"/>
      <c r="MVO708" s="34"/>
      <c r="MVP708" s="34"/>
      <c r="MVQ708" s="37"/>
      <c r="MVR708" s="38"/>
      <c r="MVS708" s="34"/>
      <c r="MVT708" s="39"/>
      <c r="MVU708" s="39"/>
      <c r="MVV708" s="39"/>
      <c r="MVW708" s="39"/>
      <c r="MVX708" s="39"/>
      <c r="MVY708" s="39"/>
      <c r="MVZ708" s="39"/>
      <c r="MWA708" s="39"/>
      <c r="MWB708" s="39"/>
      <c r="MWC708" s="39"/>
      <c r="MWD708" s="39"/>
      <c r="MWE708" s="37"/>
      <c r="MWF708" s="37"/>
      <c r="MWG708" s="37"/>
      <c r="MWH708" s="37"/>
      <c r="MWI708" s="34"/>
      <c r="MWJ708" s="40"/>
      <c r="MWK708" s="34"/>
      <c r="MWL708" s="34"/>
      <c r="MWM708" s="35"/>
      <c r="MWN708" s="36"/>
      <c r="MWO708" s="37"/>
      <c r="MWP708" s="34"/>
      <c r="MWQ708" s="34"/>
      <c r="MWR708" s="41"/>
      <c r="MWS708" s="41"/>
      <c r="MWT708" s="41"/>
      <c r="MWU708" s="41"/>
      <c r="MWV708" s="36"/>
      <c r="MWW708" s="41"/>
      <c r="MWX708" s="36"/>
      <c r="MWY708" s="34"/>
      <c r="MWZ708" s="34"/>
      <c r="MXA708" s="37"/>
      <c r="MXB708" s="38"/>
      <c r="MXC708" s="34"/>
      <c r="MXD708" s="39"/>
      <c r="MXE708" s="39"/>
      <c r="MXF708" s="39"/>
      <c r="MXG708" s="39"/>
      <c r="MXH708" s="39"/>
      <c r="MXI708" s="39"/>
      <c r="MXJ708" s="39"/>
      <c r="MXK708" s="39"/>
      <c r="MXL708" s="39"/>
      <c r="MXM708" s="39"/>
      <c r="MXN708" s="39"/>
      <c r="MXO708" s="37"/>
      <c r="MXP708" s="37"/>
      <c r="MXQ708" s="37"/>
      <c r="MXR708" s="37"/>
      <c r="MXS708" s="34"/>
      <c r="MXT708" s="40"/>
      <c r="MXU708" s="34"/>
      <c r="MXV708" s="34"/>
      <c r="MXW708" s="35"/>
      <c r="MXX708" s="36"/>
      <c r="MXY708" s="37"/>
      <c r="MXZ708" s="34"/>
      <c r="MYA708" s="34"/>
      <c r="MYB708" s="41"/>
      <c r="MYC708" s="41"/>
      <c r="MYD708" s="41"/>
      <c r="MYE708" s="41"/>
      <c r="MYF708" s="36"/>
      <c r="MYG708" s="41"/>
      <c r="MYH708" s="36"/>
      <c r="MYI708" s="34"/>
      <c r="MYJ708" s="34"/>
      <c r="MYK708" s="37"/>
      <c r="MYL708" s="38"/>
      <c r="MYM708" s="34"/>
      <c r="MYN708" s="39"/>
      <c r="MYO708" s="39"/>
      <c r="MYP708" s="39"/>
      <c r="MYQ708" s="39"/>
      <c r="MYR708" s="39"/>
      <c r="MYS708" s="39"/>
      <c r="MYT708" s="39"/>
      <c r="MYU708" s="39"/>
      <c r="MYV708" s="39"/>
      <c r="MYW708" s="39"/>
      <c r="MYX708" s="39"/>
      <c r="MYY708" s="37"/>
      <c r="MYZ708" s="37"/>
      <c r="MZA708" s="37"/>
      <c r="MZB708" s="37"/>
      <c r="MZC708" s="34"/>
      <c r="MZD708" s="40"/>
      <c r="MZE708" s="34"/>
      <c r="MZF708" s="34"/>
      <c r="MZG708" s="35"/>
      <c r="MZH708" s="36"/>
      <c r="MZI708" s="37"/>
      <c r="MZJ708" s="34"/>
      <c r="MZK708" s="34"/>
      <c r="MZL708" s="41"/>
      <c r="MZM708" s="41"/>
      <c r="MZN708" s="41"/>
      <c r="MZO708" s="41"/>
      <c r="MZP708" s="36"/>
      <c r="MZQ708" s="41"/>
      <c r="MZR708" s="36"/>
      <c r="MZS708" s="34"/>
      <c r="MZT708" s="34"/>
      <c r="MZU708" s="37"/>
      <c r="MZV708" s="38"/>
      <c r="MZW708" s="34"/>
      <c r="MZX708" s="39"/>
      <c r="MZY708" s="39"/>
      <c r="MZZ708" s="39"/>
      <c r="NAA708" s="39"/>
      <c r="NAB708" s="39"/>
      <c r="NAC708" s="39"/>
      <c r="NAD708" s="39"/>
      <c r="NAE708" s="39"/>
      <c r="NAF708" s="39"/>
      <c r="NAG708" s="39"/>
      <c r="NAH708" s="39"/>
      <c r="NAI708" s="37"/>
      <c r="NAJ708" s="37"/>
      <c r="NAK708" s="37"/>
      <c r="NAL708" s="37"/>
      <c r="NAM708" s="34"/>
      <c r="NAN708" s="40"/>
      <c r="NAO708" s="34"/>
      <c r="NAP708" s="34"/>
      <c r="NAQ708" s="35"/>
      <c r="NAR708" s="36"/>
      <c r="NAS708" s="37"/>
      <c r="NAT708" s="34"/>
      <c r="NAU708" s="34"/>
      <c r="NAV708" s="41"/>
      <c r="NAW708" s="41"/>
      <c r="NAX708" s="41"/>
      <c r="NAY708" s="41"/>
      <c r="NAZ708" s="36"/>
      <c r="NBA708" s="41"/>
      <c r="NBB708" s="36"/>
      <c r="NBC708" s="34"/>
      <c r="NBD708" s="34"/>
      <c r="NBE708" s="37"/>
      <c r="NBF708" s="38"/>
      <c r="NBG708" s="34"/>
      <c r="NBH708" s="39"/>
      <c r="NBI708" s="39"/>
      <c r="NBJ708" s="39"/>
      <c r="NBK708" s="39"/>
      <c r="NBL708" s="39"/>
      <c r="NBM708" s="39"/>
      <c r="NBN708" s="39"/>
      <c r="NBO708" s="39"/>
      <c r="NBP708" s="39"/>
      <c r="NBQ708" s="39"/>
      <c r="NBR708" s="39"/>
      <c r="NBS708" s="37"/>
      <c r="NBT708" s="37"/>
      <c r="NBU708" s="37"/>
      <c r="NBV708" s="37"/>
      <c r="NBW708" s="34"/>
      <c r="NBX708" s="40"/>
      <c r="NBY708" s="34"/>
      <c r="NBZ708" s="34"/>
      <c r="NCA708" s="35"/>
      <c r="NCB708" s="36"/>
      <c r="NCC708" s="37"/>
      <c r="NCD708" s="34"/>
      <c r="NCE708" s="34"/>
      <c r="NCF708" s="41"/>
      <c r="NCG708" s="41"/>
      <c r="NCH708" s="41"/>
      <c r="NCI708" s="41"/>
      <c r="NCJ708" s="36"/>
      <c r="NCK708" s="41"/>
      <c r="NCL708" s="36"/>
      <c r="NCM708" s="34"/>
      <c r="NCN708" s="34"/>
      <c r="NCO708" s="37"/>
      <c r="NCP708" s="38"/>
      <c r="NCQ708" s="34"/>
      <c r="NCR708" s="39"/>
      <c r="NCS708" s="39"/>
      <c r="NCT708" s="39"/>
      <c r="NCU708" s="39"/>
      <c r="NCV708" s="39"/>
      <c r="NCW708" s="39"/>
      <c r="NCX708" s="39"/>
      <c r="NCY708" s="39"/>
      <c r="NCZ708" s="39"/>
      <c r="NDA708" s="39"/>
      <c r="NDB708" s="39"/>
      <c r="NDC708" s="37"/>
      <c r="NDD708" s="37"/>
      <c r="NDE708" s="37"/>
      <c r="NDF708" s="37"/>
      <c r="NDG708" s="34"/>
      <c r="NDH708" s="40"/>
      <c r="NDI708" s="34"/>
      <c r="NDJ708" s="34"/>
      <c r="NDK708" s="35"/>
      <c r="NDL708" s="36"/>
      <c r="NDM708" s="37"/>
      <c r="NDN708" s="34"/>
      <c r="NDO708" s="34"/>
      <c r="NDP708" s="41"/>
      <c r="NDQ708" s="41"/>
      <c r="NDR708" s="41"/>
      <c r="NDS708" s="41"/>
      <c r="NDT708" s="36"/>
      <c r="NDU708" s="41"/>
      <c r="NDV708" s="36"/>
      <c r="NDW708" s="34"/>
      <c r="NDX708" s="34"/>
      <c r="NDY708" s="37"/>
      <c r="NDZ708" s="38"/>
      <c r="NEA708" s="34"/>
      <c r="NEB708" s="39"/>
      <c r="NEC708" s="39"/>
      <c r="NED708" s="39"/>
      <c r="NEE708" s="39"/>
      <c r="NEF708" s="39"/>
      <c r="NEG708" s="39"/>
      <c r="NEH708" s="39"/>
      <c r="NEI708" s="39"/>
      <c r="NEJ708" s="39"/>
      <c r="NEK708" s="39"/>
      <c r="NEL708" s="39"/>
      <c r="NEM708" s="37"/>
      <c r="NEN708" s="37"/>
      <c r="NEO708" s="37"/>
      <c r="NEP708" s="37"/>
      <c r="NEQ708" s="34"/>
      <c r="NER708" s="40"/>
      <c r="NES708" s="34"/>
      <c r="NET708" s="34"/>
      <c r="NEU708" s="35"/>
      <c r="NEV708" s="36"/>
      <c r="NEW708" s="37"/>
      <c r="NEX708" s="34"/>
      <c r="NEY708" s="34"/>
      <c r="NEZ708" s="41"/>
      <c r="NFA708" s="41"/>
      <c r="NFB708" s="41"/>
      <c r="NFC708" s="41"/>
      <c r="NFD708" s="36"/>
      <c r="NFE708" s="41"/>
      <c r="NFF708" s="36"/>
      <c r="NFG708" s="34"/>
      <c r="NFH708" s="34"/>
      <c r="NFI708" s="37"/>
      <c r="NFJ708" s="38"/>
      <c r="NFK708" s="34"/>
      <c r="NFL708" s="39"/>
      <c r="NFM708" s="39"/>
      <c r="NFN708" s="39"/>
      <c r="NFO708" s="39"/>
      <c r="NFP708" s="39"/>
      <c r="NFQ708" s="39"/>
      <c r="NFR708" s="39"/>
      <c r="NFS708" s="39"/>
      <c r="NFT708" s="39"/>
      <c r="NFU708" s="39"/>
      <c r="NFV708" s="39"/>
      <c r="NFW708" s="37"/>
      <c r="NFX708" s="37"/>
      <c r="NFY708" s="37"/>
      <c r="NFZ708" s="37"/>
      <c r="NGA708" s="34"/>
      <c r="NGB708" s="40"/>
      <c r="NGC708" s="34"/>
      <c r="NGD708" s="34"/>
      <c r="NGE708" s="35"/>
      <c r="NGF708" s="36"/>
      <c r="NGG708" s="37"/>
      <c r="NGH708" s="34"/>
      <c r="NGI708" s="34"/>
      <c r="NGJ708" s="41"/>
      <c r="NGK708" s="41"/>
      <c r="NGL708" s="41"/>
      <c r="NGM708" s="41"/>
      <c r="NGN708" s="36"/>
      <c r="NGO708" s="41"/>
      <c r="NGP708" s="36"/>
      <c r="NGQ708" s="34"/>
      <c r="NGR708" s="34"/>
      <c r="NGS708" s="37"/>
      <c r="NGT708" s="38"/>
      <c r="NGU708" s="34"/>
      <c r="NGV708" s="39"/>
      <c r="NGW708" s="39"/>
      <c r="NGX708" s="39"/>
      <c r="NGY708" s="39"/>
      <c r="NGZ708" s="39"/>
      <c r="NHA708" s="39"/>
      <c r="NHB708" s="39"/>
      <c r="NHC708" s="39"/>
      <c r="NHD708" s="39"/>
      <c r="NHE708" s="39"/>
      <c r="NHF708" s="39"/>
      <c r="NHG708" s="37"/>
      <c r="NHH708" s="37"/>
      <c r="NHI708" s="37"/>
      <c r="NHJ708" s="37"/>
      <c r="NHK708" s="34"/>
      <c r="NHL708" s="40"/>
      <c r="NHM708" s="34"/>
      <c r="NHN708" s="34"/>
      <c r="NHO708" s="35"/>
      <c r="NHP708" s="36"/>
      <c r="NHQ708" s="37"/>
      <c r="NHR708" s="34"/>
      <c r="NHS708" s="34"/>
      <c r="NHT708" s="41"/>
      <c r="NHU708" s="41"/>
      <c r="NHV708" s="41"/>
      <c r="NHW708" s="41"/>
      <c r="NHX708" s="36"/>
      <c r="NHY708" s="41"/>
      <c r="NHZ708" s="36"/>
      <c r="NIA708" s="34"/>
      <c r="NIB708" s="34"/>
      <c r="NIC708" s="37"/>
      <c r="NID708" s="38"/>
      <c r="NIE708" s="34"/>
      <c r="NIF708" s="39"/>
      <c r="NIG708" s="39"/>
      <c r="NIH708" s="39"/>
      <c r="NII708" s="39"/>
      <c r="NIJ708" s="39"/>
      <c r="NIK708" s="39"/>
      <c r="NIL708" s="39"/>
      <c r="NIM708" s="39"/>
      <c r="NIN708" s="39"/>
      <c r="NIO708" s="39"/>
      <c r="NIP708" s="39"/>
      <c r="NIQ708" s="37"/>
      <c r="NIR708" s="37"/>
      <c r="NIS708" s="37"/>
      <c r="NIT708" s="37"/>
      <c r="NIU708" s="34"/>
      <c r="NIV708" s="40"/>
      <c r="NIW708" s="34"/>
      <c r="NIX708" s="34"/>
      <c r="NIY708" s="35"/>
      <c r="NIZ708" s="36"/>
      <c r="NJA708" s="37"/>
      <c r="NJB708" s="34"/>
      <c r="NJC708" s="34"/>
      <c r="NJD708" s="41"/>
      <c r="NJE708" s="41"/>
      <c r="NJF708" s="41"/>
      <c r="NJG708" s="41"/>
      <c r="NJH708" s="36"/>
      <c r="NJI708" s="41"/>
      <c r="NJJ708" s="36"/>
      <c r="NJK708" s="34"/>
      <c r="NJL708" s="34"/>
      <c r="NJM708" s="37"/>
      <c r="NJN708" s="38"/>
      <c r="NJO708" s="34"/>
      <c r="NJP708" s="39"/>
      <c r="NJQ708" s="39"/>
      <c r="NJR708" s="39"/>
      <c r="NJS708" s="39"/>
      <c r="NJT708" s="39"/>
      <c r="NJU708" s="39"/>
      <c r="NJV708" s="39"/>
      <c r="NJW708" s="39"/>
      <c r="NJX708" s="39"/>
      <c r="NJY708" s="39"/>
      <c r="NJZ708" s="39"/>
      <c r="NKA708" s="37"/>
      <c r="NKB708" s="37"/>
      <c r="NKC708" s="37"/>
      <c r="NKD708" s="37"/>
      <c r="NKE708" s="34"/>
      <c r="NKF708" s="40"/>
      <c r="NKG708" s="34"/>
      <c r="NKH708" s="34"/>
      <c r="NKI708" s="35"/>
      <c r="NKJ708" s="36"/>
      <c r="NKK708" s="37"/>
      <c r="NKL708" s="34"/>
      <c r="NKM708" s="34"/>
      <c r="NKN708" s="41"/>
      <c r="NKO708" s="41"/>
      <c r="NKP708" s="41"/>
      <c r="NKQ708" s="41"/>
      <c r="NKR708" s="36"/>
      <c r="NKS708" s="41"/>
      <c r="NKT708" s="36"/>
      <c r="NKU708" s="34"/>
      <c r="NKV708" s="34"/>
      <c r="NKW708" s="37"/>
      <c r="NKX708" s="38"/>
      <c r="NKY708" s="34"/>
      <c r="NKZ708" s="39"/>
      <c r="NLA708" s="39"/>
      <c r="NLB708" s="39"/>
      <c r="NLC708" s="39"/>
      <c r="NLD708" s="39"/>
      <c r="NLE708" s="39"/>
      <c r="NLF708" s="39"/>
      <c r="NLG708" s="39"/>
      <c r="NLH708" s="39"/>
      <c r="NLI708" s="39"/>
      <c r="NLJ708" s="39"/>
      <c r="NLK708" s="37"/>
      <c r="NLL708" s="37"/>
      <c r="NLM708" s="37"/>
      <c r="NLN708" s="37"/>
      <c r="NLO708" s="34"/>
      <c r="NLP708" s="40"/>
      <c r="NLQ708" s="34"/>
      <c r="NLR708" s="34"/>
      <c r="NLS708" s="35"/>
      <c r="NLT708" s="36"/>
      <c r="NLU708" s="37"/>
      <c r="NLV708" s="34"/>
      <c r="NLW708" s="34"/>
      <c r="NLX708" s="41"/>
      <c r="NLY708" s="41"/>
      <c r="NLZ708" s="41"/>
      <c r="NMA708" s="41"/>
      <c r="NMB708" s="36"/>
      <c r="NMC708" s="41"/>
      <c r="NMD708" s="36"/>
      <c r="NME708" s="34"/>
      <c r="NMF708" s="34"/>
      <c r="NMG708" s="37"/>
      <c r="NMH708" s="38"/>
      <c r="NMI708" s="34"/>
      <c r="NMJ708" s="39"/>
      <c r="NMK708" s="39"/>
      <c r="NML708" s="39"/>
      <c r="NMM708" s="39"/>
      <c r="NMN708" s="39"/>
      <c r="NMO708" s="39"/>
      <c r="NMP708" s="39"/>
      <c r="NMQ708" s="39"/>
      <c r="NMR708" s="39"/>
      <c r="NMS708" s="39"/>
      <c r="NMT708" s="39"/>
      <c r="NMU708" s="37"/>
      <c r="NMV708" s="37"/>
      <c r="NMW708" s="37"/>
      <c r="NMX708" s="37"/>
      <c r="NMY708" s="34"/>
      <c r="NMZ708" s="40"/>
      <c r="NNA708" s="34"/>
      <c r="NNB708" s="34"/>
      <c r="NNC708" s="35"/>
      <c r="NND708" s="36"/>
      <c r="NNE708" s="37"/>
      <c r="NNF708" s="34"/>
      <c r="NNG708" s="34"/>
      <c r="NNH708" s="41"/>
      <c r="NNI708" s="41"/>
      <c r="NNJ708" s="41"/>
      <c r="NNK708" s="41"/>
      <c r="NNL708" s="36"/>
      <c r="NNM708" s="41"/>
      <c r="NNN708" s="36"/>
      <c r="NNO708" s="34"/>
      <c r="NNP708" s="34"/>
      <c r="NNQ708" s="37"/>
      <c r="NNR708" s="38"/>
      <c r="NNS708" s="34"/>
      <c r="NNT708" s="39"/>
      <c r="NNU708" s="39"/>
      <c r="NNV708" s="39"/>
      <c r="NNW708" s="39"/>
      <c r="NNX708" s="39"/>
      <c r="NNY708" s="39"/>
      <c r="NNZ708" s="39"/>
      <c r="NOA708" s="39"/>
      <c r="NOB708" s="39"/>
      <c r="NOC708" s="39"/>
      <c r="NOD708" s="39"/>
      <c r="NOE708" s="37"/>
      <c r="NOF708" s="37"/>
      <c r="NOG708" s="37"/>
      <c r="NOH708" s="37"/>
      <c r="NOI708" s="34"/>
      <c r="NOJ708" s="40"/>
      <c r="NOK708" s="34"/>
      <c r="NOL708" s="34"/>
      <c r="NOM708" s="35"/>
      <c r="NON708" s="36"/>
      <c r="NOO708" s="37"/>
      <c r="NOP708" s="34"/>
      <c r="NOQ708" s="34"/>
      <c r="NOR708" s="41"/>
      <c r="NOS708" s="41"/>
      <c r="NOT708" s="41"/>
      <c r="NOU708" s="41"/>
      <c r="NOV708" s="36"/>
      <c r="NOW708" s="41"/>
      <c r="NOX708" s="36"/>
      <c r="NOY708" s="34"/>
      <c r="NOZ708" s="34"/>
      <c r="NPA708" s="37"/>
      <c r="NPB708" s="38"/>
      <c r="NPC708" s="34"/>
      <c r="NPD708" s="39"/>
      <c r="NPE708" s="39"/>
      <c r="NPF708" s="39"/>
      <c r="NPG708" s="39"/>
      <c r="NPH708" s="39"/>
      <c r="NPI708" s="39"/>
      <c r="NPJ708" s="39"/>
      <c r="NPK708" s="39"/>
      <c r="NPL708" s="39"/>
      <c r="NPM708" s="39"/>
      <c r="NPN708" s="39"/>
      <c r="NPO708" s="37"/>
      <c r="NPP708" s="37"/>
      <c r="NPQ708" s="37"/>
      <c r="NPR708" s="37"/>
      <c r="NPS708" s="34"/>
      <c r="NPT708" s="40"/>
      <c r="NPU708" s="34"/>
      <c r="NPV708" s="34"/>
      <c r="NPW708" s="35"/>
      <c r="NPX708" s="36"/>
      <c r="NPY708" s="37"/>
      <c r="NPZ708" s="34"/>
      <c r="NQA708" s="34"/>
      <c r="NQB708" s="41"/>
      <c r="NQC708" s="41"/>
      <c r="NQD708" s="41"/>
      <c r="NQE708" s="41"/>
      <c r="NQF708" s="36"/>
      <c r="NQG708" s="41"/>
      <c r="NQH708" s="36"/>
      <c r="NQI708" s="34"/>
      <c r="NQJ708" s="34"/>
      <c r="NQK708" s="37"/>
      <c r="NQL708" s="38"/>
      <c r="NQM708" s="34"/>
      <c r="NQN708" s="39"/>
      <c r="NQO708" s="39"/>
      <c r="NQP708" s="39"/>
      <c r="NQQ708" s="39"/>
      <c r="NQR708" s="39"/>
      <c r="NQS708" s="39"/>
      <c r="NQT708" s="39"/>
      <c r="NQU708" s="39"/>
      <c r="NQV708" s="39"/>
      <c r="NQW708" s="39"/>
      <c r="NQX708" s="39"/>
      <c r="NQY708" s="37"/>
      <c r="NQZ708" s="37"/>
      <c r="NRA708" s="37"/>
      <c r="NRB708" s="37"/>
      <c r="NRC708" s="34"/>
      <c r="NRD708" s="40"/>
      <c r="NRE708" s="34"/>
      <c r="NRF708" s="34"/>
      <c r="NRG708" s="35"/>
      <c r="NRH708" s="36"/>
      <c r="NRI708" s="37"/>
      <c r="NRJ708" s="34"/>
      <c r="NRK708" s="34"/>
      <c r="NRL708" s="41"/>
      <c r="NRM708" s="41"/>
      <c r="NRN708" s="41"/>
      <c r="NRO708" s="41"/>
      <c r="NRP708" s="36"/>
      <c r="NRQ708" s="41"/>
      <c r="NRR708" s="36"/>
      <c r="NRS708" s="34"/>
      <c r="NRT708" s="34"/>
      <c r="NRU708" s="37"/>
      <c r="NRV708" s="38"/>
      <c r="NRW708" s="34"/>
      <c r="NRX708" s="39"/>
      <c r="NRY708" s="39"/>
      <c r="NRZ708" s="39"/>
      <c r="NSA708" s="39"/>
      <c r="NSB708" s="39"/>
      <c r="NSC708" s="39"/>
      <c r="NSD708" s="39"/>
      <c r="NSE708" s="39"/>
      <c r="NSF708" s="39"/>
      <c r="NSG708" s="39"/>
      <c r="NSH708" s="39"/>
      <c r="NSI708" s="37"/>
      <c r="NSJ708" s="37"/>
      <c r="NSK708" s="37"/>
      <c r="NSL708" s="37"/>
      <c r="NSM708" s="34"/>
      <c r="NSN708" s="40"/>
      <c r="NSO708" s="34"/>
      <c r="NSP708" s="34"/>
      <c r="NSQ708" s="35"/>
      <c r="NSR708" s="36"/>
      <c r="NSS708" s="37"/>
      <c r="NST708" s="34"/>
      <c r="NSU708" s="34"/>
      <c r="NSV708" s="41"/>
      <c r="NSW708" s="41"/>
      <c r="NSX708" s="41"/>
      <c r="NSY708" s="41"/>
      <c r="NSZ708" s="36"/>
      <c r="NTA708" s="41"/>
      <c r="NTB708" s="36"/>
      <c r="NTC708" s="34"/>
      <c r="NTD708" s="34"/>
      <c r="NTE708" s="37"/>
      <c r="NTF708" s="38"/>
      <c r="NTG708" s="34"/>
      <c r="NTH708" s="39"/>
      <c r="NTI708" s="39"/>
      <c r="NTJ708" s="39"/>
      <c r="NTK708" s="39"/>
      <c r="NTL708" s="39"/>
      <c r="NTM708" s="39"/>
      <c r="NTN708" s="39"/>
      <c r="NTO708" s="39"/>
      <c r="NTP708" s="39"/>
      <c r="NTQ708" s="39"/>
      <c r="NTR708" s="39"/>
      <c r="NTS708" s="37"/>
      <c r="NTT708" s="37"/>
      <c r="NTU708" s="37"/>
      <c r="NTV708" s="37"/>
      <c r="NTW708" s="34"/>
      <c r="NTX708" s="40"/>
      <c r="NTY708" s="34"/>
      <c r="NTZ708" s="34"/>
      <c r="NUA708" s="35"/>
      <c r="NUB708" s="36"/>
      <c r="NUC708" s="37"/>
      <c r="NUD708" s="34"/>
      <c r="NUE708" s="34"/>
      <c r="NUF708" s="41"/>
      <c r="NUG708" s="41"/>
      <c r="NUH708" s="41"/>
      <c r="NUI708" s="41"/>
      <c r="NUJ708" s="36"/>
      <c r="NUK708" s="41"/>
      <c r="NUL708" s="36"/>
      <c r="NUM708" s="34"/>
      <c r="NUN708" s="34"/>
      <c r="NUO708" s="37"/>
      <c r="NUP708" s="38"/>
      <c r="NUQ708" s="34"/>
      <c r="NUR708" s="39"/>
      <c r="NUS708" s="39"/>
      <c r="NUT708" s="39"/>
      <c r="NUU708" s="39"/>
      <c r="NUV708" s="39"/>
      <c r="NUW708" s="39"/>
      <c r="NUX708" s="39"/>
      <c r="NUY708" s="39"/>
      <c r="NUZ708" s="39"/>
      <c r="NVA708" s="39"/>
      <c r="NVB708" s="39"/>
      <c r="NVC708" s="37"/>
      <c r="NVD708" s="37"/>
      <c r="NVE708" s="37"/>
      <c r="NVF708" s="37"/>
      <c r="NVG708" s="34"/>
      <c r="NVH708" s="40"/>
      <c r="NVI708" s="34"/>
      <c r="NVJ708" s="34"/>
      <c r="NVK708" s="35"/>
      <c r="NVL708" s="36"/>
      <c r="NVM708" s="37"/>
      <c r="NVN708" s="34"/>
      <c r="NVO708" s="34"/>
      <c r="NVP708" s="41"/>
      <c r="NVQ708" s="41"/>
      <c r="NVR708" s="41"/>
      <c r="NVS708" s="41"/>
      <c r="NVT708" s="36"/>
      <c r="NVU708" s="41"/>
      <c r="NVV708" s="36"/>
      <c r="NVW708" s="34"/>
      <c r="NVX708" s="34"/>
      <c r="NVY708" s="37"/>
      <c r="NVZ708" s="38"/>
      <c r="NWA708" s="34"/>
      <c r="NWB708" s="39"/>
      <c r="NWC708" s="39"/>
      <c r="NWD708" s="39"/>
      <c r="NWE708" s="39"/>
      <c r="NWF708" s="39"/>
      <c r="NWG708" s="39"/>
      <c r="NWH708" s="39"/>
      <c r="NWI708" s="39"/>
      <c r="NWJ708" s="39"/>
      <c r="NWK708" s="39"/>
      <c r="NWL708" s="39"/>
      <c r="NWM708" s="37"/>
      <c r="NWN708" s="37"/>
      <c r="NWO708" s="37"/>
      <c r="NWP708" s="37"/>
      <c r="NWQ708" s="34"/>
      <c r="NWR708" s="40"/>
      <c r="NWS708" s="34"/>
      <c r="NWT708" s="34"/>
      <c r="NWU708" s="35"/>
      <c r="NWV708" s="36"/>
      <c r="NWW708" s="37"/>
      <c r="NWX708" s="34"/>
      <c r="NWY708" s="34"/>
      <c r="NWZ708" s="41"/>
      <c r="NXA708" s="41"/>
      <c r="NXB708" s="41"/>
      <c r="NXC708" s="41"/>
      <c r="NXD708" s="36"/>
      <c r="NXE708" s="41"/>
      <c r="NXF708" s="36"/>
      <c r="NXG708" s="34"/>
      <c r="NXH708" s="34"/>
      <c r="NXI708" s="37"/>
      <c r="NXJ708" s="38"/>
      <c r="NXK708" s="34"/>
      <c r="NXL708" s="39"/>
      <c r="NXM708" s="39"/>
      <c r="NXN708" s="39"/>
      <c r="NXO708" s="39"/>
      <c r="NXP708" s="39"/>
      <c r="NXQ708" s="39"/>
      <c r="NXR708" s="39"/>
      <c r="NXS708" s="39"/>
      <c r="NXT708" s="39"/>
      <c r="NXU708" s="39"/>
      <c r="NXV708" s="39"/>
      <c r="NXW708" s="37"/>
      <c r="NXX708" s="37"/>
      <c r="NXY708" s="37"/>
      <c r="NXZ708" s="37"/>
      <c r="NYA708" s="34"/>
      <c r="NYB708" s="40"/>
      <c r="NYC708" s="34"/>
      <c r="NYD708" s="34"/>
      <c r="NYE708" s="35"/>
      <c r="NYF708" s="36"/>
      <c r="NYG708" s="37"/>
      <c r="NYH708" s="34"/>
      <c r="NYI708" s="34"/>
      <c r="NYJ708" s="41"/>
      <c r="NYK708" s="41"/>
      <c r="NYL708" s="41"/>
      <c r="NYM708" s="41"/>
      <c r="NYN708" s="36"/>
      <c r="NYO708" s="41"/>
      <c r="NYP708" s="36"/>
      <c r="NYQ708" s="34"/>
      <c r="NYR708" s="34"/>
      <c r="NYS708" s="37"/>
      <c r="NYT708" s="38"/>
      <c r="NYU708" s="34"/>
      <c r="NYV708" s="39"/>
      <c r="NYW708" s="39"/>
      <c r="NYX708" s="39"/>
      <c r="NYY708" s="39"/>
      <c r="NYZ708" s="39"/>
      <c r="NZA708" s="39"/>
      <c r="NZB708" s="39"/>
      <c r="NZC708" s="39"/>
      <c r="NZD708" s="39"/>
      <c r="NZE708" s="39"/>
      <c r="NZF708" s="39"/>
      <c r="NZG708" s="37"/>
      <c r="NZH708" s="37"/>
      <c r="NZI708" s="37"/>
      <c r="NZJ708" s="37"/>
      <c r="NZK708" s="34"/>
      <c r="NZL708" s="40"/>
      <c r="NZM708" s="34"/>
      <c r="NZN708" s="34"/>
      <c r="NZO708" s="35"/>
      <c r="NZP708" s="36"/>
      <c r="NZQ708" s="37"/>
      <c r="NZR708" s="34"/>
      <c r="NZS708" s="34"/>
      <c r="NZT708" s="41"/>
      <c r="NZU708" s="41"/>
      <c r="NZV708" s="41"/>
      <c r="NZW708" s="41"/>
      <c r="NZX708" s="36"/>
      <c r="NZY708" s="41"/>
      <c r="NZZ708" s="36"/>
      <c r="OAA708" s="34"/>
      <c r="OAB708" s="34"/>
      <c r="OAC708" s="37"/>
      <c r="OAD708" s="38"/>
      <c r="OAE708" s="34"/>
      <c r="OAF708" s="39"/>
      <c r="OAG708" s="39"/>
      <c r="OAH708" s="39"/>
      <c r="OAI708" s="39"/>
      <c r="OAJ708" s="39"/>
      <c r="OAK708" s="39"/>
      <c r="OAL708" s="39"/>
      <c r="OAM708" s="39"/>
      <c r="OAN708" s="39"/>
      <c r="OAO708" s="39"/>
      <c r="OAP708" s="39"/>
      <c r="OAQ708" s="37"/>
      <c r="OAR708" s="37"/>
      <c r="OAS708" s="37"/>
      <c r="OAT708" s="37"/>
      <c r="OAU708" s="34"/>
      <c r="OAV708" s="40"/>
      <c r="OAW708" s="34"/>
      <c r="OAX708" s="34"/>
      <c r="OAY708" s="35"/>
      <c r="OAZ708" s="36"/>
      <c r="OBA708" s="37"/>
      <c r="OBB708" s="34"/>
      <c r="OBC708" s="34"/>
      <c r="OBD708" s="41"/>
      <c r="OBE708" s="41"/>
      <c r="OBF708" s="41"/>
      <c r="OBG708" s="41"/>
      <c r="OBH708" s="36"/>
      <c r="OBI708" s="41"/>
      <c r="OBJ708" s="36"/>
      <c r="OBK708" s="34"/>
      <c r="OBL708" s="34"/>
      <c r="OBM708" s="37"/>
      <c r="OBN708" s="38"/>
      <c r="OBO708" s="34"/>
      <c r="OBP708" s="39"/>
      <c r="OBQ708" s="39"/>
      <c r="OBR708" s="39"/>
      <c r="OBS708" s="39"/>
      <c r="OBT708" s="39"/>
      <c r="OBU708" s="39"/>
      <c r="OBV708" s="39"/>
      <c r="OBW708" s="39"/>
      <c r="OBX708" s="39"/>
      <c r="OBY708" s="39"/>
      <c r="OBZ708" s="39"/>
      <c r="OCA708" s="37"/>
      <c r="OCB708" s="37"/>
      <c r="OCC708" s="37"/>
      <c r="OCD708" s="37"/>
      <c r="OCE708" s="34"/>
      <c r="OCF708" s="40"/>
      <c r="OCG708" s="34"/>
      <c r="OCH708" s="34"/>
      <c r="OCI708" s="35"/>
      <c r="OCJ708" s="36"/>
      <c r="OCK708" s="37"/>
      <c r="OCL708" s="34"/>
      <c r="OCM708" s="34"/>
      <c r="OCN708" s="41"/>
      <c r="OCO708" s="41"/>
      <c r="OCP708" s="41"/>
      <c r="OCQ708" s="41"/>
      <c r="OCR708" s="36"/>
      <c r="OCS708" s="41"/>
      <c r="OCT708" s="36"/>
      <c r="OCU708" s="34"/>
      <c r="OCV708" s="34"/>
      <c r="OCW708" s="37"/>
      <c r="OCX708" s="38"/>
      <c r="OCY708" s="34"/>
      <c r="OCZ708" s="39"/>
      <c r="ODA708" s="39"/>
      <c r="ODB708" s="39"/>
      <c r="ODC708" s="39"/>
      <c r="ODD708" s="39"/>
      <c r="ODE708" s="39"/>
      <c r="ODF708" s="39"/>
      <c r="ODG708" s="39"/>
      <c r="ODH708" s="39"/>
      <c r="ODI708" s="39"/>
      <c r="ODJ708" s="39"/>
      <c r="ODK708" s="37"/>
      <c r="ODL708" s="37"/>
      <c r="ODM708" s="37"/>
      <c r="ODN708" s="37"/>
      <c r="ODO708" s="34"/>
      <c r="ODP708" s="40"/>
      <c r="ODQ708" s="34"/>
      <c r="ODR708" s="34"/>
      <c r="ODS708" s="35"/>
      <c r="ODT708" s="36"/>
      <c r="ODU708" s="37"/>
      <c r="ODV708" s="34"/>
      <c r="ODW708" s="34"/>
      <c r="ODX708" s="41"/>
      <c r="ODY708" s="41"/>
      <c r="ODZ708" s="41"/>
      <c r="OEA708" s="41"/>
      <c r="OEB708" s="36"/>
      <c r="OEC708" s="41"/>
      <c r="OED708" s="36"/>
      <c r="OEE708" s="34"/>
      <c r="OEF708" s="34"/>
      <c r="OEG708" s="37"/>
      <c r="OEH708" s="38"/>
      <c r="OEI708" s="34"/>
      <c r="OEJ708" s="39"/>
      <c r="OEK708" s="39"/>
      <c r="OEL708" s="39"/>
      <c r="OEM708" s="39"/>
      <c r="OEN708" s="39"/>
      <c r="OEO708" s="39"/>
      <c r="OEP708" s="39"/>
      <c r="OEQ708" s="39"/>
      <c r="OER708" s="39"/>
      <c r="OES708" s="39"/>
      <c r="OET708" s="39"/>
      <c r="OEU708" s="37"/>
      <c r="OEV708" s="37"/>
      <c r="OEW708" s="37"/>
      <c r="OEX708" s="37"/>
      <c r="OEY708" s="34"/>
      <c r="OEZ708" s="40"/>
      <c r="OFA708" s="34"/>
      <c r="OFB708" s="34"/>
      <c r="OFC708" s="35"/>
      <c r="OFD708" s="36"/>
      <c r="OFE708" s="37"/>
      <c r="OFF708" s="34"/>
      <c r="OFG708" s="34"/>
      <c r="OFH708" s="41"/>
      <c r="OFI708" s="41"/>
      <c r="OFJ708" s="41"/>
      <c r="OFK708" s="41"/>
      <c r="OFL708" s="36"/>
      <c r="OFM708" s="41"/>
      <c r="OFN708" s="36"/>
      <c r="OFO708" s="34"/>
      <c r="OFP708" s="34"/>
      <c r="OFQ708" s="37"/>
      <c r="OFR708" s="38"/>
      <c r="OFS708" s="34"/>
      <c r="OFT708" s="39"/>
      <c r="OFU708" s="39"/>
      <c r="OFV708" s="39"/>
      <c r="OFW708" s="39"/>
      <c r="OFX708" s="39"/>
      <c r="OFY708" s="39"/>
      <c r="OFZ708" s="39"/>
      <c r="OGA708" s="39"/>
      <c r="OGB708" s="39"/>
      <c r="OGC708" s="39"/>
      <c r="OGD708" s="39"/>
      <c r="OGE708" s="37"/>
      <c r="OGF708" s="37"/>
      <c r="OGG708" s="37"/>
      <c r="OGH708" s="37"/>
      <c r="OGI708" s="34"/>
      <c r="OGJ708" s="40"/>
      <c r="OGK708" s="34"/>
      <c r="OGL708" s="34"/>
      <c r="OGM708" s="35"/>
      <c r="OGN708" s="36"/>
      <c r="OGO708" s="37"/>
      <c r="OGP708" s="34"/>
      <c r="OGQ708" s="34"/>
      <c r="OGR708" s="41"/>
      <c r="OGS708" s="41"/>
      <c r="OGT708" s="41"/>
      <c r="OGU708" s="41"/>
      <c r="OGV708" s="36"/>
      <c r="OGW708" s="41"/>
      <c r="OGX708" s="36"/>
      <c r="OGY708" s="34"/>
      <c r="OGZ708" s="34"/>
      <c r="OHA708" s="37"/>
      <c r="OHB708" s="38"/>
      <c r="OHC708" s="34"/>
      <c r="OHD708" s="39"/>
      <c r="OHE708" s="39"/>
      <c r="OHF708" s="39"/>
      <c r="OHG708" s="39"/>
      <c r="OHH708" s="39"/>
      <c r="OHI708" s="39"/>
      <c r="OHJ708" s="39"/>
      <c r="OHK708" s="39"/>
      <c r="OHL708" s="39"/>
      <c r="OHM708" s="39"/>
      <c r="OHN708" s="39"/>
      <c r="OHO708" s="37"/>
      <c r="OHP708" s="37"/>
      <c r="OHQ708" s="37"/>
      <c r="OHR708" s="37"/>
      <c r="OHS708" s="34"/>
      <c r="OHT708" s="40"/>
      <c r="OHU708" s="34"/>
      <c r="OHV708" s="34"/>
      <c r="OHW708" s="35"/>
      <c r="OHX708" s="36"/>
      <c r="OHY708" s="37"/>
      <c r="OHZ708" s="34"/>
      <c r="OIA708" s="34"/>
      <c r="OIB708" s="41"/>
      <c r="OIC708" s="41"/>
      <c r="OID708" s="41"/>
      <c r="OIE708" s="41"/>
      <c r="OIF708" s="36"/>
      <c r="OIG708" s="41"/>
      <c r="OIH708" s="36"/>
      <c r="OII708" s="34"/>
      <c r="OIJ708" s="34"/>
      <c r="OIK708" s="37"/>
      <c r="OIL708" s="38"/>
      <c r="OIM708" s="34"/>
      <c r="OIN708" s="39"/>
      <c r="OIO708" s="39"/>
      <c r="OIP708" s="39"/>
      <c r="OIQ708" s="39"/>
      <c r="OIR708" s="39"/>
      <c r="OIS708" s="39"/>
      <c r="OIT708" s="39"/>
      <c r="OIU708" s="39"/>
      <c r="OIV708" s="39"/>
      <c r="OIW708" s="39"/>
      <c r="OIX708" s="39"/>
      <c r="OIY708" s="37"/>
      <c r="OIZ708" s="37"/>
      <c r="OJA708" s="37"/>
      <c r="OJB708" s="37"/>
      <c r="OJC708" s="34"/>
      <c r="OJD708" s="40"/>
      <c r="OJE708" s="34"/>
      <c r="OJF708" s="34"/>
      <c r="OJG708" s="35"/>
      <c r="OJH708" s="36"/>
      <c r="OJI708" s="37"/>
      <c r="OJJ708" s="34"/>
      <c r="OJK708" s="34"/>
      <c r="OJL708" s="41"/>
      <c r="OJM708" s="41"/>
      <c r="OJN708" s="41"/>
      <c r="OJO708" s="41"/>
      <c r="OJP708" s="36"/>
      <c r="OJQ708" s="41"/>
      <c r="OJR708" s="36"/>
      <c r="OJS708" s="34"/>
      <c r="OJT708" s="34"/>
      <c r="OJU708" s="37"/>
      <c r="OJV708" s="38"/>
      <c r="OJW708" s="34"/>
      <c r="OJX708" s="39"/>
      <c r="OJY708" s="39"/>
      <c r="OJZ708" s="39"/>
      <c r="OKA708" s="39"/>
      <c r="OKB708" s="39"/>
      <c r="OKC708" s="39"/>
      <c r="OKD708" s="39"/>
      <c r="OKE708" s="39"/>
      <c r="OKF708" s="39"/>
      <c r="OKG708" s="39"/>
      <c r="OKH708" s="39"/>
      <c r="OKI708" s="37"/>
      <c r="OKJ708" s="37"/>
      <c r="OKK708" s="37"/>
      <c r="OKL708" s="37"/>
      <c r="OKM708" s="34"/>
      <c r="OKN708" s="40"/>
      <c r="OKO708" s="34"/>
      <c r="OKP708" s="34"/>
      <c r="OKQ708" s="35"/>
      <c r="OKR708" s="36"/>
      <c r="OKS708" s="37"/>
      <c r="OKT708" s="34"/>
      <c r="OKU708" s="34"/>
      <c r="OKV708" s="41"/>
      <c r="OKW708" s="41"/>
      <c r="OKX708" s="41"/>
      <c r="OKY708" s="41"/>
      <c r="OKZ708" s="36"/>
      <c r="OLA708" s="41"/>
      <c r="OLB708" s="36"/>
      <c r="OLC708" s="34"/>
      <c r="OLD708" s="34"/>
      <c r="OLE708" s="37"/>
      <c r="OLF708" s="38"/>
      <c r="OLG708" s="34"/>
      <c r="OLH708" s="39"/>
      <c r="OLI708" s="39"/>
      <c r="OLJ708" s="39"/>
      <c r="OLK708" s="39"/>
      <c r="OLL708" s="39"/>
      <c r="OLM708" s="39"/>
      <c r="OLN708" s="39"/>
      <c r="OLO708" s="39"/>
      <c r="OLP708" s="39"/>
      <c r="OLQ708" s="39"/>
      <c r="OLR708" s="39"/>
      <c r="OLS708" s="37"/>
      <c r="OLT708" s="37"/>
      <c r="OLU708" s="37"/>
      <c r="OLV708" s="37"/>
      <c r="OLW708" s="34"/>
      <c r="OLX708" s="40"/>
      <c r="OLY708" s="34"/>
      <c r="OLZ708" s="34"/>
      <c r="OMA708" s="35"/>
      <c r="OMB708" s="36"/>
      <c r="OMC708" s="37"/>
      <c r="OMD708" s="34"/>
      <c r="OME708" s="34"/>
      <c r="OMF708" s="41"/>
      <c r="OMG708" s="41"/>
      <c r="OMH708" s="41"/>
      <c r="OMI708" s="41"/>
      <c r="OMJ708" s="36"/>
      <c r="OMK708" s="41"/>
      <c r="OML708" s="36"/>
      <c r="OMM708" s="34"/>
      <c r="OMN708" s="34"/>
      <c r="OMO708" s="37"/>
      <c r="OMP708" s="38"/>
      <c r="OMQ708" s="34"/>
      <c r="OMR708" s="39"/>
      <c r="OMS708" s="39"/>
      <c r="OMT708" s="39"/>
      <c r="OMU708" s="39"/>
      <c r="OMV708" s="39"/>
      <c r="OMW708" s="39"/>
      <c r="OMX708" s="39"/>
      <c r="OMY708" s="39"/>
      <c r="OMZ708" s="39"/>
      <c r="ONA708" s="39"/>
      <c r="ONB708" s="39"/>
      <c r="ONC708" s="37"/>
      <c r="OND708" s="37"/>
      <c r="ONE708" s="37"/>
      <c r="ONF708" s="37"/>
      <c r="ONG708" s="34"/>
      <c r="ONH708" s="40"/>
      <c r="ONI708" s="34"/>
      <c r="ONJ708" s="34"/>
      <c r="ONK708" s="35"/>
      <c r="ONL708" s="36"/>
      <c r="ONM708" s="37"/>
      <c r="ONN708" s="34"/>
      <c r="ONO708" s="34"/>
      <c r="ONP708" s="41"/>
      <c r="ONQ708" s="41"/>
      <c r="ONR708" s="41"/>
      <c r="ONS708" s="41"/>
      <c r="ONT708" s="36"/>
      <c r="ONU708" s="41"/>
      <c r="ONV708" s="36"/>
      <c r="ONW708" s="34"/>
      <c r="ONX708" s="34"/>
      <c r="ONY708" s="37"/>
      <c r="ONZ708" s="38"/>
      <c r="OOA708" s="34"/>
      <c r="OOB708" s="39"/>
      <c r="OOC708" s="39"/>
      <c r="OOD708" s="39"/>
      <c r="OOE708" s="39"/>
      <c r="OOF708" s="39"/>
      <c r="OOG708" s="39"/>
      <c r="OOH708" s="39"/>
      <c r="OOI708" s="39"/>
      <c r="OOJ708" s="39"/>
      <c r="OOK708" s="39"/>
      <c r="OOL708" s="39"/>
      <c r="OOM708" s="37"/>
      <c r="OON708" s="37"/>
      <c r="OOO708" s="37"/>
      <c r="OOP708" s="37"/>
      <c r="OOQ708" s="34"/>
      <c r="OOR708" s="40"/>
      <c r="OOS708" s="34"/>
      <c r="OOT708" s="34"/>
      <c r="OOU708" s="35"/>
      <c r="OOV708" s="36"/>
      <c r="OOW708" s="37"/>
      <c r="OOX708" s="34"/>
      <c r="OOY708" s="34"/>
      <c r="OOZ708" s="41"/>
      <c r="OPA708" s="41"/>
      <c r="OPB708" s="41"/>
      <c r="OPC708" s="41"/>
      <c r="OPD708" s="36"/>
      <c r="OPE708" s="41"/>
      <c r="OPF708" s="36"/>
      <c r="OPG708" s="34"/>
      <c r="OPH708" s="34"/>
      <c r="OPI708" s="37"/>
      <c r="OPJ708" s="38"/>
      <c r="OPK708" s="34"/>
      <c r="OPL708" s="39"/>
      <c r="OPM708" s="39"/>
      <c r="OPN708" s="39"/>
      <c r="OPO708" s="39"/>
      <c r="OPP708" s="39"/>
      <c r="OPQ708" s="39"/>
      <c r="OPR708" s="39"/>
      <c r="OPS708" s="39"/>
      <c r="OPT708" s="39"/>
      <c r="OPU708" s="39"/>
      <c r="OPV708" s="39"/>
      <c r="OPW708" s="37"/>
      <c r="OPX708" s="37"/>
      <c r="OPY708" s="37"/>
      <c r="OPZ708" s="37"/>
      <c r="OQA708" s="34"/>
      <c r="OQB708" s="40"/>
      <c r="OQC708" s="34"/>
      <c r="OQD708" s="34"/>
      <c r="OQE708" s="35"/>
      <c r="OQF708" s="36"/>
      <c r="OQG708" s="37"/>
      <c r="OQH708" s="34"/>
      <c r="OQI708" s="34"/>
      <c r="OQJ708" s="41"/>
      <c r="OQK708" s="41"/>
      <c r="OQL708" s="41"/>
      <c r="OQM708" s="41"/>
      <c r="OQN708" s="36"/>
      <c r="OQO708" s="41"/>
      <c r="OQP708" s="36"/>
      <c r="OQQ708" s="34"/>
      <c r="OQR708" s="34"/>
      <c r="OQS708" s="37"/>
      <c r="OQT708" s="38"/>
      <c r="OQU708" s="34"/>
      <c r="OQV708" s="39"/>
      <c r="OQW708" s="39"/>
      <c r="OQX708" s="39"/>
      <c r="OQY708" s="39"/>
      <c r="OQZ708" s="39"/>
      <c r="ORA708" s="39"/>
      <c r="ORB708" s="39"/>
      <c r="ORC708" s="39"/>
      <c r="ORD708" s="39"/>
      <c r="ORE708" s="39"/>
      <c r="ORF708" s="39"/>
      <c r="ORG708" s="37"/>
      <c r="ORH708" s="37"/>
      <c r="ORI708" s="37"/>
      <c r="ORJ708" s="37"/>
      <c r="ORK708" s="34"/>
      <c r="ORL708" s="40"/>
      <c r="ORM708" s="34"/>
      <c r="ORN708" s="34"/>
      <c r="ORO708" s="35"/>
      <c r="ORP708" s="36"/>
      <c r="ORQ708" s="37"/>
      <c r="ORR708" s="34"/>
      <c r="ORS708" s="34"/>
      <c r="ORT708" s="41"/>
      <c r="ORU708" s="41"/>
      <c r="ORV708" s="41"/>
      <c r="ORW708" s="41"/>
      <c r="ORX708" s="36"/>
      <c r="ORY708" s="41"/>
      <c r="ORZ708" s="36"/>
      <c r="OSA708" s="34"/>
      <c r="OSB708" s="34"/>
      <c r="OSC708" s="37"/>
      <c r="OSD708" s="38"/>
      <c r="OSE708" s="34"/>
      <c r="OSF708" s="39"/>
      <c r="OSG708" s="39"/>
      <c r="OSH708" s="39"/>
      <c r="OSI708" s="39"/>
      <c r="OSJ708" s="39"/>
      <c r="OSK708" s="39"/>
      <c r="OSL708" s="39"/>
      <c r="OSM708" s="39"/>
      <c r="OSN708" s="39"/>
      <c r="OSO708" s="39"/>
      <c r="OSP708" s="39"/>
      <c r="OSQ708" s="37"/>
      <c r="OSR708" s="37"/>
      <c r="OSS708" s="37"/>
      <c r="OST708" s="37"/>
      <c r="OSU708" s="34"/>
      <c r="OSV708" s="40"/>
      <c r="OSW708" s="34"/>
      <c r="OSX708" s="34"/>
      <c r="OSY708" s="35"/>
      <c r="OSZ708" s="36"/>
      <c r="OTA708" s="37"/>
      <c r="OTB708" s="34"/>
      <c r="OTC708" s="34"/>
      <c r="OTD708" s="41"/>
      <c r="OTE708" s="41"/>
      <c r="OTF708" s="41"/>
      <c r="OTG708" s="41"/>
      <c r="OTH708" s="36"/>
      <c r="OTI708" s="41"/>
      <c r="OTJ708" s="36"/>
      <c r="OTK708" s="34"/>
      <c r="OTL708" s="34"/>
      <c r="OTM708" s="37"/>
      <c r="OTN708" s="38"/>
      <c r="OTO708" s="34"/>
      <c r="OTP708" s="39"/>
      <c r="OTQ708" s="39"/>
      <c r="OTR708" s="39"/>
      <c r="OTS708" s="39"/>
      <c r="OTT708" s="39"/>
      <c r="OTU708" s="39"/>
      <c r="OTV708" s="39"/>
      <c r="OTW708" s="39"/>
      <c r="OTX708" s="39"/>
      <c r="OTY708" s="39"/>
      <c r="OTZ708" s="39"/>
      <c r="OUA708" s="37"/>
      <c r="OUB708" s="37"/>
      <c r="OUC708" s="37"/>
      <c r="OUD708" s="37"/>
      <c r="OUE708" s="34"/>
      <c r="OUF708" s="40"/>
      <c r="OUG708" s="34"/>
      <c r="OUH708" s="34"/>
      <c r="OUI708" s="35"/>
      <c r="OUJ708" s="36"/>
      <c r="OUK708" s="37"/>
      <c r="OUL708" s="34"/>
      <c r="OUM708" s="34"/>
      <c r="OUN708" s="41"/>
      <c r="OUO708" s="41"/>
      <c r="OUP708" s="41"/>
      <c r="OUQ708" s="41"/>
      <c r="OUR708" s="36"/>
      <c r="OUS708" s="41"/>
      <c r="OUT708" s="36"/>
      <c r="OUU708" s="34"/>
      <c r="OUV708" s="34"/>
      <c r="OUW708" s="37"/>
      <c r="OUX708" s="38"/>
      <c r="OUY708" s="34"/>
      <c r="OUZ708" s="39"/>
      <c r="OVA708" s="39"/>
      <c r="OVB708" s="39"/>
      <c r="OVC708" s="39"/>
      <c r="OVD708" s="39"/>
      <c r="OVE708" s="39"/>
      <c r="OVF708" s="39"/>
      <c r="OVG708" s="39"/>
      <c r="OVH708" s="39"/>
      <c r="OVI708" s="39"/>
      <c r="OVJ708" s="39"/>
      <c r="OVK708" s="37"/>
      <c r="OVL708" s="37"/>
      <c r="OVM708" s="37"/>
      <c r="OVN708" s="37"/>
      <c r="OVO708" s="34"/>
      <c r="OVP708" s="40"/>
      <c r="OVQ708" s="34"/>
      <c r="OVR708" s="34"/>
      <c r="OVS708" s="35"/>
      <c r="OVT708" s="36"/>
      <c r="OVU708" s="37"/>
      <c r="OVV708" s="34"/>
      <c r="OVW708" s="34"/>
      <c r="OVX708" s="41"/>
      <c r="OVY708" s="41"/>
      <c r="OVZ708" s="41"/>
      <c r="OWA708" s="41"/>
      <c r="OWB708" s="36"/>
      <c r="OWC708" s="41"/>
      <c r="OWD708" s="36"/>
      <c r="OWE708" s="34"/>
      <c r="OWF708" s="34"/>
      <c r="OWG708" s="37"/>
      <c r="OWH708" s="38"/>
      <c r="OWI708" s="34"/>
      <c r="OWJ708" s="39"/>
      <c r="OWK708" s="39"/>
      <c r="OWL708" s="39"/>
      <c r="OWM708" s="39"/>
      <c r="OWN708" s="39"/>
      <c r="OWO708" s="39"/>
      <c r="OWP708" s="39"/>
      <c r="OWQ708" s="39"/>
      <c r="OWR708" s="39"/>
      <c r="OWS708" s="39"/>
      <c r="OWT708" s="39"/>
      <c r="OWU708" s="37"/>
      <c r="OWV708" s="37"/>
      <c r="OWW708" s="37"/>
      <c r="OWX708" s="37"/>
      <c r="OWY708" s="34"/>
      <c r="OWZ708" s="40"/>
      <c r="OXA708" s="34"/>
      <c r="OXB708" s="34"/>
      <c r="OXC708" s="35"/>
      <c r="OXD708" s="36"/>
      <c r="OXE708" s="37"/>
      <c r="OXF708" s="34"/>
      <c r="OXG708" s="34"/>
      <c r="OXH708" s="41"/>
      <c r="OXI708" s="41"/>
      <c r="OXJ708" s="41"/>
      <c r="OXK708" s="41"/>
      <c r="OXL708" s="36"/>
      <c r="OXM708" s="41"/>
      <c r="OXN708" s="36"/>
      <c r="OXO708" s="34"/>
      <c r="OXP708" s="34"/>
      <c r="OXQ708" s="37"/>
      <c r="OXR708" s="38"/>
      <c r="OXS708" s="34"/>
      <c r="OXT708" s="39"/>
      <c r="OXU708" s="39"/>
      <c r="OXV708" s="39"/>
      <c r="OXW708" s="39"/>
      <c r="OXX708" s="39"/>
      <c r="OXY708" s="39"/>
      <c r="OXZ708" s="39"/>
      <c r="OYA708" s="39"/>
      <c r="OYB708" s="39"/>
      <c r="OYC708" s="39"/>
      <c r="OYD708" s="39"/>
      <c r="OYE708" s="37"/>
      <c r="OYF708" s="37"/>
      <c r="OYG708" s="37"/>
      <c r="OYH708" s="37"/>
      <c r="OYI708" s="34"/>
      <c r="OYJ708" s="40"/>
      <c r="OYK708" s="34"/>
      <c r="OYL708" s="34"/>
      <c r="OYM708" s="35"/>
      <c r="OYN708" s="36"/>
      <c r="OYO708" s="37"/>
      <c r="OYP708" s="34"/>
      <c r="OYQ708" s="34"/>
      <c r="OYR708" s="41"/>
      <c r="OYS708" s="41"/>
      <c r="OYT708" s="41"/>
      <c r="OYU708" s="41"/>
      <c r="OYV708" s="36"/>
      <c r="OYW708" s="41"/>
      <c r="OYX708" s="36"/>
      <c r="OYY708" s="34"/>
      <c r="OYZ708" s="34"/>
      <c r="OZA708" s="37"/>
      <c r="OZB708" s="38"/>
      <c r="OZC708" s="34"/>
      <c r="OZD708" s="39"/>
      <c r="OZE708" s="39"/>
      <c r="OZF708" s="39"/>
      <c r="OZG708" s="39"/>
      <c r="OZH708" s="39"/>
      <c r="OZI708" s="39"/>
      <c r="OZJ708" s="39"/>
      <c r="OZK708" s="39"/>
      <c r="OZL708" s="39"/>
      <c r="OZM708" s="39"/>
      <c r="OZN708" s="39"/>
      <c r="OZO708" s="37"/>
      <c r="OZP708" s="37"/>
      <c r="OZQ708" s="37"/>
      <c r="OZR708" s="37"/>
      <c r="OZS708" s="34"/>
      <c r="OZT708" s="40"/>
      <c r="OZU708" s="34"/>
      <c r="OZV708" s="34"/>
      <c r="OZW708" s="35"/>
      <c r="OZX708" s="36"/>
      <c r="OZY708" s="37"/>
      <c r="OZZ708" s="34"/>
      <c r="PAA708" s="34"/>
      <c r="PAB708" s="41"/>
      <c r="PAC708" s="41"/>
      <c r="PAD708" s="41"/>
      <c r="PAE708" s="41"/>
      <c r="PAF708" s="36"/>
      <c r="PAG708" s="41"/>
      <c r="PAH708" s="36"/>
      <c r="PAI708" s="34"/>
      <c r="PAJ708" s="34"/>
      <c r="PAK708" s="37"/>
      <c r="PAL708" s="38"/>
      <c r="PAM708" s="34"/>
      <c r="PAN708" s="39"/>
      <c r="PAO708" s="39"/>
      <c r="PAP708" s="39"/>
      <c r="PAQ708" s="39"/>
      <c r="PAR708" s="39"/>
      <c r="PAS708" s="39"/>
      <c r="PAT708" s="39"/>
      <c r="PAU708" s="39"/>
      <c r="PAV708" s="39"/>
      <c r="PAW708" s="39"/>
      <c r="PAX708" s="39"/>
      <c r="PAY708" s="37"/>
      <c r="PAZ708" s="37"/>
      <c r="PBA708" s="37"/>
      <c r="PBB708" s="37"/>
      <c r="PBC708" s="34"/>
      <c r="PBD708" s="40"/>
      <c r="PBE708" s="34"/>
      <c r="PBF708" s="34"/>
      <c r="PBG708" s="35"/>
      <c r="PBH708" s="36"/>
      <c r="PBI708" s="37"/>
      <c r="PBJ708" s="34"/>
      <c r="PBK708" s="34"/>
      <c r="PBL708" s="41"/>
      <c r="PBM708" s="41"/>
      <c r="PBN708" s="41"/>
      <c r="PBO708" s="41"/>
      <c r="PBP708" s="36"/>
      <c r="PBQ708" s="41"/>
      <c r="PBR708" s="36"/>
      <c r="PBS708" s="34"/>
      <c r="PBT708" s="34"/>
      <c r="PBU708" s="37"/>
      <c r="PBV708" s="38"/>
      <c r="PBW708" s="34"/>
      <c r="PBX708" s="39"/>
      <c r="PBY708" s="39"/>
      <c r="PBZ708" s="39"/>
      <c r="PCA708" s="39"/>
      <c r="PCB708" s="39"/>
      <c r="PCC708" s="39"/>
      <c r="PCD708" s="39"/>
      <c r="PCE708" s="39"/>
      <c r="PCF708" s="39"/>
      <c r="PCG708" s="39"/>
      <c r="PCH708" s="39"/>
      <c r="PCI708" s="37"/>
      <c r="PCJ708" s="37"/>
      <c r="PCK708" s="37"/>
      <c r="PCL708" s="37"/>
      <c r="PCM708" s="34"/>
      <c r="PCN708" s="40"/>
      <c r="PCO708" s="34"/>
      <c r="PCP708" s="34"/>
      <c r="PCQ708" s="35"/>
      <c r="PCR708" s="36"/>
      <c r="PCS708" s="37"/>
      <c r="PCT708" s="34"/>
      <c r="PCU708" s="34"/>
      <c r="PCV708" s="41"/>
      <c r="PCW708" s="41"/>
      <c r="PCX708" s="41"/>
      <c r="PCY708" s="41"/>
      <c r="PCZ708" s="36"/>
      <c r="PDA708" s="41"/>
      <c r="PDB708" s="36"/>
      <c r="PDC708" s="34"/>
      <c r="PDD708" s="34"/>
      <c r="PDE708" s="37"/>
      <c r="PDF708" s="38"/>
      <c r="PDG708" s="34"/>
      <c r="PDH708" s="39"/>
      <c r="PDI708" s="39"/>
      <c r="PDJ708" s="39"/>
      <c r="PDK708" s="39"/>
      <c r="PDL708" s="39"/>
      <c r="PDM708" s="39"/>
      <c r="PDN708" s="39"/>
      <c r="PDO708" s="39"/>
      <c r="PDP708" s="39"/>
      <c r="PDQ708" s="39"/>
      <c r="PDR708" s="39"/>
      <c r="PDS708" s="37"/>
      <c r="PDT708" s="37"/>
      <c r="PDU708" s="37"/>
      <c r="PDV708" s="37"/>
      <c r="PDW708" s="34"/>
      <c r="PDX708" s="40"/>
      <c r="PDY708" s="34"/>
      <c r="PDZ708" s="34"/>
      <c r="PEA708" s="35"/>
      <c r="PEB708" s="36"/>
      <c r="PEC708" s="37"/>
      <c r="PED708" s="34"/>
      <c r="PEE708" s="34"/>
      <c r="PEF708" s="41"/>
      <c r="PEG708" s="41"/>
      <c r="PEH708" s="41"/>
      <c r="PEI708" s="41"/>
      <c r="PEJ708" s="36"/>
      <c r="PEK708" s="41"/>
      <c r="PEL708" s="36"/>
      <c r="PEM708" s="34"/>
      <c r="PEN708" s="34"/>
      <c r="PEO708" s="37"/>
      <c r="PEP708" s="38"/>
      <c r="PEQ708" s="34"/>
      <c r="PER708" s="39"/>
      <c r="PES708" s="39"/>
      <c r="PET708" s="39"/>
      <c r="PEU708" s="39"/>
      <c r="PEV708" s="39"/>
      <c r="PEW708" s="39"/>
      <c r="PEX708" s="39"/>
      <c r="PEY708" s="39"/>
      <c r="PEZ708" s="39"/>
      <c r="PFA708" s="39"/>
      <c r="PFB708" s="39"/>
      <c r="PFC708" s="37"/>
      <c r="PFD708" s="37"/>
      <c r="PFE708" s="37"/>
      <c r="PFF708" s="37"/>
      <c r="PFG708" s="34"/>
      <c r="PFH708" s="40"/>
      <c r="PFI708" s="34"/>
      <c r="PFJ708" s="34"/>
      <c r="PFK708" s="35"/>
      <c r="PFL708" s="36"/>
      <c r="PFM708" s="37"/>
      <c r="PFN708" s="34"/>
      <c r="PFO708" s="34"/>
      <c r="PFP708" s="41"/>
      <c r="PFQ708" s="41"/>
      <c r="PFR708" s="41"/>
      <c r="PFS708" s="41"/>
      <c r="PFT708" s="36"/>
      <c r="PFU708" s="41"/>
      <c r="PFV708" s="36"/>
      <c r="PFW708" s="34"/>
      <c r="PFX708" s="34"/>
      <c r="PFY708" s="37"/>
      <c r="PFZ708" s="38"/>
      <c r="PGA708" s="34"/>
      <c r="PGB708" s="39"/>
      <c r="PGC708" s="39"/>
      <c r="PGD708" s="39"/>
      <c r="PGE708" s="39"/>
      <c r="PGF708" s="39"/>
      <c r="PGG708" s="39"/>
      <c r="PGH708" s="39"/>
      <c r="PGI708" s="39"/>
      <c r="PGJ708" s="39"/>
      <c r="PGK708" s="39"/>
      <c r="PGL708" s="39"/>
      <c r="PGM708" s="37"/>
      <c r="PGN708" s="37"/>
      <c r="PGO708" s="37"/>
      <c r="PGP708" s="37"/>
      <c r="PGQ708" s="34"/>
      <c r="PGR708" s="40"/>
      <c r="PGS708" s="34"/>
      <c r="PGT708" s="34"/>
      <c r="PGU708" s="35"/>
      <c r="PGV708" s="36"/>
      <c r="PGW708" s="37"/>
      <c r="PGX708" s="34"/>
      <c r="PGY708" s="34"/>
      <c r="PGZ708" s="41"/>
      <c r="PHA708" s="41"/>
      <c r="PHB708" s="41"/>
      <c r="PHC708" s="41"/>
      <c r="PHD708" s="36"/>
      <c r="PHE708" s="41"/>
      <c r="PHF708" s="36"/>
      <c r="PHG708" s="34"/>
      <c r="PHH708" s="34"/>
      <c r="PHI708" s="37"/>
      <c r="PHJ708" s="38"/>
      <c r="PHK708" s="34"/>
      <c r="PHL708" s="39"/>
      <c r="PHM708" s="39"/>
      <c r="PHN708" s="39"/>
      <c r="PHO708" s="39"/>
      <c r="PHP708" s="39"/>
      <c r="PHQ708" s="39"/>
      <c r="PHR708" s="39"/>
      <c r="PHS708" s="39"/>
      <c r="PHT708" s="39"/>
      <c r="PHU708" s="39"/>
      <c r="PHV708" s="39"/>
      <c r="PHW708" s="37"/>
      <c r="PHX708" s="37"/>
      <c r="PHY708" s="37"/>
      <c r="PHZ708" s="37"/>
      <c r="PIA708" s="34"/>
      <c r="PIB708" s="40"/>
      <c r="PIC708" s="34"/>
      <c r="PID708" s="34"/>
      <c r="PIE708" s="35"/>
      <c r="PIF708" s="36"/>
      <c r="PIG708" s="37"/>
      <c r="PIH708" s="34"/>
      <c r="PII708" s="34"/>
      <c r="PIJ708" s="41"/>
      <c r="PIK708" s="41"/>
      <c r="PIL708" s="41"/>
      <c r="PIM708" s="41"/>
      <c r="PIN708" s="36"/>
      <c r="PIO708" s="41"/>
      <c r="PIP708" s="36"/>
      <c r="PIQ708" s="34"/>
      <c r="PIR708" s="34"/>
      <c r="PIS708" s="37"/>
      <c r="PIT708" s="38"/>
      <c r="PIU708" s="34"/>
      <c r="PIV708" s="39"/>
      <c r="PIW708" s="39"/>
      <c r="PIX708" s="39"/>
      <c r="PIY708" s="39"/>
      <c r="PIZ708" s="39"/>
      <c r="PJA708" s="39"/>
      <c r="PJB708" s="39"/>
      <c r="PJC708" s="39"/>
      <c r="PJD708" s="39"/>
      <c r="PJE708" s="39"/>
      <c r="PJF708" s="39"/>
      <c r="PJG708" s="37"/>
      <c r="PJH708" s="37"/>
      <c r="PJI708" s="37"/>
      <c r="PJJ708" s="37"/>
      <c r="PJK708" s="34"/>
      <c r="PJL708" s="40"/>
      <c r="PJM708" s="34"/>
      <c r="PJN708" s="34"/>
      <c r="PJO708" s="35"/>
      <c r="PJP708" s="36"/>
      <c r="PJQ708" s="37"/>
      <c r="PJR708" s="34"/>
      <c r="PJS708" s="34"/>
      <c r="PJT708" s="41"/>
      <c r="PJU708" s="41"/>
      <c r="PJV708" s="41"/>
      <c r="PJW708" s="41"/>
      <c r="PJX708" s="36"/>
      <c r="PJY708" s="41"/>
      <c r="PJZ708" s="36"/>
      <c r="PKA708" s="34"/>
      <c r="PKB708" s="34"/>
      <c r="PKC708" s="37"/>
      <c r="PKD708" s="38"/>
      <c r="PKE708" s="34"/>
      <c r="PKF708" s="39"/>
      <c r="PKG708" s="39"/>
      <c r="PKH708" s="39"/>
      <c r="PKI708" s="39"/>
      <c r="PKJ708" s="39"/>
      <c r="PKK708" s="39"/>
      <c r="PKL708" s="39"/>
      <c r="PKM708" s="39"/>
      <c r="PKN708" s="39"/>
      <c r="PKO708" s="39"/>
      <c r="PKP708" s="39"/>
      <c r="PKQ708" s="37"/>
      <c r="PKR708" s="37"/>
      <c r="PKS708" s="37"/>
      <c r="PKT708" s="37"/>
      <c r="PKU708" s="34"/>
      <c r="PKV708" s="40"/>
      <c r="PKW708" s="34"/>
      <c r="PKX708" s="34"/>
      <c r="PKY708" s="35"/>
      <c r="PKZ708" s="36"/>
      <c r="PLA708" s="37"/>
      <c r="PLB708" s="34"/>
      <c r="PLC708" s="34"/>
      <c r="PLD708" s="41"/>
      <c r="PLE708" s="41"/>
      <c r="PLF708" s="41"/>
      <c r="PLG708" s="41"/>
      <c r="PLH708" s="36"/>
      <c r="PLI708" s="41"/>
      <c r="PLJ708" s="36"/>
      <c r="PLK708" s="34"/>
      <c r="PLL708" s="34"/>
      <c r="PLM708" s="37"/>
      <c r="PLN708" s="38"/>
      <c r="PLO708" s="34"/>
      <c r="PLP708" s="39"/>
      <c r="PLQ708" s="39"/>
      <c r="PLR708" s="39"/>
      <c r="PLS708" s="39"/>
      <c r="PLT708" s="39"/>
      <c r="PLU708" s="39"/>
      <c r="PLV708" s="39"/>
      <c r="PLW708" s="39"/>
      <c r="PLX708" s="39"/>
      <c r="PLY708" s="39"/>
      <c r="PLZ708" s="39"/>
      <c r="PMA708" s="37"/>
      <c r="PMB708" s="37"/>
      <c r="PMC708" s="37"/>
      <c r="PMD708" s="37"/>
      <c r="PME708" s="34"/>
      <c r="PMF708" s="40"/>
      <c r="PMG708" s="34"/>
      <c r="PMH708" s="34"/>
      <c r="PMI708" s="35"/>
      <c r="PMJ708" s="36"/>
      <c r="PMK708" s="37"/>
      <c r="PML708" s="34"/>
      <c r="PMM708" s="34"/>
      <c r="PMN708" s="41"/>
      <c r="PMO708" s="41"/>
      <c r="PMP708" s="41"/>
      <c r="PMQ708" s="41"/>
      <c r="PMR708" s="36"/>
      <c r="PMS708" s="41"/>
      <c r="PMT708" s="36"/>
      <c r="PMU708" s="34"/>
      <c r="PMV708" s="34"/>
      <c r="PMW708" s="37"/>
      <c r="PMX708" s="38"/>
      <c r="PMY708" s="34"/>
      <c r="PMZ708" s="39"/>
      <c r="PNA708" s="39"/>
      <c r="PNB708" s="39"/>
      <c r="PNC708" s="39"/>
      <c r="PND708" s="39"/>
      <c r="PNE708" s="39"/>
      <c r="PNF708" s="39"/>
      <c r="PNG708" s="39"/>
      <c r="PNH708" s="39"/>
      <c r="PNI708" s="39"/>
      <c r="PNJ708" s="39"/>
      <c r="PNK708" s="37"/>
      <c r="PNL708" s="37"/>
      <c r="PNM708" s="37"/>
      <c r="PNN708" s="37"/>
      <c r="PNO708" s="34"/>
      <c r="PNP708" s="40"/>
      <c r="PNQ708" s="34"/>
      <c r="PNR708" s="34"/>
      <c r="PNS708" s="35"/>
      <c r="PNT708" s="36"/>
      <c r="PNU708" s="37"/>
      <c r="PNV708" s="34"/>
      <c r="PNW708" s="34"/>
      <c r="PNX708" s="41"/>
      <c r="PNY708" s="41"/>
      <c r="PNZ708" s="41"/>
      <c r="POA708" s="41"/>
      <c r="POB708" s="36"/>
      <c r="POC708" s="41"/>
      <c r="POD708" s="36"/>
      <c r="POE708" s="34"/>
      <c r="POF708" s="34"/>
      <c r="POG708" s="37"/>
      <c r="POH708" s="38"/>
      <c r="POI708" s="34"/>
      <c r="POJ708" s="39"/>
      <c r="POK708" s="39"/>
      <c r="POL708" s="39"/>
      <c r="POM708" s="39"/>
      <c r="PON708" s="39"/>
      <c r="POO708" s="39"/>
      <c r="POP708" s="39"/>
      <c r="POQ708" s="39"/>
      <c r="POR708" s="39"/>
      <c r="POS708" s="39"/>
      <c r="POT708" s="39"/>
      <c r="POU708" s="37"/>
      <c r="POV708" s="37"/>
      <c r="POW708" s="37"/>
      <c r="POX708" s="37"/>
      <c r="POY708" s="34"/>
      <c r="POZ708" s="40"/>
      <c r="PPA708" s="34"/>
      <c r="PPB708" s="34"/>
      <c r="PPC708" s="35"/>
      <c r="PPD708" s="36"/>
      <c r="PPE708" s="37"/>
      <c r="PPF708" s="34"/>
      <c r="PPG708" s="34"/>
      <c r="PPH708" s="41"/>
      <c r="PPI708" s="41"/>
      <c r="PPJ708" s="41"/>
      <c r="PPK708" s="41"/>
      <c r="PPL708" s="36"/>
      <c r="PPM708" s="41"/>
      <c r="PPN708" s="36"/>
      <c r="PPO708" s="34"/>
      <c r="PPP708" s="34"/>
      <c r="PPQ708" s="37"/>
      <c r="PPR708" s="38"/>
      <c r="PPS708" s="34"/>
      <c r="PPT708" s="39"/>
      <c r="PPU708" s="39"/>
      <c r="PPV708" s="39"/>
      <c r="PPW708" s="39"/>
      <c r="PPX708" s="39"/>
      <c r="PPY708" s="39"/>
      <c r="PPZ708" s="39"/>
      <c r="PQA708" s="39"/>
      <c r="PQB708" s="39"/>
      <c r="PQC708" s="39"/>
      <c r="PQD708" s="39"/>
      <c r="PQE708" s="37"/>
      <c r="PQF708" s="37"/>
      <c r="PQG708" s="37"/>
      <c r="PQH708" s="37"/>
      <c r="PQI708" s="34"/>
      <c r="PQJ708" s="40"/>
      <c r="PQK708" s="34"/>
      <c r="PQL708" s="34"/>
      <c r="PQM708" s="35"/>
      <c r="PQN708" s="36"/>
      <c r="PQO708" s="37"/>
      <c r="PQP708" s="34"/>
      <c r="PQQ708" s="34"/>
      <c r="PQR708" s="41"/>
      <c r="PQS708" s="41"/>
      <c r="PQT708" s="41"/>
      <c r="PQU708" s="41"/>
      <c r="PQV708" s="36"/>
      <c r="PQW708" s="41"/>
      <c r="PQX708" s="36"/>
      <c r="PQY708" s="34"/>
      <c r="PQZ708" s="34"/>
      <c r="PRA708" s="37"/>
      <c r="PRB708" s="38"/>
      <c r="PRC708" s="34"/>
      <c r="PRD708" s="39"/>
      <c r="PRE708" s="39"/>
      <c r="PRF708" s="39"/>
      <c r="PRG708" s="39"/>
      <c r="PRH708" s="39"/>
      <c r="PRI708" s="39"/>
      <c r="PRJ708" s="39"/>
      <c r="PRK708" s="39"/>
      <c r="PRL708" s="39"/>
      <c r="PRM708" s="39"/>
      <c r="PRN708" s="39"/>
      <c r="PRO708" s="37"/>
      <c r="PRP708" s="37"/>
      <c r="PRQ708" s="37"/>
      <c r="PRR708" s="37"/>
      <c r="PRS708" s="34"/>
      <c r="PRT708" s="40"/>
      <c r="PRU708" s="34"/>
      <c r="PRV708" s="34"/>
      <c r="PRW708" s="35"/>
      <c r="PRX708" s="36"/>
      <c r="PRY708" s="37"/>
      <c r="PRZ708" s="34"/>
      <c r="PSA708" s="34"/>
      <c r="PSB708" s="41"/>
      <c r="PSC708" s="41"/>
      <c r="PSD708" s="41"/>
      <c r="PSE708" s="41"/>
      <c r="PSF708" s="36"/>
      <c r="PSG708" s="41"/>
      <c r="PSH708" s="36"/>
      <c r="PSI708" s="34"/>
      <c r="PSJ708" s="34"/>
      <c r="PSK708" s="37"/>
      <c r="PSL708" s="38"/>
      <c r="PSM708" s="34"/>
      <c r="PSN708" s="39"/>
      <c r="PSO708" s="39"/>
      <c r="PSP708" s="39"/>
      <c r="PSQ708" s="39"/>
      <c r="PSR708" s="39"/>
      <c r="PSS708" s="39"/>
      <c r="PST708" s="39"/>
      <c r="PSU708" s="39"/>
      <c r="PSV708" s="39"/>
      <c r="PSW708" s="39"/>
      <c r="PSX708" s="39"/>
      <c r="PSY708" s="37"/>
      <c r="PSZ708" s="37"/>
      <c r="PTA708" s="37"/>
      <c r="PTB708" s="37"/>
      <c r="PTC708" s="34"/>
      <c r="PTD708" s="40"/>
      <c r="PTE708" s="34"/>
      <c r="PTF708" s="34"/>
      <c r="PTG708" s="35"/>
      <c r="PTH708" s="36"/>
      <c r="PTI708" s="37"/>
      <c r="PTJ708" s="34"/>
      <c r="PTK708" s="34"/>
      <c r="PTL708" s="41"/>
      <c r="PTM708" s="41"/>
      <c r="PTN708" s="41"/>
      <c r="PTO708" s="41"/>
      <c r="PTP708" s="36"/>
      <c r="PTQ708" s="41"/>
      <c r="PTR708" s="36"/>
      <c r="PTS708" s="34"/>
      <c r="PTT708" s="34"/>
      <c r="PTU708" s="37"/>
      <c r="PTV708" s="38"/>
      <c r="PTW708" s="34"/>
      <c r="PTX708" s="39"/>
      <c r="PTY708" s="39"/>
      <c r="PTZ708" s="39"/>
      <c r="PUA708" s="39"/>
      <c r="PUB708" s="39"/>
      <c r="PUC708" s="39"/>
      <c r="PUD708" s="39"/>
      <c r="PUE708" s="39"/>
      <c r="PUF708" s="39"/>
      <c r="PUG708" s="39"/>
      <c r="PUH708" s="39"/>
      <c r="PUI708" s="37"/>
      <c r="PUJ708" s="37"/>
      <c r="PUK708" s="37"/>
      <c r="PUL708" s="37"/>
      <c r="PUM708" s="34"/>
      <c r="PUN708" s="40"/>
      <c r="PUO708" s="34"/>
      <c r="PUP708" s="34"/>
      <c r="PUQ708" s="35"/>
      <c r="PUR708" s="36"/>
      <c r="PUS708" s="37"/>
      <c r="PUT708" s="34"/>
      <c r="PUU708" s="34"/>
      <c r="PUV708" s="41"/>
      <c r="PUW708" s="41"/>
      <c r="PUX708" s="41"/>
      <c r="PUY708" s="41"/>
      <c r="PUZ708" s="36"/>
      <c r="PVA708" s="41"/>
      <c r="PVB708" s="36"/>
      <c r="PVC708" s="34"/>
      <c r="PVD708" s="34"/>
      <c r="PVE708" s="37"/>
      <c r="PVF708" s="38"/>
      <c r="PVG708" s="34"/>
      <c r="PVH708" s="39"/>
      <c r="PVI708" s="39"/>
      <c r="PVJ708" s="39"/>
      <c r="PVK708" s="39"/>
      <c r="PVL708" s="39"/>
      <c r="PVM708" s="39"/>
      <c r="PVN708" s="39"/>
      <c r="PVO708" s="39"/>
      <c r="PVP708" s="39"/>
      <c r="PVQ708" s="39"/>
      <c r="PVR708" s="39"/>
      <c r="PVS708" s="37"/>
      <c r="PVT708" s="37"/>
      <c r="PVU708" s="37"/>
      <c r="PVV708" s="37"/>
      <c r="PVW708" s="34"/>
      <c r="PVX708" s="40"/>
      <c r="PVY708" s="34"/>
      <c r="PVZ708" s="34"/>
      <c r="PWA708" s="35"/>
      <c r="PWB708" s="36"/>
      <c r="PWC708" s="37"/>
      <c r="PWD708" s="34"/>
      <c r="PWE708" s="34"/>
      <c r="PWF708" s="41"/>
      <c r="PWG708" s="41"/>
      <c r="PWH708" s="41"/>
      <c r="PWI708" s="41"/>
      <c r="PWJ708" s="36"/>
      <c r="PWK708" s="41"/>
      <c r="PWL708" s="36"/>
      <c r="PWM708" s="34"/>
      <c r="PWN708" s="34"/>
      <c r="PWO708" s="37"/>
      <c r="PWP708" s="38"/>
      <c r="PWQ708" s="34"/>
      <c r="PWR708" s="39"/>
      <c r="PWS708" s="39"/>
      <c r="PWT708" s="39"/>
      <c r="PWU708" s="39"/>
      <c r="PWV708" s="39"/>
      <c r="PWW708" s="39"/>
      <c r="PWX708" s="39"/>
      <c r="PWY708" s="39"/>
      <c r="PWZ708" s="39"/>
      <c r="PXA708" s="39"/>
      <c r="PXB708" s="39"/>
      <c r="PXC708" s="37"/>
      <c r="PXD708" s="37"/>
      <c r="PXE708" s="37"/>
      <c r="PXF708" s="37"/>
      <c r="PXG708" s="34"/>
      <c r="PXH708" s="40"/>
      <c r="PXI708" s="34"/>
      <c r="PXJ708" s="34"/>
      <c r="PXK708" s="35"/>
      <c r="PXL708" s="36"/>
      <c r="PXM708" s="37"/>
      <c r="PXN708" s="34"/>
      <c r="PXO708" s="34"/>
      <c r="PXP708" s="41"/>
      <c r="PXQ708" s="41"/>
      <c r="PXR708" s="41"/>
      <c r="PXS708" s="41"/>
      <c r="PXT708" s="36"/>
      <c r="PXU708" s="41"/>
      <c r="PXV708" s="36"/>
      <c r="PXW708" s="34"/>
      <c r="PXX708" s="34"/>
      <c r="PXY708" s="37"/>
      <c r="PXZ708" s="38"/>
      <c r="PYA708" s="34"/>
      <c r="PYB708" s="39"/>
      <c r="PYC708" s="39"/>
      <c r="PYD708" s="39"/>
      <c r="PYE708" s="39"/>
      <c r="PYF708" s="39"/>
      <c r="PYG708" s="39"/>
      <c r="PYH708" s="39"/>
      <c r="PYI708" s="39"/>
      <c r="PYJ708" s="39"/>
      <c r="PYK708" s="39"/>
      <c r="PYL708" s="39"/>
      <c r="PYM708" s="37"/>
      <c r="PYN708" s="37"/>
      <c r="PYO708" s="37"/>
      <c r="PYP708" s="37"/>
      <c r="PYQ708" s="34"/>
      <c r="PYR708" s="40"/>
      <c r="PYS708" s="34"/>
      <c r="PYT708" s="34"/>
      <c r="PYU708" s="35"/>
      <c r="PYV708" s="36"/>
      <c r="PYW708" s="37"/>
      <c r="PYX708" s="34"/>
      <c r="PYY708" s="34"/>
      <c r="PYZ708" s="41"/>
      <c r="PZA708" s="41"/>
      <c r="PZB708" s="41"/>
      <c r="PZC708" s="41"/>
      <c r="PZD708" s="36"/>
      <c r="PZE708" s="41"/>
      <c r="PZF708" s="36"/>
      <c r="PZG708" s="34"/>
      <c r="PZH708" s="34"/>
      <c r="PZI708" s="37"/>
      <c r="PZJ708" s="38"/>
      <c r="PZK708" s="34"/>
      <c r="PZL708" s="39"/>
      <c r="PZM708" s="39"/>
      <c r="PZN708" s="39"/>
      <c r="PZO708" s="39"/>
      <c r="PZP708" s="39"/>
      <c r="PZQ708" s="39"/>
      <c r="PZR708" s="39"/>
      <c r="PZS708" s="39"/>
      <c r="PZT708" s="39"/>
      <c r="PZU708" s="39"/>
      <c r="PZV708" s="39"/>
      <c r="PZW708" s="37"/>
      <c r="PZX708" s="37"/>
      <c r="PZY708" s="37"/>
      <c r="PZZ708" s="37"/>
      <c r="QAA708" s="34"/>
      <c r="QAB708" s="40"/>
      <c r="QAC708" s="34"/>
      <c r="QAD708" s="34"/>
      <c r="QAE708" s="35"/>
      <c r="QAF708" s="36"/>
      <c r="QAG708" s="37"/>
      <c r="QAH708" s="34"/>
      <c r="QAI708" s="34"/>
      <c r="QAJ708" s="41"/>
      <c r="QAK708" s="41"/>
      <c r="QAL708" s="41"/>
      <c r="QAM708" s="41"/>
      <c r="QAN708" s="36"/>
      <c r="QAO708" s="41"/>
      <c r="QAP708" s="36"/>
      <c r="QAQ708" s="34"/>
      <c r="QAR708" s="34"/>
      <c r="QAS708" s="37"/>
      <c r="QAT708" s="38"/>
      <c r="QAU708" s="34"/>
      <c r="QAV708" s="39"/>
      <c r="QAW708" s="39"/>
      <c r="QAX708" s="39"/>
      <c r="QAY708" s="39"/>
      <c r="QAZ708" s="39"/>
      <c r="QBA708" s="39"/>
      <c r="QBB708" s="39"/>
      <c r="QBC708" s="39"/>
      <c r="QBD708" s="39"/>
      <c r="QBE708" s="39"/>
      <c r="QBF708" s="39"/>
      <c r="QBG708" s="37"/>
      <c r="QBH708" s="37"/>
      <c r="QBI708" s="37"/>
      <c r="QBJ708" s="37"/>
      <c r="QBK708" s="34"/>
      <c r="QBL708" s="40"/>
      <c r="QBM708" s="34"/>
      <c r="QBN708" s="34"/>
      <c r="QBO708" s="35"/>
      <c r="QBP708" s="36"/>
      <c r="QBQ708" s="37"/>
      <c r="QBR708" s="34"/>
      <c r="QBS708" s="34"/>
      <c r="QBT708" s="41"/>
      <c r="QBU708" s="41"/>
      <c r="QBV708" s="41"/>
      <c r="QBW708" s="41"/>
      <c r="QBX708" s="36"/>
      <c r="QBY708" s="41"/>
      <c r="QBZ708" s="36"/>
      <c r="QCA708" s="34"/>
      <c r="QCB708" s="34"/>
      <c r="QCC708" s="37"/>
      <c r="QCD708" s="38"/>
      <c r="QCE708" s="34"/>
      <c r="QCF708" s="39"/>
      <c r="QCG708" s="39"/>
      <c r="QCH708" s="39"/>
      <c r="QCI708" s="39"/>
      <c r="QCJ708" s="39"/>
      <c r="QCK708" s="39"/>
      <c r="QCL708" s="39"/>
      <c r="QCM708" s="39"/>
      <c r="QCN708" s="39"/>
      <c r="QCO708" s="39"/>
      <c r="QCP708" s="39"/>
      <c r="QCQ708" s="37"/>
      <c r="QCR708" s="37"/>
      <c r="QCS708" s="37"/>
      <c r="QCT708" s="37"/>
      <c r="QCU708" s="34"/>
      <c r="QCV708" s="40"/>
      <c r="QCW708" s="34"/>
      <c r="QCX708" s="34"/>
      <c r="QCY708" s="35"/>
      <c r="QCZ708" s="36"/>
      <c r="QDA708" s="37"/>
      <c r="QDB708" s="34"/>
      <c r="QDC708" s="34"/>
      <c r="QDD708" s="41"/>
      <c r="QDE708" s="41"/>
      <c r="QDF708" s="41"/>
      <c r="QDG708" s="41"/>
      <c r="QDH708" s="36"/>
      <c r="QDI708" s="41"/>
      <c r="QDJ708" s="36"/>
      <c r="QDK708" s="34"/>
      <c r="QDL708" s="34"/>
      <c r="QDM708" s="37"/>
      <c r="QDN708" s="38"/>
      <c r="QDO708" s="34"/>
      <c r="QDP708" s="39"/>
      <c r="QDQ708" s="39"/>
      <c r="QDR708" s="39"/>
      <c r="QDS708" s="39"/>
      <c r="QDT708" s="39"/>
      <c r="QDU708" s="39"/>
      <c r="QDV708" s="39"/>
      <c r="QDW708" s="39"/>
      <c r="QDX708" s="39"/>
      <c r="QDY708" s="39"/>
      <c r="QDZ708" s="39"/>
      <c r="QEA708" s="37"/>
      <c r="QEB708" s="37"/>
      <c r="QEC708" s="37"/>
      <c r="QED708" s="37"/>
      <c r="QEE708" s="34"/>
      <c r="QEF708" s="40"/>
      <c r="QEG708" s="34"/>
      <c r="QEH708" s="34"/>
      <c r="QEI708" s="35"/>
      <c r="QEJ708" s="36"/>
      <c r="QEK708" s="37"/>
      <c r="QEL708" s="34"/>
      <c r="QEM708" s="34"/>
      <c r="QEN708" s="41"/>
      <c r="QEO708" s="41"/>
      <c r="QEP708" s="41"/>
      <c r="QEQ708" s="41"/>
      <c r="QER708" s="36"/>
      <c r="QES708" s="41"/>
      <c r="QET708" s="36"/>
      <c r="QEU708" s="34"/>
      <c r="QEV708" s="34"/>
      <c r="QEW708" s="37"/>
      <c r="QEX708" s="38"/>
      <c r="QEY708" s="34"/>
      <c r="QEZ708" s="39"/>
      <c r="QFA708" s="39"/>
      <c r="QFB708" s="39"/>
      <c r="QFC708" s="39"/>
      <c r="QFD708" s="39"/>
      <c r="QFE708" s="39"/>
      <c r="QFF708" s="39"/>
      <c r="QFG708" s="39"/>
      <c r="QFH708" s="39"/>
      <c r="QFI708" s="39"/>
      <c r="QFJ708" s="39"/>
      <c r="QFK708" s="37"/>
      <c r="QFL708" s="37"/>
      <c r="QFM708" s="37"/>
      <c r="QFN708" s="37"/>
      <c r="QFO708" s="34"/>
      <c r="QFP708" s="40"/>
      <c r="QFQ708" s="34"/>
      <c r="QFR708" s="34"/>
      <c r="QFS708" s="35"/>
      <c r="QFT708" s="36"/>
      <c r="QFU708" s="37"/>
      <c r="QFV708" s="34"/>
      <c r="QFW708" s="34"/>
      <c r="QFX708" s="41"/>
      <c r="QFY708" s="41"/>
      <c r="QFZ708" s="41"/>
      <c r="QGA708" s="41"/>
      <c r="QGB708" s="36"/>
      <c r="QGC708" s="41"/>
      <c r="QGD708" s="36"/>
      <c r="QGE708" s="34"/>
      <c r="QGF708" s="34"/>
      <c r="QGG708" s="37"/>
      <c r="QGH708" s="38"/>
      <c r="QGI708" s="34"/>
      <c r="QGJ708" s="39"/>
      <c r="QGK708" s="39"/>
      <c r="QGL708" s="39"/>
      <c r="QGM708" s="39"/>
      <c r="QGN708" s="39"/>
      <c r="QGO708" s="39"/>
      <c r="QGP708" s="39"/>
      <c r="QGQ708" s="39"/>
      <c r="QGR708" s="39"/>
      <c r="QGS708" s="39"/>
      <c r="QGT708" s="39"/>
      <c r="QGU708" s="37"/>
      <c r="QGV708" s="37"/>
      <c r="QGW708" s="37"/>
      <c r="QGX708" s="37"/>
      <c r="QGY708" s="34"/>
      <c r="QGZ708" s="40"/>
      <c r="QHA708" s="34"/>
      <c r="QHB708" s="34"/>
      <c r="QHC708" s="35"/>
      <c r="QHD708" s="36"/>
      <c r="QHE708" s="37"/>
      <c r="QHF708" s="34"/>
      <c r="QHG708" s="34"/>
      <c r="QHH708" s="41"/>
      <c r="QHI708" s="41"/>
      <c r="QHJ708" s="41"/>
      <c r="QHK708" s="41"/>
      <c r="QHL708" s="36"/>
      <c r="QHM708" s="41"/>
      <c r="QHN708" s="36"/>
      <c r="QHO708" s="34"/>
      <c r="QHP708" s="34"/>
      <c r="QHQ708" s="37"/>
      <c r="QHR708" s="38"/>
      <c r="QHS708" s="34"/>
      <c r="QHT708" s="39"/>
      <c r="QHU708" s="39"/>
      <c r="QHV708" s="39"/>
      <c r="QHW708" s="39"/>
      <c r="QHX708" s="39"/>
      <c r="QHY708" s="39"/>
      <c r="QHZ708" s="39"/>
      <c r="QIA708" s="39"/>
      <c r="QIB708" s="39"/>
      <c r="QIC708" s="39"/>
      <c r="QID708" s="39"/>
      <c r="QIE708" s="37"/>
      <c r="QIF708" s="37"/>
      <c r="QIG708" s="37"/>
      <c r="QIH708" s="37"/>
      <c r="QII708" s="34"/>
      <c r="QIJ708" s="40"/>
      <c r="QIK708" s="34"/>
      <c r="QIL708" s="34"/>
      <c r="QIM708" s="35"/>
      <c r="QIN708" s="36"/>
      <c r="QIO708" s="37"/>
      <c r="QIP708" s="34"/>
      <c r="QIQ708" s="34"/>
      <c r="QIR708" s="41"/>
      <c r="QIS708" s="41"/>
      <c r="QIT708" s="41"/>
      <c r="QIU708" s="41"/>
      <c r="QIV708" s="36"/>
      <c r="QIW708" s="41"/>
      <c r="QIX708" s="36"/>
      <c r="QIY708" s="34"/>
      <c r="QIZ708" s="34"/>
      <c r="QJA708" s="37"/>
      <c r="QJB708" s="38"/>
      <c r="QJC708" s="34"/>
      <c r="QJD708" s="39"/>
      <c r="QJE708" s="39"/>
      <c r="QJF708" s="39"/>
      <c r="QJG708" s="39"/>
      <c r="QJH708" s="39"/>
      <c r="QJI708" s="39"/>
      <c r="QJJ708" s="39"/>
      <c r="QJK708" s="39"/>
      <c r="QJL708" s="39"/>
      <c r="QJM708" s="39"/>
      <c r="QJN708" s="39"/>
      <c r="QJO708" s="37"/>
      <c r="QJP708" s="37"/>
      <c r="QJQ708" s="37"/>
      <c r="QJR708" s="37"/>
      <c r="QJS708" s="34"/>
      <c r="QJT708" s="40"/>
      <c r="QJU708" s="34"/>
      <c r="QJV708" s="34"/>
      <c r="QJW708" s="35"/>
      <c r="QJX708" s="36"/>
      <c r="QJY708" s="37"/>
      <c r="QJZ708" s="34"/>
      <c r="QKA708" s="34"/>
      <c r="QKB708" s="41"/>
      <c r="QKC708" s="41"/>
      <c r="QKD708" s="41"/>
      <c r="QKE708" s="41"/>
      <c r="QKF708" s="36"/>
      <c r="QKG708" s="41"/>
      <c r="QKH708" s="36"/>
      <c r="QKI708" s="34"/>
      <c r="QKJ708" s="34"/>
      <c r="QKK708" s="37"/>
      <c r="QKL708" s="38"/>
      <c r="QKM708" s="34"/>
      <c r="QKN708" s="39"/>
      <c r="QKO708" s="39"/>
      <c r="QKP708" s="39"/>
      <c r="QKQ708" s="39"/>
      <c r="QKR708" s="39"/>
      <c r="QKS708" s="39"/>
      <c r="QKT708" s="39"/>
      <c r="QKU708" s="39"/>
      <c r="QKV708" s="39"/>
      <c r="QKW708" s="39"/>
      <c r="QKX708" s="39"/>
      <c r="QKY708" s="37"/>
      <c r="QKZ708" s="37"/>
      <c r="QLA708" s="37"/>
      <c r="QLB708" s="37"/>
      <c r="QLC708" s="34"/>
      <c r="QLD708" s="40"/>
      <c r="QLE708" s="34"/>
      <c r="QLF708" s="34"/>
      <c r="QLG708" s="35"/>
      <c r="QLH708" s="36"/>
      <c r="QLI708" s="37"/>
      <c r="QLJ708" s="34"/>
      <c r="QLK708" s="34"/>
      <c r="QLL708" s="41"/>
      <c r="QLM708" s="41"/>
      <c r="QLN708" s="41"/>
      <c r="QLO708" s="41"/>
      <c r="QLP708" s="36"/>
      <c r="QLQ708" s="41"/>
      <c r="QLR708" s="36"/>
      <c r="QLS708" s="34"/>
      <c r="QLT708" s="34"/>
      <c r="QLU708" s="37"/>
      <c r="QLV708" s="38"/>
      <c r="QLW708" s="34"/>
      <c r="QLX708" s="39"/>
      <c r="QLY708" s="39"/>
      <c r="QLZ708" s="39"/>
      <c r="QMA708" s="39"/>
      <c r="QMB708" s="39"/>
      <c r="QMC708" s="39"/>
      <c r="QMD708" s="39"/>
      <c r="QME708" s="39"/>
      <c r="QMF708" s="39"/>
      <c r="QMG708" s="39"/>
      <c r="QMH708" s="39"/>
      <c r="QMI708" s="37"/>
      <c r="QMJ708" s="37"/>
      <c r="QMK708" s="37"/>
      <c r="QML708" s="37"/>
      <c r="QMM708" s="34"/>
      <c r="QMN708" s="40"/>
      <c r="QMO708" s="34"/>
      <c r="QMP708" s="34"/>
      <c r="QMQ708" s="35"/>
      <c r="QMR708" s="36"/>
      <c r="QMS708" s="37"/>
      <c r="QMT708" s="34"/>
      <c r="QMU708" s="34"/>
      <c r="QMV708" s="41"/>
      <c r="QMW708" s="41"/>
      <c r="QMX708" s="41"/>
      <c r="QMY708" s="41"/>
      <c r="QMZ708" s="36"/>
      <c r="QNA708" s="41"/>
      <c r="QNB708" s="36"/>
      <c r="QNC708" s="34"/>
      <c r="QND708" s="34"/>
      <c r="QNE708" s="37"/>
      <c r="QNF708" s="38"/>
      <c r="QNG708" s="34"/>
      <c r="QNH708" s="39"/>
      <c r="QNI708" s="39"/>
      <c r="QNJ708" s="39"/>
      <c r="QNK708" s="39"/>
      <c r="QNL708" s="39"/>
      <c r="QNM708" s="39"/>
      <c r="QNN708" s="39"/>
      <c r="QNO708" s="39"/>
      <c r="QNP708" s="39"/>
      <c r="QNQ708" s="39"/>
      <c r="QNR708" s="39"/>
      <c r="QNS708" s="37"/>
      <c r="QNT708" s="37"/>
      <c r="QNU708" s="37"/>
      <c r="QNV708" s="37"/>
      <c r="QNW708" s="34"/>
      <c r="QNX708" s="40"/>
      <c r="QNY708" s="34"/>
      <c r="QNZ708" s="34"/>
      <c r="QOA708" s="35"/>
      <c r="QOB708" s="36"/>
      <c r="QOC708" s="37"/>
      <c r="QOD708" s="34"/>
      <c r="QOE708" s="34"/>
      <c r="QOF708" s="41"/>
      <c r="QOG708" s="41"/>
      <c r="QOH708" s="41"/>
      <c r="QOI708" s="41"/>
      <c r="QOJ708" s="36"/>
      <c r="QOK708" s="41"/>
      <c r="QOL708" s="36"/>
      <c r="QOM708" s="34"/>
      <c r="QON708" s="34"/>
      <c r="QOO708" s="37"/>
      <c r="QOP708" s="38"/>
      <c r="QOQ708" s="34"/>
      <c r="QOR708" s="39"/>
      <c r="QOS708" s="39"/>
      <c r="QOT708" s="39"/>
      <c r="QOU708" s="39"/>
      <c r="QOV708" s="39"/>
      <c r="QOW708" s="39"/>
      <c r="QOX708" s="39"/>
      <c r="QOY708" s="39"/>
      <c r="QOZ708" s="39"/>
      <c r="QPA708" s="39"/>
      <c r="QPB708" s="39"/>
      <c r="QPC708" s="37"/>
      <c r="QPD708" s="37"/>
      <c r="QPE708" s="37"/>
      <c r="QPF708" s="37"/>
      <c r="QPG708" s="34"/>
      <c r="QPH708" s="40"/>
      <c r="QPI708" s="34"/>
      <c r="QPJ708" s="34"/>
      <c r="QPK708" s="35"/>
      <c r="QPL708" s="36"/>
      <c r="QPM708" s="37"/>
      <c r="QPN708" s="34"/>
      <c r="QPO708" s="34"/>
      <c r="QPP708" s="41"/>
      <c r="QPQ708" s="41"/>
      <c r="QPR708" s="41"/>
      <c r="QPS708" s="41"/>
      <c r="QPT708" s="36"/>
      <c r="QPU708" s="41"/>
      <c r="QPV708" s="36"/>
      <c r="QPW708" s="34"/>
      <c r="QPX708" s="34"/>
      <c r="QPY708" s="37"/>
      <c r="QPZ708" s="38"/>
      <c r="QQA708" s="34"/>
      <c r="QQB708" s="39"/>
      <c r="QQC708" s="39"/>
      <c r="QQD708" s="39"/>
      <c r="QQE708" s="39"/>
      <c r="QQF708" s="39"/>
      <c r="QQG708" s="39"/>
      <c r="QQH708" s="39"/>
      <c r="QQI708" s="39"/>
      <c r="QQJ708" s="39"/>
      <c r="QQK708" s="39"/>
      <c r="QQL708" s="39"/>
      <c r="QQM708" s="37"/>
      <c r="QQN708" s="37"/>
      <c r="QQO708" s="37"/>
      <c r="QQP708" s="37"/>
      <c r="QQQ708" s="34"/>
      <c r="QQR708" s="40"/>
      <c r="QQS708" s="34"/>
      <c r="QQT708" s="34"/>
      <c r="QQU708" s="35"/>
      <c r="QQV708" s="36"/>
      <c r="QQW708" s="37"/>
      <c r="QQX708" s="34"/>
      <c r="QQY708" s="34"/>
      <c r="QQZ708" s="41"/>
      <c r="QRA708" s="41"/>
      <c r="QRB708" s="41"/>
      <c r="QRC708" s="41"/>
      <c r="QRD708" s="36"/>
      <c r="QRE708" s="41"/>
      <c r="QRF708" s="36"/>
      <c r="QRG708" s="34"/>
      <c r="QRH708" s="34"/>
      <c r="QRI708" s="37"/>
      <c r="QRJ708" s="38"/>
      <c r="QRK708" s="34"/>
      <c r="QRL708" s="39"/>
      <c r="QRM708" s="39"/>
      <c r="QRN708" s="39"/>
      <c r="QRO708" s="39"/>
      <c r="QRP708" s="39"/>
      <c r="QRQ708" s="39"/>
      <c r="QRR708" s="39"/>
      <c r="QRS708" s="39"/>
      <c r="QRT708" s="39"/>
      <c r="QRU708" s="39"/>
      <c r="QRV708" s="39"/>
      <c r="QRW708" s="37"/>
      <c r="QRX708" s="37"/>
      <c r="QRY708" s="37"/>
      <c r="QRZ708" s="37"/>
      <c r="QSA708" s="34"/>
      <c r="QSB708" s="40"/>
      <c r="QSC708" s="34"/>
      <c r="QSD708" s="34"/>
      <c r="QSE708" s="35"/>
      <c r="QSF708" s="36"/>
      <c r="QSG708" s="37"/>
      <c r="QSH708" s="34"/>
      <c r="QSI708" s="34"/>
      <c r="QSJ708" s="41"/>
      <c r="QSK708" s="41"/>
      <c r="QSL708" s="41"/>
      <c r="QSM708" s="41"/>
      <c r="QSN708" s="36"/>
      <c r="QSO708" s="41"/>
      <c r="QSP708" s="36"/>
      <c r="QSQ708" s="34"/>
      <c r="QSR708" s="34"/>
      <c r="QSS708" s="37"/>
      <c r="QST708" s="38"/>
      <c r="QSU708" s="34"/>
      <c r="QSV708" s="39"/>
      <c r="QSW708" s="39"/>
      <c r="QSX708" s="39"/>
      <c r="QSY708" s="39"/>
      <c r="QSZ708" s="39"/>
      <c r="QTA708" s="39"/>
      <c r="QTB708" s="39"/>
      <c r="QTC708" s="39"/>
      <c r="QTD708" s="39"/>
      <c r="QTE708" s="39"/>
      <c r="QTF708" s="39"/>
      <c r="QTG708" s="37"/>
      <c r="QTH708" s="37"/>
      <c r="QTI708" s="37"/>
      <c r="QTJ708" s="37"/>
      <c r="QTK708" s="34"/>
      <c r="QTL708" s="40"/>
      <c r="QTM708" s="34"/>
      <c r="QTN708" s="34"/>
      <c r="QTO708" s="35"/>
      <c r="QTP708" s="36"/>
      <c r="QTQ708" s="37"/>
      <c r="QTR708" s="34"/>
      <c r="QTS708" s="34"/>
      <c r="QTT708" s="41"/>
      <c r="QTU708" s="41"/>
      <c r="QTV708" s="41"/>
      <c r="QTW708" s="41"/>
      <c r="QTX708" s="36"/>
      <c r="QTY708" s="41"/>
      <c r="QTZ708" s="36"/>
      <c r="QUA708" s="34"/>
      <c r="QUB708" s="34"/>
      <c r="QUC708" s="37"/>
      <c r="QUD708" s="38"/>
      <c r="QUE708" s="34"/>
      <c r="QUF708" s="39"/>
      <c r="QUG708" s="39"/>
      <c r="QUH708" s="39"/>
      <c r="QUI708" s="39"/>
      <c r="QUJ708" s="39"/>
      <c r="QUK708" s="39"/>
      <c r="QUL708" s="39"/>
      <c r="QUM708" s="39"/>
      <c r="QUN708" s="39"/>
      <c r="QUO708" s="39"/>
      <c r="QUP708" s="39"/>
      <c r="QUQ708" s="37"/>
      <c r="QUR708" s="37"/>
      <c r="QUS708" s="37"/>
      <c r="QUT708" s="37"/>
      <c r="QUU708" s="34"/>
      <c r="QUV708" s="40"/>
      <c r="QUW708" s="34"/>
      <c r="QUX708" s="34"/>
      <c r="QUY708" s="35"/>
      <c r="QUZ708" s="36"/>
      <c r="QVA708" s="37"/>
      <c r="QVB708" s="34"/>
      <c r="QVC708" s="34"/>
      <c r="QVD708" s="41"/>
      <c r="QVE708" s="41"/>
      <c r="QVF708" s="41"/>
      <c r="QVG708" s="41"/>
      <c r="QVH708" s="36"/>
      <c r="QVI708" s="41"/>
      <c r="QVJ708" s="36"/>
      <c r="QVK708" s="34"/>
      <c r="QVL708" s="34"/>
      <c r="QVM708" s="37"/>
      <c r="QVN708" s="38"/>
      <c r="QVO708" s="34"/>
      <c r="QVP708" s="39"/>
      <c r="QVQ708" s="39"/>
      <c r="QVR708" s="39"/>
      <c r="QVS708" s="39"/>
      <c r="QVT708" s="39"/>
      <c r="QVU708" s="39"/>
      <c r="QVV708" s="39"/>
      <c r="QVW708" s="39"/>
      <c r="QVX708" s="39"/>
      <c r="QVY708" s="39"/>
      <c r="QVZ708" s="39"/>
      <c r="QWA708" s="37"/>
      <c r="QWB708" s="37"/>
      <c r="QWC708" s="37"/>
      <c r="QWD708" s="37"/>
      <c r="QWE708" s="34"/>
      <c r="QWF708" s="40"/>
      <c r="QWG708" s="34"/>
      <c r="QWH708" s="34"/>
      <c r="QWI708" s="35"/>
      <c r="QWJ708" s="36"/>
      <c r="QWK708" s="37"/>
      <c r="QWL708" s="34"/>
      <c r="QWM708" s="34"/>
      <c r="QWN708" s="41"/>
      <c r="QWO708" s="41"/>
      <c r="QWP708" s="41"/>
      <c r="QWQ708" s="41"/>
      <c r="QWR708" s="36"/>
      <c r="QWS708" s="41"/>
      <c r="QWT708" s="36"/>
      <c r="QWU708" s="34"/>
      <c r="QWV708" s="34"/>
      <c r="QWW708" s="37"/>
      <c r="QWX708" s="38"/>
      <c r="QWY708" s="34"/>
      <c r="QWZ708" s="39"/>
      <c r="QXA708" s="39"/>
      <c r="QXB708" s="39"/>
      <c r="QXC708" s="39"/>
      <c r="QXD708" s="39"/>
      <c r="QXE708" s="39"/>
      <c r="QXF708" s="39"/>
      <c r="QXG708" s="39"/>
      <c r="QXH708" s="39"/>
      <c r="QXI708" s="39"/>
      <c r="QXJ708" s="39"/>
      <c r="QXK708" s="37"/>
      <c r="QXL708" s="37"/>
      <c r="QXM708" s="37"/>
      <c r="QXN708" s="37"/>
      <c r="QXO708" s="34"/>
      <c r="QXP708" s="40"/>
      <c r="QXQ708" s="34"/>
      <c r="QXR708" s="34"/>
      <c r="QXS708" s="35"/>
      <c r="QXT708" s="36"/>
      <c r="QXU708" s="37"/>
      <c r="QXV708" s="34"/>
      <c r="QXW708" s="34"/>
      <c r="QXX708" s="41"/>
      <c r="QXY708" s="41"/>
      <c r="QXZ708" s="41"/>
      <c r="QYA708" s="41"/>
      <c r="QYB708" s="36"/>
      <c r="QYC708" s="41"/>
      <c r="QYD708" s="36"/>
      <c r="QYE708" s="34"/>
      <c r="QYF708" s="34"/>
      <c r="QYG708" s="37"/>
      <c r="QYH708" s="38"/>
      <c r="QYI708" s="34"/>
      <c r="QYJ708" s="39"/>
      <c r="QYK708" s="39"/>
      <c r="QYL708" s="39"/>
      <c r="QYM708" s="39"/>
      <c r="QYN708" s="39"/>
      <c r="QYO708" s="39"/>
      <c r="QYP708" s="39"/>
      <c r="QYQ708" s="39"/>
      <c r="QYR708" s="39"/>
      <c r="QYS708" s="39"/>
      <c r="QYT708" s="39"/>
      <c r="QYU708" s="37"/>
      <c r="QYV708" s="37"/>
      <c r="QYW708" s="37"/>
      <c r="QYX708" s="37"/>
      <c r="QYY708" s="34"/>
      <c r="QYZ708" s="40"/>
      <c r="QZA708" s="34"/>
      <c r="QZB708" s="34"/>
      <c r="QZC708" s="35"/>
      <c r="QZD708" s="36"/>
      <c r="QZE708" s="37"/>
      <c r="QZF708" s="34"/>
      <c r="QZG708" s="34"/>
      <c r="QZH708" s="41"/>
      <c r="QZI708" s="41"/>
      <c r="QZJ708" s="41"/>
      <c r="QZK708" s="41"/>
      <c r="QZL708" s="36"/>
      <c r="QZM708" s="41"/>
      <c r="QZN708" s="36"/>
      <c r="QZO708" s="34"/>
      <c r="QZP708" s="34"/>
      <c r="QZQ708" s="37"/>
      <c r="QZR708" s="38"/>
      <c r="QZS708" s="34"/>
      <c r="QZT708" s="39"/>
      <c r="QZU708" s="39"/>
      <c r="QZV708" s="39"/>
      <c r="QZW708" s="39"/>
      <c r="QZX708" s="39"/>
      <c r="QZY708" s="39"/>
      <c r="QZZ708" s="39"/>
      <c r="RAA708" s="39"/>
      <c r="RAB708" s="39"/>
      <c r="RAC708" s="39"/>
      <c r="RAD708" s="39"/>
      <c r="RAE708" s="37"/>
      <c r="RAF708" s="37"/>
      <c r="RAG708" s="37"/>
      <c r="RAH708" s="37"/>
      <c r="RAI708" s="34"/>
      <c r="RAJ708" s="40"/>
      <c r="RAK708" s="34"/>
      <c r="RAL708" s="34"/>
      <c r="RAM708" s="35"/>
      <c r="RAN708" s="36"/>
      <c r="RAO708" s="37"/>
      <c r="RAP708" s="34"/>
      <c r="RAQ708" s="34"/>
      <c r="RAR708" s="41"/>
      <c r="RAS708" s="41"/>
      <c r="RAT708" s="41"/>
      <c r="RAU708" s="41"/>
      <c r="RAV708" s="36"/>
      <c r="RAW708" s="41"/>
      <c r="RAX708" s="36"/>
      <c r="RAY708" s="34"/>
      <c r="RAZ708" s="34"/>
      <c r="RBA708" s="37"/>
      <c r="RBB708" s="38"/>
      <c r="RBC708" s="34"/>
      <c r="RBD708" s="39"/>
      <c r="RBE708" s="39"/>
      <c r="RBF708" s="39"/>
      <c r="RBG708" s="39"/>
      <c r="RBH708" s="39"/>
      <c r="RBI708" s="39"/>
      <c r="RBJ708" s="39"/>
      <c r="RBK708" s="39"/>
      <c r="RBL708" s="39"/>
      <c r="RBM708" s="39"/>
      <c r="RBN708" s="39"/>
      <c r="RBO708" s="37"/>
      <c r="RBP708" s="37"/>
      <c r="RBQ708" s="37"/>
      <c r="RBR708" s="37"/>
      <c r="RBS708" s="34"/>
      <c r="RBT708" s="40"/>
      <c r="RBU708" s="34"/>
      <c r="RBV708" s="34"/>
      <c r="RBW708" s="35"/>
      <c r="RBX708" s="36"/>
      <c r="RBY708" s="37"/>
      <c r="RBZ708" s="34"/>
      <c r="RCA708" s="34"/>
      <c r="RCB708" s="41"/>
      <c r="RCC708" s="41"/>
      <c r="RCD708" s="41"/>
      <c r="RCE708" s="41"/>
      <c r="RCF708" s="36"/>
      <c r="RCG708" s="41"/>
      <c r="RCH708" s="36"/>
      <c r="RCI708" s="34"/>
      <c r="RCJ708" s="34"/>
      <c r="RCK708" s="37"/>
      <c r="RCL708" s="38"/>
      <c r="RCM708" s="34"/>
      <c r="RCN708" s="39"/>
      <c r="RCO708" s="39"/>
      <c r="RCP708" s="39"/>
      <c r="RCQ708" s="39"/>
      <c r="RCR708" s="39"/>
      <c r="RCS708" s="39"/>
      <c r="RCT708" s="39"/>
      <c r="RCU708" s="39"/>
      <c r="RCV708" s="39"/>
      <c r="RCW708" s="39"/>
      <c r="RCX708" s="39"/>
      <c r="RCY708" s="37"/>
      <c r="RCZ708" s="37"/>
      <c r="RDA708" s="37"/>
      <c r="RDB708" s="37"/>
      <c r="RDC708" s="34"/>
      <c r="RDD708" s="40"/>
      <c r="RDE708" s="34"/>
      <c r="RDF708" s="34"/>
      <c r="RDG708" s="35"/>
      <c r="RDH708" s="36"/>
      <c r="RDI708" s="37"/>
      <c r="RDJ708" s="34"/>
      <c r="RDK708" s="34"/>
      <c r="RDL708" s="41"/>
      <c r="RDM708" s="41"/>
      <c r="RDN708" s="41"/>
      <c r="RDO708" s="41"/>
      <c r="RDP708" s="36"/>
      <c r="RDQ708" s="41"/>
      <c r="RDR708" s="36"/>
      <c r="RDS708" s="34"/>
      <c r="RDT708" s="34"/>
      <c r="RDU708" s="37"/>
      <c r="RDV708" s="38"/>
      <c r="RDW708" s="34"/>
      <c r="RDX708" s="39"/>
      <c r="RDY708" s="39"/>
      <c r="RDZ708" s="39"/>
      <c r="REA708" s="39"/>
      <c r="REB708" s="39"/>
      <c r="REC708" s="39"/>
      <c r="RED708" s="39"/>
      <c r="REE708" s="39"/>
      <c r="REF708" s="39"/>
      <c r="REG708" s="39"/>
      <c r="REH708" s="39"/>
      <c r="REI708" s="37"/>
      <c r="REJ708" s="37"/>
      <c r="REK708" s="37"/>
      <c r="REL708" s="37"/>
      <c r="REM708" s="34"/>
      <c r="REN708" s="40"/>
      <c r="REO708" s="34"/>
      <c r="REP708" s="34"/>
      <c r="REQ708" s="35"/>
      <c r="RER708" s="36"/>
      <c r="RES708" s="37"/>
      <c r="RET708" s="34"/>
      <c r="REU708" s="34"/>
      <c r="REV708" s="41"/>
      <c r="REW708" s="41"/>
      <c r="REX708" s="41"/>
      <c r="REY708" s="41"/>
      <c r="REZ708" s="36"/>
      <c r="RFA708" s="41"/>
      <c r="RFB708" s="36"/>
      <c r="RFC708" s="34"/>
      <c r="RFD708" s="34"/>
      <c r="RFE708" s="37"/>
      <c r="RFF708" s="38"/>
      <c r="RFG708" s="34"/>
      <c r="RFH708" s="39"/>
      <c r="RFI708" s="39"/>
      <c r="RFJ708" s="39"/>
      <c r="RFK708" s="39"/>
      <c r="RFL708" s="39"/>
      <c r="RFM708" s="39"/>
      <c r="RFN708" s="39"/>
      <c r="RFO708" s="39"/>
      <c r="RFP708" s="39"/>
      <c r="RFQ708" s="39"/>
      <c r="RFR708" s="39"/>
      <c r="RFS708" s="37"/>
      <c r="RFT708" s="37"/>
      <c r="RFU708" s="37"/>
      <c r="RFV708" s="37"/>
      <c r="RFW708" s="34"/>
      <c r="RFX708" s="40"/>
      <c r="RFY708" s="34"/>
      <c r="RFZ708" s="34"/>
      <c r="RGA708" s="35"/>
      <c r="RGB708" s="36"/>
      <c r="RGC708" s="37"/>
      <c r="RGD708" s="34"/>
      <c r="RGE708" s="34"/>
      <c r="RGF708" s="41"/>
      <c r="RGG708" s="41"/>
      <c r="RGH708" s="41"/>
      <c r="RGI708" s="41"/>
      <c r="RGJ708" s="36"/>
      <c r="RGK708" s="41"/>
      <c r="RGL708" s="36"/>
      <c r="RGM708" s="34"/>
      <c r="RGN708" s="34"/>
      <c r="RGO708" s="37"/>
      <c r="RGP708" s="38"/>
      <c r="RGQ708" s="34"/>
      <c r="RGR708" s="39"/>
      <c r="RGS708" s="39"/>
      <c r="RGT708" s="39"/>
      <c r="RGU708" s="39"/>
      <c r="RGV708" s="39"/>
      <c r="RGW708" s="39"/>
      <c r="RGX708" s="39"/>
      <c r="RGY708" s="39"/>
      <c r="RGZ708" s="39"/>
      <c r="RHA708" s="39"/>
      <c r="RHB708" s="39"/>
      <c r="RHC708" s="37"/>
      <c r="RHD708" s="37"/>
      <c r="RHE708" s="37"/>
      <c r="RHF708" s="37"/>
      <c r="RHG708" s="34"/>
      <c r="RHH708" s="40"/>
      <c r="RHI708" s="34"/>
      <c r="RHJ708" s="34"/>
      <c r="RHK708" s="35"/>
      <c r="RHL708" s="36"/>
      <c r="RHM708" s="37"/>
      <c r="RHN708" s="34"/>
      <c r="RHO708" s="34"/>
      <c r="RHP708" s="41"/>
      <c r="RHQ708" s="41"/>
      <c r="RHR708" s="41"/>
      <c r="RHS708" s="41"/>
      <c r="RHT708" s="36"/>
      <c r="RHU708" s="41"/>
      <c r="RHV708" s="36"/>
      <c r="RHW708" s="34"/>
      <c r="RHX708" s="34"/>
      <c r="RHY708" s="37"/>
      <c r="RHZ708" s="38"/>
      <c r="RIA708" s="34"/>
      <c r="RIB708" s="39"/>
      <c r="RIC708" s="39"/>
      <c r="RID708" s="39"/>
      <c r="RIE708" s="39"/>
      <c r="RIF708" s="39"/>
      <c r="RIG708" s="39"/>
      <c r="RIH708" s="39"/>
      <c r="RII708" s="39"/>
      <c r="RIJ708" s="39"/>
      <c r="RIK708" s="39"/>
      <c r="RIL708" s="39"/>
      <c r="RIM708" s="37"/>
      <c r="RIN708" s="37"/>
      <c r="RIO708" s="37"/>
      <c r="RIP708" s="37"/>
      <c r="RIQ708" s="34"/>
      <c r="RIR708" s="40"/>
      <c r="RIS708" s="34"/>
      <c r="RIT708" s="34"/>
      <c r="RIU708" s="35"/>
      <c r="RIV708" s="36"/>
      <c r="RIW708" s="37"/>
      <c r="RIX708" s="34"/>
      <c r="RIY708" s="34"/>
      <c r="RIZ708" s="41"/>
      <c r="RJA708" s="41"/>
      <c r="RJB708" s="41"/>
      <c r="RJC708" s="41"/>
      <c r="RJD708" s="36"/>
      <c r="RJE708" s="41"/>
      <c r="RJF708" s="36"/>
      <c r="RJG708" s="34"/>
      <c r="RJH708" s="34"/>
      <c r="RJI708" s="37"/>
      <c r="RJJ708" s="38"/>
      <c r="RJK708" s="34"/>
      <c r="RJL708" s="39"/>
      <c r="RJM708" s="39"/>
      <c r="RJN708" s="39"/>
      <c r="RJO708" s="39"/>
      <c r="RJP708" s="39"/>
      <c r="RJQ708" s="39"/>
      <c r="RJR708" s="39"/>
      <c r="RJS708" s="39"/>
      <c r="RJT708" s="39"/>
      <c r="RJU708" s="39"/>
      <c r="RJV708" s="39"/>
      <c r="RJW708" s="37"/>
      <c r="RJX708" s="37"/>
      <c r="RJY708" s="37"/>
      <c r="RJZ708" s="37"/>
      <c r="RKA708" s="34"/>
      <c r="RKB708" s="40"/>
      <c r="RKC708" s="34"/>
      <c r="RKD708" s="34"/>
      <c r="RKE708" s="35"/>
      <c r="RKF708" s="36"/>
      <c r="RKG708" s="37"/>
      <c r="RKH708" s="34"/>
      <c r="RKI708" s="34"/>
      <c r="RKJ708" s="41"/>
      <c r="RKK708" s="41"/>
      <c r="RKL708" s="41"/>
      <c r="RKM708" s="41"/>
      <c r="RKN708" s="36"/>
      <c r="RKO708" s="41"/>
      <c r="RKP708" s="36"/>
      <c r="RKQ708" s="34"/>
      <c r="RKR708" s="34"/>
      <c r="RKS708" s="37"/>
      <c r="RKT708" s="38"/>
      <c r="RKU708" s="34"/>
      <c r="RKV708" s="39"/>
      <c r="RKW708" s="39"/>
      <c r="RKX708" s="39"/>
      <c r="RKY708" s="39"/>
      <c r="RKZ708" s="39"/>
      <c r="RLA708" s="39"/>
      <c r="RLB708" s="39"/>
      <c r="RLC708" s="39"/>
      <c r="RLD708" s="39"/>
      <c r="RLE708" s="39"/>
      <c r="RLF708" s="39"/>
      <c r="RLG708" s="37"/>
      <c r="RLH708" s="37"/>
      <c r="RLI708" s="37"/>
      <c r="RLJ708" s="37"/>
      <c r="RLK708" s="34"/>
      <c r="RLL708" s="40"/>
      <c r="RLM708" s="34"/>
      <c r="RLN708" s="34"/>
      <c r="RLO708" s="35"/>
      <c r="RLP708" s="36"/>
      <c r="RLQ708" s="37"/>
      <c r="RLR708" s="34"/>
      <c r="RLS708" s="34"/>
      <c r="RLT708" s="41"/>
      <c r="RLU708" s="41"/>
      <c r="RLV708" s="41"/>
      <c r="RLW708" s="41"/>
      <c r="RLX708" s="36"/>
      <c r="RLY708" s="41"/>
      <c r="RLZ708" s="36"/>
      <c r="RMA708" s="34"/>
      <c r="RMB708" s="34"/>
      <c r="RMC708" s="37"/>
      <c r="RMD708" s="38"/>
      <c r="RME708" s="34"/>
      <c r="RMF708" s="39"/>
      <c r="RMG708" s="39"/>
      <c r="RMH708" s="39"/>
      <c r="RMI708" s="39"/>
      <c r="RMJ708" s="39"/>
      <c r="RMK708" s="39"/>
      <c r="RML708" s="39"/>
      <c r="RMM708" s="39"/>
      <c r="RMN708" s="39"/>
      <c r="RMO708" s="39"/>
      <c r="RMP708" s="39"/>
      <c r="RMQ708" s="37"/>
      <c r="RMR708" s="37"/>
      <c r="RMS708" s="37"/>
      <c r="RMT708" s="37"/>
      <c r="RMU708" s="34"/>
      <c r="RMV708" s="40"/>
      <c r="RMW708" s="34"/>
      <c r="RMX708" s="34"/>
      <c r="RMY708" s="35"/>
      <c r="RMZ708" s="36"/>
      <c r="RNA708" s="37"/>
      <c r="RNB708" s="34"/>
      <c r="RNC708" s="34"/>
      <c r="RND708" s="41"/>
      <c r="RNE708" s="41"/>
      <c r="RNF708" s="41"/>
      <c r="RNG708" s="41"/>
      <c r="RNH708" s="36"/>
      <c r="RNI708" s="41"/>
      <c r="RNJ708" s="36"/>
      <c r="RNK708" s="34"/>
      <c r="RNL708" s="34"/>
      <c r="RNM708" s="37"/>
      <c r="RNN708" s="38"/>
      <c r="RNO708" s="34"/>
      <c r="RNP708" s="39"/>
      <c r="RNQ708" s="39"/>
      <c r="RNR708" s="39"/>
      <c r="RNS708" s="39"/>
      <c r="RNT708" s="39"/>
      <c r="RNU708" s="39"/>
      <c r="RNV708" s="39"/>
      <c r="RNW708" s="39"/>
      <c r="RNX708" s="39"/>
      <c r="RNY708" s="39"/>
      <c r="RNZ708" s="39"/>
      <c r="ROA708" s="37"/>
      <c r="ROB708" s="37"/>
      <c r="ROC708" s="37"/>
      <c r="ROD708" s="37"/>
      <c r="ROE708" s="34"/>
      <c r="ROF708" s="40"/>
      <c r="ROG708" s="34"/>
      <c r="ROH708" s="34"/>
      <c r="ROI708" s="35"/>
      <c r="ROJ708" s="36"/>
      <c r="ROK708" s="37"/>
      <c r="ROL708" s="34"/>
      <c r="ROM708" s="34"/>
      <c r="RON708" s="41"/>
      <c r="ROO708" s="41"/>
      <c r="ROP708" s="41"/>
      <c r="ROQ708" s="41"/>
      <c r="ROR708" s="36"/>
      <c r="ROS708" s="41"/>
      <c r="ROT708" s="36"/>
      <c r="ROU708" s="34"/>
      <c r="ROV708" s="34"/>
      <c r="ROW708" s="37"/>
      <c r="ROX708" s="38"/>
      <c r="ROY708" s="34"/>
      <c r="ROZ708" s="39"/>
      <c r="RPA708" s="39"/>
      <c r="RPB708" s="39"/>
      <c r="RPC708" s="39"/>
      <c r="RPD708" s="39"/>
      <c r="RPE708" s="39"/>
      <c r="RPF708" s="39"/>
      <c r="RPG708" s="39"/>
      <c r="RPH708" s="39"/>
      <c r="RPI708" s="39"/>
      <c r="RPJ708" s="39"/>
      <c r="RPK708" s="37"/>
      <c r="RPL708" s="37"/>
      <c r="RPM708" s="37"/>
      <c r="RPN708" s="37"/>
      <c r="RPO708" s="34"/>
      <c r="RPP708" s="40"/>
      <c r="RPQ708" s="34"/>
      <c r="RPR708" s="34"/>
      <c r="RPS708" s="35"/>
      <c r="RPT708" s="36"/>
      <c r="RPU708" s="37"/>
      <c r="RPV708" s="34"/>
      <c r="RPW708" s="34"/>
      <c r="RPX708" s="41"/>
      <c r="RPY708" s="41"/>
      <c r="RPZ708" s="41"/>
      <c r="RQA708" s="41"/>
      <c r="RQB708" s="36"/>
      <c r="RQC708" s="41"/>
      <c r="RQD708" s="36"/>
      <c r="RQE708" s="34"/>
      <c r="RQF708" s="34"/>
      <c r="RQG708" s="37"/>
      <c r="RQH708" s="38"/>
      <c r="RQI708" s="34"/>
      <c r="RQJ708" s="39"/>
      <c r="RQK708" s="39"/>
      <c r="RQL708" s="39"/>
      <c r="RQM708" s="39"/>
      <c r="RQN708" s="39"/>
      <c r="RQO708" s="39"/>
      <c r="RQP708" s="39"/>
      <c r="RQQ708" s="39"/>
      <c r="RQR708" s="39"/>
      <c r="RQS708" s="39"/>
      <c r="RQT708" s="39"/>
      <c r="RQU708" s="37"/>
      <c r="RQV708" s="37"/>
      <c r="RQW708" s="37"/>
      <c r="RQX708" s="37"/>
      <c r="RQY708" s="34"/>
      <c r="RQZ708" s="40"/>
      <c r="RRA708" s="34"/>
      <c r="RRB708" s="34"/>
      <c r="RRC708" s="35"/>
      <c r="RRD708" s="36"/>
      <c r="RRE708" s="37"/>
      <c r="RRF708" s="34"/>
      <c r="RRG708" s="34"/>
      <c r="RRH708" s="41"/>
      <c r="RRI708" s="41"/>
      <c r="RRJ708" s="41"/>
      <c r="RRK708" s="41"/>
      <c r="RRL708" s="36"/>
      <c r="RRM708" s="41"/>
      <c r="RRN708" s="36"/>
      <c r="RRO708" s="34"/>
      <c r="RRP708" s="34"/>
      <c r="RRQ708" s="37"/>
      <c r="RRR708" s="38"/>
      <c r="RRS708" s="34"/>
      <c r="RRT708" s="39"/>
      <c r="RRU708" s="39"/>
      <c r="RRV708" s="39"/>
      <c r="RRW708" s="39"/>
      <c r="RRX708" s="39"/>
      <c r="RRY708" s="39"/>
      <c r="RRZ708" s="39"/>
      <c r="RSA708" s="39"/>
      <c r="RSB708" s="39"/>
      <c r="RSC708" s="39"/>
      <c r="RSD708" s="39"/>
      <c r="RSE708" s="37"/>
      <c r="RSF708" s="37"/>
      <c r="RSG708" s="37"/>
      <c r="RSH708" s="37"/>
      <c r="RSI708" s="34"/>
      <c r="RSJ708" s="40"/>
      <c r="RSK708" s="34"/>
      <c r="RSL708" s="34"/>
      <c r="RSM708" s="35"/>
      <c r="RSN708" s="36"/>
      <c r="RSO708" s="37"/>
      <c r="RSP708" s="34"/>
      <c r="RSQ708" s="34"/>
      <c r="RSR708" s="41"/>
      <c r="RSS708" s="41"/>
      <c r="RST708" s="41"/>
      <c r="RSU708" s="41"/>
      <c r="RSV708" s="36"/>
      <c r="RSW708" s="41"/>
      <c r="RSX708" s="36"/>
      <c r="RSY708" s="34"/>
      <c r="RSZ708" s="34"/>
      <c r="RTA708" s="37"/>
      <c r="RTB708" s="38"/>
      <c r="RTC708" s="34"/>
      <c r="RTD708" s="39"/>
      <c r="RTE708" s="39"/>
      <c r="RTF708" s="39"/>
      <c r="RTG708" s="39"/>
      <c r="RTH708" s="39"/>
      <c r="RTI708" s="39"/>
      <c r="RTJ708" s="39"/>
      <c r="RTK708" s="39"/>
      <c r="RTL708" s="39"/>
      <c r="RTM708" s="39"/>
      <c r="RTN708" s="39"/>
      <c r="RTO708" s="37"/>
      <c r="RTP708" s="37"/>
      <c r="RTQ708" s="37"/>
      <c r="RTR708" s="37"/>
      <c r="RTS708" s="34"/>
      <c r="RTT708" s="40"/>
      <c r="RTU708" s="34"/>
      <c r="RTV708" s="34"/>
      <c r="RTW708" s="35"/>
      <c r="RTX708" s="36"/>
      <c r="RTY708" s="37"/>
      <c r="RTZ708" s="34"/>
      <c r="RUA708" s="34"/>
      <c r="RUB708" s="41"/>
      <c r="RUC708" s="41"/>
      <c r="RUD708" s="41"/>
      <c r="RUE708" s="41"/>
      <c r="RUF708" s="36"/>
      <c r="RUG708" s="41"/>
      <c r="RUH708" s="36"/>
      <c r="RUI708" s="34"/>
      <c r="RUJ708" s="34"/>
      <c r="RUK708" s="37"/>
      <c r="RUL708" s="38"/>
      <c r="RUM708" s="34"/>
      <c r="RUN708" s="39"/>
      <c r="RUO708" s="39"/>
      <c r="RUP708" s="39"/>
      <c r="RUQ708" s="39"/>
      <c r="RUR708" s="39"/>
      <c r="RUS708" s="39"/>
      <c r="RUT708" s="39"/>
      <c r="RUU708" s="39"/>
      <c r="RUV708" s="39"/>
      <c r="RUW708" s="39"/>
      <c r="RUX708" s="39"/>
      <c r="RUY708" s="37"/>
      <c r="RUZ708" s="37"/>
      <c r="RVA708" s="37"/>
      <c r="RVB708" s="37"/>
      <c r="RVC708" s="34"/>
      <c r="RVD708" s="40"/>
      <c r="RVE708" s="34"/>
      <c r="RVF708" s="34"/>
      <c r="RVG708" s="35"/>
      <c r="RVH708" s="36"/>
      <c r="RVI708" s="37"/>
      <c r="RVJ708" s="34"/>
      <c r="RVK708" s="34"/>
      <c r="RVL708" s="41"/>
      <c r="RVM708" s="41"/>
      <c r="RVN708" s="41"/>
      <c r="RVO708" s="41"/>
      <c r="RVP708" s="36"/>
      <c r="RVQ708" s="41"/>
      <c r="RVR708" s="36"/>
      <c r="RVS708" s="34"/>
      <c r="RVT708" s="34"/>
      <c r="RVU708" s="37"/>
      <c r="RVV708" s="38"/>
      <c r="RVW708" s="34"/>
      <c r="RVX708" s="39"/>
      <c r="RVY708" s="39"/>
      <c r="RVZ708" s="39"/>
      <c r="RWA708" s="39"/>
      <c r="RWB708" s="39"/>
      <c r="RWC708" s="39"/>
      <c r="RWD708" s="39"/>
      <c r="RWE708" s="39"/>
      <c r="RWF708" s="39"/>
      <c r="RWG708" s="39"/>
      <c r="RWH708" s="39"/>
      <c r="RWI708" s="37"/>
      <c r="RWJ708" s="37"/>
      <c r="RWK708" s="37"/>
      <c r="RWL708" s="37"/>
      <c r="RWM708" s="34"/>
      <c r="RWN708" s="40"/>
      <c r="RWO708" s="34"/>
      <c r="RWP708" s="34"/>
      <c r="RWQ708" s="35"/>
      <c r="RWR708" s="36"/>
      <c r="RWS708" s="37"/>
      <c r="RWT708" s="34"/>
      <c r="RWU708" s="34"/>
      <c r="RWV708" s="41"/>
      <c r="RWW708" s="41"/>
      <c r="RWX708" s="41"/>
      <c r="RWY708" s="41"/>
      <c r="RWZ708" s="36"/>
      <c r="RXA708" s="41"/>
      <c r="RXB708" s="36"/>
      <c r="RXC708" s="34"/>
      <c r="RXD708" s="34"/>
      <c r="RXE708" s="37"/>
      <c r="RXF708" s="38"/>
      <c r="RXG708" s="34"/>
      <c r="RXH708" s="39"/>
      <c r="RXI708" s="39"/>
      <c r="RXJ708" s="39"/>
      <c r="RXK708" s="39"/>
      <c r="RXL708" s="39"/>
      <c r="RXM708" s="39"/>
      <c r="RXN708" s="39"/>
      <c r="RXO708" s="39"/>
      <c r="RXP708" s="39"/>
      <c r="RXQ708" s="39"/>
      <c r="RXR708" s="39"/>
      <c r="RXS708" s="37"/>
      <c r="RXT708" s="37"/>
      <c r="RXU708" s="37"/>
      <c r="RXV708" s="37"/>
      <c r="RXW708" s="34"/>
      <c r="RXX708" s="40"/>
      <c r="RXY708" s="34"/>
      <c r="RXZ708" s="34"/>
      <c r="RYA708" s="35"/>
      <c r="RYB708" s="36"/>
      <c r="RYC708" s="37"/>
      <c r="RYD708" s="34"/>
      <c r="RYE708" s="34"/>
      <c r="RYF708" s="41"/>
      <c r="RYG708" s="41"/>
      <c r="RYH708" s="41"/>
      <c r="RYI708" s="41"/>
      <c r="RYJ708" s="36"/>
      <c r="RYK708" s="41"/>
      <c r="RYL708" s="36"/>
      <c r="RYM708" s="34"/>
      <c r="RYN708" s="34"/>
      <c r="RYO708" s="37"/>
      <c r="RYP708" s="38"/>
      <c r="RYQ708" s="34"/>
      <c r="RYR708" s="39"/>
      <c r="RYS708" s="39"/>
      <c r="RYT708" s="39"/>
      <c r="RYU708" s="39"/>
      <c r="RYV708" s="39"/>
      <c r="RYW708" s="39"/>
      <c r="RYX708" s="39"/>
      <c r="RYY708" s="39"/>
      <c r="RYZ708" s="39"/>
      <c r="RZA708" s="39"/>
      <c r="RZB708" s="39"/>
      <c r="RZC708" s="37"/>
      <c r="RZD708" s="37"/>
      <c r="RZE708" s="37"/>
      <c r="RZF708" s="37"/>
      <c r="RZG708" s="34"/>
      <c r="RZH708" s="40"/>
      <c r="RZI708" s="34"/>
      <c r="RZJ708" s="34"/>
      <c r="RZK708" s="35"/>
      <c r="RZL708" s="36"/>
      <c r="RZM708" s="37"/>
      <c r="RZN708" s="34"/>
      <c r="RZO708" s="34"/>
      <c r="RZP708" s="41"/>
      <c r="RZQ708" s="41"/>
      <c r="RZR708" s="41"/>
      <c r="RZS708" s="41"/>
      <c r="RZT708" s="36"/>
      <c r="RZU708" s="41"/>
      <c r="RZV708" s="36"/>
      <c r="RZW708" s="34"/>
      <c r="RZX708" s="34"/>
      <c r="RZY708" s="37"/>
      <c r="RZZ708" s="38"/>
      <c r="SAA708" s="34"/>
      <c r="SAB708" s="39"/>
      <c r="SAC708" s="39"/>
      <c r="SAD708" s="39"/>
      <c r="SAE708" s="39"/>
      <c r="SAF708" s="39"/>
      <c r="SAG708" s="39"/>
      <c r="SAH708" s="39"/>
      <c r="SAI708" s="39"/>
      <c r="SAJ708" s="39"/>
      <c r="SAK708" s="39"/>
      <c r="SAL708" s="39"/>
      <c r="SAM708" s="37"/>
      <c r="SAN708" s="37"/>
      <c r="SAO708" s="37"/>
      <c r="SAP708" s="37"/>
      <c r="SAQ708" s="34"/>
      <c r="SAR708" s="40"/>
      <c r="SAS708" s="34"/>
      <c r="SAT708" s="34"/>
      <c r="SAU708" s="35"/>
      <c r="SAV708" s="36"/>
      <c r="SAW708" s="37"/>
      <c r="SAX708" s="34"/>
      <c r="SAY708" s="34"/>
      <c r="SAZ708" s="41"/>
      <c r="SBA708" s="41"/>
      <c r="SBB708" s="41"/>
      <c r="SBC708" s="41"/>
      <c r="SBD708" s="36"/>
      <c r="SBE708" s="41"/>
      <c r="SBF708" s="36"/>
      <c r="SBG708" s="34"/>
      <c r="SBH708" s="34"/>
      <c r="SBI708" s="37"/>
      <c r="SBJ708" s="38"/>
      <c r="SBK708" s="34"/>
      <c r="SBL708" s="39"/>
      <c r="SBM708" s="39"/>
      <c r="SBN708" s="39"/>
      <c r="SBO708" s="39"/>
      <c r="SBP708" s="39"/>
      <c r="SBQ708" s="39"/>
      <c r="SBR708" s="39"/>
      <c r="SBS708" s="39"/>
      <c r="SBT708" s="39"/>
      <c r="SBU708" s="39"/>
      <c r="SBV708" s="39"/>
      <c r="SBW708" s="37"/>
      <c r="SBX708" s="37"/>
      <c r="SBY708" s="37"/>
      <c r="SBZ708" s="37"/>
      <c r="SCA708" s="34"/>
      <c r="SCB708" s="40"/>
      <c r="SCC708" s="34"/>
      <c r="SCD708" s="34"/>
      <c r="SCE708" s="35"/>
      <c r="SCF708" s="36"/>
      <c r="SCG708" s="37"/>
      <c r="SCH708" s="34"/>
      <c r="SCI708" s="34"/>
      <c r="SCJ708" s="41"/>
      <c r="SCK708" s="41"/>
      <c r="SCL708" s="41"/>
      <c r="SCM708" s="41"/>
      <c r="SCN708" s="36"/>
      <c r="SCO708" s="41"/>
      <c r="SCP708" s="36"/>
      <c r="SCQ708" s="34"/>
      <c r="SCR708" s="34"/>
      <c r="SCS708" s="37"/>
      <c r="SCT708" s="38"/>
      <c r="SCU708" s="34"/>
      <c r="SCV708" s="39"/>
      <c r="SCW708" s="39"/>
      <c r="SCX708" s="39"/>
      <c r="SCY708" s="39"/>
      <c r="SCZ708" s="39"/>
      <c r="SDA708" s="39"/>
      <c r="SDB708" s="39"/>
      <c r="SDC708" s="39"/>
      <c r="SDD708" s="39"/>
      <c r="SDE708" s="39"/>
      <c r="SDF708" s="39"/>
      <c r="SDG708" s="37"/>
      <c r="SDH708" s="37"/>
      <c r="SDI708" s="37"/>
      <c r="SDJ708" s="37"/>
      <c r="SDK708" s="34"/>
      <c r="SDL708" s="40"/>
      <c r="SDM708" s="34"/>
      <c r="SDN708" s="34"/>
      <c r="SDO708" s="35"/>
      <c r="SDP708" s="36"/>
      <c r="SDQ708" s="37"/>
      <c r="SDR708" s="34"/>
      <c r="SDS708" s="34"/>
      <c r="SDT708" s="41"/>
      <c r="SDU708" s="41"/>
      <c r="SDV708" s="41"/>
      <c r="SDW708" s="41"/>
      <c r="SDX708" s="36"/>
      <c r="SDY708" s="41"/>
      <c r="SDZ708" s="36"/>
      <c r="SEA708" s="34"/>
      <c r="SEB708" s="34"/>
      <c r="SEC708" s="37"/>
      <c r="SED708" s="38"/>
      <c r="SEE708" s="34"/>
      <c r="SEF708" s="39"/>
      <c r="SEG708" s="39"/>
      <c r="SEH708" s="39"/>
      <c r="SEI708" s="39"/>
      <c r="SEJ708" s="39"/>
      <c r="SEK708" s="39"/>
      <c r="SEL708" s="39"/>
      <c r="SEM708" s="39"/>
      <c r="SEN708" s="39"/>
      <c r="SEO708" s="39"/>
      <c r="SEP708" s="39"/>
      <c r="SEQ708" s="37"/>
      <c r="SER708" s="37"/>
      <c r="SES708" s="37"/>
      <c r="SET708" s="37"/>
      <c r="SEU708" s="34"/>
      <c r="SEV708" s="40"/>
      <c r="SEW708" s="34"/>
      <c r="SEX708" s="34"/>
      <c r="SEY708" s="35"/>
      <c r="SEZ708" s="36"/>
      <c r="SFA708" s="37"/>
      <c r="SFB708" s="34"/>
      <c r="SFC708" s="34"/>
      <c r="SFD708" s="41"/>
      <c r="SFE708" s="41"/>
      <c r="SFF708" s="41"/>
      <c r="SFG708" s="41"/>
      <c r="SFH708" s="36"/>
      <c r="SFI708" s="41"/>
      <c r="SFJ708" s="36"/>
      <c r="SFK708" s="34"/>
      <c r="SFL708" s="34"/>
      <c r="SFM708" s="37"/>
      <c r="SFN708" s="38"/>
      <c r="SFO708" s="34"/>
      <c r="SFP708" s="39"/>
      <c r="SFQ708" s="39"/>
      <c r="SFR708" s="39"/>
      <c r="SFS708" s="39"/>
      <c r="SFT708" s="39"/>
      <c r="SFU708" s="39"/>
      <c r="SFV708" s="39"/>
      <c r="SFW708" s="39"/>
      <c r="SFX708" s="39"/>
      <c r="SFY708" s="39"/>
      <c r="SFZ708" s="39"/>
      <c r="SGA708" s="37"/>
      <c r="SGB708" s="37"/>
      <c r="SGC708" s="37"/>
      <c r="SGD708" s="37"/>
      <c r="SGE708" s="34"/>
      <c r="SGF708" s="40"/>
      <c r="SGG708" s="34"/>
      <c r="SGH708" s="34"/>
      <c r="SGI708" s="35"/>
      <c r="SGJ708" s="36"/>
      <c r="SGK708" s="37"/>
      <c r="SGL708" s="34"/>
      <c r="SGM708" s="34"/>
      <c r="SGN708" s="41"/>
      <c r="SGO708" s="41"/>
      <c r="SGP708" s="41"/>
      <c r="SGQ708" s="41"/>
      <c r="SGR708" s="36"/>
      <c r="SGS708" s="41"/>
      <c r="SGT708" s="36"/>
      <c r="SGU708" s="34"/>
      <c r="SGV708" s="34"/>
      <c r="SGW708" s="37"/>
      <c r="SGX708" s="38"/>
      <c r="SGY708" s="34"/>
      <c r="SGZ708" s="39"/>
      <c r="SHA708" s="39"/>
      <c r="SHB708" s="39"/>
      <c r="SHC708" s="39"/>
      <c r="SHD708" s="39"/>
      <c r="SHE708" s="39"/>
      <c r="SHF708" s="39"/>
      <c r="SHG708" s="39"/>
      <c r="SHH708" s="39"/>
      <c r="SHI708" s="39"/>
      <c r="SHJ708" s="39"/>
      <c r="SHK708" s="37"/>
      <c r="SHL708" s="37"/>
      <c r="SHM708" s="37"/>
      <c r="SHN708" s="37"/>
      <c r="SHO708" s="34"/>
      <c r="SHP708" s="40"/>
      <c r="SHQ708" s="34"/>
      <c r="SHR708" s="34"/>
      <c r="SHS708" s="35"/>
      <c r="SHT708" s="36"/>
      <c r="SHU708" s="37"/>
      <c r="SHV708" s="34"/>
      <c r="SHW708" s="34"/>
      <c r="SHX708" s="41"/>
      <c r="SHY708" s="41"/>
      <c r="SHZ708" s="41"/>
      <c r="SIA708" s="41"/>
      <c r="SIB708" s="36"/>
      <c r="SIC708" s="41"/>
      <c r="SID708" s="36"/>
      <c r="SIE708" s="34"/>
      <c r="SIF708" s="34"/>
      <c r="SIG708" s="37"/>
      <c r="SIH708" s="38"/>
      <c r="SII708" s="34"/>
      <c r="SIJ708" s="39"/>
      <c r="SIK708" s="39"/>
      <c r="SIL708" s="39"/>
      <c r="SIM708" s="39"/>
      <c r="SIN708" s="39"/>
      <c r="SIO708" s="39"/>
      <c r="SIP708" s="39"/>
      <c r="SIQ708" s="39"/>
      <c r="SIR708" s="39"/>
      <c r="SIS708" s="39"/>
      <c r="SIT708" s="39"/>
      <c r="SIU708" s="37"/>
      <c r="SIV708" s="37"/>
      <c r="SIW708" s="37"/>
      <c r="SIX708" s="37"/>
      <c r="SIY708" s="34"/>
      <c r="SIZ708" s="40"/>
      <c r="SJA708" s="34"/>
      <c r="SJB708" s="34"/>
      <c r="SJC708" s="35"/>
      <c r="SJD708" s="36"/>
      <c r="SJE708" s="37"/>
      <c r="SJF708" s="34"/>
      <c r="SJG708" s="34"/>
      <c r="SJH708" s="41"/>
      <c r="SJI708" s="41"/>
      <c r="SJJ708" s="41"/>
      <c r="SJK708" s="41"/>
      <c r="SJL708" s="36"/>
      <c r="SJM708" s="41"/>
      <c r="SJN708" s="36"/>
      <c r="SJO708" s="34"/>
      <c r="SJP708" s="34"/>
      <c r="SJQ708" s="37"/>
      <c r="SJR708" s="38"/>
      <c r="SJS708" s="34"/>
      <c r="SJT708" s="39"/>
      <c r="SJU708" s="39"/>
      <c r="SJV708" s="39"/>
      <c r="SJW708" s="39"/>
      <c r="SJX708" s="39"/>
      <c r="SJY708" s="39"/>
      <c r="SJZ708" s="39"/>
      <c r="SKA708" s="39"/>
      <c r="SKB708" s="39"/>
      <c r="SKC708" s="39"/>
      <c r="SKD708" s="39"/>
      <c r="SKE708" s="37"/>
      <c r="SKF708" s="37"/>
      <c r="SKG708" s="37"/>
      <c r="SKH708" s="37"/>
      <c r="SKI708" s="34"/>
      <c r="SKJ708" s="40"/>
      <c r="SKK708" s="34"/>
      <c r="SKL708" s="34"/>
      <c r="SKM708" s="35"/>
      <c r="SKN708" s="36"/>
      <c r="SKO708" s="37"/>
      <c r="SKP708" s="34"/>
      <c r="SKQ708" s="34"/>
      <c r="SKR708" s="41"/>
      <c r="SKS708" s="41"/>
      <c r="SKT708" s="41"/>
      <c r="SKU708" s="41"/>
      <c r="SKV708" s="36"/>
      <c r="SKW708" s="41"/>
      <c r="SKX708" s="36"/>
      <c r="SKY708" s="34"/>
      <c r="SKZ708" s="34"/>
      <c r="SLA708" s="37"/>
      <c r="SLB708" s="38"/>
      <c r="SLC708" s="34"/>
      <c r="SLD708" s="39"/>
      <c r="SLE708" s="39"/>
      <c r="SLF708" s="39"/>
      <c r="SLG708" s="39"/>
      <c r="SLH708" s="39"/>
      <c r="SLI708" s="39"/>
      <c r="SLJ708" s="39"/>
      <c r="SLK708" s="39"/>
      <c r="SLL708" s="39"/>
      <c r="SLM708" s="39"/>
      <c r="SLN708" s="39"/>
      <c r="SLO708" s="37"/>
      <c r="SLP708" s="37"/>
      <c r="SLQ708" s="37"/>
      <c r="SLR708" s="37"/>
      <c r="SLS708" s="34"/>
      <c r="SLT708" s="40"/>
      <c r="SLU708" s="34"/>
      <c r="SLV708" s="34"/>
      <c r="SLW708" s="35"/>
      <c r="SLX708" s="36"/>
      <c r="SLY708" s="37"/>
      <c r="SLZ708" s="34"/>
      <c r="SMA708" s="34"/>
      <c r="SMB708" s="41"/>
      <c r="SMC708" s="41"/>
      <c r="SMD708" s="41"/>
      <c r="SME708" s="41"/>
      <c r="SMF708" s="36"/>
      <c r="SMG708" s="41"/>
      <c r="SMH708" s="36"/>
      <c r="SMI708" s="34"/>
      <c r="SMJ708" s="34"/>
      <c r="SMK708" s="37"/>
      <c r="SML708" s="38"/>
      <c r="SMM708" s="34"/>
      <c r="SMN708" s="39"/>
      <c r="SMO708" s="39"/>
      <c r="SMP708" s="39"/>
      <c r="SMQ708" s="39"/>
      <c r="SMR708" s="39"/>
      <c r="SMS708" s="39"/>
      <c r="SMT708" s="39"/>
      <c r="SMU708" s="39"/>
      <c r="SMV708" s="39"/>
      <c r="SMW708" s="39"/>
      <c r="SMX708" s="39"/>
      <c r="SMY708" s="37"/>
      <c r="SMZ708" s="37"/>
      <c r="SNA708" s="37"/>
      <c r="SNB708" s="37"/>
      <c r="SNC708" s="34"/>
      <c r="SND708" s="40"/>
      <c r="SNE708" s="34"/>
      <c r="SNF708" s="34"/>
      <c r="SNG708" s="35"/>
      <c r="SNH708" s="36"/>
      <c r="SNI708" s="37"/>
      <c r="SNJ708" s="34"/>
      <c r="SNK708" s="34"/>
      <c r="SNL708" s="41"/>
      <c r="SNM708" s="41"/>
      <c r="SNN708" s="41"/>
      <c r="SNO708" s="41"/>
      <c r="SNP708" s="36"/>
      <c r="SNQ708" s="41"/>
      <c r="SNR708" s="36"/>
      <c r="SNS708" s="34"/>
      <c r="SNT708" s="34"/>
      <c r="SNU708" s="37"/>
      <c r="SNV708" s="38"/>
      <c r="SNW708" s="34"/>
      <c r="SNX708" s="39"/>
      <c r="SNY708" s="39"/>
      <c r="SNZ708" s="39"/>
      <c r="SOA708" s="39"/>
      <c r="SOB708" s="39"/>
      <c r="SOC708" s="39"/>
      <c r="SOD708" s="39"/>
      <c r="SOE708" s="39"/>
      <c r="SOF708" s="39"/>
      <c r="SOG708" s="39"/>
      <c r="SOH708" s="39"/>
      <c r="SOI708" s="37"/>
      <c r="SOJ708" s="37"/>
      <c r="SOK708" s="37"/>
      <c r="SOL708" s="37"/>
      <c r="SOM708" s="34"/>
      <c r="SON708" s="40"/>
      <c r="SOO708" s="34"/>
      <c r="SOP708" s="34"/>
      <c r="SOQ708" s="35"/>
      <c r="SOR708" s="36"/>
      <c r="SOS708" s="37"/>
      <c r="SOT708" s="34"/>
      <c r="SOU708" s="34"/>
      <c r="SOV708" s="41"/>
      <c r="SOW708" s="41"/>
      <c r="SOX708" s="41"/>
      <c r="SOY708" s="41"/>
      <c r="SOZ708" s="36"/>
      <c r="SPA708" s="41"/>
      <c r="SPB708" s="36"/>
      <c r="SPC708" s="34"/>
      <c r="SPD708" s="34"/>
      <c r="SPE708" s="37"/>
      <c r="SPF708" s="38"/>
      <c r="SPG708" s="34"/>
      <c r="SPH708" s="39"/>
      <c r="SPI708" s="39"/>
      <c r="SPJ708" s="39"/>
      <c r="SPK708" s="39"/>
      <c r="SPL708" s="39"/>
      <c r="SPM708" s="39"/>
      <c r="SPN708" s="39"/>
      <c r="SPO708" s="39"/>
      <c r="SPP708" s="39"/>
      <c r="SPQ708" s="39"/>
      <c r="SPR708" s="39"/>
      <c r="SPS708" s="37"/>
      <c r="SPT708" s="37"/>
      <c r="SPU708" s="37"/>
      <c r="SPV708" s="37"/>
      <c r="SPW708" s="34"/>
      <c r="SPX708" s="40"/>
      <c r="SPY708" s="34"/>
      <c r="SPZ708" s="34"/>
      <c r="SQA708" s="35"/>
      <c r="SQB708" s="36"/>
      <c r="SQC708" s="37"/>
      <c r="SQD708" s="34"/>
      <c r="SQE708" s="34"/>
      <c r="SQF708" s="41"/>
      <c r="SQG708" s="41"/>
      <c r="SQH708" s="41"/>
      <c r="SQI708" s="41"/>
      <c r="SQJ708" s="36"/>
      <c r="SQK708" s="41"/>
      <c r="SQL708" s="36"/>
      <c r="SQM708" s="34"/>
      <c r="SQN708" s="34"/>
      <c r="SQO708" s="37"/>
      <c r="SQP708" s="38"/>
      <c r="SQQ708" s="34"/>
      <c r="SQR708" s="39"/>
      <c r="SQS708" s="39"/>
      <c r="SQT708" s="39"/>
      <c r="SQU708" s="39"/>
      <c r="SQV708" s="39"/>
      <c r="SQW708" s="39"/>
      <c r="SQX708" s="39"/>
      <c r="SQY708" s="39"/>
      <c r="SQZ708" s="39"/>
      <c r="SRA708" s="39"/>
      <c r="SRB708" s="39"/>
      <c r="SRC708" s="37"/>
      <c r="SRD708" s="37"/>
      <c r="SRE708" s="37"/>
      <c r="SRF708" s="37"/>
      <c r="SRG708" s="34"/>
      <c r="SRH708" s="40"/>
      <c r="SRI708" s="34"/>
      <c r="SRJ708" s="34"/>
      <c r="SRK708" s="35"/>
      <c r="SRL708" s="36"/>
      <c r="SRM708" s="37"/>
      <c r="SRN708" s="34"/>
      <c r="SRO708" s="34"/>
      <c r="SRP708" s="41"/>
      <c r="SRQ708" s="41"/>
      <c r="SRR708" s="41"/>
      <c r="SRS708" s="41"/>
      <c r="SRT708" s="36"/>
      <c r="SRU708" s="41"/>
      <c r="SRV708" s="36"/>
      <c r="SRW708" s="34"/>
      <c r="SRX708" s="34"/>
      <c r="SRY708" s="37"/>
      <c r="SRZ708" s="38"/>
      <c r="SSA708" s="34"/>
      <c r="SSB708" s="39"/>
      <c r="SSC708" s="39"/>
      <c r="SSD708" s="39"/>
      <c r="SSE708" s="39"/>
      <c r="SSF708" s="39"/>
      <c r="SSG708" s="39"/>
      <c r="SSH708" s="39"/>
      <c r="SSI708" s="39"/>
      <c r="SSJ708" s="39"/>
      <c r="SSK708" s="39"/>
      <c r="SSL708" s="39"/>
      <c r="SSM708" s="37"/>
      <c r="SSN708" s="37"/>
      <c r="SSO708" s="37"/>
      <c r="SSP708" s="37"/>
      <c r="SSQ708" s="34"/>
      <c r="SSR708" s="40"/>
      <c r="SSS708" s="34"/>
      <c r="SST708" s="34"/>
      <c r="SSU708" s="35"/>
      <c r="SSV708" s="36"/>
      <c r="SSW708" s="37"/>
      <c r="SSX708" s="34"/>
      <c r="SSY708" s="34"/>
      <c r="SSZ708" s="41"/>
      <c r="STA708" s="41"/>
      <c r="STB708" s="41"/>
      <c r="STC708" s="41"/>
      <c r="STD708" s="36"/>
      <c r="STE708" s="41"/>
      <c r="STF708" s="36"/>
      <c r="STG708" s="34"/>
      <c r="STH708" s="34"/>
      <c r="STI708" s="37"/>
      <c r="STJ708" s="38"/>
      <c r="STK708" s="34"/>
      <c r="STL708" s="39"/>
      <c r="STM708" s="39"/>
      <c r="STN708" s="39"/>
      <c r="STO708" s="39"/>
      <c r="STP708" s="39"/>
      <c r="STQ708" s="39"/>
      <c r="STR708" s="39"/>
      <c r="STS708" s="39"/>
      <c r="STT708" s="39"/>
      <c r="STU708" s="39"/>
      <c r="STV708" s="39"/>
      <c r="STW708" s="37"/>
      <c r="STX708" s="37"/>
      <c r="STY708" s="37"/>
      <c r="STZ708" s="37"/>
      <c r="SUA708" s="34"/>
      <c r="SUB708" s="40"/>
      <c r="SUC708" s="34"/>
      <c r="SUD708" s="34"/>
      <c r="SUE708" s="35"/>
      <c r="SUF708" s="36"/>
      <c r="SUG708" s="37"/>
      <c r="SUH708" s="34"/>
      <c r="SUI708" s="34"/>
      <c r="SUJ708" s="41"/>
      <c r="SUK708" s="41"/>
      <c r="SUL708" s="41"/>
      <c r="SUM708" s="41"/>
      <c r="SUN708" s="36"/>
      <c r="SUO708" s="41"/>
      <c r="SUP708" s="36"/>
      <c r="SUQ708" s="34"/>
      <c r="SUR708" s="34"/>
      <c r="SUS708" s="37"/>
      <c r="SUT708" s="38"/>
      <c r="SUU708" s="34"/>
      <c r="SUV708" s="39"/>
      <c r="SUW708" s="39"/>
      <c r="SUX708" s="39"/>
      <c r="SUY708" s="39"/>
      <c r="SUZ708" s="39"/>
      <c r="SVA708" s="39"/>
      <c r="SVB708" s="39"/>
      <c r="SVC708" s="39"/>
      <c r="SVD708" s="39"/>
      <c r="SVE708" s="39"/>
      <c r="SVF708" s="39"/>
      <c r="SVG708" s="37"/>
      <c r="SVH708" s="37"/>
      <c r="SVI708" s="37"/>
      <c r="SVJ708" s="37"/>
      <c r="SVK708" s="34"/>
      <c r="SVL708" s="40"/>
      <c r="SVM708" s="34"/>
      <c r="SVN708" s="34"/>
      <c r="SVO708" s="35"/>
      <c r="SVP708" s="36"/>
      <c r="SVQ708" s="37"/>
      <c r="SVR708" s="34"/>
      <c r="SVS708" s="34"/>
      <c r="SVT708" s="41"/>
      <c r="SVU708" s="41"/>
      <c r="SVV708" s="41"/>
      <c r="SVW708" s="41"/>
      <c r="SVX708" s="36"/>
      <c r="SVY708" s="41"/>
      <c r="SVZ708" s="36"/>
      <c r="SWA708" s="34"/>
      <c r="SWB708" s="34"/>
      <c r="SWC708" s="37"/>
      <c r="SWD708" s="38"/>
      <c r="SWE708" s="34"/>
      <c r="SWF708" s="39"/>
      <c r="SWG708" s="39"/>
      <c r="SWH708" s="39"/>
      <c r="SWI708" s="39"/>
      <c r="SWJ708" s="39"/>
      <c r="SWK708" s="39"/>
      <c r="SWL708" s="39"/>
      <c r="SWM708" s="39"/>
      <c r="SWN708" s="39"/>
      <c r="SWO708" s="39"/>
      <c r="SWP708" s="39"/>
      <c r="SWQ708" s="37"/>
      <c r="SWR708" s="37"/>
      <c r="SWS708" s="37"/>
      <c r="SWT708" s="37"/>
      <c r="SWU708" s="34"/>
      <c r="SWV708" s="40"/>
      <c r="SWW708" s="34"/>
      <c r="SWX708" s="34"/>
      <c r="SWY708" s="35"/>
      <c r="SWZ708" s="36"/>
      <c r="SXA708" s="37"/>
      <c r="SXB708" s="34"/>
      <c r="SXC708" s="34"/>
      <c r="SXD708" s="41"/>
      <c r="SXE708" s="41"/>
      <c r="SXF708" s="41"/>
      <c r="SXG708" s="41"/>
      <c r="SXH708" s="36"/>
      <c r="SXI708" s="41"/>
      <c r="SXJ708" s="36"/>
      <c r="SXK708" s="34"/>
      <c r="SXL708" s="34"/>
      <c r="SXM708" s="37"/>
      <c r="SXN708" s="38"/>
      <c r="SXO708" s="34"/>
      <c r="SXP708" s="39"/>
      <c r="SXQ708" s="39"/>
      <c r="SXR708" s="39"/>
      <c r="SXS708" s="39"/>
      <c r="SXT708" s="39"/>
      <c r="SXU708" s="39"/>
      <c r="SXV708" s="39"/>
      <c r="SXW708" s="39"/>
      <c r="SXX708" s="39"/>
      <c r="SXY708" s="39"/>
      <c r="SXZ708" s="39"/>
      <c r="SYA708" s="37"/>
      <c r="SYB708" s="37"/>
      <c r="SYC708" s="37"/>
      <c r="SYD708" s="37"/>
      <c r="SYE708" s="34"/>
      <c r="SYF708" s="40"/>
      <c r="SYG708" s="34"/>
      <c r="SYH708" s="34"/>
      <c r="SYI708" s="35"/>
      <c r="SYJ708" s="36"/>
      <c r="SYK708" s="37"/>
      <c r="SYL708" s="34"/>
      <c r="SYM708" s="34"/>
      <c r="SYN708" s="41"/>
      <c r="SYO708" s="41"/>
      <c r="SYP708" s="41"/>
      <c r="SYQ708" s="41"/>
      <c r="SYR708" s="36"/>
      <c r="SYS708" s="41"/>
      <c r="SYT708" s="36"/>
      <c r="SYU708" s="34"/>
      <c r="SYV708" s="34"/>
      <c r="SYW708" s="37"/>
      <c r="SYX708" s="38"/>
      <c r="SYY708" s="34"/>
      <c r="SYZ708" s="39"/>
      <c r="SZA708" s="39"/>
      <c r="SZB708" s="39"/>
      <c r="SZC708" s="39"/>
      <c r="SZD708" s="39"/>
      <c r="SZE708" s="39"/>
      <c r="SZF708" s="39"/>
      <c r="SZG708" s="39"/>
      <c r="SZH708" s="39"/>
      <c r="SZI708" s="39"/>
      <c r="SZJ708" s="39"/>
      <c r="SZK708" s="37"/>
      <c r="SZL708" s="37"/>
      <c r="SZM708" s="37"/>
      <c r="SZN708" s="37"/>
      <c r="SZO708" s="34"/>
      <c r="SZP708" s="40"/>
      <c r="SZQ708" s="34"/>
      <c r="SZR708" s="34"/>
      <c r="SZS708" s="35"/>
      <c r="SZT708" s="36"/>
      <c r="SZU708" s="37"/>
      <c r="SZV708" s="34"/>
      <c r="SZW708" s="34"/>
      <c r="SZX708" s="41"/>
      <c r="SZY708" s="41"/>
      <c r="SZZ708" s="41"/>
      <c r="TAA708" s="41"/>
      <c r="TAB708" s="36"/>
      <c r="TAC708" s="41"/>
      <c r="TAD708" s="36"/>
      <c r="TAE708" s="34"/>
      <c r="TAF708" s="34"/>
      <c r="TAG708" s="37"/>
      <c r="TAH708" s="38"/>
      <c r="TAI708" s="34"/>
      <c r="TAJ708" s="39"/>
      <c r="TAK708" s="39"/>
      <c r="TAL708" s="39"/>
      <c r="TAM708" s="39"/>
      <c r="TAN708" s="39"/>
      <c r="TAO708" s="39"/>
      <c r="TAP708" s="39"/>
      <c r="TAQ708" s="39"/>
      <c r="TAR708" s="39"/>
      <c r="TAS708" s="39"/>
      <c r="TAT708" s="39"/>
      <c r="TAU708" s="37"/>
      <c r="TAV708" s="37"/>
      <c r="TAW708" s="37"/>
      <c r="TAX708" s="37"/>
      <c r="TAY708" s="34"/>
      <c r="TAZ708" s="40"/>
      <c r="TBA708" s="34"/>
      <c r="TBB708" s="34"/>
      <c r="TBC708" s="35"/>
      <c r="TBD708" s="36"/>
      <c r="TBE708" s="37"/>
      <c r="TBF708" s="34"/>
      <c r="TBG708" s="34"/>
      <c r="TBH708" s="41"/>
      <c r="TBI708" s="41"/>
      <c r="TBJ708" s="41"/>
      <c r="TBK708" s="41"/>
      <c r="TBL708" s="36"/>
      <c r="TBM708" s="41"/>
      <c r="TBN708" s="36"/>
      <c r="TBO708" s="34"/>
      <c r="TBP708" s="34"/>
      <c r="TBQ708" s="37"/>
      <c r="TBR708" s="38"/>
      <c r="TBS708" s="34"/>
      <c r="TBT708" s="39"/>
      <c r="TBU708" s="39"/>
      <c r="TBV708" s="39"/>
      <c r="TBW708" s="39"/>
      <c r="TBX708" s="39"/>
      <c r="TBY708" s="39"/>
      <c r="TBZ708" s="39"/>
      <c r="TCA708" s="39"/>
      <c r="TCB708" s="39"/>
      <c r="TCC708" s="39"/>
      <c r="TCD708" s="39"/>
      <c r="TCE708" s="37"/>
      <c r="TCF708" s="37"/>
      <c r="TCG708" s="37"/>
      <c r="TCH708" s="37"/>
      <c r="TCI708" s="34"/>
      <c r="TCJ708" s="40"/>
      <c r="TCK708" s="34"/>
      <c r="TCL708" s="34"/>
      <c r="TCM708" s="35"/>
      <c r="TCN708" s="36"/>
      <c r="TCO708" s="37"/>
      <c r="TCP708" s="34"/>
      <c r="TCQ708" s="34"/>
      <c r="TCR708" s="41"/>
      <c r="TCS708" s="41"/>
      <c r="TCT708" s="41"/>
      <c r="TCU708" s="41"/>
      <c r="TCV708" s="36"/>
      <c r="TCW708" s="41"/>
      <c r="TCX708" s="36"/>
      <c r="TCY708" s="34"/>
      <c r="TCZ708" s="34"/>
      <c r="TDA708" s="37"/>
      <c r="TDB708" s="38"/>
      <c r="TDC708" s="34"/>
      <c r="TDD708" s="39"/>
      <c r="TDE708" s="39"/>
      <c r="TDF708" s="39"/>
      <c r="TDG708" s="39"/>
      <c r="TDH708" s="39"/>
      <c r="TDI708" s="39"/>
      <c r="TDJ708" s="39"/>
      <c r="TDK708" s="39"/>
      <c r="TDL708" s="39"/>
      <c r="TDM708" s="39"/>
      <c r="TDN708" s="39"/>
      <c r="TDO708" s="37"/>
      <c r="TDP708" s="37"/>
      <c r="TDQ708" s="37"/>
      <c r="TDR708" s="37"/>
      <c r="TDS708" s="34"/>
      <c r="TDT708" s="40"/>
      <c r="TDU708" s="34"/>
      <c r="TDV708" s="34"/>
      <c r="TDW708" s="35"/>
      <c r="TDX708" s="36"/>
      <c r="TDY708" s="37"/>
      <c r="TDZ708" s="34"/>
      <c r="TEA708" s="34"/>
      <c r="TEB708" s="41"/>
      <c r="TEC708" s="41"/>
      <c r="TED708" s="41"/>
      <c r="TEE708" s="41"/>
      <c r="TEF708" s="36"/>
      <c r="TEG708" s="41"/>
      <c r="TEH708" s="36"/>
      <c r="TEI708" s="34"/>
      <c r="TEJ708" s="34"/>
      <c r="TEK708" s="37"/>
      <c r="TEL708" s="38"/>
      <c r="TEM708" s="34"/>
      <c r="TEN708" s="39"/>
      <c r="TEO708" s="39"/>
      <c r="TEP708" s="39"/>
      <c r="TEQ708" s="39"/>
      <c r="TER708" s="39"/>
      <c r="TES708" s="39"/>
      <c r="TET708" s="39"/>
      <c r="TEU708" s="39"/>
      <c r="TEV708" s="39"/>
      <c r="TEW708" s="39"/>
      <c r="TEX708" s="39"/>
      <c r="TEY708" s="37"/>
      <c r="TEZ708" s="37"/>
      <c r="TFA708" s="37"/>
      <c r="TFB708" s="37"/>
      <c r="TFC708" s="34"/>
      <c r="TFD708" s="40"/>
      <c r="TFE708" s="34"/>
      <c r="TFF708" s="34"/>
      <c r="TFG708" s="35"/>
      <c r="TFH708" s="36"/>
      <c r="TFI708" s="37"/>
      <c r="TFJ708" s="34"/>
      <c r="TFK708" s="34"/>
      <c r="TFL708" s="41"/>
      <c r="TFM708" s="41"/>
      <c r="TFN708" s="41"/>
      <c r="TFO708" s="41"/>
      <c r="TFP708" s="36"/>
      <c r="TFQ708" s="41"/>
      <c r="TFR708" s="36"/>
      <c r="TFS708" s="34"/>
      <c r="TFT708" s="34"/>
      <c r="TFU708" s="37"/>
      <c r="TFV708" s="38"/>
      <c r="TFW708" s="34"/>
      <c r="TFX708" s="39"/>
      <c r="TFY708" s="39"/>
      <c r="TFZ708" s="39"/>
      <c r="TGA708" s="39"/>
      <c r="TGB708" s="39"/>
      <c r="TGC708" s="39"/>
      <c r="TGD708" s="39"/>
      <c r="TGE708" s="39"/>
      <c r="TGF708" s="39"/>
      <c r="TGG708" s="39"/>
      <c r="TGH708" s="39"/>
      <c r="TGI708" s="37"/>
      <c r="TGJ708" s="37"/>
      <c r="TGK708" s="37"/>
      <c r="TGL708" s="37"/>
      <c r="TGM708" s="34"/>
      <c r="TGN708" s="40"/>
      <c r="TGO708" s="34"/>
      <c r="TGP708" s="34"/>
      <c r="TGQ708" s="35"/>
      <c r="TGR708" s="36"/>
      <c r="TGS708" s="37"/>
      <c r="TGT708" s="34"/>
      <c r="TGU708" s="34"/>
      <c r="TGV708" s="41"/>
      <c r="TGW708" s="41"/>
      <c r="TGX708" s="41"/>
      <c r="TGY708" s="41"/>
      <c r="TGZ708" s="36"/>
      <c r="THA708" s="41"/>
      <c r="THB708" s="36"/>
      <c r="THC708" s="34"/>
      <c r="THD708" s="34"/>
      <c r="THE708" s="37"/>
      <c r="THF708" s="38"/>
      <c r="THG708" s="34"/>
      <c r="THH708" s="39"/>
      <c r="THI708" s="39"/>
      <c r="THJ708" s="39"/>
      <c r="THK708" s="39"/>
      <c r="THL708" s="39"/>
      <c r="THM708" s="39"/>
      <c r="THN708" s="39"/>
      <c r="THO708" s="39"/>
      <c r="THP708" s="39"/>
      <c r="THQ708" s="39"/>
      <c r="THR708" s="39"/>
      <c r="THS708" s="37"/>
      <c r="THT708" s="37"/>
      <c r="THU708" s="37"/>
      <c r="THV708" s="37"/>
      <c r="THW708" s="34"/>
      <c r="THX708" s="40"/>
      <c r="THY708" s="34"/>
      <c r="THZ708" s="34"/>
      <c r="TIA708" s="35"/>
      <c r="TIB708" s="36"/>
      <c r="TIC708" s="37"/>
      <c r="TID708" s="34"/>
      <c r="TIE708" s="34"/>
      <c r="TIF708" s="41"/>
      <c r="TIG708" s="41"/>
      <c r="TIH708" s="41"/>
      <c r="TII708" s="41"/>
      <c r="TIJ708" s="36"/>
      <c r="TIK708" s="41"/>
      <c r="TIL708" s="36"/>
      <c r="TIM708" s="34"/>
      <c r="TIN708" s="34"/>
      <c r="TIO708" s="37"/>
      <c r="TIP708" s="38"/>
      <c r="TIQ708" s="34"/>
      <c r="TIR708" s="39"/>
      <c r="TIS708" s="39"/>
      <c r="TIT708" s="39"/>
      <c r="TIU708" s="39"/>
      <c r="TIV708" s="39"/>
      <c r="TIW708" s="39"/>
      <c r="TIX708" s="39"/>
      <c r="TIY708" s="39"/>
      <c r="TIZ708" s="39"/>
      <c r="TJA708" s="39"/>
      <c r="TJB708" s="39"/>
      <c r="TJC708" s="37"/>
      <c r="TJD708" s="37"/>
      <c r="TJE708" s="37"/>
      <c r="TJF708" s="37"/>
      <c r="TJG708" s="34"/>
      <c r="TJH708" s="40"/>
      <c r="TJI708" s="34"/>
      <c r="TJJ708" s="34"/>
      <c r="TJK708" s="35"/>
      <c r="TJL708" s="36"/>
      <c r="TJM708" s="37"/>
      <c r="TJN708" s="34"/>
      <c r="TJO708" s="34"/>
      <c r="TJP708" s="41"/>
      <c r="TJQ708" s="41"/>
      <c r="TJR708" s="41"/>
      <c r="TJS708" s="41"/>
      <c r="TJT708" s="36"/>
      <c r="TJU708" s="41"/>
      <c r="TJV708" s="36"/>
      <c r="TJW708" s="34"/>
      <c r="TJX708" s="34"/>
      <c r="TJY708" s="37"/>
      <c r="TJZ708" s="38"/>
      <c r="TKA708" s="34"/>
      <c r="TKB708" s="39"/>
      <c r="TKC708" s="39"/>
      <c r="TKD708" s="39"/>
      <c r="TKE708" s="39"/>
      <c r="TKF708" s="39"/>
      <c r="TKG708" s="39"/>
      <c r="TKH708" s="39"/>
      <c r="TKI708" s="39"/>
      <c r="TKJ708" s="39"/>
      <c r="TKK708" s="39"/>
      <c r="TKL708" s="39"/>
      <c r="TKM708" s="37"/>
      <c r="TKN708" s="37"/>
      <c r="TKO708" s="37"/>
      <c r="TKP708" s="37"/>
      <c r="TKQ708" s="34"/>
      <c r="TKR708" s="40"/>
      <c r="TKS708" s="34"/>
      <c r="TKT708" s="34"/>
      <c r="TKU708" s="35"/>
      <c r="TKV708" s="36"/>
      <c r="TKW708" s="37"/>
      <c r="TKX708" s="34"/>
      <c r="TKY708" s="34"/>
      <c r="TKZ708" s="41"/>
      <c r="TLA708" s="41"/>
      <c r="TLB708" s="41"/>
      <c r="TLC708" s="41"/>
      <c r="TLD708" s="36"/>
      <c r="TLE708" s="41"/>
      <c r="TLF708" s="36"/>
      <c r="TLG708" s="34"/>
      <c r="TLH708" s="34"/>
      <c r="TLI708" s="37"/>
      <c r="TLJ708" s="38"/>
      <c r="TLK708" s="34"/>
      <c r="TLL708" s="39"/>
      <c r="TLM708" s="39"/>
      <c r="TLN708" s="39"/>
      <c r="TLO708" s="39"/>
      <c r="TLP708" s="39"/>
      <c r="TLQ708" s="39"/>
      <c r="TLR708" s="39"/>
      <c r="TLS708" s="39"/>
      <c r="TLT708" s="39"/>
      <c r="TLU708" s="39"/>
      <c r="TLV708" s="39"/>
      <c r="TLW708" s="37"/>
      <c r="TLX708" s="37"/>
      <c r="TLY708" s="37"/>
      <c r="TLZ708" s="37"/>
      <c r="TMA708" s="34"/>
      <c r="TMB708" s="40"/>
      <c r="TMC708" s="34"/>
      <c r="TMD708" s="34"/>
      <c r="TME708" s="35"/>
      <c r="TMF708" s="36"/>
      <c r="TMG708" s="37"/>
      <c r="TMH708" s="34"/>
      <c r="TMI708" s="34"/>
      <c r="TMJ708" s="41"/>
      <c r="TMK708" s="41"/>
      <c r="TML708" s="41"/>
      <c r="TMM708" s="41"/>
      <c r="TMN708" s="36"/>
      <c r="TMO708" s="41"/>
      <c r="TMP708" s="36"/>
      <c r="TMQ708" s="34"/>
      <c r="TMR708" s="34"/>
      <c r="TMS708" s="37"/>
      <c r="TMT708" s="38"/>
      <c r="TMU708" s="34"/>
      <c r="TMV708" s="39"/>
      <c r="TMW708" s="39"/>
      <c r="TMX708" s="39"/>
      <c r="TMY708" s="39"/>
      <c r="TMZ708" s="39"/>
      <c r="TNA708" s="39"/>
      <c r="TNB708" s="39"/>
      <c r="TNC708" s="39"/>
      <c r="TND708" s="39"/>
      <c r="TNE708" s="39"/>
      <c r="TNF708" s="39"/>
      <c r="TNG708" s="37"/>
      <c r="TNH708" s="37"/>
      <c r="TNI708" s="37"/>
      <c r="TNJ708" s="37"/>
      <c r="TNK708" s="34"/>
      <c r="TNL708" s="40"/>
      <c r="TNM708" s="34"/>
      <c r="TNN708" s="34"/>
      <c r="TNO708" s="35"/>
      <c r="TNP708" s="36"/>
      <c r="TNQ708" s="37"/>
      <c r="TNR708" s="34"/>
      <c r="TNS708" s="34"/>
      <c r="TNT708" s="41"/>
      <c r="TNU708" s="41"/>
      <c r="TNV708" s="41"/>
      <c r="TNW708" s="41"/>
      <c r="TNX708" s="36"/>
      <c r="TNY708" s="41"/>
      <c r="TNZ708" s="36"/>
      <c r="TOA708" s="34"/>
      <c r="TOB708" s="34"/>
      <c r="TOC708" s="37"/>
      <c r="TOD708" s="38"/>
      <c r="TOE708" s="34"/>
      <c r="TOF708" s="39"/>
      <c r="TOG708" s="39"/>
      <c r="TOH708" s="39"/>
      <c r="TOI708" s="39"/>
      <c r="TOJ708" s="39"/>
      <c r="TOK708" s="39"/>
      <c r="TOL708" s="39"/>
      <c r="TOM708" s="39"/>
      <c r="TON708" s="39"/>
      <c r="TOO708" s="39"/>
      <c r="TOP708" s="39"/>
      <c r="TOQ708" s="37"/>
      <c r="TOR708" s="37"/>
      <c r="TOS708" s="37"/>
      <c r="TOT708" s="37"/>
      <c r="TOU708" s="34"/>
      <c r="TOV708" s="40"/>
      <c r="TOW708" s="34"/>
      <c r="TOX708" s="34"/>
      <c r="TOY708" s="35"/>
      <c r="TOZ708" s="36"/>
      <c r="TPA708" s="37"/>
      <c r="TPB708" s="34"/>
      <c r="TPC708" s="34"/>
      <c r="TPD708" s="41"/>
      <c r="TPE708" s="41"/>
      <c r="TPF708" s="41"/>
      <c r="TPG708" s="41"/>
      <c r="TPH708" s="36"/>
      <c r="TPI708" s="41"/>
      <c r="TPJ708" s="36"/>
      <c r="TPK708" s="34"/>
      <c r="TPL708" s="34"/>
      <c r="TPM708" s="37"/>
      <c r="TPN708" s="38"/>
      <c r="TPO708" s="34"/>
      <c r="TPP708" s="39"/>
      <c r="TPQ708" s="39"/>
      <c r="TPR708" s="39"/>
      <c r="TPS708" s="39"/>
      <c r="TPT708" s="39"/>
      <c r="TPU708" s="39"/>
      <c r="TPV708" s="39"/>
      <c r="TPW708" s="39"/>
      <c r="TPX708" s="39"/>
      <c r="TPY708" s="39"/>
      <c r="TPZ708" s="39"/>
      <c r="TQA708" s="37"/>
      <c r="TQB708" s="37"/>
      <c r="TQC708" s="37"/>
      <c r="TQD708" s="37"/>
      <c r="TQE708" s="34"/>
      <c r="TQF708" s="40"/>
      <c r="TQG708" s="34"/>
      <c r="TQH708" s="34"/>
      <c r="TQI708" s="35"/>
      <c r="TQJ708" s="36"/>
      <c r="TQK708" s="37"/>
      <c r="TQL708" s="34"/>
      <c r="TQM708" s="34"/>
      <c r="TQN708" s="41"/>
      <c r="TQO708" s="41"/>
      <c r="TQP708" s="41"/>
      <c r="TQQ708" s="41"/>
      <c r="TQR708" s="36"/>
      <c r="TQS708" s="41"/>
      <c r="TQT708" s="36"/>
      <c r="TQU708" s="34"/>
      <c r="TQV708" s="34"/>
      <c r="TQW708" s="37"/>
      <c r="TQX708" s="38"/>
      <c r="TQY708" s="34"/>
      <c r="TQZ708" s="39"/>
      <c r="TRA708" s="39"/>
      <c r="TRB708" s="39"/>
      <c r="TRC708" s="39"/>
      <c r="TRD708" s="39"/>
      <c r="TRE708" s="39"/>
      <c r="TRF708" s="39"/>
      <c r="TRG708" s="39"/>
      <c r="TRH708" s="39"/>
      <c r="TRI708" s="39"/>
      <c r="TRJ708" s="39"/>
      <c r="TRK708" s="37"/>
      <c r="TRL708" s="37"/>
      <c r="TRM708" s="37"/>
      <c r="TRN708" s="37"/>
      <c r="TRO708" s="34"/>
      <c r="TRP708" s="40"/>
      <c r="TRQ708" s="34"/>
      <c r="TRR708" s="34"/>
      <c r="TRS708" s="35"/>
      <c r="TRT708" s="36"/>
      <c r="TRU708" s="37"/>
      <c r="TRV708" s="34"/>
      <c r="TRW708" s="34"/>
      <c r="TRX708" s="41"/>
      <c r="TRY708" s="41"/>
      <c r="TRZ708" s="41"/>
      <c r="TSA708" s="41"/>
      <c r="TSB708" s="36"/>
      <c r="TSC708" s="41"/>
      <c r="TSD708" s="36"/>
      <c r="TSE708" s="34"/>
      <c r="TSF708" s="34"/>
      <c r="TSG708" s="37"/>
      <c r="TSH708" s="38"/>
      <c r="TSI708" s="34"/>
      <c r="TSJ708" s="39"/>
      <c r="TSK708" s="39"/>
      <c r="TSL708" s="39"/>
      <c r="TSM708" s="39"/>
      <c r="TSN708" s="39"/>
      <c r="TSO708" s="39"/>
      <c r="TSP708" s="39"/>
      <c r="TSQ708" s="39"/>
      <c r="TSR708" s="39"/>
      <c r="TSS708" s="39"/>
      <c r="TST708" s="39"/>
      <c r="TSU708" s="37"/>
      <c r="TSV708" s="37"/>
      <c r="TSW708" s="37"/>
      <c r="TSX708" s="37"/>
      <c r="TSY708" s="34"/>
      <c r="TSZ708" s="40"/>
      <c r="TTA708" s="34"/>
      <c r="TTB708" s="34"/>
      <c r="TTC708" s="35"/>
      <c r="TTD708" s="36"/>
      <c r="TTE708" s="37"/>
      <c r="TTF708" s="34"/>
      <c r="TTG708" s="34"/>
      <c r="TTH708" s="41"/>
      <c r="TTI708" s="41"/>
      <c r="TTJ708" s="41"/>
      <c r="TTK708" s="41"/>
      <c r="TTL708" s="36"/>
      <c r="TTM708" s="41"/>
      <c r="TTN708" s="36"/>
      <c r="TTO708" s="34"/>
      <c r="TTP708" s="34"/>
      <c r="TTQ708" s="37"/>
      <c r="TTR708" s="38"/>
      <c r="TTS708" s="34"/>
      <c r="TTT708" s="39"/>
      <c r="TTU708" s="39"/>
      <c r="TTV708" s="39"/>
      <c r="TTW708" s="39"/>
      <c r="TTX708" s="39"/>
      <c r="TTY708" s="39"/>
      <c r="TTZ708" s="39"/>
      <c r="TUA708" s="39"/>
      <c r="TUB708" s="39"/>
      <c r="TUC708" s="39"/>
      <c r="TUD708" s="39"/>
      <c r="TUE708" s="37"/>
      <c r="TUF708" s="37"/>
      <c r="TUG708" s="37"/>
      <c r="TUH708" s="37"/>
      <c r="TUI708" s="34"/>
      <c r="TUJ708" s="40"/>
      <c r="TUK708" s="34"/>
      <c r="TUL708" s="34"/>
      <c r="TUM708" s="35"/>
      <c r="TUN708" s="36"/>
      <c r="TUO708" s="37"/>
      <c r="TUP708" s="34"/>
      <c r="TUQ708" s="34"/>
      <c r="TUR708" s="41"/>
      <c r="TUS708" s="41"/>
      <c r="TUT708" s="41"/>
      <c r="TUU708" s="41"/>
      <c r="TUV708" s="36"/>
      <c r="TUW708" s="41"/>
      <c r="TUX708" s="36"/>
      <c r="TUY708" s="34"/>
      <c r="TUZ708" s="34"/>
      <c r="TVA708" s="37"/>
      <c r="TVB708" s="38"/>
      <c r="TVC708" s="34"/>
      <c r="TVD708" s="39"/>
      <c r="TVE708" s="39"/>
      <c r="TVF708" s="39"/>
      <c r="TVG708" s="39"/>
      <c r="TVH708" s="39"/>
      <c r="TVI708" s="39"/>
      <c r="TVJ708" s="39"/>
      <c r="TVK708" s="39"/>
      <c r="TVL708" s="39"/>
      <c r="TVM708" s="39"/>
      <c r="TVN708" s="39"/>
      <c r="TVO708" s="37"/>
      <c r="TVP708" s="37"/>
      <c r="TVQ708" s="37"/>
      <c r="TVR708" s="37"/>
      <c r="TVS708" s="34"/>
      <c r="TVT708" s="40"/>
      <c r="TVU708" s="34"/>
      <c r="TVV708" s="34"/>
      <c r="TVW708" s="35"/>
      <c r="TVX708" s="36"/>
      <c r="TVY708" s="37"/>
      <c r="TVZ708" s="34"/>
      <c r="TWA708" s="34"/>
      <c r="TWB708" s="41"/>
      <c r="TWC708" s="41"/>
      <c r="TWD708" s="41"/>
      <c r="TWE708" s="41"/>
      <c r="TWF708" s="36"/>
      <c r="TWG708" s="41"/>
      <c r="TWH708" s="36"/>
      <c r="TWI708" s="34"/>
      <c r="TWJ708" s="34"/>
      <c r="TWK708" s="37"/>
      <c r="TWL708" s="38"/>
      <c r="TWM708" s="34"/>
      <c r="TWN708" s="39"/>
      <c r="TWO708" s="39"/>
      <c r="TWP708" s="39"/>
      <c r="TWQ708" s="39"/>
      <c r="TWR708" s="39"/>
      <c r="TWS708" s="39"/>
      <c r="TWT708" s="39"/>
      <c r="TWU708" s="39"/>
      <c r="TWV708" s="39"/>
      <c r="TWW708" s="39"/>
      <c r="TWX708" s="39"/>
      <c r="TWY708" s="37"/>
      <c r="TWZ708" s="37"/>
      <c r="TXA708" s="37"/>
      <c r="TXB708" s="37"/>
      <c r="TXC708" s="34"/>
      <c r="TXD708" s="40"/>
      <c r="TXE708" s="34"/>
      <c r="TXF708" s="34"/>
      <c r="TXG708" s="35"/>
      <c r="TXH708" s="36"/>
      <c r="TXI708" s="37"/>
      <c r="TXJ708" s="34"/>
      <c r="TXK708" s="34"/>
      <c r="TXL708" s="41"/>
      <c r="TXM708" s="41"/>
      <c r="TXN708" s="41"/>
      <c r="TXO708" s="41"/>
      <c r="TXP708" s="36"/>
      <c r="TXQ708" s="41"/>
      <c r="TXR708" s="36"/>
      <c r="TXS708" s="34"/>
      <c r="TXT708" s="34"/>
      <c r="TXU708" s="37"/>
      <c r="TXV708" s="38"/>
      <c r="TXW708" s="34"/>
      <c r="TXX708" s="39"/>
      <c r="TXY708" s="39"/>
      <c r="TXZ708" s="39"/>
      <c r="TYA708" s="39"/>
      <c r="TYB708" s="39"/>
      <c r="TYC708" s="39"/>
      <c r="TYD708" s="39"/>
      <c r="TYE708" s="39"/>
      <c r="TYF708" s="39"/>
      <c r="TYG708" s="39"/>
      <c r="TYH708" s="39"/>
      <c r="TYI708" s="37"/>
      <c r="TYJ708" s="37"/>
      <c r="TYK708" s="37"/>
      <c r="TYL708" s="37"/>
      <c r="TYM708" s="34"/>
      <c r="TYN708" s="40"/>
      <c r="TYO708" s="34"/>
      <c r="TYP708" s="34"/>
      <c r="TYQ708" s="35"/>
      <c r="TYR708" s="36"/>
      <c r="TYS708" s="37"/>
      <c r="TYT708" s="34"/>
      <c r="TYU708" s="34"/>
      <c r="TYV708" s="41"/>
      <c r="TYW708" s="41"/>
      <c r="TYX708" s="41"/>
      <c r="TYY708" s="41"/>
      <c r="TYZ708" s="36"/>
      <c r="TZA708" s="41"/>
      <c r="TZB708" s="36"/>
      <c r="TZC708" s="34"/>
      <c r="TZD708" s="34"/>
      <c r="TZE708" s="37"/>
      <c r="TZF708" s="38"/>
      <c r="TZG708" s="34"/>
      <c r="TZH708" s="39"/>
      <c r="TZI708" s="39"/>
      <c r="TZJ708" s="39"/>
      <c r="TZK708" s="39"/>
      <c r="TZL708" s="39"/>
      <c r="TZM708" s="39"/>
      <c r="TZN708" s="39"/>
      <c r="TZO708" s="39"/>
      <c r="TZP708" s="39"/>
      <c r="TZQ708" s="39"/>
      <c r="TZR708" s="39"/>
      <c r="TZS708" s="37"/>
      <c r="TZT708" s="37"/>
      <c r="TZU708" s="37"/>
      <c r="TZV708" s="37"/>
      <c r="TZW708" s="34"/>
      <c r="TZX708" s="40"/>
      <c r="TZY708" s="34"/>
      <c r="TZZ708" s="34"/>
      <c r="UAA708" s="35"/>
      <c r="UAB708" s="36"/>
      <c r="UAC708" s="37"/>
      <c r="UAD708" s="34"/>
      <c r="UAE708" s="34"/>
      <c r="UAF708" s="41"/>
      <c r="UAG708" s="41"/>
      <c r="UAH708" s="41"/>
      <c r="UAI708" s="41"/>
      <c r="UAJ708" s="36"/>
      <c r="UAK708" s="41"/>
      <c r="UAL708" s="36"/>
      <c r="UAM708" s="34"/>
      <c r="UAN708" s="34"/>
      <c r="UAO708" s="37"/>
      <c r="UAP708" s="38"/>
      <c r="UAQ708" s="34"/>
      <c r="UAR708" s="39"/>
      <c r="UAS708" s="39"/>
      <c r="UAT708" s="39"/>
      <c r="UAU708" s="39"/>
      <c r="UAV708" s="39"/>
      <c r="UAW708" s="39"/>
      <c r="UAX708" s="39"/>
      <c r="UAY708" s="39"/>
      <c r="UAZ708" s="39"/>
      <c r="UBA708" s="39"/>
      <c r="UBB708" s="39"/>
      <c r="UBC708" s="37"/>
      <c r="UBD708" s="37"/>
      <c r="UBE708" s="37"/>
      <c r="UBF708" s="37"/>
      <c r="UBG708" s="34"/>
      <c r="UBH708" s="40"/>
      <c r="UBI708" s="34"/>
      <c r="UBJ708" s="34"/>
      <c r="UBK708" s="35"/>
      <c r="UBL708" s="36"/>
      <c r="UBM708" s="37"/>
      <c r="UBN708" s="34"/>
      <c r="UBO708" s="34"/>
      <c r="UBP708" s="41"/>
      <c r="UBQ708" s="41"/>
      <c r="UBR708" s="41"/>
      <c r="UBS708" s="41"/>
      <c r="UBT708" s="36"/>
      <c r="UBU708" s="41"/>
      <c r="UBV708" s="36"/>
      <c r="UBW708" s="34"/>
      <c r="UBX708" s="34"/>
      <c r="UBY708" s="37"/>
      <c r="UBZ708" s="38"/>
      <c r="UCA708" s="34"/>
      <c r="UCB708" s="39"/>
      <c r="UCC708" s="39"/>
      <c r="UCD708" s="39"/>
      <c r="UCE708" s="39"/>
      <c r="UCF708" s="39"/>
      <c r="UCG708" s="39"/>
      <c r="UCH708" s="39"/>
      <c r="UCI708" s="39"/>
      <c r="UCJ708" s="39"/>
      <c r="UCK708" s="39"/>
      <c r="UCL708" s="39"/>
      <c r="UCM708" s="37"/>
      <c r="UCN708" s="37"/>
      <c r="UCO708" s="37"/>
      <c r="UCP708" s="37"/>
      <c r="UCQ708" s="34"/>
      <c r="UCR708" s="40"/>
      <c r="UCS708" s="34"/>
      <c r="UCT708" s="34"/>
      <c r="UCU708" s="35"/>
      <c r="UCV708" s="36"/>
      <c r="UCW708" s="37"/>
      <c r="UCX708" s="34"/>
      <c r="UCY708" s="34"/>
      <c r="UCZ708" s="41"/>
      <c r="UDA708" s="41"/>
      <c r="UDB708" s="41"/>
      <c r="UDC708" s="41"/>
      <c r="UDD708" s="36"/>
      <c r="UDE708" s="41"/>
      <c r="UDF708" s="36"/>
      <c r="UDG708" s="34"/>
      <c r="UDH708" s="34"/>
      <c r="UDI708" s="37"/>
      <c r="UDJ708" s="38"/>
      <c r="UDK708" s="34"/>
      <c r="UDL708" s="39"/>
      <c r="UDM708" s="39"/>
      <c r="UDN708" s="39"/>
      <c r="UDO708" s="39"/>
      <c r="UDP708" s="39"/>
      <c r="UDQ708" s="39"/>
      <c r="UDR708" s="39"/>
      <c r="UDS708" s="39"/>
      <c r="UDT708" s="39"/>
      <c r="UDU708" s="39"/>
      <c r="UDV708" s="39"/>
      <c r="UDW708" s="37"/>
      <c r="UDX708" s="37"/>
      <c r="UDY708" s="37"/>
      <c r="UDZ708" s="37"/>
      <c r="UEA708" s="34"/>
      <c r="UEB708" s="40"/>
      <c r="UEC708" s="34"/>
      <c r="UED708" s="34"/>
      <c r="UEE708" s="35"/>
      <c r="UEF708" s="36"/>
      <c r="UEG708" s="37"/>
      <c r="UEH708" s="34"/>
      <c r="UEI708" s="34"/>
      <c r="UEJ708" s="41"/>
      <c r="UEK708" s="41"/>
      <c r="UEL708" s="41"/>
      <c r="UEM708" s="41"/>
      <c r="UEN708" s="36"/>
      <c r="UEO708" s="41"/>
      <c r="UEP708" s="36"/>
      <c r="UEQ708" s="34"/>
      <c r="UER708" s="34"/>
      <c r="UES708" s="37"/>
      <c r="UET708" s="38"/>
      <c r="UEU708" s="34"/>
      <c r="UEV708" s="39"/>
      <c r="UEW708" s="39"/>
      <c r="UEX708" s="39"/>
      <c r="UEY708" s="39"/>
      <c r="UEZ708" s="39"/>
      <c r="UFA708" s="39"/>
      <c r="UFB708" s="39"/>
      <c r="UFC708" s="39"/>
      <c r="UFD708" s="39"/>
      <c r="UFE708" s="39"/>
      <c r="UFF708" s="39"/>
      <c r="UFG708" s="37"/>
      <c r="UFH708" s="37"/>
      <c r="UFI708" s="37"/>
      <c r="UFJ708" s="37"/>
      <c r="UFK708" s="34"/>
      <c r="UFL708" s="40"/>
      <c r="UFM708" s="34"/>
      <c r="UFN708" s="34"/>
      <c r="UFO708" s="35"/>
      <c r="UFP708" s="36"/>
      <c r="UFQ708" s="37"/>
      <c r="UFR708" s="34"/>
      <c r="UFS708" s="34"/>
      <c r="UFT708" s="41"/>
      <c r="UFU708" s="41"/>
      <c r="UFV708" s="41"/>
      <c r="UFW708" s="41"/>
      <c r="UFX708" s="36"/>
      <c r="UFY708" s="41"/>
      <c r="UFZ708" s="36"/>
      <c r="UGA708" s="34"/>
      <c r="UGB708" s="34"/>
      <c r="UGC708" s="37"/>
      <c r="UGD708" s="38"/>
      <c r="UGE708" s="34"/>
      <c r="UGF708" s="39"/>
      <c r="UGG708" s="39"/>
      <c r="UGH708" s="39"/>
      <c r="UGI708" s="39"/>
      <c r="UGJ708" s="39"/>
      <c r="UGK708" s="39"/>
      <c r="UGL708" s="39"/>
      <c r="UGM708" s="39"/>
      <c r="UGN708" s="39"/>
      <c r="UGO708" s="39"/>
      <c r="UGP708" s="39"/>
      <c r="UGQ708" s="37"/>
      <c r="UGR708" s="37"/>
      <c r="UGS708" s="37"/>
      <c r="UGT708" s="37"/>
      <c r="UGU708" s="34"/>
      <c r="UGV708" s="40"/>
      <c r="UGW708" s="34"/>
      <c r="UGX708" s="34"/>
      <c r="UGY708" s="35"/>
      <c r="UGZ708" s="36"/>
      <c r="UHA708" s="37"/>
      <c r="UHB708" s="34"/>
      <c r="UHC708" s="34"/>
      <c r="UHD708" s="41"/>
      <c r="UHE708" s="41"/>
      <c r="UHF708" s="41"/>
      <c r="UHG708" s="41"/>
      <c r="UHH708" s="36"/>
      <c r="UHI708" s="41"/>
      <c r="UHJ708" s="36"/>
      <c r="UHK708" s="34"/>
      <c r="UHL708" s="34"/>
      <c r="UHM708" s="37"/>
      <c r="UHN708" s="38"/>
      <c r="UHO708" s="34"/>
      <c r="UHP708" s="39"/>
      <c r="UHQ708" s="39"/>
      <c r="UHR708" s="39"/>
      <c r="UHS708" s="39"/>
      <c r="UHT708" s="39"/>
      <c r="UHU708" s="39"/>
      <c r="UHV708" s="39"/>
      <c r="UHW708" s="39"/>
      <c r="UHX708" s="39"/>
      <c r="UHY708" s="39"/>
      <c r="UHZ708" s="39"/>
      <c r="UIA708" s="37"/>
      <c r="UIB708" s="37"/>
      <c r="UIC708" s="37"/>
      <c r="UID708" s="37"/>
      <c r="UIE708" s="34"/>
      <c r="UIF708" s="40"/>
      <c r="UIG708" s="34"/>
      <c r="UIH708" s="34"/>
      <c r="UII708" s="35"/>
      <c r="UIJ708" s="36"/>
      <c r="UIK708" s="37"/>
      <c r="UIL708" s="34"/>
      <c r="UIM708" s="34"/>
      <c r="UIN708" s="41"/>
      <c r="UIO708" s="41"/>
      <c r="UIP708" s="41"/>
      <c r="UIQ708" s="41"/>
      <c r="UIR708" s="36"/>
      <c r="UIS708" s="41"/>
      <c r="UIT708" s="36"/>
      <c r="UIU708" s="34"/>
      <c r="UIV708" s="34"/>
      <c r="UIW708" s="37"/>
      <c r="UIX708" s="38"/>
      <c r="UIY708" s="34"/>
      <c r="UIZ708" s="39"/>
      <c r="UJA708" s="39"/>
      <c r="UJB708" s="39"/>
      <c r="UJC708" s="39"/>
      <c r="UJD708" s="39"/>
      <c r="UJE708" s="39"/>
      <c r="UJF708" s="39"/>
      <c r="UJG708" s="39"/>
      <c r="UJH708" s="39"/>
      <c r="UJI708" s="39"/>
      <c r="UJJ708" s="39"/>
      <c r="UJK708" s="37"/>
      <c r="UJL708" s="37"/>
      <c r="UJM708" s="37"/>
      <c r="UJN708" s="37"/>
      <c r="UJO708" s="34"/>
      <c r="UJP708" s="40"/>
      <c r="UJQ708" s="34"/>
      <c r="UJR708" s="34"/>
      <c r="UJS708" s="35"/>
      <c r="UJT708" s="36"/>
      <c r="UJU708" s="37"/>
      <c r="UJV708" s="34"/>
      <c r="UJW708" s="34"/>
      <c r="UJX708" s="41"/>
      <c r="UJY708" s="41"/>
      <c r="UJZ708" s="41"/>
      <c r="UKA708" s="41"/>
      <c r="UKB708" s="36"/>
      <c r="UKC708" s="41"/>
      <c r="UKD708" s="36"/>
      <c r="UKE708" s="34"/>
      <c r="UKF708" s="34"/>
      <c r="UKG708" s="37"/>
      <c r="UKH708" s="38"/>
      <c r="UKI708" s="34"/>
      <c r="UKJ708" s="39"/>
      <c r="UKK708" s="39"/>
      <c r="UKL708" s="39"/>
      <c r="UKM708" s="39"/>
      <c r="UKN708" s="39"/>
      <c r="UKO708" s="39"/>
      <c r="UKP708" s="39"/>
      <c r="UKQ708" s="39"/>
      <c r="UKR708" s="39"/>
      <c r="UKS708" s="39"/>
      <c r="UKT708" s="39"/>
      <c r="UKU708" s="37"/>
      <c r="UKV708" s="37"/>
      <c r="UKW708" s="37"/>
      <c r="UKX708" s="37"/>
      <c r="UKY708" s="34"/>
      <c r="UKZ708" s="40"/>
      <c r="ULA708" s="34"/>
      <c r="ULB708" s="34"/>
      <c r="ULC708" s="35"/>
      <c r="ULD708" s="36"/>
      <c r="ULE708" s="37"/>
      <c r="ULF708" s="34"/>
      <c r="ULG708" s="34"/>
      <c r="ULH708" s="41"/>
      <c r="ULI708" s="41"/>
      <c r="ULJ708" s="41"/>
      <c r="ULK708" s="41"/>
      <c r="ULL708" s="36"/>
      <c r="ULM708" s="41"/>
      <c r="ULN708" s="36"/>
      <c r="ULO708" s="34"/>
      <c r="ULP708" s="34"/>
      <c r="ULQ708" s="37"/>
      <c r="ULR708" s="38"/>
      <c r="ULS708" s="34"/>
      <c r="ULT708" s="39"/>
      <c r="ULU708" s="39"/>
      <c r="ULV708" s="39"/>
      <c r="ULW708" s="39"/>
      <c r="ULX708" s="39"/>
      <c r="ULY708" s="39"/>
      <c r="ULZ708" s="39"/>
      <c r="UMA708" s="39"/>
      <c r="UMB708" s="39"/>
      <c r="UMC708" s="39"/>
      <c r="UMD708" s="39"/>
      <c r="UME708" s="37"/>
      <c r="UMF708" s="37"/>
      <c r="UMG708" s="37"/>
      <c r="UMH708" s="37"/>
      <c r="UMI708" s="34"/>
      <c r="UMJ708" s="40"/>
      <c r="UMK708" s="34"/>
      <c r="UML708" s="34"/>
      <c r="UMM708" s="35"/>
      <c r="UMN708" s="36"/>
      <c r="UMO708" s="37"/>
      <c r="UMP708" s="34"/>
      <c r="UMQ708" s="34"/>
      <c r="UMR708" s="41"/>
      <c r="UMS708" s="41"/>
      <c r="UMT708" s="41"/>
      <c r="UMU708" s="41"/>
      <c r="UMV708" s="36"/>
      <c r="UMW708" s="41"/>
      <c r="UMX708" s="36"/>
      <c r="UMY708" s="34"/>
      <c r="UMZ708" s="34"/>
      <c r="UNA708" s="37"/>
      <c r="UNB708" s="38"/>
      <c r="UNC708" s="34"/>
      <c r="UND708" s="39"/>
      <c r="UNE708" s="39"/>
      <c r="UNF708" s="39"/>
      <c r="UNG708" s="39"/>
      <c r="UNH708" s="39"/>
      <c r="UNI708" s="39"/>
      <c r="UNJ708" s="39"/>
      <c r="UNK708" s="39"/>
      <c r="UNL708" s="39"/>
      <c r="UNM708" s="39"/>
      <c r="UNN708" s="39"/>
      <c r="UNO708" s="37"/>
      <c r="UNP708" s="37"/>
      <c r="UNQ708" s="37"/>
      <c r="UNR708" s="37"/>
      <c r="UNS708" s="34"/>
      <c r="UNT708" s="40"/>
      <c r="UNU708" s="34"/>
      <c r="UNV708" s="34"/>
      <c r="UNW708" s="35"/>
      <c r="UNX708" s="36"/>
      <c r="UNY708" s="37"/>
      <c r="UNZ708" s="34"/>
      <c r="UOA708" s="34"/>
      <c r="UOB708" s="41"/>
      <c r="UOC708" s="41"/>
      <c r="UOD708" s="41"/>
      <c r="UOE708" s="41"/>
      <c r="UOF708" s="36"/>
      <c r="UOG708" s="41"/>
      <c r="UOH708" s="36"/>
      <c r="UOI708" s="34"/>
      <c r="UOJ708" s="34"/>
      <c r="UOK708" s="37"/>
      <c r="UOL708" s="38"/>
      <c r="UOM708" s="34"/>
      <c r="UON708" s="39"/>
      <c r="UOO708" s="39"/>
      <c r="UOP708" s="39"/>
      <c r="UOQ708" s="39"/>
      <c r="UOR708" s="39"/>
      <c r="UOS708" s="39"/>
      <c r="UOT708" s="39"/>
      <c r="UOU708" s="39"/>
      <c r="UOV708" s="39"/>
      <c r="UOW708" s="39"/>
      <c r="UOX708" s="39"/>
      <c r="UOY708" s="37"/>
      <c r="UOZ708" s="37"/>
      <c r="UPA708" s="37"/>
      <c r="UPB708" s="37"/>
      <c r="UPC708" s="34"/>
      <c r="UPD708" s="40"/>
      <c r="UPE708" s="34"/>
      <c r="UPF708" s="34"/>
      <c r="UPG708" s="35"/>
      <c r="UPH708" s="36"/>
      <c r="UPI708" s="37"/>
      <c r="UPJ708" s="34"/>
      <c r="UPK708" s="34"/>
      <c r="UPL708" s="41"/>
      <c r="UPM708" s="41"/>
      <c r="UPN708" s="41"/>
      <c r="UPO708" s="41"/>
      <c r="UPP708" s="36"/>
      <c r="UPQ708" s="41"/>
      <c r="UPR708" s="36"/>
      <c r="UPS708" s="34"/>
      <c r="UPT708" s="34"/>
      <c r="UPU708" s="37"/>
      <c r="UPV708" s="38"/>
      <c r="UPW708" s="34"/>
      <c r="UPX708" s="39"/>
      <c r="UPY708" s="39"/>
      <c r="UPZ708" s="39"/>
      <c r="UQA708" s="39"/>
      <c r="UQB708" s="39"/>
      <c r="UQC708" s="39"/>
      <c r="UQD708" s="39"/>
      <c r="UQE708" s="39"/>
      <c r="UQF708" s="39"/>
      <c r="UQG708" s="39"/>
      <c r="UQH708" s="39"/>
      <c r="UQI708" s="37"/>
      <c r="UQJ708" s="37"/>
      <c r="UQK708" s="37"/>
      <c r="UQL708" s="37"/>
      <c r="UQM708" s="34"/>
      <c r="UQN708" s="40"/>
      <c r="UQO708" s="34"/>
      <c r="UQP708" s="34"/>
      <c r="UQQ708" s="35"/>
      <c r="UQR708" s="36"/>
      <c r="UQS708" s="37"/>
      <c r="UQT708" s="34"/>
      <c r="UQU708" s="34"/>
      <c r="UQV708" s="41"/>
      <c r="UQW708" s="41"/>
      <c r="UQX708" s="41"/>
      <c r="UQY708" s="41"/>
      <c r="UQZ708" s="36"/>
      <c r="URA708" s="41"/>
      <c r="URB708" s="36"/>
      <c r="URC708" s="34"/>
      <c r="URD708" s="34"/>
      <c r="URE708" s="37"/>
      <c r="URF708" s="38"/>
      <c r="URG708" s="34"/>
      <c r="URH708" s="39"/>
      <c r="URI708" s="39"/>
      <c r="URJ708" s="39"/>
      <c r="URK708" s="39"/>
      <c r="URL708" s="39"/>
      <c r="URM708" s="39"/>
      <c r="URN708" s="39"/>
      <c r="URO708" s="39"/>
      <c r="URP708" s="39"/>
      <c r="URQ708" s="39"/>
      <c r="URR708" s="39"/>
      <c r="URS708" s="37"/>
      <c r="URT708" s="37"/>
      <c r="URU708" s="37"/>
      <c r="URV708" s="37"/>
      <c r="URW708" s="34"/>
      <c r="URX708" s="40"/>
      <c r="URY708" s="34"/>
      <c r="URZ708" s="34"/>
      <c r="USA708" s="35"/>
      <c r="USB708" s="36"/>
      <c r="USC708" s="37"/>
      <c r="USD708" s="34"/>
      <c r="USE708" s="34"/>
      <c r="USF708" s="41"/>
      <c r="USG708" s="41"/>
      <c r="USH708" s="41"/>
      <c r="USI708" s="41"/>
      <c r="USJ708" s="36"/>
      <c r="USK708" s="41"/>
      <c r="USL708" s="36"/>
      <c r="USM708" s="34"/>
      <c r="USN708" s="34"/>
      <c r="USO708" s="37"/>
      <c r="USP708" s="38"/>
      <c r="USQ708" s="34"/>
      <c r="USR708" s="39"/>
      <c r="USS708" s="39"/>
      <c r="UST708" s="39"/>
      <c r="USU708" s="39"/>
      <c r="USV708" s="39"/>
      <c r="USW708" s="39"/>
      <c r="USX708" s="39"/>
      <c r="USY708" s="39"/>
      <c r="USZ708" s="39"/>
      <c r="UTA708" s="39"/>
      <c r="UTB708" s="39"/>
      <c r="UTC708" s="37"/>
      <c r="UTD708" s="37"/>
      <c r="UTE708" s="37"/>
      <c r="UTF708" s="37"/>
      <c r="UTG708" s="34"/>
      <c r="UTH708" s="40"/>
      <c r="UTI708" s="34"/>
      <c r="UTJ708" s="34"/>
      <c r="UTK708" s="35"/>
      <c r="UTL708" s="36"/>
      <c r="UTM708" s="37"/>
      <c r="UTN708" s="34"/>
      <c r="UTO708" s="34"/>
      <c r="UTP708" s="41"/>
      <c r="UTQ708" s="41"/>
      <c r="UTR708" s="41"/>
      <c r="UTS708" s="41"/>
      <c r="UTT708" s="36"/>
      <c r="UTU708" s="41"/>
      <c r="UTV708" s="36"/>
      <c r="UTW708" s="34"/>
      <c r="UTX708" s="34"/>
      <c r="UTY708" s="37"/>
      <c r="UTZ708" s="38"/>
      <c r="UUA708" s="34"/>
      <c r="UUB708" s="39"/>
      <c r="UUC708" s="39"/>
      <c r="UUD708" s="39"/>
      <c r="UUE708" s="39"/>
      <c r="UUF708" s="39"/>
      <c r="UUG708" s="39"/>
      <c r="UUH708" s="39"/>
      <c r="UUI708" s="39"/>
      <c r="UUJ708" s="39"/>
      <c r="UUK708" s="39"/>
      <c r="UUL708" s="39"/>
      <c r="UUM708" s="37"/>
      <c r="UUN708" s="37"/>
      <c r="UUO708" s="37"/>
      <c r="UUP708" s="37"/>
      <c r="UUQ708" s="34"/>
      <c r="UUR708" s="40"/>
      <c r="UUS708" s="34"/>
      <c r="UUT708" s="34"/>
      <c r="UUU708" s="35"/>
      <c r="UUV708" s="36"/>
      <c r="UUW708" s="37"/>
      <c r="UUX708" s="34"/>
      <c r="UUY708" s="34"/>
      <c r="UUZ708" s="41"/>
      <c r="UVA708" s="41"/>
      <c r="UVB708" s="41"/>
      <c r="UVC708" s="41"/>
      <c r="UVD708" s="36"/>
      <c r="UVE708" s="41"/>
      <c r="UVF708" s="36"/>
      <c r="UVG708" s="34"/>
      <c r="UVH708" s="34"/>
      <c r="UVI708" s="37"/>
      <c r="UVJ708" s="38"/>
      <c r="UVK708" s="34"/>
      <c r="UVL708" s="39"/>
      <c r="UVM708" s="39"/>
      <c r="UVN708" s="39"/>
      <c r="UVO708" s="39"/>
      <c r="UVP708" s="39"/>
      <c r="UVQ708" s="39"/>
      <c r="UVR708" s="39"/>
      <c r="UVS708" s="39"/>
      <c r="UVT708" s="39"/>
      <c r="UVU708" s="39"/>
      <c r="UVV708" s="39"/>
      <c r="UVW708" s="37"/>
      <c r="UVX708" s="37"/>
      <c r="UVY708" s="37"/>
      <c r="UVZ708" s="37"/>
      <c r="UWA708" s="34"/>
      <c r="UWB708" s="40"/>
      <c r="UWC708" s="34"/>
      <c r="UWD708" s="34"/>
      <c r="UWE708" s="35"/>
      <c r="UWF708" s="36"/>
      <c r="UWG708" s="37"/>
      <c r="UWH708" s="34"/>
      <c r="UWI708" s="34"/>
      <c r="UWJ708" s="41"/>
      <c r="UWK708" s="41"/>
      <c r="UWL708" s="41"/>
      <c r="UWM708" s="41"/>
      <c r="UWN708" s="36"/>
      <c r="UWO708" s="41"/>
      <c r="UWP708" s="36"/>
      <c r="UWQ708" s="34"/>
      <c r="UWR708" s="34"/>
      <c r="UWS708" s="37"/>
      <c r="UWT708" s="38"/>
      <c r="UWU708" s="34"/>
      <c r="UWV708" s="39"/>
      <c r="UWW708" s="39"/>
      <c r="UWX708" s="39"/>
      <c r="UWY708" s="39"/>
      <c r="UWZ708" s="39"/>
      <c r="UXA708" s="39"/>
      <c r="UXB708" s="39"/>
      <c r="UXC708" s="39"/>
      <c r="UXD708" s="39"/>
      <c r="UXE708" s="39"/>
      <c r="UXF708" s="39"/>
      <c r="UXG708" s="37"/>
      <c r="UXH708" s="37"/>
      <c r="UXI708" s="37"/>
      <c r="UXJ708" s="37"/>
      <c r="UXK708" s="34"/>
      <c r="UXL708" s="40"/>
      <c r="UXM708" s="34"/>
      <c r="UXN708" s="34"/>
      <c r="UXO708" s="35"/>
      <c r="UXP708" s="36"/>
      <c r="UXQ708" s="37"/>
      <c r="UXR708" s="34"/>
      <c r="UXS708" s="34"/>
      <c r="UXT708" s="41"/>
      <c r="UXU708" s="41"/>
      <c r="UXV708" s="41"/>
      <c r="UXW708" s="41"/>
      <c r="UXX708" s="36"/>
      <c r="UXY708" s="41"/>
      <c r="UXZ708" s="36"/>
      <c r="UYA708" s="34"/>
      <c r="UYB708" s="34"/>
      <c r="UYC708" s="37"/>
      <c r="UYD708" s="38"/>
      <c r="UYE708" s="34"/>
      <c r="UYF708" s="39"/>
      <c r="UYG708" s="39"/>
      <c r="UYH708" s="39"/>
      <c r="UYI708" s="39"/>
      <c r="UYJ708" s="39"/>
      <c r="UYK708" s="39"/>
      <c r="UYL708" s="39"/>
      <c r="UYM708" s="39"/>
      <c r="UYN708" s="39"/>
      <c r="UYO708" s="39"/>
      <c r="UYP708" s="39"/>
      <c r="UYQ708" s="37"/>
      <c r="UYR708" s="37"/>
      <c r="UYS708" s="37"/>
      <c r="UYT708" s="37"/>
      <c r="UYU708" s="34"/>
      <c r="UYV708" s="40"/>
      <c r="UYW708" s="34"/>
      <c r="UYX708" s="34"/>
      <c r="UYY708" s="35"/>
      <c r="UYZ708" s="36"/>
      <c r="UZA708" s="37"/>
      <c r="UZB708" s="34"/>
      <c r="UZC708" s="34"/>
      <c r="UZD708" s="41"/>
      <c r="UZE708" s="41"/>
      <c r="UZF708" s="41"/>
      <c r="UZG708" s="41"/>
      <c r="UZH708" s="36"/>
      <c r="UZI708" s="41"/>
      <c r="UZJ708" s="36"/>
      <c r="UZK708" s="34"/>
      <c r="UZL708" s="34"/>
      <c r="UZM708" s="37"/>
      <c r="UZN708" s="38"/>
      <c r="UZO708" s="34"/>
      <c r="UZP708" s="39"/>
      <c r="UZQ708" s="39"/>
      <c r="UZR708" s="39"/>
      <c r="UZS708" s="39"/>
      <c r="UZT708" s="39"/>
      <c r="UZU708" s="39"/>
      <c r="UZV708" s="39"/>
      <c r="UZW708" s="39"/>
      <c r="UZX708" s="39"/>
      <c r="UZY708" s="39"/>
      <c r="UZZ708" s="39"/>
      <c r="VAA708" s="37"/>
      <c r="VAB708" s="37"/>
      <c r="VAC708" s="37"/>
      <c r="VAD708" s="37"/>
      <c r="VAE708" s="34"/>
      <c r="VAF708" s="40"/>
      <c r="VAG708" s="34"/>
      <c r="VAH708" s="34"/>
      <c r="VAI708" s="35"/>
      <c r="VAJ708" s="36"/>
      <c r="VAK708" s="37"/>
      <c r="VAL708" s="34"/>
      <c r="VAM708" s="34"/>
      <c r="VAN708" s="41"/>
      <c r="VAO708" s="41"/>
      <c r="VAP708" s="41"/>
      <c r="VAQ708" s="41"/>
      <c r="VAR708" s="36"/>
      <c r="VAS708" s="41"/>
      <c r="VAT708" s="36"/>
      <c r="VAU708" s="34"/>
      <c r="VAV708" s="34"/>
      <c r="VAW708" s="37"/>
      <c r="VAX708" s="38"/>
      <c r="VAY708" s="34"/>
      <c r="VAZ708" s="39"/>
      <c r="VBA708" s="39"/>
      <c r="VBB708" s="39"/>
      <c r="VBC708" s="39"/>
      <c r="VBD708" s="39"/>
      <c r="VBE708" s="39"/>
      <c r="VBF708" s="39"/>
      <c r="VBG708" s="39"/>
      <c r="VBH708" s="39"/>
      <c r="VBI708" s="39"/>
      <c r="VBJ708" s="39"/>
      <c r="VBK708" s="37"/>
      <c r="VBL708" s="37"/>
      <c r="VBM708" s="37"/>
      <c r="VBN708" s="37"/>
      <c r="VBO708" s="34"/>
      <c r="VBP708" s="40"/>
      <c r="VBQ708" s="34"/>
      <c r="VBR708" s="34"/>
      <c r="VBS708" s="35"/>
      <c r="VBT708" s="36"/>
      <c r="VBU708" s="37"/>
      <c r="VBV708" s="34"/>
      <c r="VBW708" s="34"/>
      <c r="VBX708" s="41"/>
      <c r="VBY708" s="41"/>
      <c r="VBZ708" s="41"/>
      <c r="VCA708" s="41"/>
      <c r="VCB708" s="36"/>
      <c r="VCC708" s="41"/>
      <c r="VCD708" s="36"/>
      <c r="VCE708" s="34"/>
      <c r="VCF708" s="34"/>
      <c r="VCG708" s="37"/>
      <c r="VCH708" s="38"/>
      <c r="VCI708" s="34"/>
      <c r="VCJ708" s="39"/>
      <c r="VCK708" s="39"/>
      <c r="VCL708" s="39"/>
      <c r="VCM708" s="39"/>
      <c r="VCN708" s="39"/>
      <c r="VCO708" s="39"/>
      <c r="VCP708" s="39"/>
      <c r="VCQ708" s="39"/>
      <c r="VCR708" s="39"/>
      <c r="VCS708" s="39"/>
      <c r="VCT708" s="39"/>
      <c r="VCU708" s="37"/>
      <c r="VCV708" s="37"/>
      <c r="VCW708" s="37"/>
      <c r="VCX708" s="37"/>
      <c r="VCY708" s="34"/>
      <c r="VCZ708" s="40"/>
      <c r="VDA708" s="34"/>
      <c r="VDB708" s="34"/>
      <c r="VDC708" s="35"/>
      <c r="VDD708" s="36"/>
      <c r="VDE708" s="37"/>
      <c r="VDF708" s="34"/>
      <c r="VDG708" s="34"/>
      <c r="VDH708" s="41"/>
      <c r="VDI708" s="41"/>
      <c r="VDJ708" s="41"/>
      <c r="VDK708" s="41"/>
      <c r="VDL708" s="36"/>
      <c r="VDM708" s="41"/>
      <c r="VDN708" s="36"/>
      <c r="VDO708" s="34"/>
      <c r="VDP708" s="34"/>
      <c r="VDQ708" s="37"/>
      <c r="VDR708" s="38"/>
      <c r="VDS708" s="34"/>
      <c r="VDT708" s="39"/>
      <c r="VDU708" s="39"/>
      <c r="VDV708" s="39"/>
      <c r="VDW708" s="39"/>
      <c r="VDX708" s="39"/>
      <c r="VDY708" s="39"/>
      <c r="VDZ708" s="39"/>
      <c r="VEA708" s="39"/>
      <c r="VEB708" s="39"/>
      <c r="VEC708" s="39"/>
      <c r="VED708" s="39"/>
      <c r="VEE708" s="37"/>
      <c r="VEF708" s="37"/>
      <c r="VEG708" s="37"/>
      <c r="VEH708" s="37"/>
      <c r="VEI708" s="34"/>
      <c r="VEJ708" s="40"/>
      <c r="VEK708" s="34"/>
      <c r="VEL708" s="34"/>
      <c r="VEM708" s="35"/>
      <c r="VEN708" s="36"/>
      <c r="VEO708" s="37"/>
      <c r="VEP708" s="34"/>
      <c r="VEQ708" s="34"/>
      <c r="VER708" s="41"/>
      <c r="VES708" s="41"/>
      <c r="VET708" s="41"/>
      <c r="VEU708" s="41"/>
      <c r="VEV708" s="36"/>
      <c r="VEW708" s="41"/>
      <c r="VEX708" s="36"/>
      <c r="VEY708" s="34"/>
      <c r="VEZ708" s="34"/>
      <c r="VFA708" s="37"/>
      <c r="VFB708" s="38"/>
      <c r="VFC708" s="34"/>
      <c r="VFD708" s="39"/>
      <c r="VFE708" s="39"/>
      <c r="VFF708" s="39"/>
      <c r="VFG708" s="39"/>
      <c r="VFH708" s="39"/>
      <c r="VFI708" s="39"/>
      <c r="VFJ708" s="39"/>
      <c r="VFK708" s="39"/>
      <c r="VFL708" s="39"/>
      <c r="VFM708" s="39"/>
      <c r="VFN708" s="39"/>
      <c r="VFO708" s="37"/>
      <c r="VFP708" s="37"/>
      <c r="VFQ708" s="37"/>
      <c r="VFR708" s="37"/>
      <c r="VFS708" s="34"/>
      <c r="VFT708" s="40"/>
      <c r="VFU708" s="34"/>
      <c r="VFV708" s="34"/>
      <c r="VFW708" s="35"/>
      <c r="VFX708" s="36"/>
      <c r="VFY708" s="37"/>
      <c r="VFZ708" s="34"/>
      <c r="VGA708" s="34"/>
      <c r="VGB708" s="41"/>
      <c r="VGC708" s="41"/>
      <c r="VGD708" s="41"/>
      <c r="VGE708" s="41"/>
      <c r="VGF708" s="36"/>
      <c r="VGG708" s="41"/>
      <c r="VGH708" s="36"/>
      <c r="VGI708" s="34"/>
      <c r="VGJ708" s="34"/>
      <c r="VGK708" s="37"/>
      <c r="VGL708" s="38"/>
      <c r="VGM708" s="34"/>
      <c r="VGN708" s="39"/>
      <c r="VGO708" s="39"/>
      <c r="VGP708" s="39"/>
      <c r="VGQ708" s="39"/>
      <c r="VGR708" s="39"/>
      <c r="VGS708" s="39"/>
      <c r="VGT708" s="39"/>
      <c r="VGU708" s="39"/>
      <c r="VGV708" s="39"/>
      <c r="VGW708" s="39"/>
      <c r="VGX708" s="39"/>
      <c r="VGY708" s="37"/>
      <c r="VGZ708" s="37"/>
      <c r="VHA708" s="37"/>
      <c r="VHB708" s="37"/>
      <c r="VHC708" s="34"/>
      <c r="VHD708" s="40"/>
      <c r="VHE708" s="34"/>
      <c r="VHF708" s="34"/>
      <c r="VHG708" s="35"/>
      <c r="VHH708" s="36"/>
      <c r="VHI708" s="37"/>
      <c r="VHJ708" s="34"/>
      <c r="VHK708" s="34"/>
      <c r="VHL708" s="41"/>
      <c r="VHM708" s="41"/>
      <c r="VHN708" s="41"/>
      <c r="VHO708" s="41"/>
      <c r="VHP708" s="36"/>
      <c r="VHQ708" s="41"/>
      <c r="VHR708" s="36"/>
      <c r="VHS708" s="34"/>
      <c r="VHT708" s="34"/>
      <c r="VHU708" s="37"/>
      <c r="VHV708" s="38"/>
      <c r="VHW708" s="34"/>
      <c r="VHX708" s="39"/>
      <c r="VHY708" s="39"/>
      <c r="VHZ708" s="39"/>
      <c r="VIA708" s="39"/>
      <c r="VIB708" s="39"/>
      <c r="VIC708" s="39"/>
      <c r="VID708" s="39"/>
      <c r="VIE708" s="39"/>
      <c r="VIF708" s="39"/>
      <c r="VIG708" s="39"/>
      <c r="VIH708" s="39"/>
      <c r="VII708" s="37"/>
      <c r="VIJ708" s="37"/>
      <c r="VIK708" s="37"/>
      <c r="VIL708" s="37"/>
      <c r="VIM708" s="34"/>
      <c r="VIN708" s="40"/>
      <c r="VIO708" s="34"/>
      <c r="VIP708" s="34"/>
      <c r="VIQ708" s="35"/>
      <c r="VIR708" s="36"/>
      <c r="VIS708" s="37"/>
      <c r="VIT708" s="34"/>
      <c r="VIU708" s="34"/>
      <c r="VIV708" s="41"/>
      <c r="VIW708" s="41"/>
      <c r="VIX708" s="41"/>
      <c r="VIY708" s="41"/>
      <c r="VIZ708" s="36"/>
      <c r="VJA708" s="41"/>
      <c r="VJB708" s="36"/>
      <c r="VJC708" s="34"/>
      <c r="VJD708" s="34"/>
      <c r="VJE708" s="37"/>
      <c r="VJF708" s="38"/>
      <c r="VJG708" s="34"/>
      <c r="VJH708" s="39"/>
      <c r="VJI708" s="39"/>
      <c r="VJJ708" s="39"/>
      <c r="VJK708" s="39"/>
      <c r="VJL708" s="39"/>
      <c r="VJM708" s="39"/>
      <c r="VJN708" s="39"/>
      <c r="VJO708" s="39"/>
      <c r="VJP708" s="39"/>
      <c r="VJQ708" s="39"/>
      <c r="VJR708" s="39"/>
      <c r="VJS708" s="37"/>
      <c r="VJT708" s="37"/>
      <c r="VJU708" s="37"/>
      <c r="VJV708" s="37"/>
      <c r="VJW708" s="34"/>
      <c r="VJX708" s="40"/>
      <c r="VJY708" s="34"/>
      <c r="VJZ708" s="34"/>
      <c r="VKA708" s="35"/>
      <c r="VKB708" s="36"/>
      <c r="VKC708" s="37"/>
      <c r="VKD708" s="34"/>
      <c r="VKE708" s="34"/>
      <c r="VKF708" s="41"/>
      <c r="VKG708" s="41"/>
      <c r="VKH708" s="41"/>
      <c r="VKI708" s="41"/>
      <c r="VKJ708" s="36"/>
      <c r="VKK708" s="41"/>
      <c r="VKL708" s="36"/>
      <c r="VKM708" s="34"/>
      <c r="VKN708" s="34"/>
      <c r="VKO708" s="37"/>
      <c r="VKP708" s="38"/>
      <c r="VKQ708" s="34"/>
      <c r="VKR708" s="39"/>
      <c r="VKS708" s="39"/>
      <c r="VKT708" s="39"/>
      <c r="VKU708" s="39"/>
      <c r="VKV708" s="39"/>
      <c r="VKW708" s="39"/>
      <c r="VKX708" s="39"/>
      <c r="VKY708" s="39"/>
      <c r="VKZ708" s="39"/>
      <c r="VLA708" s="39"/>
      <c r="VLB708" s="39"/>
      <c r="VLC708" s="37"/>
      <c r="VLD708" s="37"/>
      <c r="VLE708" s="37"/>
      <c r="VLF708" s="37"/>
      <c r="VLG708" s="34"/>
      <c r="VLH708" s="40"/>
      <c r="VLI708" s="34"/>
      <c r="VLJ708" s="34"/>
      <c r="VLK708" s="35"/>
      <c r="VLL708" s="36"/>
      <c r="VLM708" s="37"/>
      <c r="VLN708" s="34"/>
      <c r="VLO708" s="34"/>
      <c r="VLP708" s="41"/>
      <c r="VLQ708" s="41"/>
      <c r="VLR708" s="41"/>
      <c r="VLS708" s="41"/>
      <c r="VLT708" s="36"/>
      <c r="VLU708" s="41"/>
      <c r="VLV708" s="36"/>
      <c r="VLW708" s="34"/>
      <c r="VLX708" s="34"/>
      <c r="VLY708" s="37"/>
      <c r="VLZ708" s="38"/>
      <c r="VMA708" s="34"/>
      <c r="VMB708" s="39"/>
      <c r="VMC708" s="39"/>
      <c r="VMD708" s="39"/>
      <c r="VME708" s="39"/>
      <c r="VMF708" s="39"/>
      <c r="VMG708" s="39"/>
      <c r="VMH708" s="39"/>
      <c r="VMI708" s="39"/>
      <c r="VMJ708" s="39"/>
      <c r="VMK708" s="39"/>
      <c r="VML708" s="39"/>
      <c r="VMM708" s="37"/>
      <c r="VMN708" s="37"/>
      <c r="VMO708" s="37"/>
      <c r="VMP708" s="37"/>
      <c r="VMQ708" s="34"/>
      <c r="VMR708" s="40"/>
      <c r="VMS708" s="34"/>
      <c r="VMT708" s="34"/>
      <c r="VMU708" s="35"/>
      <c r="VMV708" s="36"/>
      <c r="VMW708" s="37"/>
      <c r="VMX708" s="34"/>
      <c r="VMY708" s="34"/>
      <c r="VMZ708" s="41"/>
      <c r="VNA708" s="41"/>
      <c r="VNB708" s="41"/>
      <c r="VNC708" s="41"/>
      <c r="VND708" s="36"/>
      <c r="VNE708" s="41"/>
      <c r="VNF708" s="36"/>
      <c r="VNG708" s="34"/>
      <c r="VNH708" s="34"/>
      <c r="VNI708" s="37"/>
      <c r="VNJ708" s="38"/>
      <c r="VNK708" s="34"/>
      <c r="VNL708" s="39"/>
      <c r="VNM708" s="39"/>
      <c r="VNN708" s="39"/>
      <c r="VNO708" s="39"/>
      <c r="VNP708" s="39"/>
      <c r="VNQ708" s="39"/>
      <c r="VNR708" s="39"/>
      <c r="VNS708" s="39"/>
      <c r="VNT708" s="39"/>
      <c r="VNU708" s="39"/>
      <c r="VNV708" s="39"/>
      <c r="VNW708" s="37"/>
      <c r="VNX708" s="37"/>
      <c r="VNY708" s="37"/>
      <c r="VNZ708" s="37"/>
      <c r="VOA708" s="34"/>
      <c r="VOB708" s="40"/>
      <c r="VOC708" s="34"/>
      <c r="VOD708" s="34"/>
      <c r="VOE708" s="35"/>
      <c r="VOF708" s="36"/>
      <c r="VOG708" s="37"/>
      <c r="VOH708" s="34"/>
      <c r="VOI708" s="34"/>
      <c r="VOJ708" s="41"/>
      <c r="VOK708" s="41"/>
      <c r="VOL708" s="41"/>
      <c r="VOM708" s="41"/>
      <c r="VON708" s="36"/>
      <c r="VOO708" s="41"/>
      <c r="VOP708" s="36"/>
      <c r="VOQ708" s="34"/>
      <c r="VOR708" s="34"/>
      <c r="VOS708" s="37"/>
      <c r="VOT708" s="38"/>
      <c r="VOU708" s="34"/>
      <c r="VOV708" s="39"/>
      <c r="VOW708" s="39"/>
      <c r="VOX708" s="39"/>
      <c r="VOY708" s="39"/>
      <c r="VOZ708" s="39"/>
      <c r="VPA708" s="39"/>
      <c r="VPB708" s="39"/>
      <c r="VPC708" s="39"/>
      <c r="VPD708" s="39"/>
      <c r="VPE708" s="39"/>
      <c r="VPF708" s="39"/>
      <c r="VPG708" s="37"/>
      <c r="VPH708" s="37"/>
      <c r="VPI708" s="37"/>
      <c r="VPJ708" s="37"/>
      <c r="VPK708" s="34"/>
      <c r="VPL708" s="40"/>
      <c r="VPM708" s="34"/>
      <c r="VPN708" s="34"/>
      <c r="VPO708" s="35"/>
      <c r="VPP708" s="36"/>
      <c r="VPQ708" s="37"/>
      <c r="VPR708" s="34"/>
      <c r="VPS708" s="34"/>
      <c r="VPT708" s="41"/>
      <c r="VPU708" s="41"/>
      <c r="VPV708" s="41"/>
      <c r="VPW708" s="41"/>
      <c r="VPX708" s="36"/>
      <c r="VPY708" s="41"/>
      <c r="VPZ708" s="36"/>
      <c r="VQA708" s="34"/>
      <c r="VQB708" s="34"/>
      <c r="VQC708" s="37"/>
      <c r="VQD708" s="38"/>
      <c r="VQE708" s="34"/>
      <c r="VQF708" s="39"/>
      <c r="VQG708" s="39"/>
      <c r="VQH708" s="39"/>
      <c r="VQI708" s="39"/>
      <c r="VQJ708" s="39"/>
      <c r="VQK708" s="39"/>
      <c r="VQL708" s="39"/>
      <c r="VQM708" s="39"/>
      <c r="VQN708" s="39"/>
      <c r="VQO708" s="39"/>
      <c r="VQP708" s="39"/>
      <c r="VQQ708" s="37"/>
      <c r="VQR708" s="37"/>
      <c r="VQS708" s="37"/>
      <c r="VQT708" s="37"/>
      <c r="VQU708" s="34"/>
      <c r="VQV708" s="40"/>
      <c r="VQW708" s="34"/>
      <c r="VQX708" s="34"/>
      <c r="VQY708" s="35"/>
      <c r="VQZ708" s="36"/>
      <c r="VRA708" s="37"/>
      <c r="VRB708" s="34"/>
      <c r="VRC708" s="34"/>
      <c r="VRD708" s="41"/>
      <c r="VRE708" s="41"/>
      <c r="VRF708" s="41"/>
      <c r="VRG708" s="41"/>
      <c r="VRH708" s="36"/>
      <c r="VRI708" s="41"/>
      <c r="VRJ708" s="36"/>
      <c r="VRK708" s="34"/>
      <c r="VRL708" s="34"/>
      <c r="VRM708" s="37"/>
      <c r="VRN708" s="38"/>
      <c r="VRO708" s="34"/>
      <c r="VRP708" s="39"/>
      <c r="VRQ708" s="39"/>
      <c r="VRR708" s="39"/>
      <c r="VRS708" s="39"/>
      <c r="VRT708" s="39"/>
      <c r="VRU708" s="39"/>
      <c r="VRV708" s="39"/>
      <c r="VRW708" s="39"/>
      <c r="VRX708" s="39"/>
      <c r="VRY708" s="39"/>
      <c r="VRZ708" s="39"/>
      <c r="VSA708" s="37"/>
      <c r="VSB708" s="37"/>
      <c r="VSC708" s="37"/>
      <c r="VSD708" s="37"/>
      <c r="VSE708" s="34"/>
      <c r="VSF708" s="40"/>
      <c r="VSG708" s="34"/>
      <c r="VSH708" s="34"/>
      <c r="VSI708" s="35"/>
      <c r="VSJ708" s="36"/>
      <c r="VSK708" s="37"/>
      <c r="VSL708" s="34"/>
      <c r="VSM708" s="34"/>
      <c r="VSN708" s="41"/>
      <c r="VSO708" s="41"/>
      <c r="VSP708" s="41"/>
      <c r="VSQ708" s="41"/>
      <c r="VSR708" s="36"/>
      <c r="VSS708" s="41"/>
      <c r="VST708" s="36"/>
      <c r="VSU708" s="34"/>
      <c r="VSV708" s="34"/>
      <c r="VSW708" s="37"/>
      <c r="VSX708" s="38"/>
      <c r="VSY708" s="34"/>
      <c r="VSZ708" s="39"/>
      <c r="VTA708" s="39"/>
      <c r="VTB708" s="39"/>
      <c r="VTC708" s="39"/>
      <c r="VTD708" s="39"/>
      <c r="VTE708" s="39"/>
      <c r="VTF708" s="39"/>
      <c r="VTG708" s="39"/>
      <c r="VTH708" s="39"/>
      <c r="VTI708" s="39"/>
      <c r="VTJ708" s="39"/>
      <c r="VTK708" s="37"/>
      <c r="VTL708" s="37"/>
      <c r="VTM708" s="37"/>
      <c r="VTN708" s="37"/>
      <c r="VTO708" s="34"/>
      <c r="VTP708" s="40"/>
      <c r="VTQ708" s="34"/>
      <c r="VTR708" s="34"/>
      <c r="VTS708" s="35"/>
      <c r="VTT708" s="36"/>
      <c r="VTU708" s="37"/>
      <c r="VTV708" s="34"/>
      <c r="VTW708" s="34"/>
      <c r="VTX708" s="41"/>
      <c r="VTY708" s="41"/>
      <c r="VTZ708" s="41"/>
      <c r="VUA708" s="41"/>
      <c r="VUB708" s="36"/>
      <c r="VUC708" s="41"/>
      <c r="VUD708" s="36"/>
      <c r="VUE708" s="34"/>
      <c r="VUF708" s="34"/>
      <c r="VUG708" s="37"/>
      <c r="VUH708" s="38"/>
      <c r="VUI708" s="34"/>
      <c r="VUJ708" s="39"/>
      <c r="VUK708" s="39"/>
      <c r="VUL708" s="39"/>
      <c r="VUM708" s="39"/>
      <c r="VUN708" s="39"/>
      <c r="VUO708" s="39"/>
      <c r="VUP708" s="39"/>
      <c r="VUQ708" s="39"/>
      <c r="VUR708" s="39"/>
      <c r="VUS708" s="39"/>
      <c r="VUT708" s="39"/>
      <c r="VUU708" s="37"/>
      <c r="VUV708" s="37"/>
      <c r="VUW708" s="37"/>
      <c r="VUX708" s="37"/>
      <c r="VUY708" s="34"/>
      <c r="VUZ708" s="40"/>
      <c r="VVA708" s="34"/>
      <c r="VVB708" s="34"/>
      <c r="VVC708" s="35"/>
      <c r="VVD708" s="36"/>
      <c r="VVE708" s="37"/>
      <c r="VVF708" s="34"/>
      <c r="VVG708" s="34"/>
      <c r="VVH708" s="41"/>
      <c r="VVI708" s="41"/>
      <c r="VVJ708" s="41"/>
      <c r="VVK708" s="41"/>
      <c r="VVL708" s="36"/>
      <c r="VVM708" s="41"/>
      <c r="VVN708" s="36"/>
      <c r="VVO708" s="34"/>
      <c r="VVP708" s="34"/>
      <c r="VVQ708" s="37"/>
      <c r="VVR708" s="38"/>
      <c r="VVS708" s="34"/>
      <c r="VVT708" s="39"/>
      <c r="VVU708" s="39"/>
      <c r="VVV708" s="39"/>
      <c r="VVW708" s="39"/>
      <c r="VVX708" s="39"/>
      <c r="VVY708" s="39"/>
      <c r="VVZ708" s="39"/>
      <c r="VWA708" s="39"/>
      <c r="VWB708" s="39"/>
      <c r="VWC708" s="39"/>
      <c r="VWD708" s="39"/>
      <c r="VWE708" s="37"/>
      <c r="VWF708" s="37"/>
      <c r="VWG708" s="37"/>
      <c r="VWH708" s="37"/>
      <c r="VWI708" s="34"/>
      <c r="VWJ708" s="40"/>
      <c r="VWK708" s="34"/>
      <c r="VWL708" s="34"/>
      <c r="VWM708" s="35"/>
      <c r="VWN708" s="36"/>
      <c r="VWO708" s="37"/>
      <c r="VWP708" s="34"/>
      <c r="VWQ708" s="34"/>
      <c r="VWR708" s="41"/>
      <c r="VWS708" s="41"/>
      <c r="VWT708" s="41"/>
      <c r="VWU708" s="41"/>
      <c r="VWV708" s="36"/>
      <c r="VWW708" s="41"/>
      <c r="VWX708" s="36"/>
      <c r="VWY708" s="34"/>
      <c r="VWZ708" s="34"/>
      <c r="VXA708" s="37"/>
      <c r="VXB708" s="38"/>
      <c r="VXC708" s="34"/>
      <c r="VXD708" s="39"/>
      <c r="VXE708" s="39"/>
      <c r="VXF708" s="39"/>
      <c r="VXG708" s="39"/>
      <c r="VXH708" s="39"/>
      <c r="VXI708" s="39"/>
      <c r="VXJ708" s="39"/>
      <c r="VXK708" s="39"/>
      <c r="VXL708" s="39"/>
      <c r="VXM708" s="39"/>
      <c r="VXN708" s="39"/>
      <c r="VXO708" s="37"/>
      <c r="VXP708" s="37"/>
      <c r="VXQ708" s="37"/>
      <c r="VXR708" s="37"/>
      <c r="VXS708" s="34"/>
      <c r="VXT708" s="40"/>
      <c r="VXU708" s="34"/>
      <c r="VXV708" s="34"/>
      <c r="VXW708" s="35"/>
      <c r="VXX708" s="36"/>
      <c r="VXY708" s="37"/>
      <c r="VXZ708" s="34"/>
      <c r="VYA708" s="34"/>
      <c r="VYB708" s="41"/>
      <c r="VYC708" s="41"/>
      <c r="VYD708" s="41"/>
      <c r="VYE708" s="41"/>
      <c r="VYF708" s="36"/>
      <c r="VYG708" s="41"/>
      <c r="VYH708" s="36"/>
      <c r="VYI708" s="34"/>
      <c r="VYJ708" s="34"/>
      <c r="VYK708" s="37"/>
      <c r="VYL708" s="38"/>
      <c r="VYM708" s="34"/>
      <c r="VYN708" s="39"/>
      <c r="VYO708" s="39"/>
      <c r="VYP708" s="39"/>
      <c r="VYQ708" s="39"/>
      <c r="VYR708" s="39"/>
      <c r="VYS708" s="39"/>
      <c r="VYT708" s="39"/>
      <c r="VYU708" s="39"/>
      <c r="VYV708" s="39"/>
      <c r="VYW708" s="39"/>
      <c r="VYX708" s="39"/>
      <c r="VYY708" s="37"/>
      <c r="VYZ708" s="37"/>
      <c r="VZA708" s="37"/>
      <c r="VZB708" s="37"/>
      <c r="VZC708" s="34"/>
      <c r="VZD708" s="40"/>
      <c r="VZE708" s="34"/>
      <c r="VZF708" s="34"/>
      <c r="VZG708" s="35"/>
      <c r="VZH708" s="36"/>
      <c r="VZI708" s="37"/>
      <c r="VZJ708" s="34"/>
      <c r="VZK708" s="34"/>
      <c r="VZL708" s="41"/>
      <c r="VZM708" s="41"/>
      <c r="VZN708" s="41"/>
      <c r="VZO708" s="41"/>
      <c r="VZP708" s="36"/>
      <c r="VZQ708" s="41"/>
      <c r="VZR708" s="36"/>
      <c r="VZS708" s="34"/>
      <c r="VZT708" s="34"/>
      <c r="VZU708" s="37"/>
      <c r="VZV708" s="38"/>
      <c r="VZW708" s="34"/>
      <c r="VZX708" s="39"/>
      <c r="VZY708" s="39"/>
      <c r="VZZ708" s="39"/>
      <c r="WAA708" s="39"/>
      <c r="WAB708" s="39"/>
      <c r="WAC708" s="39"/>
      <c r="WAD708" s="39"/>
      <c r="WAE708" s="39"/>
      <c r="WAF708" s="39"/>
      <c r="WAG708" s="39"/>
      <c r="WAH708" s="39"/>
      <c r="WAI708" s="37"/>
      <c r="WAJ708" s="37"/>
      <c r="WAK708" s="37"/>
      <c r="WAL708" s="37"/>
      <c r="WAM708" s="34"/>
      <c r="WAN708" s="40"/>
      <c r="WAO708" s="34"/>
      <c r="WAP708" s="34"/>
      <c r="WAQ708" s="35"/>
      <c r="WAR708" s="36"/>
      <c r="WAS708" s="37"/>
      <c r="WAT708" s="34"/>
      <c r="WAU708" s="34"/>
      <c r="WAV708" s="41"/>
      <c r="WAW708" s="41"/>
      <c r="WAX708" s="41"/>
      <c r="WAY708" s="41"/>
      <c r="WAZ708" s="36"/>
      <c r="WBA708" s="41"/>
      <c r="WBB708" s="36"/>
      <c r="WBC708" s="34"/>
      <c r="WBD708" s="34"/>
      <c r="WBE708" s="37"/>
      <c r="WBF708" s="38"/>
      <c r="WBG708" s="34"/>
      <c r="WBH708" s="39"/>
      <c r="WBI708" s="39"/>
      <c r="WBJ708" s="39"/>
      <c r="WBK708" s="39"/>
      <c r="WBL708" s="39"/>
      <c r="WBM708" s="39"/>
      <c r="WBN708" s="39"/>
      <c r="WBO708" s="39"/>
      <c r="WBP708" s="39"/>
      <c r="WBQ708" s="39"/>
      <c r="WBR708" s="39"/>
      <c r="WBS708" s="37"/>
      <c r="WBT708" s="37"/>
      <c r="WBU708" s="37"/>
      <c r="WBV708" s="37"/>
      <c r="WBW708" s="34"/>
      <c r="WBX708" s="40"/>
      <c r="WBY708" s="34"/>
      <c r="WBZ708" s="34"/>
      <c r="WCA708" s="35"/>
      <c r="WCB708" s="36"/>
      <c r="WCC708" s="37"/>
      <c r="WCD708" s="34"/>
      <c r="WCE708" s="34"/>
      <c r="WCF708" s="41"/>
      <c r="WCG708" s="41"/>
      <c r="WCH708" s="41"/>
      <c r="WCI708" s="41"/>
      <c r="WCJ708" s="36"/>
      <c r="WCK708" s="41"/>
      <c r="WCL708" s="36"/>
      <c r="WCM708" s="34"/>
      <c r="WCN708" s="34"/>
      <c r="WCO708" s="37"/>
      <c r="WCP708" s="38"/>
      <c r="WCQ708" s="34"/>
      <c r="WCR708" s="39"/>
      <c r="WCS708" s="39"/>
      <c r="WCT708" s="39"/>
      <c r="WCU708" s="39"/>
      <c r="WCV708" s="39"/>
      <c r="WCW708" s="39"/>
      <c r="WCX708" s="39"/>
      <c r="WCY708" s="39"/>
      <c r="WCZ708" s="39"/>
      <c r="WDA708" s="39"/>
      <c r="WDB708" s="39"/>
      <c r="WDC708" s="37"/>
      <c r="WDD708" s="37"/>
      <c r="WDE708" s="37"/>
      <c r="WDF708" s="37"/>
      <c r="WDG708" s="34"/>
      <c r="WDH708" s="40"/>
      <c r="WDI708" s="34"/>
      <c r="WDJ708" s="34"/>
      <c r="WDK708" s="35"/>
      <c r="WDL708" s="36"/>
      <c r="WDM708" s="37"/>
      <c r="WDN708" s="34"/>
      <c r="WDO708" s="34"/>
      <c r="WDP708" s="41"/>
      <c r="WDQ708" s="41"/>
      <c r="WDR708" s="41"/>
      <c r="WDS708" s="41"/>
      <c r="WDT708" s="36"/>
      <c r="WDU708" s="41"/>
      <c r="WDV708" s="36"/>
      <c r="WDW708" s="34"/>
      <c r="WDX708" s="34"/>
      <c r="WDY708" s="37"/>
      <c r="WDZ708" s="38"/>
      <c r="WEA708" s="34"/>
      <c r="WEB708" s="39"/>
      <c r="WEC708" s="39"/>
      <c r="WED708" s="39"/>
      <c r="WEE708" s="39"/>
      <c r="WEF708" s="39"/>
      <c r="WEG708" s="39"/>
      <c r="WEH708" s="39"/>
      <c r="WEI708" s="39"/>
      <c r="WEJ708" s="39"/>
      <c r="WEK708" s="39"/>
      <c r="WEL708" s="39"/>
      <c r="WEM708" s="37"/>
      <c r="WEN708" s="37"/>
      <c r="WEO708" s="37"/>
      <c r="WEP708" s="37"/>
      <c r="WEQ708" s="34"/>
      <c r="WER708" s="40"/>
      <c r="WES708" s="34"/>
      <c r="WET708" s="34"/>
      <c r="WEU708" s="35"/>
      <c r="WEV708" s="36"/>
      <c r="WEW708" s="37"/>
      <c r="WEX708" s="34"/>
      <c r="WEY708" s="34"/>
      <c r="WEZ708" s="41"/>
      <c r="WFA708" s="41"/>
      <c r="WFB708" s="41"/>
      <c r="WFC708" s="41"/>
      <c r="WFD708" s="36"/>
      <c r="WFE708" s="41"/>
      <c r="WFF708" s="36"/>
      <c r="WFG708" s="34"/>
      <c r="WFH708" s="34"/>
      <c r="WFI708" s="37"/>
      <c r="WFJ708" s="38"/>
      <c r="WFK708" s="34"/>
      <c r="WFL708" s="39"/>
      <c r="WFM708" s="39"/>
      <c r="WFN708" s="39"/>
      <c r="WFO708" s="39"/>
      <c r="WFP708" s="39"/>
      <c r="WFQ708" s="39"/>
      <c r="WFR708" s="39"/>
      <c r="WFS708" s="39"/>
      <c r="WFT708" s="39"/>
      <c r="WFU708" s="39"/>
      <c r="WFV708" s="39"/>
      <c r="WFW708" s="37"/>
      <c r="WFX708" s="37"/>
      <c r="WFY708" s="37"/>
      <c r="WFZ708" s="37"/>
      <c r="WGA708" s="34"/>
      <c r="WGB708" s="40"/>
      <c r="WGC708" s="34"/>
      <c r="WGD708" s="34"/>
      <c r="WGE708" s="35"/>
      <c r="WGF708" s="36"/>
      <c r="WGG708" s="37"/>
      <c r="WGH708" s="34"/>
      <c r="WGI708" s="34"/>
      <c r="WGJ708" s="41"/>
      <c r="WGK708" s="41"/>
      <c r="WGL708" s="41"/>
      <c r="WGM708" s="41"/>
      <c r="WGN708" s="36"/>
      <c r="WGO708" s="41"/>
      <c r="WGP708" s="36"/>
      <c r="WGQ708" s="34"/>
      <c r="WGR708" s="34"/>
      <c r="WGS708" s="37"/>
      <c r="WGT708" s="38"/>
      <c r="WGU708" s="34"/>
      <c r="WGV708" s="39"/>
      <c r="WGW708" s="39"/>
      <c r="WGX708" s="39"/>
      <c r="WGY708" s="39"/>
      <c r="WGZ708" s="39"/>
      <c r="WHA708" s="39"/>
      <c r="WHB708" s="39"/>
      <c r="WHC708" s="39"/>
      <c r="WHD708" s="39"/>
      <c r="WHE708" s="39"/>
      <c r="WHF708" s="39"/>
      <c r="WHG708" s="37"/>
      <c r="WHH708" s="37"/>
      <c r="WHI708" s="37"/>
      <c r="WHJ708" s="37"/>
      <c r="WHK708" s="34"/>
      <c r="WHL708" s="40"/>
      <c r="WHM708" s="34"/>
      <c r="WHN708" s="34"/>
      <c r="WHO708" s="35"/>
      <c r="WHP708" s="36"/>
      <c r="WHQ708" s="37"/>
      <c r="WHR708" s="34"/>
      <c r="WHS708" s="34"/>
      <c r="WHT708" s="41"/>
      <c r="WHU708" s="41"/>
      <c r="WHV708" s="41"/>
      <c r="WHW708" s="41"/>
      <c r="WHX708" s="36"/>
      <c r="WHY708" s="41"/>
      <c r="WHZ708" s="36"/>
      <c r="WIA708" s="34"/>
      <c r="WIB708" s="34"/>
      <c r="WIC708" s="37"/>
      <c r="WID708" s="38"/>
      <c r="WIE708" s="34"/>
      <c r="WIF708" s="39"/>
      <c r="WIG708" s="39"/>
      <c r="WIH708" s="39"/>
      <c r="WII708" s="39"/>
      <c r="WIJ708" s="39"/>
      <c r="WIK708" s="39"/>
      <c r="WIL708" s="39"/>
      <c r="WIM708" s="39"/>
      <c r="WIN708" s="39"/>
      <c r="WIO708" s="39"/>
      <c r="WIP708" s="39"/>
      <c r="WIQ708" s="37"/>
      <c r="WIR708" s="37"/>
      <c r="WIS708" s="37"/>
      <c r="WIT708" s="37"/>
      <c r="WIU708" s="34"/>
      <c r="WIV708" s="40"/>
      <c r="WIW708" s="34"/>
      <c r="WIX708" s="34"/>
      <c r="WIY708" s="35"/>
      <c r="WIZ708" s="36"/>
      <c r="WJA708" s="37"/>
      <c r="WJB708" s="34"/>
      <c r="WJC708" s="34"/>
      <c r="WJD708" s="41"/>
      <c r="WJE708" s="41"/>
      <c r="WJF708" s="41"/>
      <c r="WJG708" s="41"/>
      <c r="WJH708" s="36"/>
      <c r="WJI708" s="41"/>
      <c r="WJJ708" s="36"/>
      <c r="WJK708" s="34"/>
      <c r="WJL708" s="34"/>
      <c r="WJM708" s="37"/>
      <c r="WJN708" s="38"/>
      <c r="WJO708" s="34"/>
      <c r="WJP708" s="39"/>
      <c r="WJQ708" s="39"/>
      <c r="WJR708" s="39"/>
      <c r="WJS708" s="39"/>
      <c r="WJT708" s="39"/>
      <c r="WJU708" s="39"/>
      <c r="WJV708" s="39"/>
      <c r="WJW708" s="39"/>
      <c r="WJX708" s="39"/>
      <c r="WJY708" s="39"/>
      <c r="WJZ708" s="39"/>
      <c r="WKA708" s="37"/>
      <c r="WKB708" s="37"/>
      <c r="WKC708" s="37"/>
      <c r="WKD708" s="37"/>
      <c r="WKE708" s="34"/>
      <c r="WKF708" s="40"/>
      <c r="WKG708" s="34"/>
      <c r="WKH708" s="34"/>
      <c r="WKI708" s="35"/>
      <c r="WKJ708" s="36"/>
      <c r="WKK708" s="37"/>
      <c r="WKL708" s="34"/>
      <c r="WKM708" s="34"/>
      <c r="WKN708" s="41"/>
      <c r="WKO708" s="41"/>
      <c r="WKP708" s="41"/>
      <c r="WKQ708" s="41"/>
      <c r="WKR708" s="36"/>
      <c r="WKS708" s="41"/>
      <c r="WKT708" s="36"/>
      <c r="WKU708" s="34"/>
      <c r="WKV708" s="34"/>
      <c r="WKW708" s="37"/>
      <c r="WKX708" s="38"/>
      <c r="WKY708" s="34"/>
      <c r="WKZ708" s="39"/>
      <c r="WLA708" s="39"/>
      <c r="WLB708" s="39"/>
      <c r="WLC708" s="39"/>
      <c r="WLD708" s="39"/>
      <c r="WLE708" s="39"/>
      <c r="WLF708" s="39"/>
      <c r="WLG708" s="39"/>
      <c r="WLH708" s="39"/>
      <c r="WLI708" s="39"/>
      <c r="WLJ708" s="39"/>
      <c r="WLK708" s="37"/>
      <c r="WLL708" s="37"/>
      <c r="WLM708" s="37"/>
      <c r="WLN708" s="37"/>
      <c r="WLO708" s="34"/>
      <c r="WLP708" s="40"/>
      <c r="WLQ708" s="34"/>
      <c r="WLR708" s="34"/>
      <c r="WLS708" s="35"/>
      <c r="WLT708" s="36"/>
      <c r="WLU708" s="37"/>
      <c r="WLV708" s="34"/>
      <c r="WLW708" s="34"/>
      <c r="WLX708" s="41"/>
      <c r="WLY708" s="41"/>
      <c r="WLZ708" s="41"/>
      <c r="WMA708" s="41"/>
      <c r="WMB708" s="36"/>
      <c r="WMC708" s="41"/>
      <c r="WMD708" s="36"/>
      <c r="WME708" s="34"/>
      <c r="WMF708" s="34"/>
      <c r="WMG708" s="37"/>
      <c r="WMH708" s="38"/>
      <c r="WMI708" s="34"/>
      <c r="WMJ708" s="39"/>
      <c r="WMK708" s="39"/>
      <c r="WML708" s="39"/>
      <c r="WMM708" s="39"/>
      <c r="WMN708" s="39"/>
      <c r="WMO708" s="39"/>
      <c r="WMP708" s="39"/>
      <c r="WMQ708" s="39"/>
      <c r="WMR708" s="39"/>
      <c r="WMS708" s="39"/>
      <c r="WMT708" s="39"/>
      <c r="WMU708" s="37"/>
      <c r="WMV708" s="37"/>
      <c r="WMW708" s="37"/>
      <c r="WMX708" s="37"/>
      <c r="WMY708" s="34"/>
      <c r="WMZ708" s="40"/>
      <c r="WNA708" s="34"/>
      <c r="WNB708" s="34"/>
      <c r="WNC708" s="35"/>
      <c r="WND708" s="36"/>
      <c r="WNE708" s="37"/>
      <c r="WNF708" s="34"/>
      <c r="WNG708" s="34"/>
      <c r="WNH708" s="41"/>
      <c r="WNI708" s="41"/>
      <c r="WNJ708" s="41"/>
      <c r="WNK708" s="41"/>
      <c r="WNL708" s="36"/>
      <c r="WNM708" s="41"/>
      <c r="WNN708" s="36"/>
      <c r="WNO708" s="34"/>
      <c r="WNP708" s="34"/>
      <c r="WNQ708" s="37"/>
      <c r="WNR708" s="38"/>
      <c r="WNS708" s="34"/>
      <c r="WNT708" s="39"/>
      <c r="WNU708" s="39"/>
      <c r="WNV708" s="39"/>
      <c r="WNW708" s="39"/>
      <c r="WNX708" s="39"/>
      <c r="WNY708" s="39"/>
      <c r="WNZ708" s="39"/>
      <c r="WOA708" s="39"/>
      <c r="WOB708" s="39"/>
      <c r="WOC708" s="39"/>
      <c r="WOD708" s="39"/>
      <c r="WOE708" s="37"/>
      <c r="WOF708" s="37"/>
      <c r="WOG708" s="37"/>
      <c r="WOH708" s="37"/>
      <c r="WOI708" s="34"/>
      <c r="WOJ708" s="40"/>
      <c r="WOK708" s="34"/>
      <c r="WOL708" s="34"/>
      <c r="WOM708" s="35"/>
      <c r="WON708" s="36"/>
      <c r="WOO708" s="37"/>
      <c r="WOP708" s="34"/>
      <c r="WOQ708" s="34"/>
      <c r="WOR708" s="41"/>
      <c r="WOS708" s="41"/>
      <c r="WOT708" s="41"/>
      <c r="WOU708" s="41"/>
      <c r="WOV708" s="36"/>
      <c r="WOW708" s="41"/>
      <c r="WOX708" s="36"/>
      <c r="WOY708" s="34"/>
      <c r="WOZ708" s="34"/>
      <c r="WPA708" s="37"/>
      <c r="WPB708" s="38"/>
      <c r="WPC708" s="34"/>
      <c r="WPD708" s="39"/>
      <c r="WPE708" s="39"/>
      <c r="WPF708" s="39"/>
      <c r="WPG708" s="39"/>
      <c r="WPH708" s="39"/>
      <c r="WPI708" s="39"/>
      <c r="WPJ708" s="39"/>
      <c r="WPK708" s="39"/>
      <c r="WPL708" s="39"/>
      <c r="WPM708" s="39"/>
      <c r="WPN708" s="39"/>
      <c r="WPO708" s="37"/>
      <c r="WPP708" s="37"/>
      <c r="WPQ708" s="37"/>
      <c r="WPR708" s="37"/>
      <c r="WPS708" s="34"/>
      <c r="WPT708" s="40"/>
      <c r="WPU708" s="34"/>
      <c r="WPV708" s="34"/>
      <c r="WPW708" s="35"/>
      <c r="WPX708" s="36"/>
      <c r="WPY708" s="37"/>
      <c r="WPZ708" s="34"/>
      <c r="WQA708" s="34"/>
      <c r="WQB708" s="41"/>
      <c r="WQC708" s="41"/>
      <c r="WQD708" s="41"/>
      <c r="WQE708" s="41"/>
      <c r="WQF708" s="36"/>
      <c r="WQG708" s="41"/>
      <c r="WQH708" s="36"/>
      <c r="WQI708" s="34"/>
      <c r="WQJ708" s="34"/>
      <c r="WQK708" s="37"/>
      <c r="WQL708" s="38"/>
      <c r="WQM708" s="34"/>
      <c r="WQN708" s="39"/>
      <c r="WQO708" s="39"/>
      <c r="WQP708" s="39"/>
      <c r="WQQ708" s="39"/>
      <c r="WQR708" s="39"/>
      <c r="WQS708" s="39"/>
      <c r="WQT708" s="39"/>
      <c r="WQU708" s="39"/>
      <c r="WQV708" s="39"/>
      <c r="WQW708" s="39"/>
      <c r="WQX708" s="39"/>
      <c r="WQY708" s="37"/>
      <c r="WQZ708" s="37"/>
      <c r="WRA708" s="37"/>
      <c r="WRB708" s="37"/>
      <c r="WRC708" s="34"/>
      <c r="WRD708" s="40"/>
      <c r="WRE708" s="34"/>
      <c r="WRF708" s="34"/>
      <c r="WRG708" s="35"/>
      <c r="WRH708" s="36"/>
      <c r="WRI708" s="37"/>
      <c r="WRJ708" s="34"/>
      <c r="WRK708" s="34"/>
      <c r="WRL708" s="41"/>
      <c r="WRM708" s="41"/>
      <c r="WRN708" s="41"/>
      <c r="WRO708" s="41"/>
      <c r="WRP708" s="36"/>
      <c r="WRQ708" s="41"/>
      <c r="WRR708" s="36"/>
      <c r="WRS708" s="34"/>
      <c r="WRT708" s="34"/>
      <c r="WRU708" s="37"/>
      <c r="WRV708" s="38"/>
      <c r="WRW708" s="34"/>
      <c r="WRX708" s="39"/>
      <c r="WRY708" s="39"/>
      <c r="WRZ708" s="39"/>
      <c r="WSA708" s="39"/>
      <c r="WSB708" s="39"/>
      <c r="WSC708" s="39"/>
      <c r="WSD708" s="39"/>
      <c r="WSE708" s="39"/>
      <c r="WSF708" s="39"/>
      <c r="WSG708" s="39"/>
      <c r="WSH708" s="39"/>
      <c r="WSI708" s="37"/>
      <c r="WSJ708" s="37"/>
      <c r="WSK708" s="37"/>
      <c r="WSL708" s="37"/>
      <c r="WSM708" s="34"/>
      <c r="WSN708" s="40"/>
      <c r="WSO708" s="34"/>
      <c r="WSP708" s="34"/>
      <c r="WSQ708" s="35"/>
      <c r="WSR708" s="36"/>
      <c r="WSS708" s="37"/>
      <c r="WST708" s="34"/>
      <c r="WSU708" s="34"/>
      <c r="WSV708" s="41"/>
      <c r="WSW708" s="41"/>
      <c r="WSX708" s="41"/>
      <c r="WSY708" s="41"/>
      <c r="WSZ708" s="36"/>
      <c r="WTA708" s="41"/>
      <c r="WTB708" s="36"/>
      <c r="WTC708" s="34"/>
      <c r="WTD708" s="34"/>
      <c r="WTE708" s="37"/>
      <c r="WTF708" s="38"/>
      <c r="WTG708" s="34"/>
      <c r="WTH708" s="39"/>
      <c r="WTI708" s="39"/>
      <c r="WTJ708" s="39"/>
      <c r="WTK708" s="39"/>
      <c r="WTL708" s="39"/>
      <c r="WTM708" s="39"/>
      <c r="WTN708" s="39"/>
      <c r="WTO708" s="39"/>
      <c r="WTP708" s="39"/>
      <c r="WTQ708" s="39"/>
      <c r="WTR708" s="39"/>
      <c r="WTS708" s="37"/>
      <c r="WTT708" s="37"/>
      <c r="WTU708" s="37"/>
      <c r="WTV708" s="37"/>
      <c r="WTW708" s="34"/>
      <c r="WTX708" s="40"/>
      <c r="WTY708" s="34"/>
      <c r="WTZ708" s="34"/>
      <c r="WUA708" s="35"/>
      <c r="WUB708" s="36"/>
      <c r="WUC708" s="37"/>
      <c r="WUD708" s="34"/>
      <c r="WUE708" s="34"/>
      <c r="WUF708" s="41"/>
      <c r="WUG708" s="41"/>
      <c r="WUH708" s="41"/>
      <c r="WUI708" s="41"/>
      <c r="WUJ708" s="36"/>
      <c r="WUK708" s="41"/>
      <c r="WUL708" s="36"/>
      <c r="WUM708" s="34"/>
      <c r="WUN708" s="34"/>
      <c r="WUO708" s="37"/>
      <c r="WUP708" s="38"/>
      <c r="WUQ708" s="34"/>
      <c r="WUR708" s="39"/>
      <c r="WUS708" s="39"/>
      <c r="WUT708" s="39"/>
      <c r="WUU708" s="39"/>
      <c r="WUV708" s="39"/>
      <c r="WUW708" s="39"/>
      <c r="WUX708" s="39"/>
      <c r="WUY708" s="39"/>
      <c r="WUZ708" s="39"/>
      <c r="WVA708" s="39"/>
      <c r="WVB708" s="39"/>
      <c r="WVC708" s="37"/>
      <c r="WVD708" s="37"/>
      <c r="WVE708" s="37"/>
      <c r="WVF708" s="37"/>
      <c r="WVG708" s="34"/>
      <c r="WVH708" s="40"/>
      <c r="WVI708" s="34"/>
      <c r="WVJ708" s="34"/>
      <c r="WVK708" s="35"/>
      <c r="WVL708" s="36"/>
      <c r="WVM708" s="37"/>
      <c r="WVN708" s="34"/>
      <c r="WVO708" s="34"/>
      <c r="WVP708" s="41"/>
      <c r="WVQ708" s="41"/>
      <c r="WVR708" s="41"/>
      <c r="WVS708" s="41"/>
      <c r="WVT708" s="36"/>
      <c r="WVU708" s="41"/>
      <c r="WVV708" s="36"/>
      <c r="WVW708" s="34"/>
      <c r="WVX708" s="34"/>
      <c r="WVY708" s="37"/>
      <c r="WVZ708" s="38"/>
      <c r="WWA708" s="34"/>
      <c r="WWB708" s="39"/>
      <c r="WWC708" s="39"/>
      <c r="WWD708" s="39"/>
      <c r="WWE708" s="39"/>
      <c r="WWF708" s="39"/>
      <c r="WWG708" s="39"/>
      <c r="WWH708" s="39"/>
      <c r="WWI708" s="39"/>
      <c r="WWJ708" s="39"/>
      <c r="WWK708" s="39"/>
      <c r="WWL708" s="39"/>
      <c r="WWM708" s="37"/>
      <c r="WWN708" s="37"/>
      <c r="WWO708" s="37"/>
      <c r="WWP708" s="37"/>
      <c r="WWQ708" s="34"/>
      <c r="WWR708" s="40"/>
      <c r="WWS708" s="34"/>
      <c r="WWT708" s="34"/>
      <c r="WWU708" s="35"/>
      <c r="WWV708" s="36"/>
      <c r="WWW708" s="37"/>
      <c r="WWX708" s="34"/>
      <c r="WWY708" s="34"/>
      <c r="WWZ708" s="41"/>
      <c r="WXA708" s="41"/>
      <c r="WXB708" s="41"/>
      <c r="WXC708" s="41"/>
      <c r="WXD708" s="36"/>
      <c r="WXE708" s="41"/>
      <c r="WXF708" s="36"/>
      <c r="WXG708" s="34"/>
      <c r="WXH708" s="34"/>
      <c r="WXI708" s="37"/>
      <c r="WXJ708" s="38"/>
      <c r="WXK708" s="34"/>
      <c r="WXL708" s="39"/>
      <c r="WXM708" s="39"/>
      <c r="WXN708" s="39"/>
      <c r="WXO708" s="39"/>
      <c r="WXP708" s="39"/>
      <c r="WXQ708" s="39"/>
      <c r="WXR708" s="39"/>
      <c r="WXS708" s="39"/>
      <c r="WXT708" s="39"/>
      <c r="WXU708" s="39"/>
      <c r="WXV708" s="39"/>
      <c r="WXW708" s="37"/>
      <c r="WXX708" s="37"/>
      <c r="WXY708" s="37"/>
      <c r="WXZ708" s="37"/>
      <c r="WYA708" s="34"/>
      <c r="WYB708" s="40"/>
      <c r="WYC708" s="34"/>
      <c r="WYD708" s="34"/>
      <c r="WYE708" s="35"/>
      <c r="WYF708" s="36"/>
      <c r="WYG708" s="37"/>
      <c r="WYH708" s="34"/>
      <c r="WYI708" s="34"/>
      <c r="WYJ708" s="41"/>
      <c r="WYK708" s="41"/>
      <c r="WYL708" s="41"/>
      <c r="WYM708" s="41"/>
      <c r="WYN708" s="36"/>
      <c r="WYO708" s="41"/>
      <c r="WYP708" s="36"/>
      <c r="WYQ708" s="34"/>
      <c r="WYR708" s="34"/>
      <c r="WYS708" s="37"/>
      <c r="WYT708" s="38"/>
      <c r="WYU708" s="34"/>
      <c r="WYV708" s="39"/>
      <c r="WYW708" s="39"/>
      <c r="WYX708" s="39"/>
      <c r="WYY708" s="39"/>
      <c r="WYZ708" s="39"/>
      <c r="WZA708" s="39"/>
      <c r="WZB708" s="39"/>
      <c r="WZC708" s="39"/>
      <c r="WZD708" s="39"/>
      <c r="WZE708" s="39"/>
      <c r="WZF708" s="39"/>
      <c r="WZG708" s="37"/>
      <c r="WZH708" s="37"/>
      <c r="WZI708" s="37"/>
      <c r="WZJ708" s="37"/>
      <c r="WZK708" s="34"/>
      <c r="WZL708" s="40"/>
      <c r="WZM708" s="34"/>
      <c r="WZN708" s="34"/>
      <c r="WZO708" s="35"/>
      <c r="WZP708" s="36"/>
      <c r="WZQ708" s="37"/>
      <c r="WZR708" s="34"/>
      <c r="WZS708" s="34"/>
      <c r="WZT708" s="41"/>
      <c r="WZU708" s="41"/>
      <c r="WZV708" s="41"/>
      <c r="WZW708" s="41"/>
      <c r="WZX708" s="36"/>
      <c r="WZY708" s="41"/>
      <c r="WZZ708" s="36"/>
      <c r="XAA708" s="34"/>
      <c r="XAB708" s="34"/>
      <c r="XAC708" s="37"/>
      <c r="XAD708" s="38"/>
      <c r="XAE708" s="34"/>
      <c r="XAF708" s="39"/>
      <c r="XAG708" s="39"/>
      <c r="XAH708" s="39"/>
      <c r="XAI708" s="39"/>
      <c r="XAJ708" s="39"/>
      <c r="XAK708" s="39"/>
      <c r="XAL708" s="39"/>
      <c r="XAM708" s="39"/>
      <c r="XAN708" s="39"/>
      <c r="XAO708" s="39"/>
      <c r="XAP708" s="39"/>
      <c r="XAQ708" s="37"/>
      <c r="XAR708" s="37"/>
      <c r="XAS708" s="37"/>
      <c r="XAT708" s="37"/>
      <c r="XAU708" s="34"/>
      <c r="XAV708" s="40"/>
      <c r="XAW708" s="34"/>
      <c r="XAX708" s="34"/>
      <c r="XAY708" s="35"/>
      <c r="XAZ708" s="36"/>
      <c r="XBA708" s="37"/>
      <c r="XBB708" s="34"/>
      <c r="XBC708" s="34"/>
      <c r="XBD708" s="41"/>
      <c r="XBE708" s="41"/>
      <c r="XBF708" s="41"/>
      <c r="XBG708" s="41"/>
      <c r="XBH708" s="36"/>
      <c r="XBI708" s="41"/>
      <c r="XBJ708" s="36"/>
      <c r="XBK708" s="34"/>
      <c r="XBL708" s="34"/>
      <c r="XBM708" s="37"/>
      <c r="XBN708" s="38"/>
      <c r="XBO708" s="34"/>
      <c r="XBP708" s="39"/>
      <c r="XBQ708" s="39"/>
      <c r="XBR708" s="39"/>
      <c r="XBS708" s="39"/>
      <c r="XBT708" s="39"/>
      <c r="XBU708" s="39"/>
      <c r="XBV708" s="39"/>
      <c r="XBW708" s="39"/>
      <c r="XBX708" s="39"/>
      <c r="XBY708" s="39"/>
      <c r="XBZ708" s="39"/>
      <c r="XCA708" s="37"/>
      <c r="XCB708" s="37"/>
      <c r="XCC708" s="37"/>
      <c r="XCD708" s="37"/>
      <c r="XCE708" s="34"/>
      <c r="XCF708" s="40"/>
      <c r="XCG708" s="34"/>
      <c r="XCH708" s="34"/>
      <c r="XCI708" s="35"/>
      <c r="XCJ708" s="36"/>
      <c r="XCK708" s="37"/>
      <c r="XCL708" s="34"/>
      <c r="XCM708" s="34"/>
      <c r="XCN708" s="41"/>
      <c r="XCO708" s="41"/>
      <c r="XCP708" s="41"/>
      <c r="XCQ708" s="41"/>
      <c r="XCR708" s="36"/>
      <c r="XCS708" s="41"/>
      <c r="XCT708" s="36"/>
      <c r="XCU708" s="34"/>
      <c r="XCV708" s="34"/>
      <c r="XCW708" s="37"/>
      <c r="XCX708" s="38"/>
      <c r="XCY708" s="34"/>
      <c r="XCZ708" s="39"/>
      <c r="XDA708" s="39"/>
      <c r="XDB708" s="39"/>
      <c r="XDC708" s="39"/>
      <c r="XDD708" s="39"/>
      <c r="XDE708" s="39"/>
      <c r="XDF708" s="39"/>
      <c r="XDG708" s="39"/>
      <c r="XDH708" s="39"/>
      <c r="XDI708" s="39"/>
      <c r="XDJ708" s="39"/>
      <c r="XDK708" s="37"/>
      <c r="XDL708" s="37"/>
      <c r="XDM708" s="37"/>
      <c r="XDN708" s="37"/>
      <c r="XDO708" s="34"/>
      <c r="XDP708" s="40"/>
      <c r="XDQ708" s="34"/>
      <c r="XDR708" s="34"/>
      <c r="XDS708" s="35"/>
      <c r="XDT708" s="36"/>
      <c r="XDU708" s="37"/>
      <c r="XDV708" s="34"/>
      <c r="XDW708" s="34"/>
      <c r="XDX708" s="41"/>
      <c r="XDY708" s="41"/>
      <c r="XDZ708" s="41"/>
      <c r="XEA708" s="41"/>
      <c r="XEB708" s="36"/>
      <c r="XEC708" s="41"/>
      <c r="XED708" s="36"/>
      <c r="XEE708" s="34"/>
      <c r="XEF708" s="34"/>
      <c r="XEG708" s="37"/>
      <c r="XEH708" s="38"/>
      <c r="XEI708" s="34"/>
      <c r="XEJ708" s="39"/>
      <c r="XEK708" s="39"/>
      <c r="XEL708" s="39"/>
      <c r="XEM708" s="39"/>
      <c r="XEN708" s="39"/>
      <c r="XEO708" s="39"/>
      <c r="XEP708" s="39"/>
      <c r="XEQ708" s="39"/>
      <c r="XER708" s="39"/>
      <c r="XES708" s="39"/>
      <c r="XET708" s="39"/>
      <c r="XEU708" s="37"/>
      <c r="XEV708" s="37"/>
      <c r="XEW708" s="37"/>
      <c r="XEX708" s="37"/>
      <c r="XEY708" s="34"/>
      <c r="XEZ708" s="40"/>
      <c r="XFA708" s="34"/>
      <c r="XFB708" s="34"/>
      <c r="XFC708" s="35"/>
      <c r="XFD708" s="36"/>
    </row>
    <row r="709" spans="1:16384" ht="45" hidden="1" customHeight="1">
      <c r="A709" s="43"/>
      <c r="B709" s="43"/>
      <c r="C709" s="43"/>
      <c r="D709" s="70"/>
      <c r="E709" s="103"/>
      <c r="F709" s="43"/>
      <c r="G709" s="43"/>
      <c r="H709" s="219"/>
      <c r="I709" s="103"/>
      <c r="J709" s="56"/>
      <c r="K709" s="223"/>
      <c r="L709" s="99"/>
      <c r="M709" s="224"/>
      <c r="N709" s="70"/>
      <c r="O709" s="43"/>
      <c r="P709" s="43"/>
      <c r="Q709" s="55"/>
      <c r="R709" s="42">
        <f t="shared" ref="R709" si="286">P709*Q709</f>
        <v>0</v>
      </c>
      <c r="S709" s="43"/>
      <c r="T709" s="133" t="str">
        <f t="shared" ref="T709:AH709" si="287">IF($S709=T$15,$R709,"  ")</f>
        <v xml:space="preserve">  </v>
      </c>
      <c r="U709" s="133" t="str">
        <f t="shared" si="287"/>
        <v xml:space="preserve">  </v>
      </c>
      <c r="V709" s="133" t="str">
        <f t="shared" si="287"/>
        <v xml:space="preserve">  </v>
      </c>
      <c r="W709" s="133"/>
      <c r="X709" s="133"/>
      <c r="Y709" s="133"/>
      <c r="Z709" s="133" t="str">
        <f t="shared" si="287"/>
        <v xml:space="preserve">  </v>
      </c>
      <c r="AA709" s="133" t="str">
        <f t="shared" si="287"/>
        <v xml:space="preserve">  </v>
      </c>
      <c r="AB709" s="133" t="str">
        <f t="shared" si="287"/>
        <v xml:space="preserve">  </v>
      </c>
      <c r="AC709" s="133" t="str">
        <f t="shared" si="287"/>
        <v xml:space="preserve">  </v>
      </c>
      <c r="AD709" s="133" t="str">
        <f t="shared" si="287"/>
        <v xml:space="preserve">  </v>
      </c>
      <c r="AE709" s="133"/>
      <c r="AF709" s="133" t="str">
        <f t="shared" si="287"/>
        <v xml:space="preserve">  </v>
      </c>
      <c r="AG709" s="133" t="str">
        <f t="shared" si="287"/>
        <v xml:space="preserve">  </v>
      </c>
      <c r="AH709" s="133" t="str">
        <f t="shared" si="287"/>
        <v xml:space="preserve">  </v>
      </c>
      <c r="AI709" s="43"/>
      <c r="AJ709" s="42">
        <f>R709</f>
        <v>0</v>
      </c>
      <c r="AK709" s="43"/>
      <c r="AL709" s="42">
        <f>R709</f>
        <v>0</v>
      </c>
      <c r="AM709" s="43" t="s">
        <v>311</v>
      </c>
      <c r="AN709" s="95">
        <v>44743</v>
      </c>
      <c r="AO709" s="82"/>
    </row>
    <row r="710" spans="1:16384" ht="45" hidden="1" customHeight="1">
      <c r="A710" s="45"/>
      <c r="B710" s="45"/>
      <c r="C710" s="96" t="s">
        <v>2172</v>
      </c>
      <c r="D710" s="88"/>
      <c r="E710" s="45"/>
      <c r="F710" s="45"/>
      <c r="G710" s="45"/>
      <c r="H710" s="220"/>
      <c r="I710" s="45"/>
      <c r="J710" s="366"/>
      <c r="K710" s="221"/>
      <c r="L710" s="88"/>
      <c r="M710" s="222"/>
      <c r="N710" s="88"/>
      <c r="O710" s="45"/>
      <c r="P710" s="45"/>
      <c r="Q710" s="45"/>
      <c r="R710" s="44">
        <f>SUM(R709)</f>
        <v>0</v>
      </c>
      <c r="S710" s="45"/>
      <c r="T710" s="206">
        <f>SUBTOTAL(9,T709)</f>
        <v>0</v>
      </c>
      <c r="U710" s="206">
        <f t="shared" ref="U710:AC710" si="288">SUBTOTAL(9,U709)</f>
        <v>0</v>
      </c>
      <c r="V710" s="206">
        <f t="shared" si="288"/>
        <v>0</v>
      </c>
      <c r="W710" s="206"/>
      <c r="X710" s="206"/>
      <c r="Y710" s="206"/>
      <c r="Z710" s="206">
        <f t="shared" si="288"/>
        <v>0</v>
      </c>
      <c r="AA710" s="206">
        <f t="shared" si="288"/>
        <v>0</v>
      </c>
      <c r="AB710" s="206">
        <f t="shared" si="288"/>
        <v>0</v>
      </c>
      <c r="AC710" s="206">
        <f t="shared" si="288"/>
        <v>0</v>
      </c>
      <c r="AD710" s="206">
        <f>SUBTOTAL(9,AD709)</f>
        <v>0</v>
      </c>
      <c r="AE710" s="206"/>
      <c r="AF710" s="206">
        <f t="shared" ref="AF710:AH710" si="289">SUBTOTAL(9,AF709)</f>
        <v>0</v>
      </c>
      <c r="AG710" s="206">
        <f t="shared" si="289"/>
        <v>0</v>
      </c>
      <c r="AH710" s="206">
        <f t="shared" si="289"/>
        <v>0</v>
      </c>
      <c r="AI710" s="45"/>
      <c r="AJ710" s="45"/>
      <c r="AK710" s="45"/>
      <c r="AL710" s="45"/>
      <c r="AM710" s="45" t="s">
        <v>311</v>
      </c>
      <c r="AN710" s="100">
        <v>44743</v>
      </c>
      <c r="AO710" s="98"/>
      <c r="AP710" s="34"/>
      <c r="AQ710" s="35"/>
      <c r="AR710" s="36"/>
      <c r="AS710" s="41"/>
      <c r="AT710" s="41"/>
      <c r="AU710" s="41"/>
      <c r="AV710" s="36"/>
      <c r="AW710" s="41"/>
      <c r="AX710" s="36"/>
      <c r="AY710" s="34"/>
      <c r="AZ710" s="34"/>
      <c r="BA710" s="37"/>
      <c r="BB710" s="38"/>
      <c r="BC710" s="34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7"/>
      <c r="BP710" s="37"/>
      <c r="BQ710" s="37"/>
      <c r="BR710" s="37"/>
      <c r="BS710" s="34"/>
      <c r="BT710" s="40"/>
      <c r="BU710" s="34"/>
      <c r="BV710" s="34"/>
      <c r="BW710" s="35"/>
      <c r="BX710" s="36"/>
      <c r="BY710" s="37"/>
      <c r="BZ710" s="34"/>
      <c r="CA710" s="34"/>
      <c r="CB710" s="41"/>
      <c r="CC710" s="41"/>
      <c r="CD710" s="41"/>
      <c r="CE710" s="41"/>
      <c r="CF710" s="36"/>
      <c r="CG710" s="41"/>
      <c r="CH710" s="36"/>
      <c r="CI710" s="34"/>
      <c r="CJ710" s="34"/>
      <c r="CK710" s="37"/>
      <c r="CL710" s="38"/>
      <c r="CM710" s="34"/>
      <c r="CN710" s="39"/>
      <c r="CO710" s="39"/>
      <c r="CP710" s="39"/>
      <c r="CQ710" s="39"/>
      <c r="CR710" s="39"/>
      <c r="CS710" s="39"/>
      <c r="CT710" s="39"/>
      <c r="CU710" s="39"/>
      <c r="CV710" s="39"/>
      <c r="CW710" s="39"/>
      <c r="CX710" s="39"/>
      <c r="CY710" s="37"/>
      <c r="CZ710" s="37"/>
      <c r="DA710" s="37"/>
      <c r="DB710" s="37"/>
      <c r="DC710" s="34"/>
      <c r="DD710" s="40"/>
      <c r="DE710" s="34"/>
      <c r="DF710" s="34"/>
      <c r="DG710" s="35"/>
      <c r="DH710" s="36"/>
      <c r="DI710" s="37"/>
      <c r="DJ710" s="34"/>
      <c r="DK710" s="34"/>
      <c r="DL710" s="41"/>
      <c r="DM710" s="41"/>
      <c r="DN710" s="41"/>
      <c r="DO710" s="41"/>
      <c r="DP710" s="36"/>
      <c r="DQ710" s="41"/>
      <c r="DR710" s="36"/>
      <c r="DS710" s="34"/>
      <c r="DT710" s="34"/>
      <c r="DU710" s="37"/>
      <c r="DV710" s="38"/>
      <c r="DW710" s="34"/>
      <c r="DX710" s="39"/>
      <c r="DY710" s="39"/>
      <c r="DZ710" s="39"/>
      <c r="EA710" s="39"/>
      <c r="EB710" s="39"/>
      <c r="EC710" s="39"/>
      <c r="ED710" s="39"/>
      <c r="EE710" s="39"/>
      <c r="EF710" s="39"/>
      <c r="EG710" s="39"/>
      <c r="EH710" s="39"/>
      <c r="EI710" s="37"/>
      <c r="EJ710" s="37"/>
      <c r="EK710" s="37"/>
      <c r="EL710" s="37"/>
      <c r="EM710" s="34"/>
      <c r="EN710" s="40"/>
      <c r="EO710" s="34"/>
      <c r="EP710" s="34"/>
      <c r="EQ710" s="35"/>
      <c r="ER710" s="36"/>
      <c r="ES710" s="37"/>
      <c r="ET710" s="34"/>
      <c r="EU710" s="34"/>
      <c r="EV710" s="41"/>
      <c r="EW710" s="41"/>
      <c r="EX710" s="41"/>
      <c r="EY710" s="41"/>
      <c r="EZ710" s="36"/>
      <c r="FA710" s="41"/>
      <c r="FB710" s="36"/>
      <c r="FC710" s="34"/>
      <c r="FD710" s="34"/>
      <c r="FE710" s="37"/>
      <c r="FF710" s="38"/>
      <c r="FG710" s="34"/>
      <c r="FH710" s="39"/>
      <c r="FI710" s="39"/>
      <c r="FJ710" s="39"/>
      <c r="FK710" s="39"/>
      <c r="FL710" s="39"/>
      <c r="FM710" s="39"/>
      <c r="FN710" s="39"/>
      <c r="FO710" s="39"/>
      <c r="FP710" s="39"/>
      <c r="FQ710" s="39"/>
      <c r="FR710" s="39"/>
      <c r="FS710" s="37"/>
      <c r="FT710" s="37"/>
      <c r="FU710" s="37"/>
      <c r="FV710" s="37"/>
      <c r="FW710" s="34"/>
      <c r="FX710" s="40"/>
      <c r="FY710" s="34"/>
      <c r="FZ710" s="34"/>
      <c r="GA710" s="35"/>
      <c r="GB710" s="36"/>
      <c r="GC710" s="37"/>
      <c r="GD710" s="34"/>
      <c r="GE710" s="34"/>
      <c r="GF710" s="41"/>
      <c r="GG710" s="41"/>
      <c r="GH710" s="41"/>
      <c r="GI710" s="41"/>
      <c r="GJ710" s="36"/>
      <c r="GK710" s="41"/>
      <c r="GL710" s="36"/>
      <c r="GM710" s="34"/>
      <c r="GN710" s="34"/>
      <c r="GO710" s="37"/>
      <c r="GP710" s="38"/>
      <c r="GQ710" s="34"/>
      <c r="GR710" s="39"/>
      <c r="GS710" s="39"/>
      <c r="GT710" s="39"/>
      <c r="GU710" s="39"/>
      <c r="GV710" s="39"/>
      <c r="GW710" s="39"/>
      <c r="GX710" s="39"/>
      <c r="GY710" s="39"/>
      <c r="GZ710" s="39"/>
      <c r="HA710" s="39"/>
      <c r="HB710" s="39"/>
      <c r="HC710" s="37"/>
      <c r="HD710" s="37"/>
      <c r="HE710" s="37"/>
      <c r="HF710" s="37"/>
      <c r="HG710" s="34"/>
      <c r="HH710" s="40"/>
      <c r="HI710" s="34"/>
      <c r="HJ710" s="34"/>
      <c r="HK710" s="35"/>
      <c r="HL710" s="36"/>
      <c r="HM710" s="37"/>
      <c r="HN710" s="34"/>
      <c r="HO710" s="34"/>
      <c r="HP710" s="41"/>
      <c r="HQ710" s="41"/>
      <c r="HR710" s="41"/>
      <c r="HS710" s="41"/>
      <c r="HT710" s="36"/>
      <c r="HU710" s="41"/>
      <c r="HV710" s="36"/>
      <c r="HW710" s="34"/>
      <c r="HX710" s="34"/>
      <c r="HY710" s="37"/>
      <c r="HZ710" s="38"/>
      <c r="IA710" s="34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7"/>
      <c r="IN710" s="37"/>
      <c r="IO710" s="37"/>
      <c r="IP710" s="37"/>
      <c r="IQ710" s="34"/>
      <c r="IR710" s="40"/>
      <c r="IS710" s="34"/>
      <c r="IT710" s="34"/>
      <c r="IU710" s="35"/>
      <c r="IV710" s="36"/>
      <c r="IW710" s="37"/>
      <c r="IX710" s="34"/>
      <c r="IY710" s="34"/>
      <c r="IZ710" s="41"/>
      <c r="JA710" s="41"/>
      <c r="JB710" s="41"/>
      <c r="JC710" s="41"/>
      <c r="JD710" s="36"/>
      <c r="JE710" s="41"/>
      <c r="JF710" s="36"/>
      <c r="JG710" s="34"/>
      <c r="JH710" s="34"/>
      <c r="JI710" s="37"/>
      <c r="JJ710" s="38"/>
      <c r="JK710" s="34"/>
      <c r="JL710" s="39"/>
      <c r="JM710" s="39"/>
      <c r="JN710" s="39"/>
      <c r="JO710" s="39"/>
      <c r="JP710" s="39"/>
      <c r="JQ710" s="39"/>
      <c r="JR710" s="39"/>
      <c r="JS710" s="39"/>
      <c r="JT710" s="39"/>
      <c r="JU710" s="39"/>
      <c r="JV710" s="39"/>
      <c r="JW710" s="37"/>
      <c r="JX710" s="37"/>
      <c r="JY710" s="37"/>
      <c r="JZ710" s="37"/>
      <c r="KA710" s="34"/>
      <c r="KB710" s="40"/>
      <c r="KC710" s="34"/>
      <c r="KD710" s="34"/>
      <c r="KE710" s="35"/>
      <c r="KF710" s="36"/>
      <c r="KG710" s="37"/>
      <c r="KH710" s="34"/>
      <c r="KI710" s="34"/>
      <c r="KJ710" s="41"/>
      <c r="KK710" s="41"/>
      <c r="KL710" s="41"/>
      <c r="KM710" s="41"/>
      <c r="KN710" s="36"/>
      <c r="KO710" s="41"/>
      <c r="KP710" s="36"/>
      <c r="KQ710" s="34"/>
      <c r="KR710" s="34"/>
      <c r="KS710" s="37"/>
      <c r="KT710" s="38"/>
      <c r="KU710" s="34"/>
      <c r="KV710" s="39"/>
      <c r="KW710" s="39"/>
      <c r="KX710" s="39"/>
      <c r="KY710" s="39"/>
      <c r="KZ710" s="39"/>
      <c r="LA710" s="39"/>
      <c r="LB710" s="39"/>
      <c r="LC710" s="39"/>
      <c r="LD710" s="39"/>
      <c r="LE710" s="39"/>
      <c r="LF710" s="39"/>
      <c r="LG710" s="37"/>
      <c r="LH710" s="37"/>
      <c r="LI710" s="37"/>
      <c r="LJ710" s="37"/>
      <c r="LK710" s="34"/>
      <c r="LL710" s="40"/>
      <c r="LM710" s="34"/>
      <c r="LN710" s="34"/>
      <c r="LO710" s="35"/>
      <c r="LP710" s="36"/>
      <c r="LQ710" s="37"/>
      <c r="LR710" s="34"/>
      <c r="LS710" s="34"/>
      <c r="LT710" s="41"/>
      <c r="LU710" s="41"/>
      <c r="LV710" s="41"/>
      <c r="LW710" s="41"/>
      <c r="LX710" s="36"/>
      <c r="LY710" s="41"/>
      <c r="LZ710" s="36"/>
      <c r="MA710" s="34"/>
      <c r="MB710" s="34"/>
      <c r="MC710" s="37"/>
      <c r="MD710" s="38"/>
      <c r="ME710" s="34"/>
      <c r="MF710" s="39"/>
      <c r="MG710" s="39"/>
      <c r="MH710" s="39"/>
      <c r="MI710" s="39"/>
      <c r="MJ710" s="39"/>
      <c r="MK710" s="39"/>
      <c r="ML710" s="39"/>
      <c r="MM710" s="39"/>
      <c r="MN710" s="39"/>
      <c r="MO710" s="39"/>
      <c r="MP710" s="39"/>
      <c r="MQ710" s="37"/>
      <c r="MR710" s="37"/>
      <c r="MS710" s="37"/>
      <c r="MT710" s="37"/>
      <c r="MU710" s="34"/>
      <c r="MV710" s="40"/>
      <c r="MW710" s="34"/>
      <c r="MX710" s="34"/>
      <c r="MY710" s="35"/>
      <c r="MZ710" s="36"/>
      <c r="NA710" s="37"/>
      <c r="NB710" s="34"/>
      <c r="NC710" s="34"/>
      <c r="ND710" s="41"/>
      <c r="NE710" s="41"/>
      <c r="NF710" s="41"/>
      <c r="NG710" s="41"/>
      <c r="NH710" s="36"/>
      <c r="NI710" s="41"/>
      <c r="NJ710" s="36"/>
      <c r="NK710" s="34"/>
      <c r="NL710" s="34"/>
      <c r="NM710" s="37"/>
      <c r="NN710" s="38"/>
      <c r="NO710" s="34"/>
      <c r="NP710" s="39"/>
      <c r="NQ710" s="39"/>
      <c r="NR710" s="39"/>
      <c r="NS710" s="39"/>
      <c r="NT710" s="39"/>
      <c r="NU710" s="39"/>
      <c r="NV710" s="39"/>
      <c r="NW710" s="39"/>
      <c r="NX710" s="39"/>
      <c r="NY710" s="39"/>
      <c r="NZ710" s="39"/>
      <c r="OA710" s="37"/>
      <c r="OB710" s="37"/>
      <c r="OC710" s="37"/>
      <c r="OD710" s="37"/>
      <c r="OE710" s="34"/>
      <c r="OF710" s="40"/>
      <c r="OG710" s="34"/>
      <c r="OH710" s="34"/>
      <c r="OI710" s="35"/>
      <c r="OJ710" s="36"/>
      <c r="OK710" s="37"/>
      <c r="OL710" s="34"/>
      <c r="OM710" s="34"/>
      <c r="ON710" s="41"/>
      <c r="OO710" s="41"/>
      <c r="OP710" s="41"/>
      <c r="OQ710" s="41"/>
      <c r="OR710" s="36"/>
      <c r="OS710" s="41"/>
      <c r="OT710" s="36"/>
      <c r="OU710" s="34"/>
      <c r="OV710" s="34"/>
      <c r="OW710" s="37"/>
      <c r="OX710" s="38"/>
      <c r="OY710" s="34"/>
      <c r="OZ710" s="39"/>
      <c r="PA710" s="39"/>
      <c r="PB710" s="39"/>
      <c r="PC710" s="39"/>
      <c r="PD710" s="39"/>
      <c r="PE710" s="39"/>
      <c r="PF710" s="39"/>
      <c r="PG710" s="39"/>
      <c r="PH710" s="39"/>
      <c r="PI710" s="39"/>
      <c r="PJ710" s="39"/>
      <c r="PK710" s="37"/>
      <c r="PL710" s="37"/>
      <c r="PM710" s="37"/>
      <c r="PN710" s="37"/>
      <c r="PO710" s="34"/>
      <c r="PP710" s="40"/>
      <c r="PQ710" s="34"/>
      <c r="PR710" s="34"/>
      <c r="PS710" s="35"/>
      <c r="PT710" s="36"/>
      <c r="PU710" s="37"/>
      <c r="PV710" s="34"/>
      <c r="PW710" s="34"/>
      <c r="PX710" s="41"/>
      <c r="PY710" s="41"/>
      <c r="PZ710" s="41"/>
      <c r="QA710" s="41"/>
      <c r="QB710" s="36"/>
      <c r="QC710" s="41"/>
      <c r="QD710" s="36"/>
      <c r="QE710" s="34"/>
      <c r="QF710" s="34"/>
      <c r="QG710" s="37"/>
      <c r="QH710" s="38"/>
      <c r="QI710" s="34"/>
      <c r="QJ710" s="39"/>
      <c r="QK710" s="39"/>
      <c r="QL710" s="39"/>
      <c r="QM710" s="39"/>
      <c r="QN710" s="39"/>
      <c r="QO710" s="39"/>
      <c r="QP710" s="39"/>
      <c r="QQ710" s="39"/>
      <c r="QR710" s="39"/>
      <c r="QS710" s="39"/>
      <c r="QT710" s="39"/>
      <c r="QU710" s="37"/>
      <c r="QV710" s="37"/>
      <c r="QW710" s="37"/>
      <c r="QX710" s="37"/>
      <c r="QY710" s="34"/>
      <c r="QZ710" s="40"/>
      <c r="RA710" s="34"/>
      <c r="RB710" s="34"/>
      <c r="RC710" s="35"/>
      <c r="RD710" s="36"/>
      <c r="RE710" s="37"/>
      <c r="RF710" s="34"/>
      <c r="RG710" s="34"/>
      <c r="RH710" s="41"/>
      <c r="RI710" s="41"/>
      <c r="RJ710" s="41"/>
      <c r="RK710" s="41"/>
      <c r="RL710" s="36"/>
      <c r="RM710" s="41"/>
      <c r="RN710" s="36"/>
      <c r="RO710" s="34"/>
      <c r="RP710" s="34"/>
      <c r="RQ710" s="37"/>
      <c r="RR710" s="38"/>
      <c r="RS710" s="34"/>
      <c r="RT710" s="39"/>
      <c r="RU710" s="39"/>
      <c r="RV710" s="39"/>
      <c r="RW710" s="39"/>
      <c r="RX710" s="39"/>
      <c r="RY710" s="39"/>
      <c r="RZ710" s="39"/>
      <c r="SA710" s="39"/>
      <c r="SB710" s="39"/>
      <c r="SC710" s="39"/>
      <c r="SD710" s="39"/>
      <c r="SE710" s="37"/>
      <c r="SF710" s="37"/>
      <c r="SG710" s="37"/>
      <c r="SH710" s="37"/>
      <c r="SI710" s="34"/>
      <c r="SJ710" s="40"/>
      <c r="SK710" s="34"/>
      <c r="SL710" s="34"/>
      <c r="SM710" s="35"/>
      <c r="SN710" s="36"/>
      <c r="SO710" s="37"/>
      <c r="SP710" s="34"/>
      <c r="SQ710" s="34"/>
      <c r="SR710" s="41"/>
      <c r="SS710" s="41"/>
      <c r="ST710" s="41"/>
      <c r="SU710" s="41"/>
      <c r="SV710" s="36"/>
      <c r="SW710" s="41"/>
      <c r="SX710" s="36"/>
      <c r="SY710" s="34"/>
      <c r="SZ710" s="34"/>
      <c r="TA710" s="37"/>
      <c r="TB710" s="38"/>
      <c r="TC710" s="34"/>
      <c r="TD710" s="39"/>
      <c r="TE710" s="39"/>
      <c r="TF710" s="39"/>
      <c r="TG710" s="39"/>
      <c r="TH710" s="39"/>
      <c r="TI710" s="39"/>
      <c r="TJ710" s="39"/>
      <c r="TK710" s="39"/>
      <c r="TL710" s="39"/>
      <c r="TM710" s="39"/>
      <c r="TN710" s="39"/>
      <c r="TO710" s="37"/>
      <c r="TP710" s="37"/>
      <c r="TQ710" s="37"/>
      <c r="TR710" s="37"/>
      <c r="TS710" s="34"/>
      <c r="TT710" s="40"/>
      <c r="TU710" s="34"/>
      <c r="TV710" s="34"/>
      <c r="TW710" s="35"/>
      <c r="TX710" s="36"/>
      <c r="TY710" s="37"/>
      <c r="TZ710" s="34"/>
      <c r="UA710" s="34"/>
      <c r="UB710" s="41"/>
      <c r="UC710" s="41"/>
      <c r="UD710" s="41"/>
      <c r="UE710" s="41"/>
      <c r="UF710" s="36"/>
      <c r="UG710" s="41"/>
      <c r="UH710" s="36"/>
      <c r="UI710" s="34"/>
      <c r="UJ710" s="34"/>
      <c r="UK710" s="37"/>
      <c r="UL710" s="38"/>
      <c r="UM710" s="34"/>
      <c r="UN710" s="39"/>
      <c r="UO710" s="39"/>
      <c r="UP710" s="39"/>
      <c r="UQ710" s="39"/>
      <c r="UR710" s="39"/>
      <c r="US710" s="39"/>
      <c r="UT710" s="39"/>
      <c r="UU710" s="39"/>
      <c r="UV710" s="39"/>
      <c r="UW710" s="39"/>
      <c r="UX710" s="39"/>
      <c r="UY710" s="37"/>
      <c r="UZ710" s="37"/>
      <c r="VA710" s="37"/>
      <c r="VB710" s="37"/>
      <c r="VC710" s="34"/>
      <c r="VD710" s="40"/>
      <c r="VE710" s="34"/>
      <c r="VF710" s="34"/>
      <c r="VG710" s="35"/>
      <c r="VH710" s="36"/>
      <c r="VI710" s="37"/>
      <c r="VJ710" s="34"/>
      <c r="VK710" s="34"/>
      <c r="VL710" s="41"/>
      <c r="VM710" s="41"/>
      <c r="VN710" s="41"/>
      <c r="VO710" s="41"/>
      <c r="VP710" s="36"/>
      <c r="VQ710" s="41"/>
      <c r="VR710" s="36"/>
      <c r="VS710" s="34"/>
      <c r="VT710" s="34"/>
      <c r="VU710" s="37"/>
      <c r="VV710" s="38"/>
      <c r="VW710" s="34"/>
      <c r="VX710" s="39"/>
      <c r="VY710" s="39"/>
      <c r="VZ710" s="39"/>
      <c r="WA710" s="39"/>
      <c r="WB710" s="39"/>
      <c r="WC710" s="39"/>
      <c r="WD710" s="39"/>
      <c r="WE710" s="39"/>
      <c r="WF710" s="39"/>
      <c r="WG710" s="39"/>
      <c r="WH710" s="39"/>
      <c r="WI710" s="37"/>
      <c r="WJ710" s="37"/>
      <c r="WK710" s="37"/>
      <c r="WL710" s="37"/>
      <c r="WM710" s="34"/>
      <c r="WN710" s="40"/>
      <c r="WO710" s="34"/>
      <c r="WP710" s="34"/>
      <c r="WQ710" s="35"/>
      <c r="WR710" s="36"/>
      <c r="WS710" s="37"/>
      <c r="WT710" s="34"/>
      <c r="WU710" s="34"/>
      <c r="WV710" s="41"/>
      <c r="WW710" s="41"/>
      <c r="WX710" s="41"/>
      <c r="WY710" s="41"/>
      <c r="WZ710" s="36"/>
      <c r="XA710" s="41"/>
      <c r="XB710" s="36"/>
      <c r="XC710" s="34"/>
      <c r="XD710" s="34"/>
      <c r="XE710" s="37"/>
      <c r="XF710" s="38"/>
      <c r="XG710" s="34"/>
      <c r="XH710" s="39"/>
      <c r="XI710" s="39"/>
      <c r="XJ710" s="39"/>
      <c r="XK710" s="39"/>
      <c r="XL710" s="39"/>
      <c r="XM710" s="39"/>
      <c r="XN710" s="39"/>
      <c r="XO710" s="39"/>
      <c r="XP710" s="39"/>
      <c r="XQ710" s="39"/>
      <c r="XR710" s="39"/>
      <c r="XS710" s="37"/>
      <c r="XT710" s="37"/>
      <c r="XU710" s="37"/>
      <c r="XV710" s="37"/>
      <c r="XW710" s="34"/>
      <c r="XX710" s="40"/>
      <c r="XY710" s="34"/>
      <c r="XZ710" s="34"/>
      <c r="YA710" s="35"/>
      <c r="YB710" s="36"/>
      <c r="YC710" s="37"/>
      <c r="YD710" s="34"/>
      <c r="YE710" s="34"/>
      <c r="YF710" s="41"/>
      <c r="YG710" s="41"/>
      <c r="YH710" s="41"/>
      <c r="YI710" s="41"/>
      <c r="YJ710" s="36"/>
      <c r="YK710" s="41"/>
      <c r="YL710" s="36"/>
      <c r="YM710" s="34"/>
      <c r="YN710" s="34"/>
      <c r="YO710" s="37"/>
      <c r="YP710" s="38"/>
      <c r="YQ710" s="34"/>
      <c r="YR710" s="39"/>
      <c r="YS710" s="39"/>
      <c r="YT710" s="39"/>
      <c r="YU710" s="39"/>
      <c r="YV710" s="39"/>
      <c r="YW710" s="39"/>
      <c r="YX710" s="39"/>
      <c r="YY710" s="39"/>
      <c r="YZ710" s="39"/>
      <c r="ZA710" s="39"/>
      <c r="ZB710" s="39"/>
      <c r="ZC710" s="37"/>
      <c r="ZD710" s="37"/>
      <c r="ZE710" s="37"/>
      <c r="ZF710" s="37"/>
      <c r="ZG710" s="34"/>
      <c r="ZH710" s="40"/>
      <c r="ZI710" s="34"/>
      <c r="ZJ710" s="34"/>
      <c r="ZK710" s="35"/>
      <c r="ZL710" s="36"/>
      <c r="ZM710" s="37"/>
      <c r="ZN710" s="34"/>
      <c r="ZO710" s="34"/>
      <c r="ZP710" s="41"/>
      <c r="ZQ710" s="41"/>
      <c r="ZR710" s="41"/>
      <c r="ZS710" s="41"/>
      <c r="ZT710" s="36"/>
      <c r="ZU710" s="41"/>
      <c r="ZV710" s="36"/>
      <c r="ZW710" s="34"/>
      <c r="ZX710" s="34"/>
      <c r="ZY710" s="37"/>
      <c r="ZZ710" s="38"/>
      <c r="AAA710" s="34"/>
      <c r="AAB710" s="39"/>
      <c r="AAC710" s="39"/>
      <c r="AAD710" s="39"/>
      <c r="AAE710" s="39"/>
      <c r="AAF710" s="39"/>
      <c r="AAG710" s="39"/>
      <c r="AAH710" s="39"/>
      <c r="AAI710" s="39"/>
      <c r="AAJ710" s="39"/>
      <c r="AAK710" s="39"/>
      <c r="AAL710" s="39"/>
      <c r="AAM710" s="37"/>
      <c r="AAN710" s="37"/>
      <c r="AAO710" s="37"/>
      <c r="AAP710" s="37"/>
      <c r="AAQ710" s="34"/>
      <c r="AAR710" s="40"/>
      <c r="AAS710" s="34"/>
      <c r="AAT710" s="34"/>
      <c r="AAU710" s="35"/>
      <c r="AAV710" s="36"/>
      <c r="AAW710" s="37"/>
      <c r="AAX710" s="34"/>
      <c r="AAY710" s="34"/>
      <c r="AAZ710" s="41"/>
      <c r="ABA710" s="41"/>
      <c r="ABB710" s="41"/>
      <c r="ABC710" s="41"/>
      <c r="ABD710" s="36"/>
      <c r="ABE710" s="41"/>
      <c r="ABF710" s="36"/>
      <c r="ABG710" s="34"/>
      <c r="ABH710" s="34"/>
      <c r="ABI710" s="37"/>
      <c r="ABJ710" s="38"/>
      <c r="ABK710" s="34"/>
      <c r="ABL710" s="39"/>
      <c r="ABM710" s="39"/>
      <c r="ABN710" s="39"/>
      <c r="ABO710" s="39"/>
      <c r="ABP710" s="39"/>
      <c r="ABQ710" s="39"/>
      <c r="ABR710" s="39"/>
      <c r="ABS710" s="39"/>
      <c r="ABT710" s="39"/>
      <c r="ABU710" s="39"/>
      <c r="ABV710" s="39"/>
      <c r="ABW710" s="37"/>
      <c r="ABX710" s="37"/>
      <c r="ABY710" s="37"/>
      <c r="ABZ710" s="37"/>
      <c r="ACA710" s="34"/>
      <c r="ACB710" s="40"/>
      <c r="ACC710" s="34"/>
      <c r="ACD710" s="34"/>
      <c r="ACE710" s="35"/>
      <c r="ACF710" s="36"/>
      <c r="ACG710" s="37"/>
      <c r="ACH710" s="34"/>
      <c r="ACI710" s="34"/>
      <c r="ACJ710" s="41"/>
      <c r="ACK710" s="41"/>
      <c r="ACL710" s="41"/>
      <c r="ACM710" s="41"/>
      <c r="ACN710" s="36"/>
      <c r="ACO710" s="41"/>
      <c r="ACP710" s="36"/>
      <c r="ACQ710" s="34"/>
      <c r="ACR710" s="34"/>
      <c r="ACS710" s="37"/>
      <c r="ACT710" s="38"/>
      <c r="ACU710" s="34"/>
      <c r="ACV710" s="39"/>
      <c r="ACW710" s="39"/>
      <c r="ACX710" s="39"/>
      <c r="ACY710" s="39"/>
      <c r="ACZ710" s="39"/>
      <c r="ADA710" s="39"/>
      <c r="ADB710" s="39"/>
      <c r="ADC710" s="39"/>
      <c r="ADD710" s="39"/>
      <c r="ADE710" s="39"/>
      <c r="ADF710" s="39"/>
      <c r="ADG710" s="37"/>
      <c r="ADH710" s="37"/>
      <c r="ADI710" s="37"/>
      <c r="ADJ710" s="37"/>
      <c r="ADK710" s="34"/>
      <c r="ADL710" s="40"/>
      <c r="ADM710" s="34"/>
      <c r="ADN710" s="34"/>
      <c r="ADO710" s="35"/>
      <c r="ADP710" s="36"/>
      <c r="ADQ710" s="37"/>
      <c r="ADR710" s="34"/>
      <c r="ADS710" s="34"/>
      <c r="ADT710" s="41"/>
      <c r="ADU710" s="41"/>
      <c r="ADV710" s="41"/>
      <c r="ADW710" s="41"/>
      <c r="ADX710" s="36"/>
      <c r="ADY710" s="41"/>
      <c r="ADZ710" s="36"/>
      <c r="AEA710" s="34"/>
      <c r="AEB710" s="34"/>
      <c r="AEC710" s="37"/>
      <c r="AED710" s="38"/>
      <c r="AEE710" s="34"/>
      <c r="AEF710" s="39"/>
      <c r="AEG710" s="39"/>
      <c r="AEH710" s="39"/>
      <c r="AEI710" s="39"/>
      <c r="AEJ710" s="39"/>
      <c r="AEK710" s="39"/>
      <c r="AEL710" s="39"/>
      <c r="AEM710" s="39"/>
      <c r="AEN710" s="39"/>
      <c r="AEO710" s="39"/>
      <c r="AEP710" s="39"/>
      <c r="AEQ710" s="37"/>
      <c r="AER710" s="37"/>
      <c r="AES710" s="37"/>
      <c r="AET710" s="37"/>
      <c r="AEU710" s="34"/>
      <c r="AEV710" s="40"/>
      <c r="AEW710" s="34"/>
      <c r="AEX710" s="34"/>
      <c r="AEY710" s="35"/>
      <c r="AEZ710" s="36"/>
      <c r="AFA710" s="37"/>
      <c r="AFB710" s="34"/>
      <c r="AFC710" s="34"/>
      <c r="AFD710" s="41"/>
      <c r="AFE710" s="41"/>
      <c r="AFF710" s="41"/>
      <c r="AFG710" s="41"/>
      <c r="AFH710" s="36"/>
      <c r="AFI710" s="41"/>
      <c r="AFJ710" s="36"/>
      <c r="AFK710" s="34"/>
      <c r="AFL710" s="34"/>
      <c r="AFM710" s="37"/>
      <c r="AFN710" s="38"/>
      <c r="AFO710" s="34"/>
      <c r="AFP710" s="39"/>
      <c r="AFQ710" s="39"/>
      <c r="AFR710" s="39"/>
      <c r="AFS710" s="39"/>
      <c r="AFT710" s="39"/>
      <c r="AFU710" s="39"/>
      <c r="AFV710" s="39"/>
      <c r="AFW710" s="39"/>
      <c r="AFX710" s="39"/>
      <c r="AFY710" s="39"/>
      <c r="AFZ710" s="39"/>
      <c r="AGA710" s="37"/>
      <c r="AGB710" s="37"/>
      <c r="AGC710" s="37"/>
      <c r="AGD710" s="37"/>
      <c r="AGE710" s="34"/>
      <c r="AGF710" s="40"/>
      <c r="AGG710" s="34"/>
      <c r="AGH710" s="34"/>
      <c r="AGI710" s="35"/>
      <c r="AGJ710" s="36"/>
      <c r="AGK710" s="37"/>
      <c r="AGL710" s="34"/>
      <c r="AGM710" s="34"/>
      <c r="AGN710" s="41"/>
      <c r="AGO710" s="41"/>
      <c r="AGP710" s="41"/>
      <c r="AGQ710" s="41"/>
      <c r="AGR710" s="36"/>
      <c r="AGS710" s="41"/>
      <c r="AGT710" s="36"/>
      <c r="AGU710" s="34"/>
      <c r="AGV710" s="34"/>
      <c r="AGW710" s="37"/>
      <c r="AGX710" s="38"/>
      <c r="AGY710" s="34"/>
      <c r="AGZ710" s="39"/>
      <c r="AHA710" s="39"/>
      <c r="AHB710" s="39"/>
      <c r="AHC710" s="39"/>
      <c r="AHD710" s="39"/>
      <c r="AHE710" s="39"/>
      <c r="AHF710" s="39"/>
      <c r="AHG710" s="39"/>
      <c r="AHH710" s="39"/>
      <c r="AHI710" s="39"/>
      <c r="AHJ710" s="39"/>
      <c r="AHK710" s="37"/>
      <c r="AHL710" s="37"/>
      <c r="AHM710" s="37"/>
      <c r="AHN710" s="37"/>
      <c r="AHO710" s="34"/>
      <c r="AHP710" s="40"/>
      <c r="AHQ710" s="34"/>
      <c r="AHR710" s="34"/>
      <c r="AHS710" s="35"/>
      <c r="AHT710" s="36"/>
      <c r="AHU710" s="37"/>
      <c r="AHV710" s="34"/>
      <c r="AHW710" s="34"/>
      <c r="AHX710" s="41"/>
      <c r="AHY710" s="41"/>
      <c r="AHZ710" s="41"/>
      <c r="AIA710" s="41"/>
      <c r="AIB710" s="36"/>
      <c r="AIC710" s="41"/>
      <c r="AID710" s="36"/>
      <c r="AIE710" s="34"/>
      <c r="AIF710" s="34"/>
      <c r="AIG710" s="37"/>
      <c r="AIH710" s="38"/>
      <c r="AII710" s="34"/>
      <c r="AIJ710" s="39"/>
      <c r="AIK710" s="39"/>
      <c r="AIL710" s="39"/>
      <c r="AIM710" s="39"/>
      <c r="AIN710" s="39"/>
      <c r="AIO710" s="39"/>
      <c r="AIP710" s="39"/>
      <c r="AIQ710" s="39"/>
      <c r="AIR710" s="39"/>
      <c r="AIS710" s="39"/>
      <c r="AIT710" s="39"/>
      <c r="AIU710" s="37"/>
      <c r="AIV710" s="37"/>
      <c r="AIW710" s="37"/>
      <c r="AIX710" s="37"/>
      <c r="AIY710" s="34"/>
      <c r="AIZ710" s="40"/>
      <c r="AJA710" s="34"/>
      <c r="AJB710" s="34"/>
      <c r="AJC710" s="35"/>
      <c r="AJD710" s="36"/>
      <c r="AJE710" s="37"/>
      <c r="AJF710" s="34"/>
      <c r="AJG710" s="34"/>
      <c r="AJH710" s="41"/>
      <c r="AJI710" s="41"/>
      <c r="AJJ710" s="41"/>
      <c r="AJK710" s="41"/>
      <c r="AJL710" s="36"/>
      <c r="AJM710" s="41"/>
      <c r="AJN710" s="36"/>
      <c r="AJO710" s="34"/>
      <c r="AJP710" s="34"/>
      <c r="AJQ710" s="37"/>
      <c r="AJR710" s="38"/>
      <c r="AJS710" s="34"/>
      <c r="AJT710" s="39"/>
      <c r="AJU710" s="39"/>
      <c r="AJV710" s="39"/>
      <c r="AJW710" s="39"/>
      <c r="AJX710" s="39"/>
      <c r="AJY710" s="39"/>
      <c r="AJZ710" s="39"/>
      <c r="AKA710" s="39"/>
      <c r="AKB710" s="39"/>
      <c r="AKC710" s="39"/>
      <c r="AKD710" s="39"/>
      <c r="AKE710" s="37"/>
      <c r="AKF710" s="37"/>
      <c r="AKG710" s="37"/>
      <c r="AKH710" s="37"/>
      <c r="AKI710" s="34"/>
      <c r="AKJ710" s="40"/>
      <c r="AKK710" s="34"/>
      <c r="AKL710" s="34"/>
      <c r="AKM710" s="35"/>
      <c r="AKN710" s="36"/>
      <c r="AKO710" s="37"/>
      <c r="AKP710" s="34"/>
      <c r="AKQ710" s="34"/>
      <c r="AKR710" s="41"/>
      <c r="AKS710" s="41"/>
      <c r="AKT710" s="41"/>
      <c r="AKU710" s="41"/>
      <c r="AKV710" s="36"/>
      <c r="AKW710" s="41"/>
      <c r="AKX710" s="36"/>
      <c r="AKY710" s="34"/>
      <c r="AKZ710" s="34"/>
      <c r="ALA710" s="37"/>
      <c r="ALB710" s="38"/>
      <c r="ALC710" s="34"/>
      <c r="ALD710" s="39"/>
      <c r="ALE710" s="39"/>
      <c r="ALF710" s="39"/>
      <c r="ALG710" s="39"/>
      <c r="ALH710" s="39"/>
      <c r="ALI710" s="39"/>
      <c r="ALJ710" s="39"/>
      <c r="ALK710" s="39"/>
      <c r="ALL710" s="39"/>
      <c r="ALM710" s="39"/>
      <c r="ALN710" s="39"/>
      <c r="ALO710" s="37"/>
      <c r="ALP710" s="37"/>
      <c r="ALQ710" s="37"/>
      <c r="ALR710" s="37"/>
      <c r="ALS710" s="34"/>
      <c r="ALT710" s="40"/>
      <c r="ALU710" s="34"/>
      <c r="ALV710" s="34"/>
      <c r="ALW710" s="35"/>
      <c r="ALX710" s="36"/>
      <c r="ALY710" s="37"/>
      <c r="ALZ710" s="34"/>
      <c r="AMA710" s="34"/>
      <c r="AMB710" s="41"/>
      <c r="AMC710" s="41"/>
      <c r="AMD710" s="41"/>
      <c r="AME710" s="41"/>
      <c r="AMF710" s="36"/>
      <c r="AMG710" s="41"/>
      <c r="AMH710" s="36"/>
      <c r="AMI710" s="34"/>
      <c r="AMJ710" s="34"/>
      <c r="AMK710" s="37"/>
      <c r="AML710" s="38"/>
      <c r="AMM710" s="34"/>
      <c r="AMN710" s="39"/>
      <c r="AMO710" s="39"/>
      <c r="AMP710" s="39"/>
      <c r="AMQ710" s="39"/>
      <c r="AMR710" s="39"/>
      <c r="AMS710" s="39"/>
      <c r="AMT710" s="39"/>
      <c r="AMU710" s="39"/>
      <c r="AMV710" s="39"/>
      <c r="AMW710" s="39"/>
      <c r="AMX710" s="39"/>
      <c r="AMY710" s="37"/>
      <c r="AMZ710" s="37"/>
      <c r="ANA710" s="37"/>
      <c r="ANB710" s="37"/>
      <c r="ANC710" s="34"/>
      <c r="AND710" s="40"/>
      <c r="ANE710" s="34"/>
      <c r="ANF710" s="34"/>
      <c r="ANG710" s="35"/>
      <c r="ANH710" s="36"/>
      <c r="ANI710" s="37"/>
      <c r="ANJ710" s="34"/>
      <c r="ANK710" s="34"/>
      <c r="ANL710" s="41"/>
      <c r="ANM710" s="41"/>
      <c r="ANN710" s="41"/>
      <c r="ANO710" s="41"/>
      <c r="ANP710" s="36"/>
      <c r="ANQ710" s="41"/>
      <c r="ANR710" s="36"/>
      <c r="ANS710" s="34"/>
      <c r="ANT710" s="34"/>
      <c r="ANU710" s="37"/>
      <c r="ANV710" s="38"/>
      <c r="ANW710" s="34"/>
      <c r="ANX710" s="39"/>
      <c r="ANY710" s="39"/>
      <c r="ANZ710" s="39"/>
      <c r="AOA710" s="39"/>
      <c r="AOB710" s="39"/>
      <c r="AOC710" s="39"/>
      <c r="AOD710" s="39"/>
      <c r="AOE710" s="39"/>
      <c r="AOF710" s="39"/>
      <c r="AOG710" s="39"/>
      <c r="AOH710" s="39"/>
      <c r="AOI710" s="37"/>
      <c r="AOJ710" s="37"/>
      <c r="AOK710" s="37"/>
      <c r="AOL710" s="37"/>
      <c r="AOM710" s="34"/>
      <c r="AON710" s="40"/>
      <c r="AOO710" s="34"/>
      <c r="AOP710" s="34"/>
      <c r="AOQ710" s="35"/>
      <c r="AOR710" s="36"/>
      <c r="AOS710" s="37"/>
      <c r="AOT710" s="34"/>
      <c r="AOU710" s="34"/>
      <c r="AOV710" s="41"/>
      <c r="AOW710" s="41"/>
      <c r="AOX710" s="41"/>
      <c r="AOY710" s="41"/>
      <c r="AOZ710" s="36"/>
      <c r="APA710" s="41"/>
      <c r="APB710" s="36"/>
      <c r="APC710" s="34"/>
      <c r="APD710" s="34"/>
      <c r="APE710" s="37"/>
      <c r="APF710" s="38"/>
      <c r="APG710" s="34"/>
      <c r="APH710" s="39"/>
      <c r="API710" s="39"/>
      <c r="APJ710" s="39"/>
      <c r="APK710" s="39"/>
      <c r="APL710" s="39"/>
      <c r="APM710" s="39"/>
      <c r="APN710" s="39"/>
      <c r="APO710" s="39"/>
      <c r="APP710" s="39"/>
      <c r="APQ710" s="39"/>
      <c r="APR710" s="39"/>
      <c r="APS710" s="37"/>
      <c r="APT710" s="37"/>
      <c r="APU710" s="37"/>
      <c r="APV710" s="37"/>
      <c r="APW710" s="34"/>
      <c r="APX710" s="40"/>
      <c r="APY710" s="34"/>
      <c r="APZ710" s="34"/>
      <c r="AQA710" s="35"/>
      <c r="AQB710" s="36"/>
      <c r="AQC710" s="37"/>
      <c r="AQD710" s="34"/>
      <c r="AQE710" s="34"/>
      <c r="AQF710" s="41"/>
      <c r="AQG710" s="41"/>
      <c r="AQH710" s="41"/>
      <c r="AQI710" s="41"/>
      <c r="AQJ710" s="36"/>
      <c r="AQK710" s="41"/>
      <c r="AQL710" s="36"/>
      <c r="AQM710" s="34"/>
      <c r="AQN710" s="34"/>
      <c r="AQO710" s="37"/>
      <c r="AQP710" s="38"/>
      <c r="AQQ710" s="34"/>
      <c r="AQR710" s="39"/>
      <c r="AQS710" s="39"/>
      <c r="AQT710" s="39"/>
      <c r="AQU710" s="39"/>
      <c r="AQV710" s="39"/>
      <c r="AQW710" s="39"/>
      <c r="AQX710" s="39"/>
      <c r="AQY710" s="39"/>
      <c r="AQZ710" s="39"/>
      <c r="ARA710" s="39"/>
      <c r="ARB710" s="39"/>
      <c r="ARC710" s="37"/>
      <c r="ARD710" s="37"/>
      <c r="ARE710" s="37"/>
      <c r="ARF710" s="37"/>
      <c r="ARG710" s="34"/>
      <c r="ARH710" s="40"/>
      <c r="ARI710" s="34"/>
      <c r="ARJ710" s="34"/>
      <c r="ARK710" s="35"/>
      <c r="ARL710" s="36"/>
      <c r="ARM710" s="37"/>
      <c r="ARN710" s="34"/>
      <c r="ARO710" s="34"/>
      <c r="ARP710" s="41"/>
      <c r="ARQ710" s="41"/>
      <c r="ARR710" s="41"/>
      <c r="ARS710" s="41"/>
      <c r="ART710" s="36"/>
      <c r="ARU710" s="41"/>
      <c r="ARV710" s="36"/>
      <c r="ARW710" s="34"/>
      <c r="ARX710" s="34"/>
      <c r="ARY710" s="37"/>
      <c r="ARZ710" s="38"/>
      <c r="ASA710" s="34"/>
      <c r="ASB710" s="39"/>
      <c r="ASC710" s="39"/>
      <c r="ASD710" s="39"/>
      <c r="ASE710" s="39"/>
      <c r="ASF710" s="39"/>
      <c r="ASG710" s="39"/>
      <c r="ASH710" s="39"/>
      <c r="ASI710" s="39"/>
      <c r="ASJ710" s="39"/>
      <c r="ASK710" s="39"/>
      <c r="ASL710" s="39"/>
      <c r="ASM710" s="37"/>
      <c r="ASN710" s="37"/>
      <c r="ASO710" s="37"/>
      <c r="ASP710" s="37"/>
      <c r="ASQ710" s="34"/>
      <c r="ASR710" s="40"/>
      <c r="ASS710" s="34"/>
      <c r="AST710" s="34"/>
      <c r="ASU710" s="35"/>
      <c r="ASV710" s="36"/>
      <c r="ASW710" s="37"/>
      <c r="ASX710" s="34"/>
      <c r="ASY710" s="34"/>
      <c r="ASZ710" s="41"/>
      <c r="ATA710" s="41"/>
      <c r="ATB710" s="41"/>
      <c r="ATC710" s="41"/>
      <c r="ATD710" s="36"/>
      <c r="ATE710" s="41"/>
      <c r="ATF710" s="36"/>
      <c r="ATG710" s="34"/>
      <c r="ATH710" s="34"/>
      <c r="ATI710" s="37"/>
      <c r="ATJ710" s="38"/>
      <c r="ATK710" s="34"/>
      <c r="ATL710" s="39"/>
      <c r="ATM710" s="39"/>
      <c r="ATN710" s="39"/>
      <c r="ATO710" s="39"/>
      <c r="ATP710" s="39"/>
      <c r="ATQ710" s="39"/>
      <c r="ATR710" s="39"/>
      <c r="ATS710" s="39"/>
      <c r="ATT710" s="39"/>
      <c r="ATU710" s="39"/>
      <c r="ATV710" s="39"/>
      <c r="ATW710" s="37"/>
      <c r="ATX710" s="37"/>
      <c r="ATY710" s="37"/>
      <c r="ATZ710" s="37"/>
      <c r="AUA710" s="34"/>
      <c r="AUB710" s="40"/>
      <c r="AUC710" s="34"/>
      <c r="AUD710" s="34"/>
      <c r="AUE710" s="35"/>
      <c r="AUF710" s="36"/>
      <c r="AUG710" s="37"/>
      <c r="AUH710" s="34"/>
      <c r="AUI710" s="34"/>
      <c r="AUJ710" s="41"/>
      <c r="AUK710" s="41"/>
      <c r="AUL710" s="41"/>
      <c r="AUM710" s="41"/>
      <c r="AUN710" s="36"/>
      <c r="AUO710" s="41"/>
      <c r="AUP710" s="36"/>
      <c r="AUQ710" s="34"/>
      <c r="AUR710" s="34"/>
      <c r="AUS710" s="37"/>
      <c r="AUT710" s="38"/>
      <c r="AUU710" s="34"/>
      <c r="AUV710" s="39"/>
      <c r="AUW710" s="39"/>
      <c r="AUX710" s="39"/>
      <c r="AUY710" s="39"/>
      <c r="AUZ710" s="39"/>
      <c r="AVA710" s="39"/>
      <c r="AVB710" s="39"/>
      <c r="AVC710" s="39"/>
      <c r="AVD710" s="39"/>
      <c r="AVE710" s="39"/>
      <c r="AVF710" s="39"/>
      <c r="AVG710" s="37"/>
      <c r="AVH710" s="37"/>
      <c r="AVI710" s="37"/>
      <c r="AVJ710" s="37"/>
      <c r="AVK710" s="34"/>
      <c r="AVL710" s="40"/>
      <c r="AVM710" s="34"/>
      <c r="AVN710" s="34"/>
      <c r="AVO710" s="35"/>
      <c r="AVP710" s="36"/>
      <c r="AVQ710" s="37"/>
      <c r="AVR710" s="34"/>
      <c r="AVS710" s="34"/>
      <c r="AVT710" s="41"/>
      <c r="AVU710" s="41"/>
      <c r="AVV710" s="41"/>
      <c r="AVW710" s="41"/>
      <c r="AVX710" s="36"/>
      <c r="AVY710" s="41"/>
      <c r="AVZ710" s="36"/>
      <c r="AWA710" s="34"/>
      <c r="AWB710" s="34"/>
      <c r="AWC710" s="37"/>
      <c r="AWD710" s="38"/>
      <c r="AWE710" s="34"/>
      <c r="AWF710" s="39"/>
      <c r="AWG710" s="39"/>
      <c r="AWH710" s="39"/>
      <c r="AWI710" s="39"/>
      <c r="AWJ710" s="39"/>
      <c r="AWK710" s="39"/>
      <c r="AWL710" s="39"/>
      <c r="AWM710" s="39"/>
      <c r="AWN710" s="39"/>
      <c r="AWO710" s="39"/>
      <c r="AWP710" s="39"/>
      <c r="AWQ710" s="37"/>
      <c r="AWR710" s="37"/>
      <c r="AWS710" s="37"/>
      <c r="AWT710" s="37"/>
      <c r="AWU710" s="34"/>
      <c r="AWV710" s="40"/>
      <c r="AWW710" s="34"/>
      <c r="AWX710" s="34"/>
      <c r="AWY710" s="35"/>
      <c r="AWZ710" s="36"/>
      <c r="AXA710" s="37"/>
      <c r="AXB710" s="34"/>
      <c r="AXC710" s="34"/>
      <c r="AXD710" s="41"/>
      <c r="AXE710" s="41"/>
      <c r="AXF710" s="41"/>
      <c r="AXG710" s="41"/>
      <c r="AXH710" s="36"/>
      <c r="AXI710" s="41"/>
      <c r="AXJ710" s="36"/>
      <c r="AXK710" s="34"/>
      <c r="AXL710" s="34"/>
      <c r="AXM710" s="37"/>
      <c r="AXN710" s="38"/>
      <c r="AXO710" s="34"/>
      <c r="AXP710" s="39"/>
      <c r="AXQ710" s="39"/>
      <c r="AXR710" s="39"/>
      <c r="AXS710" s="39"/>
      <c r="AXT710" s="39"/>
      <c r="AXU710" s="39"/>
      <c r="AXV710" s="39"/>
      <c r="AXW710" s="39"/>
      <c r="AXX710" s="39"/>
      <c r="AXY710" s="39"/>
      <c r="AXZ710" s="39"/>
      <c r="AYA710" s="37"/>
      <c r="AYB710" s="37"/>
      <c r="AYC710" s="37"/>
      <c r="AYD710" s="37"/>
      <c r="AYE710" s="34"/>
      <c r="AYF710" s="40"/>
      <c r="AYG710" s="34"/>
      <c r="AYH710" s="34"/>
      <c r="AYI710" s="35"/>
      <c r="AYJ710" s="36"/>
      <c r="AYK710" s="37"/>
      <c r="AYL710" s="34"/>
      <c r="AYM710" s="34"/>
      <c r="AYN710" s="41"/>
      <c r="AYO710" s="41"/>
      <c r="AYP710" s="41"/>
      <c r="AYQ710" s="41"/>
      <c r="AYR710" s="36"/>
      <c r="AYS710" s="41"/>
      <c r="AYT710" s="36"/>
      <c r="AYU710" s="34"/>
      <c r="AYV710" s="34"/>
      <c r="AYW710" s="37"/>
      <c r="AYX710" s="38"/>
      <c r="AYY710" s="34"/>
      <c r="AYZ710" s="39"/>
      <c r="AZA710" s="39"/>
      <c r="AZB710" s="39"/>
      <c r="AZC710" s="39"/>
      <c r="AZD710" s="39"/>
      <c r="AZE710" s="39"/>
      <c r="AZF710" s="39"/>
      <c r="AZG710" s="39"/>
      <c r="AZH710" s="39"/>
      <c r="AZI710" s="39"/>
      <c r="AZJ710" s="39"/>
      <c r="AZK710" s="37"/>
      <c r="AZL710" s="37"/>
      <c r="AZM710" s="37"/>
      <c r="AZN710" s="37"/>
      <c r="AZO710" s="34"/>
      <c r="AZP710" s="40"/>
      <c r="AZQ710" s="34"/>
      <c r="AZR710" s="34"/>
      <c r="AZS710" s="35"/>
      <c r="AZT710" s="36"/>
      <c r="AZU710" s="37"/>
      <c r="AZV710" s="34"/>
      <c r="AZW710" s="34"/>
      <c r="AZX710" s="41"/>
      <c r="AZY710" s="41"/>
      <c r="AZZ710" s="41"/>
      <c r="BAA710" s="41"/>
      <c r="BAB710" s="36"/>
      <c r="BAC710" s="41"/>
      <c r="BAD710" s="36"/>
      <c r="BAE710" s="34"/>
      <c r="BAF710" s="34"/>
      <c r="BAG710" s="37"/>
      <c r="BAH710" s="38"/>
      <c r="BAI710" s="34"/>
      <c r="BAJ710" s="39"/>
      <c r="BAK710" s="39"/>
      <c r="BAL710" s="39"/>
      <c r="BAM710" s="39"/>
      <c r="BAN710" s="39"/>
      <c r="BAO710" s="39"/>
      <c r="BAP710" s="39"/>
      <c r="BAQ710" s="39"/>
      <c r="BAR710" s="39"/>
      <c r="BAS710" s="39"/>
      <c r="BAT710" s="39"/>
      <c r="BAU710" s="37"/>
      <c r="BAV710" s="37"/>
      <c r="BAW710" s="37"/>
      <c r="BAX710" s="37"/>
      <c r="BAY710" s="34"/>
      <c r="BAZ710" s="40"/>
      <c r="BBA710" s="34"/>
      <c r="BBB710" s="34"/>
      <c r="BBC710" s="35"/>
      <c r="BBD710" s="36"/>
      <c r="BBE710" s="37"/>
      <c r="BBF710" s="34"/>
      <c r="BBG710" s="34"/>
      <c r="BBH710" s="41"/>
      <c r="BBI710" s="41"/>
      <c r="BBJ710" s="41"/>
      <c r="BBK710" s="41"/>
      <c r="BBL710" s="36"/>
      <c r="BBM710" s="41"/>
      <c r="BBN710" s="36"/>
      <c r="BBO710" s="34"/>
      <c r="BBP710" s="34"/>
      <c r="BBQ710" s="37"/>
      <c r="BBR710" s="38"/>
      <c r="BBS710" s="34"/>
      <c r="BBT710" s="39"/>
      <c r="BBU710" s="39"/>
      <c r="BBV710" s="39"/>
      <c r="BBW710" s="39"/>
      <c r="BBX710" s="39"/>
      <c r="BBY710" s="39"/>
      <c r="BBZ710" s="39"/>
      <c r="BCA710" s="39"/>
      <c r="BCB710" s="39"/>
      <c r="BCC710" s="39"/>
      <c r="BCD710" s="39"/>
      <c r="BCE710" s="37"/>
      <c r="BCF710" s="37"/>
      <c r="BCG710" s="37"/>
      <c r="BCH710" s="37"/>
      <c r="BCI710" s="34"/>
      <c r="BCJ710" s="40"/>
      <c r="BCK710" s="34"/>
      <c r="BCL710" s="34"/>
      <c r="BCM710" s="35"/>
      <c r="BCN710" s="36"/>
      <c r="BCO710" s="37"/>
      <c r="BCP710" s="34"/>
      <c r="BCQ710" s="34"/>
      <c r="BCR710" s="41"/>
      <c r="BCS710" s="41"/>
      <c r="BCT710" s="41"/>
      <c r="BCU710" s="41"/>
      <c r="BCV710" s="36"/>
      <c r="BCW710" s="41"/>
      <c r="BCX710" s="36"/>
      <c r="BCY710" s="34"/>
      <c r="BCZ710" s="34"/>
      <c r="BDA710" s="37"/>
      <c r="BDB710" s="38"/>
      <c r="BDC710" s="34"/>
      <c r="BDD710" s="39"/>
      <c r="BDE710" s="39"/>
      <c r="BDF710" s="39"/>
      <c r="BDG710" s="39"/>
      <c r="BDH710" s="39"/>
      <c r="BDI710" s="39"/>
      <c r="BDJ710" s="39"/>
      <c r="BDK710" s="39"/>
      <c r="BDL710" s="39"/>
      <c r="BDM710" s="39"/>
      <c r="BDN710" s="39"/>
      <c r="BDO710" s="37"/>
      <c r="BDP710" s="37"/>
      <c r="BDQ710" s="37"/>
      <c r="BDR710" s="37"/>
      <c r="BDS710" s="34"/>
      <c r="BDT710" s="40"/>
      <c r="BDU710" s="34"/>
      <c r="BDV710" s="34"/>
      <c r="BDW710" s="35"/>
      <c r="BDX710" s="36"/>
      <c r="BDY710" s="37"/>
      <c r="BDZ710" s="34"/>
      <c r="BEA710" s="34"/>
      <c r="BEB710" s="41"/>
      <c r="BEC710" s="41"/>
      <c r="BED710" s="41"/>
      <c r="BEE710" s="41"/>
      <c r="BEF710" s="36"/>
      <c r="BEG710" s="41"/>
      <c r="BEH710" s="36"/>
      <c r="BEI710" s="34"/>
      <c r="BEJ710" s="34"/>
      <c r="BEK710" s="37"/>
      <c r="BEL710" s="38"/>
      <c r="BEM710" s="34"/>
      <c r="BEN710" s="39"/>
      <c r="BEO710" s="39"/>
      <c r="BEP710" s="39"/>
      <c r="BEQ710" s="39"/>
      <c r="BER710" s="39"/>
      <c r="BES710" s="39"/>
      <c r="BET710" s="39"/>
      <c r="BEU710" s="39"/>
      <c r="BEV710" s="39"/>
      <c r="BEW710" s="39"/>
      <c r="BEX710" s="39"/>
      <c r="BEY710" s="37"/>
      <c r="BEZ710" s="37"/>
      <c r="BFA710" s="37"/>
      <c r="BFB710" s="37"/>
      <c r="BFC710" s="34"/>
      <c r="BFD710" s="40"/>
      <c r="BFE710" s="34"/>
      <c r="BFF710" s="34"/>
      <c r="BFG710" s="35"/>
      <c r="BFH710" s="36"/>
      <c r="BFI710" s="37"/>
      <c r="BFJ710" s="34"/>
      <c r="BFK710" s="34"/>
      <c r="BFL710" s="41"/>
      <c r="BFM710" s="41"/>
      <c r="BFN710" s="41"/>
      <c r="BFO710" s="41"/>
      <c r="BFP710" s="36"/>
      <c r="BFQ710" s="41"/>
      <c r="BFR710" s="36"/>
      <c r="BFS710" s="34"/>
      <c r="BFT710" s="34"/>
      <c r="BFU710" s="37"/>
      <c r="BFV710" s="38"/>
      <c r="BFW710" s="34"/>
      <c r="BFX710" s="39"/>
      <c r="BFY710" s="39"/>
      <c r="BFZ710" s="39"/>
      <c r="BGA710" s="39"/>
      <c r="BGB710" s="39"/>
      <c r="BGC710" s="39"/>
      <c r="BGD710" s="39"/>
      <c r="BGE710" s="39"/>
      <c r="BGF710" s="39"/>
      <c r="BGG710" s="39"/>
      <c r="BGH710" s="39"/>
      <c r="BGI710" s="37"/>
      <c r="BGJ710" s="37"/>
      <c r="BGK710" s="37"/>
      <c r="BGL710" s="37"/>
      <c r="BGM710" s="34"/>
      <c r="BGN710" s="40"/>
      <c r="BGO710" s="34"/>
      <c r="BGP710" s="34"/>
      <c r="BGQ710" s="35"/>
      <c r="BGR710" s="36"/>
      <c r="BGS710" s="37"/>
      <c r="BGT710" s="34"/>
      <c r="BGU710" s="34"/>
      <c r="BGV710" s="41"/>
      <c r="BGW710" s="41"/>
      <c r="BGX710" s="41"/>
      <c r="BGY710" s="41"/>
      <c r="BGZ710" s="36"/>
      <c r="BHA710" s="41"/>
      <c r="BHB710" s="36"/>
      <c r="BHC710" s="34"/>
      <c r="BHD710" s="34"/>
      <c r="BHE710" s="37"/>
      <c r="BHF710" s="38"/>
      <c r="BHG710" s="34"/>
      <c r="BHH710" s="39"/>
      <c r="BHI710" s="39"/>
      <c r="BHJ710" s="39"/>
      <c r="BHK710" s="39"/>
      <c r="BHL710" s="39"/>
      <c r="BHM710" s="39"/>
      <c r="BHN710" s="39"/>
      <c r="BHO710" s="39"/>
      <c r="BHP710" s="39"/>
      <c r="BHQ710" s="39"/>
      <c r="BHR710" s="39"/>
      <c r="BHS710" s="37"/>
      <c r="BHT710" s="37"/>
      <c r="BHU710" s="37"/>
      <c r="BHV710" s="37"/>
      <c r="BHW710" s="34"/>
      <c r="BHX710" s="40"/>
      <c r="BHY710" s="34"/>
      <c r="BHZ710" s="34"/>
      <c r="BIA710" s="35"/>
      <c r="BIB710" s="36"/>
      <c r="BIC710" s="37"/>
      <c r="BID710" s="34"/>
      <c r="BIE710" s="34"/>
      <c r="BIF710" s="41"/>
      <c r="BIG710" s="41"/>
      <c r="BIH710" s="41"/>
      <c r="BII710" s="41"/>
      <c r="BIJ710" s="36"/>
      <c r="BIK710" s="41"/>
      <c r="BIL710" s="36"/>
      <c r="BIM710" s="34"/>
      <c r="BIN710" s="34"/>
      <c r="BIO710" s="37"/>
      <c r="BIP710" s="38"/>
      <c r="BIQ710" s="34"/>
      <c r="BIR710" s="39"/>
      <c r="BIS710" s="39"/>
      <c r="BIT710" s="39"/>
      <c r="BIU710" s="39"/>
      <c r="BIV710" s="39"/>
      <c r="BIW710" s="39"/>
      <c r="BIX710" s="39"/>
      <c r="BIY710" s="39"/>
      <c r="BIZ710" s="39"/>
      <c r="BJA710" s="39"/>
      <c r="BJB710" s="39"/>
      <c r="BJC710" s="37"/>
      <c r="BJD710" s="37"/>
      <c r="BJE710" s="37"/>
      <c r="BJF710" s="37"/>
      <c r="BJG710" s="34"/>
      <c r="BJH710" s="40"/>
      <c r="BJI710" s="34"/>
      <c r="BJJ710" s="34"/>
      <c r="BJK710" s="35"/>
      <c r="BJL710" s="36"/>
      <c r="BJM710" s="37"/>
      <c r="BJN710" s="34"/>
      <c r="BJO710" s="34"/>
      <c r="BJP710" s="41"/>
      <c r="BJQ710" s="41"/>
      <c r="BJR710" s="41"/>
      <c r="BJS710" s="41"/>
      <c r="BJT710" s="36"/>
      <c r="BJU710" s="41"/>
      <c r="BJV710" s="36"/>
      <c r="BJW710" s="34"/>
      <c r="BJX710" s="34"/>
      <c r="BJY710" s="37"/>
      <c r="BJZ710" s="38"/>
      <c r="BKA710" s="34"/>
      <c r="BKB710" s="39"/>
      <c r="BKC710" s="39"/>
      <c r="BKD710" s="39"/>
      <c r="BKE710" s="39"/>
      <c r="BKF710" s="39"/>
      <c r="BKG710" s="39"/>
      <c r="BKH710" s="39"/>
      <c r="BKI710" s="39"/>
      <c r="BKJ710" s="39"/>
      <c r="BKK710" s="39"/>
      <c r="BKL710" s="39"/>
      <c r="BKM710" s="37"/>
      <c r="BKN710" s="37"/>
      <c r="BKO710" s="37"/>
      <c r="BKP710" s="37"/>
      <c r="BKQ710" s="34"/>
      <c r="BKR710" s="40"/>
      <c r="BKS710" s="34"/>
      <c r="BKT710" s="34"/>
      <c r="BKU710" s="35"/>
      <c r="BKV710" s="36"/>
      <c r="BKW710" s="37"/>
      <c r="BKX710" s="34"/>
      <c r="BKY710" s="34"/>
      <c r="BKZ710" s="41"/>
      <c r="BLA710" s="41"/>
      <c r="BLB710" s="41"/>
      <c r="BLC710" s="41"/>
      <c r="BLD710" s="36"/>
      <c r="BLE710" s="41"/>
      <c r="BLF710" s="36"/>
      <c r="BLG710" s="34"/>
      <c r="BLH710" s="34"/>
      <c r="BLI710" s="37"/>
      <c r="BLJ710" s="38"/>
      <c r="BLK710" s="34"/>
      <c r="BLL710" s="39"/>
      <c r="BLM710" s="39"/>
      <c r="BLN710" s="39"/>
      <c r="BLO710" s="39"/>
      <c r="BLP710" s="39"/>
      <c r="BLQ710" s="39"/>
      <c r="BLR710" s="39"/>
      <c r="BLS710" s="39"/>
      <c r="BLT710" s="39"/>
      <c r="BLU710" s="39"/>
      <c r="BLV710" s="39"/>
      <c r="BLW710" s="37"/>
      <c r="BLX710" s="37"/>
      <c r="BLY710" s="37"/>
      <c r="BLZ710" s="37"/>
      <c r="BMA710" s="34"/>
      <c r="BMB710" s="40"/>
      <c r="BMC710" s="34"/>
      <c r="BMD710" s="34"/>
      <c r="BME710" s="35"/>
      <c r="BMF710" s="36"/>
      <c r="BMG710" s="37"/>
      <c r="BMH710" s="34"/>
      <c r="BMI710" s="34"/>
      <c r="BMJ710" s="41"/>
      <c r="BMK710" s="41"/>
      <c r="BML710" s="41"/>
      <c r="BMM710" s="41"/>
      <c r="BMN710" s="36"/>
      <c r="BMO710" s="41"/>
      <c r="BMP710" s="36"/>
      <c r="BMQ710" s="34"/>
      <c r="BMR710" s="34"/>
      <c r="BMS710" s="37"/>
      <c r="BMT710" s="38"/>
      <c r="BMU710" s="34"/>
      <c r="BMV710" s="39"/>
      <c r="BMW710" s="39"/>
      <c r="BMX710" s="39"/>
      <c r="BMY710" s="39"/>
      <c r="BMZ710" s="39"/>
      <c r="BNA710" s="39"/>
      <c r="BNB710" s="39"/>
      <c r="BNC710" s="39"/>
      <c r="BND710" s="39"/>
      <c r="BNE710" s="39"/>
      <c r="BNF710" s="39"/>
      <c r="BNG710" s="37"/>
      <c r="BNH710" s="37"/>
      <c r="BNI710" s="37"/>
      <c r="BNJ710" s="37"/>
      <c r="BNK710" s="34"/>
      <c r="BNL710" s="40"/>
      <c r="BNM710" s="34"/>
      <c r="BNN710" s="34"/>
      <c r="BNO710" s="35"/>
      <c r="BNP710" s="36"/>
      <c r="BNQ710" s="37"/>
      <c r="BNR710" s="34"/>
      <c r="BNS710" s="34"/>
      <c r="BNT710" s="41"/>
      <c r="BNU710" s="41"/>
      <c r="BNV710" s="41"/>
      <c r="BNW710" s="41"/>
      <c r="BNX710" s="36"/>
      <c r="BNY710" s="41"/>
      <c r="BNZ710" s="36"/>
      <c r="BOA710" s="34"/>
      <c r="BOB710" s="34"/>
      <c r="BOC710" s="37"/>
      <c r="BOD710" s="38"/>
      <c r="BOE710" s="34"/>
      <c r="BOF710" s="39"/>
      <c r="BOG710" s="39"/>
      <c r="BOH710" s="39"/>
      <c r="BOI710" s="39"/>
      <c r="BOJ710" s="39"/>
      <c r="BOK710" s="39"/>
      <c r="BOL710" s="39"/>
      <c r="BOM710" s="39"/>
      <c r="BON710" s="39"/>
      <c r="BOO710" s="39"/>
      <c r="BOP710" s="39"/>
      <c r="BOQ710" s="37"/>
      <c r="BOR710" s="37"/>
      <c r="BOS710" s="37"/>
      <c r="BOT710" s="37"/>
      <c r="BOU710" s="34"/>
      <c r="BOV710" s="40"/>
      <c r="BOW710" s="34"/>
      <c r="BOX710" s="34"/>
      <c r="BOY710" s="35"/>
      <c r="BOZ710" s="36"/>
      <c r="BPA710" s="37"/>
      <c r="BPB710" s="34"/>
      <c r="BPC710" s="34"/>
      <c r="BPD710" s="41"/>
      <c r="BPE710" s="41"/>
      <c r="BPF710" s="41"/>
      <c r="BPG710" s="41"/>
      <c r="BPH710" s="36"/>
      <c r="BPI710" s="41"/>
      <c r="BPJ710" s="36"/>
      <c r="BPK710" s="34"/>
      <c r="BPL710" s="34"/>
      <c r="BPM710" s="37"/>
      <c r="BPN710" s="38"/>
      <c r="BPO710" s="34"/>
      <c r="BPP710" s="39"/>
      <c r="BPQ710" s="39"/>
      <c r="BPR710" s="39"/>
      <c r="BPS710" s="39"/>
      <c r="BPT710" s="39"/>
      <c r="BPU710" s="39"/>
      <c r="BPV710" s="39"/>
      <c r="BPW710" s="39"/>
      <c r="BPX710" s="39"/>
      <c r="BPY710" s="39"/>
      <c r="BPZ710" s="39"/>
      <c r="BQA710" s="37"/>
      <c r="BQB710" s="37"/>
      <c r="BQC710" s="37"/>
      <c r="BQD710" s="37"/>
      <c r="BQE710" s="34"/>
      <c r="BQF710" s="40"/>
      <c r="BQG710" s="34"/>
      <c r="BQH710" s="34"/>
      <c r="BQI710" s="35"/>
      <c r="BQJ710" s="36"/>
      <c r="BQK710" s="37"/>
      <c r="BQL710" s="34"/>
      <c r="BQM710" s="34"/>
      <c r="BQN710" s="41"/>
      <c r="BQO710" s="41"/>
      <c r="BQP710" s="41"/>
      <c r="BQQ710" s="41"/>
      <c r="BQR710" s="36"/>
      <c r="BQS710" s="41"/>
      <c r="BQT710" s="36"/>
      <c r="BQU710" s="34"/>
      <c r="BQV710" s="34"/>
      <c r="BQW710" s="37"/>
      <c r="BQX710" s="38"/>
      <c r="BQY710" s="34"/>
      <c r="BQZ710" s="39"/>
      <c r="BRA710" s="39"/>
      <c r="BRB710" s="39"/>
      <c r="BRC710" s="39"/>
      <c r="BRD710" s="39"/>
      <c r="BRE710" s="39"/>
      <c r="BRF710" s="39"/>
      <c r="BRG710" s="39"/>
      <c r="BRH710" s="39"/>
      <c r="BRI710" s="39"/>
      <c r="BRJ710" s="39"/>
      <c r="BRK710" s="37"/>
      <c r="BRL710" s="37"/>
      <c r="BRM710" s="37"/>
      <c r="BRN710" s="37"/>
      <c r="BRO710" s="34"/>
      <c r="BRP710" s="40"/>
      <c r="BRQ710" s="34"/>
      <c r="BRR710" s="34"/>
      <c r="BRS710" s="35"/>
      <c r="BRT710" s="36"/>
      <c r="BRU710" s="37"/>
      <c r="BRV710" s="34"/>
      <c r="BRW710" s="34"/>
      <c r="BRX710" s="41"/>
      <c r="BRY710" s="41"/>
      <c r="BRZ710" s="41"/>
      <c r="BSA710" s="41"/>
      <c r="BSB710" s="36"/>
      <c r="BSC710" s="41"/>
      <c r="BSD710" s="36"/>
      <c r="BSE710" s="34"/>
      <c r="BSF710" s="34"/>
      <c r="BSG710" s="37"/>
      <c r="BSH710" s="38"/>
      <c r="BSI710" s="34"/>
      <c r="BSJ710" s="39"/>
      <c r="BSK710" s="39"/>
      <c r="BSL710" s="39"/>
      <c r="BSM710" s="39"/>
      <c r="BSN710" s="39"/>
      <c r="BSO710" s="39"/>
      <c r="BSP710" s="39"/>
      <c r="BSQ710" s="39"/>
      <c r="BSR710" s="39"/>
      <c r="BSS710" s="39"/>
      <c r="BST710" s="39"/>
      <c r="BSU710" s="37"/>
      <c r="BSV710" s="37"/>
      <c r="BSW710" s="37"/>
      <c r="BSX710" s="37"/>
      <c r="BSY710" s="34"/>
      <c r="BSZ710" s="40"/>
      <c r="BTA710" s="34"/>
      <c r="BTB710" s="34"/>
      <c r="BTC710" s="35"/>
      <c r="BTD710" s="36"/>
      <c r="BTE710" s="37"/>
      <c r="BTF710" s="34"/>
      <c r="BTG710" s="34"/>
      <c r="BTH710" s="41"/>
      <c r="BTI710" s="41"/>
      <c r="BTJ710" s="41"/>
      <c r="BTK710" s="41"/>
      <c r="BTL710" s="36"/>
      <c r="BTM710" s="41"/>
      <c r="BTN710" s="36"/>
      <c r="BTO710" s="34"/>
      <c r="BTP710" s="34"/>
      <c r="BTQ710" s="37"/>
      <c r="BTR710" s="38"/>
      <c r="BTS710" s="34"/>
      <c r="BTT710" s="39"/>
      <c r="BTU710" s="39"/>
      <c r="BTV710" s="39"/>
      <c r="BTW710" s="39"/>
      <c r="BTX710" s="39"/>
      <c r="BTY710" s="39"/>
      <c r="BTZ710" s="39"/>
      <c r="BUA710" s="39"/>
      <c r="BUB710" s="39"/>
      <c r="BUC710" s="39"/>
      <c r="BUD710" s="39"/>
      <c r="BUE710" s="37"/>
      <c r="BUF710" s="37"/>
      <c r="BUG710" s="37"/>
      <c r="BUH710" s="37"/>
      <c r="BUI710" s="34"/>
      <c r="BUJ710" s="40"/>
      <c r="BUK710" s="34"/>
      <c r="BUL710" s="34"/>
      <c r="BUM710" s="35"/>
      <c r="BUN710" s="36"/>
      <c r="BUO710" s="37"/>
      <c r="BUP710" s="34"/>
      <c r="BUQ710" s="34"/>
      <c r="BUR710" s="41"/>
      <c r="BUS710" s="41"/>
      <c r="BUT710" s="41"/>
      <c r="BUU710" s="41"/>
      <c r="BUV710" s="36"/>
      <c r="BUW710" s="41"/>
      <c r="BUX710" s="36"/>
      <c r="BUY710" s="34"/>
      <c r="BUZ710" s="34"/>
      <c r="BVA710" s="37"/>
      <c r="BVB710" s="38"/>
      <c r="BVC710" s="34"/>
      <c r="BVD710" s="39"/>
      <c r="BVE710" s="39"/>
      <c r="BVF710" s="39"/>
      <c r="BVG710" s="39"/>
      <c r="BVH710" s="39"/>
      <c r="BVI710" s="39"/>
      <c r="BVJ710" s="39"/>
      <c r="BVK710" s="39"/>
      <c r="BVL710" s="39"/>
      <c r="BVM710" s="39"/>
      <c r="BVN710" s="39"/>
      <c r="BVO710" s="37"/>
      <c r="BVP710" s="37"/>
      <c r="BVQ710" s="37"/>
      <c r="BVR710" s="37"/>
      <c r="BVS710" s="34"/>
      <c r="BVT710" s="40"/>
      <c r="BVU710" s="34"/>
      <c r="BVV710" s="34"/>
      <c r="BVW710" s="35"/>
      <c r="BVX710" s="36"/>
      <c r="BVY710" s="37"/>
      <c r="BVZ710" s="34"/>
      <c r="BWA710" s="34"/>
      <c r="BWB710" s="41"/>
      <c r="BWC710" s="41"/>
      <c r="BWD710" s="41"/>
      <c r="BWE710" s="41"/>
      <c r="BWF710" s="36"/>
      <c r="BWG710" s="41"/>
      <c r="BWH710" s="36"/>
      <c r="BWI710" s="34"/>
      <c r="BWJ710" s="34"/>
      <c r="BWK710" s="37"/>
      <c r="BWL710" s="38"/>
      <c r="BWM710" s="34"/>
      <c r="BWN710" s="39"/>
      <c r="BWO710" s="39"/>
      <c r="BWP710" s="39"/>
      <c r="BWQ710" s="39"/>
      <c r="BWR710" s="39"/>
      <c r="BWS710" s="39"/>
      <c r="BWT710" s="39"/>
      <c r="BWU710" s="39"/>
      <c r="BWV710" s="39"/>
      <c r="BWW710" s="39"/>
      <c r="BWX710" s="39"/>
      <c r="BWY710" s="37"/>
      <c r="BWZ710" s="37"/>
      <c r="BXA710" s="37"/>
      <c r="BXB710" s="37"/>
      <c r="BXC710" s="34"/>
      <c r="BXD710" s="40"/>
      <c r="BXE710" s="34"/>
      <c r="BXF710" s="34"/>
      <c r="BXG710" s="35"/>
      <c r="BXH710" s="36"/>
      <c r="BXI710" s="37"/>
      <c r="BXJ710" s="34"/>
      <c r="BXK710" s="34"/>
      <c r="BXL710" s="41"/>
      <c r="BXM710" s="41"/>
      <c r="BXN710" s="41"/>
      <c r="BXO710" s="41"/>
      <c r="BXP710" s="36"/>
      <c r="BXQ710" s="41"/>
      <c r="BXR710" s="36"/>
      <c r="BXS710" s="34"/>
      <c r="BXT710" s="34"/>
      <c r="BXU710" s="37"/>
      <c r="BXV710" s="38"/>
      <c r="BXW710" s="34"/>
      <c r="BXX710" s="39"/>
      <c r="BXY710" s="39"/>
      <c r="BXZ710" s="39"/>
      <c r="BYA710" s="39"/>
      <c r="BYB710" s="39"/>
      <c r="BYC710" s="39"/>
      <c r="BYD710" s="39"/>
      <c r="BYE710" s="39"/>
      <c r="BYF710" s="39"/>
      <c r="BYG710" s="39"/>
      <c r="BYH710" s="39"/>
      <c r="BYI710" s="37"/>
      <c r="BYJ710" s="37"/>
      <c r="BYK710" s="37"/>
      <c r="BYL710" s="37"/>
      <c r="BYM710" s="34"/>
      <c r="BYN710" s="40"/>
      <c r="BYO710" s="34"/>
      <c r="BYP710" s="34"/>
      <c r="BYQ710" s="35"/>
      <c r="BYR710" s="36"/>
      <c r="BYS710" s="37"/>
      <c r="BYT710" s="34"/>
      <c r="BYU710" s="34"/>
      <c r="BYV710" s="41"/>
      <c r="BYW710" s="41"/>
      <c r="BYX710" s="41"/>
      <c r="BYY710" s="41"/>
      <c r="BYZ710" s="36"/>
      <c r="BZA710" s="41"/>
      <c r="BZB710" s="36"/>
      <c r="BZC710" s="34"/>
      <c r="BZD710" s="34"/>
      <c r="BZE710" s="37"/>
      <c r="BZF710" s="38"/>
      <c r="BZG710" s="34"/>
      <c r="BZH710" s="39"/>
      <c r="BZI710" s="39"/>
      <c r="BZJ710" s="39"/>
      <c r="BZK710" s="39"/>
      <c r="BZL710" s="39"/>
      <c r="BZM710" s="39"/>
      <c r="BZN710" s="39"/>
      <c r="BZO710" s="39"/>
      <c r="BZP710" s="39"/>
      <c r="BZQ710" s="39"/>
      <c r="BZR710" s="39"/>
      <c r="BZS710" s="37"/>
      <c r="BZT710" s="37"/>
      <c r="BZU710" s="37"/>
      <c r="BZV710" s="37"/>
      <c r="BZW710" s="34"/>
      <c r="BZX710" s="40"/>
      <c r="BZY710" s="34"/>
      <c r="BZZ710" s="34"/>
      <c r="CAA710" s="35"/>
      <c r="CAB710" s="36"/>
      <c r="CAC710" s="37"/>
      <c r="CAD710" s="34"/>
      <c r="CAE710" s="34"/>
      <c r="CAF710" s="41"/>
      <c r="CAG710" s="41"/>
      <c r="CAH710" s="41"/>
      <c r="CAI710" s="41"/>
      <c r="CAJ710" s="36"/>
      <c r="CAK710" s="41"/>
      <c r="CAL710" s="36"/>
      <c r="CAM710" s="34"/>
      <c r="CAN710" s="34"/>
      <c r="CAO710" s="37"/>
      <c r="CAP710" s="38"/>
      <c r="CAQ710" s="34"/>
      <c r="CAR710" s="39"/>
      <c r="CAS710" s="39"/>
      <c r="CAT710" s="39"/>
      <c r="CAU710" s="39"/>
      <c r="CAV710" s="39"/>
      <c r="CAW710" s="39"/>
      <c r="CAX710" s="39"/>
      <c r="CAY710" s="39"/>
      <c r="CAZ710" s="39"/>
      <c r="CBA710" s="39"/>
      <c r="CBB710" s="39"/>
      <c r="CBC710" s="37"/>
      <c r="CBD710" s="37"/>
      <c r="CBE710" s="37"/>
      <c r="CBF710" s="37"/>
      <c r="CBG710" s="34"/>
      <c r="CBH710" s="40"/>
      <c r="CBI710" s="34"/>
      <c r="CBJ710" s="34"/>
      <c r="CBK710" s="35"/>
      <c r="CBL710" s="36"/>
      <c r="CBM710" s="37"/>
      <c r="CBN710" s="34"/>
      <c r="CBO710" s="34"/>
      <c r="CBP710" s="41"/>
      <c r="CBQ710" s="41"/>
      <c r="CBR710" s="41"/>
      <c r="CBS710" s="41"/>
      <c r="CBT710" s="36"/>
      <c r="CBU710" s="41"/>
      <c r="CBV710" s="36"/>
      <c r="CBW710" s="34"/>
      <c r="CBX710" s="34"/>
      <c r="CBY710" s="37"/>
      <c r="CBZ710" s="38"/>
      <c r="CCA710" s="34"/>
      <c r="CCB710" s="39"/>
      <c r="CCC710" s="39"/>
      <c r="CCD710" s="39"/>
      <c r="CCE710" s="39"/>
      <c r="CCF710" s="39"/>
      <c r="CCG710" s="39"/>
      <c r="CCH710" s="39"/>
      <c r="CCI710" s="39"/>
      <c r="CCJ710" s="39"/>
      <c r="CCK710" s="39"/>
      <c r="CCL710" s="39"/>
      <c r="CCM710" s="37"/>
      <c r="CCN710" s="37"/>
      <c r="CCO710" s="37"/>
      <c r="CCP710" s="37"/>
      <c r="CCQ710" s="34"/>
      <c r="CCR710" s="40"/>
      <c r="CCS710" s="34"/>
      <c r="CCT710" s="34"/>
      <c r="CCU710" s="35"/>
      <c r="CCV710" s="36"/>
      <c r="CCW710" s="37"/>
      <c r="CCX710" s="34"/>
      <c r="CCY710" s="34"/>
      <c r="CCZ710" s="41"/>
      <c r="CDA710" s="41"/>
      <c r="CDB710" s="41"/>
      <c r="CDC710" s="41"/>
      <c r="CDD710" s="36"/>
      <c r="CDE710" s="41"/>
      <c r="CDF710" s="36"/>
      <c r="CDG710" s="34"/>
      <c r="CDH710" s="34"/>
      <c r="CDI710" s="37"/>
      <c r="CDJ710" s="38"/>
      <c r="CDK710" s="34"/>
      <c r="CDL710" s="39"/>
      <c r="CDM710" s="39"/>
      <c r="CDN710" s="39"/>
      <c r="CDO710" s="39"/>
      <c r="CDP710" s="39"/>
      <c r="CDQ710" s="39"/>
      <c r="CDR710" s="39"/>
      <c r="CDS710" s="39"/>
      <c r="CDT710" s="39"/>
      <c r="CDU710" s="39"/>
      <c r="CDV710" s="39"/>
      <c r="CDW710" s="37"/>
      <c r="CDX710" s="37"/>
      <c r="CDY710" s="37"/>
      <c r="CDZ710" s="37"/>
      <c r="CEA710" s="34"/>
      <c r="CEB710" s="40"/>
      <c r="CEC710" s="34"/>
      <c r="CED710" s="34"/>
      <c r="CEE710" s="35"/>
      <c r="CEF710" s="36"/>
      <c r="CEG710" s="37"/>
      <c r="CEH710" s="34"/>
      <c r="CEI710" s="34"/>
      <c r="CEJ710" s="41"/>
      <c r="CEK710" s="41"/>
      <c r="CEL710" s="41"/>
      <c r="CEM710" s="41"/>
      <c r="CEN710" s="36"/>
      <c r="CEO710" s="41"/>
      <c r="CEP710" s="36"/>
      <c r="CEQ710" s="34"/>
      <c r="CER710" s="34"/>
      <c r="CES710" s="37"/>
      <c r="CET710" s="38"/>
      <c r="CEU710" s="34"/>
      <c r="CEV710" s="39"/>
      <c r="CEW710" s="39"/>
      <c r="CEX710" s="39"/>
      <c r="CEY710" s="39"/>
      <c r="CEZ710" s="39"/>
      <c r="CFA710" s="39"/>
      <c r="CFB710" s="39"/>
      <c r="CFC710" s="39"/>
      <c r="CFD710" s="39"/>
      <c r="CFE710" s="39"/>
      <c r="CFF710" s="39"/>
      <c r="CFG710" s="37"/>
      <c r="CFH710" s="37"/>
      <c r="CFI710" s="37"/>
      <c r="CFJ710" s="37"/>
      <c r="CFK710" s="34"/>
      <c r="CFL710" s="40"/>
      <c r="CFM710" s="34"/>
      <c r="CFN710" s="34"/>
      <c r="CFO710" s="35"/>
      <c r="CFP710" s="36"/>
      <c r="CFQ710" s="37"/>
      <c r="CFR710" s="34"/>
      <c r="CFS710" s="34"/>
      <c r="CFT710" s="41"/>
      <c r="CFU710" s="41"/>
      <c r="CFV710" s="41"/>
      <c r="CFW710" s="41"/>
      <c r="CFX710" s="36"/>
      <c r="CFY710" s="41"/>
      <c r="CFZ710" s="36"/>
      <c r="CGA710" s="34"/>
      <c r="CGB710" s="34"/>
      <c r="CGC710" s="37"/>
      <c r="CGD710" s="38"/>
      <c r="CGE710" s="34"/>
      <c r="CGF710" s="39"/>
      <c r="CGG710" s="39"/>
      <c r="CGH710" s="39"/>
      <c r="CGI710" s="39"/>
      <c r="CGJ710" s="39"/>
      <c r="CGK710" s="39"/>
      <c r="CGL710" s="39"/>
      <c r="CGM710" s="39"/>
      <c r="CGN710" s="39"/>
      <c r="CGO710" s="39"/>
      <c r="CGP710" s="39"/>
      <c r="CGQ710" s="37"/>
      <c r="CGR710" s="37"/>
      <c r="CGS710" s="37"/>
      <c r="CGT710" s="37"/>
      <c r="CGU710" s="34"/>
      <c r="CGV710" s="40"/>
      <c r="CGW710" s="34"/>
      <c r="CGX710" s="34"/>
      <c r="CGY710" s="35"/>
      <c r="CGZ710" s="36"/>
      <c r="CHA710" s="37"/>
      <c r="CHB710" s="34"/>
      <c r="CHC710" s="34"/>
      <c r="CHD710" s="41"/>
      <c r="CHE710" s="41"/>
      <c r="CHF710" s="41"/>
      <c r="CHG710" s="41"/>
      <c r="CHH710" s="36"/>
      <c r="CHI710" s="41"/>
      <c r="CHJ710" s="36"/>
      <c r="CHK710" s="34"/>
      <c r="CHL710" s="34"/>
      <c r="CHM710" s="37"/>
      <c r="CHN710" s="38"/>
      <c r="CHO710" s="34"/>
      <c r="CHP710" s="39"/>
      <c r="CHQ710" s="39"/>
      <c r="CHR710" s="39"/>
      <c r="CHS710" s="39"/>
      <c r="CHT710" s="39"/>
      <c r="CHU710" s="39"/>
      <c r="CHV710" s="39"/>
      <c r="CHW710" s="39"/>
      <c r="CHX710" s="39"/>
      <c r="CHY710" s="39"/>
      <c r="CHZ710" s="39"/>
      <c r="CIA710" s="37"/>
      <c r="CIB710" s="37"/>
      <c r="CIC710" s="37"/>
      <c r="CID710" s="37"/>
      <c r="CIE710" s="34"/>
      <c r="CIF710" s="40"/>
      <c r="CIG710" s="34"/>
      <c r="CIH710" s="34"/>
      <c r="CII710" s="35"/>
      <c r="CIJ710" s="36"/>
      <c r="CIK710" s="37"/>
      <c r="CIL710" s="34"/>
      <c r="CIM710" s="34"/>
      <c r="CIN710" s="41"/>
      <c r="CIO710" s="41"/>
      <c r="CIP710" s="41"/>
      <c r="CIQ710" s="41"/>
      <c r="CIR710" s="36"/>
      <c r="CIS710" s="41"/>
      <c r="CIT710" s="36"/>
      <c r="CIU710" s="34"/>
      <c r="CIV710" s="34"/>
      <c r="CIW710" s="37"/>
      <c r="CIX710" s="38"/>
      <c r="CIY710" s="34"/>
      <c r="CIZ710" s="39"/>
      <c r="CJA710" s="39"/>
      <c r="CJB710" s="39"/>
      <c r="CJC710" s="39"/>
      <c r="CJD710" s="39"/>
      <c r="CJE710" s="39"/>
      <c r="CJF710" s="39"/>
      <c r="CJG710" s="39"/>
      <c r="CJH710" s="39"/>
      <c r="CJI710" s="39"/>
      <c r="CJJ710" s="39"/>
      <c r="CJK710" s="37"/>
      <c r="CJL710" s="37"/>
      <c r="CJM710" s="37"/>
      <c r="CJN710" s="37"/>
      <c r="CJO710" s="34"/>
      <c r="CJP710" s="40"/>
      <c r="CJQ710" s="34"/>
      <c r="CJR710" s="34"/>
      <c r="CJS710" s="35"/>
      <c r="CJT710" s="36"/>
      <c r="CJU710" s="37"/>
      <c r="CJV710" s="34"/>
      <c r="CJW710" s="34"/>
      <c r="CJX710" s="41"/>
      <c r="CJY710" s="41"/>
      <c r="CJZ710" s="41"/>
      <c r="CKA710" s="41"/>
      <c r="CKB710" s="36"/>
      <c r="CKC710" s="41"/>
      <c r="CKD710" s="36"/>
      <c r="CKE710" s="34"/>
      <c r="CKF710" s="34"/>
      <c r="CKG710" s="37"/>
      <c r="CKH710" s="38"/>
      <c r="CKI710" s="34"/>
      <c r="CKJ710" s="39"/>
      <c r="CKK710" s="39"/>
      <c r="CKL710" s="39"/>
      <c r="CKM710" s="39"/>
      <c r="CKN710" s="39"/>
      <c r="CKO710" s="39"/>
      <c r="CKP710" s="39"/>
      <c r="CKQ710" s="39"/>
      <c r="CKR710" s="39"/>
      <c r="CKS710" s="39"/>
      <c r="CKT710" s="39"/>
      <c r="CKU710" s="37"/>
      <c r="CKV710" s="37"/>
      <c r="CKW710" s="37"/>
      <c r="CKX710" s="37"/>
      <c r="CKY710" s="34"/>
      <c r="CKZ710" s="40"/>
      <c r="CLA710" s="34"/>
      <c r="CLB710" s="34"/>
      <c r="CLC710" s="35"/>
      <c r="CLD710" s="36"/>
      <c r="CLE710" s="37"/>
      <c r="CLF710" s="34"/>
      <c r="CLG710" s="34"/>
      <c r="CLH710" s="41"/>
      <c r="CLI710" s="41"/>
      <c r="CLJ710" s="41"/>
      <c r="CLK710" s="41"/>
      <c r="CLL710" s="36"/>
      <c r="CLM710" s="41"/>
      <c r="CLN710" s="36"/>
      <c r="CLO710" s="34"/>
      <c r="CLP710" s="34"/>
      <c r="CLQ710" s="37"/>
      <c r="CLR710" s="38"/>
      <c r="CLS710" s="34"/>
      <c r="CLT710" s="39"/>
      <c r="CLU710" s="39"/>
      <c r="CLV710" s="39"/>
      <c r="CLW710" s="39"/>
      <c r="CLX710" s="39"/>
      <c r="CLY710" s="39"/>
      <c r="CLZ710" s="39"/>
      <c r="CMA710" s="39"/>
      <c r="CMB710" s="39"/>
      <c r="CMC710" s="39"/>
      <c r="CMD710" s="39"/>
      <c r="CME710" s="37"/>
      <c r="CMF710" s="37"/>
      <c r="CMG710" s="37"/>
      <c r="CMH710" s="37"/>
      <c r="CMI710" s="34"/>
      <c r="CMJ710" s="40"/>
      <c r="CMK710" s="34"/>
      <c r="CML710" s="34"/>
      <c r="CMM710" s="35"/>
      <c r="CMN710" s="36"/>
      <c r="CMO710" s="37"/>
      <c r="CMP710" s="34"/>
      <c r="CMQ710" s="34"/>
      <c r="CMR710" s="41"/>
      <c r="CMS710" s="41"/>
      <c r="CMT710" s="41"/>
      <c r="CMU710" s="41"/>
      <c r="CMV710" s="36"/>
      <c r="CMW710" s="41"/>
      <c r="CMX710" s="36"/>
      <c r="CMY710" s="34"/>
      <c r="CMZ710" s="34"/>
      <c r="CNA710" s="37"/>
      <c r="CNB710" s="38"/>
      <c r="CNC710" s="34"/>
      <c r="CND710" s="39"/>
      <c r="CNE710" s="39"/>
      <c r="CNF710" s="39"/>
      <c r="CNG710" s="39"/>
      <c r="CNH710" s="39"/>
      <c r="CNI710" s="39"/>
      <c r="CNJ710" s="39"/>
      <c r="CNK710" s="39"/>
      <c r="CNL710" s="39"/>
      <c r="CNM710" s="39"/>
      <c r="CNN710" s="39"/>
      <c r="CNO710" s="37"/>
      <c r="CNP710" s="37"/>
      <c r="CNQ710" s="37"/>
      <c r="CNR710" s="37"/>
      <c r="CNS710" s="34"/>
      <c r="CNT710" s="40"/>
      <c r="CNU710" s="34"/>
      <c r="CNV710" s="34"/>
      <c r="CNW710" s="35"/>
      <c r="CNX710" s="36"/>
      <c r="CNY710" s="37"/>
      <c r="CNZ710" s="34"/>
      <c r="COA710" s="34"/>
      <c r="COB710" s="41"/>
      <c r="COC710" s="41"/>
      <c r="COD710" s="41"/>
      <c r="COE710" s="41"/>
      <c r="COF710" s="36"/>
      <c r="COG710" s="41"/>
      <c r="COH710" s="36"/>
      <c r="COI710" s="34"/>
      <c r="COJ710" s="34"/>
      <c r="COK710" s="37"/>
      <c r="COL710" s="38"/>
      <c r="COM710" s="34"/>
      <c r="CON710" s="39"/>
      <c r="COO710" s="39"/>
      <c r="COP710" s="39"/>
      <c r="COQ710" s="39"/>
      <c r="COR710" s="39"/>
      <c r="COS710" s="39"/>
      <c r="COT710" s="39"/>
      <c r="COU710" s="39"/>
      <c r="COV710" s="39"/>
      <c r="COW710" s="39"/>
      <c r="COX710" s="39"/>
      <c r="COY710" s="37"/>
      <c r="COZ710" s="37"/>
      <c r="CPA710" s="37"/>
      <c r="CPB710" s="37"/>
      <c r="CPC710" s="34"/>
      <c r="CPD710" s="40"/>
      <c r="CPE710" s="34"/>
      <c r="CPF710" s="34"/>
      <c r="CPG710" s="35"/>
      <c r="CPH710" s="36"/>
      <c r="CPI710" s="37"/>
      <c r="CPJ710" s="34"/>
      <c r="CPK710" s="34"/>
      <c r="CPL710" s="41"/>
      <c r="CPM710" s="41"/>
      <c r="CPN710" s="41"/>
      <c r="CPO710" s="41"/>
      <c r="CPP710" s="36"/>
      <c r="CPQ710" s="41"/>
      <c r="CPR710" s="36"/>
      <c r="CPS710" s="34"/>
      <c r="CPT710" s="34"/>
      <c r="CPU710" s="37"/>
      <c r="CPV710" s="38"/>
      <c r="CPW710" s="34"/>
      <c r="CPX710" s="39"/>
      <c r="CPY710" s="39"/>
      <c r="CPZ710" s="39"/>
      <c r="CQA710" s="39"/>
      <c r="CQB710" s="39"/>
      <c r="CQC710" s="39"/>
      <c r="CQD710" s="39"/>
      <c r="CQE710" s="39"/>
      <c r="CQF710" s="39"/>
      <c r="CQG710" s="39"/>
      <c r="CQH710" s="39"/>
      <c r="CQI710" s="37"/>
      <c r="CQJ710" s="37"/>
      <c r="CQK710" s="37"/>
      <c r="CQL710" s="37"/>
      <c r="CQM710" s="34"/>
      <c r="CQN710" s="40"/>
      <c r="CQO710" s="34"/>
      <c r="CQP710" s="34"/>
      <c r="CQQ710" s="35"/>
      <c r="CQR710" s="36"/>
      <c r="CQS710" s="37"/>
      <c r="CQT710" s="34"/>
      <c r="CQU710" s="34"/>
      <c r="CQV710" s="41"/>
      <c r="CQW710" s="41"/>
      <c r="CQX710" s="41"/>
      <c r="CQY710" s="41"/>
      <c r="CQZ710" s="36"/>
      <c r="CRA710" s="41"/>
      <c r="CRB710" s="36"/>
      <c r="CRC710" s="34"/>
      <c r="CRD710" s="34"/>
      <c r="CRE710" s="37"/>
      <c r="CRF710" s="38"/>
      <c r="CRG710" s="34"/>
      <c r="CRH710" s="39"/>
      <c r="CRI710" s="39"/>
      <c r="CRJ710" s="39"/>
      <c r="CRK710" s="39"/>
      <c r="CRL710" s="39"/>
      <c r="CRM710" s="39"/>
      <c r="CRN710" s="39"/>
      <c r="CRO710" s="39"/>
      <c r="CRP710" s="39"/>
      <c r="CRQ710" s="39"/>
      <c r="CRR710" s="39"/>
      <c r="CRS710" s="37"/>
      <c r="CRT710" s="37"/>
      <c r="CRU710" s="37"/>
      <c r="CRV710" s="37"/>
      <c r="CRW710" s="34"/>
      <c r="CRX710" s="40"/>
      <c r="CRY710" s="34"/>
      <c r="CRZ710" s="34"/>
      <c r="CSA710" s="35"/>
      <c r="CSB710" s="36"/>
      <c r="CSC710" s="37"/>
      <c r="CSD710" s="34"/>
      <c r="CSE710" s="34"/>
      <c r="CSF710" s="41"/>
      <c r="CSG710" s="41"/>
      <c r="CSH710" s="41"/>
      <c r="CSI710" s="41"/>
      <c r="CSJ710" s="36"/>
      <c r="CSK710" s="41"/>
      <c r="CSL710" s="36"/>
      <c r="CSM710" s="34"/>
      <c r="CSN710" s="34"/>
      <c r="CSO710" s="37"/>
      <c r="CSP710" s="38"/>
      <c r="CSQ710" s="34"/>
      <c r="CSR710" s="39"/>
      <c r="CSS710" s="39"/>
      <c r="CST710" s="39"/>
      <c r="CSU710" s="39"/>
      <c r="CSV710" s="39"/>
      <c r="CSW710" s="39"/>
      <c r="CSX710" s="39"/>
      <c r="CSY710" s="39"/>
      <c r="CSZ710" s="39"/>
      <c r="CTA710" s="39"/>
      <c r="CTB710" s="39"/>
      <c r="CTC710" s="37"/>
      <c r="CTD710" s="37"/>
      <c r="CTE710" s="37"/>
      <c r="CTF710" s="37"/>
      <c r="CTG710" s="34"/>
      <c r="CTH710" s="40"/>
      <c r="CTI710" s="34"/>
      <c r="CTJ710" s="34"/>
      <c r="CTK710" s="35"/>
      <c r="CTL710" s="36"/>
      <c r="CTM710" s="37"/>
      <c r="CTN710" s="34"/>
      <c r="CTO710" s="34"/>
      <c r="CTP710" s="41"/>
      <c r="CTQ710" s="41"/>
      <c r="CTR710" s="41"/>
      <c r="CTS710" s="41"/>
      <c r="CTT710" s="36"/>
      <c r="CTU710" s="41"/>
      <c r="CTV710" s="36"/>
      <c r="CTW710" s="34"/>
      <c r="CTX710" s="34"/>
      <c r="CTY710" s="37"/>
      <c r="CTZ710" s="38"/>
      <c r="CUA710" s="34"/>
      <c r="CUB710" s="39"/>
      <c r="CUC710" s="39"/>
      <c r="CUD710" s="39"/>
      <c r="CUE710" s="39"/>
      <c r="CUF710" s="39"/>
      <c r="CUG710" s="39"/>
      <c r="CUH710" s="39"/>
      <c r="CUI710" s="39"/>
      <c r="CUJ710" s="39"/>
      <c r="CUK710" s="39"/>
      <c r="CUL710" s="39"/>
      <c r="CUM710" s="37"/>
      <c r="CUN710" s="37"/>
      <c r="CUO710" s="37"/>
      <c r="CUP710" s="37"/>
      <c r="CUQ710" s="34"/>
      <c r="CUR710" s="40"/>
      <c r="CUS710" s="34"/>
      <c r="CUT710" s="34"/>
      <c r="CUU710" s="35"/>
      <c r="CUV710" s="36"/>
      <c r="CUW710" s="37"/>
      <c r="CUX710" s="34"/>
      <c r="CUY710" s="34"/>
      <c r="CUZ710" s="41"/>
      <c r="CVA710" s="41"/>
      <c r="CVB710" s="41"/>
      <c r="CVC710" s="41"/>
      <c r="CVD710" s="36"/>
      <c r="CVE710" s="41"/>
      <c r="CVF710" s="36"/>
      <c r="CVG710" s="34"/>
      <c r="CVH710" s="34"/>
      <c r="CVI710" s="37"/>
      <c r="CVJ710" s="38"/>
      <c r="CVK710" s="34"/>
      <c r="CVL710" s="39"/>
      <c r="CVM710" s="39"/>
      <c r="CVN710" s="39"/>
      <c r="CVO710" s="39"/>
      <c r="CVP710" s="39"/>
      <c r="CVQ710" s="39"/>
      <c r="CVR710" s="39"/>
      <c r="CVS710" s="39"/>
      <c r="CVT710" s="39"/>
      <c r="CVU710" s="39"/>
      <c r="CVV710" s="39"/>
      <c r="CVW710" s="37"/>
      <c r="CVX710" s="37"/>
      <c r="CVY710" s="37"/>
      <c r="CVZ710" s="37"/>
      <c r="CWA710" s="34"/>
      <c r="CWB710" s="40"/>
      <c r="CWC710" s="34"/>
      <c r="CWD710" s="34"/>
      <c r="CWE710" s="35"/>
      <c r="CWF710" s="36"/>
      <c r="CWG710" s="37"/>
      <c r="CWH710" s="34"/>
      <c r="CWI710" s="34"/>
      <c r="CWJ710" s="41"/>
      <c r="CWK710" s="41"/>
      <c r="CWL710" s="41"/>
      <c r="CWM710" s="41"/>
      <c r="CWN710" s="36"/>
      <c r="CWO710" s="41"/>
      <c r="CWP710" s="36"/>
      <c r="CWQ710" s="34"/>
      <c r="CWR710" s="34"/>
      <c r="CWS710" s="37"/>
      <c r="CWT710" s="38"/>
      <c r="CWU710" s="34"/>
      <c r="CWV710" s="39"/>
      <c r="CWW710" s="39"/>
      <c r="CWX710" s="39"/>
      <c r="CWY710" s="39"/>
      <c r="CWZ710" s="39"/>
      <c r="CXA710" s="39"/>
      <c r="CXB710" s="39"/>
      <c r="CXC710" s="39"/>
      <c r="CXD710" s="39"/>
      <c r="CXE710" s="39"/>
      <c r="CXF710" s="39"/>
      <c r="CXG710" s="37"/>
      <c r="CXH710" s="37"/>
      <c r="CXI710" s="37"/>
      <c r="CXJ710" s="37"/>
      <c r="CXK710" s="34"/>
      <c r="CXL710" s="40"/>
      <c r="CXM710" s="34"/>
      <c r="CXN710" s="34"/>
      <c r="CXO710" s="35"/>
      <c r="CXP710" s="36"/>
      <c r="CXQ710" s="37"/>
      <c r="CXR710" s="34"/>
      <c r="CXS710" s="34"/>
      <c r="CXT710" s="41"/>
      <c r="CXU710" s="41"/>
      <c r="CXV710" s="41"/>
      <c r="CXW710" s="41"/>
      <c r="CXX710" s="36"/>
      <c r="CXY710" s="41"/>
      <c r="CXZ710" s="36"/>
      <c r="CYA710" s="34"/>
      <c r="CYB710" s="34"/>
      <c r="CYC710" s="37"/>
      <c r="CYD710" s="38"/>
      <c r="CYE710" s="34"/>
      <c r="CYF710" s="39"/>
      <c r="CYG710" s="39"/>
      <c r="CYH710" s="39"/>
      <c r="CYI710" s="39"/>
      <c r="CYJ710" s="39"/>
      <c r="CYK710" s="39"/>
      <c r="CYL710" s="39"/>
      <c r="CYM710" s="39"/>
      <c r="CYN710" s="39"/>
      <c r="CYO710" s="39"/>
      <c r="CYP710" s="39"/>
      <c r="CYQ710" s="37"/>
      <c r="CYR710" s="37"/>
      <c r="CYS710" s="37"/>
      <c r="CYT710" s="37"/>
      <c r="CYU710" s="34"/>
      <c r="CYV710" s="40"/>
      <c r="CYW710" s="34"/>
      <c r="CYX710" s="34"/>
      <c r="CYY710" s="35"/>
      <c r="CYZ710" s="36"/>
      <c r="CZA710" s="37"/>
      <c r="CZB710" s="34"/>
      <c r="CZC710" s="34"/>
      <c r="CZD710" s="41"/>
      <c r="CZE710" s="41"/>
      <c r="CZF710" s="41"/>
      <c r="CZG710" s="41"/>
      <c r="CZH710" s="36"/>
      <c r="CZI710" s="41"/>
      <c r="CZJ710" s="36"/>
      <c r="CZK710" s="34"/>
      <c r="CZL710" s="34"/>
      <c r="CZM710" s="37"/>
      <c r="CZN710" s="38"/>
      <c r="CZO710" s="34"/>
      <c r="CZP710" s="39"/>
      <c r="CZQ710" s="39"/>
      <c r="CZR710" s="39"/>
      <c r="CZS710" s="39"/>
      <c r="CZT710" s="39"/>
      <c r="CZU710" s="39"/>
      <c r="CZV710" s="39"/>
      <c r="CZW710" s="39"/>
      <c r="CZX710" s="39"/>
      <c r="CZY710" s="39"/>
      <c r="CZZ710" s="39"/>
      <c r="DAA710" s="37"/>
      <c r="DAB710" s="37"/>
      <c r="DAC710" s="37"/>
      <c r="DAD710" s="37"/>
      <c r="DAE710" s="34"/>
      <c r="DAF710" s="40"/>
      <c r="DAG710" s="34"/>
      <c r="DAH710" s="34"/>
      <c r="DAI710" s="35"/>
      <c r="DAJ710" s="36"/>
      <c r="DAK710" s="37"/>
      <c r="DAL710" s="34"/>
      <c r="DAM710" s="34"/>
      <c r="DAN710" s="41"/>
      <c r="DAO710" s="41"/>
      <c r="DAP710" s="41"/>
      <c r="DAQ710" s="41"/>
      <c r="DAR710" s="36"/>
      <c r="DAS710" s="41"/>
      <c r="DAT710" s="36"/>
      <c r="DAU710" s="34"/>
      <c r="DAV710" s="34"/>
      <c r="DAW710" s="37"/>
      <c r="DAX710" s="38"/>
      <c r="DAY710" s="34"/>
      <c r="DAZ710" s="39"/>
      <c r="DBA710" s="39"/>
      <c r="DBB710" s="39"/>
      <c r="DBC710" s="39"/>
      <c r="DBD710" s="39"/>
      <c r="DBE710" s="39"/>
      <c r="DBF710" s="39"/>
      <c r="DBG710" s="39"/>
      <c r="DBH710" s="39"/>
      <c r="DBI710" s="39"/>
      <c r="DBJ710" s="39"/>
      <c r="DBK710" s="37"/>
      <c r="DBL710" s="37"/>
      <c r="DBM710" s="37"/>
      <c r="DBN710" s="37"/>
      <c r="DBO710" s="34"/>
      <c r="DBP710" s="40"/>
      <c r="DBQ710" s="34"/>
      <c r="DBR710" s="34"/>
      <c r="DBS710" s="35"/>
      <c r="DBT710" s="36"/>
      <c r="DBU710" s="37"/>
      <c r="DBV710" s="34"/>
      <c r="DBW710" s="34"/>
      <c r="DBX710" s="41"/>
      <c r="DBY710" s="41"/>
      <c r="DBZ710" s="41"/>
      <c r="DCA710" s="41"/>
      <c r="DCB710" s="36"/>
      <c r="DCC710" s="41"/>
      <c r="DCD710" s="36"/>
      <c r="DCE710" s="34"/>
      <c r="DCF710" s="34"/>
      <c r="DCG710" s="37"/>
      <c r="DCH710" s="38"/>
      <c r="DCI710" s="34"/>
      <c r="DCJ710" s="39"/>
      <c r="DCK710" s="39"/>
      <c r="DCL710" s="39"/>
      <c r="DCM710" s="39"/>
      <c r="DCN710" s="39"/>
      <c r="DCO710" s="39"/>
      <c r="DCP710" s="39"/>
      <c r="DCQ710" s="39"/>
      <c r="DCR710" s="39"/>
      <c r="DCS710" s="39"/>
      <c r="DCT710" s="39"/>
      <c r="DCU710" s="37"/>
      <c r="DCV710" s="37"/>
      <c r="DCW710" s="37"/>
      <c r="DCX710" s="37"/>
      <c r="DCY710" s="34"/>
      <c r="DCZ710" s="40"/>
      <c r="DDA710" s="34"/>
      <c r="DDB710" s="34"/>
      <c r="DDC710" s="35"/>
      <c r="DDD710" s="36"/>
      <c r="DDE710" s="37"/>
      <c r="DDF710" s="34"/>
      <c r="DDG710" s="34"/>
      <c r="DDH710" s="41"/>
      <c r="DDI710" s="41"/>
      <c r="DDJ710" s="41"/>
      <c r="DDK710" s="41"/>
      <c r="DDL710" s="36"/>
      <c r="DDM710" s="41"/>
      <c r="DDN710" s="36"/>
      <c r="DDO710" s="34"/>
      <c r="DDP710" s="34"/>
      <c r="DDQ710" s="37"/>
      <c r="DDR710" s="38"/>
      <c r="DDS710" s="34"/>
      <c r="DDT710" s="39"/>
      <c r="DDU710" s="39"/>
      <c r="DDV710" s="39"/>
      <c r="DDW710" s="39"/>
      <c r="DDX710" s="39"/>
      <c r="DDY710" s="39"/>
      <c r="DDZ710" s="39"/>
      <c r="DEA710" s="39"/>
      <c r="DEB710" s="39"/>
      <c r="DEC710" s="39"/>
      <c r="DED710" s="39"/>
      <c r="DEE710" s="37"/>
      <c r="DEF710" s="37"/>
      <c r="DEG710" s="37"/>
      <c r="DEH710" s="37"/>
      <c r="DEI710" s="34"/>
      <c r="DEJ710" s="40"/>
      <c r="DEK710" s="34"/>
      <c r="DEL710" s="34"/>
      <c r="DEM710" s="35"/>
      <c r="DEN710" s="36"/>
      <c r="DEO710" s="37"/>
      <c r="DEP710" s="34"/>
      <c r="DEQ710" s="34"/>
      <c r="DER710" s="41"/>
      <c r="DES710" s="41"/>
      <c r="DET710" s="41"/>
      <c r="DEU710" s="41"/>
      <c r="DEV710" s="36"/>
      <c r="DEW710" s="41"/>
      <c r="DEX710" s="36"/>
      <c r="DEY710" s="34"/>
      <c r="DEZ710" s="34"/>
      <c r="DFA710" s="37"/>
      <c r="DFB710" s="38"/>
      <c r="DFC710" s="34"/>
      <c r="DFD710" s="39"/>
      <c r="DFE710" s="39"/>
      <c r="DFF710" s="39"/>
      <c r="DFG710" s="39"/>
      <c r="DFH710" s="39"/>
      <c r="DFI710" s="39"/>
      <c r="DFJ710" s="39"/>
      <c r="DFK710" s="39"/>
      <c r="DFL710" s="39"/>
      <c r="DFM710" s="39"/>
      <c r="DFN710" s="39"/>
      <c r="DFO710" s="37"/>
      <c r="DFP710" s="37"/>
      <c r="DFQ710" s="37"/>
      <c r="DFR710" s="37"/>
      <c r="DFS710" s="34"/>
      <c r="DFT710" s="40"/>
      <c r="DFU710" s="34"/>
      <c r="DFV710" s="34"/>
      <c r="DFW710" s="35"/>
      <c r="DFX710" s="36"/>
      <c r="DFY710" s="37"/>
      <c r="DFZ710" s="34"/>
      <c r="DGA710" s="34"/>
      <c r="DGB710" s="41"/>
      <c r="DGC710" s="41"/>
      <c r="DGD710" s="41"/>
      <c r="DGE710" s="41"/>
      <c r="DGF710" s="36"/>
      <c r="DGG710" s="41"/>
      <c r="DGH710" s="36"/>
      <c r="DGI710" s="34"/>
      <c r="DGJ710" s="34"/>
      <c r="DGK710" s="37"/>
      <c r="DGL710" s="38"/>
      <c r="DGM710" s="34"/>
      <c r="DGN710" s="39"/>
      <c r="DGO710" s="39"/>
      <c r="DGP710" s="39"/>
      <c r="DGQ710" s="39"/>
      <c r="DGR710" s="39"/>
      <c r="DGS710" s="39"/>
      <c r="DGT710" s="39"/>
      <c r="DGU710" s="39"/>
      <c r="DGV710" s="39"/>
      <c r="DGW710" s="39"/>
      <c r="DGX710" s="39"/>
      <c r="DGY710" s="37"/>
      <c r="DGZ710" s="37"/>
      <c r="DHA710" s="37"/>
      <c r="DHB710" s="37"/>
      <c r="DHC710" s="34"/>
      <c r="DHD710" s="40"/>
      <c r="DHE710" s="34"/>
      <c r="DHF710" s="34"/>
      <c r="DHG710" s="35"/>
      <c r="DHH710" s="36"/>
      <c r="DHI710" s="37"/>
      <c r="DHJ710" s="34"/>
      <c r="DHK710" s="34"/>
      <c r="DHL710" s="41"/>
      <c r="DHM710" s="41"/>
      <c r="DHN710" s="41"/>
      <c r="DHO710" s="41"/>
      <c r="DHP710" s="36"/>
      <c r="DHQ710" s="41"/>
      <c r="DHR710" s="36"/>
      <c r="DHS710" s="34"/>
      <c r="DHT710" s="34"/>
      <c r="DHU710" s="37"/>
      <c r="DHV710" s="38"/>
      <c r="DHW710" s="34"/>
      <c r="DHX710" s="39"/>
      <c r="DHY710" s="39"/>
      <c r="DHZ710" s="39"/>
      <c r="DIA710" s="39"/>
      <c r="DIB710" s="39"/>
      <c r="DIC710" s="39"/>
      <c r="DID710" s="39"/>
      <c r="DIE710" s="39"/>
      <c r="DIF710" s="39"/>
      <c r="DIG710" s="39"/>
      <c r="DIH710" s="39"/>
      <c r="DII710" s="37"/>
      <c r="DIJ710" s="37"/>
      <c r="DIK710" s="37"/>
      <c r="DIL710" s="37"/>
      <c r="DIM710" s="34"/>
      <c r="DIN710" s="40"/>
      <c r="DIO710" s="34"/>
      <c r="DIP710" s="34"/>
      <c r="DIQ710" s="35"/>
      <c r="DIR710" s="36"/>
      <c r="DIS710" s="37"/>
      <c r="DIT710" s="34"/>
      <c r="DIU710" s="34"/>
      <c r="DIV710" s="41"/>
      <c r="DIW710" s="41"/>
      <c r="DIX710" s="41"/>
      <c r="DIY710" s="41"/>
      <c r="DIZ710" s="36"/>
      <c r="DJA710" s="41"/>
      <c r="DJB710" s="36"/>
      <c r="DJC710" s="34"/>
      <c r="DJD710" s="34"/>
      <c r="DJE710" s="37"/>
      <c r="DJF710" s="38"/>
      <c r="DJG710" s="34"/>
      <c r="DJH710" s="39"/>
      <c r="DJI710" s="39"/>
      <c r="DJJ710" s="39"/>
      <c r="DJK710" s="39"/>
      <c r="DJL710" s="39"/>
      <c r="DJM710" s="39"/>
      <c r="DJN710" s="39"/>
      <c r="DJO710" s="39"/>
      <c r="DJP710" s="39"/>
      <c r="DJQ710" s="39"/>
      <c r="DJR710" s="39"/>
      <c r="DJS710" s="37"/>
      <c r="DJT710" s="37"/>
      <c r="DJU710" s="37"/>
      <c r="DJV710" s="37"/>
      <c r="DJW710" s="34"/>
      <c r="DJX710" s="40"/>
      <c r="DJY710" s="34"/>
      <c r="DJZ710" s="34"/>
      <c r="DKA710" s="35"/>
      <c r="DKB710" s="36"/>
      <c r="DKC710" s="37"/>
      <c r="DKD710" s="34"/>
      <c r="DKE710" s="34"/>
      <c r="DKF710" s="41"/>
      <c r="DKG710" s="41"/>
      <c r="DKH710" s="41"/>
      <c r="DKI710" s="41"/>
      <c r="DKJ710" s="36"/>
      <c r="DKK710" s="41"/>
      <c r="DKL710" s="36"/>
      <c r="DKM710" s="34"/>
      <c r="DKN710" s="34"/>
      <c r="DKO710" s="37"/>
      <c r="DKP710" s="38"/>
      <c r="DKQ710" s="34"/>
      <c r="DKR710" s="39"/>
      <c r="DKS710" s="39"/>
      <c r="DKT710" s="39"/>
      <c r="DKU710" s="39"/>
      <c r="DKV710" s="39"/>
      <c r="DKW710" s="39"/>
      <c r="DKX710" s="39"/>
      <c r="DKY710" s="39"/>
      <c r="DKZ710" s="39"/>
      <c r="DLA710" s="39"/>
      <c r="DLB710" s="39"/>
      <c r="DLC710" s="37"/>
      <c r="DLD710" s="37"/>
      <c r="DLE710" s="37"/>
      <c r="DLF710" s="37"/>
      <c r="DLG710" s="34"/>
      <c r="DLH710" s="40"/>
      <c r="DLI710" s="34"/>
      <c r="DLJ710" s="34"/>
      <c r="DLK710" s="35"/>
      <c r="DLL710" s="36"/>
      <c r="DLM710" s="37"/>
      <c r="DLN710" s="34"/>
      <c r="DLO710" s="34"/>
      <c r="DLP710" s="41"/>
      <c r="DLQ710" s="41"/>
      <c r="DLR710" s="41"/>
      <c r="DLS710" s="41"/>
      <c r="DLT710" s="36"/>
      <c r="DLU710" s="41"/>
      <c r="DLV710" s="36"/>
      <c r="DLW710" s="34"/>
      <c r="DLX710" s="34"/>
      <c r="DLY710" s="37"/>
      <c r="DLZ710" s="38"/>
      <c r="DMA710" s="34"/>
      <c r="DMB710" s="39"/>
      <c r="DMC710" s="39"/>
      <c r="DMD710" s="39"/>
      <c r="DME710" s="39"/>
      <c r="DMF710" s="39"/>
      <c r="DMG710" s="39"/>
      <c r="DMH710" s="39"/>
      <c r="DMI710" s="39"/>
      <c r="DMJ710" s="39"/>
      <c r="DMK710" s="39"/>
      <c r="DML710" s="39"/>
      <c r="DMM710" s="37"/>
      <c r="DMN710" s="37"/>
      <c r="DMO710" s="37"/>
      <c r="DMP710" s="37"/>
      <c r="DMQ710" s="34"/>
      <c r="DMR710" s="40"/>
      <c r="DMS710" s="34"/>
      <c r="DMT710" s="34"/>
      <c r="DMU710" s="35"/>
      <c r="DMV710" s="36"/>
      <c r="DMW710" s="37"/>
      <c r="DMX710" s="34"/>
      <c r="DMY710" s="34"/>
      <c r="DMZ710" s="41"/>
      <c r="DNA710" s="41"/>
      <c r="DNB710" s="41"/>
      <c r="DNC710" s="41"/>
      <c r="DND710" s="36"/>
      <c r="DNE710" s="41"/>
      <c r="DNF710" s="36"/>
      <c r="DNG710" s="34"/>
      <c r="DNH710" s="34"/>
      <c r="DNI710" s="37"/>
      <c r="DNJ710" s="38"/>
      <c r="DNK710" s="34"/>
      <c r="DNL710" s="39"/>
      <c r="DNM710" s="39"/>
      <c r="DNN710" s="39"/>
      <c r="DNO710" s="39"/>
      <c r="DNP710" s="39"/>
      <c r="DNQ710" s="39"/>
      <c r="DNR710" s="39"/>
      <c r="DNS710" s="39"/>
      <c r="DNT710" s="39"/>
      <c r="DNU710" s="39"/>
      <c r="DNV710" s="39"/>
      <c r="DNW710" s="37"/>
      <c r="DNX710" s="37"/>
      <c r="DNY710" s="37"/>
      <c r="DNZ710" s="37"/>
      <c r="DOA710" s="34"/>
      <c r="DOB710" s="40"/>
      <c r="DOC710" s="34"/>
      <c r="DOD710" s="34"/>
      <c r="DOE710" s="35"/>
      <c r="DOF710" s="36"/>
      <c r="DOG710" s="37"/>
      <c r="DOH710" s="34"/>
      <c r="DOI710" s="34"/>
      <c r="DOJ710" s="41"/>
      <c r="DOK710" s="41"/>
      <c r="DOL710" s="41"/>
      <c r="DOM710" s="41"/>
      <c r="DON710" s="36"/>
      <c r="DOO710" s="41"/>
      <c r="DOP710" s="36"/>
      <c r="DOQ710" s="34"/>
      <c r="DOR710" s="34"/>
      <c r="DOS710" s="37"/>
      <c r="DOT710" s="38"/>
      <c r="DOU710" s="34"/>
      <c r="DOV710" s="39"/>
      <c r="DOW710" s="39"/>
      <c r="DOX710" s="39"/>
      <c r="DOY710" s="39"/>
      <c r="DOZ710" s="39"/>
      <c r="DPA710" s="39"/>
      <c r="DPB710" s="39"/>
      <c r="DPC710" s="39"/>
      <c r="DPD710" s="39"/>
      <c r="DPE710" s="39"/>
      <c r="DPF710" s="39"/>
      <c r="DPG710" s="37"/>
      <c r="DPH710" s="37"/>
      <c r="DPI710" s="37"/>
      <c r="DPJ710" s="37"/>
      <c r="DPK710" s="34"/>
      <c r="DPL710" s="40"/>
      <c r="DPM710" s="34"/>
      <c r="DPN710" s="34"/>
      <c r="DPO710" s="35"/>
      <c r="DPP710" s="36"/>
      <c r="DPQ710" s="37"/>
      <c r="DPR710" s="34"/>
      <c r="DPS710" s="34"/>
      <c r="DPT710" s="41"/>
      <c r="DPU710" s="41"/>
      <c r="DPV710" s="41"/>
      <c r="DPW710" s="41"/>
      <c r="DPX710" s="36"/>
      <c r="DPY710" s="41"/>
      <c r="DPZ710" s="36"/>
      <c r="DQA710" s="34"/>
      <c r="DQB710" s="34"/>
      <c r="DQC710" s="37"/>
      <c r="DQD710" s="38"/>
      <c r="DQE710" s="34"/>
      <c r="DQF710" s="39"/>
      <c r="DQG710" s="39"/>
      <c r="DQH710" s="39"/>
      <c r="DQI710" s="39"/>
      <c r="DQJ710" s="39"/>
      <c r="DQK710" s="39"/>
      <c r="DQL710" s="39"/>
      <c r="DQM710" s="39"/>
      <c r="DQN710" s="39"/>
      <c r="DQO710" s="39"/>
      <c r="DQP710" s="39"/>
      <c r="DQQ710" s="37"/>
      <c r="DQR710" s="37"/>
      <c r="DQS710" s="37"/>
      <c r="DQT710" s="37"/>
      <c r="DQU710" s="34"/>
      <c r="DQV710" s="40"/>
      <c r="DQW710" s="34"/>
      <c r="DQX710" s="34"/>
      <c r="DQY710" s="35"/>
      <c r="DQZ710" s="36"/>
      <c r="DRA710" s="37"/>
      <c r="DRB710" s="34"/>
      <c r="DRC710" s="34"/>
      <c r="DRD710" s="41"/>
      <c r="DRE710" s="41"/>
      <c r="DRF710" s="41"/>
      <c r="DRG710" s="41"/>
      <c r="DRH710" s="36"/>
      <c r="DRI710" s="41"/>
      <c r="DRJ710" s="36"/>
      <c r="DRK710" s="34"/>
      <c r="DRL710" s="34"/>
      <c r="DRM710" s="37"/>
      <c r="DRN710" s="38"/>
      <c r="DRO710" s="34"/>
      <c r="DRP710" s="39"/>
      <c r="DRQ710" s="39"/>
      <c r="DRR710" s="39"/>
      <c r="DRS710" s="39"/>
      <c r="DRT710" s="39"/>
      <c r="DRU710" s="39"/>
      <c r="DRV710" s="39"/>
      <c r="DRW710" s="39"/>
      <c r="DRX710" s="39"/>
      <c r="DRY710" s="39"/>
      <c r="DRZ710" s="39"/>
      <c r="DSA710" s="37"/>
      <c r="DSB710" s="37"/>
      <c r="DSC710" s="37"/>
      <c r="DSD710" s="37"/>
      <c r="DSE710" s="34"/>
      <c r="DSF710" s="40"/>
      <c r="DSG710" s="34"/>
      <c r="DSH710" s="34"/>
      <c r="DSI710" s="35"/>
      <c r="DSJ710" s="36"/>
      <c r="DSK710" s="37"/>
      <c r="DSL710" s="34"/>
      <c r="DSM710" s="34"/>
      <c r="DSN710" s="41"/>
      <c r="DSO710" s="41"/>
      <c r="DSP710" s="41"/>
      <c r="DSQ710" s="41"/>
      <c r="DSR710" s="36"/>
      <c r="DSS710" s="41"/>
      <c r="DST710" s="36"/>
      <c r="DSU710" s="34"/>
      <c r="DSV710" s="34"/>
      <c r="DSW710" s="37"/>
      <c r="DSX710" s="38"/>
      <c r="DSY710" s="34"/>
      <c r="DSZ710" s="39"/>
      <c r="DTA710" s="39"/>
      <c r="DTB710" s="39"/>
      <c r="DTC710" s="39"/>
      <c r="DTD710" s="39"/>
      <c r="DTE710" s="39"/>
      <c r="DTF710" s="39"/>
      <c r="DTG710" s="39"/>
      <c r="DTH710" s="39"/>
      <c r="DTI710" s="39"/>
      <c r="DTJ710" s="39"/>
      <c r="DTK710" s="37"/>
      <c r="DTL710" s="37"/>
      <c r="DTM710" s="37"/>
      <c r="DTN710" s="37"/>
      <c r="DTO710" s="34"/>
      <c r="DTP710" s="40"/>
      <c r="DTQ710" s="34"/>
      <c r="DTR710" s="34"/>
      <c r="DTS710" s="35"/>
      <c r="DTT710" s="36"/>
      <c r="DTU710" s="37"/>
      <c r="DTV710" s="34"/>
      <c r="DTW710" s="34"/>
      <c r="DTX710" s="41"/>
      <c r="DTY710" s="41"/>
      <c r="DTZ710" s="41"/>
      <c r="DUA710" s="41"/>
      <c r="DUB710" s="36"/>
      <c r="DUC710" s="41"/>
      <c r="DUD710" s="36"/>
      <c r="DUE710" s="34"/>
      <c r="DUF710" s="34"/>
      <c r="DUG710" s="37"/>
      <c r="DUH710" s="38"/>
      <c r="DUI710" s="34"/>
      <c r="DUJ710" s="39"/>
      <c r="DUK710" s="39"/>
      <c r="DUL710" s="39"/>
      <c r="DUM710" s="39"/>
      <c r="DUN710" s="39"/>
      <c r="DUO710" s="39"/>
      <c r="DUP710" s="39"/>
      <c r="DUQ710" s="39"/>
      <c r="DUR710" s="39"/>
      <c r="DUS710" s="39"/>
      <c r="DUT710" s="39"/>
      <c r="DUU710" s="37"/>
      <c r="DUV710" s="37"/>
      <c r="DUW710" s="37"/>
      <c r="DUX710" s="37"/>
      <c r="DUY710" s="34"/>
      <c r="DUZ710" s="40"/>
      <c r="DVA710" s="34"/>
      <c r="DVB710" s="34"/>
      <c r="DVC710" s="35"/>
      <c r="DVD710" s="36"/>
      <c r="DVE710" s="37"/>
      <c r="DVF710" s="34"/>
      <c r="DVG710" s="34"/>
      <c r="DVH710" s="41"/>
      <c r="DVI710" s="41"/>
      <c r="DVJ710" s="41"/>
      <c r="DVK710" s="41"/>
      <c r="DVL710" s="36"/>
      <c r="DVM710" s="41"/>
      <c r="DVN710" s="36"/>
      <c r="DVO710" s="34"/>
      <c r="DVP710" s="34"/>
      <c r="DVQ710" s="37"/>
      <c r="DVR710" s="38"/>
      <c r="DVS710" s="34"/>
      <c r="DVT710" s="39"/>
      <c r="DVU710" s="39"/>
      <c r="DVV710" s="39"/>
      <c r="DVW710" s="39"/>
      <c r="DVX710" s="39"/>
      <c r="DVY710" s="39"/>
      <c r="DVZ710" s="39"/>
      <c r="DWA710" s="39"/>
      <c r="DWB710" s="39"/>
      <c r="DWC710" s="39"/>
      <c r="DWD710" s="39"/>
      <c r="DWE710" s="37"/>
      <c r="DWF710" s="37"/>
      <c r="DWG710" s="37"/>
      <c r="DWH710" s="37"/>
      <c r="DWI710" s="34"/>
      <c r="DWJ710" s="40"/>
      <c r="DWK710" s="34"/>
      <c r="DWL710" s="34"/>
      <c r="DWM710" s="35"/>
      <c r="DWN710" s="36"/>
      <c r="DWO710" s="37"/>
      <c r="DWP710" s="34"/>
      <c r="DWQ710" s="34"/>
      <c r="DWR710" s="41"/>
      <c r="DWS710" s="41"/>
      <c r="DWT710" s="41"/>
      <c r="DWU710" s="41"/>
      <c r="DWV710" s="36"/>
      <c r="DWW710" s="41"/>
      <c r="DWX710" s="36"/>
      <c r="DWY710" s="34"/>
      <c r="DWZ710" s="34"/>
      <c r="DXA710" s="37"/>
      <c r="DXB710" s="38"/>
      <c r="DXC710" s="34"/>
      <c r="DXD710" s="39"/>
      <c r="DXE710" s="39"/>
      <c r="DXF710" s="39"/>
      <c r="DXG710" s="39"/>
      <c r="DXH710" s="39"/>
      <c r="DXI710" s="39"/>
      <c r="DXJ710" s="39"/>
      <c r="DXK710" s="39"/>
      <c r="DXL710" s="39"/>
      <c r="DXM710" s="39"/>
      <c r="DXN710" s="39"/>
      <c r="DXO710" s="37"/>
      <c r="DXP710" s="37"/>
      <c r="DXQ710" s="37"/>
      <c r="DXR710" s="37"/>
      <c r="DXS710" s="34"/>
      <c r="DXT710" s="40"/>
      <c r="DXU710" s="34"/>
      <c r="DXV710" s="34"/>
      <c r="DXW710" s="35"/>
      <c r="DXX710" s="36"/>
      <c r="DXY710" s="37"/>
      <c r="DXZ710" s="34"/>
      <c r="DYA710" s="34"/>
      <c r="DYB710" s="41"/>
      <c r="DYC710" s="41"/>
      <c r="DYD710" s="41"/>
      <c r="DYE710" s="41"/>
      <c r="DYF710" s="36"/>
      <c r="DYG710" s="41"/>
      <c r="DYH710" s="36"/>
      <c r="DYI710" s="34"/>
      <c r="DYJ710" s="34"/>
      <c r="DYK710" s="37"/>
      <c r="DYL710" s="38"/>
      <c r="DYM710" s="34"/>
      <c r="DYN710" s="39"/>
      <c r="DYO710" s="39"/>
      <c r="DYP710" s="39"/>
      <c r="DYQ710" s="39"/>
      <c r="DYR710" s="39"/>
      <c r="DYS710" s="39"/>
      <c r="DYT710" s="39"/>
      <c r="DYU710" s="39"/>
      <c r="DYV710" s="39"/>
      <c r="DYW710" s="39"/>
      <c r="DYX710" s="39"/>
      <c r="DYY710" s="37"/>
      <c r="DYZ710" s="37"/>
      <c r="DZA710" s="37"/>
      <c r="DZB710" s="37"/>
      <c r="DZC710" s="34"/>
      <c r="DZD710" s="40"/>
      <c r="DZE710" s="34"/>
      <c r="DZF710" s="34"/>
      <c r="DZG710" s="35"/>
      <c r="DZH710" s="36"/>
      <c r="DZI710" s="37"/>
      <c r="DZJ710" s="34"/>
      <c r="DZK710" s="34"/>
      <c r="DZL710" s="41"/>
      <c r="DZM710" s="41"/>
      <c r="DZN710" s="41"/>
      <c r="DZO710" s="41"/>
      <c r="DZP710" s="36"/>
      <c r="DZQ710" s="41"/>
      <c r="DZR710" s="36"/>
      <c r="DZS710" s="34"/>
      <c r="DZT710" s="34"/>
      <c r="DZU710" s="37"/>
      <c r="DZV710" s="38"/>
      <c r="DZW710" s="34"/>
      <c r="DZX710" s="39"/>
      <c r="DZY710" s="39"/>
      <c r="DZZ710" s="39"/>
      <c r="EAA710" s="39"/>
      <c r="EAB710" s="39"/>
      <c r="EAC710" s="39"/>
      <c r="EAD710" s="39"/>
      <c r="EAE710" s="39"/>
      <c r="EAF710" s="39"/>
      <c r="EAG710" s="39"/>
      <c r="EAH710" s="39"/>
      <c r="EAI710" s="37"/>
      <c r="EAJ710" s="37"/>
      <c r="EAK710" s="37"/>
      <c r="EAL710" s="37"/>
      <c r="EAM710" s="34"/>
      <c r="EAN710" s="40"/>
      <c r="EAO710" s="34"/>
      <c r="EAP710" s="34"/>
      <c r="EAQ710" s="35"/>
      <c r="EAR710" s="36"/>
      <c r="EAS710" s="37"/>
      <c r="EAT710" s="34"/>
      <c r="EAU710" s="34"/>
      <c r="EAV710" s="41"/>
      <c r="EAW710" s="41"/>
      <c r="EAX710" s="41"/>
      <c r="EAY710" s="41"/>
      <c r="EAZ710" s="36"/>
      <c r="EBA710" s="41"/>
      <c r="EBB710" s="36"/>
      <c r="EBC710" s="34"/>
      <c r="EBD710" s="34"/>
      <c r="EBE710" s="37"/>
      <c r="EBF710" s="38"/>
      <c r="EBG710" s="34"/>
      <c r="EBH710" s="39"/>
      <c r="EBI710" s="39"/>
      <c r="EBJ710" s="39"/>
      <c r="EBK710" s="39"/>
      <c r="EBL710" s="39"/>
      <c r="EBM710" s="39"/>
      <c r="EBN710" s="39"/>
      <c r="EBO710" s="39"/>
      <c r="EBP710" s="39"/>
      <c r="EBQ710" s="39"/>
      <c r="EBR710" s="39"/>
      <c r="EBS710" s="37"/>
      <c r="EBT710" s="37"/>
      <c r="EBU710" s="37"/>
      <c r="EBV710" s="37"/>
      <c r="EBW710" s="34"/>
      <c r="EBX710" s="40"/>
      <c r="EBY710" s="34"/>
      <c r="EBZ710" s="34"/>
      <c r="ECA710" s="35"/>
      <c r="ECB710" s="36"/>
      <c r="ECC710" s="37"/>
      <c r="ECD710" s="34"/>
      <c r="ECE710" s="34"/>
      <c r="ECF710" s="41"/>
      <c r="ECG710" s="41"/>
      <c r="ECH710" s="41"/>
      <c r="ECI710" s="41"/>
      <c r="ECJ710" s="36"/>
      <c r="ECK710" s="41"/>
      <c r="ECL710" s="36"/>
      <c r="ECM710" s="34"/>
      <c r="ECN710" s="34"/>
      <c r="ECO710" s="37"/>
      <c r="ECP710" s="38"/>
      <c r="ECQ710" s="34"/>
      <c r="ECR710" s="39"/>
      <c r="ECS710" s="39"/>
      <c r="ECT710" s="39"/>
      <c r="ECU710" s="39"/>
      <c r="ECV710" s="39"/>
      <c r="ECW710" s="39"/>
      <c r="ECX710" s="39"/>
      <c r="ECY710" s="39"/>
      <c r="ECZ710" s="39"/>
      <c r="EDA710" s="39"/>
      <c r="EDB710" s="39"/>
      <c r="EDC710" s="37"/>
      <c r="EDD710" s="37"/>
      <c r="EDE710" s="37"/>
      <c r="EDF710" s="37"/>
      <c r="EDG710" s="34"/>
      <c r="EDH710" s="40"/>
      <c r="EDI710" s="34"/>
      <c r="EDJ710" s="34"/>
      <c r="EDK710" s="35"/>
      <c r="EDL710" s="36"/>
      <c r="EDM710" s="37"/>
      <c r="EDN710" s="34"/>
      <c r="EDO710" s="34"/>
      <c r="EDP710" s="41"/>
      <c r="EDQ710" s="41"/>
      <c r="EDR710" s="41"/>
      <c r="EDS710" s="41"/>
      <c r="EDT710" s="36"/>
      <c r="EDU710" s="41"/>
      <c r="EDV710" s="36"/>
      <c r="EDW710" s="34"/>
      <c r="EDX710" s="34"/>
      <c r="EDY710" s="37"/>
      <c r="EDZ710" s="38"/>
      <c r="EEA710" s="34"/>
      <c r="EEB710" s="39"/>
      <c r="EEC710" s="39"/>
      <c r="EED710" s="39"/>
      <c r="EEE710" s="39"/>
      <c r="EEF710" s="39"/>
      <c r="EEG710" s="39"/>
      <c r="EEH710" s="39"/>
      <c r="EEI710" s="39"/>
      <c r="EEJ710" s="39"/>
      <c r="EEK710" s="39"/>
      <c r="EEL710" s="39"/>
      <c r="EEM710" s="37"/>
      <c r="EEN710" s="37"/>
      <c r="EEO710" s="37"/>
      <c r="EEP710" s="37"/>
      <c r="EEQ710" s="34"/>
      <c r="EER710" s="40"/>
      <c r="EES710" s="34"/>
      <c r="EET710" s="34"/>
      <c r="EEU710" s="35"/>
      <c r="EEV710" s="36"/>
      <c r="EEW710" s="37"/>
      <c r="EEX710" s="34"/>
      <c r="EEY710" s="34"/>
      <c r="EEZ710" s="41"/>
      <c r="EFA710" s="41"/>
      <c r="EFB710" s="41"/>
      <c r="EFC710" s="41"/>
      <c r="EFD710" s="36"/>
      <c r="EFE710" s="41"/>
      <c r="EFF710" s="36"/>
      <c r="EFG710" s="34"/>
      <c r="EFH710" s="34"/>
      <c r="EFI710" s="37"/>
      <c r="EFJ710" s="38"/>
      <c r="EFK710" s="34"/>
      <c r="EFL710" s="39"/>
      <c r="EFM710" s="39"/>
      <c r="EFN710" s="39"/>
      <c r="EFO710" s="39"/>
      <c r="EFP710" s="39"/>
      <c r="EFQ710" s="39"/>
      <c r="EFR710" s="39"/>
      <c r="EFS710" s="39"/>
      <c r="EFT710" s="39"/>
      <c r="EFU710" s="39"/>
      <c r="EFV710" s="39"/>
      <c r="EFW710" s="37"/>
      <c r="EFX710" s="37"/>
      <c r="EFY710" s="37"/>
      <c r="EFZ710" s="37"/>
      <c r="EGA710" s="34"/>
      <c r="EGB710" s="40"/>
      <c r="EGC710" s="34"/>
      <c r="EGD710" s="34"/>
      <c r="EGE710" s="35"/>
      <c r="EGF710" s="36"/>
      <c r="EGG710" s="37"/>
      <c r="EGH710" s="34"/>
      <c r="EGI710" s="34"/>
      <c r="EGJ710" s="41"/>
      <c r="EGK710" s="41"/>
      <c r="EGL710" s="41"/>
      <c r="EGM710" s="41"/>
      <c r="EGN710" s="36"/>
      <c r="EGO710" s="41"/>
      <c r="EGP710" s="36"/>
      <c r="EGQ710" s="34"/>
      <c r="EGR710" s="34"/>
      <c r="EGS710" s="37"/>
      <c r="EGT710" s="38"/>
      <c r="EGU710" s="34"/>
      <c r="EGV710" s="39"/>
      <c r="EGW710" s="39"/>
      <c r="EGX710" s="39"/>
      <c r="EGY710" s="39"/>
      <c r="EGZ710" s="39"/>
      <c r="EHA710" s="39"/>
      <c r="EHB710" s="39"/>
      <c r="EHC710" s="39"/>
      <c r="EHD710" s="39"/>
      <c r="EHE710" s="39"/>
      <c r="EHF710" s="39"/>
      <c r="EHG710" s="37"/>
      <c r="EHH710" s="37"/>
      <c r="EHI710" s="37"/>
      <c r="EHJ710" s="37"/>
      <c r="EHK710" s="34"/>
      <c r="EHL710" s="40"/>
      <c r="EHM710" s="34"/>
      <c r="EHN710" s="34"/>
      <c r="EHO710" s="35"/>
      <c r="EHP710" s="36"/>
      <c r="EHQ710" s="37"/>
      <c r="EHR710" s="34"/>
      <c r="EHS710" s="34"/>
      <c r="EHT710" s="41"/>
      <c r="EHU710" s="41"/>
      <c r="EHV710" s="41"/>
      <c r="EHW710" s="41"/>
      <c r="EHX710" s="36"/>
      <c r="EHY710" s="41"/>
      <c r="EHZ710" s="36"/>
      <c r="EIA710" s="34"/>
      <c r="EIB710" s="34"/>
      <c r="EIC710" s="37"/>
      <c r="EID710" s="38"/>
      <c r="EIE710" s="34"/>
      <c r="EIF710" s="39"/>
      <c r="EIG710" s="39"/>
      <c r="EIH710" s="39"/>
      <c r="EII710" s="39"/>
      <c r="EIJ710" s="39"/>
      <c r="EIK710" s="39"/>
      <c r="EIL710" s="39"/>
      <c r="EIM710" s="39"/>
      <c r="EIN710" s="39"/>
      <c r="EIO710" s="39"/>
      <c r="EIP710" s="39"/>
      <c r="EIQ710" s="37"/>
      <c r="EIR710" s="37"/>
      <c r="EIS710" s="37"/>
      <c r="EIT710" s="37"/>
      <c r="EIU710" s="34"/>
      <c r="EIV710" s="40"/>
      <c r="EIW710" s="34"/>
      <c r="EIX710" s="34"/>
      <c r="EIY710" s="35"/>
      <c r="EIZ710" s="36"/>
      <c r="EJA710" s="37"/>
      <c r="EJB710" s="34"/>
      <c r="EJC710" s="34"/>
      <c r="EJD710" s="41"/>
      <c r="EJE710" s="41"/>
      <c r="EJF710" s="41"/>
      <c r="EJG710" s="41"/>
      <c r="EJH710" s="36"/>
      <c r="EJI710" s="41"/>
      <c r="EJJ710" s="36"/>
      <c r="EJK710" s="34"/>
      <c r="EJL710" s="34"/>
      <c r="EJM710" s="37"/>
      <c r="EJN710" s="38"/>
      <c r="EJO710" s="34"/>
      <c r="EJP710" s="39"/>
      <c r="EJQ710" s="39"/>
      <c r="EJR710" s="39"/>
      <c r="EJS710" s="39"/>
      <c r="EJT710" s="39"/>
      <c r="EJU710" s="39"/>
      <c r="EJV710" s="39"/>
      <c r="EJW710" s="39"/>
      <c r="EJX710" s="39"/>
      <c r="EJY710" s="39"/>
      <c r="EJZ710" s="39"/>
      <c r="EKA710" s="37"/>
      <c r="EKB710" s="37"/>
      <c r="EKC710" s="37"/>
      <c r="EKD710" s="37"/>
      <c r="EKE710" s="34"/>
      <c r="EKF710" s="40"/>
      <c r="EKG710" s="34"/>
      <c r="EKH710" s="34"/>
      <c r="EKI710" s="35"/>
      <c r="EKJ710" s="36"/>
      <c r="EKK710" s="37"/>
      <c r="EKL710" s="34"/>
      <c r="EKM710" s="34"/>
      <c r="EKN710" s="41"/>
      <c r="EKO710" s="41"/>
      <c r="EKP710" s="41"/>
      <c r="EKQ710" s="41"/>
      <c r="EKR710" s="36"/>
      <c r="EKS710" s="41"/>
      <c r="EKT710" s="36"/>
      <c r="EKU710" s="34"/>
      <c r="EKV710" s="34"/>
      <c r="EKW710" s="37"/>
      <c r="EKX710" s="38"/>
      <c r="EKY710" s="34"/>
      <c r="EKZ710" s="39"/>
      <c r="ELA710" s="39"/>
      <c r="ELB710" s="39"/>
      <c r="ELC710" s="39"/>
      <c r="ELD710" s="39"/>
      <c r="ELE710" s="39"/>
      <c r="ELF710" s="39"/>
      <c r="ELG710" s="39"/>
      <c r="ELH710" s="39"/>
      <c r="ELI710" s="39"/>
      <c r="ELJ710" s="39"/>
      <c r="ELK710" s="37"/>
      <c r="ELL710" s="37"/>
      <c r="ELM710" s="37"/>
      <c r="ELN710" s="37"/>
      <c r="ELO710" s="34"/>
      <c r="ELP710" s="40"/>
      <c r="ELQ710" s="34"/>
      <c r="ELR710" s="34"/>
      <c r="ELS710" s="35"/>
      <c r="ELT710" s="36"/>
      <c r="ELU710" s="37"/>
      <c r="ELV710" s="34"/>
      <c r="ELW710" s="34"/>
      <c r="ELX710" s="41"/>
      <c r="ELY710" s="41"/>
      <c r="ELZ710" s="41"/>
      <c r="EMA710" s="41"/>
      <c r="EMB710" s="36"/>
      <c r="EMC710" s="41"/>
      <c r="EMD710" s="36"/>
      <c r="EME710" s="34"/>
      <c r="EMF710" s="34"/>
      <c r="EMG710" s="37"/>
      <c r="EMH710" s="38"/>
      <c r="EMI710" s="34"/>
      <c r="EMJ710" s="39"/>
      <c r="EMK710" s="39"/>
      <c r="EML710" s="39"/>
      <c r="EMM710" s="39"/>
      <c r="EMN710" s="39"/>
      <c r="EMO710" s="39"/>
      <c r="EMP710" s="39"/>
      <c r="EMQ710" s="39"/>
      <c r="EMR710" s="39"/>
      <c r="EMS710" s="39"/>
      <c r="EMT710" s="39"/>
      <c r="EMU710" s="37"/>
      <c r="EMV710" s="37"/>
      <c r="EMW710" s="37"/>
      <c r="EMX710" s="37"/>
      <c r="EMY710" s="34"/>
      <c r="EMZ710" s="40"/>
      <c r="ENA710" s="34"/>
      <c r="ENB710" s="34"/>
      <c r="ENC710" s="35"/>
      <c r="END710" s="36"/>
      <c r="ENE710" s="37"/>
      <c r="ENF710" s="34"/>
      <c r="ENG710" s="34"/>
      <c r="ENH710" s="41"/>
      <c r="ENI710" s="41"/>
      <c r="ENJ710" s="41"/>
      <c r="ENK710" s="41"/>
      <c r="ENL710" s="36"/>
      <c r="ENM710" s="41"/>
      <c r="ENN710" s="36"/>
      <c r="ENO710" s="34"/>
      <c r="ENP710" s="34"/>
      <c r="ENQ710" s="37"/>
      <c r="ENR710" s="38"/>
      <c r="ENS710" s="34"/>
      <c r="ENT710" s="39"/>
      <c r="ENU710" s="39"/>
      <c r="ENV710" s="39"/>
      <c r="ENW710" s="39"/>
      <c r="ENX710" s="39"/>
      <c r="ENY710" s="39"/>
      <c r="ENZ710" s="39"/>
      <c r="EOA710" s="39"/>
      <c r="EOB710" s="39"/>
      <c r="EOC710" s="39"/>
      <c r="EOD710" s="39"/>
      <c r="EOE710" s="37"/>
      <c r="EOF710" s="37"/>
      <c r="EOG710" s="37"/>
      <c r="EOH710" s="37"/>
      <c r="EOI710" s="34"/>
      <c r="EOJ710" s="40"/>
      <c r="EOK710" s="34"/>
      <c r="EOL710" s="34"/>
      <c r="EOM710" s="35"/>
      <c r="EON710" s="36"/>
      <c r="EOO710" s="37"/>
      <c r="EOP710" s="34"/>
      <c r="EOQ710" s="34"/>
      <c r="EOR710" s="41"/>
      <c r="EOS710" s="41"/>
      <c r="EOT710" s="41"/>
      <c r="EOU710" s="41"/>
      <c r="EOV710" s="36"/>
      <c r="EOW710" s="41"/>
      <c r="EOX710" s="36"/>
      <c r="EOY710" s="34"/>
      <c r="EOZ710" s="34"/>
      <c r="EPA710" s="37"/>
      <c r="EPB710" s="38"/>
      <c r="EPC710" s="34"/>
      <c r="EPD710" s="39"/>
      <c r="EPE710" s="39"/>
      <c r="EPF710" s="39"/>
      <c r="EPG710" s="39"/>
      <c r="EPH710" s="39"/>
      <c r="EPI710" s="39"/>
      <c r="EPJ710" s="39"/>
      <c r="EPK710" s="39"/>
      <c r="EPL710" s="39"/>
      <c r="EPM710" s="39"/>
      <c r="EPN710" s="39"/>
      <c r="EPO710" s="37"/>
      <c r="EPP710" s="37"/>
      <c r="EPQ710" s="37"/>
      <c r="EPR710" s="37"/>
      <c r="EPS710" s="34"/>
      <c r="EPT710" s="40"/>
      <c r="EPU710" s="34"/>
      <c r="EPV710" s="34"/>
      <c r="EPW710" s="35"/>
      <c r="EPX710" s="36"/>
      <c r="EPY710" s="37"/>
      <c r="EPZ710" s="34"/>
      <c r="EQA710" s="34"/>
      <c r="EQB710" s="41"/>
      <c r="EQC710" s="41"/>
      <c r="EQD710" s="41"/>
      <c r="EQE710" s="41"/>
      <c r="EQF710" s="36"/>
      <c r="EQG710" s="41"/>
      <c r="EQH710" s="36"/>
      <c r="EQI710" s="34"/>
      <c r="EQJ710" s="34"/>
      <c r="EQK710" s="37"/>
      <c r="EQL710" s="38"/>
      <c r="EQM710" s="34"/>
      <c r="EQN710" s="39"/>
      <c r="EQO710" s="39"/>
      <c r="EQP710" s="39"/>
      <c r="EQQ710" s="39"/>
      <c r="EQR710" s="39"/>
      <c r="EQS710" s="39"/>
      <c r="EQT710" s="39"/>
      <c r="EQU710" s="39"/>
      <c r="EQV710" s="39"/>
      <c r="EQW710" s="39"/>
      <c r="EQX710" s="39"/>
      <c r="EQY710" s="37"/>
      <c r="EQZ710" s="37"/>
      <c r="ERA710" s="37"/>
      <c r="ERB710" s="37"/>
      <c r="ERC710" s="34"/>
      <c r="ERD710" s="40"/>
      <c r="ERE710" s="34"/>
      <c r="ERF710" s="34"/>
      <c r="ERG710" s="35"/>
      <c r="ERH710" s="36"/>
      <c r="ERI710" s="37"/>
      <c r="ERJ710" s="34"/>
      <c r="ERK710" s="34"/>
      <c r="ERL710" s="41"/>
      <c r="ERM710" s="41"/>
      <c r="ERN710" s="41"/>
      <c r="ERO710" s="41"/>
      <c r="ERP710" s="36"/>
      <c r="ERQ710" s="41"/>
      <c r="ERR710" s="36"/>
      <c r="ERS710" s="34"/>
      <c r="ERT710" s="34"/>
      <c r="ERU710" s="37"/>
      <c r="ERV710" s="38"/>
      <c r="ERW710" s="34"/>
      <c r="ERX710" s="39"/>
      <c r="ERY710" s="39"/>
      <c r="ERZ710" s="39"/>
      <c r="ESA710" s="39"/>
      <c r="ESB710" s="39"/>
      <c r="ESC710" s="39"/>
      <c r="ESD710" s="39"/>
      <c r="ESE710" s="39"/>
      <c r="ESF710" s="39"/>
      <c r="ESG710" s="39"/>
      <c r="ESH710" s="39"/>
      <c r="ESI710" s="37"/>
      <c r="ESJ710" s="37"/>
      <c r="ESK710" s="37"/>
      <c r="ESL710" s="37"/>
      <c r="ESM710" s="34"/>
      <c r="ESN710" s="40"/>
      <c r="ESO710" s="34"/>
      <c r="ESP710" s="34"/>
      <c r="ESQ710" s="35"/>
      <c r="ESR710" s="36"/>
      <c r="ESS710" s="37"/>
      <c r="EST710" s="34"/>
      <c r="ESU710" s="34"/>
      <c r="ESV710" s="41"/>
      <c r="ESW710" s="41"/>
      <c r="ESX710" s="41"/>
      <c r="ESY710" s="41"/>
      <c r="ESZ710" s="36"/>
      <c r="ETA710" s="41"/>
      <c r="ETB710" s="36"/>
      <c r="ETC710" s="34"/>
      <c r="ETD710" s="34"/>
      <c r="ETE710" s="37"/>
      <c r="ETF710" s="38"/>
      <c r="ETG710" s="34"/>
      <c r="ETH710" s="39"/>
      <c r="ETI710" s="39"/>
      <c r="ETJ710" s="39"/>
      <c r="ETK710" s="39"/>
      <c r="ETL710" s="39"/>
      <c r="ETM710" s="39"/>
      <c r="ETN710" s="39"/>
      <c r="ETO710" s="39"/>
      <c r="ETP710" s="39"/>
      <c r="ETQ710" s="39"/>
      <c r="ETR710" s="39"/>
      <c r="ETS710" s="37"/>
      <c r="ETT710" s="37"/>
      <c r="ETU710" s="37"/>
      <c r="ETV710" s="37"/>
      <c r="ETW710" s="34"/>
      <c r="ETX710" s="40"/>
      <c r="ETY710" s="34"/>
      <c r="ETZ710" s="34"/>
      <c r="EUA710" s="35"/>
      <c r="EUB710" s="36"/>
      <c r="EUC710" s="37"/>
      <c r="EUD710" s="34"/>
      <c r="EUE710" s="34"/>
      <c r="EUF710" s="41"/>
      <c r="EUG710" s="41"/>
      <c r="EUH710" s="41"/>
      <c r="EUI710" s="41"/>
      <c r="EUJ710" s="36"/>
      <c r="EUK710" s="41"/>
      <c r="EUL710" s="36"/>
      <c r="EUM710" s="34"/>
      <c r="EUN710" s="34"/>
      <c r="EUO710" s="37"/>
      <c r="EUP710" s="38"/>
      <c r="EUQ710" s="34"/>
      <c r="EUR710" s="39"/>
      <c r="EUS710" s="39"/>
      <c r="EUT710" s="39"/>
      <c r="EUU710" s="39"/>
      <c r="EUV710" s="39"/>
      <c r="EUW710" s="39"/>
      <c r="EUX710" s="39"/>
      <c r="EUY710" s="39"/>
      <c r="EUZ710" s="39"/>
      <c r="EVA710" s="39"/>
      <c r="EVB710" s="39"/>
      <c r="EVC710" s="37"/>
      <c r="EVD710" s="37"/>
      <c r="EVE710" s="37"/>
      <c r="EVF710" s="37"/>
      <c r="EVG710" s="34"/>
      <c r="EVH710" s="40"/>
      <c r="EVI710" s="34"/>
      <c r="EVJ710" s="34"/>
      <c r="EVK710" s="35"/>
      <c r="EVL710" s="36"/>
      <c r="EVM710" s="37"/>
      <c r="EVN710" s="34"/>
      <c r="EVO710" s="34"/>
      <c r="EVP710" s="41"/>
      <c r="EVQ710" s="41"/>
      <c r="EVR710" s="41"/>
      <c r="EVS710" s="41"/>
      <c r="EVT710" s="36"/>
      <c r="EVU710" s="41"/>
      <c r="EVV710" s="36"/>
      <c r="EVW710" s="34"/>
      <c r="EVX710" s="34"/>
      <c r="EVY710" s="37"/>
      <c r="EVZ710" s="38"/>
      <c r="EWA710" s="34"/>
      <c r="EWB710" s="39"/>
      <c r="EWC710" s="39"/>
      <c r="EWD710" s="39"/>
      <c r="EWE710" s="39"/>
      <c r="EWF710" s="39"/>
      <c r="EWG710" s="39"/>
      <c r="EWH710" s="39"/>
      <c r="EWI710" s="39"/>
      <c r="EWJ710" s="39"/>
      <c r="EWK710" s="39"/>
      <c r="EWL710" s="39"/>
      <c r="EWM710" s="37"/>
      <c r="EWN710" s="37"/>
      <c r="EWO710" s="37"/>
      <c r="EWP710" s="37"/>
      <c r="EWQ710" s="34"/>
      <c r="EWR710" s="40"/>
      <c r="EWS710" s="34"/>
      <c r="EWT710" s="34"/>
      <c r="EWU710" s="35"/>
      <c r="EWV710" s="36"/>
      <c r="EWW710" s="37"/>
      <c r="EWX710" s="34"/>
      <c r="EWY710" s="34"/>
      <c r="EWZ710" s="41"/>
      <c r="EXA710" s="41"/>
      <c r="EXB710" s="41"/>
      <c r="EXC710" s="41"/>
      <c r="EXD710" s="36"/>
      <c r="EXE710" s="41"/>
      <c r="EXF710" s="36"/>
      <c r="EXG710" s="34"/>
      <c r="EXH710" s="34"/>
      <c r="EXI710" s="37"/>
      <c r="EXJ710" s="38"/>
      <c r="EXK710" s="34"/>
      <c r="EXL710" s="39"/>
      <c r="EXM710" s="39"/>
      <c r="EXN710" s="39"/>
      <c r="EXO710" s="39"/>
      <c r="EXP710" s="39"/>
      <c r="EXQ710" s="39"/>
      <c r="EXR710" s="39"/>
      <c r="EXS710" s="39"/>
      <c r="EXT710" s="39"/>
      <c r="EXU710" s="39"/>
      <c r="EXV710" s="39"/>
      <c r="EXW710" s="37"/>
      <c r="EXX710" s="37"/>
      <c r="EXY710" s="37"/>
      <c r="EXZ710" s="37"/>
      <c r="EYA710" s="34"/>
      <c r="EYB710" s="40"/>
      <c r="EYC710" s="34"/>
      <c r="EYD710" s="34"/>
      <c r="EYE710" s="35"/>
      <c r="EYF710" s="36"/>
      <c r="EYG710" s="37"/>
      <c r="EYH710" s="34"/>
      <c r="EYI710" s="34"/>
      <c r="EYJ710" s="41"/>
      <c r="EYK710" s="41"/>
      <c r="EYL710" s="41"/>
      <c r="EYM710" s="41"/>
      <c r="EYN710" s="36"/>
      <c r="EYO710" s="41"/>
      <c r="EYP710" s="36"/>
      <c r="EYQ710" s="34"/>
      <c r="EYR710" s="34"/>
      <c r="EYS710" s="37"/>
      <c r="EYT710" s="38"/>
      <c r="EYU710" s="34"/>
      <c r="EYV710" s="39"/>
      <c r="EYW710" s="39"/>
      <c r="EYX710" s="39"/>
      <c r="EYY710" s="39"/>
      <c r="EYZ710" s="39"/>
      <c r="EZA710" s="39"/>
      <c r="EZB710" s="39"/>
      <c r="EZC710" s="39"/>
      <c r="EZD710" s="39"/>
      <c r="EZE710" s="39"/>
      <c r="EZF710" s="39"/>
      <c r="EZG710" s="37"/>
      <c r="EZH710" s="37"/>
      <c r="EZI710" s="37"/>
      <c r="EZJ710" s="37"/>
      <c r="EZK710" s="34"/>
      <c r="EZL710" s="40"/>
      <c r="EZM710" s="34"/>
      <c r="EZN710" s="34"/>
      <c r="EZO710" s="35"/>
      <c r="EZP710" s="36"/>
      <c r="EZQ710" s="37"/>
      <c r="EZR710" s="34"/>
      <c r="EZS710" s="34"/>
      <c r="EZT710" s="41"/>
      <c r="EZU710" s="41"/>
      <c r="EZV710" s="41"/>
      <c r="EZW710" s="41"/>
      <c r="EZX710" s="36"/>
      <c r="EZY710" s="41"/>
      <c r="EZZ710" s="36"/>
      <c r="FAA710" s="34"/>
      <c r="FAB710" s="34"/>
      <c r="FAC710" s="37"/>
      <c r="FAD710" s="38"/>
      <c r="FAE710" s="34"/>
      <c r="FAF710" s="39"/>
      <c r="FAG710" s="39"/>
      <c r="FAH710" s="39"/>
      <c r="FAI710" s="39"/>
      <c r="FAJ710" s="39"/>
      <c r="FAK710" s="39"/>
      <c r="FAL710" s="39"/>
      <c r="FAM710" s="39"/>
      <c r="FAN710" s="39"/>
      <c r="FAO710" s="39"/>
      <c r="FAP710" s="39"/>
      <c r="FAQ710" s="37"/>
      <c r="FAR710" s="37"/>
      <c r="FAS710" s="37"/>
      <c r="FAT710" s="37"/>
      <c r="FAU710" s="34"/>
      <c r="FAV710" s="40"/>
      <c r="FAW710" s="34"/>
      <c r="FAX710" s="34"/>
      <c r="FAY710" s="35"/>
      <c r="FAZ710" s="36"/>
      <c r="FBA710" s="37"/>
      <c r="FBB710" s="34"/>
      <c r="FBC710" s="34"/>
      <c r="FBD710" s="41"/>
      <c r="FBE710" s="41"/>
      <c r="FBF710" s="41"/>
      <c r="FBG710" s="41"/>
      <c r="FBH710" s="36"/>
      <c r="FBI710" s="41"/>
      <c r="FBJ710" s="36"/>
      <c r="FBK710" s="34"/>
      <c r="FBL710" s="34"/>
      <c r="FBM710" s="37"/>
      <c r="FBN710" s="38"/>
      <c r="FBO710" s="34"/>
      <c r="FBP710" s="39"/>
      <c r="FBQ710" s="39"/>
      <c r="FBR710" s="39"/>
      <c r="FBS710" s="39"/>
      <c r="FBT710" s="39"/>
      <c r="FBU710" s="39"/>
      <c r="FBV710" s="39"/>
      <c r="FBW710" s="39"/>
      <c r="FBX710" s="39"/>
      <c r="FBY710" s="39"/>
      <c r="FBZ710" s="39"/>
      <c r="FCA710" s="37"/>
      <c r="FCB710" s="37"/>
      <c r="FCC710" s="37"/>
      <c r="FCD710" s="37"/>
      <c r="FCE710" s="34"/>
      <c r="FCF710" s="40"/>
      <c r="FCG710" s="34"/>
      <c r="FCH710" s="34"/>
      <c r="FCI710" s="35"/>
      <c r="FCJ710" s="36"/>
      <c r="FCK710" s="37"/>
      <c r="FCL710" s="34"/>
      <c r="FCM710" s="34"/>
      <c r="FCN710" s="41"/>
      <c r="FCO710" s="41"/>
      <c r="FCP710" s="41"/>
      <c r="FCQ710" s="41"/>
      <c r="FCR710" s="36"/>
      <c r="FCS710" s="41"/>
      <c r="FCT710" s="36"/>
      <c r="FCU710" s="34"/>
      <c r="FCV710" s="34"/>
      <c r="FCW710" s="37"/>
      <c r="FCX710" s="38"/>
      <c r="FCY710" s="34"/>
      <c r="FCZ710" s="39"/>
      <c r="FDA710" s="39"/>
      <c r="FDB710" s="39"/>
      <c r="FDC710" s="39"/>
      <c r="FDD710" s="39"/>
      <c r="FDE710" s="39"/>
      <c r="FDF710" s="39"/>
      <c r="FDG710" s="39"/>
      <c r="FDH710" s="39"/>
      <c r="FDI710" s="39"/>
      <c r="FDJ710" s="39"/>
      <c r="FDK710" s="37"/>
      <c r="FDL710" s="37"/>
      <c r="FDM710" s="37"/>
      <c r="FDN710" s="37"/>
      <c r="FDO710" s="34"/>
      <c r="FDP710" s="40"/>
      <c r="FDQ710" s="34"/>
      <c r="FDR710" s="34"/>
      <c r="FDS710" s="35"/>
      <c r="FDT710" s="36"/>
      <c r="FDU710" s="37"/>
      <c r="FDV710" s="34"/>
      <c r="FDW710" s="34"/>
      <c r="FDX710" s="41"/>
      <c r="FDY710" s="41"/>
      <c r="FDZ710" s="41"/>
      <c r="FEA710" s="41"/>
      <c r="FEB710" s="36"/>
      <c r="FEC710" s="41"/>
      <c r="FED710" s="36"/>
      <c r="FEE710" s="34"/>
      <c r="FEF710" s="34"/>
      <c r="FEG710" s="37"/>
      <c r="FEH710" s="38"/>
      <c r="FEI710" s="34"/>
      <c r="FEJ710" s="39"/>
      <c r="FEK710" s="39"/>
      <c r="FEL710" s="39"/>
      <c r="FEM710" s="39"/>
      <c r="FEN710" s="39"/>
      <c r="FEO710" s="39"/>
      <c r="FEP710" s="39"/>
      <c r="FEQ710" s="39"/>
      <c r="FER710" s="39"/>
      <c r="FES710" s="39"/>
      <c r="FET710" s="39"/>
      <c r="FEU710" s="37"/>
      <c r="FEV710" s="37"/>
      <c r="FEW710" s="37"/>
      <c r="FEX710" s="37"/>
      <c r="FEY710" s="34"/>
      <c r="FEZ710" s="40"/>
      <c r="FFA710" s="34"/>
      <c r="FFB710" s="34"/>
      <c r="FFC710" s="35"/>
      <c r="FFD710" s="36"/>
      <c r="FFE710" s="37"/>
      <c r="FFF710" s="34"/>
      <c r="FFG710" s="34"/>
      <c r="FFH710" s="41"/>
      <c r="FFI710" s="41"/>
      <c r="FFJ710" s="41"/>
      <c r="FFK710" s="41"/>
      <c r="FFL710" s="36"/>
      <c r="FFM710" s="41"/>
      <c r="FFN710" s="36"/>
      <c r="FFO710" s="34"/>
      <c r="FFP710" s="34"/>
      <c r="FFQ710" s="37"/>
      <c r="FFR710" s="38"/>
      <c r="FFS710" s="34"/>
      <c r="FFT710" s="39"/>
      <c r="FFU710" s="39"/>
      <c r="FFV710" s="39"/>
      <c r="FFW710" s="39"/>
      <c r="FFX710" s="39"/>
      <c r="FFY710" s="39"/>
      <c r="FFZ710" s="39"/>
      <c r="FGA710" s="39"/>
      <c r="FGB710" s="39"/>
      <c r="FGC710" s="39"/>
      <c r="FGD710" s="39"/>
      <c r="FGE710" s="37"/>
      <c r="FGF710" s="37"/>
      <c r="FGG710" s="37"/>
      <c r="FGH710" s="37"/>
      <c r="FGI710" s="34"/>
      <c r="FGJ710" s="40"/>
      <c r="FGK710" s="34"/>
      <c r="FGL710" s="34"/>
      <c r="FGM710" s="35"/>
      <c r="FGN710" s="36"/>
      <c r="FGO710" s="37"/>
      <c r="FGP710" s="34"/>
      <c r="FGQ710" s="34"/>
      <c r="FGR710" s="41"/>
      <c r="FGS710" s="41"/>
      <c r="FGT710" s="41"/>
      <c r="FGU710" s="41"/>
      <c r="FGV710" s="36"/>
      <c r="FGW710" s="41"/>
      <c r="FGX710" s="36"/>
      <c r="FGY710" s="34"/>
      <c r="FGZ710" s="34"/>
      <c r="FHA710" s="37"/>
      <c r="FHB710" s="38"/>
      <c r="FHC710" s="34"/>
      <c r="FHD710" s="39"/>
      <c r="FHE710" s="39"/>
      <c r="FHF710" s="39"/>
      <c r="FHG710" s="39"/>
      <c r="FHH710" s="39"/>
      <c r="FHI710" s="39"/>
      <c r="FHJ710" s="39"/>
      <c r="FHK710" s="39"/>
      <c r="FHL710" s="39"/>
      <c r="FHM710" s="39"/>
      <c r="FHN710" s="39"/>
      <c r="FHO710" s="37"/>
      <c r="FHP710" s="37"/>
      <c r="FHQ710" s="37"/>
      <c r="FHR710" s="37"/>
      <c r="FHS710" s="34"/>
      <c r="FHT710" s="40"/>
      <c r="FHU710" s="34"/>
      <c r="FHV710" s="34"/>
      <c r="FHW710" s="35"/>
      <c r="FHX710" s="36"/>
      <c r="FHY710" s="37"/>
      <c r="FHZ710" s="34"/>
      <c r="FIA710" s="34"/>
      <c r="FIB710" s="41"/>
      <c r="FIC710" s="41"/>
      <c r="FID710" s="41"/>
      <c r="FIE710" s="41"/>
      <c r="FIF710" s="36"/>
      <c r="FIG710" s="41"/>
      <c r="FIH710" s="36"/>
      <c r="FII710" s="34"/>
      <c r="FIJ710" s="34"/>
      <c r="FIK710" s="37"/>
      <c r="FIL710" s="38"/>
      <c r="FIM710" s="34"/>
      <c r="FIN710" s="39"/>
      <c r="FIO710" s="39"/>
      <c r="FIP710" s="39"/>
      <c r="FIQ710" s="39"/>
      <c r="FIR710" s="39"/>
      <c r="FIS710" s="39"/>
      <c r="FIT710" s="39"/>
      <c r="FIU710" s="39"/>
      <c r="FIV710" s="39"/>
      <c r="FIW710" s="39"/>
      <c r="FIX710" s="39"/>
      <c r="FIY710" s="37"/>
      <c r="FIZ710" s="37"/>
      <c r="FJA710" s="37"/>
      <c r="FJB710" s="37"/>
      <c r="FJC710" s="34"/>
      <c r="FJD710" s="40"/>
      <c r="FJE710" s="34"/>
      <c r="FJF710" s="34"/>
      <c r="FJG710" s="35"/>
      <c r="FJH710" s="36"/>
      <c r="FJI710" s="37"/>
      <c r="FJJ710" s="34"/>
      <c r="FJK710" s="34"/>
      <c r="FJL710" s="41"/>
      <c r="FJM710" s="41"/>
      <c r="FJN710" s="41"/>
      <c r="FJO710" s="41"/>
      <c r="FJP710" s="36"/>
      <c r="FJQ710" s="41"/>
      <c r="FJR710" s="36"/>
      <c r="FJS710" s="34"/>
      <c r="FJT710" s="34"/>
      <c r="FJU710" s="37"/>
      <c r="FJV710" s="38"/>
      <c r="FJW710" s="34"/>
      <c r="FJX710" s="39"/>
      <c r="FJY710" s="39"/>
      <c r="FJZ710" s="39"/>
      <c r="FKA710" s="39"/>
      <c r="FKB710" s="39"/>
      <c r="FKC710" s="39"/>
      <c r="FKD710" s="39"/>
      <c r="FKE710" s="39"/>
      <c r="FKF710" s="39"/>
      <c r="FKG710" s="39"/>
      <c r="FKH710" s="39"/>
      <c r="FKI710" s="37"/>
      <c r="FKJ710" s="37"/>
      <c r="FKK710" s="37"/>
      <c r="FKL710" s="37"/>
      <c r="FKM710" s="34"/>
      <c r="FKN710" s="40"/>
      <c r="FKO710" s="34"/>
      <c r="FKP710" s="34"/>
      <c r="FKQ710" s="35"/>
      <c r="FKR710" s="36"/>
      <c r="FKS710" s="37"/>
      <c r="FKT710" s="34"/>
      <c r="FKU710" s="34"/>
      <c r="FKV710" s="41"/>
      <c r="FKW710" s="41"/>
      <c r="FKX710" s="41"/>
      <c r="FKY710" s="41"/>
      <c r="FKZ710" s="36"/>
      <c r="FLA710" s="41"/>
      <c r="FLB710" s="36"/>
      <c r="FLC710" s="34"/>
      <c r="FLD710" s="34"/>
      <c r="FLE710" s="37"/>
      <c r="FLF710" s="38"/>
      <c r="FLG710" s="34"/>
      <c r="FLH710" s="39"/>
      <c r="FLI710" s="39"/>
      <c r="FLJ710" s="39"/>
      <c r="FLK710" s="39"/>
      <c r="FLL710" s="39"/>
      <c r="FLM710" s="39"/>
      <c r="FLN710" s="39"/>
      <c r="FLO710" s="39"/>
      <c r="FLP710" s="39"/>
      <c r="FLQ710" s="39"/>
      <c r="FLR710" s="39"/>
      <c r="FLS710" s="37"/>
      <c r="FLT710" s="37"/>
      <c r="FLU710" s="37"/>
      <c r="FLV710" s="37"/>
      <c r="FLW710" s="34"/>
      <c r="FLX710" s="40"/>
      <c r="FLY710" s="34"/>
      <c r="FLZ710" s="34"/>
      <c r="FMA710" s="35"/>
      <c r="FMB710" s="36"/>
      <c r="FMC710" s="37"/>
      <c r="FMD710" s="34"/>
      <c r="FME710" s="34"/>
      <c r="FMF710" s="41"/>
      <c r="FMG710" s="41"/>
      <c r="FMH710" s="41"/>
      <c r="FMI710" s="41"/>
      <c r="FMJ710" s="36"/>
      <c r="FMK710" s="41"/>
      <c r="FML710" s="36"/>
      <c r="FMM710" s="34"/>
      <c r="FMN710" s="34"/>
      <c r="FMO710" s="37"/>
      <c r="FMP710" s="38"/>
      <c r="FMQ710" s="34"/>
      <c r="FMR710" s="39"/>
      <c r="FMS710" s="39"/>
      <c r="FMT710" s="39"/>
      <c r="FMU710" s="39"/>
      <c r="FMV710" s="39"/>
      <c r="FMW710" s="39"/>
      <c r="FMX710" s="39"/>
      <c r="FMY710" s="39"/>
      <c r="FMZ710" s="39"/>
      <c r="FNA710" s="39"/>
      <c r="FNB710" s="39"/>
      <c r="FNC710" s="37"/>
      <c r="FND710" s="37"/>
      <c r="FNE710" s="37"/>
      <c r="FNF710" s="37"/>
      <c r="FNG710" s="34"/>
      <c r="FNH710" s="40"/>
      <c r="FNI710" s="34"/>
      <c r="FNJ710" s="34"/>
      <c r="FNK710" s="35"/>
      <c r="FNL710" s="36"/>
      <c r="FNM710" s="37"/>
      <c r="FNN710" s="34"/>
      <c r="FNO710" s="34"/>
      <c r="FNP710" s="41"/>
      <c r="FNQ710" s="41"/>
      <c r="FNR710" s="41"/>
      <c r="FNS710" s="41"/>
      <c r="FNT710" s="36"/>
      <c r="FNU710" s="41"/>
      <c r="FNV710" s="36"/>
      <c r="FNW710" s="34"/>
      <c r="FNX710" s="34"/>
      <c r="FNY710" s="37"/>
      <c r="FNZ710" s="38"/>
      <c r="FOA710" s="34"/>
      <c r="FOB710" s="39"/>
      <c r="FOC710" s="39"/>
      <c r="FOD710" s="39"/>
      <c r="FOE710" s="39"/>
      <c r="FOF710" s="39"/>
      <c r="FOG710" s="39"/>
      <c r="FOH710" s="39"/>
      <c r="FOI710" s="39"/>
      <c r="FOJ710" s="39"/>
      <c r="FOK710" s="39"/>
      <c r="FOL710" s="39"/>
      <c r="FOM710" s="37"/>
      <c r="FON710" s="37"/>
      <c r="FOO710" s="37"/>
      <c r="FOP710" s="37"/>
      <c r="FOQ710" s="34"/>
      <c r="FOR710" s="40"/>
      <c r="FOS710" s="34"/>
      <c r="FOT710" s="34"/>
      <c r="FOU710" s="35"/>
      <c r="FOV710" s="36"/>
      <c r="FOW710" s="37"/>
      <c r="FOX710" s="34"/>
      <c r="FOY710" s="34"/>
      <c r="FOZ710" s="41"/>
      <c r="FPA710" s="41"/>
      <c r="FPB710" s="41"/>
      <c r="FPC710" s="41"/>
      <c r="FPD710" s="36"/>
      <c r="FPE710" s="41"/>
      <c r="FPF710" s="36"/>
      <c r="FPG710" s="34"/>
      <c r="FPH710" s="34"/>
      <c r="FPI710" s="37"/>
      <c r="FPJ710" s="38"/>
      <c r="FPK710" s="34"/>
      <c r="FPL710" s="39"/>
      <c r="FPM710" s="39"/>
      <c r="FPN710" s="39"/>
      <c r="FPO710" s="39"/>
      <c r="FPP710" s="39"/>
      <c r="FPQ710" s="39"/>
      <c r="FPR710" s="39"/>
      <c r="FPS710" s="39"/>
      <c r="FPT710" s="39"/>
      <c r="FPU710" s="39"/>
      <c r="FPV710" s="39"/>
      <c r="FPW710" s="37"/>
      <c r="FPX710" s="37"/>
      <c r="FPY710" s="37"/>
      <c r="FPZ710" s="37"/>
      <c r="FQA710" s="34"/>
      <c r="FQB710" s="40"/>
      <c r="FQC710" s="34"/>
      <c r="FQD710" s="34"/>
      <c r="FQE710" s="35"/>
      <c r="FQF710" s="36"/>
      <c r="FQG710" s="37"/>
      <c r="FQH710" s="34"/>
      <c r="FQI710" s="34"/>
      <c r="FQJ710" s="41"/>
      <c r="FQK710" s="41"/>
      <c r="FQL710" s="41"/>
      <c r="FQM710" s="41"/>
      <c r="FQN710" s="36"/>
      <c r="FQO710" s="41"/>
      <c r="FQP710" s="36"/>
      <c r="FQQ710" s="34"/>
      <c r="FQR710" s="34"/>
      <c r="FQS710" s="37"/>
      <c r="FQT710" s="38"/>
      <c r="FQU710" s="34"/>
      <c r="FQV710" s="39"/>
      <c r="FQW710" s="39"/>
      <c r="FQX710" s="39"/>
      <c r="FQY710" s="39"/>
      <c r="FQZ710" s="39"/>
      <c r="FRA710" s="39"/>
      <c r="FRB710" s="39"/>
      <c r="FRC710" s="39"/>
      <c r="FRD710" s="39"/>
      <c r="FRE710" s="39"/>
      <c r="FRF710" s="39"/>
      <c r="FRG710" s="37"/>
      <c r="FRH710" s="37"/>
      <c r="FRI710" s="37"/>
      <c r="FRJ710" s="37"/>
      <c r="FRK710" s="34"/>
      <c r="FRL710" s="40"/>
      <c r="FRM710" s="34"/>
      <c r="FRN710" s="34"/>
      <c r="FRO710" s="35"/>
      <c r="FRP710" s="36"/>
      <c r="FRQ710" s="37"/>
      <c r="FRR710" s="34"/>
      <c r="FRS710" s="34"/>
      <c r="FRT710" s="41"/>
      <c r="FRU710" s="41"/>
      <c r="FRV710" s="41"/>
      <c r="FRW710" s="41"/>
      <c r="FRX710" s="36"/>
      <c r="FRY710" s="41"/>
      <c r="FRZ710" s="36"/>
      <c r="FSA710" s="34"/>
      <c r="FSB710" s="34"/>
      <c r="FSC710" s="37"/>
      <c r="FSD710" s="38"/>
      <c r="FSE710" s="34"/>
      <c r="FSF710" s="39"/>
      <c r="FSG710" s="39"/>
      <c r="FSH710" s="39"/>
      <c r="FSI710" s="39"/>
      <c r="FSJ710" s="39"/>
      <c r="FSK710" s="39"/>
      <c r="FSL710" s="39"/>
      <c r="FSM710" s="39"/>
      <c r="FSN710" s="39"/>
      <c r="FSO710" s="39"/>
      <c r="FSP710" s="39"/>
      <c r="FSQ710" s="37"/>
      <c r="FSR710" s="37"/>
      <c r="FSS710" s="37"/>
      <c r="FST710" s="37"/>
      <c r="FSU710" s="34"/>
      <c r="FSV710" s="40"/>
      <c r="FSW710" s="34"/>
      <c r="FSX710" s="34"/>
      <c r="FSY710" s="35"/>
      <c r="FSZ710" s="36"/>
      <c r="FTA710" s="37"/>
      <c r="FTB710" s="34"/>
      <c r="FTC710" s="34"/>
      <c r="FTD710" s="41"/>
      <c r="FTE710" s="41"/>
      <c r="FTF710" s="41"/>
      <c r="FTG710" s="41"/>
      <c r="FTH710" s="36"/>
      <c r="FTI710" s="41"/>
      <c r="FTJ710" s="36"/>
      <c r="FTK710" s="34"/>
      <c r="FTL710" s="34"/>
      <c r="FTM710" s="37"/>
      <c r="FTN710" s="38"/>
      <c r="FTO710" s="34"/>
      <c r="FTP710" s="39"/>
      <c r="FTQ710" s="39"/>
      <c r="FTR710" s="39"/>
      <c r="FTS710" s="39"/>
      <c r="FTT710" s="39"/>
      <c r="FTU710" s="39"/>
      <c r="FTV710" s="39"/>
      <c r="FTW710" s="39"/>
      <c r="FTX710" s="39"/>
      <c r="FTY710" s="39"/>
      <c r="FTZ710" s="39"/>
      <c r="FUA710" s="37"/>
      <c r="FUB710" s="37"/>
      <c r="FUC710" s="37"/>
      <c r="FUD710" s="37"/>
      <c r="FUE710" s="34"/>
      <c r="FUF710" s="40"/>
      <c r="FUG710" s="34"/>
      <c r="FUH710" s="34"/>
      <c r="FUI710" s="35"/>
      <c r="FUJ710" s="36"/>
      <c r="FUK710" s="37"/>
      <c r="FUL710" s="34"/>
      <c r="FUM710" s="34"/>
      <c r="FUN710" s="41"/>
      <c r="FUO710" s="41"/>
      <c r="FUP710" s="41"/>
      <c r="FUQ710" s="41"/>
      <c r="FUR710" s="36"/>
      <c r="FUS710" s="41"/>
      <c r="FUT710" s="36"/>
      <c r="FUU710" s="34"/>
      <c r="FUV710" s="34"/>
      <c r="FUW710" s="37"/>
      <c r="FUX710" s="38"/>
      <c r="FUY710" s="34"/>
      <c r="FUZ710" s="39"/>
      <c r="FVA710" s="39"/>
      <c r="FVB710" s="39"/>
      <c r="FVC710" s="39"/>
      <c r="FVD710" s="39"/>
      <c r="FVE710" s="39"/>
      <c r="FVF710" s="39"/>
      <c r="FVG710" s="39"/>
      <c r="FVH710" s="39"/>
      <c r="FVI710" s="39"/>
      <c r="FVJ710" s="39"/>
      <c r="FVK710" s="37"/>
      <c r="FVL710" s="37"/>
      <c r="FVM710" s="37"/>
      <c r="FVN710" s="37"/>
      <c r="FVO710" s="34"/>
      <c r="FVP710" s="40"/>
      <c r="FVQ710" s="34"/>
      <c r="FVR710" s="34"/>
      <c r="FVS710" s="35"/>
      <c r="FVT710" s="36"/>
      <c r="FVU710" s="37"/>
      <c r="FVV710" s="34"/>
      <c r="FVW710" s="34"/>
      <c r="FVX710" s="41"/>
      <c r="FVY710" s="41"/>
      <c r="FVZ710" s="41"/>
      <c r="FWA710" s="41"/>
      <c r="FWB710" s="36"/>
      <c r="FWC710" s="41"/>
      <c r="FWD710" s="36"/>
      <c r="FWE710" s="34"/>
      <c r="FWF710" s="34"/>
      <c r="FWG710" s="37"/>
      <c r="FWH710" s="38"/>
      <c r="FWI710" s="34"/>
      <c r="FWJ710" s="39"/>
      <c r="FWK710" s="39"/>
      <c r="FWL710" s="39"/>
      <c r="FWM710" s="39"/>
      <c r="FWN710" s="39"/>
      <c r="FWO710" s="39"/>
      <c r="FWP710" s="39"/>
      <c r="FWQ710" s="39"/>
      <c r="FWR710" s="39"/>
      <c r="FWS710" s="39"/>
      <c r="FWT710" s="39"/>
      <c r="FWU710" s="37"/>
      <c r="FWV710" s="37"/>
      <c r="FWW710" s="37"/>
      <c r="FWX710" s="37"/>
      <c r="FWY710" s="34"/>
      <c r="FWZ710" s="40"/>
      <c r="FXA710" s="34"/>
      <c r="FXB710" s="34"/>
      <c r="FXC710" s="35"/>
      <c r="FXD710" s="36"/>
      <c r="FXE710" s="37"/>
      <c r="FXF710" s="34"/>
      <c r="FXG710" s="34"/>
      <c r="FXH710" s="41"/>
      <c r="FXI710" s="41"/>
      <c r="FXJ710" s="41"/>
      <c r="FXK710" s="41"/>
      <c r="FXL710" s="36"/>
      <c r="FXM710" s="41"/>
      <c r="FXN710" s="36"/>
      <c r="FXO710" s="34"/>
      <c r="FXP710" s="34"/>
      <c r="FXQ710" s="37"/>
      <c r="FXR710" s="38"/>
      <c r="FXS710" s="34"/>
      <c r="FXT710" s="39"/>
      <c r="FXU710" s="39"/>
      <c r="FXV710" s="39"/>
      <c r="FXW710" s="39"/>
      <c r="FXX710" s="39"/>
      <c r="FXY710" s="39"/>
      <c r="FXZ710" s="39"/>
      <c r="FYA710" s="39"/>
      <c r="FYB710" s="39"/>
      <c r="FYC710" s="39"/>
      <c r="FYD710" s="39"/>
      <c r="FYE710" s="37"/>
      <c r="FYF710" s="37"/>
      <c r="FYG710" s="37"/>
      <c r="FYH710" s="37"/>
      <c r="FYI710" s="34"/>
      <c r="FYJ710" s="40"/>
      <c r="FYK710" s="34"/>
      <c r="FYL710" s="34"/>
      <c r="FYM710" s="35"/>
      <c r="FYN710" s="36"/>
      <c r="FYO710" s="37"/>
      <c r="FYP710" s="34"/>
      <c r="FYQ710" s="34"/>
      <c r="FYR710" s="41"/>
      <c r="FYS710" s="41"/>
      <c r="FYT710" s="41"/>
      <c r="FYU710" s="41"/>
      <c r="FYV710" s="36"/>
      <c r="FYW710" s="41"/>
      <c r="FYX710" s="36"/>
      <c r="FYY710" s="34"/>
      <c r="FYZ710" s="34"/>
      <c r="FZA710" s="37"/>
      <c r="FZB710" s="38"/>
      <c r="FZC710" s="34"/>
      <c r="FZD710" s="39"/>
      <c r="FZE710" s="39"/>
      <c r="FZF710" s="39"/>
      <c r="FZG710" s="39"/>
      <c r="FZH710" s="39"/>
      <c r="FZI710" s="39"/>
      <c r="FZJ710" s="39"/>
      <c r="FZK710" s="39"/>
      <c r="FZL710" s="39"/>
      <c r="FZM710" s="39"/>
      <c r="FZN710" s="39"/>
      <c r="FZO710" s="37"/>
      <c r="FZP710" s="37"/>
      <c r="FZQ710" s="37"/>
      <c r="FZR710" s="37"/>
      <c r="FZS710" s="34"/>
      <c r="FZT710" s="40"/>
      <c r="FZU710" s="34"/>
      <c r="FZV710" s="34"/>
      <c r="FZW710" s="35"/>
      <c r="FZX710" s="36"/>
      <c r="FZY710" s="37"/>
      <c r="FZZ710" s="34"/>
      <c r="GAA710" s="34"/>
      <c r="GAB710" s="41"/>
      <c r="GAC710" s="41"/>
      <c r="GAD710" s="41"/>
      <c r="GAE710" s="41"/>
      <c r="GAF710" s="36"/>
      <c r="GAG710" s="41"/>
      <c r="GAH710" s="36"/>
      <c r="GAI710" s="34"/>
      <c r="GAJ710" s="34"/>
      <c r="GAK710" s="37"/>
      <c r="GAL710" s="38"/>
      <c r="GAM710" s="34"/>
      <c r="GAN710" s="39"/>
      <c r="GAO710" s="39"/>
      <c r="GAP710" s="39"/>
      <c r="GAQ710" s="39"/>
      <c r="GAR710" s="39"/>
      <c r="GAS710" s="39"/>
      <c r="GAT710" s="39"/>
      <c r="GAU710" s="39"/>
      <c r="GAV710" s="39"/>
      <c r="GAW710" s="39"/>
      <c r="GAX710" s="39"/>
      <c r="GAY710" s="37"/>
      <c r="GAZ710" s="37"/>
      <c r="GBA710" s="37"/>
      <c r="GBB710" s="37"/>
      <c r="GBC710" s="34"/>
      <c r="GBD710" s="40"/>
      <c r="GBE710" s="34"/>
      <c r="GBF710" s="34"/>
      <c r="GBG710" s="35"/>
      <c r="GBH710" s="36"/>
      <c r="GBI710" s="37"/>
      <c r="GBJ710" s="34"/>
      <c r="GBK710" s="34"/>
      <c r="GBL710" s="41"/>
      <c r="GBM710" s="41"/>
      <c r="GBN710" s="41"/>
      <c r="GBO710" s="41"/>
      <c r="GBP710" s="36"/>
      <c r="GBQ710" s="41"/>
      <c r="GBR710" s="36"/>
      <c r="GBS710" s="34"/>
      <c r="GBT710" s="34"/>
      <c r="GBU710" s="37"/>
      <c r="GBV710" s="38"/>
      <c r="GBW710" s="34"/>
      <c r="GBX710" s="39"/>
      <c r="GBY710" s="39"/>
      <c r="GBZ710" s="39"/>
      <c r="GCA710" s="39"/>
      <c r="GCB710" s="39"/>
      <c r="GCC710" s="39"/>
      <c r="GCD710" s="39"/>
      <c r="GCE710" s="39"/>
      <c r="GCF710" s="39"/>
      <c r="GCG710" s="39"/>
      <c r="GCH710" s="39"/>
      <c r="GCI710" s="37"/>
      <c r="GCJ710" s="37"/>
      <c r="GCK710" s="37"/>
      <c r="GCL710" s="37"/>
      <c r="GCM710" s="34"/>
      <c r="GCN710" s="40"/>
      <c r="GCO710" s="34"/>
      <c r="GCP710" s="34"/>
      <c r="GCQ710" s="35"/>
      <c r="GCR710" s="36"/>
      <c r="GCS710" s="37"/>
      <c r="GCT710" s="34"/>
      <c r="GCU710" s="34"/>
      <c r="GCV710" s="41"/>
      <c r="GCW710" s="41"/>
      <c r="GCX710" s="41"/>
      <c r="GCY710" s="41"/>
      <c r="GCZ710" s="36"/>
      <c r="GDA710" s="41"/>
      <c r="GDB710" s="36"/>
      <c r="GDC710" s="34"/>
      <c r="GDD710" s="34"/>
      <c r="GDE710" s="37"/>
      <c r="GDF710" s="38"/>
      <c r="GDG710" s="34"/>
      <c r="GDH710" s="39"/>
      <c r="GDI710" s="39"/>
      <c r="GDJ710" s="39"/>
      <c r="GDK710" s="39"/>
      <c r="GDL710" s="39"/>
      <c r="GDM710" s="39"/>
      <c r="GDN710" s="39"/>
      <c r="GDO710" s="39"/>
      <c r="GDP710" s="39"/>
      <c r="GDQ710" s="39"/>
      <c r="GDR710" s="39"/>
      <c r="GDS710" s="37"/>
      <c r="GDT710" s="37"/>
      <c r="GDU710" s="37"/>
      <c r="GDV710" s="37"/>
      <c r="GDW710" s="34"/>
      <c r="GDX710" s="40"/>
      <c r="GDY710" s="34"/>
      <c r="GDZ710" s="34"/>
      <c r="GEA710" s="35"/>
      <c r="GEB710" s="36"/>
      <c r="GEC710" s="37"/>
      <c r="GED710" s="34"/>
      <c r="GEE710" s="34"/>
      <c r="GEF710" s="41"/>
      <c r="GEG710" s="41"/>
      <c r="GEH710" s="41"/>
      <c r="GEI710" s="41"/>
      <c r="GEJ710" s="36"/>
      <c r="GEK710" s="41"/>
      <c r="GEL710" s="36"/>
      <c r="GEM710" s="34"/>
      <c r="GEN710" s="34"/>
      <c r="GEO710" s="37"/>
      <c r="GEP710" s="38"/>
      <c r="GEQ710" s="34"/>
      <c r="GER710" s="39"/>
      <c r="GES710" s="39"/>
      <c r="GET710" s="39"/>
      <c r="GEU710" s="39"/>
      <c r="GEV710" s="39"/>
      <c r="GEW710" s="39"/>
      <c r="GEX710" s="39"/>
      <c r="GEY710" s="39"/>
      <c r="GEZ710" s="39"/>
      <c r="GFA710" s="39"/>
      <c r="GFB710" s="39"/>
      <c r="GFC710" s="37"/>
      <c r="GFD710" s="37"/>
      <c r="GFE710" s="37"/>
      <c r="GFF710" s="37"/>
      <c r="GFG710" s="34"/>
      <c r="GFH710" s="40"/>
      <c r="GFI710" s="34"/>
      <c r="GFJ710" s="34"/>
      <c r="GFK710" s="35"/>
      <c r="GFL710" s="36"/>
      <c r="GFM710" s="37"/>
      <c r="GFN710" s="34"/>
      <c r="GFO710" s="34"/>
      <c r="GFP710" s="41"/>
      <c r="GFQ710" s="41"/>
      <c r="GFR710" s="41"/>
      <c r="GFS710" s="41"/>
      <c r="GFT710" s="36"/>
      <c r="GFU710" s="41"/>
      <c r="GFV710" s="36"/>
      <c r="GFW710" s="34"/>
      <c r="GFX710" s="34"/>
      <c r="GFY710" s="37"/>
      <c r="GFZ710" s="38"/>
      <c r="GGA710" s="34"/>
      <c r="GGB710" s="39"/>
      <c r="GGC710" s="39"/>
      <c r="GGD710" s="39"/>
      <c r="GGE710" s="39"/>
      <c r="GGF710" s="39"/>
      <c r="GGG710" s="39"/>
      <c r="GGH710" s="39"/>
      <c r="GGI710" s="39"/>
      <c r="GGJ710" s="39"/>
      <c r="GGK710" s="39"/>
      <c r="GGL710" s="39"/>
      <c r="GGM710" s="37"/>
      <c r="GGN710" s="37"/>
      <c r="GGO710" s="37"/>
      <c r="GGP710" s="37"/>
      <c r="GGQ710" s="34"/>
      <c r="GGR710" s="40"/>
      <c r="GGS710" s="34"/>
      <c r="GGT710" s="34"/>
      <c r="GGU710" s="35"/>
      <c r="GGV710" s="36"/>
      <c r="GGW710" s="37"/>
      <c r="GGX710" s="34"/>
      <c r="GGY710" s="34"/>
      <c r="GGZ710" s="41"/>
      <c r="GHA710" s="41"/>
      <c r="GHB710" s="41"/>
      <c r="GHC710" s="41"/>
      <c r="GHD710" s="36"/>
      <c r="GHE710" s="41"/>
      <c r="GHF710" s="36"/>
      <c r="GHG710" s="34"/>
      <c r="GHH710" s="34"/>
      <c r="GHI710" s="37"/>
      <c r="GHJ710" s="38"/>
      <c r="GHK710" s="34"/>
      <c r="GHL710" s="39"/>
      <c r="GHM710" s="39"/>
      <c r="GHN710" s="39"/>
      <c r="GHO710" s="39"/>
      <c r="GHP710" s="39"/>
      <c r="GHQ710" s="39"/>
      <c r="GHR710" s="39"/>
      <c r="GHS710" s="39"/>
      <c r="GHT710" s="39"/>
      <c r="GHU710" s="39"/>
      <c r="GHV710" s="39"/>
      <c r="GHW710" s="37"/>
      <c r="GHX710" s="37"/>
      <c r="GHY710" s="37"/>
      <c r="GHZ710" s="37"/>
      <c r="GIA710" s="34"/>
      <c r="GIB710" s="40"/>
      <c r="GIC710" s="34"/>
      <c r="GID710" s="34"/>
      <c r="GIE710" s="35"/>
      <c r="GIF710" s="36"/>
      <c r="GIG710" s="37"/>
      <c r="GIH710" s="34"/>
      <c r="GII710" s="34"/>
      <c r="GIJ710" s="41"/>
      <c r="GIK710" s="41"/>
      <c r="GIL710" s="41"/>
      <c r="GIM710" s="41"/>
      <c r="GIN710" s="36"/>
      <c r="GIO710" s="41"/>
      <c r="GIP710" s="36"/>
      <c r="GIQ710" s="34"/>
      <c r="GIR710" s="34"/>
      <c r="GIS710" s="37"/>
      <c r="GIT710" s="38"/>
      <c r="GIU710" s="34"/>
      <c r="GIV710" s="39"/>
      <c r="GIW710" s="39"/>
      <c r="GIX710" s="39"/>
      <c r="GIY710" s="39"/>
      <c r="GIZ710" s="39"/>
      <c r="GJA710" s="39"/>
      <c r="GJB710" s="39"/>
      <c r="GJC710" s="39"/>
      <c r="GJD710" s="39"/>
      <c r="GJE710" s="39"/>
      <c r="GJF710" s="39"/>
      <c r="GJG710" s="37"/>
      <c r="GJH710" s="37"/>
      <c r="GJI710" s="37"/>
      <c r="GJJ710" s="37"/>
      <c r="GJK710" s="34"/>
      <c r="GJL710" s="40"/>
      <c r="GJM710" s="34"/>
      <c r="GJN710" s="34"/>
      <c r="GJO710" s="35"/>
      <c r="GJP710" s="36"/>
      <c r="GJQ710" s="37"/>
      <c r="GJR710" s="34"/>
      <c r="GJS710" s="34"/>
      <c r="GJT710" s="41"/>
      <c r="GJU710" s="41"/>
      <c r="GJV710" s="41"/>
      <c r="GJW710" s="41"/>
      <c r="GJX710" s="36"/>
      <c r="GJY710" s="41"/>
      <c r="GJZ710" s="36"/>
      <c r="GKA710" s="34"/>
      <c r="GKB710" s="34"/>
      <c r="GKC710" s="37"/>
      <c r="GKD710" s="38"/>
      <c r="GKE710" s="34"/>
      <c r="GKF710" s="39"/>
      <c r="GKG710" s="39"/>
      <c r="GKH710" s="39"/>
      <c r="GKI710" s="39"/>
      <c r="GKJ710" s="39"/>
      <c r="GKK710" s="39"/>
      <c r="GKL710" s="39"/>
      <c r="GKM710" s="39"/>
      <c r="GKN710" s="39"/>
      <c r="GKO710" s="39"/>
      <c r="GKP710" s="39"/>
      <c r="GKQ710" s="37"/>
      <c r="GKR710" s="37"/>
      <c r="GKS710" s="37"/>
      <c r="GKT710" s="37"/>
      <c r="GKU710" s="34"/>
      <c r="GKV710" s="40"/>
      <c r="GKW710" s="34"/>
      <c r="GKX710" s="34"/>
      <c r="GKY710" s="35"/>
      <c r="GKZ710" s="36"/>
      <c r="GLA710" s="37"/>
      <c r="GLB710" s="34"/>
      <c r="GLC710" s="34"/>
      <c r="GLD710" s="41"/>
      <c r="GLE710" s="41"/>
      <c r="GLF710" s="41"/>
      <c r="GLG710" s="41"/>
      <c r="GLH710" s="36"/>
      <c r="GLI710" s="41"/>
      <c r="GLJ710" s="36"/>
      <c r="GLK710" s="34"/>
      <c r="GLL710" s="34"/>
      <c r="GLM710" s="37"/>
      <c r="GLN710" s="38"/>
      <c r="GLO710" s="34"/>
      <c r="GLP710" s="39"/>
      <c r="GLQ710" s="39"/>
      <c r="GLR710" s="39"/>
      <c r="GLS710" s="39"/>
      <c r="GLT710" s="39"/>
      <c r="GLU710" s="39"/>
      <c r="GLV710" s="39"/>
      <c r="GLW710" s="39"/>
      <c r="GLX710" s="39"/>
      <c r="GLY710" s="39"/>
      <c r="GLZ710" s="39"/>
      <c r="GMA710" s="37"/>
      <c r="GMB710" s="37"/>
      <c r="GMC710" s="37"/>
      <c r="GMD710" s="37"/>
      <c r="GME710" s="34"/>
      <c r="GMF710" s="40"/>
      <c r="GMG710" s="34"/>
      <c r="GMH710" s="34"/>
      <c r="GMI710" s="35"/>
      <c r="GMJ710" s="36"/>
      <c r="GMK710" s="37"/>
      <c r="GML710" s="34"/>
      <c r="GMM710" s="34"/>
      <c r="GMN710" s="41"/>
      <c r="GMO710" s="41"/>
      <c r="GMP710" s="41"/>
      <c r="GMQ710" s="41"/>
      <c r="GMR710" s="36"/>
      <c r="GMS710" s="41"/>
      <c r="GMT710" s="36"/>
      <c r="GMU710" s="34"/>
      <c r="GMV710" s="34"/>
      <c r="GMW710" s="37"/>
      <c r="GMX710" s="38"/>
      <c r="GMY710" s="34"/>
      <c r="GMZ710" s="39"/>
      <c r="GNA710" s="39"/>
      <c r="GNB710" s="39"/>
      <c r="GNC710" s="39"/>
      <c r="GND710" s="39"/>
      <c r="GNE710" s="39"/>
      <c r="GNF710" s="39"/>
      <c r="GNG710" s="39"/>
      <c r="GNH710" s="39"/>
      <c r="GNI710" s="39"/>
      <c r="GNJ710" s="39"/>
      <c r="GNK710" s="37"/>
      <c r="GNL710" s="37"/>
      <c r="GNM710" s="37"/>
      <c r="GNN710" s="37"/>
      <c r="GNO710" s="34"/>
      <c r="GNP710" s="40"/>
      <c r="GNQ710" s="34"/>
      <c r="GNR710" s="34"/>
      <c r="GNS710" s="35"/>
      <c r="GNT710" s="36"/>
      <c r="GNU710" s="37"/>
      <c r="GNV710" s="34"/>
      <c r="GNW710" s="34"/>
      <c r="GNX710" s="41"/>
      <c r="GNY710" s="41"/>
      <c r="GNZ710" s="41"/>
      <c r="GOA710" s="41"/>
      <c r="GOB710" s="36"/>
      <c r="GOC710" s="41"/>
      <c r="GOD710" s="36"/>
      <c r="GOE710" s="34"/>
      <c r="GOF710" s="34"/>
      <c r="GOG710" s="37"/>
      <c r="GOH710" s="38"/>
      <c r="GOI710" s="34"/>
      <c r="GOJ710" s="39"/>
      <c r="GOK710" s="39"/>
      <c r="GOL710" s="39"/>
      <c r="GOM710" s="39"/>
      <c r="GON710" s="39"/>
      <c r="GOO710" s="39"/>
      <c r="GOP710" s="39"/>
      <c r="GOQ710" s="39"/>
      <c r="GOR710" s="39"/>
      <c r="GOS710" s="39"/>
      <c r="GOT710" s="39"/>
      <c r="GOU710" s="37"/>
      <c r="GOV710" s="37"/>
      <c r="GOW710" s="37"/>
      <c r="GOX710" s="37"/>
      <c r="GOY710" s="34"/>
      <c r="GOZ710" s="40"/>
      <c r="GPA710" s="34"/>
      <c r="GPB710" s="34"/>
      <c r="GPC710" s="35"/>
      <c r="GPD710" s="36"/>
      <c r="GPE710" s="37"/>
      <c r="GPF710" s="34"/>
      <c r="GPG710" s="34"/>
      <c r="GPH710" s="41"/>
      <c r="GPI710" s="41"/>
      <c r="GPJ710" s="41"/>
      <c r="GPK710" s="41"/>
      <c r="GPL710" s="36"/>
      <c r="GPM710" s="41"/>
      <c r="GPN710" s="36"/>
      <c r="GPO710" s="34"/>
      <c r="GPP710" s="34"/>
      <c r="GPQ710" s="37"/>
      <c r="GPR710" s="38"/>
      <c r="GPS710" s="34"/>
      <c r="GPT710" s="39"/>
      <c r="GPU710" s="39"/>
      <c r="GPV710" s="39"/>
      <c r="GPW710" s="39"/>
      <c r="GPX710" s="39"/>
      <c r="GPY710" s="39"/>
      <c r="GPZ710" s="39"/>
      <c r="GQA710" s="39"/>
      <c r="GQB710" s="39"/>
      <c r="GQC710" s="39"/>
      <c r="GQD710" s="39"/>
      <c r="GQE710" s="37"/>
      <c r="GQF710" s="37"/>
      <c r="GQG710" s="37"/>
      <c r="GQH710" s="37"/>
      <c r="GQI710" s="34"/>
      <c r="GQJ710" s="40"/>
      <c r="GQK710" s="34"/>
      <c r="GQL710" s="34"/>
      <c r="GQM710" s="35"/>
      <c r="GQN710" s="36"/>
      <c r="GQO710" s="37"/>
      <c r="GQP710" s="34"/>
      <c r="GQQ710" s="34"/>
      <c r="GQR710" s="41"/>
      <c r="GQS710" s="41"/>
      <c r="GQT710" s="41"/>
      <c r="GQU710" s="41"/>
      <c r="GQV710" s="36"/>
      <c r="GQW710" s="41"/>
      <c r="GQX710" s="36"/>
      <c r="GQY710" s="34"/>
      <c r="GQZ710" s="34"/>
      <c r="GRA710" s="37"/>
      <c r="GRB710" s="38"/>
      <c r="GRC710" s="34"/>
      <c r="GRD710" s="39"/>
      <c r="GRE710" s="39"/>
      <c r="GRF710" s="39"/>
      <c r="GRG710" s="39"/>
      <c r="GRH710" s="39"/>
      <c r="GRI710" s="39"/>
      <c r="GRJ710" s="39"/>
      <c r="GRK710" s="39"/>
      <c r="GRL710" s="39"/>
      <c r="GRM710" s="39"/>
      <c r="GRN710" s="39"/>
      <c r="GRO710" s="37"/>
      <c r="GRP710" s="37"/>
      <c r="GRQ710" s="37"/>
      <c r="GRR710" s="37"/>
      <c r="GRS710" s="34"/>
      <c r="GRT710" s="40"/>
      <c r="GRU710" s="34"/>
      <c r="GRV710" s="34"/>
      <c r="GRW710" s="35"/>
      <c r="GRX710" s="36"/>
      <c r="GRY710" s="37"/>
      <c r="GRZ710" s="34"/>
      <c r="GSA710" s="34"/>
      <c r="GSB710" s="41"/>
      <c r="GSC710" s="41"/>
      <c r="GSD710" s="41"/>
      <c r="GSE710" s="41"/>
      <c r="GSF710" s="36"/>
      <c r="GSG710" s="41"/>
      <c r="GSH710" s="36"/>
      <c r="GSI710" s="34"/>
      <c r="GSJ710" s="34"/>
      <c r="GSK710" s="37"/>
      <c r="GSL710" s="38"/>
      <c r="GSM710" s="34"/>
      <c r="GSN710" s="39"/>
      <c r="GSO710" s="39"/>
      <c r="GSP710" s="39"/>
      <c r="GSQ710" s="39"/>
      <c r="GSR710" s="39"/>
      <c r="GSS710" s="39"/>
      <c r="GST710" s="39"/>
      <c r="GSU710" s="39"/>
      <c r="GSV710" s="39"/>
      <c r="GSW710" s="39"/>
      <c r="GSX710" s="39"/>
      <c r="GSY710" s="37"/>
      <c r="GSZ710" s="37"/>
      <c r="GTA710" s="37"/>
      <c r="GTB710" s="37"/>
      <c r="GTC710" s="34"/>
      <c r="GTD710" s="40"/>
      <c r="GTE710" s="34"/>
      <c r="GTF710" s="34"/>
      <c r="GTG710" s="35"/>
      <c r="GTH710" s="36"/>
      <c r="GTI710" s="37"/>
      <c r="GTJ710" s="34"/>
      <c r="GTK710" s="34"/>
      <c r="GTL710" s="41"/>
      <c r="GTM710" s="41"/>
      <c r="GTN710" s="41"/>
      <c r="GTO710" s="41"/>
      <c r="GTP710" s="36"/>
      <c r="GTQ710" s="41"/>
      <c r="GTR710" s="36"/>
      <c r="GTS710" s="34"/>
      <c r="GTT710" s="34"/>
      <c r="GTU710" s="37"/>
      <c r="GTV710" s="38"/>
      <c r="GTW710" s="34"/>
      <c r="GTX710" s="39"/>
      <c r="GTY710" s="39"/>
      <c r="GTZ710" s="39"/>
      <c r="GUA710" s="39"/>
      <c r="GUB710" s="39"/>
      <c r="GUC710" s="39"/>
      <c r="GUD710" s="39"/>
      <c r="GUE710" s="39"/>
      <c r="GUF710" s="39"/>
      <c r="GUG710" s="39"/>
      <c r="GUH710" s="39"/>
      <c r="GUI710" s="37"/>
      <c r="GUJ710" s="37"/>
      <c r="GUK710" s="37"/>
      <c r="GUL710" s="37"/>
      <c r="GUM710" s="34"/>
      <c r="GUN710" s="40"/>
      <c r="GUO710" s="34"/>
      <c r="GUP710" s="34"/>
      <c r="GUQ710" s="35"/>
      <c r="GUR710" s="36"/>
      <c r="GUS710" s="37"/>
      <c r="GUT710" s="34"/>
      <c r="GUU710" s="34"/>
      <c r="GUV710" s="41"/>
      <c r="GUW710" s="41"/>
      <c r="GUX710" s="41"/>
      <c r="GUY710" s="41"/>
      <c r="GUZ710" s="36"/>
      <c r="GVA710" s="41"/>
      <c r="GVB710" s="36"/>
      <c r="GVC710" s="34"/>
      <c r="GVD710" s="34"/>
      <c r="GVE710" s="37"/>
      <c r="GVF710" s="38"/>
      <c r="GVG710" s="34"/>
      <c r="GVH710" s="39"/>
      <c r="GVI710" s="39"/>
      <c r="GVJ710" s="39"/>
      <c r="GVK710" s="39"/>
      <c r="GVL710" s="39"/>
      <c r="GVM710" s="39"/>
      <c r="GVN710" s="39"/>
      <c r="GVO710" s="39"/>
      <c r="GVP710" s="39"/>
      <c r="GVQ710" s="39"/>
      <c r="GVR710" s="39"/>
      <c r="GVS710" s="37"/>
      <c r="GVT710" s="37"/>
      <c r="GVU710" s="37"/>
      <c r="GVV710" s="37"/>
      <c r="GVW710" s="34"/>
      <c r="GVX710" s="40"/>
      <c r="GVY710" s="34"/>
      <c r="GVZ710" s="34"/>
      <c r="GWA710" s="35"/>
      <c r="GWB710" s="36"/>
      <c r="GWC710" s="37"/>
      <c r="GWD710" s="34"/>
      <c r="GWE710" s="34"/>
      <c r="GWF710" s="41"/>
      <c r="GWG710" s="41"/>
      <c r="GWH710" s="41"/>
      <c r="GWI710" s="41"/>
      <c r="GWJ710" s="36"/>
      <c r="GWK710" s="41"/>
      <c r="GWL710" s="36"/>
      <c r="GWM710" s="34"/>
      <c r="GWN710" s="34"/>
      <c r="GWO710" s="37"/>
      <c r="GWP710" s="38"/>
      <c r="GWQ710" s="34"/>
      <c r="GWR710" s="39"/>
      <c r="GWS710" s="39"/>
      <c r="GWT710" s="39"/>
      <c r="GWU710" s="39"/>
      <c r="GWV710" s="39"/>
      <c r="GWW710" s="39"/>
      <c r="GWX710" s="39"/>
      <c r="GWY710" s="39"/>
      <c r="GWZ710" s="39"/>
      <c r="GXA710" s="39"/>
      <c r="GXB710" s="39"/>
      <c r="GXC710" s="37"/>
      <c r="GXD710" s="37"/>
      <c r="GXE710" s="37"/>
      <c r="GXF710" s="37"/>
      <c r="GXG710" s="34"/>
      <c r="GXH710" s="40"/>
      <c r="GXI710" s="34"/>
      <c r="GXJ710" s="34"/>
      <c r="GXK710" s="35"/>
      <c r="GXL710" s="36"/>
      <c r="GXM710" s="37"/>
      <c r="GXN710" s="34"/>
      <c r="GXO710" s="34"/>
      <c r="GXP710" s="41"/>
      <c r="GXQ710" s="41"/>
      <c r="GXR710" s="41"/>
      <c r="GXS710" s="41"/>
      <c r="GXT710" s="36"/>
      <c r="GXU710" s="41"/>
      <c r="GXV710" s="36"/>
      <c r="GXW710" s="34"/>
      <c r="GXX710" s="34"/>
      <c r="GXY710" s="37"/>
      <c r="GXZ710" s="38"/>
      <c r="GYA710" s="34"/>
      <c r="GYB710" s="39"/>
      <c r="GYC710" s="39"/>
      <c r="GYD710" s="39"/>
      <c r="GYE710" s="39"/>
      <c r="GYF710" s="39"/>
      <c r="GYG710" s="39"/>
      <c r="GYH710" s="39"/>
      <c r="GYI710" s="39"/>
      <c r="GYJ710" s="39"/>
      <c r="GYK710" s="39"/>
      <c r="GYL710" s="39"/>
      <c r="GYM710" s="37"/>
      <c r="GYN710" s="37"/>
      <c r="GYO710" s="37"/>
      <c r="GYP710" s="37"/>
      <c r="GYQ710" s="34"/>
      <c r="GYR710" s="40"/>
      <c r="GYS710" s="34"/>
      <c r="GYT710" s="34"/>
      <c r="GYU710" s="35"/>
      <c r="GYV710" s="36"/>
      <c r="GYW710" s="37"/>
      <c r="GYX710" s="34"/>
      <c r="GYY710" s="34"/>
      <c r="GYZ710" s="41"/>
      <c r="GZA710" s="41"/>
      <c r="GZB710" s="41"/>
      <c r="GZC710" s="41"/>
      <c r="GZD710" s="36"/>
      <c r="GZE710" s="41"/>
      <c r="GZF710" s="36"/>
      <c r="GZG710" s="34"/>
      <c r="GZH710" s="34"/>
      <c r="GZI710" s="37"/>
      <c r="GZJ710" s="38"/>
      <c r="GZK710" s="34"/>
      <c r="GZL710" s="39"/>
      <c r="GZM710" s="39"/>
      <c r="GZN710" s="39"/>
      <c r="GZO710" s="39"/>
      <c r="GZP710" s="39"/>
      <c r="GZQ710" s="39"/>
      <c r="GZR710" s="39"/>
      <c r="GZS710" s="39"/>
      <c r="GZT710" s="39"/>
      <c r="GZU710" s="39"/>
      <c r="GZV710" s="39"/>
      <c r="GZW710" s="37"/>
      <c r="GZX710" s="37"/>
      <c r="GZY710" s="37"/>
      <c r="GZZ710" s="37"/>
      <c r="HAA710" s="34"/>
      <c r="HAB710" s="40"/>
      <c r="HAC710" s="34"/>
      <c r="HAD710" s="34"/>
      <c r="HAE710" s="35"/>
      <c r="HAF710" s="36"/>
      <c r="HAG710" s="37"/>
      <c r="HAH710" s="34"/>
      <c r="HAI710" s="34"/>
      <c r="HAJ710" s="41"/>
      <c r="HAK710" s="41"/>
      <c r="HAL710" s="41"/>
      <c r="HAM710" s="41"/>
      <c r="HAN710" s="36"/>
      <c r="HAO710" s="41"/>
      <c r="HAP710" s="36"/>
      <c r="HAQ710" s="34"/>
      <c r="HAR710" s="34"/>
      <c r="HAS710" s="37"/>
      <c r="HAT710" s="38"/>
      <c r="HAU710" s="34"/>
      <c r="HAV710" s="39"/>
      <c r="HAW710" s="39"/>
      <c r="HAX710" s="39"/>
      <c r="HAY710" s="39"/>
      <c r="HAZ710" s="39"/>
      <c r="HBA710" s="39"/>
      <c r="HBB710" s="39"/>
      <c r="HBC710" s="39"/>
      <c r="HBD710" s="39"/>
      <c r="HBE710" s="39"/>
      <c r="HBF710" s="39"/>
      <c r="HBG710" s="37"/>
      <c r="HBH710" s="37"/>
      <c r="HBI710" s="37"/>
      <c r="HBJ710" s="37"/>
      <c r="HBK710" s="34"/>
      <c r="HBL710" s="40"/>
      <c r="HBM710" s="34"/>
      <c r="HBN710" s="34"/>
      <c r="HBO710" s="35"/>
      <c r="HBP710" s="36"/>
      <c r="HBQ710" s="37"/>
      <c r="HBR710" s="34"/>
      <c r="HBS710" s="34"/>
      <c r="HBT710" s="41"/>
      <c r="HBU710" s="41"/>
      <c r="HBV710" s="41"/>
      <c r="HBW710" s="41"/>
      <c r="HBX710" s="36"/>
      <c r="HBY710" s="41"/>
      <c r="HBZ710" s="36"/>
      <c r="HCA710" s="34"/>
      <c r="HCB710" s="34"/>
      <c r="HCC710" s="37"/>
      <c r="HCD710" s="38"/>
      <c r="HCE710" s="34"/>
      <c r="HCF710" s="39"/>
      <c r="HCG710" s="39"/>
      <c r="HCH710" s="39"/>
      <c r="HCI710" s="39"/>
      <c r="HCJ710" s="39"/>
      <c r="HCK710" s="39"/>
      <c r="HCL710" s="39"/>
      <c r="HCM710" s="39"/>
      <c r="HCN710" s="39"/>
      <c r="HCO710" s="39"/>
      <c r="HCP710" s="39"/>
      <c r="HCQ710" s="37"/>
      <c r="HCR710" s="37"/>
      <c r="HCS710" s="37"/>
      <c r="HCT710" s="37"/>
      <c r="HCU710" s="34"/>
      <c r="HCV710" s="40"/>
      <c r="HCW710" s="34"/>
      <c r="HCX710" s="34"/>
      <c r="HCY710" s="35"/>
      <c r="HCZ710" s="36"/>
      <c r="HDA710" s="37"/>
      <c r="HDB710" s="34"/>
      <c r="HDC710" s="34"/>
      <c r="HDD710" s="41"/>
      <c r="HDE710" s="41"/>
      <c r="HDF710" s="41"/>
      <c r="HDG710" s="41"/>
      <c r="HDH710" s="36"/>
      <c r="HDI710" s="41"/>
      <c r="HDJ710" s="36"/>
      <c r="HDK710" s="34"/>
      <c r="HDL710" s="34"/>
      <c r="HDM710" s="37"/>
      <c r="HDN710" s="38"/>
      <c r="HDO710" s="34"/>
      <c r="HDP710" s="39"/>
      <c r="HDQ710" s="39"/>
      <c r="HDR710" s="39"/>
      <c r="HDS710" s="39"/>
      <c r="HDT710" s="39"/>
      <c r="HDU710" s="39"/>
      <c r="HDV710" s="39"/>
      <c r="HDW710" s="39"/>
      <c r="HDX710" s="39"/>
      <c r="HDY710" s="39"/>
      <c r="HDZ710" s="39"/>
      <c r="HEA710" s="37"/>
      <c r="HEB710" s="37"/>
      <c r="HEC710" s="37"/>
      <c r="HED710" s="37"/>
      <c r="HEE710" s="34"/>
      <c r="HEF710" s="40"/>
      <c r="HEG710" s="34"/>
      <c r="HEH710" s="34"/>
      <c r="HEI710" s="35"/>
      <c r="HEJ710" s="36"/>
      <c r="HEK710" s="37"/>
      <c r="HEL710" s="34"/>
      <c r="HEM710" s="34"/>
      <c r="HEN710" s="41"/>
      <c r="HEO710" s="41"/>
      <c r="HEP710" s="41"/>
      <c r="HEQ710" s="41"/>
      <c r="HER710" s="36"/>
      <c r="HES710" s="41"/>
      <c r="HET710" s="36"/>
      <c r="HEU710" s="34"/>
      <c r="HEV710" s="34"/>
      <c r="HEW710" s="37"/>
      <c r="HEX710" s="38"/>
      <c r="HEY710" s="34"/>
      <c r="HEZ710" s="39"/>
      <c r="HFA710" s="39"/>
      <c r="HFB710" s="39"/>
      <c r="HFC710" s="39"/>
      <c r="HFD710" s="39"/>
      <c r="HFE710" s="39"/>
      <c r="HFF710" s="39"/>
      <c r="HFG710" s="39"/>
      <c r="HFH710" s="39"/>
      <c r="HFI710" s="39"/>
      <c r="HFJ710" s="39"/>
      <c r="HFK710" s="37"/>
      <c r="HFL710" s="37"/>
      <c r="HFM710" s="37"/>
      <c r="HFN710" s="37"/>
      <c r="HFO710" s="34"/>
      <c r="HFP710" s="40"/>
      <c r="HFQ710" s="34"/>
      <c r="HFR710" s="34"/>
      <c r="HFS710" s="35"/>
      <c r="HFT710" s="36"/>
      <c r="HFU710" s="37"/>
      <c r="HFV710" s="34"/>
      <c r="HFW710" s="34"/>
      <c r="HFX710" s="41"/>
      <c r="HFY710" s="41"/>
      <c r="HFZ710" s="41"/>
      <c r="HGA710" s="41"/>
      <c r="HGB710" s="36"/>
      <c r="HGC710" s="41"/>
      <c r="HGD710" s="36"/>
      <c r="HGE710" s="34"/>
      <c r="HGF710" s="34"/>
      <c r="HGG710" s="37"/>
      <c r="HGH710" s="38"/>
      <c r="HGI710" s="34"/>
      <c r="HGJ710" s="39"/>
      <c r="HGK710" s="39"/>
      <c r="HGL710" s="39"/>
      <c r="HGM710" s="39"/>
      <c r="HGN710" s="39"/>
      <c r="HGO710" s="39"/>
      <c r="HGP710" s="39"/>
      <c r="HGQ710" s="39"/>
      <c r="HGR710" s="39"/>
      <c r="HGS710" s="39"/>
      <c r="HGT710" s="39"/>
      <c r="HGU710" s="37"/>
      <c r="HGV710" s="37"/>
      <c r="HGW710" s="37"/>
      <c r="HGX710" s="37"/>
      <c r="HGY710" s="34"/>
      <c r="HGZ710" s="40"/>
      <c r="HHA710" s="34"/>
      <c r="HHB710" s="34"/>
      <c r="HHC710" s="35"/>
      <c r="HHD710" s="36"/>
      <c r="HHE710" s="37"/>
      <c r="HHF710" s="34"/>
      <c r="HHG710" s="34"/>
      <c r="HHH710" s="41"/>
      <c r="HHI710" s="41"/>
      <c r="HHJ710" s="41"/>
      <c r="HHK710" s="41"/>
      <c r="HHL710" s="36"/>
      <c r="HHM710" s="41"/>
      <c r="HHN710" s="36"/>
      <c r="HHO710" s="34"/>
      <c r="HHP710" s="34"/>
      <c r="HHQ710" s="37"/>
      <c r="HHR710" s="38"/>
      <c r="HHS710" s="34"/>
      <c r="HHT710" s="39"/>
      <c r="HHU710" s="39"/>
      <c r="HHV710" s="39"/>
      <c r="HHW710" s="39"/>
      <c r="HHX710" s="39"/>
      <c r="HHY710" s="39"/>
      <c r="HHZ710" s="39"/>
      <c r="HIA710" s="39"/>
      <c r="HIB710" s="39"/>
      <c r="HIC710" s="39"/>
      <c r="HID710" s="39"/>
      <c r="HIE710" s="37"/>
      <c r="HIF710" s="37"/>
      <c r="HIG710" s="37"/>
      <c r="HIH710" s="37"/>
      <c r="HII710" s="34"/>
      <c r="HIJ710" s="40"/>
      <c r="HIK710" s="34"/>
      <c r="HIL710" s="34"/>
      <c r="HIM710" s="35"/>
      <c r="HIN710" s="36"/>
      <c r="HIO710" s="37"/>
      <c r="HIP710" s="34"/>
      <c r="HIQ710" s="34"/>
      <c r="HIR710" s="41"/>
      <c r="HIS710" s="41"/>
      <c r="HIT710" s="41"/>
      <c r="HIU710" s="41"/>
      <c r="HIV710" s="36"/>
      <c r="HIW710" s="41"/>
      <c r="HIX710" s="36"/>
      <c r="HIY710" s="34"/>
      <c r="HIZ710" s="34"/>
      <c r="HJA710" s="37"/>
      <c r="HJB710" s="38"/>
      <c r="HJC710" s="34"/>
      <c r="HJD710" s="39"/>
      <c r="HJE710" s="39"/>
      <c r="HJF710" s="39"/>
      <c r="HJG710" s="39"/>
      <c r="HJH710" s="39"/>
      <c r="HJI710" s="39"/>
      <c r="HJJ710" s="39"/>
      <c r="HJK710" s="39"/>
      <c r="HJL710" s="39"/>
      <c r="HJM710" s="39"/>
      <c r="HJN710" s="39"/>
      <c r="HJO710" s="37"/>
      <c r="HJP710" s="37"/>
      <c r="HJQ710" s="37"/>
      <c r="HJR710" s="37"/>
      <c r="HJS710" s="34"/>
      <c r="HJT710" s="40"/>
      <c r="HJU710" s="34"/>
      <c r="HJV710" s="34"/>
      <c r="HJW710" s="35"/>
      <c r="HJX710" s="36"/>
      <c r="HJY710" s="37"/>
      <c r="HJZ710" s="34"/>
      <c r="HKA710" s="34"/>
      <c r="HKB710" s="41"/>
      <c r="HKC710" s="41"/>
      <c r="HKD710" s="41"/>
      <c r="HKE710" s="41"/>
      <c r="HKF710" s="36"/>
      <c r="HKG710" s="41"/>
      <c r="HKH710" s="36"/>
      <c r="HKI710" s="34"/>
      <c r="HKJ710" s="34"/>
      <c r="HKK710" s="37"/>
      <c r="HKL710" s="38"/>
      <c r="HKM710" s="34"/>
      <c r="HKN710" s="39"/>
      <c r="HKO710" s="39"/>
      <c r="HKP710" s="39"/>
      <c r="HKQ710" s="39"/>
      <c r="HKR710" s="39"/>
      <c r="HKS710" s="39"/>
      <c r="HKT710" s="39"/>
      <c r="HKU710" s="39"/>
      <c r="HKV710" s="39"/>
      <c r="HKW710" s="39"/>
      <c r="HKX710" s="39"/>
      <c r="HKY710" s="37"/>
      <c r="HKZ710" s="37"/>
      <c r="HLA710" s="37"/>
      <c r="HLB710" s="37"/>
      <c r="HLC710" s="34"/>
      <c r="HLD710" s="40"/>
      <c r="HLE710" s="34"/>
      <c r="HLF710" s="34"/>
      <c r="HLG710" s="35"/>
      <c r="HLH710" s="36"/>
      <c r="HLI710" s="37"/>
      <c r="HLJ710" s="34"/>
      <c r="HLK710" s="34"/>
      <c r="HLL710" s="41"/>
      <c r="HLM710" s="41"/>
      <c r="HLN710" s="41"/>
      <c r="HLO710" s="41"/>
      <c r="HLP710" s="36"/>
      <c r="HLQ710" s="41"/>
      <c r="HLR710" s="36"/>
      <c r="HLS710" s="34"/>
      <c r="HLT710" s="34"/>
      <c r="HLU710" s="37"/>
      <c r="HLV710" s="38"/>
      <c r="HLW710" s="34"/>
      <c r="HLX710" s="39"/>
      <c r="HLY710" s="39"/>
      <c r="HLZ710" s="39"/>
      <c r="HMA710" s="39"/>
      <c r="HMB710" s="39"/>
      <c r="HMC710" s="39"/>
      <c r="HMD710" s="39"/>
      <c r="HME710" s="39"/>
      <c r="HMF710" s="39"/>
      <c r="HMG710" s="39"/>
      <c r="HMH710" s="39"/>
      <c r="HMI710" s="37"/>
      <c r="HMJ710" s="37"/>
      <c r="HMK710" s="37"/>
      <c r="HML710" s="37"/>
      <c r="HMM710" s="34"/>
      <c r="HMN710" s="40"/>
      <c r="HMO710" s="34"/>
      <c r="HMP710" s="34"/>
      <c r="HMQ710" s="35"/>
      <c r="HMR710" s="36"/>
      <c r="HMS710" s="37"/>
      <c r="HMT710" s="34"/>
      <c r="HMU710" s="34"/>
      <c r="HMV710" s="41"/>
      <c r="HMW710" s="41"/>
      <c r="HMX710" s="41"/>
      <c r="HMY710" s="41"/>
      <c r="HMZ710" s="36"/>
      <c r="HNA710" s="41"/>
      <c r="HNB710" s="36"/>
      <c r="HNC710" s="34"/>
      <c r="HND710" s="34"/>
      <c r="HNE710" s="37"/>
      <c r="HNF710" s="38"/>
      <c r="HNG710" s="34"/>
      <c r="HNH710" s="39"/>
      <c r="HNI710" s="39"/>
      <c r="HNJ710" s="39"/>
      <c r="HNK710" s="39"/>
      <c r="HNL710" s="39"/>
      <c r="HNM710" s="39"/>
      <c r="HNN710" s="39"/>
      <c r="HNO710" s="39"/>
      <c r="HNP710" s="39"/>
      <c r="HNQ710" s="39"/>
      <c r="HNR710" s="39"/>
      <c r="HNS710" s="37"/>
      <c r="HNT710" s="37"/>
      <c r="HNU710" s="37"/>
      <c r="HNV710" s="37"/>
      <c r="HNW710" s="34"/>
      <c r="HNX710" s="40"/>
      <c r="HNY710" s="34"/>
      <c r="HNZ710" s="34"/>
      <c r="HOA710" s="35"/>
      <c r="HOB710" s="36"/>
      <c r="HOC710" s="37"/>
      <c r="HOD710" s="34"/>
      <c r="HOE710" s="34"/>
      <c r="HOF710" s="41"/>
      <c r="HOG710" s="41"/>
      <c r="HOH710" s="41"/>
      <c r="HOI710" s="41"/>
      <c r="HOJ710" s="36"/>
      <c r="HOK710" s="41"/>
      <c r="HOL710" s="36"/>
      <c r="HOM710" s="34"/>
      <c r="HON710" s="34"/>
      <c r="HOO710" s="37"/>
      <c r="HOP710" s="38"/>
      <c r="HOQ710" s="34"/>
      <c r="HOR710" s="39"/>
      <c r="HOS710" s="39"/>
      <c r="HOT710" s="39"/>
      <c r="HOU710" s="39"/>
      <c r="HOV710" s="39"/>
      <c r="HOW710" s="39"/>
      <c r="HOX710" s="39"/>
      <c r="HOY710" s="39"/>
      <c r="HOZ710" s="39"/>
      <c r="HPA710" s="39"/>
      <c r="HPB710" s="39"/>
      <c r="HPC710" s="37"/>
      <c r="HPD710" s="37"/>
      <c r="HPE710" s="37"/>
      <c r="HPF710" s="37"/>
      <c r="HPG710" s="34"/>
      <c r="HPH710" s="40"/>
      <c r="HPI710" s="34"/>
      <c r="HPJ710" s="34"/>
      <c r="HPK710" s="35"/>
      <c r="HPL710" s="36"/>
      <c r="HPM710" s="37"/>
      <c r="HPN710" s="34"/>
      <c r="HPO710" s="34"/>
      <c r="HPP710" s="41"/>
      <c r="HPQ710" s="41"/>
      <c r="HPR710" s="41"/>
      <c r="HPS710" s="41"/>
      <c r="HPT710" s="36"/>
      <c r="HPU710" s="41"/>
      <c r="HPV710" s="36"/>
      <c r="HPW710" s="34"/>
      <c r="HPX710" s="34"/>
      <c r="HPY710" s="37"/>
      <c r="HPZ710" s="38"/>
      <c r="HQA710" s="34"/>
      <c r="HQB710" s="39"/>
      <c r="HQC710" s="39"/>
      <c r="HQD710" s="39"/>
      <c r="HQE710" s="39"/>
      <c r="HQF710" s="39"/>
      <c r="HQG710" s="39"/>
      <c r="HQH710" s="39"/>
      <c r="HQI710" s="39"/>
      <c r="HQJ710" s="39"/>
      <c r="HQK710" s="39"/>
      <c r="HQL710" s="39"/>
      <c r="HQM710" s="37"/>
      <c r="HQN710" s="37"/>
      <c r="HQO710" s="37"/>
      <c r="HQP710" s="37"/>
      <c r="HQQ710" s="34"/>
      <c r="HQR710" s="40"/>
      <c r="HQS710" s="34"/>
      <c r="HQT710" s="34"/>
      <c r="HQU710" s="35"/>
      <c r="HQV710" s="36"/>
      <c r="HQW710" s="37"/>
      <c r="HQX710" s="34"/>
      <c r="HQY710" s="34"/>
      <c r="HQZ710" s="41"/>
      <c r="HRA710" s="41"/>
      <c r="HRB710" s="41"/>
      <c r="HRC710" s="41"/>
      <c r="HRD710" s="36"/>
      <c r="HRE710" s="41"/>
      <c r="HRF710" s="36"/>
      <c r="HRG710" s="34"/>
      <c r="HRH710" s="34"/>
      <c r="HRI710" s="37"/>
      <c r="HRJ710" s="38"/>
      <c r="HRK710" s="34"/>
      <c r="HRL710" s="39"/>
      <c r="HRM710" s="39"/>
      <c r="HRN710" s="39"/>
      <c r="HRO710" s="39"/>
      <c r="HRP710" s="39"/>
      <c r="HRQ710" s="39"/>
      <c r="HRR710" s="39"/>
      <c r="HRS710" s="39"/>
      <c r="HRT710" s="39"/>
      <c r="HRU710" s="39"/>
      <c r="HRV710" s="39"/>
      <c r="HRW710" s="37"/>
      <c r="HRX710" s="37"/>
      <c r="HRY710" s="37"/>
      <c r="HRZ710" s="37"/>
      <c r="HSA710" s="34"/>
      <c r="HSB710" s="40"/>
      <c r="HSC710" s="34"/>
      <c r="HSD710" s="34"/>
      <c r="HSE710" s="35"/>
      <c r="HSF710" s="36"/>
      <c r="HSG710" s="37"/>
      <c r="HSH710" s="34"/>
      <c r="HSI710" s="34"/>
      <c r="HSJ710" s="41"/>
      <c r="HSK710" s="41"/>
      <c r="HSL710" s="41"/>
      <c r="HSM710" s="41"/>
      <c r="HSN710" s="36"/>
      <c r="HSO710" s="41"/>
      <c r="HSP710" s="36"/>
      <c r="HSQ710" s="34"/>
      <c r="HSR710" s="34"/>
      <c r="HSS710" s="37"/>
      <c r="HST710" s="38"/>
      <c r="HSU710" s="34"/>
      <c r="HSV710" s="39"/>
      <c r="HSW710" s="39"/>
      <c r="HSX710" s="39"/>
      <c r="HSY710" s="39"/>
      <c r="HSZ710" s="39"/>
      <c r="HTA710" s="39"/>
      <c r="HTB710" s="39"/>
      <c r="HTC710" s="39"/>
      <c r="HTD710" s="39"/>
      <c r="HTE710" s="39"/>
      <c r="HTF710" s="39"/>
      <c r="HTG710" s="37"/>
      <c r="HTH710" s="37"/>
      <c r="HTI710" s="37"/>
      <c r="HTJ710" s="37"/>
      <c r="HTK710" s="34"/>
      <c r="HTL710" s="40"/>
      <c r="HTM710" s="34"/>
      <c r="HTN710" s="34"/>
      <c r="HTO710" s="35"/>
      <c r="HTP710" s="36"/>
      <c r="HTQ710" s="37"/>
      <c r="HTR710" s="34"/>
      <c r="HTS710" s="34"/>
      <c r="HTT710" s="41"/>
      <c r="HTU710" s="41"/>
      <c r="HTV710" s="41"/>
      <c r="HTW710" s="41"/>
      <c r="HTX710" s="36"/>
      <c r="HTY710" s="41"/>
      <c r="HTZ710" s="36"/>
      <c r="HUA710" s="34"/>
      <c r="HUB710" s="34"/>
      <c r="HUC710" s="37"/>
      <c r="HUD710" s="38"/>
      <c r="HUE710" s="34"/>
      <c r="HUF710" s="39"/>
      <c r="HUG710" s="39"/>
      <c r="HUH710" s="39"/>
      <c r="HUI710" s="39"/>
      <c r="HUJ710" s="39"/>
      <c r="HUK710" s="39"/>
      <c r="HUL710" s="39"/>
      <c r="HUM710" s="39"/>
      <c r="HUN710" s="39"/>
      <c r="HUO710" s="39"/>
      <c r="HUP710" s="39"/>
      <c r="HUQ710" s="37"/>
      <c r="HUR710" s="37"/>
      <c r="HUS710" s="37"/>
      <c r="HUT710" s="37"/>
      <c r="HUU710" s="34"/>
      <c r="HUV710" s="40"/>
      <c r="HUW710" s="34"/>
      <c r="HUX710" s="34"/>
      <c r="HUY710" s="35"/>
      <c r="HUZ710" s="36"/>
      <c r="HVA710" s="37"/>
      <c r="HVB710" s="34"/>
      <c r="HVC710" s="34"/>
      <c r="HVD710" s="41"/>
      <c r="HVE710" s="41"/>
      <c r="HVF710" s="41"/>
      <c r="HVG710" s="41"/>
      <c r="HVH710" s="36"/>
      <c r="HVI710" s="41"/>
      <c r="HVJ710" s="36"/>
      <c r="HVK710" s="34"/>
      <c r="HVL710" s="34"/>
      <c r="HVM710" s="37"/>
      <c r="HVN710" s="38"/>
      <c r="HVO710" s="34"/>
      <c r="HVP710" s="39"/>
      <c r="HVQ710" s="39"/>
      <c r="HVR710" s="39"/>
      <c r="HVS710" s="39"/>
      <c r="HVT710" s="39"/>
      <c r="HVU710" s="39"/>
      <c r="HVV710" s="39"/>
      <c r="HVW710" s="39"/>
      <c r="HVX710" s="39"/>
      <c r="HVY710" s="39"/>
      <c r="HVZ710" s="39"/>
      <c r="HWA710" s="37"/>
      <c r="HWB710" s="37"/>
      <c r="HWC710" s="37"/>
      <c r="HWD710" s="37"/>
      <c r="HWE710" s="34"/>
      <c r="HWF710" s="40"/>
      <c r="HWG710" s="34"/>
      <c r="HWH710" s="34"/>
      <c r="HWI710" s="35"/>
      <c r="HWJ710" s="36"/>
      <c r="HWK710" s="37"/>
      <c r="HWL710" s="34"/>
      <c r="HWM710" s="34"/>
      <c r="HWN710" s="41"/>
      <c r="HWO710" s="41"/>
      <c r="HWP710" s="41"/>
      <c r="HWQ710" s="41"/>
      <c r="HWR710" s="36"/>
      <c r="HWS710" s="41"/>
      <c r="HWT710" s="36"/>
      <c r="HWU710" s="34"/>
      <c r="HWV710" s="34"/>
      <c r="HWW710" s="37"/>
      <c r="HWX710" s="38"/>
      <c r="HWY710" s="34"/>
      <c r="HWZ710" s="39"/>
      <c r="HXA710" s="39"/>
      <c r="HXB710" s="39"/>
      <c r="HXC710" s="39"/>
      <c r="HXD710" s="39"/>
      <c r="HXE710" s="39"/>
      <c r="HXF710" s="39"/>
      <c r="HXG710" s="39"/>
      <c r="HXH710" s="39"/>
      <c r="HXI710" s="39"/>
      <c r="HXJ710" s="39"/>
      <c r="HXK710" s="37"/>
      <c r="HXL710" s="37"/>
      <c r="HXM710" s="37"/>
      <c r="HXN710" s="37"/>
      <c r="HXO710" s="34"/>
      <c r="HXP710" s="40"/>
      <c r="HXQ710" s="34"/>
      <c r="HXR710" s="34"/>
      <c r="HXS710" s="35"/>
      <c r="HXT710" s="36"/>
      <c r="HXU710" s="37"/>
      <c r="HXV710" s="34"/>
      <c r="HXW710" s="34"/>
      <c r="HXX710" s="41"/>
      <c r="HXY710" s="41"/>
      <c r="HXZ710" s="41"/>
      <c r="HYA710" s="41"/>
      <c r="HYB710" s="36"/>
      <c r="HYC710" s="41"/>
      <c r="HYD710" s="36"/>
      <c r="HYE710" s="34"/>
      <c r="HYF710" s="34"/>
      <c r="HYG710" s="37"/>
      <c r="HYH710" s="38"/>
      <c r="HYI710" s="34"/>
      <c r="HYJ710" s="39"/>
      <c r="HYK710" s="39"/>
      <c r="HYL710" s="39"/>
      <c r="HYM710" s="39"/>
      <c r="HYN710" s="39"/>
      <c r="HYO710" s="39"/>
      <c r="HYP710" s="39"/>
      <c r="HYQ710" s="39"/>
      <c r="HYR710" s="39"/>
      <c r="HYS710" s="39"/>
      <c r="HYT710" s="39"/>
      <c r="HYU710" s="37"/>
      <c r="HYV710" s="37"/>
      <c r="HYW710" s="37"/>
      <c r="HYX710" s="37"/>
      <c r="HYY710" s="34"/>
      <c r="HYZ710" s="40"/>
      <c r="HZA710" s="34"/>
      <c r="HZB710" s="34"/>
      <c r="HZC710" s="35"/>
      <c r="HZD710" s="36"/>
      <c r="HZE710" s="37"/>
      <c r="HZF710" s="34"/>
      <c r="HZG710" s="34"/>
      <c r="HZH710" s="41"/>
      <c r="HZI710" s="41"/>
      <c r="HZJ710" s="41"/>
      <c r="HZK710" s="41"/>
      <c r="HZL710" s="36"/>
      <c r="HZM710" s="41"/>
      <c r="HZN710" s="36"/>
      <c r="HZO710" s="34"/>
      <c r="HZP710" s="34"/>
      <c r="HZQ710" s="37"/>
      <c r="HZR710" s="38"/>
      <c r="HZS710" s="34"/>
      <c r="HZT710" s="39"/>
      <c r="HZU710" s="39"/>
      <c r="HZV710" s="39"/>
      <c r="HZW710" s="39"/>
      <c r="HZX710" s="39"/>
      <c r="HZY710" s="39"/>
      <c r="HZZ710" s="39"/>
      <c r="IAA710" s="39"/>
      <c r="IAB710" s="39"/>
      <c r="IAC710" s="39"/>
      <c r="IAD710" s="39"/>
      <c r="IAE710" s="37"/>
      <c r="IAF710" s="37"/>
      <c r="IAG710" s="37"/>
      <c r="IAH710" s="37"/>
      <c r="IAI710" s="34"/>
      <c r="IAJ710" s="40"/>
      <c r="IAK710" s="34"/>
      <c r="IAL710" s="34"/>
      <c r="IAM710" s="35"/>
      <c r="IAN710" s="36"/>
      <c r="IAO710" s="37"/>
      <c r="IAP710" s="34"/>
      <c r="IAQ710" s="34"/>
      <c r="IAR710" s="41"/>
      <c r="IAS710" s="41"/>
      <c r="IAT710" s="41"/>
      <c r="IAU710" s="41"/>
      <c r="IAV710" s="36"/>
      <c r="IAW710" s="41"/>
      <c r="IAX710" s="36"/>
      <c r="IAY710" s="34"/>
      <c r="IAZ710" s="34"/>
      <c r="IBA710" s="37"/>
      <c r="IBB710" s="38"/>
      <c r="IBC710" s="34"/>
      <c r="IBD710" s="39"/>
      <c r="IBE710" s="39"/>
      <c r="IBF710" s="39"/>
      <c r="IBG710" s="39"/>
      <c r="IBH710" s="39"/>
      <c r="IBI710" s="39"/>
      <c r="IBJ710" s="39"/>
      <c r="IBK710" s="39"/>
      <c r="IBL710" s="39"/>
      <c r="IBM710" s="39"/>
      <c r="IBN710" s="39"/>
      <c r="IBO710" s="37"/>
      <c r="IBP710" s="37"/>
      <c r="IBQ710" s="37"/>
      <c r="IBR710" s="37"/>
      <c r="IBS710" s="34"/>
      <c r="IBT710" s="40"/>
      <c r="IBU710" s="34"/>
      <c r="IBV710" s="34"/>
      <c r="IBW710" s="35"/>
      <c r="IBX710" s="36"/>
      <c r="IBY710" s="37"/>
      <c r="IBZ710" s="34"/>
      <c r="ICA710" s="34"/>
      <c r="ICB710" s="41"/>
      <c r="ICC710" s="41"/>
      <c r="ICD710" s="41"/>
      <c r="ICE710" s="41"/>
      <c r="ICF710" s="36"/>
      <c r="ICG710" s="41"/>
      <c r="ICH710" s="36"/>
      <c r="ICI710" s="34"/>
      <c r="ICJ710" s="34"/>
      <c r="ICK710" s="37"/>
      <c r="ICL710" s="38"/>
      <c r="ICM710" s="34"/>
      <c r="ICN710" s="39"/>
      <c r="ICO710" s="39"/>
      <c r="ICP710" s="39"/>
      <c r="ICQ710" s="39"/>
      <c r="ICR710" s="39"/>
      <c r="ICS710" s="39"/>
      <c r="ICT710" s="39"/>
      <c r="ICU710" s="39"/>
      <c r="ICV710" s="39"/>
      <c r="ICW710" s="39"/>
      <c r="ICX710" s="39"/>
      <c r="ICY710" s="37"/>
      <c r="ICZ710" s="37"/>
      <c r="IDA710" s="37"/>
      <c r="IDB710" s="37"/>
      <c r="IDC710" s="34"/>
      <c r="IDD710" s="40"/>
      <c r="IDE710" s="34"/>
      <c r="IDF710" s="34"/>
      <c r="IDG710" s="35"/>
      <c r="IDH710" s="36"/>
      <c r="IDI710" s="37"/>
      <c r="IDJ710" s="34"/>
      <c r="IDK710" s="34"/>
      <c r="IDL710" s="41"/>
      <c r="IDM710" s="41"/>
      <c r="IDN710" s="41"/>
      <c r="IDO710" s="41"/>
      <c r="IDP710" s="36"/>
      <c r="IDQ710" s="41"/>
      <c r="IDR710" s="36"/>
      <c r="IDS710" s="34"/>
      <c r="IDT710" s="34"/>
      <c r="IDU710" s="37"/>
      <c r="IDV710" s="38"/>
      <c r="IDW710" s="34"/>
      <c r="IDX710" s="39"/>
      <c r="IDY710" s="39"/>
      <c r="IDZ710" s="39"/>
      <c r="IEA710" s="39"/>
      <c r="IEB710" s="39"/>
      <c r="IEC710" s="39"/>
      <c r="IED710" s="39"/>
      <c r="IEE710" s="39"/>
      <c r="IEF710" s="39"/>
      <c r="IEG710" s="39"/>
      <c r="IEH710" s="39"/>
      <c r="IEI710" s="37"/>
      <c r="IEJ710" s="37"/>
      <c r="IEK710" s="37"/>
      <c r="IEL710" s="37"/>
      <c r="IEM710" s="34"/>
      <c r="IEN710" s="40"/>
      <c r="IEO710" s="34"/>
      <c r="IEP710" s="34"/>
      <c r="IEQ710" s="35"/>
      <c r="IER710" s="36"/>
      <c r="IES710" s="37"/>
      <c r="IET710" s="34"/>
      <c r="IEU710" s="34"/>
      <c r="IEV710" s="41"/>
      <c r="IEW710" s="41"/>
      <c r="IEX710" s="41"/>
      <c r="IEY710" s="41"/>
      <c r="IEZ710" s="36"/>
      <c r="IFA710" s="41"/>
      <c r="IFB710" s="36"/>
      <c r="IFC710" s="34"/>
      <c r="IFD710" s="34"/>
      <c r="IFE710" s="37"/>
      <c r="IFF710" s="38"/>
      <c r="IFG710" s="34"/>
      <c r="IFH710" s="39"/>
      <c r="IFI710" s="39"/>
      <c r="IFJ710" s="39"/>
      <c r="IFK710" s="39"/>
      <c r="IFL710" s="39"/>
      <c r="IFM710" s="39"/>
      <c r="IFN710" s="39"/>
      <c r="IFO710" s="39"/>
      <c r="IFP710" s="39"/>
      <c r="IFQ710" s="39"/>
      <c r="IFR710" s="39"/>
      <c r="IFS710" s="37"/>
      <c r="IFT710" s="37"/>
      <c r="IFU710" s="37"/>
      <c r="IFV710" s="37"/>
      <c r="IFW710" s="34"/>
      <c r="IFX710" s="40"/>
      <c r="IFY710" s="34"/>
      <c r="IFZ710" s="34"/>
      <c r="IGA710" s="35"/>
      <c r="IGB710" s="36"/>
      <c r="IGC710" s="37"/>
      <c r="IGD710" s="34"/>
      <c r="IGE710" s="34"/>
      <c r="IGF710" s="41"/>
      <c r="IGG710" s="41"/>
      <c r="IGH710" s="41"/>
      <c r="IGI710" s="41"/>
      <c r="IGJ710" s="36"/>
      <c r="IGK710" s="41"/>
      <c r="IGL710" s="36"/>
      <c r="IGM710" s="34"/>
      <c r="IGN710" s="34"/>
      <c r="IGO710" s="37"/>
      <c r="IGP710" s="38"/>
      <c r="IGQ710" s="34"/>
      <c r="IGR710" s="39"/>
      <c r="IGS710" s="39"/>
      <c r="IGT710" s="39"/>
      <c r="IGU710" s="39"/>
      <c r="IGV710" s="39"/>
      <c r="IGW710" s="39"/>
      <c r="IGX710" s="39"/>
      <c r="IGY710" s="39"/>
      <c r="IGZ710" s="39"/>
      <c r="IHA710" s="39"/>
      <c r="IHB710" s="39"/>
      <c r="IHC710" s="37"/>
      <c r="IHD710" s="37"/>
      <c r="IHE710" s="37"/>
      <c r="IHF710" s="37"/>
      <c r="IHG710" s="34"/>
      <c r="IHH710" s="40"/>
      <c r="IHI710" s="34"/>
      <c r="IHJ710" s="34"/>
      <c r="IHK710" s="35"/>
      <c r="IHL710" s="36"/>
      <c r="IHM710" s="37"/>
      <c r="IHN710" s="34"/>
      <c r="IHO710" s="34"/>
      <c r="IHP710" s="41"/>
      <c r="IHQ710" s="41"/>
      <c r="IHR710" s="41"/>
      <c r="IHS710" s="41"/>
      <c r="IHT710" s="36"/>
      <c r="IHU710" s="41"/>
      <c r="IHV710" s="36"/>
      <c r="IHW710" s="34"/>
      <c r="IHX710" s="34"/>
      <c r="IHY710" s="37"/>
      <c r="IHZ710" s="38"/>
      <c r="IIA710" s="34"/>
      <c r="IIB710" s="39"/>
      <c r="IIC710" s="39"/>
      <c r="IID710" s="39"/>
      <c r="IIE710" s="39"/>
      <c r="IIF710" s="39"/>
      <c r="IIG710" s="39"/>
      <c r="IIH710" s="39"/>
      <c r="III710" s="39"/>
      <c r="IIJ710" s="39"/>
      <c r="IIK710" s="39"/>
      <c r="IIL710" s="39"/>
      <c r="IIM710" s="37"/>
      <c r="IIN710" s="37"/>
      <c r="IIO710" s="37"/>
      <c r="IIP710" s="37"/>
      <c r="IIQ710" s="34"/>
      <c r="IIR710" s="40"/>
      <c r="IIS710" s="34"/>
      <c r="IIT710" s="34"/>
      <c r="IIU710" s="35"/>
      <c r="IIV710" s="36"/>
      <c r="IIW710" s="37"/>
      <c r="IIX710" s="34"/>
      <c r="IIY710" s="34"/>
      <c r="IIZ710" s="41"/>
      <c r="IJA710" s="41"/>
      <c r="IJB710" s="41"/>
      <c r="IJC710" s="41"/>
      <c r="IJD710" s="36"/>
      <c r="IJE710" s="41"/>
      <c r="IJF710" s="36"/>
      <c r="IJG710" s="34"/>
      <c r="IJH710" s="34"/>
      <c r="IJI710" s="37"/>
      <c r="IJJ710" s="38"/>
      <c r="IJK710" s="34"/>
      <c r="IJL710" s="39"/>
      <c r="IJM710" s="39"/>
      <c r="IJN710" s="39"/>
      <c r="IJO710" s="39"/>
      <c r="IJP710" s="39"/>
      <c r="IJQ710" s="39"/>
      <c r="IJR710" s="39"/>
      <c r="IJS710" s="39"/>
      <c r="IJT710" s="39"/>
      <c r="IJU710" s="39"/>
      <c r="IJV710" s="39"/>
      <c r="IJW710" s="37"/>
      <c r="IJX710" s="37"/>
      <c r="IJY710" s="37"/>
      <c r="IJZ710" s="37"/>
      <c r="IKA710" s="34"/>
      <c r="IKB710" s="40"/>
      <c r="IKC710" s="34"/>
      <c r="IKD710" s="34"/>
      <c r="IKE710" s="35"/>
      <c r="IKF710" s="36"/>
      <c r="IKG710" s="37"/>
      <c r="IKH710" s="34"/>
      <c r="IKI710" s="34"/>
      <c r="IKJ710" s="41"/>
      <c r="IKK710" s="41"/>
      <c r="IKL710" s="41"/>
      <c r="IKM710" s="41"/>
      <c r="IKN710" s="36"/>
      <c r="IKO710" s="41"/>
      <c r="IKP710" s="36"/>
      <c r="IKQ710" s="34"/>
      <c r="IKR710" s="34"/>
      <c r="IKS710" s="37"/>
      <c r="IKT710" s="38"/>
      <c r="IKU710" s="34"/>
      <c r="IKV710" s="39"/>
      <c r="IKW710" s="39"/>
      <c r="IKX710" s="39"/>
      <c r="IKY710" s="39"/>
      <c r="IKZ710" s="39"/>
      <c r="ILA710" s="39"/>
      <c r="ILB710" s="39"/>
      <c r="ILC710" s="39"/>
      <c r="ILD710" s="39"/>
      <c r="ILE710" s="39"/>
      <c r="ILF710" s="39"/>
      <c r="ILG710" s="37"/>
      <c r="ILH710" s="37"/>
      <c r="ILI710" s="37"/>
      <c r="ILJ710" s="37"/>
      <c r="ILK710" s="34"/>
      <c r="ILL710" s="40"/>
      <c r="ILM710" s="34"/>
      <c r="ILN710" s="34"/>
      <c r="ILO710" s="35"/>
      <c r="ILP710" s="36"/>
      <c r="ILQ710" s="37"/>
      <c r="ILR710" s="34"/>
      <c r="ILS710" s="34"/>
      <c r="ILT710" s="41"/>
      <c r="ILU710" s="41"/>
      <c r="ILV710" s="41"/>
      <c r="ILW710" s="41"/>
      <c r="ILX710" s="36"/>
      <c r="ILY710" s="41"/>
      <c r="ILZ710" s="36"/>
      <c r="IMA710" s="34"/>
      <c r="IMB710" s="34"/>
      <c r="IMC710" s="37"/>
      <c r="IMD710" s="38"/>
      <c r="IME710" s="34"/>
      <c r="IMF710" s="39"/>
      <c r="IMG710" s="39"/>
      <c r="IMH710" s="39"/>
      <c r="IMI710" s="39"/>
      <c r="IMJ710" s="39"/>
      <c r="IMK710" s="39"/>
      <c r="IML710" s="39"/>
      <c r="IMM710" s="39"/>
      <c r="IMN710" s="39"/>
      <c r="IMO710" s="39"/>
      <c r="IMP710" s="39"/>
      <c r="IMQ710" s="37"/>
      <c r="IMR710" s="37"/>
      <c r="IMS710" s="37"/>
      <c r="IMT710" s="37"/>
      <c r="IMU710" s="34"/>
      <c r="IMV710" s="40"/>
      <c r="IMW710" s="34"/>
      <c r="IMX710" s="34"/>
      <c r="IMY710" s="35"/>
      <c r="IMZ710" s="36"/>
      <c r="INA710" s="37"/>
      <c r="INB710" s="34"/>
      <c r="INC710" s="34"/>
      <c r="IND710" s="41"/>
      <c r="INE710" s="41"/>
      <c r="INF710" s="41"/>
      <c r="ING710" s="41"/>
      <c r="INH710" s="36"/>
      <c r="INI710" s="41"/>
      <c r="INJ710" s="36"/>
      <c r="INK710" s="34"/>
      <c r="INL710" s="34"/>
      <c r="INM710" s="37"/>
      <c r="INN710" s="38"/>
      <c r="INO710" s="34"/>
      <c r="INP710" s="39"/>
      <c r="INQ710" s="39"/>
      <c r="INR710" s="39"/>
      <c r="INS710" s="39"/>
      <c r="INT710" s="39"/>
      <c r="INU710" s="39"/>
      <c r="INV710" s="39"/>
      <c r="INW710" s="39"/>
      <c r="INX710" s="39"/>
      <c r="INY710" s="39"/>
      <c r="INZ710" s="39"/>
      <c r="IOA710" s="37"/>
      <c r="IOB710" s="37"/>
      <c r="IOC710" s="37"/>
      <c r="IOD710" s="37"/>
      <c r="IOE710" s="34"/>
      <c r="IOF710" s="40"/>
      <c r="IOG710" s="34"/>
      <c r="IOH710" s="34"/>
      <c r="IOI710" s="35"/>
      <c r="IOJ710" s="36"/>
      <c r="IOK710" s="37"/>
      <c r="IOL710" s="34"/>
      <c r="IOM710" s="34"/>
      <c r="ION710" s="41"/>
      <c r="IOO710" s="41"/>
      <c r="IOP710" s="41"/>
      <c r="IOQ710" s="41"/>
      <c r="IOR710" s="36"/>
      <c r="IOS710" s="41"/>
      <c r="IOT710" s="36"/>
      <c r="IOU710" s="34"/>
      <c r="IOV710" s="34"/>
      <c r="IOW710" s="37"/>
      <c r="IOX710" s="38"/>
      <c r="IOY710" s="34"/>
      <c r="IOZ710" s="39"/>
      <c r="IPA710" s="39"/>
      <c r="IPB710" s="39"/>
      <c r="IPC710" s="39"/>
      <c r="IPD710" s="39"/>
      <c r="IPE710" s="39"/>
      <c r="IPF710" s="39"/>
      <c r="IPG710" s="39"/>
      <c r="IPH710" s="39"/>
      <c r="IPI710" s="39"/>
      <c r="IPJ710" s="39"/>
      <c r="IPK710" s="37"/>
      <c r="IPL710" s="37"/>
      <c r="IPM710" s="37"/>
      <c r="IPN710" s="37"/>
      <c r="IPO710" s="34"/>
      <c r="IPP710" s="40"/>
      <c r="IPQ710" s="34"/>
      <c r="IPR710" s="34"/>
      <c r="IPS710" s="35"/>
      <c r="IPT710" s="36"/>
      <c r="IPU710" s="37"/>
      <c r="IPV710" s="34"/>
      <c r="IPW710" s="34"/>
      <c r="IPX710" s="41"/>
      <c r="IPY710" s="41"/>
      <c r="IPZ710" s="41"/>
      <c r="IQA710" s="41"/>
      <c r="IQB710" s="36"/>
      <c r="IQC710" s="41"/>
      <c r="IQD710" s="36"/>
      <c r="IQE710" s="34"/>
      <c r="IQF710" s="34"/>
      <c r="IQG710" s="37"/>
      <c r="IQH710" s="38"/>
      <c r="IQI710" s="34"/>
      <c r="IQJ710" s="39"/>
      <c r="IQK710" s="39"/>
      <c r="IQL710" s="39"/>
      <c r="IQM710" s="39"/>
      <c r="IQN710" s="39"/>
      <c r="IQO710" s="39"/>
      <c r="IQP710" s="39"/>
      <c r="IQQ710" s="39"/>
      <c r="IQR710" s="39"/>
      <c r="IQS710" s="39"/>
      <c r="IQT710" s="39"/>
      <c r="IQU710" s="37"/>
      <c r="IQV710" s="37"/>
      <c r="IQW710" s="37"/>
      <c r="IQX710" s="37"/>
      <c r="IQY710" s="34"/>
      <c r="IQZ710" s="40"/>
      <c r="IRA710" s="34"/>
      <c r="IRB710" s="34"/>
      <c r="IRC710" s="35"/>
      <c r="IRD710" s="36"/>
      <c r="IRE710" s="37"/>
      <c r="IRF710" s="34"/>
      <c r="IRG710" s="34"/>
      <c r="IRH710" s="41"/>
      <c r="IRI710" s="41"/>
      <c r="IRJ710" s="41"/>
      <c r="IRK710" s="41"/>
      <c r="IRL710" s="36"/>
      <c r="IRM710" s="41"/>
      <c r="IRN710" s="36"/>
      <c r="IRO710" s="34"/>
      <c r="IRP710" s="34"/>
      <c r="IRQ710" s="37"/>
      <c r="IRR710" s="38"/>
      <c r="IRS710" s="34"/>
      <c r="IRT710" s="39"/>
      <c r="IRU710" s="39"/>
      <c r="IRV710" s="39"/>
      <c r="IRW710" s="39"/>
      <c r="IRX710" s="39"/>
      <c r="IRY710" s="39"/>
      <c r="IRZ710" s="39"/>
      <c r="ISA710" s="39"/>
      <c r="ISB710" s="39"/>
      <c r="ISC710" s="39"/>
      <c r="ISD710" s="39"/>
      <c r="ISE710" s="37"/>
      <c r="ISF710" s="37"/>
      <c r="ISG710" s="37"/>
      <c r="ISH710" s="37"/>
      <c r="ISI710" s="34"/>
      <c r="ISJ710" s="40"/>
      <c r="ISK710" s="34"/>
      <c r="ISL710" s="34"/>
      <c r="ISM710" s="35"/>
      <c r="ISN710" s="36"/>
      <c r="ISO710" s="37"/>
      <c r="ISP710" s="34"/>
      <c r="ISQ710" s="34"/>
      <c r="ISR710" s="41"/>
      <c r="ISS710" s="41"/>
      <c r="IST710" s="41"/>
      <c r="ISU710" s="41"/>
      <c r="ISV710" s="36"/>
      <c r="ISW710" s="41"/>
      <c r="ISX710" s="36"/>
      <c r="ISY710" s="34"/>
      <c r="ISZ710" s="34"/>
      <c r="ITA710" s="37"/>
      <c r="ITB710" s="38"/>
      <c r="ITC710" s="34"/>
      <c r="ITD710" s="39"/>
      <c r="ITE710" s="39"/>
      <c r="ITF710" s="39"/>
      <c r="ITG710" s="39"/>
      <c r="ITH710" s="39"/>
      <c r="ITI710" s="39"/>
      <c r="ITJ710" s="39"/>
      <c r="ITK710" s="39"/>
      <c r="ITL710" s="39"/>
      <c r="ITM710" s="39"/>
      <c r="ITN710" s="39"/>
      <c r="ITO710" s="37"/>
      <c r="ITP710" s="37"/>
      <c r="ITQ710" s="37"/>
      <c r="ITR710" s="37"/>
      <c r="ITS710" s="34"/>
      <c r="ITT710" s="40"/>
      <c r="ITU710" s="34"/>
      <c r="ITV710" s="34"/>
      <c r="ITW710" s="35"/>
      <c r="ITX710" s="36"/>
      <c r="ITY710" s="37"/>
      <c r="ITZ710" s="34"/>
      <c r="IUA710" s="34"/>
      <c r="IUB710" s="41"/>
      <c r="IUC710" s="41"/>
      <c r="IUD710" s="41"/>
      <c r="IUE710" s="41"/>
      <c r="IUF710" s="36"/>
      <c r="IUG710" s="41"/>
      <c r="IUH710" s="36"/>
      <c r="IUI710" s="34"/>
      <c r="IUJ710" s="34"/>
      <c r="IUK710" s="37"/>
      <c r="IUL710" s="38"/>
      <c r="IUM710" s="34"/>
      <c r="IUN710" s="39"/>
      <c r="IUO710" s="39"/>
      <c r="IUP710" s="39"/>
      <c r="IUQ710" s="39"/>
      <c r="IUR710" s="39"/>
      <c r="IUS710" s="39"/>
      <c r="IUT710" s="39"/>
      <c r="IUU710" s="39"/>
      <c r="IUV710" s="39"/>
      <c r="IUW710" s="39"/>
      <c r="IUX710" s="39"/>
      <c r="IUY710" s="37"/>
      <c r="IUZ710" s="37"/>
      <c r="IVA710" s="37"/>
      <c r="IVB710" s="37"/>
      <c r="IVC710" s="34"/>
      <c r="IVD710" s="40"/>
      <c r="IVE710" s="34"/>
      <c r="IVF710" s="34"/>
      <c r="IVG710" s="35"/>
      <c r="IVH710" s="36"/>
      <c r="IVI710" s="37"/>
      <c r="IVJ710" s="34"/>
      <c r="IVK710" s="34"/>
      <c r="IVL710" s="41"/>
      <c r="IVM710" s="41"/>
      <c r="IVN710" s="41"/>
      <c r="IVO710" s="41"/>
      <c r="IVP710" s="36"/>
      <c r="IVQ710" s="41"/>
      <c r="IVR710" s="36"/>
      <c r="IVS710" s="34"/>
      <c r="IVT710" s="34"/>
      <c r="IVU710" s="37"/>
      <c r="IVV710" s="38"/>
      <c r="IVW710" s="34"/>
      <c r="IVX710" s="39"/>
      <c r="IVY710" s="39"/>
      <c r="IVZ710" s="39"/>
      <c r="IWA710" s="39"/>
      <c r="IWB710" s="39"/>
      <c r="IWC710" s="39"/>
      <c r="IWD710" s="39"/>
      <c r="IWE710" s="39"/>
      <c r="IWF710" s="39"/>
      <c r="IWG710" s="39"/>
      <c r="IWH710" s="39"/>
      <c r="IWI710" s="37"/>
      <c r="IWJ710" s="37"/>
      <c r="IWK710" s="37"/>
      <c r="IWL710" s="37"/>
      <c r="IWM710" s="34"/>
      <c r="IWN710" s="40"/>
      <c r="IWO710" s="34"/>
      <c r="IWP710" s="34"/>
      <c r="IWQ710" s="35"/>
      <c r="IWR710" s="36"/>
      <c r="IWS710" s="37"/>
      <c r="IWT710" s="34"/>
      <c r="IWU710" s="34"/>
      <c r="IWV710" s="41"/>
      <c r="IWW710" s="41"/>
      <c r="IWX710" s="41"/>
      <c r="IWY710" s="41"/>
      <c r="IWZ710" s="36"/>
      <c r="IXA710" s="41"/>
      <c r="IXB710" s="36"/>
      <c r="IXC710" s="34"/>
      <c r="IXD710" s="34"/>
      <c r="IXE710" s="37"/>
      <c r="IXF710" s="38"/>
      <c r="IXG710" s="34"/>
      <c r="IXH710" s="39"/>
      <c r="IXI710" s="39"/>
      <c r="IXJ710" s="39"/>
      <c r="IXK710" s="39"/>
      <c r="IXL710" s="39"/>
      <c r="IXM710" s="39"/>
      <c r="IXN710" s="39"/>
      <c r="IXO710" s="39"/>
      <c r="IXP710" s="39"/>
      <c r="IXQ710" s="39"/>
      <c r="IXR710" s="39"/>
      <c r="IXS710" s="37"/>
      <c r="IXT710" s="37"/>
      <c r="IXU710" s="37"/>
      <c r="IXV710" s="37"/>
      <c r="IXW710" s="34"/>
      <c r="IXX710" s="40"/>
      <c r="IXY710" s="34"/>
      <c r="IXZ710" s="34"/>
      <c r="IYA710" s="35"/>
      <c r="IYB710" s="36"/>
      <c r="IYC710" s="37"/>
      <c r="IYD710" s="34"/>
      <c r="IYE710" s="34"/>
      <c r="IYF710" s="41"/>
      <c r="IYG710" s="41"/>
      <c r="IYH710" s="41"/>
      <c r="IYI710" s="41"/>
      <c r="IYJ710" s="36"/>
      <c r="IYK710" s="41"/>
      <c r="IYL710" s="36"/>
      <c r="IYM710" s="34"/>
      <c r="IYN710" s="34"/>
      <c r="IYO710" s="37"/>
      <c r="IYP710" s="38"/>
      <c r="IYQ710" s="34"/>
      <c r="IYR710" s="39"/>
      <c r="IYS710" s="39"/>
      <c r="IYT710" s="39"/>
      <c r="IYU710" s="39"/>
      <c r="IYV710" s="39"/>
      <c r="IYW710" s="39"/>
      <c r="IYX710" s="39"/>
      <c r="IYY710" s="39"/>
      <c r="IYZ710" s="39"/>
      <c r="IZA710" s="39"/>
      <c r="IZB710" s="39"/>
      <c r="IZC710" s="37"/>
      <c r="IZD710" s="37"/>
      <c r="IZE710" s="37"/>
      <c r="IZF710" s="37"/>
      <c r="IZG710" s="34"/>
      <c r="IZH710" s="40"/>
      <c r="IZI710" s="34"/>
      <c r="IZJ710" s="34"/>
      <c r="IZK710" s="35"/>
      <c r="IZL710" s="36"/>
      <c r="IZM710" s="37"/>
      <c r="IZN710" s="34"/>
      <c r="IZO710" s="34"/>
      <c r="IZP710" s="41"/>
      <c r="IZQ710" s="41"/>
      <c r="IZR710" s="41"/>
      <c r="IZS710" s="41"/>
      <c r="IZT710" s="36"/>
      <c r="IZU710" s="41"/>
      <c r="IZV710" s="36"/>
      <c r="IZW710" s="34"/>
      <c r="IZX710" s="34"/>
      <c r="IZY710" s="37"/>
      <c r="IZZ710" s="38"/>
      <c r="JAA710" s="34"/>
      <c r="JAB710" s="39"/>
      <c r="JAC710" s="39"/>
      <c r="JAD710" s="39"/>
      <c r="JAE710" s="39"/>
      <c r="JAF710" s="39"/>
      <c r="JAG710" s="39"/>
      <c r="JAH710" s="39"/>
      <c r="JAI710" s="39"/>
      <c r="JAJ710" s="39"/>
      <c r="JAK710" s="39"/>
      <c r="JAL710" s="39"/>
      <c r="JAM710" s="37"/>
      <c r="JAN710" s="37"/>
      <c r="JAO710" s="37"/>
      <c r="JAP710" s="37"/>
      <c r="JAQ710" s="34"/>
      <c r="JAR710" s="40"/>
      <c r="JAS710" s="34"/>
      <c r="JAT710" s="34"/>
      <c r="JAU710" s="35"/>
      <c r="JAV710" s="36"/>
      <c r="JAW710" s="37"/>
      <c r="JAX710" s="34"/>
      <c r="JAY710" s="34"/>
      <c r="JAZ710" s="41"/>
      <c r="JBA710" s="41"/>
      <c r="JBB710" s="41"/>
      <c r="JBC710" s="41"/>
      <c r="JBD710" s="36"/>
      <c r="JBE710" s="41"/>
      <c r="JBF710" s="36"/>
      <c r="JBG710" s="34"/>
      <c r="JBH710" s="34"/>
      <c r="JBI710" s="37"/>
      <c r="JBJ710" s="38"/>
      <c r="JBK710" s="34"/>
      <c r="JBL710" s="39"/>
      <c r="JBM710" s="39"/>
      <c r="JBN710" s="39"/>
      <c r="JBO710" s="39"/>
      <c r="JBP710" s="39"/>
      <c r="JBQ710" s="39"/>
      <c r="JBR710" s="39"/>
      <c r="JBS710" s="39"/>
      <c r="JBT710" s="39"/>
      <c r="JBU710" s="39"/>
      <c r="JBV710" s="39"/>
      <c r="JBW710" s="37"/>
      <c r="JBX710" s="37"/>
      <c r="JBY710" s="37"/>
      <c r="JBZ710" s="37"/>
      <c r="JCA710" s="34"/>
      <c r="JCB710" s="40"/>
      <c r="JCC710" s="34"/>
      <c r="JCD710" s="34"/>
      <c r="JCE710" s="35"/>
      <c r="JCF710" s="36"/>
      <c r="JCG710" s="37"/>
      <c r="JCH710" s="34"/>
      <c r="JCI710" s="34"/>
      <c r="JCJ710" s="41"/>
      <c r="JCK710" s="41"/>
      <c r="JCL710" s="41"/>
      <c r="JCM710" s="41"/>
      <c r="JCN710" s="36"/>
      <c r="JCO710" s="41"/>
      <c r="JCP710" s="36"/>
      <c r="JCQ710" s="34"/>
      <c r="JCR710" s="34"/>
      <c r="JCS710" s="37"/>
      <c r="JCT710" s="38"/>
      <c r="JCU710" s="34"/>
      <c r="JCV710" s="39"/>
      <c r="JCW710" s="39"/>
      <c r="JCX710" s="39"/>
      <c r="JCY710" s="39"/>
      <c r="JCZ710" s="39"/>
      <c r="JDA710" s="39"/>
      <c r="JDB710" s="39"/>
      <c r="JDC710" s="39"/>
      <c r="JDD710" s="39"/>
      <c r="JDE710" s="39"/>
      <c r="JDF710" s="39"/>
      <c r="JDG710" s="37"/>
      <c r="JDH710" s="37"/>
      <c r="JDI710" s="37"/>
      <c r="JDJ710" s="37"/>
      <c r="JDK710" s="34"/>
      <c r="JDL710" s="40"/>
      <c r="JDM710" s="34"/>
      <c r="JDN710" s="34"/>
      <c r="JDO710" s="35"/>
      <c r="JDP710" s="36"/>
      <c r="JDQ710" s="37"/>
      <c r="JDR710" s="34"/>
      <c r="JDS710" s="34"/>
      <c r="JDT710" s="41"/>
      <c r="JDU710" s="41"/>
      <c r="JDV710" s="41"/>
      <c r="JDW710" s="41"/>
      <c r="JDX710" s="36"/>
      <c r="JDY710" s="41"/>
      <c r="JDZ710" s="36"/>
      <c r="JEA710" s="34"/>
      <c r="JEB710" s="34"/>
      <c r="JEC710" s="37"/>
      <c r="JED710" s="38"/>
      <c r="JEE710" s="34"/>
      <c r="JEF710" s="39"/>
      <c r="JEG710" s="39"/>
      <c r="JEH710" s="39"/>
      <c r="JEI710" s="39"/>
      <c r="JEJ710" s="39"/>
      <c r="JEK710" s="39"/>
      <c r="JEL710" s="39"/>
      <c r="JEM710" s="39"/>
      <c r="JEN710" s="39"/>
      <c r="JEO710" s="39"/>
      <c r="JEP710" s="39"/>
      <c r="JEQ710" s="37"/>
      <c r="JER710" s="37"/>
      <c r="JES710" s="37"/>
      <c r="JET710" s="37"/>
      <c r="JEU710" s="34"/>
      <c r="JEV710" s="40"/>
      <c r="JEW710" s="34"/>
      <c r="JEX710" s="34"/>
      <c r="JEY710" s="35"/>
      <c r="JEZ710" s="36"/>
      <c r="JFA710" s="37"/>
      <c r="JFB710" s="34"/>
      <c r="JFC710" s="34"/>
      <c r="JFD710" s="41"/>
      <c r="JFE710" s="41"/>
      <c r="JFF710" s="41"/>
      <c r="JFG710" s="41"/>
      <c r="JFH710" s="36"/>
      <c r="JFI710" s="41"/>
      <c r="JFJ710" s="36"/>
      <c r="JFK710" s="34"/>
      <c r="JFL710" s="34"/>
      <c r="JFM710" s="37"/>
      <c r="JFN710" s="38"/>
      <c r="JFO710" s="34"/>
      <c r="JFP710" s="39"/>
      <c r="JFQ710" s="39"/>
      <c r="JFR710" s="39"/>
      <c r="JFS710" s="39"/>
      <c r="JFT710" s="39"/>
      <c r="JFU710" s="39"/>
      <c r="JFV710" s="39"/>
      <c r="JFW710" s="39"/>
      <c r="JFX710" s="39"/>
      <c r="JFY710" s="39"/>
      <c r="JFZ710" s="39"/>
      <c r="JGA710" s="37"/>
      <c r="JGB710" s="37"/>
      <c r="JGC710" s="37"/>
      <c r="JGD710" s="37"/>
      <c r="JGE710" s="34"/>
      <c r="JGF710" s="40"/>
      <c r="JGG710" s="34"/>
      <c r="JGH710" s="34"/>
      <c r="JGI710" s="35"/>
      <c r="JGJ710" s="36"/>
      <c r="JGK710" s="37"/>
      <c r="JGL710" s="34"/>
      <c r="JGM710" s="34"/>
      <c r="JGN710" s="41"/>
      <c r="JGO710" s="41"/>
      <c r="JGP710" s="41"/>
      <c r="JGQ710" s="41"/>
      <c r="JGR710" s="36"/>
      <c r="JGS710" s="41"/>
      <c r="JGT710" s="36"/>
      <c r="JGU710" s="34"/>
      <c r="JGV710" s="34"/>
      <c r="JGW710" s="37"/>
      <c r="JGX710" s="38"/>
      <c r="JGY710" s="34"/>
      <c r="JGZ710" s="39"/>
      <c r="JHA710" s="39"/>
      <c r="JHB710" s="39"/>
      <c r="JHC710" s="39"/>
      <c r="JHD710" s="39"/>
      <c r="JHE710" s="39"/>
      <c r="JHF710" s="39"/>
      <c r="JHG710" s="39"/>
      <c r="JHH710" s="39"/>
      <c r="JHI710" s="39"/>
      <c r="JHJ710" s="39"/>
      <c r="JHK710" s="37"/>
      <c r="JHL710" s="37"/>
      <c r="JHM710" s="37"/>
      <c r="JHN710" s="37"/>
      <c r="JHO710" s="34"/>
      <c r="JHP710" s="40"/>
      <c r="JHQ710" s="34"/>
      <c r="JHR710" s="34"/>
      <c r="JHS710" s="35"/>
      <c r="JHT710" s="36"/>
      <c r="JHU710" s="37"/>
      <c r="JHV710" s="34"/>
      <c r="JHW710" s="34"/>
      <c r="JHX710" s="41"/>
      <c r="JHY710" s="41"/>
      <c r="JHZ710" s="41"/>
      <c r="JIA710" s="41"/>
      <c r="JIB710" s="36"/>
      <c r="JIC710" s="41"/>
      <c r="JID710" s="36"/>
      <c r="JIE710" s="34"/>
      <c r="JIF710" s="34"/>
      <c r="JIG710" s="37"/>
      <c r="JIH710" s="38"/>
      <c r="JII710" s="34"/>
      <c r="JIJ710" s="39"/>
      <c r="JIK710" s="39"/>
      <c r="JIL710" s="39"/>
      <c r="JIM710" s="39"/>
      <c r="JIN710" s="39"/>
      <c r="JIO710" s="39"/>
      <c r="JIP710" s="39"/>
      <c r="JIQ710" s="39"/>
      <c r="JIR710" s="39"/>
      <c r="JIS710" s="39"/>
      <c r="JIT710" s="39"/>
      <c r="JIU710" s="37"/>
      <c r="JIV710" s="37"/>
      <c r="JIW710" s="37"/>
      <c r="JIX710" s="37"/>
      <c r="JIY710" s="34"/>
      <c r="JIZ710" s="40"/>
      <c r="JJA710" s="34"/>
      <c r="JJB710" s="34"/>
      <c r="JJC710" s="35"/>
      <c r="JJD710" s="36"/>
      <c r="JJE710" s="37"/>
      <c r="JJF710" s="34"/>
      <c r="JJG710" s="34"/>
      <c r="JJH710" s="41"/>
      <c r="JJI710" s="41"/>
      <c r="JJJ710" s="41"/>
      <c r="JJK710" s="41"/>
      <c r="JJL710" s="36"/>
      <c r="JJM710" s="41"/>
      <c r="JJN710" s="36"/>
      <c r="JJO710" s="34"/>
      <c r="JJP710" s="34"/>
      <c r="JJQ710" s="37"/>
      <c r="JJR710" s="38"/>
      <c r="JJS710" s="34"/>
      <c r="JJT710" s="39"/>
      <c r="JJU710" s="39"/>
      <c r="JJV710" s="39"/>
      <c r="JJW710" s="39"/>
      <c r="JJX710" s="39"/>
      <c r="JJY710" s="39"/>
      <c r="JJZ710" s="39"/>
      <c r="JKA710" s="39"/>
      <c r="JKB710" s="39"/>
      <c r="JKC710" s="39"/>
      <c r="JKD710" s="39"/>
      <c r="JKE710" s="37"/>
      <c r="JKF710" s="37"/>
      <c r="JKG710" s="37"/>
      <c r="JKH710" s="37"/>
      <c r="JKI710" s="34"/>
      <c r="JKJ710" s="40"/>
      <c r="JKK710" s="34"/>
      <c r="JKL710" s="34"/>
      <c r="JKM710" s="35"/>
      <c r="JKN710" s="36"/>
      <c r="JKO710" s="37"/>
      <c r="JKP710" s="34"/>
      <c r="JKQ710" s="34"/>
      <c r="JKR710" s="41"/>
      <c r="JKS710" s="41"/>
      <c r="JKT710" s="41"/>
      <c r="JKU710" s="41"/>
      <c r="JKV710" s="36"/>
      <c r="JKW710" s="41"/>
      <c r="JKX710" s="36"/>
      <c r="JKY710" s="34"/>
      <c r="JKZ710" s="34"/>
      <c r="JLA710" s="37"/>
      <c r="JLB710" s="38"/>
      <c r="JLC710" s="34"/>
      <c r="JLD710" s="39"/>
      <c r="JLE710" s="39"/>
      <c r="JLF710" s="39"/>
      <c r="JLG710" s="39"/>
      <c r="JLH710" s="39"/>
      <c r="JLI710" s="39"/>
      <c r="JLJ710" s="39"/>
      <c r="JLK710" s="39"/>
      <c r="JLL710" s="39"/>
      <c r="JLM710" s="39"/>
      <c r="JLN710" s="39"/>
      <c r="JLO710" s="37"/>
      <c r="JLP710" s="37"/>
      <c r="JLQ710" s="37"/>
      <c r="JLR710" s="37"/>
      <c r="JLS710" s="34"/>
      <c r="JLT710" s="40"/>
      <c r="JLU710" s="34"/>
      <c r="JLV710" s="34"/>
      <c r="JLW710" s="35"/>
      <c r="JLX710" s="36"/>
      <c r="JLY710" s="37"/>
      <c r="JLZ710" s="34"/>
      <c r="JMA710" s="34"/>
      <c r="JMB710" s="41"/>
      <c r="JMC710" s="41"/>
      <c r="JMD710" s="41"/>
      <c r="JME710" s="41"/>
      <c r="JMF710" s="36"/>
      <c r="JMG710" s="41"/>
      <c r="JMH710" s="36"/>
      <c r="JMI710" s="34"/>
      <c r="JMJ710" s="34"/>
      <c r="JMK710" s="37"/>
      <c r="JML710" s="38"/>
      <c r="JMM710" s="34"/>
      <c r="JMN710" s="39"/>
      <c r="JMO710" s="39"/>
      <c r="JMP710" s="39"/>
      <c r="JMQ710" s="39"/>
      <c r="JMR710" s="39"/>
      <c r="JMS710" s="39"/>
      <c r="JMT710" s="39"/>
      <c r="JMU710" s="39"/>
      <c r="JMV710" s="39"/>
      <c r="JMW710" s="39"/>
      <c r="JMX710" s="39"/>
      <c r="JMY710" s="37"/>
      <c r="JMZ710" s="37"/>
      <c r="JNA710" s="37"/>
      <c r="JNB710" s="37"/>
      <c r="JNC710" s="34"/>
      <c r="JND710" s="40"/>
      <c r="JNE710" s="34"/>
      <c r="JNF710" s="34"/>
      <c r="JNG710" s="35"/>
      <c r="JNH710" s="36"/>
      <c r="JNI710" s="37"/>
      <c r="JNJ710" s="34"/>
      <c r="JNK710" s="34"/>
      <c r="JNL710" s="41"/>
      <c r="JNM710" s="41"/>
      <c r="JNN710" s="41"/>
      <c r="JNO710" s="41"/>
      <c r="JNP710" s="36"/>
      <c r="JNQ710" s="41"/>
      <c r="JNR710" s="36"/>
      <c r="JNS710" s="34"/>
      <c r="JNT710" s="34"/>
      <c r="JNU710" s="37"/>
      <c r="JNV710" s="38"/>
      <c r="JNW710" s="34"/>
      <c r="JNX710" s="39"/>
      <c r="JNY710" s="39"/>
      <c r="JNZ710" s="39"/>
      <c r="JOA710" s="39"/>
      <c r="JOB710" s="39"/>
      <c r="JOC710" s="39"/>
      <c r="JOD710" s="39"/>
      <c r="JOE710" s="39"/>
      <c r="JOF710" s="39"/>
      <c r="JOG710" s="39"/>
      <c r="JOH710" s="39"/>
      <c r="JOI710" s="37"/>
      <c r="JOJ710" s="37"/>
      <c r="JOK710" s="37"/>
      <c r="JOL710" s="37"/>
      <c r="JOM710" s="34"/>
      <c r="JON710" s="40"/>
      <c r="JOO710" s="34"/>
      <c r="JOP710" s="34"/>
      <c r="JOQ710" s="35"/>
      <c r="JOR710" s="36"/>
      <c r="JOS710" s="37"/>
      <c r="JOT710" s="34"/>
      <c r="JOU710" s="34"/>
      <c r="JOV710" s="41"/>
      <c r="JOW710" s="41"/>
      <c r="JOX710" s="41"/>
      <c r="JOY710" s="41"/>
      <c r="JOZ710" s="36"/>
      <c r="JPA710" s="41"/>
      <c r="JPB710" s="36"/>
      <c r="JPC710" s="34"/>
      <c r="JPD710" s="34"/>
      <c r="JPE710" s="37"/>
      <c r="JPF710" s="38"/>
      <c r="JPG710" s="34"/>
      <c r="JPH710" s="39"/>
      <c r="JPI710" s="39"/>
      <c r="JPJ710" s="39"/>
      <c r="JPK710" s="39"/>
      <c r="JPL710" s="39"/>
      <c r="JPM710" s="39"/>
      <c r="JPN710" s="39"/>
      <c r="JPO710" s="39"/>
      <c r="JPP710" s="39"/>
      <c r="JPQ710" s="39"/>
      <c r="JPR710" s="39"/>
      <c r="JPS710" s="37"/>
      <c r="JPT710" s="37"/>
      <c r="JPU710" s="37"/>
      <c r="JPV710" s="37"/>
      <c r="JPW710" s="34"/>
      <c r="JPX710" s="40"/>
      <c r="JPY710" s="34"/>
      <c r="JPZ710" s="34"/>
      <c r="JQA710" s="35"/>
      <c r="JQB710" s="36"/>
      <c r="JQC710" s="37"/>
      <c r="JQD710" s="34"/>
      <c r="JQE710" s="34"/>
      <c r="JQF710" s="41"/>
      <c r="JQG710" s="41"/>
      <c r="JQH710" s="41"/>
      <c r="JQI710" s="41"/>
      <c r="JQJ710" s="36"/>
      <c r="JQK710" s="41"/>
      <c r="JQL710" s="36"/>
      <c r="JQM710" s="34"/>
      <c r="JQN710" s="34"/>
      <c r="JQO710" s="37"/>
      <c r="JQP710" s="38"/>
      <c r="JQQ710" s="34"/>
      <c r="JQR710" s="39"/>
      <c r="JQS710" s="39"/>
      <c r="JQT710" s="39"/>
      <c r="JQU710" s="39"/>
      <c r="JQV710" s="39"/>
      <c r="JQW710" s="39"/>
      <c r="JQX710" s="39"/>
      <c r="JQY710" s="39"/>
      <c r="JQZ710" s="39"/>
      <c r="JRA710" s="39"/>
      <c r="JRB710" s="39"/>
      <c r="JRC710" s="37"/>
      <c r="JRD710" s="37"/>
      <c r="JRE710" s="37"/>
      <c r="JRF710" s="37"/>
      <c r="JRG710" s="34"/>
      <c r="JRH710" s="40"/>
      <c r="JRI710" s="34"/>
      <c r="JRJ710" s="34"/>
      <c r="JRK710" s="35"/>
      <c r="JRL710" s="36"/>
      <c r="JRM710" s="37"/>
      <c r="JRN710" s="34"/>
      <c r="JRO710" s="34"/>
      <c r="JRP710" s="41"/>
      <c r="JRQ710" s="41"/>
      <c r="JRR710" s="41"/>
      <c r="JRS710" s="41"/>
      <c r="JRT710" s="36"/>
      <c r="JRU710" s="41"/>
      <c r="JRV710" s="36"/>
      <c r="JRW710" s="34"/>
      <c r="JRX710" s="34"/>
      <c r="JRY710" s="37"/>
      <c r="JRZ710" s="38"/>
      <c r="JSA710" s="34"/>
      <c r="JSB710" s="39"/>
      <c r="JSC710" s="39"/>
      <c r="JSD710" s="39"/>
      <c r="JSE710" s="39"/>
      <c r="JSF710" s="39"/>
      <c r="JSG710" s="39"/>
      <c r="JSH710" s="39"/>
      <c r="JSI710" s="39"/>
      <c r="JSJ710" s="39"/>
      <c r="JSK710" s="39"/>
      <c r="JSL710" s="39"/>
      <c r="JSM710" s="37"/>
      <c r="JSN710" s="37"/>
      <c r="JSO710" s="37"/>
      <c r="JSP710" s="37"/>
      <c r="JSQ710" s="34"/>
      <c r="JSR710" s="40"/>
      <c r="JSS710" s="34"/>
      <c r="JST710" s="34"/>
      <c r="JSU710" s="35"/>
      <c r="JSV710" s="36"/>
      <c r="JSW710" s="37"/>
      <c r="JSX710" s="34"/>
      <c r="JSY710" s="34"/>
      <c r="JSZ710" s="41"/>
      <c r="JTA710" s="41"/>
      <c r="JTB710" s="41"/>
      <c r="JTC710" s="41"/>
      <c r="JTD710" s="36"/>
      <c r="JTE710" s="41"/>
      <c r="JTF710" s="36"/>
      <c r="JTG710" s="34"/>
      <c r="JTH710" s="34"/>
      <c r="JTI710" s="37"/>
      <c r="JTJ710" s="38"/>
      <c r="JTK710" s="34"/>
      <c r="JTL710" s="39"/>
      <c r="JTM710" s="39"/>
      <c r="JTN710" s="39"/>
      <c r="JTO710" s="39"/>
      <c r="JTP710" s="39"/>
      <c r="JTQ710" s="39"/>
      <c r="JTR710" s="39"/>
      <c r="JTS710" s="39"/>
      <c r="JTT710" s="39"/>
      <c r="JTU710" s="39"/>
      <c r="JTV710" s="39"/>
      <c r="JTW710" s="37"/>
      <c r="JTX710" s="37"/>
      <c r="JTY710" s="37"/>
      <c r="JTZ710" s="37"/>
      <c r="JUA710" s="34"/>
      <c r="JUB710" s="40"/>
      <c r="JUC710" s="34"/>
      <c r="JUD710" s="34"/>
      <c r="JUE710" s="35"/>
      <c r="JUF710" s="36"/>
      <c r="JUG710" s="37"/>
      <c r="JUH710" s="34"/>
      <c r="JUI710" s="34"/>
      <c r="JUJ710" s="41"/>
      <c r="JUK710" s="41"/>
      <c r="JUL710" s="41"/>
      <c r="JUM710" s="41"/>
      <c r="JUN710" s="36"/>
      <c r="JUO710" s="41"/>
      <c r="JUP710" s="36"/>
      <c r="JUQ710" s="34"/>
      <c r="JUR710" s="34"/>
      <c r="JUS710" s="37"/>
      <c r="JUT710" s="38"/>
      <c r="JUU710" s="34"/>
      <c r="JUV710" s="39"/>
      <c r="JUW710" s="39"/>
      <c r="JUX710" s="39"/>
      <c r="JUY710" s="39"/>
      <c r="JUZ710" s="39"/>
      <c r="JVA710" s="39"/>
      <c r="JVB710" s="39"/>
      <c r="JVC710" s="39"/>
      <c r="JVD710" s="39"/>
      <c r="JVE710" s="39"/>
      <c r="JVF710" s="39"/>
      <c r="JVG710" s="37"/>
      <c r="JVH710" s="37"/>
      <c r="JVI710" s="37"/>
      <c r="JVJ710" s="37"/>
      <c r="JVK710" s="34"/>
      <c r="JVL710" s="40"/>
      <c r="JVM710" s="34"/>
      <c r="JVN710" s="34"/>
      <c r="JVO710" s="35"/>
      <c r="JVP710" s="36"/>
      <c r="JVQ710" s="37"/>
      <c r="JVR710" s="34"/>
      <c r="JVS710" s="34"/>
      <c r="JVT710" s="41"/>
      <c r="JVU710" s="41"/>
      <c r="JVV710" s="41"/>
      <c r="JVW710" s="41"/>
      <c r="JVX710" s="36"/>
      <c r="JVY710" s="41"/>
      <c r="JVZ710" s="36"/>
      <c r="JWA710" s="34"/>
      <c r="JWB710" s="34"/>
      <c r="JWC710" s="37"/>
      <c r="JWD710" s="38"/>
      <c r="JWE710" s="34"/>
      <c r="JWF710" s="39"/>
      <c r="JWG710" s="39"/>
      <c r="JWH710" s="39"/>
      <c r="JWI710" s="39"/>
      <c r="JWJ710" s="39"/>
      <c r="JWK710" s="39"/>
      <c r="JWL710" s="39"/>
      <c r="JWM710" s="39"/>
      <c r="JWN710" s="39"/>
      <c r="JWO710" s="39"/>
      <c r="JWP710" s="39"/>
      <c r="JWQ710" s="37"/>
      <c r="JWR710" s="37"/>
      <c r="JWS710" s="37"/>
      <c r="JWT710" s="37"/>
      <c r="JWU710" s="34"/>
      <c r="JWV710" s="40"/>
      <c r="JWW710" s="34"/>
      <c r="JWX710" s="34"/>
      <c r="JWY710" s="35"/>
      <c r="JWZ710" s="36"/>
      <c r="JXA710" s="37"/>
      <c r="JXB710" s="34"/>
      <c r="JXC710" s="34"/>
      <c r="JXD710" s="41"/>
      <c r="JXE710" s="41"/>
      <c r="JXF710" s="41"/>
      <c r="JXG710" s="41"/>
      <c r="JXH710" s="36"/>
      <c r="JXI710" s="41"/>
      <c r="JXJ710" s="36"/>
      <c r="JXK710" s="34"/>
      <c r="JXL710" s="34"/>
      <c r="JXM710" s="37"/>
      <c r="JXN710" s="38"/>
      <c r="JXO710" s="34"/>
      <c r="JXP710" s="39"/>
      <c r="JXQ710" s="39"/>
      <c r="JXR710" s="39"/>
      <c r="JXS710" s="39"/>
      <c r="JXT710" s="39"/>
      <c r="JXU710" s="39"/>
      <c r="JXV710" s="39"/>
      <c r="JXW710" s="39"/>
      <c r="JXX710" s="39"/>
      <c r="JXY710" s="39"/>
      <c r="JXZ710" s="39"/>
      <c r="JYA710" s="37"/>
      <c r="JYB710" s="37"/>
      <c r="JYC710" s="37"/>
      <c r="JYD710" s="37"/>
      <c r="JYE710" s="34"/>
      <c r="JYF710" s="40"/>
      <c r="JYG710" s="34"/>
      <c r="JYH710" s="34"/>
      <c r="JYI710" s="35"/>
      <c r="JYJ710" s="36"/>
      <c r="JYK710" s="37"/>
      <c r="JYL710" s="34"/>
      <c r="JYM710" s="34"/>
      <c r="JYN710" s="41"/>
      <c r="JYO710" s="41"/>
      <c r="JYP710" s="41"/>
      <c r="JYQ710" s="41"/>
      <c r="JYR710" s="36"/>
      <c r="JYS710" s="41"/>
      <c r="JYT710" s="36"/>
      <c r="JYU710" s="34"/>
      <c r="JYV710" s="34"/>
      <c r="JYW710" s="37"/>
      <c r="JYX710" s="38"/>
      <c r="JYY710" s="34"/>
      <c r="JYZ710" s="39"/>
      <c r="JZA710" s="39"/>
      <c r="JZB710" s="39"/>
      <c r="JZC710" s="39"/>
      <c r="JZD710" s="39"/>
      <c r="JZE710" s="39"/>
      <c r="JZF710" s="39"/>
      <c r="JZG710" s="39"/>
      <c r="JZH710" s="39"/>
      <c r="JZI710" s="39"/>
      <c r="JZJ710" s="39"/>
      <c r="JZK710" s="37"/>
      <c r="JZL710" s="37"/>
      <c r="JZM710" s="37"/>
      <c r="JZN710" s="37"/>
      <c r="JZO710" s="34"/>
      <c r="JZP710" s="40"/>
      <c r="JZQ710" s="34"/>
      <c r="JZR710" s="34"/>
      <c r="JZS710" s="35"/>
      <c r="JZT710" s="36"/>
      <c r="JZU710" s="37"/>
      <c r="JZV710" s="34"/>
      <c r="JZW710" s="34"/>
      <c r="JZX710" s="41"/>
      <c r="JZY710" s="41"/>
      <c r="JZZ710" s="41"/>
      <c r="KAA710" s="41"/>
      <c r="KAB710" s="36"/>
      <c r="KAC710" s="41"/>
      <c r="KAD710" s="36"/>
      <c r="KAE710" s="34"/>
      <c r="KAF710" s="34"/>
      <c r="KAG710" s="37"/>
      <c r="KAH710" s="38"/>
      <c r="KAI710" s="34"/>
      <c r="KAJ710" s="39"/>
      <c r="KAK710" s="39"/>
      <c r="KAL710" s="39"/>
      <c r="KAM710" s="39"/>
      <c r="KAN710" s="39"/>
      <c r="KAO710" s="39"/>
      <c r="KAP710" s="39"/>
      <c r="KAQ710" s="39"/>
      <c r="KAR710" s="39"/>
      <c r="KAS710" s="39"/>
      <c r="KAT710" s="39"/>
      <c r="KAU710" s="37"/>
      <c r="KAV710" s="37"/>
      <c r="KAW710" s="37"/>
      <c r="KAX710" s="37"/>
      <c r="KAY710" s="34"/>
      <c r="KAZ710" s="40"/>
      <c r="KBA710" s="34"/>
      <c r="KBB710" s="34"/>
      <c r="KBC710" s="35"/>
      <c r="KBD710" s="36"/>
      <c r="KBE710" s="37"/>
      <c r="KBF710" s="34"/>
      <c r="KBG710" s="34"/>
      <c r="KBH710" s="41"/>
      <c r="KBI710" s="41"/>
      <c r="KBJ710" s="41"/>
      <c r="KBK710" s="41"/>
      <c r="KBL710" s="36"/>
      <c r="KBM710" s="41"/>
      <c r="KBN710" s="36"/>
      <c r="KBO710" s="34"/>
      <c r="KBP710" s="34"/>
      <c r="KBQ710" s="37"/>
      <c r="KBR710" s="38"/>
      <c r="KBS710" s="34"/>
      <c r="KBT710" s="39"/>
      <c r="KBU710" s="39"/>
      <c r="KBV710" s="39"/>
      <c r="KBW710" s="39"/>
      <c r="KBX710" s="39"/>
      <c r="KBY710" s="39"/>
      <c r="KBZ710" s="39"/>
      <c r="KCA710" s="39"/>
      <c r="KCB710" s="39"/>
      <c r="KCC710" s="39"/>
      <c r="KCD710" s="39"/>
      <c r="KCE710" s="37"/>
      <c r="KCF710" s="37"/>
      <c r="KCG710" s="37"/>
      <c r="KCH710" s="37"/>
      <c r="KCI710" s="34"/>
      <c r="KCJ710" s="40"/>
      <c r="KCK710" s="34"/>
      <c r="KCL710" s="34"/>
      <c r="KCM710" s="35"/>
      <c r="KCN710" s="36"/>
      <c r="KCO710" s="37"/>
      <c r="KCP710" s="34"/>
      <c r="KCQ710" s="34"/>
      <c r="KCR710" s="41"/>
      <c r="KCS710" s="41"/>
      <c r="KCT710" s="41"/>
      <c r="KCU710" s="41"/>
      <c r="KCV710" s="36"/>
      <c r="KCW710" s="41"/>
      <c r="KCX710" s="36"/>
      <c r="KCY710" s="34"/>
      <c r="KCZ710" s="34"/>
      <c r="KDA710" s="37"/>
      <c r="KDB710" s="38"/>
      <c r="KDC710" s="34"/>
      <c r="KDD710" s="39"/>
      <c r="KDE710" s="39"/>
      <c r="KDF710" s="39"/>
      <c r="KDG710" s="39"/>
      <c r="KDH710" s="39"/>
      <c r="KDI710" s="39"/>
      <c r="KDJ710" s="39"/>
      <c r="KDK710" s="39"/>
      <c r="KDL710" s="39"/>
      <c r="KDM710" s="39"/>
      <c r="KDN710" s="39"/>
      <c r="KDO710" s="37"/>
      <c r="KDP710" s="37"/>
      <c r="KDQ710" s="37"/>
      <c r="KDR710" s="37"/>
      <c r="KDS710" s="34"/>
      <c r="KDT710" s="40"/>
      <c r="KDU710" s="34"/>
      <c r="KDV710" s="34"/>
      <c r="KDW710" s="35"/>
      <c r="KDX710" s="36"/>
      <c r="KDY710" s="37"/>
      <c r="KDZ710" s="34"/>
      <c r="KEA710" s="34"/>
      <c r="KEB710" s="41"/>
      <c r="KEC710" s="41"/>
      <c r="KED710" s="41"/>
      <c r="KEE710" s="41"/>
      <c r="KEF710" s="36"/>
      <c r="KEG710" s="41"/>
      <c r="KEH710" s="36"/>
      <c r="KEI710" s="34"/>
      <c r="KEJ710" s="34"/>
      <c r="KEK710" s="37"/>
      <c r="KEL710" s="38"/>
      <c r="KEM710" s="34"/>
      <c r="KEN710" s="39"/>
      <c r="KEO710" s="39"/>
      <c r="KEP710" s="39"/>
      <c r="KEQ710" s="39"/>
      <c r="KER710" s="39"/>
      <c r="KES710" s="39"/>
      <c r="KET710" s="39"/>
      <c r="KEU710" s="39"/>
      <c r="KEV710" s="39"/>
      <c r="KEW710" s="39"/>
      <c r="KEX710" s="39"/>
      <c r="KEY710" s="37"/>
      <c r="KEZ710" s="37"/>
      <c r="KFA710" s="37"/>
      <c r="KFB710" s="37"/>
      <c r="KFC710" s="34"/>
      <c r="KFD710" s="40"/>
      <c r="KFE710" s="34"/>
      <c r="KFF710" s="34"/>
      <c r="KFG710" s="35"/>
      <c r="KFH710" s="36"/>
      <c r="KFI710" s="37"/>
      <c r="KFJ710" s="34"/>
      <c r="KFK710" s="34"/>
      <c r="KFL710" s="41"/>
      <c r="KFM710" s="41"/>
      <c r="KFN710" s="41"/>
      <c r="KFO710" s="41"/>
      <c r="KFP710" s="36"/>
      <c r="KFQ710" s="41"/>
      <c r="KFR710" s="36"/>
      <c r="KFS710" s="34"/>
      <c r="KFT710" s="34"/>
      <c r="KFU710" s="37"/>
      <c r="KFV710" s="38"/>
      <c r="KFW710" s="34"/>
      <c r="KFX710" s="39"/>
      <c r="KFY710" s="39"/>
      <c r="KFZ710" s="39"/>
      <c r="KGA710" s="39"/>
      <c r="KGB710" s="39"/>
      <c r="KGC710" s="39"/>
      <c r="KGD710" s="39"/>
      <c r="KGE710" s="39"/>
      <c r="KGF710" s="39"/>
      <c r="KGG710" s="39"/>
      <c r="KGH710" s="39"/>
      <c r="KGI710" s="37"/>
      <c r="KGJ710" s="37"/>
      <c r="KGK710" s="37"/>
      <c r="KGL710" s="37"/>
      <c r="KGM710" s="34"/>
      <c r="KGN710" s="40"/>
      <c r="KGO710" s="34"/>
      <c r="KGP710" s="34"/>
      <c r="KGQ710" s="35"/>
      <c r="KGR710" s="36"/>
      <c r="KGS710" s="37"/>
      <c r="KGT710" s="34"/>
      <c r="KGU710" s="34"/>
      <c r="KGV710" s="41"/>
      <c r="KGW710" s="41"/>
      <c r="KGX710" s="41"/>
      <c r="KGY710" s="41"/>
      <c r="KGZ710" s="36"/>
      <c r="KHA710" s="41"/>
      <c r="KHB710" s="36"/>
      <c r="KHC710" s="34"/>
      <c r="KHD710" s="34"/>
      <c r="KHE710" s="37"/>
      <c r="KHF710" s="38"/>
      <c r="KHG710" s="34"/>
      <c r="KHH710" s="39"/>
      <c r="KHI710" s="39"/>
      <c r="KHJ710" s="39"/>
      <c r="KHK710" s="39"/>
      <c r="KHL710" s="39"/>
      <c r="KHM710" s="39"/>
      <c r="KHN710" s="39"/>
      <c r="KHO710" s="39"/>
      <c r="KHP710" s="39"/>
      <c r="KHQ710" s="39"/>
      <c r="KHR710" s="39"/>
      <c r="KHS710" s="37"/>
      <c r="KHT710" s="37"/>
      <c r="KHU710" s="37"/>
      <c r="KHV710" s="37"/>
      <c r="KHW710" s="34"/>
      <c r="KHX710" s="40"/>
      <c r="KHY710" s="34"/>
      <c r="KHZ710" s="34"/>
      <c r="KIA710" s="35"/>
      <c r="KIB710" s="36"/>
      <c r="KIC710" s="37"/>
      <c r="KID710" s="34"/>
      <c r="KIE710" s="34"/>
      <c r="KIF710" s="41"/>
      <c r="KIG710" s="41"/>
      <c r="KIH710" s="41"/>
      <c r="KII710" s="41"/>
      <c r="KIJ710" s="36"/>
      <c r="KIK710" s="41"/>
      <c r="KIL710" s="36"/>
      <c r="KIM710" s="34"/>
      <c r="KIN710" s="34"/>
      <c r="KIO710" s="37"/>
      <c r="KIP710" s="38"/>
      <c r="KIQ710" s="34"/>
      <c r="KIR710" s="39"/>
      <c r="KIS710" s="39"/>
      <c r="KIT710" s="39"/>
      <c r="KIU710" s="39"/>
      <c r="KIV710" s="39"/>
      <c r="KIW710" s="39"/>
      <c r="KIX710" s="39"/>
      <c r="KIY710" s="39"/>
      <c r="KIZ710" s="39"/>
      <c r="KJA710" s="39"/>
      <c r="KJB710" s="39"/>
      <c r="KJC710" s="37"/>
      <c r="KJD710" s="37"/>
      <c r="KJE710" s="37"/>
      <c r="KJF710" s="37"/>
      <c r="KJG710" s="34"/>
      <c r="KJH710" s="40"/>
      <c r="KJI710" s="34"/>
      <c r="KJJ710" s="34"/>
      <c r="KJK710" s="35"/>
      <c r="KJL710" s="36"/>
      <c r="KJM710" s="37"/>
      <c r="KJN710" s="34"/>
      <c r="KJO710" s="34"/>
      <c r="KJP710" s="41"/>
      <c r="KJQ710" s="41"/>
      <c r="KJR710" s="41"/>
      <c r="KJS710" s="41"/>
      <c r="KJT710" s="36"/>
      <c r="KJU710" s="41"/>
      <c r="KJV710" s="36"/>
      <c r="KJW710" s="34"/>
      <c r="KJX710" s="34"/>
      <c r="KJY710" s="37"/>
      <c r="KJZ710" s="38"/>
      <c r="KKA710" s="34"/>
      <c r="KKB710" s="39"/>
      <c r="KKC710" s="39"/>
      <c r="KKD710" s="39"/>
      <c r="KKE710" s="39"/>
      <c r="KKF710" s="39"/>
      <c r="KKG710" s="39"/>
      <c r="KKH710" s="39"/>
      <c r="KKI710" s="39"/>
      <c r="KKJ710" s="39"/>
      <c r="KKK710" s="39"/>
      <c r="KKL710" s="39"/>
      <c r="KKM710" s="37"/>
      <c r="KKN710" s="37"/>
      <c r="KKO710" s="37"/>
      <c r="KKP710" s="37"/>
      <c r="KKQ710" s="34"/>
      <c r="KKR710" s="40"/>
      <c r="KKS710" s="34"/>
      <c r="KKT710" s="34"/>
      <c r="KKU710" s="35"/>
      <c r="KKV710" s="36"/>
      <c r="KKW710" s="37"/>
      <c r="KKX710" s="34"/>
      <c r="KKY710" s="34"/>
      <c r="KKZ710" s="41"/>
      <c r="KLA710" s="41"/>
      <c r="KLB710" s="41"/>
      <c r="KLC710" s="41"/>
      <c r="KLD710" s="36"/>
      <c r="KLE710" s="41"/>
      <c r="KLF710" s="36"/>
      <c r="KLG710" s="34"/>
      <c r="KLH710" s="34"/>
      <c r="KLI710" s="37"/>
      <c r="KLJ710" s="38"/>
      <c r="KLK710" s="34"/>
      <c r="KLL710" s="39"/>
      <c r="KLM710" s="39"/>
      <c r="KLN710" s="39"/>
      <c r="KLO710" s="39"/>
      <c r="KLP710" s="39"/>
      <c r="KLQ710" s="39"/>
      <c r="KLR710" s="39"/>
      <c r="KLS710" s="39"/>
      <c r="KLT710" s="39"/>
      <c r="KLU710" s="39"/>
      <c r="KLV710" s="39"/>
      <c r="KLW710" s="37"/>
      <c r="KLX710" s="37"/>
      <c r="KLY710" s="37"/>
      <c r="KLZ710" s="37"/>
      <c r="KMA710" s="34"/>
      <c r="KMB710" s="40"/>
      <c r="KMC710" s="34"/>
      <c r="KMD710" s="34"/>
      <c r="KME710" s="35"/>
      <c r="KMF710" s="36"/>
      <c r="KMG710" s="37"/>
      <c r="KMH710" s="34"/>
      <c r="KMI710" s="34"/>
      <c r="KMJ710" s="41"/>
      <c r="KMK710" s="41"/>
      <c r="KML710" s="41"/>
      <c r="KMM710" s="41"/>
      <c r="KMN710" s="36"/>
      <c r="KMO710" s="41"/>
      <c r="KMP710" s="36"/>
      <c r="KMQ710" s="34"/>
      <c r="KMR710" s="34"/>
      <c r="KMS710" s="37"/>
      <c r="KMT710" s="38"/>
      <c r="KMU710" s="34"/>
      <c r="KMV710" s="39"/>
      <c r="KMW710" s="39"/>
      <c r="KMX710" s="39"/>
      <c r="KMY710" s="39"/>
      <c r="KMZ710" s="39"/>
      <c r="KNA710" s="39"/>
      <c r="KNB710" s="39"/>
      <c r="KNC710" s="39"/>
      <c r="KND710" s="39"/>
      <c r="KNE710" s="39"/>
      <c r="KNF710" s="39"/>
      <c r="KNG710" s="37"/>
      <c r="KNH710" s="37"/>
      <c r="KNI710" s="37"/>
      <c r="KNJ710" s="37"/>
      <c r="KNK710" s="34"/>
      <c r="KNL710" s="40"/>
      <c r="KNM710" s="34"/>
      <c r="KNN710" s="34"/>
      <c r="KNO710" s="35"/>
      <c r="KNP710" s="36"/>
      <c r="KNQ710" s="37"/>
      <c r="KNR710" s="34"/>
      <c r="KNS710" s="34"/>
      <c r="KNT710" s="41"/>
      <c r="KNU710" s="41"/>
      <c r="KNV710" s="41"/>
      <c r="KNW710" s="41"/>
      <c r="KNX710" s="36"/>
      <c r="KNY710" s="41"/>
      <c r="KNZ710" s="36"/>
      <c r="KOA710" s="34"/>
      <c r="KOB710" s="34"/>
      <c r="KOC710" s="37"/>
      <c r="KOD710" s="38"/>
      <c r="KOE710" s="34"/>
      <c r="KOF710" s="39"/>
      <c r="KOG710" s="39"/>
      <c r="KOH710" s="39"/>
      <c r="KOI710" s="39"/>
      <c r="KOJ710" s="39"/>
      <c r="KOK710" s="39"/>
      <c r="KOL710" s="39"/>
      <c r="KOM710" s="39"/>
      <c r="KON710" s="39"/>
      <c r="KOO710" s="39"/>
      <c r="KOP710" s="39"/>
      <c r="KOQ710" s="37"/>
      <c r="KOR710" s="37"/>
      <c r="KOS710" s="37"/>
      <c r="KOT710" s="37"/>
      <c r="KOU710" s="34"/>
      <c r="KOV710" s="40"/>
      <c r="KOW710" s="34"/>
      <c r="KOX710" s="34"/>
      <c r="KOY710" s="35"/>
      <c r="KOZ710" s="36"/>
      <c r="KPA710" s="37"/>
      <c r="KPB710" s="34"/>
      <c r="KPC710" s="34"/>
      <c r="KPD710" s="41"/>
      <c r="KPE710" s="41"/>
      <c r="KPF710" s="41"/>
      <c r="KPG710" s="41"/>
      <c r="KPH710" s="36"/>
      <c r="KPI710" s="41"/>
      <c r="KPJ710" s="36"/>
      <c r="KPK710" s="34"/>
      <c r="KPL710" s="34"/>
      <c r="KPM710" s="37"/>
      <c r="KPN710" s="38"/>
      <c r="KPO710" s="34"/>
      <c r="KPP710" s="39"/>
      <c r="KPQ710" s="39"/>
      <c r="KPR710" s="39"/>
      <c r="KPS710" s="39"/>
      <c r="KPT710" s="39"/>
      <c r="KPU710" s="39"/>
      <c r="KPV710" s="39"/>
      <c r="KPW710" s="39"/>
      <c r="KPX710" s="39"/>
      <c r="KPY710" s="39"/>
      <c r="KPZ710" s="39"/>
      <c r="KQA710" s="37"/>
      <c r="KQB710" s="37"/>
      <c r="KQC710" s="37"/>
      <c r="KQD710" s="37"/>
      <c r="KQE710" s="34"/>
      <c r="KQF710" s="40"/>
      <c r="KQG710" s="34"/>
      <c r="KQH710" s="34"/>
      <c r="KQI710" s="35"/>
      <c r="KQJ710" s="36"/>
      <c r="KQK710" s="37"/>
      <c r="KQL710" s="34"/>
      <c r="KQM710" s="34"/>
      <c r="KQN710" s="41"/>
      <c r="KQO710" s="41"/>
      <c r="KQP710" s="41"/>
      <c r="KQQ710" s="41"/>
      <c r="KQR710" s="36"/>
      <c r="KQS710" s="41"/>
      <c r="KQT710" s="36"/>
      <c r="KQU710" s="34"/>
      <c r="KQV710" s="34"/>
      <c r="KQW710" s="37"/>
      <c r="KQX710" s="38"/>
      <c r="KQY710" s="34"/>
      <c r="KQZ710" s="39"/>
      <c r="KRA710" s="39"/>
      <c r="KRB710" s="39"/>
      <c r="KRC710" s="39"/>
      <c r="KRD710" s="39"/>
      <c r="KRE710" s="39"/>
      <c r="KRF710" s="39"/>
      <c r="KRG710" s="39"/>
      <c r="KRH710" s="39"/>
      <c r="KRI710" s="39"/>
      <c r="KRJ710" s="39"/>
      <c r="KRK710" s="37"/>
      <c r="KRL710" s="37"/>
      <c r="KRM710" s="37"/>
      <c r="KRN710" s="37"/>
      <c r="KRO710" s="34"/>
      <c r="KRP710" s="40"/>
      <c r="KRQ710" s="34"/>
      <c r="KRR710" s="34"/>
      <c r="KRS710" s="35"/>
      <c r="KRT710" s="36"/>
      <c r="KRU710" s="37"/>
      <c r="KRV710" s="34"/>
      <c r="KRW710" s="34"/>
      <c r="KRX710" s="41"/>
      <c r="KRY710" s="41"/>
      <c r="KRZ710" s="41"/>
      <c r="KSA710" s="41"/>
      <c r="KSB710" s="36"/>
      <c r="KSC710" s="41"/>
      <c r="KSD710" s="36"/>
      <c r="KSE710" s="34"/>
      <c r="KSF710" s="34"/>
      <c r="KSG710" s="37"/>
      <c r="KSH710" s="38"/>
      <c r="KSI710" s="34"/>
      <c r="KSJ710" s="39"/>
      <c r="KSK710" s="39"/>
      <c r="KSL710" s="39"/>
      <c r="KSM710" s="39"/>
      <c r="KSN710" s="39"/>
      <c r="KSO710" s="39"/>
      <c r="KSP710" s="39"/>
      <c r="KSQ710" s="39"/>
      <c r="KSR710" s="39"/>
      <c r="KSS710" s="39"/>
      <c r="KST710" s="39"/>
      <c r="KSU710" s="37"/>
      <c r="KSV710" s="37"/>
      <c r="KSW710" s="37"/>
      <c r="KSX710" s="37"/>
      <c r="KSY710" s="34"/>
      <c r="KSZ710" s="40"/>
      <c r="KTA710" s="34"/>
      <c r="KTB710" s="34"/>
      <c r="KTC710" s="35"/>
      <c r="KTD710" s="36"/>
      <c r="KTE710" s="37"/>
      <c r="KTF710" s="34"/>
      <c r="KTG710" s="34"/>
      <c r="KTH710" s="41"/>
      <c r="KTI710" s="41"/>
      <c r="KTJ710" s="41"/>
      <c r="KTK710" s="41"/>
      <c r="KTL710" s="36"/>
      <c r="KTM710" s="41"/>
      <c r="KTN710" s="36"/>
      <c r="KTO710" s="34"/>
      <c r="KTP710" s="34"/>
      <c r="KTQ710" s="37"/>
      <c r="KTR710" s="38"/>
      <c r="KTS710" s="34"/>
      <c r="KTT710" s="39"/>
      <c r="KTU710" s="39"/>
      <c r="KTV710" s="39"/>
      <c r="KTW710" s="39"/>
      <c r="KTX710" s="39"/>
      <c r="KTY710" s="39"/>
      <c r="KTZ710" s="39"/>
      <c r="KUA710" s="39"/>
      <c r="KUB710" s="39"/>
      <c r="KUC710" s="39"/>
      <c r="KUD710" s="39"/>
      <c r="KUE710" s="37"/>
      <c r="KUF710" s="37"/>
      <c r="KUG710" s="37"/>
      <c r="KUH710" s="37"/>
      <c r="KUI710" s="34"/>
      <c r="KUJ710" s="40"/>
      <c r="KUK710" s="34"/>
      <c r="KUL710" s="34"/>
      <c r="KUM710" s="35"/>
      <c r="KUN710" s="36"/>
      <c r="KUO710" s="37"/>
      <c r="KUP710" s="34"/>
      <c r="KUQ710" s="34"/>
      <c r="KUR710" s="41"/>
      <c r="KUS710" s="41"/>
      <c r="KUT710" s="41"/>
      <c r="KUU710" s="41"/>
      <c r="KUV710" s="36"/>
      <c r="KUW710" s="41"/>
      <c r="KUX710" s="36"/>
      <c r="KUY710" s="34"/>
      <c r="KUZ710" s="34"/>
      <c r="KVA710" s="37"/>
      <c r="KVB710" s="38"/>
      <c r="KVC710" s="34"/>
      <c r="KVD710" s="39"/>
      <c r="KVE710" s="39"/>
      <c r="KVF710" s="39"/>
      <c r="KVG710" s="39"/>
      <c r="KVH710" s="39"/>
      <c r="KVI710" s="39"/>
      <c r="KVJ710" s="39"/>
      <c r="KVK710" s="39"/>
      <c r="KVL710" s="39"/>
      <c r="KVM710" s="39"/>
      <c r="KVN710" s="39"/>
      <c r="KVO710" s="37"/>
      <c r="KVP710" s="37"/>
      <c r="KVQ710" s="37"/>
      <c r="KVR710" s="37"/>
      <c r="KVS710" s="34"/>
      <c r="KVT710" s="40"/>
      <c r="KVU710" s="34"/>
      <c r="KVV710" s="34"/>
      <c r="KVW710" s="35"/>
      <c r="KVX710" s="36"/>
      <c r="KVY710" s="37"/>
      <c r="KVZ710" s="34"/>
      <c r="KWA710" s="34"/>
      <c r="KWB710" s="41"/>
      <c r="KWC710" s="41"/>
      <c r="KWD710" s="41"/>
      <c r="KWE710" s="41"/>
      <c r="KWF710" s="36"/>
      <c r="KWG710" s="41"/>
      <c r="KWH710" s="36"/>
      <c r="KWI710" s="34"/>
      <c r="KWJ710" s="34"/>
      <c r="KWK710" s="37"/>
      <c r="KWL710" s="38"/>
      <c r="KWM710" s="34"/>
      <c r="KWN710" s="39"/>
      <c r="KWO710" s="39"/>
      <c r="KWP710" s="39"/>
      <c r="KWQ710" s="39"/>
      <c r="KWR710" s="39"/>
      <c r="KWS710" s="39"/>
      <c r="KWT710" s="39"/>
      <c r="KWU710" s="39"/>
      <c r="KWV710" s="39"/>
      <c r="KWW710" s="39"/>
      <c r="KWX710" s="39"/>
      <c r="KWY710" s="37"/>
      <c r="KWZ710" s="37"/>
      <c r="KXA710" s="37"/>
      <c r="KXB710" s="37"/>
      <c r="KXC710" s="34"/>
      <c r="KXD710" s="40"/>
      <c r="KXE710" s="34"/>
      <c r="KXF710" s="34"/>
      <c r="KXG710" s="35"/>
      <c r="KXH710" s="36"/>
      <c r="KXI710" s="37"/>
      <c r="KXJ710" s="34"/>
      <c r="KXK710" s="34"/>
      <c r="KXL710" s="41"/>
      <c r="KXM710" s="41"/>
      <c r="KXN710" s="41"/>
      <c r="KXO710" s="41"/>
      <c r="KXP710" s="36"/>
      <c r="KXQ710" s="41"/>
      <c r="KXR710" s="36"/>
      <c r="KXS710" s="34"/>
      <c r="KXT710" s="34"/>
      <c r="KXU710" s="37"/>
      <c r="KXV710" s="38"/>
      <c r="KXW710" s="34"/>
      <c r="KXX710" s="39"/>
      <c r="KXY710" s="39"/>
      <c r="KXZ710" s="39"/>
      <c r="KYA710" s="39"/>
      <c r="KYB710" s="39"/>
      <c r="KYC710" s="39"/>
      <c r="KYD710" s="39"/>
      <c r="KYE710" s="39"/>
      <c r="KYF710" s="39"/>
      <c r="KYG710" s="39"/>
      <c r="KYH710" s="39"/>
      <c r="KYI710" s="37"/>
      <c r="KYJ710" s="37"/>
      <c r="KYK710" s="37"/>
      <c r="KYL710" s="37"/>
      <c r="KYM710" s="34"/>
      <c r="KYN710" s="40"/>
      <c r="KYO710" s="34"/>
      <c r="KYP710" s="34"/>
      <c r="KYQ710" s="35"/>
      <c r="KYR710" s="36"/>
      <c r="KYS710" s="37"/>
      <c r="KYT710" s="34"/>
      <c r="KYU710" s="34"/>
      <c r="KYV710" s="41"/>
      <c r="KYW710" s="41"/>
      <c r="KYX710" s="41"/>
      <c r="KYY710" s="41"/>
      <c r="KYZ710" s="36"/>
      <c r="KZA710" s="41"/>
      <c r="KZB710" s="36"/>
      <c r="KZC710" s="34"/>
      <c r="KZD710" s="34"/>
      <c r="KZE710" s="37"/>
      <c r="KZF710" s="38"/>
      <c r="KZG710" s="34"/>
      <c r="KZH710" s="39"/>
      <c r="KZI710" s="39"/>
      <c r="KZJ710" s="39"/>
      <c r="KZK710" s="39"/>
      <c r="KZL710" s="39"/>
      <c r="KZM710" s="39"/>
      <c r="KZN710" s="39"/>
      <c r="KZO710" s="39"/>
      <c r="KZP710" s="39"/>
      <c r="KZQ710" s="39"/>
      <c r="KZR710" s="39"/>
      <c r="KZS710" s="37"/>
      <c r="KZT710" s="37"/>
      <c r="KZU710" s="37"/>
      <c r="KZV710" s="37"/>
      <c r="KZW710" s="34"/>
      <c r="KZX710" s="40"/>
      <c r="KZY710" s="34"/>
      <c r="KZZ710" s="34"/>
      <c r="LAA710" s="35"/>
      <c r="LAB710" s="36"/>
      <c r="LAC710" s="37"/>
      <c r="LAD710" s="34"/>
      <c r="LAE710" s="34"/>
      <c r="LAF710" s="41"/>
      <c r="LAG710" s="41"/>
      <c r="LAH710" s="41"/>
      <c r="LAI710" s="41"/>
      <c r="LAJ710" s="36"/>
      <c r="LAK710" s="41"/>
      <c r="LAL710" s="36"/>
      <c r="LAM710" s="34"/>
      <c r="LAN710" s="34"/>
      <c r="LAO710" s="37"/>
      <c r="LAP710" s="38"/>
      <c r="LAQ710" s="34"/>
      <c r="LAR710" s="39"/>
      <c r="LAS710" s="39"/>
      <c r="LAT710" s="39"/>
      <c r="LAU710" s="39"/>
      <c r="LAV710" s="39"/>
      <c r="LAW710" s="39"/>
      <c r="LAX710" s="39"/>
      <c r="LAY710" s="39"/>
      <c r="LAZ710" s="39"/>
      <c r="LBA710" s="39"/>
      <c r="LBB710" s="39"/>
      <c r="LBC710" s="37"/>
      <c r="LBD710" s="37"/>
      <c r="LBE710" s="37"/>
      <c r="LBF710" s="37"/>
      <c r="LBG710" s="34"/>
      <c r="LBH710" s="40"/>
      <c r="LBI710" s="34"/>
      <c r="LBJ710" s="34"/>
      <c r="LBK710" s="35"/>
      <c r="LBL710" s="36"/>
      <c r="LBM710" s="37"/>
      <c r="LBN710" s="34"/>
      <c r="LBO710" s="34"/>
      <c r="LBP710" s="41"/>
      <c r="LBQ710" s="41"/>
      <c r="LBR710" s="41"/>
      <c r="LBS710" s="41"/>
      <c r="LBT710" s="36"/>
      <c r="LBU710" s="41"/>
      <c r="LBV710" s="36"/>
      <c r="LBW710" s="34"/>
      <c r="LBX710" s="34"/>
      <c r="LBY710" s="37"/>
      <c r="LBZ710" s="38"/>
      <c r="LCA710" s="34"/>
      <c r="LCB710" s="39"/>
      <c r="LCC710" s="39"/>
      <c r="LCD710" s="39"/>
      <c r="LCE710" s="39"/>
      <c r="LCF710" s="39"/>
      <c r="LCG710" s="39"/>
      <c r="LCH710" s="39"/>
      <c r="LCI710" s="39"/>
      <c r="LCJ710" s="39"/>
      <c r="LCK710" s="39"/>
      <c r="LCL710" s="39"/>
      <c r="LCM710" s="37"/>
      <c r="LCN710" s="37"/>
      <c r="LCO710" s="37"/>
      <c r="LCP710" s="37"/>
      <c r="LCQ710" s="34"/>
      <c r="LCR710" s="40"/>
      <c r="LCS710" s="34"/>
      <c r="LCT710" s="34"/>
      <c r="LCU710" s="35"/>
      <c r="LCV710" s="36"/>
      <c r="LCW710" s="37"/>
      <c r="LCX710" s="34"/>
      <c r="LCY710" s="34"/>
      <c r="LCZ710" s="41"/>
      <c r="LDA710" s="41"/>
      <c r="LDB710" s="41"/>
      <c r="LDC710" s="41"/>
      <c r="LDD710" s="36"/>
      <c r="LDE710" s="41"/>
      <c r="LDF710" s="36"/>
      <c r="LDG710" s="34"/>
      <c r="LDH710" s="34"/>
      <c r="LDI710" s="37"/>
      <c r="LDJ710" s="38"/>
      <c r="LDK710" s="34"/>
      <c r="LDL710" s="39"/>
      <c r="LDM710" s="39"/>
      <c r="LDN710" s="39"/>
      <c r="LDO710" s="39"/>
      <c r="LDP710" s="39"/>
      <c r="LDQ710" s="39"/>
      <c r="LDR710" s="39"/>
      <c r="LDS710" s="39"/>
      <c r="LDT710" s="39"/>
      <c r="LDU710" s="39"/>
      <c r="LDV710" s="39"/>
      <c r="LDW710" s="37"/>
      <c r="LDX710" s="37"/>
      <c r="LDY710" s="37"/>
      <c r="LDZ710" s="37"/>
      <c r="LEA710" s="34"/>
      <c r="LEB710" s="40"/>
      <c r="LEC710" s="34"/>
      <c r="LED710" s="34"/>
      <c r="LEE710" s="35"/>
      <c r="LEF710" s="36"/>
      <c r="LEG710" s="37"/>
      <c r="LEH710" s="34"/>
      <c r="LEI710" s="34"/>
      <c r="LEJ710" s="41"/>
      <c r="LEK710" s="41"/>
      <c r="LEL710" s="41"/>
      <c r="LEM710" s="41"/>
      <c r="LEN710" s="36"/>
      <c r="LEO710" s="41"/>
      <c r="LEP710" s="36"/>
      <c r="LEQ710" s="34"/>
      <c r="LER710" s="34"/>
      <c r="LES710" s="37"/>
      <c r="LET710" s="38"/>
      <c r="LEU710" s="34"/>
      <c r="LEV710" s="39"/>
      <c r="LEW710" s="39"/>
      <c r="LEX710" s="39"/>
      <c r="LEY710" s="39"/>
      <c r="LEZ710" s="39"/>
      <c r="LFA710" s="39"/>
      <c r="LFB710" s="39"/>
      <c r="LFC710" s="39"/>
      <c r="LFD710" s="39"/>
      <c r="LFE710" s="39"/>
      <c r="LFF710" s="39"/>
      <c r="LFG710" s="37"/>
      <c r="LFH710" s="37"/>
      <c r="LFI710" s="37"/>
      <c r="LFJ710" s="37"/>
      <c r="LFK710" s="34"/>
      <c r="LFL710" s="40"/>
      <c r="LFM710" s="34"/>
      <c r="LFN710" s="34"/>
      <c r="LFO710" s="35"/>
      <c r="LFP710" s="36"/>
      <c r="LFQ710" s="37"/>
      <c r="LFR710" s="34"/>
      <c r="LFS710" s="34"/>
      <c r="LFT710" s="41"/>
      <c r="LFU710" s="41"/>
      <c r="LFV710" s="41"/>
      <c r="LFW710" s="41"/>
      <c r="LFX710" s="36"/>
      <c r="LFY710" s="41"/>
      <c r="LFZ710" s="36"/>
      <c r="LGA710" s="34"/>
      <c r="LGB710" s="34"/>
      <c r="LGC710" s="37"/>
      <c r="LGD710" s="38"/>
      <c r="LGE710" s="34"/>
      <c r="LGF710" s="39"/>
      <c r="LGG710" s="39"/>
      <c r="LGH710" s="39"/>
      <c r="LGI710" s="39"/>
      <c r="LGJ710" s="39"/>
      <c r="LGK710" s="39"/>
      <c r="LGL710" s="39"/>
      <c r="LGM710" s="39"/>
      <c r="LGN710" s="39"/>
      <c r="LGO710" s="39"/>
      <c r="LGP710" s="39"/>
      <c r="LGQ710" s="37"/>
      <c r="LGR710" s="37"/>
      <c r="LGS710" s="37"/>
      <c r="LGT710" s="37"/>
      <c r="LGU710" s="34"/>
      <c r="LGV710" s="40"/>
      <c r="LGW710" s="34"/>
      <c r="LGX710" s="34"/>
      <c r="LGY710" s="35"/>
      <c r="LGZ710" s="36"/>
      <c r="LHA710" s="37"/>
      <c r="LHB710" s="34"/>
      <c r="LHC710" s="34"/>
      <c r="LHD710" s="41"/>
      <c r="LHE710" s="41"/>
      <c r="LHF710" s="41"/>
      <c r="LHG710" s="41"/>
      <c r="LHH710" s="36"/>
      <c r="LHI710" s="41"/>
      <c r="LHJ710" s="36"/>
      <c r="LHK710" s="34"/>
      <c r="LHL710" s="34"/>
      <c r="LHM710" s="37"/>
      <c r="LHN710" s="38"/>
      <c r="LHO710" s="34"/>
      <c r="LHP710" s="39"/>
      <c r="LHQ710" s="39"/>
      <c r="LHR710" s="39"/>
      <c r="LHS710" s="39"/>
      <c r="LHT710" s="39"/>
      <c r="LHU710" s="39"/>
      <c r="LHV710" s="39"/>
      <c r="LHW710" s="39"/>
      <c r="LHX710" s="39"/>
      <c r="LHY710" s="39"/>
      <c r="LHZ710" s="39"/>
      <c r="LIA710" s="37"/>
      <c r="LIB710" s="37"/>
      <c r="LIC710" s="37"/>
      <c r="LID710" s="37"/>
      <c r="LIE710" s="34"/>
      <c r="LIF710" s="40"/>
      <c r="LIG710" s="34"/>
      <c r="LIH710" s="34"/>
      <c r="LII710" s="35"/>
      <c r="LIJ710" s="36"/>
      <c r="LIK710" s="37"/>
      <c r="LIL710" s="34"/>
      <c r="LIM710" s="34"/>
      <c r="LIN710" s="41"/>
      <c r="LIO710" s="41"/>
      <c r="LIP710" s="41"/>
      <c r="LIQ710" s="41"/>
      <c r="LIR710" s="36"/>
      <c r="LIS710" s="41"/>
      <c r="LIT710" s="36"/>
      <c r="LIU710" s="34"/>
      <c r="LIV710" s="34"/>
      <c r="LIW710" s="37"/>
      <c r="LIX710" s="38"/>
      <c r="LIY710" s="34"/>
      <c r="LIZ710" s="39"/>
      <c r="LJA710" s="39"/>
      <c r="LJB710" s="39"/>
      <c r="LJC710" s="39"/>
      <c r="LJD710" s="39"/>
      <c r="LJE710" s="39"/>
      <c r="LJF710" s="39"/>
      <c r="LJG710" s="39"/>
      <c r="LJH710" s="39"/>
      <c r="LJI710" s="39"/>
      <c r="LJJ710" s="39"/>
      <c r="LJK710" s="37"/>
      <c r="LJL710" s="37"/>
      <c r="LJM710" s="37"/>
      <c r="LJN710" s="37"/>
      <c r="LJO710" s="34"/>
      <c r="LJP710" s="40"/>
      <c r="LJQ710" s="34"/>
      <c r="LJR710" s="34"/>
      <c r="LJS710" s="35"/>
      <c r="LJT710" s="36"/>
      <c r="LJU710" s="37"/>
      <c r="LJV710" s="34"/>
      <c r="LJW710" s="34"/>
      <c r="LJX710" s="41"/>
      <c r="LJY710" s="41"/>
      <c r="LJZ710" s="41"/>
      <c r="LKA710" s="41"/>
      <c r="LKB710" s="36"/>
      <c r="LKC710" s="41"/>
      <c r="LKD710" s="36"/>
      <c r="LKE710" s="34"/>
      <c r="LKF710" s="34"/>
      <c r="LKG710" s="37"/>
      <c r="LKH710" s="38"/>
      <c r="LKI710" s="34"/>
      <c r="LKJ710" s="39"/>
      <c r="LKK710" s="39"/>
      <c r="LKL710" s="39"/>
      <c r="LKM710" s="39"/>
      <c r="LKN710" s="39"/>
      <c r="LKO710" s="39"/>
      <c r="LKP710" s="39"/>
      <c r="LKQ710" s="39"/>
      <c r="LKR710" s="39"/>
      <c r="LKS710" s="39"/>
      <c r="LKT710" s="39"/>
      <c r="LKU710" s="37"/>
      <c r="LKV710" s="37"/>
      <c r="LKW710" s="37"/>
      <c r="LKX710" s="37"/>
      <c r="LKY710" s="34"/>
      <c r="LKZ710" s="40"/>
      <c r="LLA710" s="34"/>
      <c r="LLB710" s="34"/>
      <c r="LLC710" s="35"/>
      <c r="LLD710" s="36"/>
      <c r="LLE710" s="37"/>
      <c r="LLF710" s="34"/>
      <c r="LLG710" s="34"/>
      <c r="LLH710" s="41"/>
      <c r="LLI710" s="41"/>
      <c r="LLJ710" s="41"/>
      <c r="LLK710" s="41"/>
      <c r="LLL710" s="36"/>
      <c r="LLM710" s="41"/>
      <c r="LLN710" s="36"/>
      <c r="LLO710" s="34"/>
      <c r="LLP710" s="34"/>
      <c r="LLQ710" s="37"/>
      <c r="LLR710" s="38"/>
      <c r="LLS710" s="34"/>
      <c r="LLT710" s="39"/>
      <c r="LLU710" s="39"/>
      <c r="LLV710" s="39"/>
      <c r="LLW710" s="39"/>
      <c r="LLX710" s="39"/>
      <c r="LLY710" s="39"/>
      <c r="LLZ710" s="39"/>
      <c r="LMA710" s="39"/>
      <c r="LMB710" s="39"/>
      <c r="LMC710" s="39"/>
      <c r="LMD710" s="39"/>
      <c r="LME710" s="37"/>
      <c r="LMF710" s="37"/>
      <c r="LMG710" s="37"/>
      <c r="LMH710" s="37"/>
      <c r="LMI710" s="34"/>
      <c r="LMJ710" s="40"/>
      <c r="LMK710" s="34"/>
      <c r="LML710" s="34"/>
      <c r="LMM710" s="35"/>
      <c r="LMN710" s="36"/>
      <c r="LMO710" s="37"/>
      <c r="LMP710" s="34"/>
      <c r="LMQ710" s="34"/>
      <c r="LMR710" s="41"/>
      <c r="LMS710" s="41"/>
      <c r="LMT710" s="41"/>
      <c r="LMU710" s="41"/>
      <c r="LMV710" s="36"/>
      <c r="LMW710" s="41"/>
      <c r="LMX710" s="36"/>
      <c r="LMY710" s="34"/>
      <c r="LMZ710" s="34"/>
      <c r="LNA710" s="37"/>
      <c r="LNB710" s="38"/>
      <c r="LNC710" s="34"/>
      <c r="LND710" s="39"/>
      <c r="LNE710" s="39"/>
      <c r="LNF710" s="39"/>
      <c r="LNG710" s="39"/>
      <c r="LNH710" s="39"/>
      <c r="LNI710" s="39"/>
      <c r="LNJ710" s="39"/>
      <c r="LNK710" s="39"/>
      <c r="LNL710" s="39"/>
      <c r="LNM710" s="39"/>
      <c r="LNN710" s="39"/>
      <c r="LNO710" s="37"/>
      <c r="LNP710" s="37"/>
      <c r="LNQ710" s="37"/>
      <c r="LNR710" s="37"/>
      <c r="LNS710" s="34"/>
      <c r="LNT710" s="40"/>
      <c r="LNU710" s="34"/>
      <c r="LNV710" s="34"/>
      <c r="LNW710" s="35"/>
      <c r="LNX710" s="36"/>
      <c r="LNY710" s="37"/>
      <c r="LNZ710" s="34"/>
      <c r="LOA710" s="34"/>
      <c r="LOB710" s="41"/>
      <c r="LOC710" s="41"/>
      <c r="LOD710" s="41"/>
      <c r="LOE710" s="41"/>
      <c r="LOF710" s="36"/>
      <c r="LOG710" s="41"/>
      <c r="LOH710" s="36"/>
      <c r="LOI710" s="34"/>
      <c r="LOJ710" s="34"/>
      <c r="LOK710" s="37"/>
      <c r="LOL710" s="38"/>
      <c r="LOM710" s="34"/>
      <c r="LON710" s="39"/>
      <c r="LOO710" s="39"/>
      <c r="LOP710" s="39"/>
      <c r="LOQ710" s="39"/>
      <c r="LOR710" s="39"/>
      <c r="LOS710" s="39"/>
      <c r="LOT710" s="39"/>
      <c r="LOU710" s="39"/>
      <c r="LOV710" s="39"/>
      <c r="LOW710" s="39"/>
      <c r="LOX710" s="39"/>
      <c r="LOY710" s="37"/>
      <c r="LOZ710" s="37"/>
      <c r="LPA710" s="37"/>
      <c r="LPB710" s="37"/>
      <c r="LPC710" s="34"/>
      <c r="LPD710" s="40"/>
      <c r="LPE710" s="34"/>
      <c r="LPF710" s="34"/>
      <c r="LPG710" s="35"/>
      <c r="LPH710" s="36"/>
      <c r="LPI710" s="37"/>
      <c r="LPJ710" s="34"/>
      <c r="LPK710" s="34"/>
      <c r="LPL710" s="41"/>
      <c r="LPM710" s="41"/>
      <c r="LPN710" s="41"/>
      <c r="LPO710" s="41"/>
      <c r="LPP710" s="36"/>
      <c r="LPQ710" s="41"/>
      <c r="LPR710" s="36"/>
      <c r="LPS710" s="34"/>
      <c r="LPT710" s="34"/>
      <c r="LPU710" s="37"/>
      <c r="LPV710" s="38"/>
      <c r="LPW710" s="34"/>
      <c r="LPX710" s="39"/>
      <c r="LPY710" s="39"/>
      <c r="LPZ710" s="39"/>
      <c r="LQA710" s="39"/>
      <c r="LQB710" s="39"/>
      <c r="LQC710" s="39"/>
      <c r="LQD710" s="39"/>
      <c r="LQE710" s="39"/>
      <c r="LQF710" s="39"/>
      <c r="LQG710" s="39"/>
      <c r="LQH710" s="39"/>
      <c r="LQI710" s="37"/>
      <c r="LQJ710" s="37"/>
      <c r="LQK710" s="37"/>
      <c r="LQL710" s="37"/>
      <c r="LQM710" s="34"/>
      <c r="LQN710" s="40"/>
      <c r="LQO710" s="34"/>
      <c r="LQP710" s="34"/>
      <c r="LQQ710" s="35"/>
      <c r="LQR710" s="36"/>
      <c r="LQS710" s="37"/>
      <c r="LQT710" s="34"/>
      <c r="LQU710" s="34"/>
      <c r="LQV710" s="41"/>
      <c r="LQW710" s="41"/>
      <c r="LQX710" s="41"/>
      <c r="LQY710" s="41"/>
      <c r="LQZ710" s="36"/>
      <c r="LRA710" s="41"/>
      <c r="LRB710" s="36"/>
      <c r="LRC710" s="34"/>
      <c r="LRD710" s="34"/>
      <c r="LRE710" s="37"/>
      <c r="LRF710" s="38"/>
      <c r="LRG710" s="34"/>
      <c r="LRH710" s="39"/>
      <c r="LRI710" s="39"/>
      <c r="LRJ710" s="39"/>
      <c r="LRK710" s="39"/>
      <c r="LRL710" s="39"/>
      <c r="LRM710" s="39"/>
      <c r="LRN710" s="39"/>
      <c r="LRO710" s="39"/>
      <c r="LRP710" s="39"/>
      <c r="LRQ710" s="39"/>
      <c r="LRR710" s="39"/>
      <c r="LRS710" s="37"/>
      <c r="LRT710" s="37"/>
      <c r="LRU710" s="37"/>
      <c r="LRV710" s="37"/>
      <c r="LRW710" s="34"/>
      <c r="LRX710" s="40"/>
      <c r="LRY710" s="34"/>
      <c r="LRZ710" s="34"/>
      <c r="LSA710" s="35"/>
      <c r="LSB710" s="36"/>
      <c r="LSC710" s="37"/>
      <c r="LSD710" s="34"/>
      <c r="LSE710" s="34"/>
      <c r="LSF710" s="41"/>
      <c r="LSG710" s="41"/>
      <c r="LSH710" s="41"/>
      <c r="LSI710" s="41"/>
      <c r="LSJ710" s="36"/>
      <c r="LSK710" s="41"/>
      <c r="LSL710" s="36"/>
      <c r="LSM710" s="34"/>
      <c r="LSN710" s="34"/>
      <c r="LSO710" s="37"/>
      <c r="LSP710" s="38"/>
      <c r="LSQ710" s="34"/>
      <c r="LSR710" s="39"/>
      <c r="LSS710" s="39"/>
      <c r="LST710" s="39"/>
      <c r="LSU710" s="39"/>
      <c r="LSV710" s="39"/>
      <c r="LSW710" s="39"/>
      <c r="LSX710" s="39"/>
      <c r="LSY710" s="39"/>
      <c r="LSZ710" s="39"/>
      <c r="LTA710" s="39"/>
      <c r="LTB710" s="39"/>
      <c r="LTC710" s="37"/>
      <c r="LTD710" s="37"/>
      <c r="LTE710" s="37"/>
      <c r="LTF710" s="37"/>
      <c r="LTG710" s="34"/>
      <c r="LTH710" s="40"/>
      <c r="LTI710" s="34"/>
      <c r="LTJ710" s="34"/>
      <c r="LTK710" s="35"/>
      <c r="LTL710" s="36"/>
      <c r="LTM710" s="37"/>
      <c r="LTN710" s="34"/>
      <c r="LTO710" s="34"/>
      <c r="LTP710" s="41"/>
      <c r="LTQ710" s="41"/>
      <c r="LTR710" s="41"/>
      <c r="LTS710" s="41"/>
      <c r="LTT710" s="36"/>
      <c r="LTU710" s="41"/>
      <c r="LTV710" s="36"/>
      <c r="LTW710" s="34"/>
      <c r="LTX710" s="34"/>
      <c r="LTY710" s="37"/>
      <c r="LTZ710" s="38"/>
      <c r="LUA710" s="34"/>
      <c r="LUB710" s="39"/>
      <c r="LUC710" s="39"/>
      <c r="LUD710" s="39"/>
      <c r="LUE710" s="39"/>
      <c r="LUF710" s="39"/>
      <c r="LUG710" s="39"/>
      <c r="LUH710" s="39"/>
      <c r="LUI710" s="39"/>
      <c r="LUJ710" s="39"/>
      <c r="LUK710" s="39"/>
      <c r="LUL710" s="39"/>
      <c r="LUM710" s="37"/>
      <c r="LUN710" s="37"/>
      <c r="LUO710" s="37"/>
      <c r="LUP710" s="37"/>
      <c r="LUQ710" s="34"/>
      <c r="LUR710" s="40"/>
      <c r="LUS710" s="34"/>
      <c r="LUT710" s="34"/>
      <c r="LUU710" s="35"/>
      <c r="LUV710" s="36"/>
      <c r="LUW710" s="37"/>
      <c r="LUX710" s="34"/>
      <c r="LUY710" s="34"/>
      <c r="LUZ710" s="41"/>
      <c r="LVA710" s="41"/>
      <c r="LVB710" s="41"/>
      <c r="LVC710" s="41"/>
      <c r="LVD710" s="36"/>
      <c r="LVE710" s="41"/>
      <c r="LVF710" s="36"/>
      <c r="LVG710" s="34"/>
      <c r="LVH710" s="34"/>
      <c r="LVI710" s="37"/>
      <c r="LVJ710" s="38"/>
      <c r="LVK710" s="34"/>
      <c r="LVL710" s="39"/>
      <c r="LVM710" s="39"/>
      <c r="LVN710" s="39"/>
      <c r="LVO710" s="39"/>
      <c r="LVP710" s="39"/>
      <c r="LVQ710" s="39"/>
      <c r="LVR710" s="39"/>
      <c r="LVS710" s="39"/>
      <c r="LVT710" s="39"/>
      <c r="LVU710" s="39"/>
      <c r="LVV710" s="39"/>
      <c r="LVW710" s="37"/>
      <c r="LVX710" s="37"/>
      <c r="LVY710" s="37"/>
      <c r="LVZ710" s="37"/>
      <c r="LWA710" s="34"/>
      <c r="LWB710" s="40"/>
      <c r="LWC710" s="34"/>
      <c r="LWD710" s="34"/>
      <c r="LWE710" s="35"/>
      <c r="LWF710" s="36"/>
      <c r="LWG710" s="37"/>
      <c r="LWH710" s="34"/>
      <c r="LWI710" s="34"/>
      <c r="LWJ710" s="41"/>
      <c r="LWK710" s="41"/>
      <c r="LWL710" s="41"/>
      <c r="LWM710" s="41"/>
      <c r="LWN710" s="36"/>
      <c r="LWO710" s="41"/>
      <c r="LWP710" s="36"/>
      <c r="LWQ710" s="34"/>
      <c r="LWR710" s="34"/>
      <c r="LWS710" s="37"/>
      <c r="LWT710" s="38"/>
      <c r="LWU710" s="34"/>
      <c r="LWV710" s="39"/>
      <c r="LWW710" s="39"/>
      <c r="LWX710" s="39"/>
      <c r="LWY710" s="39"/>
      <c r="LWZ710" s="39"/>
      <c r="LXA710" s="39"/>
      <c r="LXB710" s="39"/>
      <c r="LXC710" s="39"/>
      <c r="LXD710" s="39"/>
      <c r="LXE710" s="39"/>
      <c r="LXF710" s="39"/>
      <c r="LXG710" s="37"/>
      <c r="LXH710" s="37"/>
      <c r="LXI710" s="37"/>
      <c r="LXJ710" s="37"/>
      <c r="LXK710" s="34"/>
      <c r="LXL710" s="40"/>
      <c r="LXM710" s="34"/>
      <c r="LXN710" s="34"/>
      <c r="LXO710" s="35"/>
      <c r="LXP710" s="36"/>
      <c r="LXQ710" s="37"/>
      <c r="LXR710" s="34"/>
      <c r="LXS710" s="34"/>
      <c r="LXT710" s="41"/>
      <c r="LXU710" s="41"/>
      <c r="LXV710" s="41"/>
      <c r="LXW710" s="41"/>
      <c r="LXX710" s="36"/>
      <c r="LXY710" s="41"/>
      <c r="LXZ710" s="36"/>
      <c r="LYA710" s="34"/>
      <c r="LYB710" s="34"/>
      <c r="LYC710" s="37"/>
      <c r="LYD710" s="38"/>
      <c r="LYE710" s="34"/>
      <c r="LYF710" s="39"/>
      <c r="LYG710" s="39"/>
      <c r="LYH710" s="39"/>
      <c r="LYI710" s="39"/>
      <c r="LYJ710" s="39"/>
      <c r="LYK710" s="39"/>
      <c r="LYL710" s="39"/>
      <c r="LYM710" s="39"/>
      <c r="LYN710" s="39"/>
      <c r="LYO710" s="39"/>
      <c r="LYP710" s="39"/>
      <c r="LYQ710" s="37"/>
      <c r="LYR710" s="37"/>
      <c r="LYS710" s="37"/>
      <c r="LYT710" s="37"/>
      <c r="LYU710" s="34"/>
      <c r="LYV710" s="40"/>
      <c r="LYW710" s="34"/>
      <c r="LYX710" s="34"/>
      <c r="LYY710" s="35"/>
      <c r="LYZ710" s="36"/>
      <c r="LZA710" s="37"/>
      <c r="LZB710" s="34"/>
      <c r="LZC710" s="34"/>
      <c r="LZD710" s="41"/>
      <c r="LZE710" s="41"/>
      <c r="LZF710" s="41"/>
      <c r="LZG710" s="41"/>
      <c r="LZH710" s="36"/>
      <c r="LZI710" s="41"/>
      <c r="LZJ710" s="36"/>
      <c r="LZK710" s="34"/>
      <c r="LZL710" s="34"/>
      <c r="LZM710" s="37"/>
      <c r="LZN710" s="38"/>
      <c r="LZO710" s="34"/>
      <c r="LZP710" s="39"/>
      <c r="LZQ710" s="39"/>
      <c r="LZR710" s="39"/>
      <c r="LZS710" s="39"/>
      <c r="LZT710" s="39"/>
      <c r="LZU710" s="39"/>
      <c r="LZV710" s="39"/>
      <c r="LZW710" s="39"/>
      <c r="LZX710" s="39"/>
      <c r="LZY710" s="39"/>
      <c r="LZZ710" s="39"/>
      <c r="MAA710" s="37"/>
      <c r="MAB710" s="37"/>
      <c r="MAC710" s="37"/>
      <c r="MAD710" s="37"/>
      <c r="MAE710" s="34"/>
      <c r="MAF710" s="40"/>
      <c r="MAG710" s="34"/>
      <c r="MAH710" s="34"/>
      <c r="MAI710" s="35"/>
      <c r="MAJ710" s="36"/>
      <c r="MAK710" s="37"/>
      <c r="MAL710" s="34"/>
      <c r="MAM710" s="34"/>
      <c r="MAN710" s="41"/>
      <c r="MAO710" s="41"/>
      <c r="MAP710" s="41"/>
      <c r="MAQ710" s="41"/>
      <c r="MAR710" s="36"/>
      <c r="MAS710" s="41"/>
      <c r="MAT710" s="36"/>
      <c r="MAU710" s="34"/>
      <c r="MAV710" s="34"/>
      <c r="MAW710" s="37"/>
      <c r="MAX710" s="38"/>
      <c r="MAY710" s="34"/>
      <c r="MAZ710" s="39"/>
      <c r="MBA710" s="39"/>
      <c r="MBB710" s="39"/>
      <c r="MBC710" s="39"/>
      <c r="MBD710" s="39"/>
      <c r="MBE710" s="39"/>
      <c r="MBF710" s="39"/>
      <c r="MBG710" s="39"/>
      <c r="MBH710" s="39"/>
      <c r="MBI710" s="39"/>
      <c r="MBJ710" s="39"/>
      <c r="MBK710" s="37"/>
      <c r="MBL710" s="37"/>
      <c r="MBM710" s="37"/>
      <c r="MBN710" s="37"/>
      <c r="MBO710" s="34"/>
      <c r="MBP710" s="40"/>
      <c r="MBQ710" s="34"/>
      <c r="MBR710" s="34"/>
      <c r="MBS710" s="35"/>
      <c r="MBT710" s="36"/>
      <c r="MBU710" s="37"/>
      <c r="MBV710" s="34"/>
      <c r="MBW710" s="34"/>
      <c r="MBX710" s="41"/>
      <c r="MBY710" s="41"/>
      <c r="MBZ710" s="41"/>
      <c r="MCA710" s="41"/>
      <c r="MCB710" s="36"/>
      <c r="MCC710" s="41"/>
      <c r="MCD710" s="36"/>
      <c r="MCE710" s="34"/>
      <c r="MCF710" s="34"/>
      <c r="MCG710" s="37"/>
      <c r="MCH710" s="38"/>
      <c r="MCI710" s="34"/>
      <c r="MCJ710" s="39"/>
      <c r="MCK710" s="39"/>
      <c r="MCL710" s="39"/>
      <c r="MCM710" s="39"/>
      <c r="MCN710" s="39"/>
      <c r="MCO710" s="39"/>
      <c r="MCP710" s="39"/>
      <c r="MCQ710" s="39"/>
      <c r="MCR710" s="39"/>
      <c r="MCS710" s="39"/>
      <c r="MCT710" s="39"/>
      <c r="MCU710" s="37"/>
      <c r="MCV710" s="37"/>
      <c r="MCW710" s="37"/>
      <c r="MCX710" s="37"/>
      <c r="MCY710" s="34"/>
      <c r="MCZ710" s="40"/>
      <c r="MDA710" s="34"/>
      <c r="MDB710" s="34"/>
      <c r="MDC710" s="35"/>
      <c r="MDD710" s="36"/>
      <c r="MDE710" s="37"/>
      <c r="MDF710" s="34"/>
      <c r="MDG710" s="34"/>
      <c r="MDH710" s="41"/>
      <c r="MDI710" s="41"/>
      <c r="MDJ710" s="41"/>
      <c r="MDK710" s="41"/>
      <c r="MDL710" s="36"/>
      <c r="MDM710" s="41"/>
      <c r="MDN710" s="36"/>
      <c r="MDO710" s="34"/>
      <c r="MDP710" s="34"/>
      <c r="MDQ710" s="37"/>
      <c r="MDR710" s="38"/>
      <c r="MDS710" s="34"/>
      <c r="MDT710" s="39"/>
      <c r="MDU710" s="39"/>
      <c r="MDV710" s="39"/>
      <c r="MDW710" s="39"/>
      <c r="MDX710" s="39"/>
      <c r="MDY710" s="39"/>
      <c r="MDZ710" s="39"/>
      <c r="MEA710" s="39"/>
      <c r="MEB710" s="39"/>
      <c r="MEC710" s="39"/>
      <c r="MED710" s="39"/>
      <c r="MEE710" s="37"/>
      <c r="MEF710" s="37"/>
      <c r="MEG710" s="37"/>
      <c r="MEH710" s="37"/>
      <c r="MEI710" s="34"/>
      <c r="MEJ710" s="40"/>
      <c r="MEK710" s="34"/>
      <c r="MEL710" s="34"/>
      <c r="MEM710" s="35"/>
      <c r="MEN710" s="36"/>
      <c r="MEO710" s="37"/>
      <c r="MEP710" s="34"/>
      <c r="MEQ710" s="34"/>
      <c r="MER710" s="41"/>
      <c r="MES710" s="41"/>
      <c r="MET710" s="41"/>
      <c r="MEU710" s="41"/>
      <c r="MEV710" s="36"/>
      <c r="MEW710" s="41"/>
      <c r="MEX710" s="36"/>
      <c r="MEY710" s="34"/>
      <c r="MEZ710" s="34"/>
      <c r="MFA710" s="37"/>
      <c r="MFB710" s="38"/>
      <c r="MFC710" s="34"/>
      <c r="MFD710" s="39"/>
      <c r="MFE710" s="39"/>
      <c r="MFF710" s="39"/>
      <c r="MFG710" s="39"/>
      <c r="MFH710" s="39"/>
      <c r="MFI710" s="39"/>
      <c r="MFJ710" s="39"/>
      <c r="MFK710" s="39"/>
      <c r="MFL710" s="39"/>
      <c r="MFM710" s="39"/>
      <c r="MFN710" s="39"/>
      <c r="MFO710" s="37"/>
      <c r="MFP710" s="37"/>
      <c r="MFQ710" s="37"/>
      <c r="MFR710" s="37"/>
      <c r="MFS710" s="34"/>
      <c r="MFT710" s="40"/>
      <c r="MFU710" s="34"/>
      <c r="MFV710" s="34"/>
      <c r="MFW710" s="35"/>
      <c r="MFX710" s="36"/>
      <c r="MFY710" s="37"/>
      <c r="MFZ710" s="34"/>
      <c r="MGA710" s="34"/>
      <c r="MGB710" s="41"/>
      <c r="MGC710" s="41"/>
      <c r="MGD710" s="41"/>
      <c r="MGE710" s="41"/>
      <c r="MGF710" s="36"/>
      <c r="MGG710" s="41"/>
      <c r="MGH710" s="36"/>
      <c r="MGI710" s="34"/>
      <c r="MGJ710" s="34"/>
      <c r="MGK710" s="37"/>
      <c r="MGL710" s="38"/>
      <c r="MGM710" s="34"/>
      <c r="MGN710" s="39"/>
      <c r="MGO710" s="39"/>
      <c r="MGP710" s="39"/>
      <c r="MGQ710" s="39"/>
      <c r="MGR710" s="39"/>
      <c r="MGS710" s="39"/>
      <c r="MGT710" s="39"/>
      <c r="MGU710" s="39"/>
      <c r="MGV710" s="39"/>
      <c r="MGW710" s="39"/>
      <c r="MGX710" s="39"/>
      <c r="MGY710" s="37"/>
      <c r="MGZ710" s="37"/>
      <c r="MHA710" s="37"/>
      <c r="MHB710" s="37"/>
      <c r="MHC710" s="34"/>
      <c r="MHD710" s="40"/>
      <c r="MHE710" s="34"/>
      <c r="MHF710" s="34"/>
      <c r="MHG710" s="35"/>
      <c r="MHH710" s="36"/>
      <c r="MHI710" s="37"/>
      <c r="MHJ710" s="34"/>
      <c r="MHK710" s="34"/>
      <c r="MHL710" s="41"/>
      <c r="MHM710" s="41"/>
      <c r="MHN710" s="41"/>
      <c r="MHO710" s="41"/>
      <c r="MHP710" s="36"/>
      <c r="MHQ710" s="41"/>
      <c r="MHR710" s="36"/>
      <c r="MHS710" s="34"/>
      <c r="MHT710" s="34"/>
      <c r="MHU710" s="37"/>
      <c r="MHV710" s="38"/>
      <c r="MHW710" s="34"/>
      <c r="MHX710" s="39"/>
      <c r="MHY710" s="39"/>
      <c r="MHZ710" s="39"/>
      <c r="MIA710" s="39"/>
      <c r="MIB710" s="39"/>
      <c r="MIC710" s="39"/>
      <c r="MID710" s="39"/>
      <c r="MIE710" s="39"/>
      <c r="MIF710" s="39"/>
      <c r="MIG710" s="39"/>
      <c r="MIH710" s="39"/>
      <c r="MII710" s="37"/>
      <c r="MIJ710" s="37"/>
      <c r="MIK710" s="37"/>
      <c r="MIL710" s="37"/>
      <c r="MIM710" s="34"/>
      <c r="MIN710" s="40"/>
      <c r="MIO710" s="34"/>
      <c r="MIP710" s="34"/>
      <c r="MIQ710" s="35"/>
      <c r="MIR710" s="36"/>
      <c r="MIS710" s="37"/>
      <c r="MIT710" s="34"/>
      <c r="MIU710" s="34"/>
      <c r="MIV710" s="41"/>
      <c r="MIW710" s="41"/>
      <c r="MIX710" s="41"/>
      <c r="MIY710" s="41"/>
      <c r="MIZ710" s="36"/>
      <c r="MJA710" s="41"/>
      <c r="MJB710" s="36"/>
      <c r="MJC710" s="34"/>
      <c r="MJD710" s="34"/>
      <c r="MJE710" s="37"/>
      <c r="MJF710" s="38"/>
      <c r="MJG710" s="34"/>
      <c r="MJH710" s="39"/>
      <c r="MJI710" s="39"/>
      <c r="MJJ710" s="39"/>
      <c r="MJK710" s="39"/>
      <c r="MJL710" s="39"/>
      <c r="MJM710" s="39"/>
      <c r="MJN710" s="39"/>
      <c r="MJO710" s="39"/>
      <c r="MJP710" s="39"/>
      <c r="MJQ710" s="39"/>
      <c r="MJR710" s="39"/>
      <c r="MJS710" s="37"/>
      <c r="MJT710" s="37"/>
      <c r="MJU710" s="37"/>
      <c r="MJV710" s="37"/>
      <c r="MJW710" s="34"/>
      <c r="MJX710" s="40"/>
      <c r="MJY710" s="34"/>
      <c r="MJZ710" s="34"/>
      <c r="MKA710" s="35"/>
      <c r="MKB710" s="36"/>
      <c r="MKC710" s="37"/>
      <c r="MKD710" s="34"/>
      <c r="MKE710" s="34"/>
      <c r="MKF710" s="41"/>
      <c r="MKG710" s="41"/>
      <c r="MKH710" s="41"/>
      <c r="MKI710" s="41"/>
      <c r="MKJ710" s="36"/>
      <c r="MKK710" s="41"/>
      <c r="MKL710" s="36"/>
      <c r="MKM710" s="34"/>
      <c r="MKN710" s="34"/>
      <c r="MKO710" s="37"/>
      <c r="MKP710" s="38"/>
      <c r="MKQ710" s="34"/>
      <c r="MKR710" s="39"/>
      <c r="MKS710" s="39"/>
      <c r="MKT710" s="39"/>
      <c r="MKU710" s="39"/>
      <c r="MKV710" s="39"/>
      <c r="MKW710" s="39"/>
      <c r="MKX710" s="39"/>
      <c r="MKY710" s="39"/>
      <c r="MKZ710" s="39"/>
      <c r="MLA710" s="39"/>
      <c r="MLB710" s="39"/>
      <c r="MLC710" s="37"/>
      <c r="MLD710" s="37"/>
      <c r="MLE710" s="37"/>
      <c r="MLF710" s="37"/>
      <c r="MLG710" s="34"/>
      <c r="MLH710" s="40"/>
      <c r="MLI710" s="34"/>
      <c r="MLJ710" s="34"/>
      <c r="MLK710" s="35"/>
      <c r="MLL710" s="36"/>
      <c r="MLM710" s="37"/>
      <c r="MLN710" s="34"/>
      <c r="MLO710" s="34"/>
      <c r="MLP710" s="41"/>
      <c r="MLQ710" s="41"/>
      <c r="MLR710" s="41"/>
      <c r="MLS710" s="41"/>
      <c r="MLT710" s="36"/>
      <c r="MLU710" s="41"/>
      <c r="MLV710" s="36"/>
      <c r="MLW710" s="34"/>
      <c r="MLX710" s="34"/>
      <c r="MLY710" s="37"/>
      <c r="MLZ710" s="38"/>
      <c r="MMA710" s="34"/>
      <c r="MMB710" s="39"/>
      <c r="MMC710" s="39"/>
      <c r="MMD710" s="39"/>
      <c r="MME710" s="39"/>
      <c r="MMF710" s="39"/>
      <c r="MMG710" s="39"/>
      <c r="MMH710" s="39"/>
      <c r="MMI710" s="39"/>
      <c r="MMJ710" s="39"/>
      <c r="MMK710" s="39"/>
      <c r="MML710" s="39"/>
      <c r="MMM710" s="37"/>
      <c r="MMN710" s="37"/>
      <c r="MMO710" s="37"/>
      <c r="MMP710" s="37"/>
      <c r="MMQ710" s="34"/>
      <c r="MMR710" s="40"/>
      <c r="MMS710" s="34"/>
      <c r="MMT710" s="34"/>
      <c r="MMU710" s="35"/>
      <c r="MMV710" s="36"/>
      <c r="MMW710" s="37"/>
      <c r="MMX710" s="34"/>
      <c r="MMY710" s="34"/>
      <c r="MMZ710" s="41"/>
      <c r="MNA710" s="41"/>
      <c r="MNB710" s="41"/>
      <c r="MNC710" s="41"/>
      <c r="MND710" s="36"/>
      <c r="MNE710" s="41"/>
      <c r="MNF710" s="36"/>
      <c r="MNG710" s="34"/>
      <c r="MNH710" s="34"/>
      <c r="MNI710" s="37"/>
      <c r="MNJ710" s="38"/>
      <c r="MNK710" s="34"/>
      <c r="MNL710" s="39"/>
      <c r="MNM710" s="39"/>
      <c r="MNN710" s="39"/>
      <c r="MNO710" s="39"/>
      <c r="MNP710" s="39"/>
      <c r="MNQ710" s="39"/>
      <c r="MNR710" s="39"/>
      <c r="MNS710" s="39"/>
      <c r="MNT710" s="39"/>
      <c r="MNU710" s="39"/>
      <c r="MNV710" s="39"/>
      <c r="MNW710" s="37"/>
      <c r="MNX710" s="37"/>
      <c r="MNY710" s="37"/>
      <c r="MNZ710" s="37"/>
      <c r="MOA710" s="34"/>
      <c r="MOB710" s="40"/>
      <c r="MOC710" s="34"/>
      <c r="MOD710" s="34"/>
      <c r="MOE710" s="35"/>
      <c r="MOF710" s="36"/>
      <c r="MOG710" s="37"/>
      <c r="MOH710" s="34"/>
      <c r="MOI710" s="34"/>
      <c r="MOJ710" s="41"/>
      <c r="MOK710" s="41"/>
      <c r="MOL710" s="41"/>
      <c r="MOM710" s="41"/>
      <c r="MON710" s="36"/>
      <c r="MOO710" s="41"/>
      <c r="MOP710" s="36"/>
      <c r="MOQ710" s="34"/>
      <c r="MOR710" s="34"/>
      <c r="MOS710" s="37"/>
      <c r="MOT710" s="38"/>
      <c r="MOU710" s="34"/>
      <c r="MOV710" s="39"/>
      <c r="MOW710" s="39"/>
      <c r="MOX710" s="39"/>
      <c r="MOY710" s="39"/>
      <c r="MOZ710" s="39"/>
      <c r="MPA710" s="39"/>
      <c r="MPB710" s="39"/>
      <c r="MPC710" s="39"/>
      <c r="MPD710" s="39"/>
      <c r="MPE710" s="39"/>
      <c r="MPF710" s="39"/>
      <c r="MPG710" s="37"/>
      <c r="MPH710" s="37"/>
      <c r="MPI710" s="37"/>
      <c r="MPJ710" s="37"/>
      <c r="MPK710" s="34"/>
      <c r="MPL710" s="40"/>
      <c r="MPM710" s="34"/>
      <c r="MPN710" s="34"/>
      <c r="MPO710" s="35"/>
      <c r="MPP710" s="36"/>
      <c r="MPQ710" s="37"/>
      <c r="MPR710" s="34"/>
      <c r="MPS710" s="34"/>
      <c r="MPT710" s="41"/>
      <c r="MPU710" s="41"/>
      <c r="MPV710" s="41"/>
      <c r="MPW710" s="41"/>
      <c r="MPX710" s="36"/>
      <c r="MPY710" s="41"/>
      <c r="MPZ710" s="36"/>
      <c r="MQA710" s="34"/>
      <c r="MQB710" s="34"/>
      <c r="MQC710" s="37"/>
      <c r="MQD710" s="38"/>
      <c r="MQE710" s="34"/>
      <c r="MQF710" s="39"/>
      <c r="MQG710" s="39"/>
      <c r="MQH710" s="39"/>
      <c r="MQI710" s="39"/>
      <c r="MQJ710" s="39"/>
      <c r="MQK710" s="39"/>
      <c r="MQL710" s="39"/>
      <c r="MQM710" s="39"/>
      <c r="MQN710" s="39"/>
      <c r="MQO710" s="39"/>
      <c r="MQP710" s="39"/>
      <c r="MQQ710" s="37"/>
      <c r="MQR710" s="37"/>
      <c r="MQS710" s="37"/>
      <c r="MQT710" s="37"/>
      <c r="MQU710" s="34"/>
      <c r="MQV710" s="40"/>
      <c r="MQW710" s="34"/>
      <c r="MQX710" s="34"/>
      <c r="MQY710" s="35"/>
      <c r="MQZ710" s="36"/>
      <c r="MRA710" s="37"/>
      <c r="MRB710" s="34"/>
      <c r="MRC710" s="34"/>
      <c r="MRD710" s="41"/>
      <c r="MRE710" s="41"/>
      <c r="MRF710" s="41"/>
      <c r="MRG710" s="41"/>
      <c r="MRH710" s="36"/>
      <c r="MRI710" s="41"/>
      <c r="MRJ710" s="36"/>
      <c r="MRK710" s="34"/>
      <c r="MRL710" s="34"/>
      <c r="MRM710" s="37"/>
      <c r="MRN710" s="38"/>
      <c r="MRO710" s="34"/>
      <c r="MRP710" s="39"/>
      <c r="MRQ710" s="39"/>
      <c r="MRR710" s="39"/>
      <c r="MRS710" s="39"/>
      <c r="MRT710" s="39"/>
      <c r="MRU710" s="39"/>
      <c r="MRV710" s="39"/>
      <c r="MRW710" s="39"/>
      <c r="MRX710" s="39"/>
      <c r="MRY710" s="39"/>
      <c r="MRZ710" s="39"/>
      <c r="MSA710" s="37"/>
      <c r="MSB710" s="37"/>
      <c r="MSC710" s="37"/>
      <c r="MSD710" s="37"/>
      <c r="MSE710" s="34"/>
      <c r="MSF710" s="40"/>
      <c r="MSG710" s="34"/>
      <c r="MSH710" s="34"/>
      <c r="MSI710" s="35"/>
      <c r="MSJ710" s="36"/>
      <c r="MSK710" s="37"/>
      <c r="MSL710" s="34"/>
      <c r="MSM710" s="34"/>
      <c r="MSN710" s="41"/>
      <c r="MSO710" s="41"/>
      <c r="MSP710" s="41"/>
      <c r="MSQ710" s="41"/>
      <c r="MSR710" s="36"/>
      <c r="MSS710" s="41"/>
      <c r="MST710" s="36"/>
      <c r="MSU710" s="34"/>
      <c r="MSV710" s="34"/>
      <c r="MSW710" s="37"/>
      <c r="MSX710" s="38"/>
      <c r="MSY710" s="34"/>
      <c r="MSZ710" s="39"/>
      <c r="MTA710" s="39"/>
      <c r="MTB710" s="39"/>
      <c r="MTC710" s="39"/>
      <c r="MTD710" s="39"/>
      <c r="MTE710" s="39"/>
      <c r="MTF710" s="39"/>
      <c r="MTG710" s="39"/>
      <c r="MTH710" s="39"/>
      <c r="MTI710" s="39"/>
      <c r="MTJ710" s="39"/>
      <c r="MTK710" s="37"/>
      <c r="MTL710" s="37"/>
      <c r="MTM710" s="37"/>
      <c r="MTN710" s="37"/>
      <c r="MTO710" s="34"/>
      <c r="MTP710" s="40"/>
      <c r="MTQ710" s="34"/>
      <c r="MTR710" s="34"/>
      <c r="MTS710" s="35"/>
      <c r="MTT710" s="36"/>
      <c r="MTU710" s="37"/>
      <c r="MTV710" s="34"/>
      <c r="MTW710" s="34"/>
      <c r="MTX710" s="41"/>
      <c r="MTY710" s="41"/>
      <c r="MTZ710" s="41"/>
      <c r="MUA710" s="41"/>
      <c r="MUB710" s="36"/>
      <c r="MUC710" s="41"/>
      <c r="MUD710" s="36"/>
      <c r="MUE710" s="34"/>
      <c r="MUF710" s="34"/>
      <c r="MUG710" s="37"/>
      <c r="MUH710" s="38"/>
      <c r="MUI710" s="34"/>
      <c r="MUJ710" s="39"/>
      <c r="MUK710" s="39"/>
      <c r="MUL710" s="39"/>
      <c r="MUM710" s="39"/>
      <c r="MUN710" s="39"/>
      <c r="MUO710" s="39"/>
      <c r="MUP710" s="39"/>
      <c r="MUQ710" s="39"/>
      <c r="MUR710" s="39"/>
      <c r="MUS710" s="39"/>
      <c r="MUT710" s="39"/>
      <c r="MUU710" s="37"/>
      <c r="MUV710" s="37"/>
      <c r="MUW710" s="37"/>
      <c r="MUX710" s="37"/>
      <c r="MUY710" s="34"/>
      <c r="MUZ710" s="40"/>
      <c r="MVA710" s="34"/>
      <c r="MVB710" s="34"/>
      <c r="MVC710" s="35"/>
      <c r="MVD710" s="36"/>
      <c r="MVE710" s="37"/>
      <c r="MVF710" s="34"/>
      <c r="MVG710" s="34"/>
      <c r="MVH710" s="41"/>
      <c r="MVI710" s="41"/>
      <c r="MVJ710" s="41"/>
      <c r="MVK710" s="41"/>
      <c r="MVL710" s="36"/>
      <c r="MVM710" s="41"/>
      <c r="MVN710" s="36"/>
      <c r="MVO710" s="34"/>
      <c r="MVP710" s="34"/>
      <c r="MVQ710" s="37"/>
      <c r="MVR710" s="38"/>
      <c r="MVS710" s="34"/>
      <c r="MVT710" s="39"/>
      <c r="MVU710" s="39"/>
      <c r="MVV710" s="39"/>
      <c r="MVW710" s="39"/>
      <c r="MVX710" s="39"/>
      <c r="MVY710" s="39"/>
      <c r="MVZ710" s="39"/>
      <c r="MWA710" s="39"/>
      <c r="MWB710" s="39"/>
      <c r="MWC710" s="39"/>
      <c r="MWD710" s="39"/>
      <c r="MWE710" s="37"/>
      <c r="MWF710" s="37"/>
      <c r="MWG710" s="37"/>
      <c r="MWH710" s="37"/>
      <c r="MWI710" s="34"/>
      <c r="MWJ710" s="40"/>
      <c r="MWK710" s="34"/>
      <c r="MWL710" s="34"/>
      <c r="MWM710" s="35"/>
      <c r="MWN710" s="36"/>
      <c r="MWO710" s="37"/>
      <c r="MWP710" s="34"/>
      <c r="MWQ710" s="34"/>
      <c r="MWR710" s="41"/>
      <c r="MWS710" s="41"/>
      <c r="MWT710" s="41"/>
      <c r="MWU710" s="41"/>
      <c r="MWV710" s="36"/>
      <c r="MWW710" s="41"/>
      <c r="MWX710" s="36"/>
      <c r="MWY710" s="34"/>
      <c r="MWZ710" s="34"/>
      <c r="MXA710" s="37"/>
      <c r="MXB710" s="38"/>
      <c r="MXC710" s="34"/>
      <c r="MXD710" s="39"/>
      <c r="MXE710" s="39"/>
      <c r="MXF710" s="39"/>
      <c r="MXG710" s="39"/>
      <c r="MXH710" s="39"/>
      <c r="MXI710" s="39"/>
      <c r="MXJ710" s="39"/>
      <c r="MXK710" s="39"/>
      <c r="MXL710" s="39"/>
      <c r="MXM710" s="39"/>
      <c r="MXN710" s="39"/>
      <c r="MXO710" s="37"/>
      <c r="MXP710" s="37"/>
      <c r="MXQ710" s="37"/>
      <c r="MXR710" s="37"/>
      <c r="MXS710" s="34"/>
      <c r="MXT710" s="40"/>
      <c r="MXU710" s="34"/>
      <c r="MXV710" s="34"/>
      <c r="MXW710" s="35"/>
      <c r="MXX710" s="36"/>
      <c r="MXY710" s="37"/>
      <c r="MXZ710" s="34"/>
      <c r="MYA710" s="34"/>
      <c r="MYB710" s="41"/>
      <c r="MYC710" s="41"/>
      <c r="MYD710" s="41"/>
      <c r="MYE710" s="41"/>
      <c r="MYF710" s="36"/>
      <c r="MYG710" s="41"/>
      <c r="MYH710" s="36"/>
      <c r="MYI710" s="34"/>
      <c r="MYJ710" s="34"/>
      <c r="MYK710" s="37"/>
      <c r="MYL710" s="38"/>
      <c r="MYM710" s="34"/>
      <c r="MYN710" s="39"/>
      <c r="MYO710" s="39"/>
      <c r="MYP710" s="39"/>
      <c r="MYQ710" s="39"/>
      <c r="MYR710" s="39"/>
      <c r="MYS710" s="39"/>
      <c r="MYT710" s="39"/>
      <c r="MYU710" s="39"/>
      <c r="MYV710" s="39"/>
      <c r="MYW710" s="39"/>
      <c r="MYX710" s="39"/>
      <c r="MYY710" s="37"/>
      <c r="MYZ710" s="37"/>
      <c r="MZA710" s="37"/>
      <c r="MZB710" s="37"/>
      <c r="MZC710" s="34"/>
      <c r="MZD710" s="40"/>
      <c r="MZE710" s="34"/>
      <c r="MZF710" s="34"/>
      <c r="MZG710" s="35"/>
      <c r="MZH710" s="36"/>
      <c r="MZI710" s="37"/>
      <c r="MZJ710" s="34"/>
      <c r="MZK710" s="34"/>
      <c r="MZL710" s="41"/>
      <c r="MZM710" s="41"/>
      <c r="MZN710" s="41"/>
      <c r="MZO710" s="41"/>
      <c r="MZP710" s="36"/>
      <c r="MZQ710" s="41"/>
      <c r="MZR710" s="36"/>
      <c r="MZS710" s="34"/>
      <c r="MZT710" s="34"/>
      <c r="MZU710" s="37"/>
      <c r="MZV710" s="38"/>
      <c r="MZW710" s="34"/>
      <c r="MZX710" s="39"/>
      <c r="MZY710" s="39"/>
      <c r="MZZ710" s="39"/>
      <c r="NAA710" s="39"/>
      <c r="NAB710" s="39"/>
      <c r="NAC710" s="39"/>
      <c r="NAD710" s="39"/>
      <c r="NAE710" s="39"/>
      <c r="NAF710" s="39"/>
      <c r="NAG710" s="39"/>
      <c r="NAH710" s="39"/>
      <c r="NAI710" s="37"/>
      <c r="NAJ710" s="37"/>
      <c r="NAK710" s="37"/>
      <c r="NAL710" s="37"/>
      <c r="NAM710" s="34"/>
      <c r="NAN710" s="40"/>
      <c r="NAO710" s="34"/>
      <c r="NAP710" s="34"/>
      <c r="NAQ710" s="35"/>
      <c r="NAR710" s="36"/>
      <c r="NAS710" s="37"/>
      <c r="NAT710" s="34"/>
      <c r="NAU710" s="34"/>
      <c r="NAV710" s="41"/>
      <c r="NAW710" s="41"/>
      <c r="NAX710" s="41"/>
      <c r="NAY710" s="41"/>
      <c r="NAZ710" s="36"/>
      <c r="NBA710" s="41"/>
      <c r="NBB710" s="36"/>
      <c r="NBC710" s="34"/>
      <c r="NBD710" s="34"/>
      <c r="NBE710" s="37"/>
      <c r="NBF710" s="38"/>
      <c r="NBG710" s="34"/>
      <c r="NBH710" s="39"/>
      <c r="NBI710" s="39"/>
      <c r="NBJ710" s="39"/>
      <c r="NBK710" s="39"/>
      <c r="NBL710" s="39"/>
      <c r="NBM710" s="39"/>
      <c r="NBN710" s="39"/>
      <c r="NBO710" s="39"/>
      <c r="NBP710" s="39"/>
      <c r="NBQ710" s="39"/>
      <c r="NBR710" s="39"/>
      <c r="NBS710" s="37"/>
      <c r="NBT710" s="37"/>
      <c r="NBU710" s="37"/>
      <c r="NBV710" s="37"/>
      <c r="NBW710" s="34"/>
      <c r="NBX710" s="40"/>
      <c r="NBY710" s="34"/>
      <c r="NBZ710" s="34"/>
      <c r="NCA710" s="35"/>
      <c r="NCB710" s="36"/>
      <c r="NCC710" s="37"/>
      <c r="NCD710" s="34"/>
      <c r="NCE710" s="34"/>
      <c r="NCF710" s="41"/>
      <c r="NCG710" s="41"/>
      <c r="NCH710" s="41"/>
      <c r="NCI710" s="41"/>
      <c r="NCJ710" s="36"/>
      <c r="NCK710" s="41"/>
      <c r="NCL710" s="36"/>
      <c r="NCM710" s="34"/>
      <c r="NCN710" s="34"/>
      <c r="NCO710" s="37"/>
      <c r="NCP710" s="38"/>
      <c r="NCQ710" s="34"/>
      <c r="NCR710" s="39"/>
      <c r="NCS710" s="39"/>
      <c r="NCT710" s="39"/>
      <c r="NCU710" s="39"/>
      <c r="NCV710" s="39"/>
      <c r="NCW710" s="39"/>
      <c r="NCX710" s="39"/>
      <c r="NCY710" s="39"/>
      <c r="NCZ710" s="39"/>
      <c r="NDA710" s="39"/>
      <c r="NDB710" s="39"/>
      <c r="NDC710" s="37"/>
      <c r="NDD710" s="37"/>
      <c r="NDE710" s="37"/>
      <c r="NDF710" s="37"/>
      <c r="NDG710" s="34"/>
      <c r="NDH710" s="40"/>
      <c r="NDI710" s="34"/>
      <c r="NDJ710" s="34"/>
      <c r="NDK710" s="35"/>
      <c r="NDL710" s="36"/>
      <c r="NDM710" s="37"/>
      <c r="NDN710" s="34"/>
      <c r="NDO710" s="34"/>
      <c r="NDP710" s="41"/>
      <c r="NDQ710" s="41"/>
      <c r="NDR710" s="41"/>
      <c r="NDS710" s="41"/>
      <c r="NDT710" s="36"/>
      <c r="NDU710" s="41"/>
      <c r="NDV710" s="36"/>
      <c r="NDW710" s="34"/>
      <c r="NDX710" s="34"/>
      <c r="NDY710" s="37"/>
      <c r="NDZ710" s="38"/>
      <c r="NEA710" s="34"/>
      <c r="NEB710" s="39"/>
      <c r="NEC710" s="39"/>
      <c r="NED710" s="39"/>
      <c r="NEE710" s="39"/>
      <c r="NEF710" s="39"/>
      <c r="NEG710" s="39"/>
      <c r="NEH710" s="39"/>
      <c r="NEI710" s="39"/>
      <c r="NEJ710" s="39"/>
      <c r="NEK710" s="39"/>
      <c r="NEL710" s="39"/>
      <c r="NEM710" s="37"/>
      <c r="NEN710" s="37"/>
      <c r="NEO710" s="37"/>
      <c r="NEP710" s="37"/>
      <c r="NEQ710" s="34"/>
      <c r="NER710" s="40"/>
      <c r="NES710" s="34"/>
      <c r="NET710" s="34"/>
      <c r="NEU710" s="35"/>
      <c r="NEV710" s="36"/>
      <c r="NEW710" s="37"/>
      <c r="NEX710" s="34"/>
      <c r="NEY710" s="34"/>
      <c r="NEZ710" s="41"/>
      <c r="NFA710" s="41"/>
      <c r="NFB710" s="41"/>
      <c r="NFC710" s="41"/>
      <c r="NFD710" s="36"/>
      <c r="NFE710" s="41"/>
      <c r="NFF710" s="36"/>
      <c r="NFG710" s="34"/>
      <c r="NFH710" s="34"/>
      <c r="NFI710" s="37"/>
      <c r="NFJ710" s="38"/>
      <c r="NFK710" s="34"/>
      <c r="NFL710" s="39"/>
      <c r="NFM710" s="39"/>
      <c r="NFN710" s="39"/>
      <c r="NFO710" s="39"/>
      <c r="NFP710" s="39"/>
      <c r="NFQ710" s="39"/>
      <c r="NFR710" s="39"/>
      <c r="NFS710" s="39"/>
      <c r="NFT710" s="39"/>
      <c r="NFU710" s="39"/>
      <c r="NFV710" s="39"/>
      <c r="NFW710" s="37"/>
      <c r="NFX710" s="37"/>
      <c r="NFY710" s="37"/>
      <c r="NFZ710" s="37"/>
      <c r="NGA710" s="34"/>
      <c r="NGB710" s="40"/>
      <c r="NGC710" s="34"/>
      <c r="NGD710" s="34"/>
      <c r="NGE710" s="35"/>
      <c r="NGF710" s="36"/>
      <c r="NGG710" s="37"/>
      <c r="NGH710" s="34"/>
      <c r="NGI710" s="34"/>
      <c r="NGJ710" s="41"/>
      <c r="NGK710" s="41"/>
      <c r="NGL710" s="41"/>
      <c r="NGM710" s="41"/>
      <c r="NGN710" s="36"/>
      <c r="NGO710" s="41"/>
      <c r="NGP710" s="36"/>
      <c r="NGQ710" s="34"/>
      <c r="NGR710" s="34"/>
      <c r="NGS710" s="37"/>
      <c r="NGT710" s="38"/>
      <c r="NGU710" s="34"/>
      <c r="NGV710" s="39"/>
      <c r="NGW710" s="39"/>
      <c r="NGX710" s="39"/>
      <c r="NGY710" s="39"/>
      <c r="NGZ710" s="39"/>
      <c r="NHA710" s="39"/>
      <c r="NHB710" s="39"/>
      <c r="NHC710" s="39"/>
      <c r="NHD710" s="39"/>
      <c r="NHE710" s="39"/>
      <c r="NHF710" s="39"/>
      <c r="NHG710" s="37"/>
      <c r="NHH710" s="37"/>
      <c r="NHI710" s="37"/>
      <c r="NHJ710" s="37"/>
      <c r="NHK710" s="34"/>
      <c r="NHL710" s="40"/>
      <c r="NHM710" s="34"/>
      <c r="NHN710" s="34"/>
      <c r="NHO710" s="35"/>
      <c r="NHP710" s="36"/>
      <c r="NHQ710" s="37"/>
      <c r="NHR710" s="34"/>
      <c r="NHS710" s="34"/>
      <c r="NHT710" s="41"/>
      <c r="NHU710" s="41"/>
      <c r="NHV710" s="41"/>
      <c r="NHW710" s="41"/>
      <c r="NHX710" s="36"/>
      <c r="NHY710" s="41"/>
      <c r="NHZ710" s="36"/>
      <c r="NIA710" s="34"/>
      <c r="NIB710" s="34"/>
      <c r="NIC710" s="37"/>
      <c r="NID710" s="38"/>
      <c r="NIE710" s="34"/>
      <c r="NIF710" s="39"/>
      <c r="NIG710" s="39"/>
      <c r="NIH710" s="39"/>
      <c r="NII710" s="39"/>
      <c r="NIJ710" s="39"/>
      <c r="NIK710" s="39"/>
      <c r="NIL710" s="39"/>
      <c r="NIM710" s="39"/>
      <c r="NIN710" s="39"/>
      <c r="NIO710" s="39"/>
      <c r="NIP710" s="39"/>
      <c r="NIQ710" s="37"/>
      <c r="NIR710" s="37"/>
      <c r="NIS710" s="37"/>
      <c r="NIT710" s="37"/>
      <c r="NIU710" s="34"/>
      <c r="NIV710" s="40"/>
      <c r="NIW710" s="34"/>
      <c r="NIX710" s="34"/>
      <c r="NIY710" s="35"/>
      <c r="NIZ710" s="36"/>
      <c r="NJA710" s="37"/>
      <c r="NJB710" s="34"/>
      <c r="NJC710" s="34"/>
      <c r="NJD710" s="41"/>
      <c r="NJE710" s="41"/>
      <c r="NJF710" s="41"/>
      <c r="NJG710" s="41"/>
      <c r="NJH710" s="36"/>
      <c r="NJI710" s="41"/>
      <c r="NJJ710" s="36"/>
      <c r="NJK710" s="34"/>
      <c r="NJL710" s="34"/>
      <c r="NJM710" s="37"/>
      <c r="NJN710" s="38"/>
      <c r="NJO710" s="34"/>
      <c r="NJP710" s="39"/>
      <c r="NJQ710" s="39"/>
      <c r="NJR710" s="39"/>
      <c r="NJS710" s="39"/>
      <c r="NJT710" s="39"/>
      <c r="NJU710" s="39"/>
      <c r="NJV710" s="39"/>
      <c r="NJW710" s="39"/>
      <c r="NJX710" s="39"/>
      <c r="NJY710" s="39"/>
      <c r="NJZ710" s="39"/>
      <c r="NKA710" s="37"/>
      <c r="NKB710" s="37"/>
      <c r="NKC710" s="37"/>
      <c r="NKD710" s="37"/>
      <c r="NKE710" s="34"/>
      <c r="NKF710" s="40"/>
      <c r="NKG710" s="34"/>
      <c r="NKH710" s="34"/>
      <c r="NKI710" s="35"/>
      <c r="NKJ710" s="36"/>
      <c r="NKK710" s="37"/>
      <c r="NKL710" s="34"/>
      <c r="NKM710" s="34"/>
      <c r="NKN710" s="41"/>
      <c r="NKO710" s="41"/>
      <c r="NKP710" s="41"/>
      <c r="NKQ710" s="41"/>
      <c r="NKR710" s="36"/>
      <c r="NKS710" s="41"/>
      <c r="NKT710" s="36"/>
      <c r="NKU710" s="34"/>
      <c r="NKV710" s="34"/>
      <c r="NKW710" s="37"/>
      <c r="NKX710" s="38"/>
      <c r="NKY710" s="34"/>
      <c r="NKZ710" s="39"/>
      <c r="NLA710" s="39"/>
      <c r="NLB710" s="39"/>
      <c r="NLC710" s="39"/>
      <c r="NLD710" s="39"/>
      <c r="NLE710" s="39"/>
      <c r="NLF710" s="39"/>
      <c r="NLG710" s="39"/>
      <c r="NLH710" s="39"/>
      <c r="NLI710" s="39"/>
      <c r="NLJ710" s="39"/>
      <c r="NLK710" s="37"/>
      <c r="NLL710" s="37"/>
      <c r="NLM710" s="37"/>
      <c r="NLN710" s="37"/>
      <c r="NLO710" s="34"/>
      <c r="NLP710" s="40"/>
      <c r="NLQ710" s="34"/>
      <c r="NLR710" s="34"/>
      <c r="NLS710" s="35"/>
      <c r="NLT710" s="36"/>
      <c r="NLU710" s="37"/>
      <c r="NLV710" s="34"/>
      <c r="NLW710" s="34"/>
      <c r="NLX710" s="41"/>
      <c r="NLY710" s="41"/>
      <c r="NLZ710" s="41"/>
      <c r="NMA710" s="41"/>
      <c r="NMB710" s="36"/>
      <c r="NMC710" s="41"/>
      <c r="NMD710" s="36"/>
      <c r="NME710" s="34"/>
      <c r="NMF710" s="34"/>
      <c r="NMG710" s="37"/>
      <c r="NMH710" s="38"/>
      <c r="NMI710" s="34"/>
      <c r="NMJ710" s="39"/>
      <c r="NMK710" s="39"/>
      <c r="NML710" s="39"/>
      <c r="NMM710" s="39"/>
      <c r="NMN710" s="39"/>
      <c r="NMO710" s="39"/>
      <c r="NMP710" s="39"/>
      <c r="NMQ710" s="39"/>
      <c r="NMR710" s="39"/>
      <c r="NMS710" s="39"/>
      <c r="NMT710" s="39"/>
      <c r="NMU710" s="37"/>
      <c r="NMV710" s="37"/>
      <c r="NMW710" s="37"/>
      <c r="NMX710" s="37"/>
      <c r="NMY710" s="34"/>
      <c r="NMZ710" s="40"/>
      <c r="NNA710" s="34"/>
      <c r="NNB710" s="34"/>
      <c r="NNC710" s="35"/>
      <c r="NND710" s="36"/>
      <c r="NNE710" s="37"/>
      <c r="NNF710" s="34"/>
      <c r="NNG710" s="34"/>
      <c r="NNH710" s="41"/>
      <c r="NNI710" s="41"/>
      <c r="NNJ710" s="41"/>
      <c r="NNK710" s="41"/>
      <c r="NNL710" s="36"/>
      <c r="NNM710" s="41"/>
      <c r="NNN710" s="36"/>
      <c r="NNO710" s="34"/>
      <c r="NNP710" s="34"/>
      <c r="NNQ710" s="37"/>
      <c r="NNR710" s="38"/>
      <c r="NNS710" s="34"/>
      <c r="NNT710" s="39"/>
      <c r="NNU710" s="39"/>
      <c r="NNV710" s="39"/>
      <c r="NNW710" s="39"/>
      <c r="NNX710" s="39"/>
      <c r="NNY710" s="39"/>
      <c r="NNZ710" s="39"/>
      <c r="NOA710" s="39"/>
      <c r="NOB710" s="39"/>
      <c r="NOC710" s="39"/>
      <c r="NOD710" s="39"/>
      <c r="NOE710" s="37"/>
      <c r="NOF710" s="37"/>
      <c r="NOG710" s="37"/>
      <c r="NOH710" s="37"/>
      <c r="NOI710" s="34"/>
      <c r="NOJ710" s="40"/>
      <c r="NOK710" s="34"/>
      <c r="NOL710" s="34"/>
      <c r="NOM710" s="35"/>
      <c r="NON710" s="36"/>
      <c r="NOO710" s="37"/>
      <c r="NOP710" s="34"/>
      <c r="NOQ710" s="34"/>
      <c r="NOR710" s="41"/>
      <c r="NOS710" s="41"/>
      <c r="NOT710" s="41"/>
      <c r="NOU710" s="41"/>
      <c r="NOV710" s="36"/>
      <c r="NOW710" s="41"/>
      <c r="NOX710" s="36"/>
      <c r="NOY710" s="34"/>
      <c r="NOZ710" s="34"/>
      <c r="NPA710" s="37"/>
      <c r="NPB710" s="38"/>
      <c r="NPC710" s="34"/>
      <c r="NPD710" s="39"/>
      <c r="NPE710" s="39"/>
      <c r="NPF710" s="39"/>
      <c r="NPG710" s="39"/>
      <c r="NPH710" s="39"/>
      <c r="NPI710" s="39"/>
      <c r="NPJ710" s="39"/>
      <c r="NPK710" s="39"/>
      <c r="NPL710" s="39"/>
      <c r="NPM710" s="39"/>
      <c r="NPN710" s="39"/>
      <c r="NPO710" s="37"/>
      <c r="NPP710" s="37"/>
      <c r="NPQ710" s="37"/>
      <c r="NPR710" s="37"/>
      <c r="NPS710" s="34"/>
      <c r="NPT710" s="40"/>
      <c r="NPU710" s="34"/>
      <c r="NPV710" s="34"/>
      <c r="NPW710" s="35"/>
      <c r="NPX710" s="36"/>
      <c r="NPY710" s="37"/>
      <c r="NPZ710" s="34"/>
      <c r="NQA710" s="34"/>
      <c r="NQB710" s="41"/>
      <c r="NQC710" s="41"/>
      <c r="NQD710" s="41"/>
      <c r="NQE710" s="41"/>
      <c r="NQF710" s="36"/>
      <c r="NQG710" s="41"/>
      <c r="NQH710" s="36"/>
      <c r="NQI710" s="34"/>
      <c r="NQJ710" s="34"/>
      <c r="NQK710" s="37"/>
      <c r="NQL710" s="38"/>
      <c r="NQM710" s="34"/>
      <c r="NQN710" s="39"/>
      <c r="NQO710" s="39"/>
      <c r="NQP710" s="39"/>
      <c r="NQQ710" s="39"/>
      <c r="NQR710" s="39"/>
      <c r="NQS710" s="39"/>
      <c r="NQT710" s="39"/>
      <c r="NQU710" s="39"/>
      <c r="NQV710" s="39"/>
      <c r="NQW710" s="39"/>
      <c r="NQX710" s="39"/>
      <c r="NQY710" s="37"/>
      <c r="NQZ710" s="37"/>
      <c r="NRA710" s="37"/>
      <c r="NRB710" s="37"/>
      <c r="NRC710" s="34"/>
      <c r="NRD710" s="40"/>
      <c r="NRE710" s="34"/>
      <c r="NRF710" s="34"/>
      <c r="NRG710" s="35"/>
      <c r="NRH710" s="36"/>
      <c r="NRI710" s="37"/>
      <c r="NRJ710" s="34"/>
      <c r="NRK710" s="34"/>
      <c r="NRL710" s="41"/>
      <c r="NRM710" s="41"/>
      <c r="NRN710" s="41"/>
      <c r="NRO710" s="41"/>
      <c r="NRP710" s="36"/>
      <c r="NRQ710" s="41"/>
      <c r="NRR710" s="36"/>
      <c r="NRS710" s="34"/>
      <c r="NRT710" s="34"/>
      <c r="NRU710" s="37"/>
      <c r="NRV710" s="38"/>
      <c r="NRW710" s="34"/>
      <c r="NRX710" s="39"/>
      <c r="NRY710" s="39"/>
      <c r="NRZ710" s="39"/>
      <c r="NSA710" s="39"/>
      <c r="NSB710" s="39"/>
      <c r="NSC710" s="39"/>
      <c r="NSD710" s="39"/>
      <c r="NSE710" s="39"/>
      <c r="NSF710" s="39"/>
      <c r="NSG710" s="39"/>
      <c r="NSH710" s="39"/>
      <c r="NSI710" s="37"/>
      <c r="NSJ710" s="37"/>
      <c r="NSK710" s="37"/>
      <c r="NSL710" s="37"/>
      <c r="NSM710" s="34"/>
      <c r="NSN710" s="40"/>
      <c r="NSO710" s="34"/>
      <c r="NSP710" s="34"/>
      <c r="NSQ710" s="35"/>
      <c r="NSR710" s="36"/>
      <c r="NSS710" s="37"/>
      <c r="NST710" s="34"/>
      <c r="NSU710" s="34"/>
      <c r="NSV710" s="41"/>
      <c r="NSW710" s="41"/>
      <c r="NSX710" s="41"/>
      <c r="NSY710" s="41"/>
      <c r="NSZ710" s="36"/>
      <c r="NTA710" s="41"/>
      <c r="NTB710" s="36"/>
      <c r="NTC710" s="34"/>
      <c r="NTD710" s="34"/>
      <c r="NTE710" s="37"/>
      <c r="NTF710" s="38"/>
      <c r="NTG710" s="34"/>
      <c r="NTH710" s="39"/>
      <c r="NTI710" s="39"/>
      <c r="NTJ710" s="39"/>
      <c r="NTK710" s="39"/>
      <c r="NTL710" s="39"/>
      <c r="NTM710" s="39"/>
      <c r="NTN710" s="39"/>
      <c r="NTO710" s="39"/>
      <c r="NTP710" s="39"/>
      <c r="NTQ710" s="39"/>
      <c r="NTR710" s="39"/>
      <c r="NTS710" s="37"/>
      <c r="NTT710" s="37"/>
      <c r="NTU710" s="37"/>
      <c r="NTV710" s="37"/>
      <c r="NTW710" s="34"/>
      <c r="NTX710" s="40"/>
      <c r="NTY710" s="34"/>
      <c r="NTZ710" s="34"/>
      <c r="NUA710" s="35"/>
      <c r="NUB710" s="36"/>
      <c r="NUC710" s="37"/>
      <c r="NUD710" s="34"/>
      <c r="NUE710" s="34"/>
      <c r="NUF710" s="41"/>
      <c r="NUG710" s="41"/>
      <c r="NUH710" s="41"/>
      <c r="NUI710" s="41"/>
      <c r="NUJ710" s="36"/>
      <c r="NUK710" s="41"/>
      <c r="NUL710" s="36"/>
      <c r="NUM710" s="34"/>
      <c r="NUN710" s="34"/>
      <c r="NUO710" s="37"/>
      <c r="NUP710" s="38"/>
      <c r="NUQ710" s="34"/>
      <c r="NUR710" s="39"/>
      <c r="NUS710" s="39"/>
      <c r="NUT710" s="39"/>
      <c r="NUU710" s="39"/>
      <c r="NUV710" s="39"/>
      <c r="NUW710" s="39"/>
      <c r="NUX710" s="39"/>
      <c r="NUY710" s="39"/>
      <c r="NUZ710" s="39"/>
      <c r="NVA710" s="39"/>
      <c r="NVB710" s="39"/>
      <c r="NVC710" s="37"/>
      <c r="NVD710" s="37"/>
      <c r="NVE710" s="37"/>
      <c r="NVF710" s="37"/>
      <c r="NVG710" s="34"/>
      <c r="NVH710" s="40"/>
      <c r="NVI710" s="34"/>
      <c r="NVJ710" s="34"/>
      <c r="NVK710" s="35"/>
      <c r="NVL710" s="36"/>
      <c r="NVM710" s="37"/>
      <c r="NVN710" s="34"/>
      <c r="NVO710" s="34"/>
      <c r="NVP710" s="41"/>
      <c r="NVQ710" s="41"/>
      <c r="NVR710" s="41"/>
      <c r="NVS710" s="41"/>
      <c r="NVT710" s="36"/>
      <c r="NVU710" s="41"/>
      <c r="NVV710" s="36"/>
      <c r="NVW710" s="34"/>
      <c r="NVX710" s="34"/>
      <c r="NVY710" s="37"/>
      <c r="NVZ710" s="38"/>
      <c r="NWA710" s="34"/>
      <c r="NWB710" s="39"/>
      <c r="NWC710" s="39"/>
      <c r="NWD710" s="39"/>
      <c r="NWE710" s="39"/>
      <c r="NWF710" s="39"/>
      <c r="NWG710" s="39"/>
      <c r="NWH710" s="39"/>
      <c r="NWI710" s="39"/>
      <c r="NWJ710" s="39"/>
      <c r="NWK710" s="39"/>
      <c r="NWL710" s="39"/>
      <c r="NWM710" s="37"/>
      <c r="NWN710" s="37"/>
      <c r="NWO710" s="37"/>
      <c r="NWP710" s="37"/>
      <c r="NWQ710" s="34"/>
      <c r="NWR710" s="40"/>
      <c r="NWS710" s="34"/>
      <c r="NWT710" s="34"/>
      <c r="NWU710" s="35"/>
      <c r="NWV710" s="36"/>
      <c r="NWW710" s="37"/>
      <c r="NWX710" s="34"/>
      <c r="NWY710" s="34"/>
      <c r="NWZ710" s="41"/>
      <c r="NXA710" s="41"/>
      <c r="NXB710" s="41"/>
      <c r="NXC710" s="41"/>
      <c r="NXD710" s="36"/>
      <c r="NXE710" s="41"/>
      <c r="NXF710" s="36"/>
      <c r="NXG710" s="34"/>
      <c r="NXH710" s="34"/>
      <c r="NXI710" s="37"/>
      <c r="NXJ710" s="38"/>
      <c r="NXK710" s="34"/>
      <c r="NXL710" s="39"/>
      <c r="NXM710" s="39"/>
      <c r="NXN710" s="39"/>
      <c r="NXO710" s="39"/>
      <c r="NXP710" s="39"/>
      <c r="NXQ710" s="39"/>
      <c r="NXR710" s="39"/>
      <c r="NXS710" s="39"/>
      <c r="NXT710" s="39"/>
      <c r="NXU710" s="39"/>
      <c r="NXV710" s="39"/>
      <c r="NXW710" s="37"/>
      <c r="NXX710" s="37"/>
      <c r="NXY710" s="37"/>
      <c r="NXZ710" s="37"/>
      <c r="NYA710" s="34"/>
      <c r="NYB710" s="40"/>
      <c r="NYC710" s="34"/>
      <c r="NYD710" s="34"/>
      <c r="NYE710" s="35"/>
      <c r="NYF710" s="36"/>
      <c r="NYG710" s="37"/>
      <c r="NYH710" s="34"/>
      <c r="NYI710" s="34"/>
      <c r="NYJ710" s="41"/>
      <c r="NYK710" s="41"/>
      <c r="NYL710" s="41"/>
      <c r="NYM710" s="41"/>
      <c r="NYN710" s="36"/>
      <c r="NYO710" s="41"/>
      <c r="NYP710" s="36"/>
      <c r="NYQ710" s="34"/>
      <c r="NYR710" s="34"/>
      <c r="NYS710" s="37"/>
      <c r="NYT710" s="38"/>
      <c r="NYU710" s="34"/>
      <c r="NYV710" s="39"/>
      <c r="NYW710" s="39"/>
      <c r="NYX710" s="39"/>
      <c r="NYY710" s="39"/>
      <c r="NYZ710" s="39"/>
      <c r="NZA710" s="39"/>
      <c r="NZB710" s="39"/>
      <c r="NZC710" s="39"/>
      <c r="NZD710" s="39"/>
      <c r="NZE710" s="39"/>
      <c r="NZF710" s="39"/>
      <c r="NZG710" s="37"/>
      <c r="NZH710" s="37"/>
      <c r="NZI710" s="37"/>
      <c r="NZJ710" s="37"/>
      <c r="NZK710" s="34"/>
      <c r="NZL710" s="40"/>
      <c r="NZM710" s="34"/>
      <c r="NZN710" s="34"/>
      <c r="NZO710" s="35"/>
      <c r="NZP710" s="36"/>
      <c r="NZQ710" s="37"/>
      <c r="NZR710" s="34"/>
      <c r="NZS710" s="34"/>
      <c r="NZT710" s="41"/>
      <c r="NZU710" s="41"/>
      <c r="NZV710" s="41"/>
      <c r="NZW710" s="41"/>
      <c r="NZX710" s="36"/>
      <c r="NZY710" s="41"/>
      <c r="NZZ710" s="36"/>
      <c r="OAA710" s="34"/>
      <c r="OAB710" s="34"/>
      <c r="OAC710" s="37"/>
      <c r="OAD710" s="38"/>
      <c r="OAE710" s="34"/>
      <c r="OAF710" s="39"/>
      <c r="OAG710" s="39"/>
      <c r="OAH710" s="39"/>
      <c r="OAI710" s="39"/>
      <c r="OAJ710" s="39"/>
      <c r="OAK710" s="39"/>
      <c r="OAL710" s="39"/>
      <c r="OAM710" s="39"/>
      <c r="OAN710" s="39"/>
      <c r="OAO710" s="39"/>
      <c r="OAP710" s="39"/>
      <c r="OAQ710" s="37"/>
      <c r="OAR710" s="37"/>
      <c r="OAS710" s="37"/>
      <c r="OAT710" s="37"/>
      <c r="OAU710" s="34"/>
      <c r="OAV710" s="40"/>
      <c r="OAW710" s="34"/>
      <c r="OAX710" s="34"/>
      <c r="OAY710" s="35"/>
      <c r="OAZ710" s="36"/>
      <c r="OBA710" s="37"/>
      <c r="OBB710" s="34"/>
      <c r="OBC710" s="34"/>
      <c r="OBD710" s="41"/>
      <c r="OBE710" s="41"/>
      <c r="OBF710" s="41"/>
      <c r="OBG710" s="41"/>
      <c r="OBH710" s="36"/>
      <c r="OBI710" s="41"/>
      <c r="OBJ710" s="36"/>
      <c r="OBK710" s="34"/>
      <c r="OBL710" s="34"/>
      <c r="OBM710" s="37"/>
      <c r="OBN710" s="38"/>
      <c r="OBO710" s="34"/>
      <c r="OBP710" s="39"/>
      <c r="OBQ710" s="39"/>
      <c r="OBR710" s="39"/>
      <c r="OBS710" s="39"/>
      <c r="OBT710" s="39"/>
      <c r="OBU710" s="39"/>
      <c r="OBV710" s="39"/>
      <c r="OBW710" s="39"/>
      <c r="OBX710" s="39"/>
      <c r="OBY710" s="39"/>
      <c r="OBZ710" s="39"/>
      <c r="OCA710" s="37"/>
      <c r="OCB710" s="37"/>
      <c r="OCC710" s="37"/>
      <c r="OCD710" s="37"/>
      <c r="OCE710" s="34"/>
      <c r="OCF710" s="40"/>
      <c r="OCG710" s="34"/>
      <c r="OCH710" s="34"/>
      <c r="OCI710" s="35"/>
      <c r="OCJ710" s="36"/>
      <c r="OCK710" s="37"/>
      <c r="OCL710" s="34"/>
      <c r="OCM710" s="34"/>
      <c r="OCN710" s="41"/>
      <c r="OCO710" s="41"/>
      <c r="OCP710" s="41"/>
      <c r="OCQ710" s="41"/>
      <c r="OCR710" s="36"/>
      <c r="OCS710" s="41"/>
      <c r="OCT710" s="36"/>
      <c r="OCU710" s="34"/>
      <c r="OCV710" s="34"/>
      <c r="OCW710" s="37"/>
      <c r="OCX710" s="38"/>
      <c r="OCY710" s="34"/>
      <c r="OCZ710" s="39"/>
      <c r="ODA710" s="39"/>
      <c r="ODB710" s="39"/>
      <c r="ODC710" s="39"/>
      <c r="ODD710" s="39"/>
      <c r="ODE710" s="39"/>
      <c r="ODF710" s="39"/>
      <c r="ODG710" s="39"/>
      <c r="ODH710" s="39"/>
      <c r="ODI710" s="39"/>
      <c r="ODJ710" s="39"/>
      <c r="ODK710" s="37"/>
      <c r="ODL710" s="37"/>
      <c r="ODM710" s="37"/>
      <c r="ODN710" s="37"/>
      <c r="ODO710" s="34"/>
      <c r="ODP710" s="40"/>
      <c r="ODQ710" s="34"/>
      <c r="ODR710" s="34"/>
      <c r="ODS710" s="35"/>
      <c r="ODT710" s="36"/>
      <c r="ODU710" s="37"/>
      <c r="ODV710" s="34"/>
      <c r="ODW710" s="34"/>
      <c r="ODX710" s="41"/>
      <c r="ODY710" s="41"/>
      <c r="ODZ710" s="41"/>
      <c r="OEA710" s="41"/>
      <c r="OEB710" s="36"/>
      <c r="OEC710" s="41"/>
      <c r="OED710" s="36"/>
      <c r="OEE710" s="34"/>
      <c r="OEF710" s="34"/>
      <c r="OEG710" s="37"/>
      <c r="OEH710" s="38"/>
      <c r="OEI710" s="34"/>
      <c r="OEJ710" s="39"/>
      <c r="OEK710" s="39"/>
      <c r="OEL710" s="39"/>
      <c r="OEM710" s="39"/>
      <c r="OEN710" s="39"/>
      <c r="OEO710" s="39"/>
      <c r="OEP710" s="39"/>
      <c r="OEQ710" s="39"/>
      <c r="OER710" s="39"/>
      <c r="OES710" s="39"/>
      <c r="OET710" s="39"/>
      <c r="OEU710" s="37"/>
      <c r="OEV710" s="37"/>
      <c r="OEW710" s="37"/>
      <c r="OEX710" s="37"/>
      <c r="OEY710" s="34"/>
      <c r="OEZ710" s="40"/>
      <c r="OFA710" s="34"/>
      <c r="OFB710" s="34"/>
      <c r="OFC710" s="35"/>
      <c r="OFD710" s="36"/>
      <c r="OFE710" s="37"/>
      <c r="OFF710" s="34"/>
      <c r="OFG710" s="34"/>
      <c r="OFH710" s="41"/>
      <c r="OFI710" s="41"/>
      <c r="OFJ710" s="41"/>
      <c r="OFK710" s="41"/>
      <c r="OFL710" s="36"/>
      <c r="OFM710" s="41"/>
      <c r="OFN710" s="36"/>
      <c r="OFO710" s="34"/>
      <c r="OFP710" s="34"/>
      <c r="OFQ710" s="37"/>
      <c r="OFR710" s="38"/>
      <c r="OFS710" s="34"/>
      <c r="OFT710" s="39"/>
      <c r="OFU710" s="39"/>
      <c r="OFV710" s="39"/>
      <c r="OFW710" s="39"/>
      <c r="OFX710" s="39"/>
      <c r="OFY710" s="39"/>
      <c r="OFZ710" s="39"/>
      <c r="OGA710" s="39"/>
      <c r="OGB710" s="39"/>
      <c r="OGC710" s="39"/>
      <c r="OGD710" s="39"/>
      <c r="OGE710" s="37"/>
      <c r="OGF710" s="37"/>
      <c r="OGG710" s="37"/>
      <c r="OGH710" s="37"/>
      <c r="OGI710" s="34"/>
      <c r="OGJ710" s="40"/>
      <c r="OGK710" s="34"/>
      <c r="OGL710" s="34"/>
      <c r="OGM710" s="35"/>
      <c r="OGN710" s="36"/>
      <c r="OGO710" s="37"/>
      <c r="OGP710" s="34"/>
      <c r="OGQ710" s="34"/>
      <c r="OGR710" s="41"/>
      <c r="OGS710" s="41"/>
      <c r="OGT710" s="41"/>
      <c r="OGU710" s="41"/>
      <c r="OGV710" s="36"/>
      <c r="OGW710" s="41"/>
      <c r="OGX710" s="36"/>
      <c r="OGY710" s="34"/>
      <c r="OGZ710" s="34"/>
      <c r="OHA710" s="37"/>
      <c r="OHB710" s="38"/>
      <c r="OHC710" s="34"/>
      <c r="OHD710" s="39"/>
      <c r="OHE710" s="39"/>
      <c r="OHF710" s="39"/>
      <c r="OHG710" s="39"/>
      <c r="OHH710" s="39"/>
      <c r="OHI710" s="39"/>
      <c r="OHJ710" s="39"/>
      <c r="OHK710" s="39"/>
      <c r="OHL710" s="39"/>
      <c r="OHM710" s="39"/>
      <c r="OHN710" s="39"/>
      <c r="OHO710" s="37"/>
      <c r="OHP710" s="37"/>
      <c r="OHQ710" s="37"/>
      <c r="OHR710" s="37"/>
      <c r="OHS710" s="34"/>
      <c r="OHT710" s="40"/>
      <c r="OHU710" s="34"/>
      <c r="OHV710" s="34"/>
      <c r="OHW710" s="35"/>
      <c r="OHX710" s="36"/>
      <c r="OHY710" s="37"/>
      <c r="OHZ710" s="34"/>
      <c r="OIA710" s="34"/>
      <c r="OIB710" s="41"/>
      <c r="OIC710" s="41"/>
      <c r="OID710" s="41"/>
      <c r="OIE710" s="41"/>
      <c r="OIF710" s="36"/>
      <c r="OIG710" s="41"/>
      <c r="OIH710" s="36"/>
      <c r="OII710" s="34"/>
      <c r="OIJ710" s="34"/>
      <c r="OIK710" s="37"/>
      <c r="OIL710" s="38"/>
      <c r="OIM710" s="34"/>
      <c r="OIN710" s="39"/>
      <c r="OIO710" s="39"/>
      <c r="OIP710" s="39"/>
      <c r="OIQ710" s="39"/>
      <c r="OIR710" s="39"/>
      <c r="OIS710" s="39"/>
      <c r="OIT710" s="39"/>
      <c r="OIU710" s="39"/>
      <c r="OIV710" s="39"/>
      <c r="OIW710" s="39"/>
      <c r="OIX710" s="39"/>
      <c r="OIY710" s="37"/>
      <c r="OIZ710" s="37"/>
      <c r="OJA710" s="37"/>
      <c r="OJB710" s="37"/>
      <c r="OJC710" s="34"/>
      <c r="OJD710" s="40"/>
      <c r="OJE710" s="34"/>
      <c r="OJF710" s="34"/>
      <c r="OJG710" s="35"/>
      <c r="OJH710" s="36"/>
      <c r="OJI710" s="37"/>
      <c r="OJJ710" s="34"/>
      <c r="OJK710" s="34"/>
      <c r="OJL710" s="41"/>
      <c r="OJM710" s="41"/>
      <c r="OJN710" s="41"/>
      <c r="OJO710" s="41"/>
      <c r="OJP710" s="36"/>
      <c r="OJQ710" s="41"/>
      <c r="OJR710" s="36"/>
      <c r="OJS710" s="34"/>
      <c r="OJT710" s="34"/>
      <c r="OJU710" s="37"/>
      <c r="OJV710" s="38"/>
      <c r="OJW710" s="34"/>
      <c r="OJX710" s="39"/>
      <c r="OJY710" s="39"/>
      <c r="OJZ710" s="39"/>
      <c r="OKA710" s="39"/>
      <c r="OKB710" s="39"/>
      <c r="OKC710" s="39"/>
      <c r="OKD710" s="39"/>
      <c r="OKE710" s="39"/>
      <c r="OKF710" s="39"/>
      <c r="OKG710" s="39"/>
      <c r="OKH710" s="39"/>
      <c r="OKI710" s="37"/>
      <c r="OKJ710" s="37"/>
      <c r="OKK710" s="37"/>
      <c r="OKL710" s="37"/>
      <c r="OKM710" s="34"/>
      <c r="OKN710" s="40"/>
      <c r="OKO710" s="34"/>
      <c r="OKP710" s="34"/>
      <c r="OKQ710" s="35"/>
      <c r="OKR710" s="36"/>
      <c r="OKS710" s="37"/>
      <c r="OKT710" s="34"/>
      <c r="OKU710" s="34"/>
      <c r="OKV710" s="41"/>
      <c r="OKW710" s="41"/>
      <c r="OKX710" s="41"/>
      <c r="OKY710" s="41"/>
      <c r="OKZ710" s="36"/>
      <c r="OLA710" s="41"/>
      <c r="OLB710" s="36"/>
      <c r="OLC710" s="34"/>
      <c r="OLD710" s="34"/>
      <c r="OLE710" s="37"/>
      <c r="OLF710" s="38"/>
      <c r="OLG710" s="34"/>
      <c r="OLH710" s="39"/>
      <c r="OLI710" s="39"/>
      <c r="OLJ710" s="39"/>
      <c r="OLK710" s="39"/>
      <c r="OLL710" s="39"/>
      <c r="OLM710" s="39"/>
      <c r="OLN710" s="39"/>
      <c r="OLO710" s="39"/>
      <c r="OLP710" s="39"/>
      <c r="OLQ710" s="39"/>
      <c r="OLR710" s="39"/>
      <c r="OLS710" s="37"/>
      <c r="OLT710" s="37"/>
      <c r="OLU710" s="37"/>
      <c r="OLV710" s="37"/>
      <c r="OLW710" s="34"/>
      <c r="OLX710" s="40"/>
      <c r="OLY710" s="34"/>
      <c r="OLZ710" s="34"/>
      <c r="OMA710" s="35"/>
      <c r="OMB710" s="36"/>
      <c r="OMC710" s="37"/>
      <c r="OMD710" s="34"/>
      <c r="OME710" s="34"/>
      <c r="OMF710" s="41"/>
      <c r="OMG710" s="41"/>
      <c r="OMH710" s="41"/>
      <c r="OMI710" s="41"/>
      <c r="OMJ710" s="36"/>
      <c r="OMK710" s="41"/>
      <c r="OML710" s="36"/>
      <c r="OMM710" s="34"/>
      <c r="OMN710" s="34"/>
      <c r="OMO710" s="37"/>
      <c r="OMP710" s="38"/>
      <c r="OMQ710" s="34"/>
      <c r="OMR710" s="39"/>
      <c r="OMS710" s="39"/>
      <c r="OMT710" s="39"/>
      <c r="OMU710" s="39"/>
      <c r="OMV710" s="39"/>
      <c r="OMW710" s="39"/>
      <c r="OMX710" s="39"/>
      <c r="OMY710" s="39"/>
      <c r="OMZ710" s="39"/>
      <c r="ONA710" s="39"/>
      <c r="ONB710" s="39"/>
      <c r="ONC710" s="37"/>
      <c r="OND710" s="37"/>
      <c r="ONE710" s="37"/>
      <c r="ONF710" s="37"/>
      <c r="ONG710" s="34"/>
      <c r="ONH710" s="40"/>
      <c r="ONI710" s="34"/>
      <c r="ONJ710" s="34"/>
      <c r="ONK710" s="35"/>
      <c r="ONL710" s="36"/>
      <c r="ONM710" s="37"/>
      <c r="ONN710" s="34"/>
      <c r="ONO710" s="34"/>
      <c r="ONP710" s="41"/>
      <c r="ONQ710" s="41"/>
      <c r="ONR710" s="41"/>
      <c r="ONS710" s="41"/>
      <c r="ONT710" s="36"/>
      <c r="ONU710" s="41"/>
      <c r="ONV710" s="36"/>
      <c r="ONW710" s="34"/>
      <c r="ONX710" s="34"/>
      <c r="ONY710" s="37"/>
      <c r="ONZ710" s="38"/>
      <c r="OOA710" s="34"/>
      <c r="OOB710" s="39"/>
      <c r="OOC710" s="39"/>
      <c r="OOD710" s="39"/>
      <c r="OOE710" s="39"/>
      <c r="OOF710" s="39"/>
      <c r="OOG710" s="39"/>
      <c r="OOH710" s="39"/>
      <c r="OOI710" s="39"/>
      <c r="OOJ710" s="39"/>
      <c r="OOK710" s="39"/>
      <c r="OOL710" s="39"/>
      <c r="OOM710" s="37"/>
      <c r="OON710" s="37"/>
      <c r="OOO710" s="37"/>
      <c r="OOP710" s="37"/>
      <c r="OOQ710" s="34"/>
      <c r="OOR710" s="40"/>
      <c r="OOS710" s="34"/>
      <c r="OOT710" s="34"/>
      <c r="OOU710" s="35"/>
      <c r="OOV710" s="36"/>
      <c r="OOW710" s="37"/>
      <c r="OOX710" s="34"/>
      <c r="OOY710" s="34"/>
      <c r="OOZ710" s="41"/>
      <c r="OPA710" s="41"/>
      <c r="OPB710" s="41"/>
      <c r="OPC710" s="41"/>
      <c r="OPD710" s="36"/>
      <c r="OPE710" s="41"/>
      <c r="OPF710" s="36"/>
      <c r="OPG710" s="34"/>
      <c r="OPH710" s="34"/>
      <c r="OPI710" s="37"/>
      <c r="OPJ710" s="38"/>
      <c r="OPK710" s="34"/>
      <c r="OPL710" s="39"/>
      <c r="OPM710" s="39"/>
      <c r="OPN710" s="39"/>
      <c r="OPO710" s="39"/>
      <c r="OPP710" s="39"/>
      <c r="OPQ710" s="39"/>
      <c r="OPR710" s="39"/>
      <c r="OPS710" s="39"/>
      <c r="OPT710" s="39"/>
      <c r="OPU710" s="39"/>
      <c r="OPV710" s="39"/>
      <c r="OPW710" s="37"/>
      <c r="OPX710" s="37"/>
      <c r="OPY710" s="37"/>
      <c r="OPZ710" s="37"/>
      <c r="OQA710" s="34"/>
      <c r="OQB710" s="40"/>
      <c r="OQC710" s="34"/>
      <c r="OQD710" s="34"/>
      <c r="OQE710" s="35"/>
      <c r="OQF710" s="36"/>
      <c r="OQG710" s="37"/>
      <c r="OQH710" s="34"/>
      <c r="OQI710" s="34"/>
      <c r="OQJ710" s="41"/>
      <c r="OQK710" s="41"/>
      <c r="OQL710" s="41"/>
      <c r="OQM710" s="41"/>
      <c r="OQN710" s="36"/>
      <c r="OQO710" s="41"/>
      <c r="OQP710" s="36"/>
      <c r="OQQ710" s="34"/>
      <c r="OQR710" s="34"/>
      <c r="OQS710" s="37"/>
      <c r="OQT710" s="38"/>
      <c r="OQU710" s="34"/>
      <c r="OQV710" s="39"/>
      <c r="OQW710" s="39"/>
      <c r="OQX710" s="39"/>
      <c r="OQY710" s="39"/>
      <c r="OQZ710" s="39"/>
      <c r="ORA710" s="39"/>
      <c r="ORB710" s="39"/>
      <c r="ORC710" s="39"/>
      <c r="ORD710" s="39"/>
      <c r="ORE710" s="39"/>
      <c r="ORF710" s="39"/>
      <c r="ORG710" s="37"/>
      <c r="ORH710" s="37"/>
      <c r="ORI710" s="37"/>
      <c r="ORJ710" s="37"/>
      <c r="ORK710" s="34"/>
      <c r="ORL710" s="40"/>
      <c r="ORM710" s="34"/>
      <c r="ORN710" s="34"/>
      <c r="ORO710" s="35"/>
      <c r="ORP710" s="36"/>
      <c r="ORQ710" s="37"/>
      <c r="ORR710" s="34"/>
      <c r="ORS710" s="34"/>
      <c r="ORT710" s="41"/>
      <c r="ORU710" s="41"/>
      <c r="ORV710" s="41"/>
      <c r="ORW710" s="41"/>
      <c r="ORX710" s="36"/>
      <c r="ORY710" s="41"/>
      <c r="ORZ710" s="36"/>
      <c r="OSA710" s="34"/>
      <c r="OSB710" s="34"/>
      <c r="OSC710" s="37"/>
      <c r="OSD710" s="38"/>
      <c r="OSE710" s="34"/>
      <c r="OSF710" s="39"/>
      <c r="OSG710" s="39"/>
      <c r="OSH710" s="39"/>
      <c r="OSI710" s="39"/>
      <c r="OSJ710" s="39"/>
      <c r="OSK710" s="39"/>
      <c r="OSL710" s="39"/>
      <c r="OSM710" s="39"/>
      <c r="OSN710" s="39"/>
      <c r="OSO710" s="39"/>
      <c r="OSP710" s="39"/>
      <c r="OSQ710" s="37"/>
      <c r="OSR710" s="37"/>
      <c r="OSS710" s="37"/>
      <c r="OST710" s="37"/>
      <c r="OSU710" s="34"/>
      <c r="OSV710" s="40"/>
      <c r="OSW710" s="34"/>
      <c r="OSX710" s="34"/>
      <c r="OSY710" s="35"/>
      <c r="OSZ710" s="36"/>
      <c r="OTA710" s="37"/>
      <c r="OTB710" s="34"/>
      <c r="OTC710" s="34"/>
      <c r="OTD710" s="41"/>
      <c r="OTE710" s="41"/>
      <c r="OTF710" s="41"/>
      <c r="OTG710" s="41"/>
      <c r="OTH710" s="36"/>
      <c r="OTI710" s="41"/>
      <c r="OTJ710" s="36"/>
      <c r="OTK710" s="34"/>
      <c r="OTL710" s="34"/>
      <c r="OTM710" s="37"/>
      <c r="OTN710" s="38"/>
      <c r="OTO710" s="34"/>
      <c r="OTP710" s="39"/>
      <c r="OTQ710" s="39"/>
      <c r="OTR710" s="39"/>
      <c r="OTS710" s="39"/>
      <c r="OTT710" s="39"/>
      <c r="OTU710" s="39"/>
      <c r="OTV710" s="39"/>
      <c r="OTW710" s="39"/>
      <c r="OTX710" s="39"/>
      <c r="OTY710" s="39"/>
      <c r="OTZ710" s="39"/>
      <c r="OUA710" s="37"/>
      <c r="OUB710" s="37"/>
      <c r="OUC710" s="37"/>
      <c r="OUD710" s="37"/>
      <c r="OUE710" s="34"/>
      <c r="OUF710" s="40"/>
      <c r="OUG710" s="34"/>
      <c r="OUH710" s="34"/>
      <c r="OUI710" s="35"/>
      <c r="OUJ710" s="36"/>
      <c r="OUK710" s="37"/>
      <c r="OUL710" s="34"/>
      <c r="OUM710" s="34"/>
      <c r="OUN710" s="41"/>
      <c r="OUO710" s="41"/>
      <c r="OUP710" s="41"/>
      <c r="OUQ710" s="41"/>
      <c r="OUR710" s="36"/>
      <c r="OUS710" s="41"/>
      <c r="OUT710" s="36"/>
      <c r="OUU710" s="34"/>
      <c r="OUV710" s="34"/>
      <c r="OUW710" s="37"/>
      <c r="OUX710" s="38"/>
      <c r="OUY710" s="34"/>
      <c r="OUZ710" s="39"/>
      <c r="OVA710" s="39"/>
      <c r="OVB710" s="39"/>
      <c r="OVC710" s="39"/>
      <c r="OVD710" s="39"/>
      <c r="OVE710" s="39"/>
      <c r="OVF710" s="39"/>
      <c r="OVG710" s="39"/>
      <c r="OVH710" s="39"/>
      <c r="OVI710" s="39"/>
      <c r="OVJ710" s="39"/>
      <c r="OVK710" s="37"/>
      <c r="OVL710" s="37"/>
      <c r="OVM710" s="37"/>
      <c r="OVN710" s="37"/>
      <c r="OVO710" s="34"/>
      <c r="OVP710" s="40"/>
      <c r="OVQ710" s="34"/>
      <c r="OVR710" s="34"/>
      <c r="OVS710" s="35"/>
      <c r="OVT710" s="36"/>
      <c r="OVU710" s="37"/>
      <c r="OVV710" s="34"/>
      <c r="OVW710" s="34"/>
      <c r="OVX710" s="41"/>
      <c r="OVY710" s="41"/>
      <c r="OVZ710" s="41"/>
      <c r="OWA710" s="41"/>
      <c r="OWB710" s="36"/>
      <c r="OWC710" s="41"/>
      <c r="OWD710" s="36"/>
      <c r="OWE710" s="34"/>
      <c r="OWF710" s="34"/>
      <c r="OWG710" s="37"/>
      <c r="OWH710" s="38"/>
      <c r="OWI710" s="34"/>
      <c r="OWJ710" s="39"/>
      <c r="OWK710" s="39"/>
      <c r="OWL710" s="39"/>
      <c r="OWM710" s="39"/>
      <c r="OWN710" s="39"/>
      <c r="OWO710" s="39"/>
      <c r="OWP710" s="39"/>
      <c r="OWQ710" s="39"/>
      <c r="OWR710" s="39"/>
      <c r="OWS710" s="39"/>
      <c r="OWT710" s="39"/>
      <c r="OWU710" s="37"/>
      <c r="OWV710" s="37"/>
      <c r="OWW710" s="37"/>
      <c r="OWX710" s="37"/>
      <c r="OWY710" s="34"/>
      <c r="OWZ710" s="40"/>
      <c r="OXA710" s="34"/>
      <c r="OXB710" s="34"/>
      <c r="OXC710" s="35"/>
      <c r="OXD710" s="36"/>
      <c r="OXE710" s="37"/>
      <c r="OXF710" s="34"/>
      <c r="OXG710" s="34"/>
      <c r="OXH710" s="41"/>
      <c r="OXI710" s="41"/>
      <c r="OXJ710" s="41"/>
      <c r="OXK710" s="41"/>
      <c r="OXL710" s="36"/>
      <c r="OXM710" s="41"/>
      <c r="OXN710" s="36"/>
      <c r="OXO710" s="34"/>
      <c r="OXP710" s="34"/>
      <c r="OXQ710" s="37"/>
      <c r="OXR710" s="38"/>
      <c r="OXS710" s="34"/>
      <c r="OXT710" s="39"/>
      <c r="OXU710" s="39"/>
      <c r="OXV710" s="39"/>
      <c r="OXW710" s="39"/>
      <c r="OXX710" s="39"/>
      <c r="OXY710" s="39"/>
      <c r="OXZ710" s="39"/>
      <c r="OYA710" s="39"/>
      <c r="OYB710" s="39"/>
      <c r="OYC710" s="39"/>
      <c r="OYD710" s="39"/>
      <c r="OYE710" s="37"/>
      <c r="OYF710" s="37"/>
      <c r="OYG710" s="37"/>
      <c r="OYH710" s="37"/>
      <c r="OYI710" s="34"/>
      <c r="OYJ710" s="40"/>
      <c r="OYK710" s="34"/>
      <c r="OYL710" s="34"/>
      <c r="OYM710" s="35"/>
      <c r="OYN710" s="36"/>
      <c r="OYO710" s="37"/>
      <c r="OYP710" s="34"/>
      <c r="OYQ710" s="34"/>
      <c r="OYR710" s="41"/>
      <c r="OYS710" s="41"/>
      <c r="OYT710" s="41"/>
      <c r="OYU710" s="41"/>
      <c r="OYV710" s="36"/>
      <c r="OYW710" s="41"/>
      <c r="OYX710" s="36"/>
      <c r="OYY710" s="34"/>
      <c r="OYZ710" s="34"/>
      <c r="OZA710" s="37"/>
      <c r="OZB710" s="38"/>
      <c r="OZC710" s="34"/>
      <c r="OZD710" s="39"/>
      <c r="OZE710" s="39"/>
      <c r="OZF710" s="39"/>
      <c r="OZG710" s="39"/>
      <c r="OZH710" s="39"/>
      <c r="OZI710" s="39"/>
      <c r="OZJ710" s="39"/>
      <c r="OZK710" s="39"/>
      <c r="OZL710" s="39"/>
      <c r="OZM710" s="39"/>
      <c r="OZN710" s="39"/>
      <c r="OZO710" s="37"/>
      <c r="OZP710" s="37"/>
      <c r="OZQ710" s="37"/>
      <c r="OZR710" s="37"/>
      <c r="OZS710" s="34"/>
      <c r="OZT710" s="40"/>
      <c r="OZU710" s="34"/>
      <c r="OZV710" s="34"/>
      <c r="OZW710" s="35"/>
      <c r="OZX710" s="36"/>
      <c r="OZY710" s="37"/>
      <c r="OZZ710" s="34"/>
      <c r="PAA710" s="34"/>
      <c r="PAB710" s="41"/>
      <c r="PAC710" s="41"/>
      <c r="PAD710" s="41"/>
      <c r="PAE710" s="41"/>
      <c r="PAF710" s="36"/>
      <c r="PAG710" s="41"/>
      <c r="PAH710" s="36"/>
      <c r="PAI710" s="34"/>
      <c r="PAJ710" s="34"/>
      <c r="PAK710" s="37"/>
      <c r="PAL710" s="38"/>
      <c r="PAM710" s="34"/>
      <c r="PAN710" s="39"/>
      <c r="PAO710" s="39"/>
      <c r="PAP710" s="39"/>
      <c r="PAQ710" s="39"/>
      <c r="PAR710" s="39"/>
      <c r="PAS710" s="39"/>
      <c r="PAT710" s="39"/>
      <c r="PAU710" s="39"/>
      <c r="PAV710" s="39"/>
      <c r="PAW710" s="39"/>
      <c r="PAX710" s="39"/>
      <c r="PAY710" s="37"/>
      <c r="PAZ710" s="37"/>
      <c r="PBA710" s="37"/>
      <c r="PBB710" s="37"/>
      <c r="PBC710" s="34"/>
      <c r="PBD710" s="40"/>
      <c r="PBE710" s="34"/>
      <c r="PBF710" s="34"/>
      <c r="PBG710" s="35"/>
      <c r="PBH710" s="36"/>
      <c r="PBI710" s="37"/>
      <c r="PBJ710" s="34"/>
      <c r="PBK710" s="34"/>
      <c r="PBL710" s="41"/>
      <c r="PBM710" s="41"/>
      <c r="PBN710" s="41"/>
      <c r="PBO710" s="41"/>
      <c r="PBP710" s="36"/>
      <c r="PBQ710" s="41"/>
      <c r="PBR710" s="36"/>
      <c r="PBS710" s="34"/>
      <c r="PBT710" s="34"/>
      <c r="PBU710" s="37"/>
      <c r="PBV710" s="38"/>
      <c r="PBW710" s="34"/>
      <c r="PBX710" s="39"/>
      <c r="PBY710" s="39"/>
      <c r="PBZ710" s="39"/>
      <c r="PCA710" s="39"/>
      <c r="PCB710" s="39"/>
      <c r="PCC710" s="39"/>
      <c r="PCD710" s="39"/>
      <c r="PCE710" s="39"/>
      <c r="PCF710" s="39"/>
      <c r="PCG710" s="39"/>
      <c r="PCH710" s="39"/>
      <c r="PCI710" s="37"/>
      <c r="PCJ710" s="37"/>
      <c r="PCK710" s="37"/>
      <c r="PCL710" s="37"/>
      <c r="PCM710" s="34"/>
      <c r="PCN710" s="40"/>
      <c r="PCO710" s="34"/>
      <c r="PCP710" s="34"/>
      <c r="PCQ710" s="35"/>
      <c r="PCR710" s="36"/>
      <c r="PCS710" s="37"/>
      <c r="PCT710" s="34"/>
      <c r="PCU710" s="34"/>
      <c r="PCV710" s="41"/>
      <c r="PCW710" s="41"/>
      <c r="PCX710" s="41"/>
      <c r="PCY710" s="41"/>
      <c r="PCZ710" s="36"/>
      <c r="PDA710" s="41"/>
      <c r="PDB710" s="36"/>
      <c r="PDC710" s="34"/>
      <c r="PDD710" s="34"/>
      <c r="PDE710" s="37"/>
      <c r="PDF710" s="38"/>
      <c r="PDG710" s="34"/>
      <c r="PDH710" s="39"/>
      <c r="PDI710" s="39"/>
      <c r="PDJ710" s="39"/>
      <c r="PDK710" s="39"/>
      <c r="PDL710" s="39"/>
      <c r="PDM710" s="39"/>
      <c r="PDN710" s="39"/>
      <c r="PDO710" s="39"/>
      <c r="PDP710" s="39"/>
      <c r="PDQ710" s="39"/>
      <c r="PDR710" s="39"/>
      <c r="PDS710" s="37"/>
      <c r="PDT710" s="37"/>
      <c r="PDU710" s="37"/>
      <c r="PDV710" s="37"/>
      <c r="PDW710" s="34"/>
      <c r="PDX710" s="40"/>
      <c r="PDY710" s="34"/>
      <c r="PDZ710" s="34"/>
      <c r="PEA710" s="35"/>
      <c r="PEB710" s="36"/>
      <c r="PEC710" s="37"/>
      <c r="PED710" s="34"/>
      <c r="PEE710" s="34"/>
      <c r="PEF710" s="41"/>
      <c r="PEG710" s="41"/>
      <c r="PEH710" s="41"/>
      <c r="PEI710" s="41"/>
      <c r="PEJ710" s="36"/>
      <c r="PEK710" s="41"/>
      <c r="PEL710" s="36"/>
      <c r="PEM710" s="34"/>
      <c r="PEN710" s="34"/>
      <c r="PEO710" s="37"/>
      <c r="PEP710" s="38"/>
      <c r="PEQ710" s="34"/>
      <c r="PER710" s="39"/>
      <c r="PES710" s="39"/>
      <c r="PET710" s="39"/>
      <c r="PEU710" s="39"/>
      <c r="PEV710" s="39"/>
      <c r="PEW710" s="39"/>
      <c r="PEX710" s="39"/>
      <c r="PEY710" s="39"/>
      <c r="PEZ710" s="39"/>
      <c r="PFA710" s="39"/>
      <c r="PFB710" s="39"/>
      <c r="PFC710" s="37"/>
      <c r="PFD710" s="37"/>
      <c r="PFE710" s="37"/>
      <c r="PFF710" s="37"/>
      <c r="PFG710" s="34"/>
      <c r="PFH710" s="40"/>
      <c r="PFI710" s="34"/>
      <c r="PFJ710" s="34"/>
      <c r="PFK710" s="35"/>
      <c r="PFL710" s="36"/>
      <c r="PFM710" s="37"/>
      <c r="PFN710" s="34"/>
      <c r="PFO710" s="34"/>
      <c r="PFP710" s="41"/>
      <c r="PFQ710" s="41"/>
      <c r="PFR710" s="41"/>
      <c r="PFS710" s="41"/>
      <c r="PFT710" s="36"/>
      <c r="PFU710" s="41"/>
      <c r="PFV710" s="36"/>
      <c r="PFW710" s="34"/>
      <c r="PFX710" s="34"/>
      <c r="PFY710" s="37"/>
      <c r="PFZ710" s="38"/>
      <c r="PGA710" s="34"/>
      <c r="PGB710" s="39"/>
      <c r="PGC710" s="39"/>
      <c r="PGD710" s="39"/>
      <c r="PGE710" s="39"/>
      <c r="PGF710" s="39"/>
      <c r="PGG710" s="39"/>
      <c r="PGH710" s="39"/>
      <c r="PGI710" s="39"/>
      <c r="PGJ710" s="39"/>
      <c r="PGK710" s="39"/>
      <c r="PGL710" s="39"/>
      <c r="PGM710" s="37"/>
      <c r="PGN710" s="37"/>
      <c r="PGO710" s="37"/>
      <c r="PGP710" s="37"/>
      <c r="PGQ710" s="34"/>
      <c r="PGR710" s="40"/>
      <c r="PGS710" s="34"/>
      <c r="PGT710" s="34"/>
      <c r="PGU710" s="35"/>
      <c r="PGV710" s="36"/>
      <c r="PGW710" s="37"/>
      <c r="PGX710" s="34"/>
      <c r="PGY710" s="34"/>
      <c r="PGZ710" s="41"/>
      <c r="PHA710" s="41"/>
      <c r="PHB710" s="41"/>
      <c r="PHC710" s="41"/>
      <c r="PHD710" s="36"/>
      <c r="PHE710" s="41"/>
      <c r="PHF710" s="36"/>
      <c r="PHG710" s="34"/>
      <c r="PHH710" s="34"/>
      <c r="PHI710" s="37"/>
      <c r="PHJ710" s="38"/>
      <c r="PHK710" s="34"/>
      <c r="PHL710" s="39"/>
      <c r="PHM710" s="39"/>
      <c r="PHN710" s="39"/>
      <c r="PHO710" s="39"/>
      <c r="PHP710" s="39"/>
      <c r="PHQ710" s="39"/>
      <c r="PHR710" s="39"/>
      <c r="PHS710" s="39"/>
      <c r="PHT710" s="39"/>
      <c r="PHU710" s="39"/>
      <c r="PHV710" s="39"/>
      <c r="PHW710" s="37"/>
      <c r="PHX710" s="37"/>
      <c r="PHY710" s="37"/>
      <c r="PHZ710" s="37"/>
      <c r="PIA710" s="34"/>
      <c r="PIB710" s="40"/>
      <c r="PIC710" s="34"/>
      <c r="PID710" s="34"/>
      <c r="PIE710" s="35"/>
      <c r="PIF710" s="36"/>
      <c r="PIG710" s="37"/>
      <c r="PIH710" s="34"/>
      <c r="PII710" s="34"/>
      <c r="PIJ710" s="41"/>
      <c r="PIK710" s="41"/>
      <c r="PIL710" s="41"/>
      <c r="PIM710" s="41"/>
      <c r="PIN710" s="36"/>
      <c r="PIO710" s="41"/>
      <c r="PIP710" s="36"/>
      <c r="PIQ710" s="34"/>
      <c r="PIR710" s="34"/>
      <c r="PIS710" s="37"/>
      <c r="PIT710" s="38"/>
      <c r="PIU710" s="34"/>
      <c r="PIV710" s="39"/>
      <c r="PIW710" s="39"/>
      <c r="PIX710" s="39"/>
      <c r="PIY710" s="39"/>
      <c r="PIZ710" s="39"/>
      <c r="PJA710" s="39"/>
      <c r="PJB710" s="39"/>
      <c r="PJC710" s="39"/>
      <c r="PJD710" s="39"/>
      <c r="PJE710" s="39"/>
      <c r="PJF710" s="39"/>
      <c r="PJG710" s="37"/>
      <c r="PJH710" s="37"/>
      <c r="PJI710" s="37"/>
      <c r="PJJ710" s="37"/>
      <c r="PJK710" s="34"/>
      <c r="PJL710" s="40"/>
      <c r="PJM710" s="34"/>
      <c r="PJN710" s="34"/>
      <c r="PJO710" s="35"/>
      <c r="PJP710" s="36"/>
      <c r="PJQ710" s="37"/>
      <c r="PJR710" s="34"/>
      <c r="PJS710" s="34"/>
      <c r="PJT710" s="41"/>
      <c r="PJU710" s="41"/>
      <c r="PJV710" s="41"/>
      <c r="PJW710" s="41"/>
      <c r="PJX710" s="36"/>
      <c r="PJY710" s="41"/>
      <c r="PJZ710" s="36"/>
      <c r="PKA710" s="34"/>
      <c r="PKB710" s="34"/>
      <c r="PKC710" s="37"/>
      <c r="PKD710" s="38"/>
      <c r="PKE710" s="34"/>
      <c r="PKF710" s="39"/>
      <c r="PKG710" s="39"/>
      <c r="PKH710" s="39"/>
      <c r="PKI710" s="39"/>
      <c r="PKJ710" s="39"/>
      <c r="PKK710" s="39"/>
      <c r="PKL710" s="39"/>
      <c r="PKM710" s="39"/>
      <c r="PKN710" s="39"/>
      <c r="PKO710" s="39"/>
      <c r="PKP710" s="39"/>
      <c r="PKQ710" s="37"/>
      <c r="PKR710" s="37"/>
      <c r="PKS710" s="37"/>
      <c r="PKT710" s="37"/>
      <c r="PKU710" s="34"/>
      <c r="PKV710" s="40"/>
      <c r="PKW710" s="34"/>
      <c r="PKX710" s="34"/>
      <c r="PKY710" s="35"/>
      <c r="PKZ710" s="36"/>
      <c r="PLA710" s="37"/>
      <c r="PLB710" s="34"/>
      <c r="PLC710" s="34"/>
      <c r="PLD710" s="41"/>
      <c r="PLE710" s="41"/>
      <c r="PLF710" s="41"/>
      <c r="PLG710" s="41"/>
      <c r="PLH710" s="36"/>
      <c r="PLI710" s="41"/>
      <c r="PLJ710" s="36"/>
      <c r="PLK710" s="34"/>
      <c r="PLL710" s="34"/>
      <c r="PLM710" s="37"/>
      <c r="PLN710" s="38"/>
      <c r="PLO710" s="34"/>
      <c r="PLP710" s="39"/>
      <c r="PLQ710" s="39"/>
      <c r="PLR710" s="39"/>
      <c r="PLS710" s="39"/>
      <c r="PLT710" s="39"/>
      <c r="PLU710" s="39"/>
      <c r="PLV710" s="39"/>
      <c r="PLW710" s="39"/>
      <c r="PLX710" s="39"/>
      <c r="PLY710" s="39"/>
      <c r="PLZ710" s="39"/>
      <c r="PMA710" s="37"/>
      <c r="PMB710" s="37"/>
      <c r="PMC710" s="37"/>
      <c r="PMD710" s="37"/>
      <c r="PME710" s="34"/>
      <c r="PMF710" s="40"/>
      <c r="PMG710" s="34"/>
      <c r="PMH710" s="34"/>
      <c r="PMI710" s="35"/>
      <c r="PMJ710" s="36"/>
      <c r="PMK710" s="37"/>
      <c r="PML710" s="34"/>
      <c r="PMM710" s="34"/>
      <c r="PMN710" s="41"/>
      <c r="PMO710" s="41"/>
      <c r="PMP710" s="41"/>
      <c r="PMQ710" s="41"/>
      <c r="PMR710" s="36"/>
      <c r="PMS710" s="41"/>
      <c r="PMT710" s="36"/>
      <c r="PMU710" s="34"/>
      <c r="PMV710" s="34"/>
      <c r="PMW710" s="37"/>
      <c r="PMX710" s="38"/>
      <c r="PMY710" s="34"/>
      <c r="PMZ710" s="39"/>
      <c r="PNA710" s="39"/>
      <c r="PNB710" s="39"/>
      <c r="PNC710" s="39"/>
      <c r="PND710" s="39"/>
      <c r="PNE710" s="39"/>
      <c r="PNF710" s="39"/>
      <c r="PNG710" s="39"/>
      <c r="PNH710" s="39"/>
      <c r="PNI710" s="39"/>
      <c r="PNJ710" s="39"/>
      <c r="PNK710" s="37"/>
      <c r="PNL710" s="37"/>
      <c r="PNM710" s="37"/>
      <c r="PNN710" s="37"/>
      <c r="PNO710" s="34"/>
      <c r="PNP710" s="40"/>
      <c r="PNQ710" s="34"/>
      <c r="PNR710" s="34"/>
      <c r="PNS710" s="35"/>
      <c r="PNT710" s="36"/>
      <c r="PNU710" s="37"/>
      <c r="PNV710" s="34"/>
      <c r="PNW710" s="34"/>
      <c r="PNX710" s="41"/>
      <c r="PNY710" s="41"/>
      <c r="PNZ710" s="41"/>
      <c r="POA710" s="41"/>
      <c r="POB710" s="36"/>
      <c r="POC710" s="41"/>
      <c r="POD710" s="36"/>
      <c r="POE710" s="34"/>
      <c r="POF710" s="34"/>
      <c r="POG710" s="37"/>
      <c r="POH710" s="38"/>
      <c r="POI710" s="34"/>
      <c r="POJ710" s="39"/>
      <c r="POK710" s="39"/>
      <c r="POL710" s="39"/>
      <c r="POM710" s="39"/>
      <c r="PON710" s="39"/>
      <c r="POO710" s="39"/>
      <c r="POP710" s="39"/>
      <c r="POQ710" s="39"/>
      <c r="POR710" s="39"/>
      <c r="POS710" s="39"/>
      <c r="POT710" s="39"/>
      <c r="POU710" s="37"/>
      <c r="POV710" s="37"/>
      <c r="POW710" s="37"/>
      <c r="POX710" s="37"/>
      <c r="POY710" s="34"/>
      <c r="POZ710" s="40"/>
      <c r="PPA710" s="34"/>
      <c r="PPB710" s="34"/>
      <c r="PPC710" s="35"/>
      <c r="PPD710" s="36"/>
      <c r="PPE710" s="37"/>
      <c r="PPF710" s="34"/>
      <c r="PPG710" s="34"/>
      <c r="PPH710" s="41"/>
      <c r="PPI710" s="41"/>
      <c r="PPJ710" s="41"/>
      <c r="PPK710" s="41"/>
      <c r="PPL710" s="36"/>
      <c r="PPM710" s="41"/>
      <c r="PPN710" s="36"/>
      <c r="PPO710" s="34"/>
      <c r="PPP710" s="34"/>
      <c r="PPQ710" s="37"/>
      <c r="PPR710" s="38"/>
      <c r="PPS710" s="34"/>
      <c r="PPT710" s="39"/>
      <c r="PPU710" s="39"/>
      <c r="PPV710" s="39"/>
      <c r="PPW710" s="39"/>
      <c r="PPX710" s="39"/>
      <c r="PPY710" s="39"/>
      <c r="PPZ710" s="39"/>
      <c r="PQA710" s="39"/>
      <c r="PQB710" s="39"/>
      <c r="PQC710" s="39"/>
      <c r="PQD710" s="39"/>
      <c r="PQE710" s="37"/>
      <c r="PQF710" s="37"/>
      <c r="PQG710" s="37"/>
      <c r="PQH710" s="37"/>
      <c r="PQI710" s="34"/>
      <c r="PQJ710" s="40"/>
      <c r="PQK710" s="34"/>
      <c r="PQL710" s="34"/>
      <c r="PQM710" s="35"/>
      <c r="PQN710" s="36"/>
      <c r="PQO710" s="37"/>
      <c r="PQP710" s="34"/>
      <c r="PQQ710" s="34"/>
      <c r="PQR710" s="41"/>
      <c r="PQS710" s="41"/>
      <c r="PQT710" s="41"/>
      <c r="PQU710" s="41"/>
      <c r="PQV710" s="36"/>
      <c r="PQW710" s="41"/>
      <c r="PQX710" s="36"/>
      <c r="PQY710" s="34"/>
      <c r="PQZ710" s="34"/>
      <c r="PRA710" s="37"/>
      <c r="PRB710" s="38"/>
      <c r="PRC710" s="34"/>
      <c r="PRD710" s="39"/>
      <c r="PRE710" s="39"/>
      <c r="PRF710" s="39"/>
      <c r="PRG710" s="39"/>
      <c r="PRH710" s="39"/>
      <c r="PRI710" s="39"/>
      <c r="PRJ710" s="39"/>
      <c r="PRK710" s="39"/>
      <c r="PRL710" s="39"/>
      <c r="PRM710" s="39"/>
      <c r="PRN710" s="39"/>
      <c r="PRO710" s="37"/>
      <c r="PRP710" s="37"/>
      <c r="PRQ710" s="37"/>
      <c r="PRR710" s="37"/>
      <c r="PRS710" s="34"/>
      <c r="PRT710" s="40"/>
      <c r="PRU710" s="34"/>
      <c r="PRV710" s="34"/>
      <c r="PRW710" s="35"/>
      <c r="PRX710" s="36"/>
      <c r="PRY710" s="37"/>
      <c r="PRZ710" s="34"/>
      <c r="PSA710" s="34"/>
      <c r="PSB710" s="41"/>
      <c r="PSC710" s="41"/>
      <c r="PSD710" s="41"/>
      <c r="PSE710" s="41"/>
      <c r="PSF710" s="36"/>
      <c r="PSG710" s="41"/>
      <c r="PSH710" s="36"/>
      <c r="PSI710" s="34"/>
      <c r="PSJ710" s="34"/>
      <c r="PSK710" s="37"/>
      <c r="PSL710" s="38"/>
      <c r="PSM710" s="34"/>
      <c r="PSN710" s="39"/>
      <c r="PSO710" s="39"/>
      <c r="PSP710" s="39"/>
      <c r="PSQ710" s="39"/>
      <c r="PSR710" s="39"/>
      <c r="PSS710" s="39"/>
      <c r="PST710" s="39"/>
      <c r="PSU710" s="39"/>
      <c r="PSV710" s="39"/>
      <c r="PSW710" s="39"/>
      <c r="PSX710" s="39"/>
      <c r="PSY710" s="37"/>
      <c r="PSZ710" s="37"/>
      <c r="PTA710" s="37"/>
      <c r="PTB710" s="37"/>
      <c r="PTC710" s="34"/>
      <c r="PTD710" s="40"/>
      <c r="PTE710" s="34"/>
      <c r="PTF710" s="34"/>
      <c r="PTG710" s="35"/>
      <c r="PTH710" s="36"/>
      <c r="PTI710" s="37"/>
      <c r="PTJ710" s="34"/>
      <c r="PTK710" s="34"/>
      <c r="PTL710" s="41"/>
      <c r="PTM710" s="41"/>
      <c r="PTN710" s="41"/>
      <c r="PTO710" s="41"/>
      <c r="PTP710" s="36"/>
      <c r="PTQ710" s="41"/>
      <c r="PTR710" s="36"/>
      <c r="PTS710" s="34"/>
      <c r="PTT710" s="34"/>
      <c r="PTU710" s="37"/>
      <c r="PTV710" s="38"/>
      <c r="PTW710" s="34"/>
      <c r="PTX710" s="39"/>
      <c r="PTY710" s="39"/>
      <c r="PTZ710" s="39"/>
      <c r="PUA710" s="39"/>
      <c r="PUB710" s="39"/>
      <c r="PUC710" s="39"/>
      <c r="PUD710" s="39"/>
      <c r="PUE710" s="39"/>
      <c r="PUF710" s="39"/>
      <c r="PUG710" s="39"/>
      <c r="PUH710" s="39"/>
      <c r="PUI710" s="37"/>
      <c r="PUJ710" s="37"/>
      <c r="PUK710" s="37"/>
      <c r="PUL710" s="37"/>
      <c r="PUM710" s="34"/>
      <c r="PUN710" s="40"/>
      <c r="PUO710" s="34"/>
      <c r="PUP710" s="34"/>
      <c r="PUQ710" s="35"/>
      <c r="PUR710" s="36"/>
      <c r="PUS710" s="37"/>
      <c r="PUT710" s="34"/>
      <c r="PUU710" s="34"/>
      <c r="PUV710" s="41"/>
      <c r="PUW710" s="41"/>
      <c r="PUX710" s="41"/>
      <c r="PUY710" s="41"/>
      <c r="PUZ710" s="36"/>
      <c r="PVA710" s="41"/>
      <c r="PVB710" s="36"/>
      <c r="PVC710" s="34"/>
      <c r="PVD710" s="34"/>
      <c r="PVE710" s="37"/>
      <c r="PVF710" s="38"/>
      <c r="PVG710" s="34"/>
      <c r="PVH710" s="39"/>
      <c r="PVI710" s="39"/>
      <c r="PVJ710" s="39"/>
      <c r="PVK710" s="39"/>
      <c r="PVL710" s="39"/>
      <c r="PVM710" s="39"/>
      <c r="PVN710" s="39"/>
      <c r="PVO710" s="39"/>
      <c r="PVP710" s="39"/>
      <c r="PVQ710" s="39"/>
      <c r="PVR710" s="39"/>
      <c r="PVS710" s="37"/>
      <c r="PVT710" s="37"/>
      <c r="PVU710" s="37"/>
      <c r="PVV710" s="37"/>
      <c r="PVW710" s="34"/>
      <c r="PVX710" s="40"/>
      <c r="PVY710" s="34"/>
      <c r="PVZ710" s="34"/>
      <c r="PWA710" s="35"/>
      <c r="PWB710" s="36"/>
      <c r="PWC710" s="37"/>
      <c r="PWD710" s="34"/>
      <c r="PWE710" s="34"/>
      <c r="PWF710" s="41"/>
      <c r="PWG710" s="41"/>
      <c r="PWH710" s="41"/>
      <c r="PWI710" s="41"/>
      <c r="PWJ710" s="36"/>
      <c r="PWK710" s="41"/>
      <c r="PWL710" s="36"/>
      <c r="PWM710" s="34"/>
      <c r="PWN710" s="34"/>
      <c r="PWO710" s="37"/>
      <c r="PWP710" s="38"/>
      <c r="PWQ710" s="34"/>
      <c r="PWR710" s="39"/>
      <c r="PWS710" s="39"/>
      <c r="PWT710" s="39"/>
      <c r="PWU710" s="39"/>
      <c r="PWV710" s="39"/>
      <c r="PWW710" s="39"/>
      <c r="PWX710" s="39"/>
      <c r="PWY710" s="39"/>
      <c r="PWZ710" s="39"/>
      <c r="PXA710" s="39"/>
      <c r="PXB710" s="39"/>
      <c r="PXC710" s="37"/>
      <c r="PXD710" s="37"/>
      <c r="PXE710" s="37"/>
      <c r="PXF710" s="37"/>
      <c r="PXG710" s="34"/>
      <c r="PXH710" s="40"/>
      <c r="PXI710" s="34"/>
      <c r="PXJ710" s="34"/>
      <c r="PXK710" s="35"/>
      <c r="PXL710" s="36"/>
      <c r="PXM710" s="37"/>
      <c r="PXN710" s="34"/>
      <c r="PXO710" s="34"/>
      <c r="PXP710" s="41"/>
      <c r="PXQ710" s="41"/>
      <c r="PXR710" s="41"/>
      <c r="PXS710" s="41"/>
      <c r="PXT710" s="36"/>
      <c r="PXU710" s="41"/>
      <c r="PXV710" s="36"/>
      <c r="PXW710" s="34"/>
      <c r="PXX710" s="34"/>
      <c r="PXY710" s="37"/>
      <c r="PXZ710" s="38"/>
      <c r="PYA710" s="34"/>
      <c r="PYB710" s="39"/>
      <c r="PYC710" s="39"/>
      <c r="PYD710" s="39"/>
      <c r="PYE710" s="39"/>
      <c r="PYF710" s="39"/>
      <c r="PYG710" s="39"/>
      <c r="PYH710" s="39"/>
      <c r="PYI710" s="39"/>
      <c r="PYJ710" s="39"/>
      <c r="PYK710" s="39"/>
      <c r="PYL710" s="39"/>
      <c r="PYM710" s="37"/>
      <c r="PYN710" s="37"/>
      <c r="PYO710" s="37"/>
      <c r="PYP710" s="37"/>
      <c r="PYQ710" s="34"/>
      <c r="PYR710" s="40"/>
      <c r="PYS710" s="34"/>
      <c r="PYT710" s="34"/>
      <c r="PYU710" s="35"/>
      <c r="PYV710" s="36"/>
      <c r="PYW710" s="37"/>
      <c r="PYX710" s="34"/>
      <c r="PYY710" s="34"/>
      <c r="PYZ710" s="41"/>
      <c r="PZA710" s="41"/>
      <c r="PZB710" s="41"/>
      <c r="PZC710" s="41"/>
      <c r="PZD710" s="36"/>
      <c r="PZE710" s="41"/>
      <c r="PZF710" s="36"/>
      <c r="PZG710" s="34"/>
      <c r="PZH710" s="34"/>
      <c r="PZI710" s="37"/>
      <c r="PZJ710" s="38"/>
      <c r="PZK710" s="34"/>
      <c r="PZL710" s="39"/>
      <c r="PZM710" s="39"/>
      <c r="PZN710" s="39"/>
      <c r="PZO710" s="39"/>
      <c r="PZP710" s="39"/>
      <c r="PZQ710" s="39"/>
      <c r="PZR710" s="39"/>
      <c r="PZS710" s="39"/>
      <c r="PZT710" s="39"/>
      <c r="PZU710" s="39"/>
      <c r="PZV710" s="39"/>
      <c r="PZW710" s="37"/>
      <c r="PZX710" s="37"/>
      <c r="PZY710" s="37"/>
      <c r="PZZ710" s="37"/>
      <c r="QAA710" s="34"/>
      <c r="QAB710" s="40"/>
      <c r="QAC710" s="34"/>
      <c r="QAD710" s="34"/>
      <c r="QAE710" s="35"/>
      <c r="QAF710" s="36"/>
      <c r="QAG710" s="37"/>
      <c r="QAH710" s="34"/>
      <c r="QAI710" s="34"/>
      <c r="QAJ710" s="41"/>
      <c r="QAK710" s="41"/>
      <c r="QAL710" s="41"/>
      <c r="QAM710" s="41"/>
      <c r="QAN710" s="36"/>
      <c r="QAO710" s="41"/>
      <c r="QAP710" s="36"/>
      <c r="QAQ710" s="34"/>
      <c r="QAR710" s="34"/>
      <c r="QAS710" s="37"/>
      <c r="QAT710" s="38"/>
      <c r="QAU710" s="34"/>
      <c r="QAV710" s="39"/>
      <c r="QAW710" s="39"/>
      <c r="QAX710" s="39"/>
      <c r="QAY710" s="39"/>
      <c r="QAZ710" s="39"/>
      <c r="QBA710" s="39"/>
      <c r="QBB710" s="39"/>
      <c r="QBC710" s="39"/>
      <c r="QBD710" s="39"/>
      <c r="QBE710" s="39"/>
      <c r="QBF710" s="39"/>
      <c r="QBG710" s="37"/>
      <c r="QBH710" s="37"/>
      <c r="QBI710" s="37"/>
      <c r="QBJ710" s="37"/>
      <c r="QBK710" s="34"/>
      <c r="QBL710" s="40"/>
      <c r="QBM710" s="34"/>
      <c r="QBN710" s="34"/>
      <c r="QBO710" s="35"/>
      <c r="QBP710" s="36"/>
      <c r="QBQ710" s="37"/>
      <c r="QBR710" s="34"/>
      <c r="QBS710" s="34"/>
      <c r="QBT710" s="41"/>
      <c r="QBU710" s="41"/>
      <c r="QBV710" s="41"/>
      <c r="QBW710" s="41"/>
      <c r="QBX710" s="36"/>
      <c r="QBY710" s="41"/>
      <c r="QBZ710" s="36"/>
      <c r="QCA710" s="34"/>
      <c r="QCB710" s="34"/>
      <c r="QCC710" s="37"/>
      <c r="QCD710" s="38"/>
      <c r="QCE710" s="34"/>
      <c r="QCF710" s="39"/>
      <c r="QCG710" s="39"/>
      <c r="QCH710" s="39"/>
      <c r="QCI710" s="39"/>
      <c r="QCJ710" s="39"/>
      <c r="QCK710" s="39"/>
      <c r="QCL710" s="39"/>
      <c r="QCM710" s="39"/>
      <c r="QCN710" s="39"/>
      <c r="QCO710" s="39"/>
      <c r="QCP710" s="39"/>
      <c r="QCQ710" s="37"/>
      <c r="QCR710" s="37"/>
      <c r="QCS710" s="37"/>
      <c r="QCT710" s="37"/>
      <c r="QCU710" s="34"/>
      <c r="QCV710" s="40"/>
      <c r="QCW710" s="34"/>
      <c r="QCX710" s="34"/>
      <c r="QCY710" s="35"/>
      <c r="QCZ710" s="36"/>
      <c r="QDA710" s="37"/>
      <c r="QDB710" s="34"/>
      <c r="QDC710" s="34"/>
      <c r="QDD710" s="41"/>
      <c r="QDE710" s="41"/>
      <c r="QDF710" s="41"/>
      <c r="QDG710" s="41"/>
      <c r="QDH710" s="36"/>
      <c r="QDI710" s="41"/>
      <c r="QDJ710" s="36"/>
      <c r="QDK710" s="34"/>
      <c r="QDL710" s="34"/>
      <c r="QDM710" s="37"/>
      <c r="QDN710" s="38"/>
      <c r="QDO710" s="34"/>
      <c r="QDP710" s="39"/>
      <c r="QDQ710" s="39"/>
      <c r="QDR710" s="39"/>
      <c r="QDS710" s="39"/>
      <c r="QDT710" s="39"/>
      <c r="QDU710" s="39"/>
      <c r="QDV710" s="39"/>
      <c r="QDW710" s="39"/>
      <c r="QDX710" s="39"/>
      <c r="QDY710" s="39"/>
      <c r="QDZ710" s="39"/>
      <c r="QEA710" s="37"/>
      <c r="QEB710" s="37"/>
      <c r="QEC710" s="37"/>
      <c r="QED710" s="37"/>
      <c r="QEE710" s="34"/>
      <c r="QEF710" s="40"/>
      <c r="QEG710" s="34"/>
      <c r="QEH710" s="34"/>
      <c r="QEI710" s="35"/>
      <c r="QEJ710" s="36"/>
      <c r="QEK710" s="37"/>
      <c r="QEL710" s="34"/>
      <c r="QEM710" s="34"/>
      <c r="QEN710" s="41"/>
      <c r="QEO710" s="41"/>
      <c r="QEP710" s="41"/>
      <c r="QEQ710" s="41"/>
      <c r="QER710" s="36"/>
      <c r="QES710" s="41"/>
      <c r="QET710" s="36"/>
      <c r="QEU710" s="34"/>
      <c r="QEV710" s="34"/>
      <c r="QEW710" s="37"/>
      <c r="QEX710" s="38"/>
      <c r="QEY710" s="34"/>
      <c r="QEZ710" s="39"/>
      <c r="QFA710" s="39"/>
      <c r="QFB710" s="39"/>
      <c r="QFC710" s="39"/>
      <c r="QFD710" s="39"/>
      <c r="QFE710" s="39"/>
      <c r="QFF710" s="39"/>
      <c r="QFG710" s="39"/>
      <c r="QFH710" s="39"/>
      <c r="QFI710" s="39"/>
      <c r="QFJ710" s="39"/>
      <c r="QFK710" s="37"/>
      <c r="QFL710" s="37"/>
      <c r="QFM710" s="37"/>
      <c r="QFN710" s="37"/>
      <c r="QFO710" s="34"/>
      <c r="QFP710" s="40"/>
      <c r="QFQ710" s="34"/>
      <c r="QFR710" s="34"/>
      <c r="QFS710" s="35"/>
      <c r="QFT710" s="36"/>
      <c r="QFU710" s="37"/>
      <c r="QFV710" s="34"/>
      <c r="QFW710" s="34"/>
      <c r="QFX710" s="41"/>
      <c r="QFY710" s="41"/>
      <c r="QFZ710" s="41"/>
      <c r="QGA710" s="41"/>
      <c r="QGB710" s="36"/>
      <c r="QGC710" s="41"/>
      <c r="QGD710" s="36"/>
      <c r="QGE710" s="34"/>
      <c r="QGF710" s="34"/>
      <c r="QGG710" s="37"/>
      <c r="QGH710" s="38"/>
      <c r="QGI710" s="34"/>
      <c r="QGJ710" s="39"/>
      <c r="QGK710" s="39"/>
      <c r="QGL710" s="39"/>
      <c r="QGM710" s="39"/>
      <c r="QGN710" s="39"/>
      <c r="QGO710" s="39"/>
      <c r="QGP710" s="39"/>
      <c r="QGQ710" s="39"/>
      <c r="QGR710" s="39"/>
      <c r="QGS710" s="39"/>
      <c r="QGT710" s="39"/>
      <c r="QGU710" s="37"/>
      <c r="QGV710" s="37"/>
      <c r="QGW710" s="37"/>
      <c r="QGX710" s="37"/>
      <c r="QGY710" s="34"/>
      <c r="QGZ710" s="40"/>
      <c r="QHA710" s="34"/>
      <c r="QHB710" s="34"/>
      <c r="QHC710" s="35"/>
      <c r="QHD710" s="36"/>
      <c r="QHE710" s="37"/>
      <c r="QHF710" s="34"/>
      <c r="QHG710" s="34"/>
      <c r="QHH710" s="41"/>
      <c r="QHI710" s="41"/>
      <c r="QHJ710" s="41"/>
      <c r="QHK710" s="41"/>
      <c r="QHL710" s="36"/>
      <c r="QHM710" s="41"/>
      <c r="QHN710" s="36"/>
      <c r="QHO710" s="34"/>
      <c r="QHP710" s="34"/>
      <c r="QHQ710" s="37"/>
      <c r="QHR710" s="38"/>
      <c r="QHS710" s="34"/>
      <c r="QHT710" s="39"/>
      <c r="QHU710" s="39"/>
      <c r="QHV710" s="39"/>
      <c r="QHW710" s="39"/>
      <c r="QHX710" s="39"/>
      <c r="QHY710" s="39"/>
      <c r="QHZ710" s="39"/>
      <c r="QIA710" s="39"/>
      <c r="QIB710" s="39"/>
      <c r="QIC710" s="39"/>
      <c r="QID710" s="39"/>
      <c r="QIE710" s="37"/>
      <c r="QIF710" s="37"/>
      <c r="QIG710" s="37"/>
      <c r="QIH710" s="37"/>
      <c r="QII710" s="34"/>
      <c r="QIJ710" s="40"/>
      <c r="QIK710" s="34"/>
      <c r="QIL710" s="34"/>
      <c r="QIM710" s="35"/>
      <c r="QIN710" s="36"/>
      <c r="QIO710" s="37"/>
      <c r="QIP710" s="34"/>
      <c r="QIQ710" s="34"/>
      <c r="QIR710" s="41"/>
      <c r="QIS710" s="41"/>
      <c r="QIT710" s="41"/>
      <c r="QIU710" s="41"/>
      <c r="QIV710" s="36"/>
      <c r="QIW710" s="41"/>
      <c r="QIX710" s="36"/>
      <c r="QIY710" s="34"/>
      <c r="QIZ710" s="34"/>
      <c r="QJA710" s="37"/>
      <c r="QJB710" s="38"/>
      <c r="QJC710" s="34"/>
      <c r="QJD710" s="39"/>
      <c r="QJE710" s="39"/>
      <c r="QJF710" s="39"/>
      <c r="QJG710" s="39"/>
      <c r="QJH710" s="39"/>
      <c r="QJI710" s="39"/>
      <c r="QJJ710" s="39"/>
      <c r="QJK710" s="39"/>
      <c r="QJL710" s="39"/>
      <c r="QJM710" s="39"/>
      <c r="QJN710" s="39"/>
      <c r="QJO710" s="37"/>
      <c r="QJP710" s="37"/>
      <c r="QJQ710" s="37"/>
      <c r="QJR710" s="37"/>
      <c r="QJS710" s="34"/>
      <c r="QJT710" s="40"/>
      <c r="QJU710" s="34"/>
      <c r="QJV710" s="34"/>
      <c r="QJW710" s="35"/>
      <c r="QJX710" s="36"/>
      <c r="QJY710" s="37"/>
      <c r="QJZ710" s="34"/>
      <c r="QKA710" s="34"/>
      <c r="QKB710" s="41"/>
      <c r="QKC710" s="41"/>
      <c r="QKD710" s="41"/>
      <c r="QKE710" s="41"/>
      <c r="QKF710" s="36"/>
      <c r="QKG710" s="41"/>
      <c r="QKH710" s="36"/>
      <c r="QKI710" s="34"/>
      <c r="QKJ710" s="34"/>
      <c r="QKK710" s="37"/>
      <c r="QKL710" s="38"/>
      <c r="QKM710" s="34"/>
      <c r="QKN710" s="39"/>
      <c r="QKO710" s="39"/>
      <c r="QKP710" s="39"/>
      <c r="QKQ710" s="39"/>
      <c r="QKR710" s="39"/>
      <c r="QKS710" s="39"/>
      <c r="QKT710" s="39"/>
      <c r="QKU710" s="39"/>
      <c r="QKV710" s="39"/>
      <c r="QKW710" s="39"/>
      <c r="QKX710" s="39"/>
      <c r="QKY710" s="37"/>
      <c r="QKZ710" s="37"/>
      <c r="QLA710" s="37"/>
      <c r="QLB710" s="37"/>
      <c r="QLC710" s="34"/>
      <c r="QLD710" s="40"/>
      <c r="QLE710" s="34"/>
      <c r="QLF710" s="34"/>
      <c r="QLG710" s="35"/>
      <c r="QLH710" s="36"/>
      <c r="QLI710" s="37"/>
      <c r="QLJ710" s="34"/>
      <c r="QLK710" s="34"/>
      <c r="QLL710" s="41"/>
      <c r="QLM710" s="41"/>
      <c r="QLN710" s="41"/>
      <c r="QLO710" s="41"/>
      <c r="QLP710" s="36"/>
      <c r="QLQ710" s="41"/>
      <c r="QLR710" s="36"/>
      <c r="QLS710" s="34"/>
      <c r="QLT710" s="34"/>
      <c r="QLU710" s="37"/>
      <c r="QLV710" s="38"/>
      <c r="QLW710" s="34"/>
      <c r="QLX710" s="39"/>
      <c r="QLY710" s="39"/>
      <c r="QLZ710" s="39"/>
      <c r="QMA710" s="39"/>
      <c r="QMB710" s="39"/>
      <c r="QMC710" s="39"/>
      <c r="QMD710" s="39"/>
      <c r="QME710" s="39"/>
      <c r="QMF710" s="39"/>
      <c r="QMG710" s="39"/>
      <c r="QMH710" s="39"/>
      <c r="QMI710" s="37"/>
      <c r="QMJ710" s="37"/>
      <c r="QMK710" s="37"/>
      <c r="QML710" s="37"/>
      <c r="QMM710" s="34"/>
      <c r="QMN710" s="40"/>
      <c r="QMO710" s="34"/>
      <c r="QMP710" s="34"/>
      <c r="QMQ710" s="35"/>
      <c r="QMR710" s="36"/>
      <c r="QMS710" s="37"/>
      <c r="QMT710" s="34"/>
      <c r="QMU710" s="34"/>
      <c r="QMV710" s="41"/>
      <c r="QMW710" s="41"/>
      <c r="QMX710" s="41"/>
      <c r="QMY710" s="41"/>
      <c r="QMZ710" s="36"/>
      <c r="QNA710" s="41"/>
      <c r="QNB710" s="36"/>
      <c r="QNC710" s="34"/>
      <c r="QND710" s="34"/>
      <c r="QNE710" s="37"/>
      <c r="QNF710" s="38"/>
      <c r="QNG710" s="34"/>
      <c r="QNH710" s="39"/>
      <c r="QNI710" s="39"/>
      <c r="QNJ710" s="39"/>
      <c r="QNK710" s="39"/>
      <c r="QNL710" s="39"/>
      <c r="QNM710" s="39"/>
      <c r="QNN710" s="39"/>
      <c r="QNO710" s="39"/>
      <c r="QNP710" s="39"/>
      <c r="QNQ710" s="39"/>
      <c r="QNR710" s="39"/>
      <c r="QNS710" s="37"/>
      <c r="QNT710" s="37"/>
      <c r="QNU710" s="37"/>
      <c r="QNV710" s="37"/>
      <c r="QNW710" s="34"/>
      <c r="QNX710" s="40"/>
      <c r="QNY710" s="34"/>
      <c r="QNZ710" s="34"/>
      <c r="QOA710" s="35"/>
      <c r="QOB710" s="36"/>
      <c r="QOC710" s="37"/>
      <c r="QOD710" s="34"/>
      <c r="QOE710" s="34"/>
      <c r="QOF710" s="41"/>
      <c r="QOG710" s="41"/>
      <c r="QOH710" s="41"/>
      <c r="QOI710" s="41"/>
      <c r="QOJ710" s="36"/>
      <c r="QOK710" s="41"/>
      <c r="QOL710" s="36"/>
      <c r="QOM710" s="34"/>
      <c r="QON710" s="34"/>
      <c r="QOO710" s="37"/>
      <c r="QOP710" s="38"/>
      <c r="QOQ710" s="34"/>
      <c r="QOR710" s="39"/>
      <c r="QOS710" s="39"/>
      <c r="QOT710" s="39"/>
      <c r="QOU710" s="39"/>
      <c r="QOV710" s="39"/>
      <c r="QOW710" s="39"/>
      <c r="QOX710" s="39"/>
      <c r="QOY710" s="39"/>
      <c r="QOZ710" s="39"/>
      <c r="QPA710" s="39"/>
      <c r="QPB710" s="39"/>
      <c r="QPC710" s="37"/>
      <c r="QPD710" s="37"/>
      <c r="QPE710" s="37"/>
      <c r="QPF710" s="37"/>
      <c r="QPG710" s="34"/>
      <c r="QPH710" s="40"/>
      <c r="QPI710" s="34"/>
      <c r="QPJ710" s="34"/>
      <c r="QPK710" s="35"/>
      <c r="QPL710" s="36"/>
      <c r="QPM710" s="37"/>
      <c r="QPN710" s="34"/>
      <c r="QPO710" s="34"/>
      <c r="QPP710" s="41"/>
      <c r="QPQ710" s="41"/>
      <c r="QPR710" s="41"/>
      <c r="QPS710" s="41"/>
      <c r="QPT710" s="36"/>
      <c r="QPU710" s="41"/>
      <c r="QPV710" s="36"/>
      <c r="QPW710" s="34"/>
      <c r="QPX710" s="34"/>
      <c r="QPY710" s="37"/>
      <c r="QPZ710" s="38"/>
      <c r="QQA710" s="34"/>
      <c r="QQB710" s="39"/>
      <c r="QQC710" s="39"/>
      <c r="QQD710" s="39"/>
      <c r="QQE710" s="39"/>
      <c r="QQF710" s="39"/>
      <c r="QQG710" s="39"/>
      <c r="QQH710" s="39"/>
      <c r="QQI710" s="39"/>
      <c r="QQJ710" s="39"/>
      <c r="QQK710" s="39"/>
      <c r="QQL710" s="39"/>
      <c r="QQM710" s="37"/>
      <c r="QQN710" s="37"/>
      <c r="QQO710" s="37"/>
      <c r="QQP710" s="37"/>
      <c r="QQQ710" s="34"/>
      <c r="QQR710" s="40"/>
      <c r="QQS710" s="34"/>
      <c r="QQT710" s="34"/>
      <c r="QQU710" s="35"/>
      <c r="QQV710" s="36"/>
      <c r="QQW710" s="37"/>
      <c r="QQX710" s="34"/>
      <c r="QQY710" s="34"/>
      <c r="QQZ710" s="41"/>
      <c r="QRA710" s="41"/>
      <c r="QRB710" s="41"/>
      <c r="QRC710" s="41"/>
      <c r="QRD710" s="36"/>
      <c r="QRE710" s="41"/>
      <c r="QRF710" s="36"/>
      <c r="QRG710" s="34"/>
      <c r="QRH710" s="34"/>
      <c r="QRI710" s="37"/>
      <c r="QRJ710" s="38"/>
      <c r="QRK710" s="34"/>
      <c r="QRL710" s="39"/>
      <c r="QRM710" s="39"/>
      <c r="QRN710" s="39"/>
      <c r="QRO710" s="39"/>
      <c r="QRP710" s="39"/>
      <c r="QRQ710" s="39"/>
      <c r="QRR710" s="39"/>
      <c r="QRS710" s="39"/>
      <c r="QRT710" s="39"/>
      <c r="QRU710" s="39"/>
      <c r="QRV710" s="39"/>
      <c r="QRW710" s="37"/>
      <c r="QRX710" s="37"/>
      <c r="QRY710" s="37"/>
      <c r="QRZ710" s="37"/>
      <c r="QSA710" s="34"/>
      <c r="QSB710" s="40"/>
      <c r="QSC710" s="34"/>
      <c r="QSD710" s="34"/>
      <c r="QSE710" s="35"/>
      <c r="QSF710" s="36"/>
      <c r="QSG710" s="37"/>
      <c r="QSH710" s="34"/>
      <c r="QSI710" s="34"/>
      <c r="QSJ710" s="41"/>
      <c r="QSK710" s="41"/>
      <c r="QSL710" s="41"/>
      <c r="QSM710" s="41"/>
      <c r="QSN710" s="36"/>
      <c r="QSO710" s="41"/>
      <c r="QSP710" s="36"/>
      <c r="QSQ710" s="34"/>
      <c r="QSR710" s="34"/>
      <c r="QSS710" s="37"/>
      <c r="QST710" s="38"/>
      <c r="QSU710" s="34"/>
      <c r="QSV710" s="39"/>
      <c r="QSW710" s="39"/>
      <c r="QSX710" s="39"/>
      <c r="QSY710" s="39"/>
      <c r="QSZ710" s="39"/>
      <c r="QTA710" s="39"/>
      <c r="QTB710" s="39"/>
      <c r="QTC710" s="39"/>
      <c r="QTD710" s="39"/>
      <c r="QTE710" s="39"/>
      <c r="QTF710" s="39"/>
      <c r="QTG710" s="37"/>
      <c r="QTH710" s="37"/>
      <c r="QTI710" s="37"/>
      <c r="QTJ710" s="37"/>
      <c r="QTK710" s="34"/>
      <c r="QTL710" s="40"/>
      <c r="QTM710" s="34"/>
      <c r="QTN710" s="34"/>
      <c r="QTO710" s="35"/>
      <c r="QTP710" s="36"/>
      <c r="QTQ710" s="37"/>
      <c r="QTR710" s="34"/>
      <c r="QTS710" s="34"/>
      <c r="QTT710" s="41"/>
      <c r="QTU710" s="41"/>
      <c r="QTV710" s="41"/>
      <c r="QTW710" s="41"/>
      <c r="QTX710" s="36"/>
      <c r="QTY710" s="41"/>
      <c r="QTZ710" s="36"/>
      <c r="QUA710" s="34"/>
      <c r="QUB710" s="34"/>
      <c r="QUC710" s="37"/>
      <c r="QUD710" s="38"/>
      <c r="QUE710" s="34"/>
      <c r="QUF710" s="39"/>
      <c r="QUG710" s="39"/>
      <c r="QUH710" s="39"/>
      <c r="QUI710" s="39"/>
      <c r="QUJ710" s="39"/>
      <c r="QUK710" s="39"/>
      <c r="QUL710" s="39"/>
      <c r="QUM710" s="39"/>
      <c r="QUN710" s="39"/>
      <c r="QUO710" s="39"/>
      <c r="QUP710" s="39"/>
      <c r="QUQ710" s="37"/>
      <c r="QUR710" s="37"/>
      <c r="QUS710" s="37"/>
      <c r="QUT710" s="37"/>
      <c r="QUU710" s="34"/>
      <c r="QUV710" s="40"/>
      <c r="QUW710" s="34"/>
      <c r="QUX710" s="34"/>
      <c r="QUY710" s="35"/>
      <c r="QUZ710" s="36"/>
      <c r="QVA710" s="37"/>
      <c r="QVB710" s="34"/>
      <c r="QVC710" s="34"/>
      <c r="QVD710" s="41"/>
      <c r="QVE710" s="41"/>
      <c r="QVF710" s="41"/>
      <c r="QVG710" s="41"/>
      <c r="QVH710" s="36"/>
      <c r="QVI710" s="41"/>
      <c r="QVJ710" s="36"/>
      <c r="QVK710" s="34"/>
      <c r="QVL710" s="34"/>
      <c r="QVM710" s="37"/>
      <c r="QVN710" s="38"/>
      <c r="QVO710" s="34"/>
      <c r="QVP710" s="39"/>
      <c r="QVQ710" s="39"/>
      <c r="QVR710" s="39"/>
      <c r="QVS710" s="39"/>
      <c r="QVT710" s="39"/>
      <c r="QVU710" s="39"/>
      <c r="QVV710" s="39"/>
      <c r="QVW710" s="39"/>
      <c r="QVX710" s="39"/>
      <c r="QVY710" s="39"/>
      <c r="QVZ710" s="39"/>
      <c r="QWA710" s="37"/>
      <c r="QWB710" s="37"/>
      <c r="QWC710" s="37"/>
      <c r="QWD710" s="37"/>
      <c r="QWE710" s="34"/>
      <c r="QWF710" s="40"/>
      <c r="QWG710" s="34"/>
      <c r="QWH710" s="34"/>
      <c r="QWI710" s="35"/>
      <c r="QWJ710" s="36"/>
      <c r="QWK710" s="37"/>
      <c r="QWL710" s="34"/>
      <c r="QWM710" s="34"/>
      <c r="QWN710" s="41"/>
      <c r="QWO710" s="41"/>
      <c r="QWP710" s="41"/>
      <c r="QWQ710" s="41"/>
      <c r="QWR710" s="36"/>
      <c r="QWS710" s="41"/>
      <c r="QWT710" s="36"/>
      <c r="QWU710" s="34"/>
      <c r="QWV710" s="34"/>
      <c r="QWW710" s="37"/>
      <c r="QWX710" s="38"/>
      <c r="QWY710" s="34"/>
      <c r="QWZ710" s="39"/>
      <c r="QXA710" s="39"/>
      <c r="QXB710" s="39"/>
      <c r="QXC710" s="39"/>
      <c r="QXD710" s="39"/>
      <c r="QXE710" s="39"/>
      <c r="QXF710" s="39"/>
      <c r="QXG710" s="39"/>
      <c r="QXH710" s="39"/>
      <c r="QXI710" s="39"/>
      <c r="QXJ710" s="39"/>
      <c r="QXK710" s="37"/>
      <c r="QXL710" s="37"/>
      <c r="QXM710" s="37"/>
      <c r="QXN710" s="37"/>
      <c r="QXO710" s="34"/>
      <c r="QXP710" s="40"/>
      <c r="QXQ710" s="34"/>
      <c r="QXR710" s="34"/>
      <c r="QXS710" s="35"/>
      <c r="QXT710" s="36"/>
      <c r="QXU710" s="37"/>
      <c r="QXV710" s="34"/>
      <c r="QXW710" s="34"/>
      <c r="QXX710" s="41"/>
      <c r="QXY710" s="41"/>
      <c r="QXZ710" s="41"/>
      <c r="QYA710" s="41"/>
      <c r="QYB710" s="36"/>
      <c r="QYC710" s="41"/>
      <c r="QYD710" s="36"/>
      <c r="QYE710" s="34"/>
      <c r="QYF710" s="34"/>
      <c r="QYG710" s="37"/>
      <c r="QYH710" s="38"/>
      <c r="QYI710" s="34"/>
      <c r="QYJ710" s="39"/>
      <c r="QYK710" s="39"/>
      <c r="QYL710" s="39"/>
      <c r="QYM710" s="39"/>
      <c r="QYN710" s="39"/>
      <c r="QYO710" s="39"/>
      <c r="QYP710" s="39"/>
      <c r="QYQ710" s="39"/>
      <c r="QYR710" s="39"/>
      <c r="QYS710" s="39"/>
      <c r="QYT710" s="39"/>
      <c r="QYU710" s="37"/>
      <c r="QYV710" s="37"/>
      <c r="QYW710" s="37"/>
      <c r="QYX710" s="37"/>
      <c r="QYY710" s="34"/>
      <c r="QYZ710" s="40"/>
      <c r="QZA710" s="34"/>
      <c r="QZB710" s="34"/>
      <c r="QZC710" s="35"/>
      <c r="QZD710" s="36"/>
      <c r="QZE710" s="37"/>
      <c r="QZF710" s="34"/>
      <c r="QZG710" s="34"/>
      <c r="QZH710" s="41"/>
      <c r="QZI710" s="41"/>
      <c r="QZJ710" s="41"/>
      <c r="QZK710" s="41"/>
      <c r="QZL710" s="36"/>
      <c r="QZM710" s="41"/>
      <c r="QZN710" s="36"/>
      <c r="QZO710" s="34"/>
      <c r="QZP710" s="34"/>
      <c r="QZQ710" s="37"/>
      <c r="QZR710" s="38"/>
      <c r="QZS710" s="34"/>
      <c r="QZT710" s="39"/>
      <c r="QZU710" s="39"/>
      <c r="QZV710" s="39"/>
      <c r="QZW710" s="39"/>
      <c r="QZX710" s="39"/>
      <c r="QZY710" s="39"/>
      <c r="QZZ710" s="39"/>
      <c r="RAA710" s="39"/>
      <c r="RAB710" s="39"/>
      <c r="RAC710" s="39"/>
      <c r="RAD710" s="39"/>
      <c r="RAE710" s="37"/>
      <c r="RAF710" s="37"/>
      <c r="RAG710" s="37"/>
      <c r="RAH710" s="37"/>
      <c r="RAI710" s="34"/>
      <c r="RAJ710" s="40"/>
      <c r="RAK710" s="34"/>
      <c r="RAL710" s="34"/>
      <c r="RAM710" s="35"/>
      <c r="RAN710" s="36"/>
      <c r="RAO710" s="37"/>
      <c r="RAP710" s="34"/>
      <c r="RAQ710" s="34"/>
      <c r="RAR710" s="41"/>
      <c r="RAS710" s="41"/>
      <c r="RAT710" s="41"/>
      <c r="RAU710" s="41"/>
      <c r="RAV710" s="36"/>
      <c r="RAW710" s="41"/>
      <c r="RAX710" s="36"/>
      <c r="RAY710" s="34"/>
      <c r="RAZ710" s="34"/>
      <c r="RBA710" s="37"/>
      <c r="RBB710" s="38"/>
      <c r="RBC710" s="34"/>
      <c r="RBD710" s="39"/>
      <c r="RBE710" s="39"/>
      <c r="RBF710" s="39"/>
      <c r="RBG710" s="39"/>
      <c r="RBH710" s="39"/>
      <c r="RBI710" s="39"/>
      <c r="RBJ710" s="39"/>
      <c r="RBK710" s="39"/>
      <c r="RBL710" s="39"/>
      <c r="RBM710" s="39"/>
      <c r="RBN710" s="39"/>
      <c r="RBO710" s="37"/>
      <c r="RBP710" s="37"/>
      <c r="RBQ710" s="37"/>
      <c r="RBR710" s="37"/>
      <c r="RBS710" s="34"/>
      <c r="RBT710" s="40"/>
      <c r="RBU710" s="34"/>
      <c r="RBV710" s="34"/>
      <c r="RBW710" s="35"/>
      <c r="RBX710" s="36"/>
      <c r="RBY710" s="37"/>
      <c r="RBZ710" s="34"/>
      <c r="RCA710" s="34"/>
      <c r="RCB710" s="41"/>
      <c r="RCC710" s="41"/>
      <c r="RCD710" s="41"/>
      <c r="RCE710" s="41"/>
      <c r="RCF710" s="36"/>
      <c r="RCG710" s="41"/>
      <c r="RCH710" s="36"/>
      <c r="RCI710" s="34"/>
      <c r="RCJ710" s="34"/>
      <c r="RCK710" s="37"/>
      <c r="RCL710" s="38"/>
      <c r="RCM710" s="34"/>
      <c r="RCN710" s="39"/>
      <c r="RCO710" s="39"/>
      <c r="RCP710" s="39"/>
      <c r="RCQ710" s="39"/>
      <c r="RCR710" s="39"/>
      <c r="RCS710" s="39"/>
      <c r="RCT710" s="39"/>
      <c r="RCU710" s="39"/>
      <c r="RCV710" s="39"/>
      <c r="RCW710" s="39"/>
      <c r="RCX710" s="39"/>
      <c r="RCY710" s="37"/>
      <c r="RCZ710" s="37"/>
      <c r="RDA710" s="37"/>
      <c r="RDB710" s="37"/>
      <c r="RDC710" s="34"/>
      <c r="RDD710" s="40"/>
      <c r="RDE710" s="34"/>
      <c r="RDF710" s="34"/>
      <c r="RDG710" s="35"/>
      <c r="RDH710" s="36"/>
      <c r="RDI710" s="37"/>
      <c r="RDJ710" s="34"/>
      <c r="RDK710" s="34"/>
      <c r="RDL710" s="41"/>
      <c r="RDM710" s="41"/>
      <c r="RDN710" s="41"/>
      <c r="RDO710" s="41"/>
      <c r="RDP710" s="36"/>
      <c r="RDQ710" s="41"/>
      <c r="RDR710" s="36"/>
      <c r="RDS710" s="34"/>
      <c r="RDT710" s="34"/>
      <c r="RDU710" s="37"/>
      <c r="RDV710" s="38"/>
      <c r="RDW710" s="34"/>
      <c r="RDX710" s="39"/>
      <c r="RDY710" s="39"/>
      <c r="RDZ710" s="39"/>
      <c r="REA710" s="39"/>
      <c r="REB710" s="39"/>
      <c r="REC710" s="39"/>
      <c r="RED710" s="39"/>
      <c r="REE710" s="39"/>
      <c r="REF710" s="39"/>
      <c r="REG710" s="39"/>
      <c r="REH710" s="39"/>
      <c r="REI710" s="37"/>
      <c r="REJ710" s="37"/>
      <c r="REK710" s="37"/>
      <c r="REL710" s="37"/>
      <c r="REM710" s="34"/>
      <c r="REN710" s="40"/>
      <c r="REO710" s="34"/>
      <c r="REP710" s="34"/>
      <c r="REQ710" s="35"/>
      <c r="RER710" s="36"/>
      <c r="RES710" s="37"/>
      <c r="RET710" s="34"/>
      <c r="REU710" s="34"/>
      <c r="REV710" s="41"/>
      <c r="REW710" s="41"/>
      <c r="REX710" s="41"/>
      <c r="REY710" s="41"/>
      <c r="REZ710" s="36"/>
      <c r="RFA710" s="41"/>
      <c r="RFB710" s="36"/>
      <c r="RFC710" s="34"/>
      <c r="RFD710" s="34"/>
      <c r="RFE710" s="37"/>
      <c r="RFF710" s="38"/>
      <c r="RFG710" s="34"/>
      <c r="RFH710" s="39"/>
      <c r="RFI710" s="39"/>
      <c r="RFJ710" s="39"/>
      <c r="RFK710" s="39"/>
      <c r="RFL710" s="39"/>
      <c r="RFM710" s="39"/>
      <c r="RFN710" s="39"/>
      <c r="RFO710" s="39"/>
      <c r="RFP710" s="39"/>
      <c r="RFQ710" s="39"/>
      <c r="RFR710" s="39"/>
      <c r="RFS710" s="37"/>
      <c r="RFT710" s="37"/>
      <c r="RFU710" s="37"/>
      <c r="RFV710" s="37"/>
      <c r="RFW710" s="34"/>
      <c r="RFX710" s="40"/>
      <c r="RFY710" s="34"/>
      <c r="RFZ710" s="34"/>
      <c r="RGA710" s="35"/>
      <c r="RGB710" s="36"/>
      <c r="RGC710" s="37"/>
      <c r="RGD710" s="34"/>
      <c r="RGE710" s="34"/>
      <c r="RGF710" s="41"/>
      <c r="RGG710" s="41"/>
      <c r="RGH710" s="41"/>
      <c r="RGI710" s="41"/>
      <c r="RGJ710" s="36"/>
      <c r="RGK710" s="41"/>
      <c r="RGL710" s="36"/>
      <c r="RGM710" s="34"/>
      <c r="RGN710" s="34"/>
      <c r="RGO710" s="37"/>
      <c r="RGP710" s="38"/>
      <c r="RGQ710" s="34"/>
      <c r="RGR710" s="39"/>
      <c r="RGS710" s="39"/>
      <c r="RGT710" s="39"/>
      <c r="RGU710" s="39"/>
      <c r="RGV710" s="39"/>
      <c r="RGW710" s="39"/>
      <c r="RGX710" s="39"/>
      <c r="RGY710" s="39"/>
      <c r="RGZ710" s="39"/>
      <c r="RHA710" s="39"/>
      <c r="RHB710" s="39"/>
      <c r="RHC710" s="37"/>
      <c r="RHD710" s="37"/>
      <c r="RHE710" s="37"/>
      <c r="RHF710" s="37"/>
      <c r="RHG710" s="34"/>
      <c r="RHH710" s="40"/>
      <c r="RHI710" s="34"/>
      <c r="RHJ710" s="34"/>
      <c r="RHK710" s="35"/>
      <c r="RHL710" s="36"/>
      <c r="RHM710" s="37"/>
      <c r="RHN710" s="34"/>
      <c r="RHO710" s="34"/>
      <c r="RHP710" s="41"/>
      <c r="RHQ710" s="41"/>
      <c r="RHR710" s="41"/>
      <c r="RHS710" s="41"/>
      <c r="RHT710" s="36"/>
      <c r="RHU710" s="41"/>
      <c r="RHV710" s="36"/>
      <c r="RHW710" s="34"/>
      <c r="RHX710" s="34"/>
      <c r="RHY710" s="37"/>
      <c r="RHZ710" s="38"/>
      <c r="RIA710" s="34"/>
      <c r="RIB710" s="39"/>
      <c r="RIC710" s="39"/>
      <c r="RID710" s="39"/>
      <c r="RIE710" s="39"/>
      <c r="RIF710" s="39"/>
      <c r="RIG710" s="39"/>
      <c r="RIH710" s="39"/>
      <c r="RII710" s="39"/>
      <c r="RIJ710" s="39"/>
      <c r="RIK710" s="39"/>
      <c r="RIL710" s="39"/>
      <c r="RIM710" s="37"/>
      <c r="RIN710" s="37"/>
      <c r="RIO710" s="37"/>
      <c r="RIP710" s="37"/>
      <c r="RIQ710" s="34"/>
      <c r="RIR710" s="40"/>
      <c r="RIS710" s="34"/>
      <c r="RIT710" s="34"/>
      <c r="RIU710" s="35"/>
      <c r="RIV710" s="36"/>
      <c r="RIW710" s="37"/>
      <c r="RIX710" s="34"/>
      <c r="RIY710" s="34"/>
      <c r="RIZ710" s="41"/>
      <c r="RJA710" s="41"/>
      <c r="RJB710" s="41"/>
      <c r="RJC710" s="41"/>
      <c r="RJD710" s="36"/>
      <c r="RJE710" s="41"/>
      <c r="RJF710" s="36"/>
      <c r="RJG710" s="34"/>
      <c r="RJH710" s="34"/>
      <c r="RJI710" s="37"/>
      <c r="RJJ710" s="38"/>
      <c r="RJK710" s="34"/>
      <c r="RJL710" s="39"/>
      <c r="RJM710" s="39"/>
      <c r="RJN710" s="39"/>
      <c r="RJO710" s="39"/>
      <c r="RJP710" s="39"/>
      <c r="RJQ710" s="39"/>
      <c r="RJR710" s="39"/>
      <c r="RJS710" s="39"/>
      <c r="RJT710" s="39"/>
      <c r="RJU710" s="39"/>
      <c r="RJV710" s="39"/>
      <c r="RJW710" s="37"/>
      <c r="RJX710" s="37"/>
      <c r="RJY710" s="37"/>
      <c r="RJZ710" s="37"/>
      <c r="RKA710" s="34"/>
      <c r="RKB710" s="40"/>
      <c r="RKC710" s="34"/>
      <c r="RKD710" s="34"/>
      <c r="RKE710" s="35"/>
      <c r="RKF710" s="36"/>
      <c r="RKG710" s="37"/>
      <c r="RKH710" s="34"/>
      <c r="RKI710" s="34"/>
      <c r="RKJ710" s="41"/>
      <c r="RKK710" s="41"/>
      <c r="RKL710" s="41"/>
      <c r="RKM710" s="41"/>
      <c r="RKN710" s="36"/>
      <c r="RKO710" s="41"/>
      <c r="RKP710" s="36"/>
      <c r="RKQ710" s="34"/>
      <c r="RKR710" s="34"/>
      <c r="RKS710" s="37"/>
      <c r="RKT710" s="38"/>
      <c r="RKU710" s="34"/>
      <c r="RKV710" s="39"/>
      <c r="RKW710" s="39"/>
      <c r="RKX710" s="39"/>
      <c r="RKY710" s="39"/>
      <c r="RKZ710" s="39"/>
      <c r="RLA710" s="39"/>
      <c r="RLB710" s="39"/>
      <c r="RLC710" s="39"/>
      <c r="RLD710" s="39"/>
      <c r="RLE710" s="39"/>
      <c r="RLF710" s="39"/>
      <c r="RLG710" s="37"/>
      <c r="RLH710" s="37"/>
      <c r="RLI710" s="37"/>
      <c r="RLJ710" s="37"/>
      <c r="RLK710" s="34"/>
      <c r="RLL710" s="40"/>
      <c r="RLM710" s="34"/>
      <c r="RLN710" s="34"/>
      <c r="RLO710" s="35"/>
      <c r="RLP710" s="36"/>
      <c r="RLQ710" s="37"/>
      <c r="RLR710" s="34"/>
      <c r="RLS710" s="34"/>
      <c r="RLT710" s="41"/>
      <c r="RLU710" s="41"/>
      <c r="RLV710" s="41"/>
      <c r="RLW710" s="41"/>
      <c r="RLX710" s="36"/>
      <c r="RLY710" s="41"/>
      <c r="RLZ710" s="36"/>
      <c r="RMA710" s="34"/>
      <c r="RMB710" s="34"/>
      <c r="RMC710" s="37"/>
      <c r="RMD710" s="38"/>
      <c r="RME710" s="34"/>
      <c r="RMF710" s="39"/>
      <c r="RMG710" s="39"/>
      <c r="RMH710" s="39"/>
      <c r="RMI710" s="39"/>
      <c r="RMJ710" s="39"/>
      <c r="RMK710" s="39"/>
      <c r="RML710" s="39"/>
      <c r="RMM710" s="39"/>
      <c r="RMN710" s="39"/>
      <c r="RMO710" s="39"/>
      <c r="RMP710" s="39"/>
      <c r="RMQ710" s="37"/>
      <c r="RMR710" s="37"/>
      <c r="RMS710" s="37"/>
      <c r="RMT710" s="37"/>
      <c r="RMU710" s="34"/>
      <c r="RMV710" s="40"/>
      <c r="RMW710" s="34"/>
      <c r="RMX710" s="34"/>
      <c r="RMY710" s="35"/>
      <c r="RMZ710" s="36"/>
      <c r="RNA710" s="37"/>
      <c r="RNB710" s="34"/>
      <c r="RNC710" s="34"/>
      <c r="RND710" s="41"/>
      <c r="RNE710" s="41"/>
      <c r="RNF710" s="41"/>
      <c r="RNG710" s="41"/>
      <c r="RNH710" s="36"/>
      <c r="RNI710" s="41"/>
      <c r="RNJ710" s="36"/>
      <c r="RNK710" s="34"/>
      <c r="RNL710" s="34"/>
      <c r="RNM710" s="37"/>
      <c r="RNN710" s="38"/>
      <c r="RNO710" s="34"/>
      <c r="RNP710" s="39"/>
      <c r="RNQ710" s="39"/>
      <c r="RNR710" s="39"/>
      <c r="RNS710" s="39"/>
      <c r="RNT710" s="39"/>
      <c r="RNU710" s="39"/>
      <c r="RNV710" s="39"/>
      <c r="RNW710" s="39"/>
      <c r="RNX710" s="39"/>
      <c r="RNY710" s="39"/>
      <c r="RNZ710" s="39"/>
      <c r="ROA710" s="37"/>
      <c r="ROB710" s="37"/>
      <c r="ROC710" s="37"/>
      <c r="ROD710" s="37"/>
      <c r="ROE710" s="34"/>
      <c r="ROF710" s="40"/>
      <c r="ROG710" s="34"/>
      <c r="ROH710" s="34"/>
      <c r="ROI710" s="35"/>
      <c r="ROJ710" s="36"/>
      <c r="ROK710" s="37"/>
      <c r="ROL710" s="34"/>
      <c r="ROM710" s="34"/>
      <c r="RON710" s="41"/>
      <c r="ROO710" s="41"/>
      <c r="ROP710" s="41"/>
      <c r="ROQ710" s="41"/>
      <c r="ROR710" s="36"/>
      <c r="ROS710" s="41"/>
      <c r="ROT710" s="36"/>
      <c r="ROU710" s="34"/>
      <c r="ROV710" s="34"/>
      <c r="ROW710" s="37"/>
      <c r="ROX710" s="38"/>
      <c r="ROY710" s="34"/>
      <c r="ROZ710" s="39"/>
      <c r="RPA710" s="39"/>
      <c r="RPB710" s="39"/>
      <c r="RPC710" s="39"/>
      <c r="RPD710" s="39"/>
      <c r="RPE710" s="39"/>
      <c r="RPF710" s="39"/>
      <c r="RPG710" s="39"/>
      <c r="RPH710" s="39"/>
      <c r="RPI710" s="39"/>
      <c r="RPJ710" s="39"/>
      <c r="RPK710" s="37"/>
      <c r="RPL710" s="37"/>
      <c r="RPM710" s="37"/>
      <c r="RPN710" s="37"/>
      <c r="RPO710" s="34"/>
      <c r="RPP710" s="40"/>
      <c r="RPQ710" s="34"/>
      <c r="RPR710" s="34"/>
      <c r="RPS710" s="35"/>
      <c r="RPT710" s="36"/>
      <c r="RPU710" s="37"/>
      <c r="RPV710" s="34"/>
      <c r="RPW710" s="34"/>
      <c r="RPX710" s="41"/>
      <c r="RPY710" s="41"/>
      <c r="RPZ710" s="41"/>
      <c r="RQA710" s="41"/>
      <c r="RQB710" s="36"/>
      <c r="RQC710" s="41"/>
      <c r="RQD710" s="36"/>
      <c r="RQE710" s="34"/>
      <c r="RQF710" s="34"/>
      <c r="RQG710" s="37"/>
      <c r="RQH710" s="38"/>
      <c r="RQI710" s="34"/>
      <c r="RQJ710" s="39"/>
      <c r="RQK710" s="39"/>
      <c r="RQL710" s="39"/>
      <c r="RQM710" s="39"/>
      <c r="RQN710" s="39"/>
      <c r="RQO710" s="39"/>
      <c r="RQP710" s="39"/>
      <c r="RQQ710" s="39"/>
      <c r="RQR710" s="39"/>
      <c r="RQS710" s="39"/>
      <c r="RQT710" s="39"/>
      <c r="RQU710" s="37"/>
      <c r="RQV710" s="37"/>
      <c r="RQW710" s="37"/>
      <c r="RQX710" s="37"/>
      <c r="RQY710" s="34"/>
      <c r="RQZ710" s="40"/>
      <c r="RRA710" s="34"/>
      <c r="RRB710" s="34"/>
      <c r="RRC710" s="35"/>
      <c r="RRD710" s="36"/>
      <c r="RRE710" s="37"/>
      <c r="RRF710" s="34"/>
      <c r="RRG710" s="34"/>
      <c r="RRH710" s="41"/>
      <c r="RRI710" s="41"/>
      <c r="RRJ710" s="41"/>
      <c r="RRK710" s="41"/>
      <c r="RRL710" s="36"/>
      <c r="RRM710" s="41"/>
      <c r="RRN710" s="36"/>
      <c r="RRO710" s="34"/>
      <c r="RRP710" s="34"/>
      <c r="RRQ710" s="37"/>
      <c r="RRR710" s="38"/>
      <c r="RRS710" s="34"/>
      <c r="RRT710" s="39"/>
      <c r="RRU710" s="39"/>
      <c r="RRV710" s="39"/>
      <c r="RRW710" s="39"/>
      <c r="RRX710" s="39"/>
      <c r="RRY710" s="39"/>
      <c r="RRZ710" s="39"/>
      <c r="RSA710" s="39"/>
      <c r="RSB710" s="39"/>
      <c r="RSC710" s="39"/>
      <c r="RSD710" s="39"/>
      <c r="RSE710" s="37"/>
      <c r="RSF710" s="37"/>
      <c r="RSG710" s="37"/>
      <c r="RSH710" s="37"/>
      <c r="RSI710" s="34"/>
      <c r="RSJ710" s="40"/>
      <c r="RSK710" s="34"/>
      <c r="RSL710" s="34"/>
      <c r="RSM710" s="35"/>
      <c r="RSN710" s="36"/>
      <c r="RSO710" s="37"/>
      <c r="RSP710" s="34"/>
      <c r="RSQ710" s="34"/>
      <c r="RSR710" s="41"/>
      <c r="RSS710" s="41"/>
      <c r="RST710" s="41"/>
      <c r="RSU710" s="41"/>
      <c r="RSV710" s="36"/>
      <c r="RSW710" s="41"/>
      <c r="RSX710" s="36"/>
      <c r="RSY710" s="34"/>
      <c r="RSZ710" s="34"/>
      <c r="RTA710" s="37"/>
      <c r="RTB710" s="38"/>
      <c r="RTC710" s="34"/>
      <c r="RTD710" s="39"/>
      <c r="RTE710" s="39"/>
      <c r="RTF710" s="39"/>
      <c r="RTG710" s="39"/>
      <c r="RTH710" s="39"/>
      <c r="RTI710" s="39"/>
      <c r="RTJ710" s="39"/>
      <c r="RTK710" s="39"/>
      <c r="RTL710" s="39"/>
      <c r="RTM710" s="39"/>
      <c r="RTN710" s="39"/>
      <c r="RTO710" s="37"/>
      <c r="RTP710" s="37"/>
      <c r="RTQ710" s="37"/>
      <c r="RTR710" s="37"/>
      <c r="RTS710" s="34"/>
      <c r="RTT710" s="40"/>
      <c r="RTU710" s="34"/>
      <c r="RTV710" s="34"/>
      <c r="RTW710" s="35"/>
      <c r="RTX710" s="36"/>
      <c r="RTY710" s="37"/>
      <c r="RTZ710" s="34"/>
      <c r="RUA710" s="34"/>
      <c r="RUB710" s="41"/>
      <c r="RUC710" s="41"/>
      <c r="RUD710" s="41"/>
      <c r="RUE710" s="41"/>
      <c r="RUF710" s="36"/>
      <c r="RUG710" s="41"/>
      <c r="RUH710" s="36"/>
      <c r="RUI710" s="34"/>
      <c r="RUJ710" s="34"/>
      <c r="RUK710" s="37"/>
      <c r="RUL710" s="38"/>
      <c r="RUM710" s="34"/>
      <c r="RUN710" s="39"/>
      <c r="RUO710" s="39"/>
      <c r="RUP710" s="39"/>
      <c r="RUQ710" s="39"/>
      <c r="RUR710" s="39"/>
      <c r="RUS710" s="39"/>
      <c r="RUT710" s="39"/>
      <c r="RUU710" s="39"/>
      <c r="RUV710" s="39"/>
      <c r="RUW710" s="39"/>
      <c r="RUX710" s="39"/>
      <c r="RUY710" s="37"/>
      <c r="RUZ710" s="37"/>
      <c r="RVA710" s="37"/>
      <c r="RVB710" s="37"/>
      <c r="RVC710" s="34"/>
      <c r="RVD710" s="40"/>
      <c r="RVE710" s="34"/>
      <c r="RVF710" s="34"/>
      <c r="RVG710" s="35"/>
      <c r="RVH710" s="36"/>
      <c r="RVI710" s="37"/>
      <c r="RVJ710" s="34"/>
      <c r="RVK710" s="34"/>
      <c r="RVL710" s="41"/>
      <c r="RVM710" s="41"/>
      <c r="RVN710" s="41"/>
      <c r="RVO710" s="41"/>
      <c r="RVP710" s="36"/>
      <c r="RVQ710" s="41"/>
      <c r="RVR710" s="36"/>
      <c r="RVS710" s="34"/>
      <c r="RVT710" s="34"/>
      <c r="RVU710" s="37"/>
      <c r="RVV710" s="38"/>
      <c r="RVW710" s="34"/>
      <c r="RVX710" s="39"/>
      <c r="RVY710" s="39"/>
      <c r="RVZ710" s="39"/>
      <c r="RWA710" s="39"/>
      <c r="RWB710" s="39"/>
      <c r="RWC710" s="39"/>
      <c r="RWD710" s="39"/>
      <c r="RWE710" s="39"/>
      <c r="RWF710" s="39"/>
      <c r="RWG710" s="39"/>
      <c r="RWH710" s="39"/>
      <c r="RWI710" s="37"/>
      <c r="RWJ710" s="37"/>
      <c r="RWK710" s="37"/>
      <c r="RWL710" s="37"/>
      <c r="RWM710" s="34"/>
      <c r="RWN710" s="40"/>
      <c r="RWO710" s="34"/>
      <c r="RWP710" s="34"/>
      <c r="RWQ710" s="35"/>
      <c r="RWR710" s="36"/>
      <c r="RWS710" s="37"/>
      <c r="RWT710" s="34"/>
      <c r="RWU710" s="34"/>
      <c r="RWV710" s="41"/>
      <c r="RWW710" s="41"/>
      <c r="RWX710" s="41"/>
      <c r="RWY710" s="41"/>
      <c r="RWZ710" s="36"/>
      <c r="RXA710" s="41"/>
      <c r="RXB710" s="36"/>
      <c r="RXC710" s="34"/>
      <c r="RXD710" s="34"/>
      <c r="RXE710" s="37"/>
      <c r="RXF710" s="38"/>
      <c r="RXG710" s="34"/>
      <c r="RXH710" s="39"/>
      <c r="RXI710" s="39"/>
      <c r="RXJ710" s="39"/>
      <c r="RXK710" s="39"/>
      <c r="RXL710" s="39"/>
      <c r="RXM710" s="39"/>
      <c r="RXN710" s="39"/>
      <c r="RXO710" s="39"/>
      <c r="RXP710" s="39"/>
      <c r="RXQ710" s="39"/>
      <c r="RXR710" s="39"/>
      <c r="RXS710" s="37"/>
      <c r="RXT710" s="37"/>
      <c r="RXU710" s="37"/>
      <c r="RXV710" s="37"/>
      <c r="RXW710" s="34"/>
      <c r="RXX710" s="40"/>
      <c r="RXY710" s="34"/>
      <c r="RXZ710" s="34"/>
      <c r="RYA710" s="35"/>
      <c r="RYB710" s="36"/>
      <c r="RYC710" s="37"/>
      <c r="RYD710" s="34"/>
      <c r="RYE710" s="34"/>
      <c r="RYF710" s="41"/>
      <c r="RYG710" s="41"/>
      <c r="RYH710" s="41"/>
      <c r="RYI710" s="41"/>
      <c r="RYJ710" s="36"/>
      <c r="RYK710" s="41"/>
      <c r="RYL710" s="36"/>
      <c r="RYM710" s="34"/>
      <c r="RYN710" s="34"/>
      <c r="RYO710" s="37"/>
      <c r="RYP710" s="38"/>
      <c r="RYQ710" s="34"/>
      <c r="RYR710" s="39"/>
      <c r="RYS710" s="39"/>
      <c r="RYT710" s="39"/>
      <c r="RYU710" s="39"/>
      <c r="RYV710" s="39"/>
      <c r="RYW710" s="39"/>
      <c r="RYX710" s="39"/>
      <c r="RYY710" s="39"/>
      <c r="RYZ710" s="39"/>
      <c r="RZA710" s="39"/>
      <c r="RZB710" s="39"/>
      <c r="RZC710" s="37"/>
      <c r="RZD710" s="37"/>
      <c r="RZE710" s="37"/>
      <c r="RZF710" s="37"/>
      <c r="RZG710" s="34"/>
      <c r="RZH710" s="40"/>
      <c r="RZI710" s="34"/>
      <c r="RZJ710" s="34"/>
      <c r="RZK710" s="35"/>
      <c r="RZL710" s="36"/>
      <c r="RZM710" s="37"/>
      <c r="RZN710" s="34"/>
      <c r="RZO710" s="34"/>
      <c r="RZP710" s="41"/>
      <c r="RZQ710" s="41"/>
      <c r="RZR710" s="41"/>
      <c r="RZS710" s="41"/>
      <c r="RZT710" s="36"/>
      <c r="RZU710" s="41"/>
      <c r="RZV710" s="36"/>
      <c r="RZW710" s="34"/>
      <c r="RZX710" s="34"/>
      <c r="RZY710" s="37"/>
      <c r="RZZ710" s="38"/>
      <c r="SAA710" s="34"/>
      <c r="SAB710" s="39"/>
      <c r="SAC710" s="39"/>
      <c r="SAD710" s="39"/>
      <c r="SAE710" s="39"/>
      <c r="SAF710" s="39"/>
      <c r="SAG710" s="39"/>
      <c r="SAH710" s="39"/>
      <c r="SAI710" s="39"/>
      <c r="SAJ710" s="39"/>
      <c r="SAK710" s="39"/>
      <c r="SAL710" s="39"/>
      <c r="SAM710" s="37"/>
      <c r="SAN710" s="37"/>
      <c r="SAO710" s="37"/>
      <c r="SAP710" s="37"/>
      <c r="SAQ710" s="34"/>
      <c r="SAR710" s="40"/>
      <c r="SAS710" s="34"/>
      <c r="SAT710" s="34"/>
      <c r="SAU710" s="35"/>
      <c r="SAV710" s="36"/>
      <c r="SAW710" s="37"/>
      <c r="SAX710" s="34"/>
      <c r="SAY710" s="34"/>
      <c r="SAZ710" s="41"/>
      <c r="SBA710" s="41"/>
      <c r="SBB710" s="41"/>
      <c r="SBC710" s="41"/>
      <c r="SBD710" s="36"/>
      <c r="SBE710" s="41"/>
      <c r="SBF710" s="36"/>
      <c r="SBG710" s="34"/>
      <c r="SBH710" s="34"/>
      <c r="SBI710" s="37"/>
      <c r="SBJ710" s="38"/>
      <c r="SBK710" s="34"/>
      <c r="SBL710" s="39"/>
      <c r="SBM710" s="39"/>
      <c r="SBN710" s="39"/>
      <c r="SBO710" s="39"/>
      <c r="SBP710" s="39"/>
      <c r="SBQ710" s="39"/>
      <c r="SBR710" s="39"/>
      <c r="SBS710" s="39"/>
      <c r="SBT710" s="39"/>
      <c r="SBU710" s="39"/>
      <c r="SBV710" s="39"/>
      <c r="SBW710" s="37"/>
      <c r="SBX710" s="37"/>
      <c r="SBY710" s="37"/>
      <c r="SBZ710" s="37"/>
      <c r="SCA710" s="34"/>
      <c r="SCB710" s="40"/>
      <c r="SCC710" s="34"/>
      <c r="SCD710" s="34"/>
      <c r="SCE710" s="35"/>
      <c r="SCF710" s="36"/>
      <c r="SCG710" s="37"/>
      <c r="SCH710" s="34"/>
      <c r="SCI710" s="34"/>
      <c r="SCJ710" s="41"/>
      <c r="SCK710" s="41"/>
      <c r="SCL710" s="41"/>
      <c r="SCM710" s="41"/>
      <c r="SCN710" s="36"/>
      <c r="SCO710" s="41"/>
      <c r="SCP710" s="36"/>
      <c r="SCQ710" s="34"/>
      <c r="SCR710" s="34"/>
      <c r="SCS710" s="37"/>
      <c r="SCT710" s="38"/>
      <c r="SCU710" s="34"/>
      <c r="SCV710" s="39"/>
      <c r="SCW710" s="39"/>
      <c r="SCX710" s="39"/>
      <c r="SCY710" s="39"/>
      <c r="SCZ710" s="39"/>
      <c r="SDA710" s="39"/>
      <c r="SDB710" s="39"/>
      <c r="SDC710" s="39"/>
      <c r="SDD710" s="39"/>
      <c r="SDE710" s="39"/>
      <c r="SDF710" s="39"/>
      <c r="SDG710" s="37"/>
      <c r="SDH710" s="37"/>
      <c r="SDI710" s="37"/>
      <c r="SDJ710" s="37"/>
      <c r="SDK710" s="34"/>
      <c r="SDL710" s="40"/>
      <c r="SDM710" s="34"/>
      <c r="SDN710" s="34"/>
      <c r="SDO710" s="35"/>
      <c r="SDP710" s="36"/>
      <c r="SDQ710" s="37"/>
      <c r="SDR710" s="34"/>
      <c r="SDS710" s="34"/>
      <c r="SDT710" s="41"/>
      <c r="SDU710" s="41"/>
      <c r="SDV710" s="41"/>
      <c r="SDW710" s="41"/>
      <c r="SDX710" s="36"/>
      <c r="SDY710" s="41"/>
      <c r="SDZ710" s="36"/>
      <c r="SEA710" s="34"/>
      <c r="SEB710" s="34"/>
      <c r="SEC710" s="37"/>
      <c r="SED710" s="38"/>
      <c r="SEE710" s="34"/>
      <c r="SEF710" s="39"/>
      <c r="SEG710" s="39"/>
      <c r="SEH710" s="39"/>
      <c r="SEI710" s="39"/>
      <c r="SEJ710" s="39"/>
      <c r="SEK710" s="39"/>
      <c r="SEL710" s="39"/>
      <c r="SEM710" s="39"/>
      <c r="SEN710" s="39"/>
      <c r="SEO710" s="39"/>
      <c r="SEP710" s="39"/>
      <c r="SEQ710" s="37"/>
      <c r="SER710" s="37"/>
      <c r="SES710" s="37"/>
      <c r="SET710" s="37"/>
      <c r="SEU710" s="34"/>
      <c r="SEV710" s="40"/>
      <c r="SEW710" s="34"/>
      <c r="SEX710" s="34"/>
      <c r="SEY710" s="35"/>
      <c r="SEZ710" s="36"/>
      <c r="SFA710" s="37"/>
      <c r="SFB710" s="34"/>
      <c r="SFC710" s="34"/>
      <c r="SFD710" s="41"/>
      <c r="SFE710" s="41"/>
      <c r="SFF710" s="41"/>
      <c r="SFG710" s="41"/>
      <c r="SFH710" s="36"/>
      <c r="SFI710" s="41"/>
      <c r="SFJ710" s="36"/>
      <c r="SFK710" s="34"/>
      <c r="SFL710" s="34"/>
      <c r="SFM710" s="37"/>
      <c r="SFN710" s="38"/>
      <c r="SFO710" s="34"/>
      <c r="SFP710" s="39"/>
      <c r="SFQ710" s="39"/>
      <c r="SFR710" s="39"/>
      <c r="SFS710" s="39"/>
      <c r="SFT710" s="39"/>
      <c r="SFU710" s="39"/>
      <c r="SFV710" s="39"/>
      <c r="SFW710" s="39"/>
      <c r="SFX710" s="39"/>
      <c r="SFY710" s="39"/>
      <c r="SFZ710" s="39"/>
      <c r="SGA710" s="37"/>
      <c r="SGB710" s="37"/>
      <c r="SGC710" s="37"/>
      <c r="SGD710" s="37"/>
      <c r="SGE710" s="34"/>
      <c r="SGF710" s="40"/>
      <c r="SGG710" s="34"/>
      <c r="SGH710" s="34"/>
      <c r="SGI710" s="35"/>
      <c r="SGJ710" s="36"/>
      <c r="SGK710" s="37"/>
      <c r="SGL710" s="34"/>
      <c r="SGM710" s="34"/>
      <c r="SGN710" s="41"/>
      <c r="SGO710" s="41"/>
      <c r="SGP710" s="41"/>
      <c r="SGQ710" s="41"/>
      <c r="SGR710" s="36"/>
      <c r="SGS710" s="41"/>
      <c r="SGT710" s="36"/>
      <c r="SGU710" s="34"/>
      <c r="SGV710" s="34"/>
      <c r="SGW710" s="37"/>
      <c r="SGX710" s="38"/>
      <c r="SGY710" s="34"/>
      <c r="SGZ710" s="39"/>
      <c r="SHA710" s="39"/>
      <c r="SHB710" s="39"/>
      <c r="SHC710" s="39"/>
      <c r="SHD710" s="39"/>
      <c r="SHE710" s="39"/>
      <c r="SHF710" s="39"/>
      <c r="SHG710" s="39"/>
      <c r="SHH710" s="39"/>
      <c r="SHI710" s="39"/>
      <c r="SHJ710" s="39"/>
      <c r="SHK710" s="37"/>
      <c r="SHL710" s="37"/>
      <c r="SHM710" s="37"/>
      <c r="SHN710" s="37"/>
      <c r="SHO710" s="34"/>
      <c r="SHP710" s="40"/>
      <c r="SHQ710" s="34"/>
      <c r="SHR710" s="34"/>
      <c r="SHS710" s="35"/>
      <c r="SHT710" s="36"/>
      <c r="SHU710" s="37"/>
      <c r="SHV710" s="34"/>
      <c r="SHW710" s="34"/>
      <c r="SHX710" s="41"/>
      <c r="SHY710" s="41"/>
      <c r="SHZ710" s="41"/>
      <c r="SIA710" s="41"/>
      <c r="SIB710" s="36"/>
      <c r="SIC710" s="41"/>
      <c r="SID710" s="36"/>
      <c r="SIE710" s="34"/>
      <c r="SIF710" s="34"/>
      <c r="SIG710" s="37"/>
      <c r="SIH710" s="38"/>
      <c r="SII710" s="34"/>
      <c r="SIJ710" s="39"/>
      <c r="SIK710" s="39"/>
      <c r="SIL710" s="39"/>
      <c r="SIM710" s="39"/>
      <c r="SIN710" s="39"/>
      <c r="SIO710" s="39"/>
      <c r="SIP710" s="39"/>
      <c r="SIQ710" s="39"/>
      <c r="SIR710" s="39"/>
      <c r="SIS710" s="39"/>
      <c r="SIT710" s="39"/>
      <c r="SIU710" s="37"/>
      <c r="SIV710" s="37"/>
      <c r="SIW710" s="37"/>
      <c r="SIX710" s="37"/>
      <c r="SIY710" s="34"/>
      <c r="SIZ710" s="40"/>
      <c r="SJA710" s="34"/>
      <c r="SJB710" s="34"/>
      <c r="SJC710" s="35"/>
      <c r="SJD710" s="36"/>
      <c r="SJE710" s="37"/>
      <c r="SJF710" s="34"/>
      <c r="SJG710" s="34"/>
      <c r="SJH710" s="41"/>
      <c r="SJI710" s="41"/>
      <c r="SJJ710" s="41"/>
      <c r="SJK710" s="41"/>
      <c r="SJL710" s="36"/>
      <c r="SJM710" s="41"/>
      <c r="SJN710" s="36"/>
      <c r="SJO710" s="34"/>
      <c r="SJP710" s="34"/>
      <c r="SJQ710" s="37"/>
      <c r="SJR710" s="38"/>
      <c r="SJS710" s="34"/>
      <c r="SJT710" s="39"/>
      <c r="SJU710" s="39"/>
      <c r="SJV710" s="39"/>
      <c r="SJW710" s="39"/>
      <c r="SJX710" s="39"/>
      <c r="SJY710" s="39"/>
      <c r="SJZ710" s="39"/>
      <c r="SKA710" s="39"/>
      <c r="SKB710" s="39"/>
      <c r="SKC710" s="39"/>
      <c r="SKD710" s="39"/>
      <c r="SKE710" s="37"/>
      <c r="SKF710" s="37"/>
      <c r="SKG710" s="37"/>
      <c r="SKH710" s="37"/>
      <c r="SKI710" s="34"/>
      <c r="SKJ710" s="40"/>
      <c r="SKK710" s="34"/>
      <c r="SKL710" s="34"/>
      <c r="SKM710" s="35"/>
      <c r="SKN710" s="36"/>
      <c r="SKO710" s="37"/>
      <c r="SKP710" s="34"/>
      <c r="SKQ710" s="34"/>
      <c r="SKR710" s="41"/>
      <c r="SKS710" s="41"/>
      <c r="SKT710" s="41"/>
      <c r="SKU710" s="41"/>
      <c r="SKV710" s="36"/>
      <c r="SKW710" s="41"/>
      <c r="SKX710" s="36"/>
      <c r="SKY710" s="34"/>
      <c r="SKZ710" s="34"/>
      <c r="SLA710" s="37"/>
      <c r="SLB710" s="38"/>
      <c r="SLC710" s="34"/>
      <c r="SLD710" s="39"/>
      <c r="SLE710" s="39"/>
      <c r="SLF710" s="39"/>
      <c r="SLG710" s="39"/>
      <c r="SLH710" s="39"/>
      <c r="SLI710" s="39"/>
      <c r="SLJ710" s="39"/>
      <c r="SLK710" s="39"/>
      <c r="SLL710" s="39"/>
      <c r="SLM710" s="39"/>
      <c r="SLN710" s="39"/>
      <c r="SLO710" s="37"/>
      <c r="SLP710" s="37"/>
      <c r="SLQ710" s="37"/>
      <c r="SLR710" s="37"/>
      <c r="SLS710" s="34"/>
      <c r="SLT710" s="40"/>
      <c r="SLU710" s="34"/>
      <c r="SLV710" s="34"/>
      <c r="SLW710" s="35"/>
      <c r="SLX710" s="36"/>
      <c r="SLY710" s="37"/>
      <c r="SLZ710" s="34"/>
      <c r="SMA710" s="34"/>
      <c r="SMB710" s="41"/>
      <c r="SMC710" s="41"/>
      <c r="SMD710" s="41"/>
      <c r="SME710" s="41"/>
      <c r="SMF710" s="36"/>
      <c r="SMG710" s="41"/>
      <c r="SMH710" s="36"/>
      <c r="SMI710" s="34"/>
      <c r="SMJ710" s="34"/>
      <c r="SMK710" s="37"/>
      <c r="SML710" s="38"/>
      <c r="SMM710" s="34"/>
      <c r="SMN710" s="39"/>
      <c r="SMO710" s="39"/>
      <c r="SMP710" s="39"/>
      <c r="SMQ710" s="39"/>
      <c r="SMR710" s="39"/>
      <c r="SMS710" s="39"/>
      <c r="SMT710" s="39"/>
      <c r="SMU710" s="39"/>
      <c r="SMV710" s="39"/>
      <c r="SMW710" s="39"/>
      <c r="SMX710" s="39"/>
      <c r="SMY710" s="37"/>
      <c r="SMZ710" s="37"/>
      <c r="SNA710" s="37"/>
      <c r="SNB710" s="37"/>
      <c r="SNC710" s="34"/>
      <c r="SND710" s="40"/>
      <c r="SNE710" s="34"/>
      <c r="SNF710" s="34"/>
      <c r="SNG710" s="35"/>
      <c r="SNH710" s="36"/>
      <c r="SNI710" s="37"/>
      <c r="SNJ710" s="34"/>
      <c r="SNK710" s="34"/>
      <c r="SNL710" s="41"/>
      <c r="SNM710" s="41"/>
      <c r="SNN710" s="41"/>
      <c r="SNO710" s="41"/>
      <c r="SNP710" s="36"/>
      <c r="SNQ710" s="41"/>
      <c r="SNR710" s="36"/>
      <c r="SNS710" s="34"/>
      <c r="SNT710" s="34"/>
      <c r="SNU710" s="37"/>
      <c r="SNV710" s="38"/>
      <c r="SNW710" s="34"/>
      <c r="SNX710" s="39"/>
      <c r="SNY710" s="39"/>
      <c r="SNZ710" s="39"/>
      <c r="SOA710" s="39"/>
      <c r="SOB710" s="39"/>
      <c r="SOC710" s="39"/>
      <c r="SOD710" s="39"/>
      <c r="SOE710" s="39"/>
      <c r="SOF710" s="39"/>
      <c r="SOG710" s="39"/>
      <c r="SOH710" s="39"/>
      <c r="SOI710" s="37"/>
      <c r="SOJ710" s="37"/>
      <c r="SOK710" s="37"/>
      <c r="SOL710" s="37"/>
      <c r="SOM710" s="34"/>
      <c r="SON710" s="40"/>
      <c r="SOO710" s="34"/>
      <c r="SOP710" s="34"/>
      <c r="SOQ710" s="35"/>
      <c r="SOR710" s="36"/>
      <c r="SOS710" s="37"/>
      <c r="SOT710" s="34"/>
      <c r="SOU710" s="34"/>
      <c r="SOV710" s="41"/>
      <c r="SOW710" s="41"/>
      <c r="SOX710" s="41"/>
      <c r="SOY710" s="41"/>
      <c r="SOZ710" s="36"/>
      <c r="SPA710" s="41"/>
      <c r="SPB710" s="36"/>
      <c r="SPC710" s="34"/>
      <c r="SPD710" s="34"/>
      <c r="SPE710" s="37"/>
      <c r="SPF710" s="38"/>
      <c r="SPG710" s="34"/>
      <c r="SPH710" s="39"/>
      <c r="SPI710" s="39"/>
      <c r="SPJ710" s="39"/>
      <c r="SPK710" s="39"/>
      <c r="SPL710" s="39"/>
      <c r="SPM710" s="39"/>
      <c r="SPN710" s="39"/>
      <c r="SPO710" s="39"/>
      <c r="SPP710" s="39"/>
      <c r="SPQ710" s="39"/>
      <c r="SPR710" s="39"/>
      <c r="SPS710" s="37"/>
      <c r="SPT710" s="37"/>
      <c r="SPU710" s="37"/>
      <c r="SPV710" s="37"/>
      <c r="SPW710" s="34"/>
      <c r="SPX710" s="40"/>
      <c r="SPY710" s="34"/>
      <c r="SPZ710" s="34"/>
      <c r="SQA710" s="35"/>
      <c r="SQB710" s="36"/>
      <c r="SQC710" s="37"/>
      <c r="SQD710" s="34"/>
      <c r="SQE710" s="34"/>
      <c r="SQF710" s="41"/>
      <c r="SQG710" s="41"/>
      <c r="SQH710" s="41"/>
      <c r="SQI710" s="41"/>
      <c r="SQJ710" s="36"/>
      <c r="SQK710" s="41"/>
      <c r="SQL710" s="36"/>
      <c r="SQM710" s="34"/>
      <c r="SQN710" s="34"/>
      <c r="SQO710" s="37"/>
      <c r="SQP710" s="38"/>
      <c r="SQQ710" s="34"/>
      <c r="SQR710" s="39"/>
      <c r="SQS710" s="39"/>
      <c r="SQT710" s="39"/>
      <c r="SQU710" s="39"/>
      <c r="SQV710" s="39"/>
      <c r="SQW710" s="39"/>
      <c r="SQX710" s="39"/>
      <c r="SQY710" s="39"/>
      <c r="SQZ710" s="39"/>
      <c r="SRA710" s="39"/>
      <c r="SRB710" s="39"/>
      <c r="SRC710" s="37"/>
      <c r="SRD710" s="37"/>
      <c r="SRE710" s="37"/>
      <c r="SRF710" s="37"/>
      <c r="SRG710" s="34"/>
      <c r="SRH710" s="40"/>
      <c r="SRI710" s="34"/>
      <c r="SRJ710" s="34"/>
      <c r="SRK710" s="35"/>
      <c r="SRL710" s="36"/>
      <c r="SRM710" s="37"/>
      <c r="SRN710" s="34"/>
      <c r="SRO710" s="34"/>
      <c r="SRP710" s="41"/>
      <c r="SRQ710" s="41"/>
      <c r="SRR710" s="41"/>
      <c r="SRS710" s="41"/>
      <c r="SRT710" s="36"/>
      <c r="SRU710" s="41"/>
      <c r="SRV710" s="36"/>
      <c r="SRW710" s="34"/>
      <c r="SRX710" s="34"/>
      <c r="SRY710" s="37"/>
      <c r="SRZ710" s="38"/>
      <c r="SSA710" s="34"/>
      <c r="SSB710" s="39"/>
      <c r="SSC710" s="39"/>
      <c r="SSD710" s="39"/>
      <c r="SSE710" s="39"/>
      <c r="SSF710" s="39"/>
      <c r="SSG710" s="39"/>
      <c r="SSH710" s="39"/>
      <c r="SSI710" s="39"/>
      <c r="SSJ710" s="39"/>
      <c r="SSK710" s="39"/>
      <c r="SSL710" s="39"/>
      <c r="SSM710" s="37"/>
      <c r="SSN710" s="37"/>
      <c r="SSO710" s="37"/>
      <c r="SSP710" s="37"/>
      <c r="SSQ710" s="34"/>
      <c r="SSR710" s="40"/>
      <c r="SSS710" s="34"/>
      <c r="SST710" s="34"/>
      <c r="SSU710" s="35"/>
      <c r="SSV710" s="36"/>
      <c r="SSW710" s="37"/>
      <c r="SSX710" s="34"/>
      <c r="SSY710" s="34"/>
      <c r="SSZ710" s="41"/>
      <c r="STA710" s="41"/>
      <c r="STB710" s="41"/>
      <c r="STC710" s="41"/>
      <c r="STD710" s="36"/>
      <c r="STE710" s="41"/>
      <c r="STF710" s="36"/>
      <c r="STG710" s="34"/>
      <c r="STH710" s="34"/>
      <c r="STI710" s="37"/>
      <c r="STJ710" s="38"/>
      <c r="STK710" s="34"/>
      <c r="STL710" s="39"/>
      <c r="STM710" s="39"/>
      <c r="STN710" s="39"/>
      <c r="STO710" s="39"/>
      <c r="STP710" s="39"/>
      <c r="STQ710" s="39"/>
      <c r="STR710" s="39"/>
      <c r="STS710" s="39"/>
      <c r="STT710" s="39"/>
      <c r="STU710" s="39"/>
      <c r="STV710" s="39"/>
      <c r="STW710" s="37"/>
      <c r="STX710" s="37"/>
      <c r="STY710" s="37"/>
      <c r="STZ710" s="37"/>
      <c r="SUA710" s="34"/>
      <c r="SUB710" s="40"/>
      <c r="SUC710" s="34"/>
      <c r="SUD710" s="34"/>
      <c r="SUE710" s="35"/>
      <c r="SUF710" s="36"/>
      <c r="SUG710" s="37"/>
      <c r="SUH710" s="34"/>
      <c r="SUI710" s="34"/>
      <c r="SUJ710" s="41"/>
      <c r="SUK710" s="41"/>
      <c r="SUL710" s="41"/>
      <c r="SUM710" s="41"/>
      <c r="SUN710" s="36"/>
      <c r="SUO710" s="41"/>
      <c r="SUP710" s="36"/>
      <c r="SUQ710" s="34"/>
      <c r="SUR710" s="34"/>
      <c r="SUS710" s="37"/>
      <c r="SUT710" s="38"/>
      <c r="SUU710" s="34"/>
      <c r="SUV710" s="39"/>
      <c r="SUW710" s="39"/>
      <c r="SUX710" s="39"/>
      <c r="SUY710" s="39"/>
      <c r="SUZ710" s="39"/>
      <c r="SVA710" s="39"/>
      <c r="SVB710" s="39"/>
      <c r="SVC710" s="39"/>
      <c r="SVD710" s="39"/>
      <c r="SVE710" s="39"/>
      <c r="SVF710" s="39"/>
      <c r="SVG710" s="37"/>
      <c r="SVH710" s="37"/>
      <c r="SVI710" s="37"/>
      <c r="SVJ710" s="37"/>
      <c r="SVK710" s="34"/>
      <c r="SVL710" s="40"/>
      <c r="SVM710" s="34"/>
      <c r="SVN710" s="34"/>
      <c r="SVO710" s="35"/>
      <c r="SVP710" s="36"/>
      <c r="SVQ710" s="37"/>
      <c r="SVR710" s="34"/>
      <c r="SVS710" s="34"/>
      <c r="SVT710" s="41"/>
      <c r="SVU710" s="41"/>
      <c r="SVV710" s="41"/>
      <c r="SVW710" s="41"/>
      <c r="SVX710" s="36"/>
      <c r="SVY710" s="41"/>
      <c r="SVZ710" s="36"/>
      <c r="SWA710" s="34"/>
      <c r="SWB710" s="34"/>
      <c r="SWC710" s="37"/>
      <c r="SWD710" s="38"/>
      <c r="SWE710" s="34"/>
      <c r="SWF710" s="39"/>
      <c r="SWG710" s="39"/>
      <c r="SWH710" s="39"/>
      <c r="SWI710" s="39"/>
      <c r="SWJ710" s="39"/>
      <c r="SWK710" s="39"/>
      <c r="SWL710" s="39"/>
      <c r="SWM710" s="39"/>
      <c r="SWN710" s="39"/>
      <c r="SWO710" s="39"/>
      <c r="SWP710" s="39"/>
      <c r="SWQ710" s="37"/>
      <c r="SWR710" s="37"/>
      <c r="SWS710" s="37"/>
      <c r="SWT710" s="37"/>
      <c r="SWU710" s="34"/>
      <c r="SWV710" s="40"/>
      <c r="SWW710" s="34"/>
      <c r="SWX710" s="34"/>
      <c r="SWY710" s="35"/>
      <c r="SWZ710" s="36"/>
      <c r="SXA710" s="37"/>
      <c r="SXB710" s="34"/>
      <c r="SXC710" s="34"/>
      <c r="SXD710" s="41"/>
      <c r="SXE710" s="41"/>
      <c r="SXF710" s="41"/>
      <c r="SXG710" s="41"/>
      <c r="SXH710" s="36"/>
      <c r="SXI710" s="41"/>
      <c r="SXJ710" s="36"/>
      <c r="SXK710" s="34"/>
      <c r="SXL710" s="34"/>
      <c r="SXM710" s="37"/>
      <c r="SXN710" s="38"/>
      <c r="SXO710" s="34"/>
      <c r="SXP710" s="39"/>
      <c r="SXQ710" s="39"/>
      <c r="SXR710" s="39"/>
      <c r="SXS710" s="39"/>
      <c r="SXT710" s="39"/>
      <c r="SXU710" s="39"/>
      <c r="SXV710" s="39"/>
      <c r="SXW710" s="39"/>
      <c r="SXX710" s="39"/>
      <c r="SXY710" s="39"/>
      <c r="SXZ710" s="39"/>
      <c r="SYA710" s="37"/>
      <c r="SYB710" s="37"/>
      <c r="SYC710" s="37"/>
      <c r="SYD710" s="37"/>
      <c r="SYE710" s="34"/>
      <c r="SYF710" s="40"/>
      <c r="SYG710" s="34"/>
      <c r="SYH710" s="34"/>
      <c r="SYI710" s="35"/>
      <c r="SYJ710" s="36"/>
      <c r="SYK710" s="37"/>
      <c r="SYL710" s="34"/>
      <c r="SYM710" s="34"/>
      <c r="SYN710" s="41"/>
      <c r="SYO710" s="41"/>
      <c r="SYP710" s="41"/>
      <c r="SYQ710" s="41"/>
      <c r="SYR710" s="36"/>
      <c r="SYS710" s="41"/>
      <c r="SYT710" s="36"/>
      <c r="SYU710" s="34"/>
      <c r="SYV710" s="34"/>
      <c r="SYW710" s="37"/>
      <c r="SYX710" s="38"/>
      <c r="SYY710" s="34"/>
      <c r="SYZ710" s="39"/>
      <c r="SZA710" s="39"/>
      <c r="SZB710" s="39"/>
      <c r="SZC710" s="39"/>
      <c r="SZD710" s="39"/>
      <c r="SZE710" s="39"/>
      <c r="SZF710" s="39"/>
      <c r="SZG710" s="39"/>
      <c r="SZH710" s="39"/>
      <c r="SZI710" s="39"/>
      <c r="SZJ710" s="39"/>
      <c r="SZK710" s="37"/>
      <c r="SZL710" s="37"/>
      <c r="SZM710" s="37"/>
      <c r="SZN710" s="37"/>
      <c r="SZO710" s="34"/>
      <c r="SZP710" s="40"/>
      <c r="SZQ710" s="34"/>
      <c r="SZR710" s="34"/>
      <c r="SZS710" s="35"/>
      <c r="SZT710" s="36"/>
      <c r="SZU710" s="37"/>
      <c r="SZV710" s="34"/>
      <c r="SZW710" s="34"/>
      <c r="SZX710" s="41"/>
      <c r="SZY710" s="41"/>
      <c r="SZZ710" s="41"/>
      <c r="TAA710" s="41"/>
      <c r="TAB710" s="36"/>
      <c r="TAC710" s="41"/>
      <c r="TAD710" s="36"/>
      <c r="TAE710" s="34"/>
      <c r="TAF710" s="34"/>
      <c r="TAG710" s="37"/>
      <c r="TAH710" s="38"/>
      <c r="TAI710" s="34"/>
      <c r="TAJ710" s="39"/>
      <c r="TAK710" s="39"/>
      <c r="TAL710" s="39"/>
      <c r="TAM710" s="39"/>
      <c r="TAN710" s="39"/>
      <c r="TAO710" s="39"/>
      <c r="TAP710" s="39"/>
      <c r="TAQ710" s="39"/>
      <c r="TAR710" s="39"/>
      <c r="TAS710" s="39"/>
      <c r="TAT710" s="39"/>
      <c r="TAU710" s="37"/>
      <c r="TAV710" s="37"/>
      <c r="TAW710" s="37"/>
      <c r="TAX710" s="37"/>
      <c r="TAY710" s="34"/>
      <c r="TAZ710" s="40"/>
      <c r="TBA710" s="34"/>
      <c r="TBB710" s="34"/>
      <c r="TBC710" s="35"/>
      <c r="TBD710" s="36"/>
      <c r="TBE710" s="37"/>
      <c r="TBF710" s="34"/>
      <c r="TBG710" s="34"/>
      <c r="TBH710" s="41"/>
      <c r="TBI710" s="41"/>
      <c r="TBJ710" s="41"/>
      <c r="TBK710" s="41"/>
      <c r="TBL710" s="36"/>
      <c r="TBM710" s="41"/>
      <c r="TBN710" s="36"/>
      <c r="TBO710" s="34"/>
      <c r="TBP710" s="34"/>
      <c r="TBQ710" s="37"/>
      <c r="TBR710" s="38"/>
      <c r="TBS710" s="34"/>
      <c r="TBT710" s="39"/>
      <c r="TBU710" s="39"/>
      <c r="TBV710" s="39"/>
      <c r="TBW710" s="39"/>
      <c r="TBX710" s="39"/>
      <c r="TBY710" s="39"/>
      <c r="TBZ710" s="39"/>
      <c r="TCA710" s="39"/>
      <c r="TCB710" s="39"/>
      <c r="TCC710" s="39"/>
      <c r="TCD710" s="39"/>
      <c r="TCE710" s="37"/>
      <c r="TCF710" s="37"/>
      <c r="TCG710" s="37"/>
      <c r="TCH710" s="37"/>
      <c r="TCI710" s="34"/>
      <c r="TCJ710" s="40"/>
      <c r="TCK710" s="34"/>
      <c r="TCL710" s="34"/>
      <c r="TCM710" s="35"/>
      <c r="TCN710" s="36"/>
      <c r="TCO710" s="37"/>
      <c r="TCP710" s="34"/>
      <c r="TCQ710" s="34"/>
      <c r="TCR710" s="41"/>
      <c r="TCS710" s="41"/>
      <c r="TCT710" s="41"/>
      <c r="TCU710" s="41"/>
      <c r="TCV710" s="36"/>
      <c r="TCW710" s="41"/>
      <c r="TCX710" s="36"/>
      <c r="TCY710" s="34"/>
      <c r="TCZ710" s="34"/>
      <c r="TDA710" s="37"/>
      <c r="TDB710" s="38"/>
      <c r="TDC710" s="34"/>
      <c r="TDD710" s="39"/>
      <c r="TDE710" s="39"/>
      <c r="TDF710" s="39"/>
      <c r="TDG710" s="39"/>
      <c r="TDH710" s="39"/>
      <c r="TDI710" s="39"/>
      <c r="TDJ710" s="39"/>
      <c r="TDK710" s="39"/>
      <c r="TDL710" s="39"/>
      <c r="TDM710" s="39"/>
      <c r="TDN710" s="39"/>
      <c r="TDO710" s="37"/>
      <c r="TDP710" s="37"/>
      <c r="TDQ710" s="37"/>
      <c r="TDR710" s="37"/>
      <c r="TDS710" s="34"/>
      <c r="TDT710" s="40"/>
      <c r="TDU710" s="34"/>
      <c r="TDV710" s="34"/>
      <c r="TDW710" s="35"/>
      <c r="TDX710" s="36"/>
      <c r="TDY710" s="37"/>
      <c r="TDZ710" s="34"/>
      <c r="TEA710" s="34"/>
      <c r="TEB710" s="41"/>
      <c r="TEC710" s="41"/>
      <c r="TED710" s="41"/>
      <c r="TEE710" s="41"/>
      <c r="TEF710" s="36"/>
      <c r="TEG710" s="41"/>
      <c r="TEH710" s="36"/>
      <c r="TEI710" s="34"/>
      <c r="TEJ710" s="34"/>
      <c r="TEK710" s="37"/>
      <c r="TEL710" s="38"/>
      <c r="TEM710" s="34"/>
      <c r="TEN710" s="39"/>
      <c r="TEO710" s="39"/>
      <c r="TEP710" s="39"/>
      <c r="TEQ710" s="39"/>
      <c r="TER710" s="39"/>
      <c r="TES710" s="39"/>
      <c r="TET710" s="39"/>
      <c r="TEU710" s="39"/>
      <c r="TEV710" s="39"/>
      <c r="TEW710" s="39"/>
      <c r="TEX710" s="39"/>
      <c r="TEY710" s="37"/>
      <c r="TEZ710" s="37"/>
      <c r="TFA710" s="37"/>
      <c r="TFB710" s="37"/>
      <c r="TFC710" s="34"/>
      <c r="TFD710" s="40"/>
      <c r="TFE710" s="34"/>
      <c r="TFF710" s="34"/>
      <c r="TFG710" s="35"/>
      <c r="TFH710" s="36"/>
      <c r="TFI710" s="37"/>
      <c r="TFJ710" s="34"/>
      <c r="TFK710" s="34"/>
      <c r="TFL710" s="41"/>
      <c r="TFM710" s="41"/>
      <c r="TFN710" s="41"/>
      <c r="TFO710" s="41"/>
      <c r="TFP710" s="36"/>
      <c r="TFQ710" s="41"/>
      <c r="TFR710" s="36"/>
      <c r="TFS710" s="34"/>
      <c r="TFT710" s="34"/>
      <c r="TFU710" s="37"/>
      <c r="TFV710" s="38"/>
      <c r="TFW710" s="34"/>
      <c r="TFX710" s="39"/>
      <c r="TFY710" s="39"/>
      <c r="TFZ710" s="39"/>
      <c r="TGA710" s="39"/>
      <c r="TGB710" s="39"/>
      <c r="TGC710" s="39"/>
      <c r="TGD710" s="39"/>
      <c r="TGE710" s="39"/>
      <c r="TGF710" s="39"/>
      <c r="TGG710" s="39"/>
      <c r="TGH710" s="39"/>
      <c r="TGI710" s="37"/>
      <c r="TGJ710" s="37"/>
      <c r="TGK710" s="37"/>
      <c r="TGL710" s="37"/>
      <c r="TGM710" s="34"/>
      <c r="TGN710" s="40"/>
      <c r="TGO710" s="34"/>
      <c r="TGP710" s="34"/>
      <c r="TGQ710" s="35"/>
      <c r="TGR710" s="36"/>
      <c r="TGS710" s="37"/>
      <c r="TGT710" s="34"/>
      <c r="TGU710" s="34"/>
      <c r="TGV710" s="41"/>
      <c r="TGW710" s="41"/>
      <c r="TGX710" s="41"/>
      <c r="TGY710" s="41"/>
      <c r="TGZ710" s="36"/>
      <c r="THA710" s="41"/>
      <c r="THB710" s="36"/>
      <c r="THC710" s="34"/>
      <c r="THD710" s="34"/>
      <c r="THE710" s="37"/>
      <c r="THF710" s="38"/>
      <c r="THG710" s="34"/>
      <c r="THH710" s="39"/>
      <c r="THI710" s="39"/>
      <c r="THJ710" s="39"/>
      <c r="THK710" s="39"/>
      <c r="THL710" s="39"/>
      <c r="THM710" s="39"/>
      <c r="THN710" s="39"/>
      <c r="THO710" s="39"/>
      <c r="THP710" s="39"/>
      <c r="THQ710" s="39"/>
      <c r="THR710" s="39"/>
      <c r="THS710" s="37"/>
      <c r="THT710" s="37"/>
      <c r="THU710" s="37"/>
      <c r="THV710" s="37"/>
      <c r="THW710" s="34"/>
      <c r="THX710" s="40"/>
      <c r="THY710" s="34"/>
      <c r="THZ710" s="34"/>
      <c r="TIA710" s="35"/>
      <c r="TIB710" s="36"/>
      <c r="TIC710" s="37"/>
      <c r="TID710" s="34"/>
      <c r="TIE710" s="34"/>
      <c r="TIF710" s="41"/>
      <c r="TIG710" s="41"/>
      <c r="TIH710" s="41"/>
      <c r="TII710" s="41"/>
      <c r="TIJ710" s="36"/>
      <c r="TIK710" s="41"/>
      <c r="TIL710" s="36"/>
      <c r="TIM710" s="34"/>
      <c r="TIN710" s="34"/>
      <c r="TIO710" s="37"/>
      <c r="TIP710" s="38"/>
      <c r="TIQ710" s="34"/>
      <c r="TIR710" s="39"/>
      <c r="TIS710" s="39"/>
      <c r="TIT710" s="39"/>
      <c r="TIU710" s="39"/>
      <c r="TIV710" s="39"/>
      <c r="TIW710" s="39"/>
      <c r="TIX710" s="39"/>
      <c r="TIY710" s="39"/>
      <c r="TIZ710" s="39"/>
      <c r="TJA710" s="39"/>
      <c r="TJB710" s="39"/>
      <c r="TJC710" s="37"/>
      <c r="TJD710" s="37"/>
      <c r="TJE710" s="37"/>
      <c r="TJF710" s="37"/>
      <c r="TJG710" s="34"/>
      <c r="TJH710" s="40"/>
      <c r="TJI710" s="34"/>
      <c r="TJJ710" s="34"/>
      <c r="TJK710" s="35"/>
      <c r="TJL710" s="36"/>
      <c r="TJM710" s="37"/>
      <c r="TJN710" s="34"/>
      <c r="TJO710" s="34"/>
      <c r="TJP710" s="41"/>
      <c r="TJQ710" s="41"/>
      <c r="TJR710" s="41"/>
      <c r="TJS710" s="41"/>
      <c r="TJT710" s="36"/>
      <c r="TJU710" s="41"/>
      <c r="TJV710" s="36"/>
      <c r="TJW710" s="34"/>
      <c r="TJX710" s="34"/>
      <c r="TJY710" s="37"/>
      <c r="TJZ710" s="38"/>
      <c r="TKA710" s="34"/>
      <c r="TKB710" s="39"/>
      <c r="TKC710" s="39"/>
      <c r="TKD710" s="39"/>
      <c r="TKE710" s="39"/>
      <c r="TKF710" s="39"/>
      <c r="TKG710" s="39"/>
      <c r="TKH710" s="39"/>
      <c r="TKI710" s="39"/>
      <c r="TKJ710" s="39"/>
      <c r="TKK710" s="39"/>
      <c r="TKL710" s="39"/>
      <c r="TKM710" s="37"/>
      <c r="TKN710" s="37"/>
      <c r="TKO710" s="37"/>
      <c r="TKP710" s="37"/>
      <c r="TKQ710" s="34"/>
      <c r="TKR710" s="40"/>
      <c r="TKS710" s="34"/>
      <c r="TKT710" s="34"/>
      <c r="TKU710" s="35"/>
      <c r="TKV710" s="36"/>
      <c r="TKW710" s="37"/>
      <c r="TKX710" s="34"/>
      <c r="TKY710" s="34"/>
      <c r="TKZ710" s="41"/>
      <c r="TLA710" s="41"/>
      <c r="TLB710" s="41"/>
      <c r="TLC710" s="41"/>
      <c r="TLD710" s="36"/>
      <c r="TLE710" s="41"/>
      <c r="TLF710" s="36"/>
      <c r="TLG710" s="34"/>
      <c r="TLH710" s="34"/>
      <c r="TLI710" s="37"/>
      <c r="TLJ710" s="38"/>
      <c r="TLK710" s="34"/>
      <c r="TLL710" s="39"/>
      <c r="TLM710" s="39"/>
      <c r="TLN710" s="39"/>
      <c r="TLO710" s="39"/>
      <c r="TLP710" s="39"/>
      <c r="TLQ710" s="39"/>
      <c r="TLR710" s="39"/>
      <c r="TLS710" s="39"/>
      <c r="TLT710" s="39"/>
      <c r="TLU710" s="39"/>
      <c r="TLV710" s="39"/>
      <c r="TLW710" s="37"/>
      <c r="TLX710" s="37"/>
      <c r="TLY710" s="37"/>
      <c r="TLZ710" s="37"/>
      <c r="TMA710" s="34"/>
      <c r="TMB710" s="40"/>
      <c r="TMC710" s="34"/>
      <c r="TMD710" s="34"/>
      <c r="TME710" s="35"/>
      <c r="TMF710" s="36"/>
      <c r="TMG710" s="37"/>
      <c r="TMH710" s="34"/>
      <c r="TMI710" s="34"/>
      <c r="TMJ710" s="41"/>
      <c r="TMK710" s="41"/>
      <c r="TML710" s="41"/>
      <c r="TMM710" s="41"/>
      <c r="TMN710" s="36"/>
      <c r="TMO710" s="41"/>
      <c r="TMP710" s="36"/>
      <c r="TMQ710" s="34"/>
      <c r="TMR710" s="34"/>
      <c r="TMS710" s="37"/>
      <c r="TMT710" s="38"/>
      <c r="TMU710" s="34"/>
      <c r="TMV710" s="39"/>
      <c r="TMW710" s="39"/>
      <c r="TMX710" s="39"/>
      <c r="TMY710" s="39"/>
      <c r="TMZ710" s="39"/>
      <c r="TNA710" s="39"/>
      <c r="TNB710" s="39"/>
      <c r="TNC710" s="39"/>
      <c r="TND710" s="39"/>
      <c r="TNE710" s="39"/>
      <c r="TNF710" s="39"/>
      <c r="TNG710" s="37"/>
      <c r="TNH710" s="37"/>
      <c r="TNI710" s="37"/>
      <c r="TNJ710" s="37"/>
      <c r="TNK710" s="34"/>
      <c r="TNL710" s="40"/>
      <c r="TNM710" s="34"/>
      <c r="TNN710" s="34"/>
      <c r="TNO710" s="35"/>
      <c r="TNP710" s="36"/>
      <c r="TNQ710" s="37"/>
      <c r="TNR710" s="34"/>
      <c r="TNS710" s="34"/>
      <c r="TNT710" s="41"/>
      <c r="TNU710" s="41"/>
      <c r="TNV710" s="41"/>
      <c r="TNW710" s="41"/>
      <c r="TNX710" s="36"/>
      <c r="TNY710" s="41"/>
      <c r="TNZ710" s="36"/>
      <c r="TOA710" s="34"/>
      <c r="TOB710" s="34"/>
      <c r="TOC710" s="37"/>
      <c r="TOD710" s="38"/>
      <c r="TOE710" s="34"/>
      <c r="TOF710" s="39"/>
      <c r="TOG710" s="39"/>
      <c r="TOH710" s="39"/>
      <c r="TOI710" s="39"/>
      <c r="TOJ710" s="39"/>
      <c r="TOK710" s="39"/>
      <c r="TOL710" s="39"/>
      <c r="TOM710" s="39"/>
      <c r="TON710" s="39"/>
      <c r="TOO710" s="39"/>
      <c r="TOP710" s="39"/>
      <c r="TOQ710" s="37"/>
      <c r="TOR710" s="37"/>
      <c r="TOS710" s="37"/>
      <c r="TOT710" s="37"/>
      <c r="TOU710" s="34"/>
      <c r="TOV710" s="40"/>
      <c r="TOW710" s="34"/>
      <c r="TOX710" s="34"/>
      <c r="TOY710" s="35"/>
      <c r="TOZ710" s="36"/>
      <c r="TPA710" s="37"/>
      <c r="TPB710" s="34"/>
      <c r="TPC710" s="34"/>
      <c r="TPD710" s="41"/>
      <c r="TPE710" s="41"/>
      <c r="TPF710" s="41"/>
      <c r="TPG710" s="41"/>
      <c r="TPH710" s="36"/>
      <c r="TPI710" s="41"/>
      <c r="TPJ710" s="36"/>
      <c r="TPK710" s="34"/>
      <c r="TPL710" s="34"/>
      <c r="TPM710" s="37"/>
      <c r="TPN710" s="38"/>
      <c r="TPO710" s="34"/>
      <c r="TPP710" s="39"/>
      <c r="TPQ710" s="39"/>
      <c r="TPR710" s="39"/>
      <c r="TPS710" s="39"/>
      <c r="TPT710" s="39"/>
      <c r="TPU710" s="39"/>
      <c r="TPV710" s="39"/>
      <c r="TPW710" s="39"/>
      <c r="TPX710" s="39"/>
      <c r="TPY710" s="39"/>
      <c r="TPZ710" s="39"/>
      <c r="TQA710" s="37"/>
      <c r="TQB710" s="37"/>
      <c r="TQC710" s="37"/>
      <c r="TQD710" s="37"/>
      <c r="TQE710" s="34"/>
      <c r="TQF710" s="40"/>
      <c r="TQG710" s="34"/>
      <c r="TQH710" s="34"/>
      <c r="TQI710" s="35"/>
      <c r="TQJ710" s="36"/>
      <c r="TQK710" s="37"/>
      <c r="TQL710" s="34"/>
      <c r="TQM710" s="34"/>
      <c r="TQN710" s="41"/>
      <c r="TQO710" s="41"/>
      <c r="TQP710" s="41"/>
      <c r="TQQ710" s="41"/>
      <c r="TQR710" s="36"/>
      <c r="TQS710" s="41"/>
      <c r="TQT710" s="36"/>
      <c r="TQU710" s="34"/>
      <c r="TQV710" s="34"/>
      <c r="TQW710" s="37"/>
      <c r="TQX710" s="38"/>
      <c r="TQY710" s="34"/>
      <c r="TQZ710" s="39"/>
      <c r="TRA710" s="39"/>
      <c r="TRB710" s="39"/>
      <c r="TRC710" s="39"/>
      <c r="TRD710" s="39"/>
      <c r="TRE710" s="39"/>
      <c r="TRF710" s="39"/>
      <c r="TRG710" s="39"/>
      <c r="TRH710" s="39"/>
      <c r="TRI710" s="39"/>
      <c r="TRJ710" s="39"/>
      <c r="TRK710" s="37"/>
      <c r="TRL710" s="37"/>
      <c r="TRM710" s="37"/>
      <c r="TRN710" s="37"/>
      <c r="TRO710" s="34"/>
      <c r="TRP710" s="40"/>
      <c r="TRQ710" s="34"/>
      <c r="TRR710" s="34"/>
      <c r="TRS710" s="35"/>
      <c r="TRT710" s="36"/>
      <c r="TRU710" s="37"/>
      <c r="TRV710" s="34"/>
      <c r="TRW710" s="34"/>
      <c r="TRX710" s="41"/>
      <c r="TRY710" s="41"/>
      <c r="TRZ710" s="41"/>
      <c r="TSA710" s="41"/>
      <c r="TSB710" s="36"/>
      <c r="TSC710" s="41"/>
      <c r="TSD710" s="36"/>
      <c r="TSE710" s="34"/>
      <c r="TSF710" s="34"/>
      <c r="TSG710" s="37"/>
      <c r="TSH710" s="38"/>
      <c r="TSI710" s="34"/>
      <c r="TSJ710" s="39"/>
      <c r="TSK710" s="39"/>
      <c r="TSL710" s="39"/>
      <c r="TSM710" s="39"/>
      <c r="TSN710" s="39"/>
      <c r="TSO710" s="39"/>
      <c r="TSP710" s="39"/>
      <c r="TSQ710" s="39"/>
      <c r="TSR710" s="39"/>
      <c r="TSS710" s="39"/>
      <c r="TST710" s="39"/>
      <c r="TSU710" s="37"/>
      <c r="TSV710" s="37"/>
      <c r="TSW710" s="37"/>
      <c r="TSX710" s="37"/>
      <c r="TSY710" s="34"/>
      <c r="TSZ710" s="40"/>
      <c r="TTA710" s="34"/>
      <c r="TTB710" s="34"/>
      <c r="TTC710" s="35"/>
      <c r="TTD710" s="36"/>
      <c r="TTE710" s="37"/>
      <c r="TTF710" s="34"/>
      <c r="TTG710" s="34"/>
      <c r="TTH710" s="41"/>
      <c r="TTI710" s="41"/>
      <c r="TTJ710" s="41"/>
      <c r="TTK710" s="41"/>
      <c r="TTL710" s="36"/>
      <c r="TTM710" s="41"/>
      <c r="TTN710" s="36"/>
      <c r="TTO710" s="34"/>
      <c r="TTP710" s="34"/>
      <c r="TTQ710" s="37"/>
      <c r="TTR710" s="38"/>
      <c r="TTS710" s="34"/>
      <c r="TTT710" s="39"/>
      <c r="TTU710" s="39"/>
      <c r="TTV710" s="39"/>
      <c r="TTW710" s="39"/>
      <c r="TTX710" s="39"/>
      <c r="TTY710" s="39"/>
      <c r="TTZ710" s="39"/>
      <c r="TUA710" s="39"/>
      <c r="TUB710" s="39"/>
      <c r="TUC710" s="39"/>
      <c r="TUD710" s="39"/>
      <c r="TUE710" s="37"/>
      <c r="TUF710" s="37"/>
      <c r="TUG710" s="37"/>
      <c r="TUH710" s="37"/>
      <c r="TUI710" s="34"/>
      <c r="TUJ710" s="40"/>
      <c r="TUK710" s="34"/>
      <c r="TUL710" s="34"/>
      <c r="TUM710" s="35"/>
      <c r="TUN710" s="36"/>
      <c r="TUO710" s="37"/>
      <c r="TUP710" s="34"/>
      <c r="TUQ710" s="34"/>
      <c r="TUR710" s="41"/>
      <c r="TUS710" s="41"/>
      <c r="TUT710" s="41"/>
      <c r="TUU710" s="41"/>
      <c r="TUV710" s="36"/>
      <c r="TUW710" s="41"/>
      <c r="TUX710" s="36"/>
      <c r="TUY710" s="34"/>
      <c r="TUZ710" s="34"/>
      <c r="TVA710" s="37"/>
      <c r="TVB710" s="38"/>
      <c r="TVC710" s="34"/>
      <c r="TVD710" s="39"/>
      <c r="TVE710" s="39"/>
      <c r="TVF710" s="39"/>
      <c r="TVG710" s="39"/>
      <c r="TVH710" s="39"/>
      <c r="TVI710" s="39"/>
      <c r="TVJ710" s="39"/>
      <c r="TVK710" s="39"/>
      <c r="TVL710" s="39"/>
      <c r="TVM710" s="39"/>
      <c r="TVN710" s="39"/>
      <c r="TVO710" s="37"/>
      <c r="TVP710" s="37"/>
      <c r="TVQ710" s="37"/>
      <c r="TVR710" s="37"/>
      <c r="TVS710" s="34"/>
      <c r="TVT710" s="40"/>
      <c r="TVU710" s="34"/>
      <c r="TVV710" s="34"/>
      <c r="TVW710" s="35"/>
      <c r="TVX710" s="36"/>
      <c r="TVY710" s="37"/>
      <c r="TVZ710" s="34"/>
      <c r="TWA710" s="34"/>
      <c r="TWB710" s="41"/>
      <c r="TWC710" s="41"/>
      <c r="TWD710" s="41"/>
      <c r="TWE710" s="41"/>
      <c r="TWF710" s="36"/>
      <c r="TWG710" s="41"/>
      <c r="TWH710" s="36"/>
      <c r="TWI710" s="34"/>
      <c r="TWJ710" s="34"/>
      <c r="TWK710" s="37"/>
      <c r="TWL710" s="38"/>
      <c r="TWM710" s="34"/>
      <c r="TWN710" s="39"/>
      <c r="TWO710" s="39"/>
      <c r="TWP710" s="39"/>
      <c r="TWQ710" s="39"/>
      <c r="TWR710" s="39"/>
      <c r="TWS710" s="39"/>
      <c r="TWT710" s="39"/>
      <c r="TWU710" s="39"/>
      <c r="TWV710" s="39"/>
      <c r="TWW710" s="39"/>
      <c r="TWX710" s="39"/>
      <c r="TWY710" s="37"/>
      <c r="TWZ710" s="37"/>
      <c r="TXA710" s="37"/>
      <c r="TXB710" s="37"/>
      <c r="TXC710" s="34"/>
      <c r="TXD710" s="40"/>
      <c r="TXE710" s="34"/>
      <c r="TXF710" s="34"/>
      <c r="TXG710" s="35"/>
      <c r="TXH710" s="36"/>
      <c r="TXI710" s="37"/>
      <c r="TXJ710" s="34"/>
      <c r="TXK710" s="34"/>
      <c r="TXL710" s="41"/>
      <c r="TXM710" s="41"/>
      <c r="TXN710" s="41"/>
      <c r="TXO710" s="41"/>
      <c r="TXP710" s="36"/>
      <c r="TXQ710" s="41"/>
      <c r="TXR710" s="36"/>
      <c r="TXS710" s="34"/>
      <c r="TXT710" s="34"/>
      <c r="TXU710" s="37"/>
      <c r="TXV710" s="38"/>
      <c r="TXW710" s="34"/>
      <c r="TXX710" s="39"/>
      <c r="TXY710" s="39"/>
      <c r="TXZ710" s="39"/>
      <c r="TYA710" s="39"/>
      <c r="TYB710" s="39"/>
      <c r="TYC710" s="39"/>
      <c r="TYD710" s="39"/>
      <c r="TYE710" s="39"/>
      <c r="TYF710" s="39"/>
      <c r="TYG710" s="39"/>
      <c r="TYH710" s="39"/>
      <c r="TYI710" s="37"/>
      <c r="TYJ710" s="37"/>
      <c r="TYK710" s="37"/>
      <c r="TYL710" s="37"/>
      <c r="TYM710" s="34"/>
      <c r="TYN710" s="40"/>
      <c r="TYO710" s="34"/>
      <c r="TYP710" s="34"/>
      <c r="TYQ710" s="35"/>
      <c r="TYR710" s="36"/>
      <c r="TYS710" s="37"/>
      <c r="TYT710" s="34"/>
      <c r="TYU710" s="34"/>
      <c r="TYV710" s="41"/>
      <c r="TYW710" s="41"/>
      <c r="TYX710" s="41"/>
      <c r="TYY710" s="41"/>
      <c r="TYZ710" s="36"/>
      <c r="TZA710" s="41"/>
      <c r="TZB710" s="36"/>
      <c r="TZC710" s="34"/>
      <c r="TZD710" s="34"/>
      <c r="TZE710" s="37"/>
      <c r="TZF710" s="38"/>
      <c r="TZG710" s="34"/>
      <c r="TZH710" s="39"/>
      <c r="TZI710" s="39"/>
      <c r="TZJ710" s="39"/>
      <c r="TZK710" s="39"/>
      <c r="TZL710" s="39"/>
      <c r="TZM710" s="39"/>
      <c r="TZN710" s="39"/>
      <c r="TZO710" s="39"/>
      <c r="TZP710" s="39"/>
      <c r="TZQ710" s="39"/>
      <c r="TZR710" s="39"/>
      <c r="TZS710" s="37"/>
      <c r="TZT710" s="37"/>
      <c r="TZU710" s="37"/>
      <c r="TZV710" s="37"/>
      <c r="TZW710" s="34"/>
      <c r="TZX710" s="40"/>
      <c r="TZY710" s="34"/>
      <c r="TZZ710" s="34"/>
      <c r="UAA710" s="35"/>
      <c r="UAB710" s="36"/>
      <c r="UAC710" s="37"/>
      <c r="UAD710" s="34"/>
      <c r="UAE710" s="34"/>
      <c r="UAF710" s="41"/>
      <c r="UAG710" s="41"/>
      <c r="UAH710" s="41"/>
      <c r="UAI710" s="41"/>
      <c r="UAJ710" s="36"/>
      <c r="UAK710" s="41"/>
      <c r="UAL710" s="36"/>
      <c r="UAM710" s="34"/>
      <c r="UAN710" s="34"/>
      <c r="UAO710" s="37"/>
      <c r="UAP710" s="38"/>
      <c r="UAQ710" s="34"/>
      <c r="UAR710" s="39"/>
      <c r="UAS710" s="39"/>
      <c r="UAT710" s="39"/>
      <c r="UAU710" s="39"/>
      <c r="UAV710" s="39"/>
      <c r="UAW710" s="39"/>
      <c r="UAX710" s="39"/>
      <c r="UAY710" s="39"/>
      <c r="UAZ710" s="39"/>
      <c r="UBA710" s="39"/>
      <c r="UBB710" s="39"/>
      <c r="UBC710" s="37"/>
      <c r="UBD710" s="37"/>
      <c r="UBE710" s="37"/>
      <c r="UBF710" s="37"/>
      <c r="UBG710" s="34"/>
      <c r="UBH710" s="40"/>
      <c r="UBI710" s="34"/>
      <c r="UBJ710" s="34"/>
      <c r="UBK710" s="35"/>
      <c r="UBL710" s="36"/>
      <c r="UBM710" s="37"/>
      <c r="UBN710" s="34"/>
      <c r="UBO710" s="34"/>
      <c r="UBP710" s="41"/>
      <c r="UBQ710" s="41"/>
      <c r="UBR710" s="41"/>
      <c r="UBS710" s="41"/>
      <c r="UBT710" s="36"/>
      <c r="UBU710" s="41"/>
      <c r="UBV710" s="36"/>
      <c r="UBW710" s="34"/>
      <c r="UBX710" s="34"/>
      <c r="UBY710" s="37"/>
      <c r="UBZ710" s="38"/>
      <c r="UCA710" s="34"/>
      <c r="UCB710" s="39"/>
      <c r="UCC710" s="39"/>
      <c r="UCD710" s="39"/>
      <c r="UCE710" s="39"/>
      <c r="UCF710" s="39"/>
      <c r="UCG710" s="39"/>
      <c r="UCH710" s="39"/>
      <c r="UCI710" s="39"/>
      <c r="UCJ710" s="39"/>
      <c r="UCK710" s="39"/>
      <c r="UCL710" s="39"/>
      <c r="UCM710" s="37"/>
      <c r="UCN710" s="37"/>
      <c r="UCO710" s="37"/>
      <c r="UCP710" s="37"/>
      <c r="UCQ710" s="34"/>
      <c r="UCR710" s="40"/>
      <c r="UCS710" s="34"/>
      <c r="UCT710" s="34"/>
      <c r="UCU710" s="35"/>
      <c r="UCV710" s="36"/>
      <c r="UCW710" s="37"/>
      <c r="UCX710" s="34"/>
      <c r="UCY710" s="34"/>
      <c r="UCZ710" s="41"/>
      <c r="UDA710" s="41"/>
      <c r="UDB710" s="41"/>
      <c r="UDC710" s="41"/>
      <c r="UDD710" s="36"/>
      <c r="UDE710" s="41"/>
      <c r="UDF710" s="36"/>
      <c r="UDG710" s="34"/>
      <c r="UDH710" s="34"/>
      <c r="UDI710" s="37"/>
      <c r="UDJ710" s="38"/>
      <c r="UDK710" s="34"/>
      <c r="UDL710" s="39"/>
      <c r="UDM710" s="39"/>
      <c r="UDN710" s="39"/>
      <c r="UDO710" s="39"/>
      <c r="UDP710" s="39"/>
      <c r="UDQ710" s="39"/>
      <c r="UDR710" s="39"/>
      <c r="UDS710" s="39"/>
      <c r="UDT710" s="39"/>
      <c r="UDU710" s="39"/>
      <c r="UDV710" s="39"/>
      <c r="UDW710" s="37"/>
      <c r="UDX710" s="37"/>
      <c r="UDY710" s="37"/>
      <c r="UDZ710" s="37"/>
      <c r="UEA710" s="34"/>
      <c r="UEB710" s="40"/>
      <c r="UEC710" s="34"/>
      <c r="UED710" s="34"/>
      <c r="UEE710" s="35"/>
      <c r="UEF710" s="36"/>
      <c r="UEG710" s="37"/>
      <c r="UEH710" s="34"/>
      <c r="UEI710" s="34"/>
      <c r="UEJ710" s="41"/>
      <c r="UEK710" s="41"/>
      <c r="UEL710" s="41"/>
      <c r="UEM710" s="41"/>
      <c r="UEN710" s="36"/>
      <c r="UEO710" s="41"/>
      <c r="UEP710" s="36"/>
      <c r="UEQ710" s="34"/>
      <c r="UER710" s="34"/>
      <c r="UES710" s="37"/>
      <c r="UET710" s="38"/>
      <c r="UEU710" s="34"/>
      <c r="UEV710" s="39"/>
      <c r="UEW710" s="39"/>
      <c r="UEX710" s="39"/>
      <c r="UEY710" s="39"/>
      <c r="UEZ710" s="39"/>
      <c r="UFA710" s="39"/>
      <c r="UFB710" s="39"/>
      <c r="UFC710" s="39"/>
      <c r="UFD710" s="39"/>
      <c r="UFE710" s="39"/>
      <c r="UFF710" s="39"/>
      <c r="UFG710" s="37"/>
      <c r="UFH710" s="37"/>
      <c r="UFI710" s="37"/>
      <c r="UFJ710" s="37"/>
      <c r="UFK710" s="34"/>
      <c r="UFL710" s="40"/>
      <c r="UFM710" s="34"/>
      <c r="UFN710" s="34"/>
      <c r="UFO710" s="35"/>
      <c r="UFP710" s="36"/>
      <c r="UFQ710" s="37"/>
      <c r="UFR710" s="34"/>
      <c r="UFS710" s="34"/>
      <c r="UFT710" s="41"/>
      <c r="UFU710" s="41"/>
      <c r="UFV710" s="41"/>
      <c r="UFW710" s="41"/>
      <c r="UFX710" s="36"/>
      <c r="UFY710" s="41"/>
      <c r="UFZ710" s="36"/>
      <c r="UGA710" s="34"/>
      <c r="UGB710" s="34"/>
      <c r="UGC710" s="37"/>
      <c r="UGD710" s="38"/>
      <c r="UGE710" s="34"/>
      <c r="UGF710" s="39"/>
      <c r="UGG710" s="39"/>
      <c r="UGH710" s="39"/>
      <c r="UGI710" s="39"/>
      <c r="UGJ710" s="39"/>
      <c r="UGK710" s="39"/>
      <c r="UGL710" s="39"/>
      <c r="UGM710" s="39"/>
      <c r="UGN710" s="39"/>
      <c r="UGO710" s="39"/>
      <c r="UGP710" s="39"/>
      <c r="UGQ710" s="37"/>
      <c r="UGR710" s="37"/>
      <c r="UGS710" s="37"/>
      <c r="UGT710" s="37"/>
      <c r="UGU710" s="34"/>
      <c r="UGV710" s="40"/>
      <c r="UGW710" s="34"/>
      <c r="UGX710" s="34"/>
      <c r="UGY710" s="35"/>
      <c r="UGZ710" s="36"/>
      <c r="UHA710" s="37"/>
      <c r="UHB710" s="34"/>
      <c r="UHC710" s="34"/>
      <c r="UHD710" s="41"/>
      <c r="UHE710" s="41"/>
      <c r="UHF710" s="41"/>
      <c r="UHG710" s="41"/>
      <c r="UHH710" s="36"/>
      <c r="UHI710" s="41"/>
      <c r="UHJ710" s="36"/>
      <c r="UHK710" s="34"/>
      <c r="UHL710" s="34"/>
      <c r="UHM710" s="37"/>
      <c r="UHN710" s="38"/>
      <c r="UHO710" s="34"/>
      <c r="UHP710" s="39"/>
      <c r="UHQ710" s="39"/>
      <c r="UHR710" s="39"/>
      <c r="UHS710" s="39"/>
      <c r="UHT710" s="39"/>
      <c r="UHU710" s="39"/>
      <c r="UHV710" s="39"/>
      <c r="UHW710" s="39"/>
      <c r="UHX710" s="39"/>
      <c r="UHY710" s="39"/>
      <c r="UHZ710" s="39"/>
      <c r="UIA710" s="37"/>
      <c r="UIB710" s="37"/>
      <c r="UIC710" s="37"/>
      <c r="UID710" s="37"/>
      <c r="UIE710" s="34"/>
      <c r="UIF710" s="40"/>
      <c r="UIG710" s="34"/>
      <c r="UIH710" s="34"/>
      <c r="UII710" s="35"/>
      <c r="UIJ710" s="36"/>
      <c r="UIK710" s="37"/>
      <c r="UIL710" s="34"/>
      <c r="UIM710" s="34"/>
      <c r="UIN710" s="41"/>
      <c r="UIO710" s="41"/>
      <c r="UIP710" s="41"/>
      <c r="UIQ710" s="41"/>
      <c r="UIR710" s="36"/>
      <c r="UIS710" s="41"/>
      <c r="UIT710" s="36"/>
      <c r="UIU710" s="34"/>
      <c r="UIV710" s="34"/>
      <c r="UIW710" s="37"/>
      <c r="UIX710" s="38"/>
      <c r="UIY710" s="34"/>
      <c r="UIZ710" s="39"/>
      <c r="UJA710" s="39"/>
      <c r="UJB710" s="39"/>
      <c r="UJC710" s="39"/>
      <c r="UJD710" s="39"/>
      <c r="UJE710" s="39"/>
      <c r="UJF710" s="39"/>
      <c r="UJG710" s="39"/>
      <c r="UJH710" s="39"/>
      <c r="UJI710" s="39"/>
      <c r="UJJ710" s="39"/>
      <c r="UJK710" s="37"/>
      <c r="UJL710" s="37"/>
      <c r="UJM710" s="37"/>
      <c r="UJN710" s="37"/>
      <c r="UJO710" s="34"/>
      <c r="UJP710" s="40"/>
      <c r="UJQ710" s="34"/>
      <c r="UJR710" s="34"/>
      <c r="UJS710" s="35"/>
      <c r="UJT710" s="36"/>
      <c r="UJU710" s="37"/>
      <c r="UJV710" s="34"/>
      <c r="UJW710" s="34"/>
      <c r="UJX710" s="41"/>
      <c r="UJY710" s="41"/>
      <c r="UJZ710" s="41"/>
      <c r="UKA710" s="41"/>
      <c r="UKB710" s="36"/>
      <c r="UKC710" s="41"/>
      <c r="UKD710" s="36"/>
      <c r="UKE710" s="34"/>
      <c r="UKF710" s="34"/>
      <c r="UKG710" s="37"/>
      <c r="UKH710" s="38"/>
      <c r="UKI710" s="34"/>
      <c r="UKJ710" s="39"/>
      <c r="UKK710" s="39"/>
      <c r="UKL710" s="39"/>
      <c r="UKM710" s="39"/>
      <c r="UKN710" s="39"/>
      <c r="UKO710" s="39"/>
      <c r="UKP710" s="39"/>
      <c r="UKQ710" s="39"/>
      <c r="UKR710" s="39"/>
      <c r="UKS710" s="39"/>
      <c r="UKT710" s="39"/>
      <c r="UKU710" s="37"/>
      <c r="UKV710" s="37"/>
      <c r="UKW710" s="37"/>
      <c r="UKX710" s="37"/>
      <c r="UKY710" s="34"/>
      <c r="UKZ710" s="40"/>
      <c r="ULA710" s="34"/>
      <c r="ULB710" s="34"/>
      <c r="ULC710" s="35"/>
      <c r="ULD710" s="36"/>
      <c r="ULE710" s="37"/>
      <c r="ULF710" s="34"/>
      <c r="ULG710" s="34"/>
      <c r="ULH710" s="41"/>
      <c r="ULI710" s="41"/>
      <c r="ULJ710" s="41"/>
      <c r="ULK710" s="41"/>
      <c r="ULL710" s="36"/>
      <c r="ULM710" s="41"/>
      <c r="ULN710" s="36"/>
      <c r="ULO710" s="34"/>
      <c r="ULP710" s="34"/>
      <c r="ULQ710" s="37"/>
      <c r="ULR710" s="38"/>
      <c r="ULS710" s="34"/>
      <c r="ULT710" s="39"/>
      <c r="ULU710" s="39"/>
      <c r="ULV710" s="39"/>
      <c r="ULW710" s="39"/>
      <c r="ULX710" s="39"/>
      <c r="ULY710" s="39"/>
      <c r="ULZ710" s="39"/>
      <c r="UMA710" s="39"/>
      <c r="UMB710" s="39"/>
      <c r="UMC710" s="39"/>
      <c r="UMD710" s="39"/>
      <c r="UME710" s="37"/>
      <c r="UMF710" s="37"/>
      <c r="UMG710" s="37"/>
      <c r="UMH710" s="37"/>
      <c r="UMI710" s="34"/>
      <c r="UMJ710" s="40"/>
      <c r="UMK710" s="34"/>
      <c r="UML710" s="34"/>
      <c r="UMM710" s="35"/>
      <c r="UMN710" s="36"/>
      <c r="UMO710" s="37"/>
      <c r="UMP710" s="34"/>
      <c r="UMQ710" s="34"/>
      <c r="UMR710" s="41"/>
      <c r="UMS710" s="41"/>
      <c r="UMT710" s="41"/>
      <c r="UMU710" s="41"/>
      <c r="UMV710" s="36"/>
      <c r="UMW710" s="41"/>
      <c r="UMX710" s="36"/>
      <c r="UMY710" s="34"/>
      <c r="UMZ710" s="34"/>
      <c r="UNA710" s="37"/>
      <c r="UNB710" s="38"/>
      <c r="UNC710" s="34"/>
      <c r="UND710" s="39"/>
      <c r="UNE710" s="39"/>
      <c r="UNF710" s="39"/>
      <c r="UNG710" s="39"/>
      <c r="UNH710" s="39"/>
      <c r="UNI710" s="39"/>
      <c r="UNJ710" s="39"/>
      <c r="UNK710" s="39"/>
      <c r="UNL710" s="39"/>
      <c r="UNM710" s="39"/>
      <c r="UNN710" s="39"/>
      <c r="UNO710" s="37"/>
      <c r="UNP710" s="37"/>
      <c r="UNQ710" s="37"/>
      <c r="UNR710" s="37"/>
      <c r="UNS710" s="34"/>
      <c r="UNT710" s="40"/>
      <c r="UNU710" s="34"/>
      <c r="UNV710" s="34"/>
      <c r="UNW710" s="35"/>
      <c r="UNX710" s="36"/>
      <c r="UNY710" s="37"/>
      <c r="UNZ710" s="34"/>
      <c r="UOA710" s="34"/>
      <c r="UOB710" s="41"/>
      <c r="UOC710" s="41"/>
      <c r="UOD710" s="41"/>
      <c r="UOE710" s="41"/>
      <c r="UOF710" s="36"/>
      <c r="UOG710" s="41"/>
      <c r="UOH710" s="36"/>
      <c r="UOI710" s="34"/>
      <c r="UOJ710" s="34"/>
      <c r="UOK710" s="37"/>
      <c r="UOL710" s="38"/>
      <c r="UOM710" s="34"/>
      <c r="UON710" s="39"/>
      <c r="UOO710" s="39"/>
      <c r="UOP710" s="39"/>
      <c r="UOQ710" s="39"/>
      <c r="UOR710" s="39"/>
      <c r="UOS710" s="39"/>
      <c r="UOT710" s="39"/>
      <c r="UOU710" s="39"/>
      <c r="UOV710" s="39"/>
      <c r="UOW710" s="39"/>
      <c r="UOX710" s="39"/>
      <c r="UOY710" s="37"/>
      <c r="UOZ710" s="37"/>
      <c r="UPA710" s="37"/>
      <c r="UPB710" s="37"/>
      <c r="UPC710" s="34"/>
      <c r="UPD710" s="40"/>
      <c r="UPE710" s="34"/>
      <c r="UPF710" s="34"/>
      <c r="UPG710" s="35"/>
      <c r="UPH710" s="36"/>
      <c r="UPI710" s="37"/>
      <c r="UPJ710" s="34"/>
      <c r="UPK710" s="34"/>
      <c r="UPL710" s="41"/>
      <c r="UPM710" s="41"/>
      <c r="UPN710" s="41"/>
      <c r="UPO710" s="41"/>
      <c r="UPP710" s="36"/>
      <c r="UPQ710" s="41"/>
      <c r="UPR710" s="36"/>
      <c r="UPS710" s="34"/>
      <c r="UPT710" s="34"/>
      <c r="UPU710" s="37"/>
      <c r="UPV710" s="38"/>
      <c r="UPW710" s="34"/>
      <c r="UPX710" s="39"/>
      <c r="UPY710" s="39"/>
      <c r="UPZ710" s="39"/>
      <c r="UQA710" s="39"/>
      <c r="UQB710" s="39"/>
      <c r="UQC710" s="39"/>
      <c r="UQD710" s="39"/>
      <c r="UQE710" s="39"/>
      <c r="UQF710" s="39"/>
      <c r="UQG710" s="39"/>
      <c r="UQH710" s="39"/>
      <c r="UQI710" s="37"/>
      <c r="UQJ710" s="37"/>
      <c r="UQK710" s="37"/>
      <c r="UQL710" s="37"/>
      <c r="UQM710" s="34"/>
      <c r="UQN710" s="40"/>
      <c r="UQO710" s="34"/>
      <c r="UQP710" s="34"/>
      <c r="UQQ710" s="35"/>
      <c r="UQR710" s="36"/>
      <c r="UQS710" s="37"/>
      <c r="UQT710" s="34"/>
      <c r="UQU710" s="34"/>
      <c r="UQV710" s="41"/>
      <c r="UQW710" s="41"/>
      <c r="UQX710" s="41"/>
      <c r="UQY710" s="41"/>
      <c r="UQZ710" s="36"/>
      <c r="URA710" s="41"/>
      <c r="URB710" s="36"/>
      <c r="URC710" s="34"/>
      <c r="URD710" s="34"/>
      <c r="URE710" s="37"/>
      <c r="URF710" s="38"/>
      <c r="URG710" s="34"/>
      <c r="URH710" s="39"/>
      <c r="URI710" s="39"/>
      <c r="URJ710" s="39"/>
      <c r="URK710" s="39"/>
      <c r="URL710" s="39"/>
      <c r="URM710" s="39"/>
      <c r="URN710" s="39"/>
      <c r="URO710" s="39"/>
      <c r="URP710" s="39"/>
      <c r="URQ710" s="39"/>
      <c r="URR710" s="39"/>
      <c r="URS710" s="37"/>
      <c r="URT710" s="37"/>
      <c r="URU710" s="37"/>
      <c r="URV710" s="37"/>
      <c r="URW710" s="34"/>
      <c r="URX710" s="40"/>
      <c r="URY710" s="34"/>
      <c r="URZ710" s="34"/>
      <c r="USA710" s="35"/>
      <c r="USB710" s="36"/>
      <c r="USC710" s="37"/>
      <c r="USD710" s="34"/>
      <c r="USE710" s="34"/>
      <c r="USF710" s="41"/>
      <c r="USG710" s="41"/>
      <c r="USH710" s="41"/>
      <c r="USI710" s="41"/>
      <c r="USJ710" s="36"/>
      <c r="USK710" s="41"/>
      <c r="USL710" s="36"/>
      <c r="USM710" s="34"/>
      <c r="USN710" s="34"/>
      <c r="USO710" s="37"/>
      <c r="USP710" s="38"/>
      <c r="USQ710" s="34"/>
      <c r="USR710" s="39"/>
      <c r="USS710" s="39"/>
      <c r="UST710" s="39"/>
      <c r="USU710" s="39"/>
      <c r="USV710" s="39"/>
      <c r="USW710" s="39"/>
      <c r="USX710" s="39"/>
      <c r="USY710" s="39"/>
      <c r="USZ710" s="39"/>
      <c r="UTA710" s="39"/>
      <c r="UTB710" s="39"/>
      <c r="UTC710" s="37"/>
      <c r="UTD710" s="37"/>
      <c r="UTE710" s="37"/>
      <c r="UTF710" s="37"/>
      <c r="UTG710" s="34"/>
      <c r="UTH710" s="40"/>
      <c r="UTI710" s="34"/>
      <c r="UTJ710" s="34"/>
      <c r="UTK710" s="35"/>
      <c r="UTL710" s="36"/>
      <c r="UTM710" s="37"/>
      <c r="UTN710" s="34"/>
      <c r="UTO710" s="34"/>
      <c r="UTP710" s="41"/>
      <c r="UTQ710" s="41"/>
      <c r="UTR710" s="41"/>
      <c r="UTS710" s="41"/>
      <c r="UTT710" s="36"/>
      <c r="UTU710" s="41"/>
      <c r="UTV710" s="36"/>
      <c r="UTW710" s="34"/>
      <c r="UTX710" s="34"/>
      <c r="UTY710" s="37"/>
      <c r="UTZ710" s="38"/>
      <c r="UUA710" s="34"/>
      <c r="UUB710" s="39"/>
      <c r="UUC710" s="39"/>
      <c r="UUD710" s="39"/>
      <c r="UUE710" s="39"/>
      <c r="UUF710" s="39"/>
      <c r="UUG710" s="39"/>
      <c r="UUH710" s="39"/>
      <c r="UUI710" s="39"/>
      <c r="UUJ710" s="39"/>
      <c r="UUK710" s="39"/>
      <c r="UUL710" s="39"/>
      <c r="UUM710" s="37"/>
      <c r="UUN710" s="37"/>
      <c r="UUO710" s="37"/>
      <c r="UUP710" s="37"/>
      <c r="UUQ710" s="34"/>
      <c r="UUR710" s="40"/>
      <c r="UUS710" s="34"/>
      <c r="UUT710" s="34"/>
      <c r="UUU710" s="35"/>
      <c r="UUV710" s="36"/>
      <c r="UUW710" s="37"/>
      <c r="UUX710" s="34"/>
      <c r="UUY710" s="34"/>
      <c r="UUZ710" s="41"/>
      <c r="UVA710" s="41"/>
      <c r="UVB710" s="41"/>
      <c r="UVC710" s="41"/>
      <c r="UVD710" s="36"/>
      <c r="UVE710" s="41"/>
      <c r="UVF710" s="36"/>
      <c r="UVG710" s="34"/>
      <c r="UVH710" s="34"/>
      <c r="UVI710" s="37"/>
      <c r="UVJ710" s="38"/>
      <c r="UVK710" s="34"/>
      <c r="UVL710" s="39"/>
      <c r="UVM710" s="39"/>
      <c r="UVN710" s="39"/>
      <c r="UVO710" s="39"/>
      <c r="UVP710" s="39"/>
      <c r="UVQ710" s="39"/>
      <c r="UVR710" s="39"/>
      <c r="UVS710" s="39"/>
      <c r="UVT710" s="39"/>
      <c r="UVU710" s="39"/>
      <c r="UVV710" s="39"/>
      <c r="UVW710" s="37"/>
      <c r="UVX710" s="37"/>
      <c r="UVY710" s="37"/>
      <c r="UVZ710" s="37"/>
      <c r="UWA710" s="34"/>
      <c r="UWB710" s="40"/>
      <c r="UWC710" s="34"/>
      <c r="UWD710" s="34"/>
      <c r="UWE710" s="35"/>
      <c r="UWF710" s="36"/>
      <c r="UWG710" s="37"/>
      <c r="UWH710" s="34"/>
      <c r="UWI710" s="34"/>
      <c r="UWJ710" s="41"/>
      <c r="UWK710" s="41"/>
      <c r="UWL710" s="41"/>
      <c r="UWM710" s="41"/>
      <c r="UWN710" s="36"/>
      <c r="UWO710" s="41"/>
      <c r="UWP710" s="36"/>
      <c r="UWQ710" s="34"/>
      <c r="UWR710" s="34"/>
      <c r="UWS710" s="37"/>
      <c r="UWT710" s="38"/>
      <c r="UWU710" s="34"/>
      <c r="UWV710" s="39"/>
      <c r="UWW710" s="39"/>
      <c r="UWX710" s="39"/>
      <c r="UWY710" s="39"/>
      <c r="UWZ710" s="39"/>
      <c r="UXA710" s="39"/>
      <c r="UXB710" s="39"/>
      <c r="UXC710" s="39"/>
      <c r="UXD710" s="39"/>
      <c r="UXE710" s="39"/>
      <c r="UXF710" s="39"/>
      <c r="UXG710" s="37"/>
      <c r="UXH710" s="37"/>
      <c r="UXI710" s="37"/>
      <c r="UXJ710" s="37"/>
      <c r="UXK710" s="34"/>
      <c r="UXL710" s="40"/>
      <c r="UXM710" s="34"/>
      <c r="UXN710" s="34"/>
      <c r="UXO710" s="35"/>
      <c r="UXP710" s="36"/>
      <c r="UXQ710" s="37"/>
      <c r="UXR710" s="34"/>
      <c r="UXS710" s="34"/>
      <c r="UXT710" s="41"/>
      <c r="UXU710" s="41"/>
      <c r="UXV710" s="41"/>
      <c r="UXW710" s="41"/>
      <c r="UXX710" s="36"/>
      <c r="UXY710" s="41"/>
      <c r="UXZ710" s="36"/>
      <c r="UYA710" s="34"/>
      <c r="UYB710" s="34"/>
      <c r="UYC710" s="37"/>
      <c r="UYD710" s="38"/>
      <c r="UYE710" s="34"/>
      <c r="UYF710" s="39"/>
      <c r="UYG710" s="39"/>
      <c r="UYH710" s="39"/>
      <c r="UYI710" s="39"/>
      <c r="UYJ710" s="39"/>
      <c r="UYK710" s="39"/>
      <c r="UYL710" s="39"/>
      <c r="UYM710" s="39"/>
      <c r="UYN710" s="39"/>
      <c r="UYO710" s="39"/>
      <c r="UYP710" s="39"/>
      <c r="UYQ710" s="37"/>
      <c r="UYR710" s="37"/>
      <c r="UYS710" s="37"/>
      <c r="UYT710" s="37"/>
      <c r="UYU710" s="34"/>
      <c r="UYV710" s="40"/>
      <c r="UYW710" s="34"/>
      <c r="UYX710" s="34"/>
      <c r="UYY710" s="35"/>
      <c r="UYZ710" s="36"/>
      <c r="UZA710" s="37"/>
      <c r="UZB710" s="34"/>
      <c r="UZC710" s="34"/>
      <c r="UZD710" s="41"/>
      <c r="UZE710" s="41"/>
      <c r="UZF710" s="41"/>
      <c r="UZG710" s="41"/>
      <c r="UZH710" s="36"/>
      <c r="UZI710" s="41"/>
      <c r="UZJ710" s="36"/>
      <c r="UZK710" s="34"/>
      <c r="UZL710" s="34"/>
      <c r="UZM710" s="37"/>
      <c r="UZN710" s="38"/>
      <c r="UZO710" s="34"/>
      <c r="UZP710" s="39"/>
      <c r="UZQ710" s="39"/>
      <c r="UZR710" s="39"/>
      <c r="UZS710" s="39"/>
      <c r="UZT710" s="39"/>
      <c r="UZU710" s="39"/>
      <c r="UZV710" s="39"/>
      <c r="UZW710" s="39"/>
      <c r="UZX710" s="39"/>
      <c r="UZY710" s="39"/>
      <c r="UZZ710" s="39"/>
      <c r="VAA710" s="37"/>
      <c r="VAB710" s="37"/>
      <c r="VAC710" s="37"/>
      <c r="VAD710" s="37"/>
      <c r="VAE710" s="34"/>
      <c r="VAF710" s="40"/>
      <c r="VAG710" s="34"/>
      <c r="VAH710" s="34"/>
      <c r="VAI710" s="35"/>
      <c r="VAJ710" s="36"/>
      <c r="VAK710" s="37"/>
      <c r="VAL710" s="34"/>
      <c r="VAM710" s="34"/>
      <c r="VAN710" s="41"/>
      <c r="VAO710" s="41"/>
      <c r="VAP710" s="41"/>
      <c r="VAQ710" s="41"/>
      <c r="VAR710" s="36"/>
      <c r="VAS710" s="41"/>
      <c r="VAT710" s="36"/>
      <c r="VAU710" s="34"/>
      <c r="VAV710" s="34"/>
      <c r="VAW710" s="37"/>
      <c r="VAX710" s="38"/>
      <c r="VAY710" s="34"/>
      <c r="VAZ710" s="39"/>
      <c r="VBA710" s="39"/>
      <c r="VBB710" s="39"/>
      <c r="VBC710" s="39"/>
      <c r="VBD710" s="39"/>
      <c r="VBE710" s="39"/>
      <c r="VBF710" s="39"/>
      <c r="VBG710" s="39"/>
      <c r="VBH710" s="39"/>
      <c r="VBI710" s="39"/>
      <c r="VBJ710" s="39"/>
      <c r="VBK710" s="37"/>
      <c r="VBL710" s="37"/>
      <c r="VBM710" s="37"/>
      <c r="VBN710" s="37"/>
      <c r="VBO710" s="34"/>
      <c r="VBP710" s="40"/>
      <c r="VBQ710" s="34"/>
      <c r="VBR710" s="34"/>
      <c r="VBS710" s="35"/>
      <c r="VBT710" s="36"/>
      <c r="VBU710" s="37"/>
      <c r="VBV710" s="34"/>
      <c r="VBW710" s="34"/>
      <c r="VBX710" s="41"/>
      <c r="VBY710" s="41"/>
      <c r="VBZ710" s="41"/>
      <c r="VCA710" s="41"/>
      <c r="VCB710" s="36"/>
      <c r="VCC710" s="41"/>
      <c r="VCD710" s="36"/>
      <c r="VCE710" s="34"/>
      <c r="VCF710" s="34"/>
      <c r="VCG710" s="37"/>
      <c r="VCH710" s="38"/>
      <c r="VCI710" s="34"/>
      <c r="VCJ710" s="39"/>
      <c r="VCK710" s="39"/>
      <c r="VCL710" s="39"/>
      <c r="VCM710" s="39"/>
      <c r="VCN710" s="39"/>
      <c r="VCO710" s="39"/>
      <c r="VCP710" s="39"/>
      <c r="VCQ710" s="39"/>
      <c r="VCR710" s="39"/>
      <c r="VCS710" s="39"/>
      <c r="VCT710" s="39"/>
      <c r="VCU710" s="37"/>
      <c r="VCV710" s="37"/>
      <c r="VCW710" s="37"/>
      <c r="VCX710" s="37"/>
      <c r="VCY710" s="34"/>
      <c r="VCZ710" s="40"/>
      <c r="VDA710" s="34"/>
      <c r="VDB710" s="34"/>
      <c r="VDC710" s="35"/>
      <c r="VDD710" s="36"/>
      <c r="VDE710" s="37"/>
      <c r="VDF710" s="34"/>
      <c r="VDG710" s="34"/>
      <c r="VDH710" s="41"/>
      <c r="VDI710" s="41"/>
      <c r="VDJ710" s="41"/>
      <c r="VDK710" s="41"/>
      <c r="VDL710" s="36"/>
      <c r="VDM710" s="41"/>
      <c r="VDN710" s="36"/>
      <c r="VDO710" s="34"/>
      <c r="VDP710" s="34"/>
      <c r="VDQ710" s="37"/>
      <c r="VDR710" s="38"/>
      <c r="VDS710" s="34"/>
      <c r="VDT710" s="39"/>
      <c r="VDU710" s="39"/>
      <c r="VDV710" s="39"/>
      <c r="VDW710" s="39"/>
      <c r="VDX710" s="39"/>
      <c r="VDY710" s="39"/>
      <c r="VDZ710" s="39"/>
      <c r="VEA710" s="39"/>
      <c r="VEB710" s="39"/>
      <c r="VEC710" s="39"/>
      <c r="VED710" s="39"/>
      <c r="VEE710" s="37"/>
      <c r="VEF710" s="37"/>
      <c r="VEG710" s="37"/>
      <c r="VEH710" s="37"/>
      <c r="VEI710" s="34"/>
      <c r="VEJ710" s="40"/>
      <c r="VEK710" s="34"/>
      <c r="VEL710" s="34"/>
      <c r="VEM710" s="35"/>
      <c r="VEN710" s="36"/>
      <c r="VEO710" s="37"/>
      <c r="VEP710" s="34"/>
      <c r="VEQ710" s="34"/>
      <c r="VER710" s="41"/>
      <c r="VES710" s="41"/>
      <c r="VET710" s="41"/>
      <c r="VEU710" s="41"/>
      <c r="VEV710" s="36"/>
      <c r="VEW710" s="41"/>
      <c r="VEX710" s="36"/>
      <c r="VEY710" s="34"/>
      <c r="VEZ710" s="34"/>
      <c r="VFA710" s="37"/>
      <c r="VFB710" s="38"/>
      <c r="VFC710" s="34"/>
      <c r="VFD710" s="39"/>
      <c r="VFE710" s="39"/>
      <c r="VFF710" s="39"/>
      <c r="VFG710" s="39"/>
      <c r="VFH710" s="39"/>
      <c r="VFI710" s="39"/>
      <c r="VFJ710" s="39"/>
      <c r="VFK710" s="39"/>
      <c r="VFL710" s="39"/>
      <c r="VFM710" s="39"/>
      <c r="VFN710" s="39"/>
      <c r="VFO710" s="37"/>
      <c r="VFP710" s="37"/>
      <c r="VFQ710" s="37"/>
      <c r="VFR710" s="37"/>
      <c r="VFS710" s="34"/>
      <c r="VFT710" s="40"/>
      <c r="VFU710" s="34"/>
      <c r="VFV710" s="34"/>
      <c r="VFW710" s="35"/>
      <c r="VFX710" s="36"/>
      <c r="VFY710" s="37"/>
      <c r="VFZ710" s="34"/>
      <c r="VGA710" s="34"/>
      <c r="VGB710" s="41"/>
      <c r="VGC710" s="41"/>
      <c r="VGD710" s="41"/>
      <c r="VGE710" s="41"/>
      <c r="VGF710" s="36"/>
      <c r="VGG710" s="41"/>
      <c r="VGH710" s="36"/>
      <c r="VGI710" s="34"/>
      <c r="VGJ710" s="34"/>
      <c r="VGK710" s="37"/>
      <c r="VGL710" s="38"/>
      <c r="VGM710" s="34"/>
      <c r="VGN710" s="39"/>
      <c r="VGO710" s="39"/>
      <c r="VGP710" s="39"/>
      <c r="VGQ710" s="39"/>
      <c r="VGR710" s="39"/>
      <c r="VGS710" s="39"/>
      <c r="VGT710" s="39"/>
      <c r="VGU710" s="39"/>
      <c r="VGV710" s="39"/>
      <c r="VGW710" s="39"/>
      <c r="VGX710" s="39"/>
      <c r="VGY710" s="37"/>
      <c r="VGZ710" s="37"/>
      <c r="VHA710" s="37"/>
      <c r="VHB710" s="37"/>
      <c r="VHC710" s="34"/>
      <c r="VHD710" s="40"/>
      <c r="VHE710" s="34"/>
      <c r="VHF710" s="34"/>
      <c r="VHG710" s="35"/>
      <c r="VHH710" s="36"/>
      <c r="VHI710" s="37"/>
      <c r="VHJ710" s="34"/>
      <c r="VHK710" s="34"/>
      <c r="VHL710" s="41"/>
      <c r="VHM710" s="41"/>
      <c r="VHN710" s="41"/>
      <c r="VHO710" s="41"/>
      <c r="VHP710" s="36"/>
      <c r="VHQ710" s="41"/>
      <c r="VHR710" s="36"/>
      <c r="VHS710" s="34"/>
      <c r="VHT710" s="34"/>
      <c r="VHU710" s="37"/>
      <c r="VHV710" s="38"/>
      <c r="VHW710" s="34"/>
      <c r="VHX710" s="39"/>
      <c r="VHY710" s="39"/>
      <c r="VHZ710" s="39"/>
      <c r="VIA710" s="39"/>
      <c r="VIB710" s="39"/>
      <c r="VIC710" s="39"/>
      <c r="VID710" s="39"/>
      <c r="VIE710" s="39"/>
      <c r="VIF710" s="39"/>
      <c r="VIG710" s="39"/>
      <c r="VIH710" s="39"/>
      <c r="VII710" s="37"/>
      <c r="VIJ710" s="37"/>
      <c r="VIK710" s="37"/>
      <c r="VIL710" s="37"/>
      <c r="VIM710" s="34"/>
      <c r="VIN710" s="40"/>
      <c r="VIO710" s="34"/>
      <c r="VIP710" s="34"/>
      <c r="VIQ710" s="35"/>
      <c r="VIR710" s="36"/>
      <c r="VIS710" s="37"/>
      <c r="VIT710" s="34"/>
      <c r="VIU710" s="34"/>
      <c r="VIV710" s="41"/>
      <c r="VIW710" s="41"/>
      <c r="VIX710" s="41"/>
      <c r="VIY710" s="41"/>
      <c r="VIZ710" s="36"/>
      <c r="VJA710" s="41"/>
      <c r="VJB710" s="36"/>
      <c r="VJC710" s="34"/>
      <c r="VJD710" s="34"/>
      <c r="VJE710" s="37"/>
      <c r="VJF710" s="38"/>
      <c r="VJG710" s="34"/>
      <c r="VJH710" s="39"/>
      <c r="VJI710" s="39"/>
      <c r="VJJ710" s="39"/>
      <c r="VJK710" s="39"/>
      <c r="VJL710" s="39"/>
      <c r="VJM710" s="39"/>
      <c r="VJN710" s="39"/>
      <c r="VJO710" s="39"/>
      <c r="VJP710" s="39"/>
      <c r="VJQ710" s="39"/>
      <c r="VJR710" s="39"/>
      <c r="VJS710" s="37"/>
      <c r="VJT710" s="37"/>
      <c r="VJU710" s="37"/>
      <c r="VJV710" s="37"/>
      <c r="VJW710" s="34"/>
      <c r="VJX710" s="40"/>
      <c r="VJY710" s="34"/>
      <c r="VJZ710" s="34"/>
      <c r="VKA710" s="35"/>
      <c r="VKB710" s="36"/>
      <c r="VKC710" s="37"/>
      <c r="VKD710" s="34"/>
      <c r="VKE710" s="34"/>
      <c r="VKF710" s="41"/>
      <c r="VKG710" s="41"/>
      <c r="VKH710" s="41"/>
      <c r="VKI710" s="41"/>
      <c r="VKJ710" s="36"/>
      <c r="VKK710" s="41"/>
      <c r="VKL710" s="36"/>
      <c r="VKM710" s="34"/>
      <c r="VKN710" s="34"/>
      <c r="VKO710" s="37"/>
      <c r="VKP710" s="38"/>
      <c r="VKQ710" s="34"/>
      <c r="VKR710" s="39"/>
      <c r="VKS710" s="39"/>
      <c r="VKT710" s="39"/>
      <c r="VKU710" s="39"/>
      <c r="VKV710" s="39"/>
      <c r="VKW710" s="39"/>
      <c r="VKX710" s="39"/>
      <c r="VKY710" s="39"/>
      <c r="VKZ710" s="39"/>
      <c r="VLA710" s="39"/>
      <c r="VLB710" s="39"/>
      <c r="VLC710" s="37"/>
      <c r="VLD710" s="37"/>
      <c r="VLE710" s="37"/>
      <c r="VLF710" s="37"/>
      <c r="VLG710" s="34"/>
      <c r="VLH710" s="40"/>
      <c r="VLI710" s="34"/>
      <c r="VLJ710" s="34"/>
      <c r="VLK710" s="35"/>
      <c r="VLL710" s="36"/>
      <c r="VLM710" s="37"/>
      <c r="VLN710" s="34"/>
      <c r="VLO710" s="34"/>
      <c r="VLP710" s="41"/>
      <c r="VLQ710" s="41"/>
      <c r="VLR710" s="41"/>
      <c r="VLS710" s="41"/>
      <c r="VLT710" s="36"/>
      <c r="VLU710" s="41"/>
      <c r="VLV710" s="36"/>
      <c r="VLW710" s="34"/>
      <c r="VLX710" s="34"/>
      <c r="VLY710" s="37"/>
      <c r="VLZ710" s="38"/>
      <c r="VMA710" s="34"/>
      <c r="VMB710" s="39"/>
      <c r="VMC710" s="39"/>
      <c r="VMD710" s="39"/>
      <c r="VME710" s="39"/>
      <c r="VMF710" s="39"/>
      <c r="VMG710" s="39"/>
      <c r="VMH710" s="39"/>
      <c r="VMI710" s="39"/>
      <c r="VMJ710" s="39"/>
      <c r="VMK710" s="39"/>
      <c r="VML710" s="39"/>
      <c r="VMM710" s="37"/>
      <c r="VMN710" s="37"/>
      <c r="VMO710" s="37"/>
      <c r="VMP710" s="37"/>
      <c r="VMQ710" s="34"/>
      <c r="VMR710" s="40"/>
      <c r="VMS710" s="34"/>
      <c r="VMT710" s="34"/>
      <c r="VMU710" s="35"/>
      <c r="VMV710" s="36"/>
      <c r="VMW710" s="37"/>
      <c r="VMX710" s="34"/>
      <c r="VMY710" s="34"/>
      <c r="VMZ710" s="41"/>
      <c r="VNA710" s="41"/>
      <c r="VNB710" s="41"/>
      <c r="VNC710" s="41"/>
      <c r="VND710" s="36"/>
      <c r="VNE710" s="41"/>
      <c r="VNF710" s="36"/>
      <c r="VNG710" s="34"/>
      <c r="VNH710" s="34"/>
      <c r="VNI710" s="37"/>
      <c r="VNJ710" s="38"/>
      <c r="VNK710" s="34"/>
      <c r="VNL710" s="39"/>
      <c r="VNM710" s="39"/>
      <c r="VNN710" s="39"/>
      <c r="VNO710" s="39"/>
      <c r="VNP710" s="39"/>
      <c r="VNQ710" s="39"/>
      <c r="VNR710" s="39"/>
      <c r="VNS710" s="39"/>
      <c r="VNT710" s="39"/>
      <c r="VNU710" s="39"/>
      <c r="VNV710" s="39"/>
      <c r="VNW710" s="37"/>
      <c r="VNX710" s="37"/>
      <c r="VNY710" s="37"/>
      <c r="VNZ710" s="37"/>
      <c r="VOA710" s="34"/>
      <c r="VOB710" s="40"/>
      <c r="VOC710" s="34"/>
      <c r="VOD710" s="34"/>
      <c r="VOE710" s="35"/>
      <c r="VOF710" s="36"/>
      <c r="VOG710" s="37"/>
      <c r="VOH710" s="34"/>
      <c r="VOI710" s="34"/>
      <c r="VOJ710" s="41"/>
      <c r="VOK710" s="41"/>
      <c r="VOL710" s="41"/>
      <c r="VOM710" s="41"/>
      <c r="VON710" s="36"/>
      <c r="VOO710" s="41"/>
      <c r="VOP710" s="36"/>
      <c r="VOQ710" s="34"/>
      <c r="VOR710" s="34"/>
      <c r="VOS710" s="37"/>
      <c r="VOT710" s="38"/>
      <c r="VOU710" s="34"/>
      <c r="VOV710" s="39"/>
      <c r="VOW710" s="39"/>
      <c r="VOX710" s="39"/>
      <c r="VOY710" s="39"/>
      <c r="VOZ710" s="39"/>
      <c r="VPA710" s="39"/>
      <c r="VPB710" s="39"/>
      <c r="VPC710" s="39"/>
      <c r="VPD710" s="39"/>
      <c r="VPE710" s="39"/>
      <c r="VPF710" s="39"/>
      <c r="VPG710" s="37"/>
      <c r="VPH710" s="37"/>
      <c r="VPI710" s="37"/>
      <c r="VPJ710" s="37"/>
      <c r="VPK710" s="34"/>
      <c r="VPL710" s="40"/>
      <c r="VPM710" s="34"/>
      <c r="VPN710" s="34"/>
      <c r="VPO710" s="35"/>
      <c r="VPP710" s="36"/>
      <c r="VPQ710" s="37"/>
      <c r="VPR710" s="34"/>
      <c r="VPS710" s="34"/>
      <c r="VPT710" s="41"/>
      <c r="VPU710" s="41"/>
      <c r="VPV710" s="41"/>
      <c r="VPW710" s="41"/>
      <c r="VPX710" s="36"/>
      <c r="VPY710" s="41"/>
      <c r="VPZ710" s="36"/>
      <c r="VQA710" s="34"/>
      <c r="VQB710" s="34"/>
      <c r="VQC710" s="37"/>
      <c r="VQD710" s="38"/>
      <c r="VQE710" s="34"/>
      <c r="VQF710" s="39"/>
      <c r="VQG710" s="39"/>
      <c r="VQH710" s="39"/>
      <c r="VQI710" s="39"/>
      <c r="VQJ710" s="39"/>
      <c r="VQK710" s="39"/>
      <c r="VQL710" s="39"/>
      <c r="VQM710" s="39"/>
      <c r="VQN710" s="39"/>
      <c r="VQO710" s="39"/>
      <c r="VQP710" s="39"/>
      <c r="VQQ710" s="37"/>
      <c r="VQR710" s="37"/>
      <c r="VQS710" s="37"/>
      <c r="VQT710" s="37"/>
      <c r="VQU710" s="34"/>
      <c r="VQV710" s="40"/>
      <c r="VQW710" s="34"/>
      <c r="VQX710" s="34"/>
      <c r="VQY710" s="35"/>
      <c r="VQZ710" s="36"/>
      <c r="VRA710" s="37"/>
      <c r="VRB710" s="34"/>
      <c r="VRC710" s="34"/>
      <c r="VRD710" s="41"/>
      <c r="VRE710" s="41"/>
      <c r="VRF710" s="41"/>
      <c r="VRG710" s="41"/>
      <c r="VRH710" s="36"/>
      <c r="VRI710" s="41"/>
      <c r="VRJ710" s="36"/>
      <c r="VRK710" s="34"/>
      <c r="VRL710" s="34"/>
      <c r="VRM710" s="37"/>
      <c r="VRN710" s="38"/>
      <c r="VRO710" s="34"/>
      <c r="VRP710" s="39"/>
      <c r="VRQ710" s="39"/>
      <c r="VRR710" s="39"/>
      <c r="VRS710" s="39"/>
      <c r="VRT710" s="39"/>
      <c r="VRU710" s="39"/>
      <c r="VRV710" s="39"/>
      <c r="VRW710" s="39"/>
      <c r="VRX710" s="39"/>
      <c r="VRY710" s="39"/>
      <c r="VRZ710" s="39"/>
      <c r="VSA710" s="37"/>
      <c r="VSB710" s="37"/>
      <c r="VSC710" s="37"/>
      <c r="VSD710" s="37"/>
      <c r="VSE710" s="34"/>
      <c r="VSF710" s="40"/>
      <c r="VSG710" s="34"/>
      <c r="VSH710" s="34"/>
      <c r="VSI710" s="35"/>
      <c r="VSJ710" s="36"/>
      <c r="VSK710" s="37"/>
      <c r="VSL710" s="34"/>
      <c r="VSM710" s="34"/>
      <c r="VSN710" s="41"/>
      <c r="VSO710" s="41"/>
      <c r="VSP710" s="41"/>
      <c r="VSQ710" s="41"/>
      <c r="VSR710" s="36"/>
      <c r="VSS710" s="41"/>
      <c r="VST710" s="36"/>
      <c r="VSU710" s="34"/>
      <c r="VSV710" s="34"/>
      <c r="VSW710" s="37"/>
      <c r="VSX710" s="38"/>
      <c r="VSY710" s="34"/>
      <c r="VSZ710" s="39"/>
      <c r="VTA710" s="39"/>
      <c r="VTB710" s="39"/>
      <c r="VTC710" s="39"/>
      <c r="VTD710" s="39"/>
      <c r="VTE710" s="39"/>
      <c r="VTF710" s="39"/>
      <c r="VTG710" s="39"/>
      <c r="VTH710" s="39"/>
      <c r="VTI710" s="39"/>
      <c r="VTJ710" s="39"/>
      <c r="VTK710" s="37"/>
      <c r="VTL710" s="37"/>
      <c r="VTM710" s="37"/>
      <c r="VTN710" s="37"/>
      <c r="VTO710" s="34"/>
      <c r="VTP710" s="40"/>
      <c r="VTQ710" s="34"/>
      <c r="VTR710" s="34"/>
      <c r="VTS710" s="35"/>
      <c r="VTT710" s="36"/>
      <c r="VTU710" s="37"/>
      <c r="VTV710" s="34"/>
      <c r="VTW710" s="34"/>
      <c r="VTX710" s="41"/>
      <c r="VTY710" s="41"/>
      <c r="VTZ710" s="41"/>
      <c r="VUA710" s="41"/>
      <c r="VUB710" s="36"/>
      <c r="VUC710" s="41"/>
      <c r="VUD710" s="36"/>
      <c r="VUE710" s="34"/>
      <c r="VUF710" s="34"/>
      <c r="VUG710" s="37"/>
      <c r="VUH710" s="38"/>
      <c r="VUI710" s="34"/>
      <c r="VUJ710" s="39"/>
      <c r="VUK710" s="39"/>
      <c r="VUL710" s="39"/>
      <c r="VUM710" s="39"/>
      <c r="VUN710" s="39"/>
      <c r="VUO710" s="39"/>
      <c r="VUP710" s="39"/>
      <c r="VUQ710" s="39"/>
      <c r="VUR710" s="39"/>
      <c r="VUS710" s="39"/>
      <c r="VUT710" s="39"/>
      <c r="VUU710" s="37"/>
      <c r="VUV710" s="37"/>
      <c r="VUW710" s="37"/>
      <c r="VUX710" s="37"/>
      <c r="VUY710" s="34"/>
      <c r="VUZ710" s="40"/>
      <c r="VVA710" s="34"/>
      <c r="VVB710" s="34"/>
      <c r="VVC710" s="35"/>
      <c r="VVD710" s="36"/>
      <c r="VVE710" s="37"/>
      <c r="VVF710" s="34"/>
      <c r="VVG710" s="34"/>
      <c r="VVH710" s="41"/>
      <c r="VVI710" s="41"/>
      <c r="VVJ710" s="41"/>
      <c r="VVK710" s="41"/>
      <c r="VVL710" s="36"/>
      <c r="VVM710" s="41"/>
      <c r="VVN710" s="36"/>
      <c r="VVO710" s="34"/>
      <c r="VVP710" s="34"/>
      <c r="VVQ710" s="37"/>
      <c r="VVR710" s="38"/>
      <c r="VVS710" s="34"/>
      <c r="VVT710" s="39"/>
      <c r="VVU710" s="39"/>
      <c r="VVV710" s="39"/>
      <c r="VVW710" s="39"/>
      <c r="VVX710" s="39"/>
      <c r="VVY710" s="39"/>
      <c r="VVZ710" s="39"/>
      <c r="VWA710" s="39"/>
      <c r="VWB710" s="39"/>
      <c r="VWC710" s="39"/>
      <c r="VWD710" s="39"/>
      <c r="VWE710" s="37"/>
      <c r="VWF710" s="37"/>
      <c r="VWG710" s="37"/>
      <c r="VWH710" s="37"/>
      <c r="VWI710" s="34"/>
      <c r="VWJ710" s="40"/>
      <c r="VWK710" s="34"/>
      <c r="VWL710" s="34"/>
      <c r="VWM710" s="35"/>
      <c r="VWN710" s="36"/>
      <c r="VWO710" s="37"/>
      <c r="VWP710" s="34"/>
      <c r="VWQ710" s="34"/>
      <c r="VWR710" s="41"/>
      <c r="VWS710" s="41"/>
      <c r="VWT710" s="41"/>
      <c r="VWU710" s="41"/>
      <c r="VWV710" s="36"/>
      <c r="VWW710" s="41"/>
      <c r="VWX710" s="36"/>
      <c r="VWY710" s="34"/>
      <c r="VWZ710" s="34"/>
      <c r="VXA710" s="37"/>
      <c r="VXB710" s="38"/>
      <c r="VXC710" s="34"/>
      <c r="VXD710" s="39"/>
      <c r="VXE710" s="39"/>
      <c r="VXF710" s="39"/>
      <c r="VXG710" s="39"/>
      <c r="VXH710" s="39"/>
      <c r="VXI710" s="39"/>
      <c r="VXJ710" s="39"/>
      <c r="VXK710" s="39"/>
      <c r="VXL710" s="39"/>
      <c r="VXM710" s="39"/>
      <c r="VXN710" s="39"/>
      <c r="VXO710" s="37"/>
      <c r="VXP710" s="37"/>
      <c r="VXQ710" s="37"/>
      <c r="VXR710" s="37"/>
      <c r="VXS710" s="34"/>
      <c r="VXT710" s="40"/>
      <c r="VXU710" s="34"/>
      <c r="VXV710" s="34"/>
      <c r="VXW710" s="35"/>
      <c r="VXX710" s="36"/>
      <c r="VXY710" s="37"/>
      <c r="VXZ710" s="34"/>
      <c r="VYA710" s="34"/>
      <c r="VYB710" s="41"/>
      <c r="VYC710" s="41"/>
      <c r="VYD710" s="41"/>
      <c r="VYE710" s="41"/>
      <c r="VYF710" s="36"/>
      <c r="VYG710" s="41"/>
      <c r="VYH710" s="36"/>
      <c r="VYI710" s="34"/>
      <c r="VYJ710" s="34"/>
      <c r="VYK710" s="37"/>
      <c r="VYL710" s="38"/>
      <c r="VYM710" s="34"/>
      <c r="VYN710" s="39"/>
      <c r="VYO710" s="39"/>
      <c r="VYP710" s="39"/>
      <c r="VYQ710" s="39"/>
      <c r="VYR710" s="39"/>
      <c r="VYS710" s="39"/>
      <c r="VYT710" s="39"/>
      <c r="VYU710" s="39"/>
      <c r="VYV710" s="39"/>
      <c r="VYW710" s="39"/>
      <c r="VYX710" s="39"/>
      <c r="VYY710" s="37"/>
      <c r="VYZ710" s="37"/>
      <c r="VZA710" s="37"/>
      <c r="VZB710" s="37"/>
      <c r="VZC710" s="34"/>
      <c r="VZD710" s="40"/>
      <c r="VZE710" s="34"/>
      <c r="VZF710" s="34"/>
      <c r="VZG710" s="35"/>
      <c r="VZH710" s="36"/>
      <c r="VZI710" s="37"/>
      <c r="VZJ710" s="34"/>
      <c r="VZK710" s="34"/>
      <c r="VZL710" s="41"/>
      <c r="VZM710" s="41"/>
      <c r="VZN710" s="41"/>
      <c r="VZO710" s="41"/>
      <c r="VZP710" s="36"/>
      <c r="VZQ710" s="41"/>
      <c r="VZR710" s="36"/>
      <c r="VZS710" s="34"/>
      <c r="VZT710" s="34"/>
      <c r="VZU710" s="37"/>
      <c r="VZV710" s="38"/>
      <c r="VZW710" s="34"/>
      <c r="VZX710" s="39"/>
      <c r="VZY710" s="39"/>
      <c r="VZZ710" s="39"/>
      <c r="WAA710" s="39"/>
      <c r="WAB710" s="39"/>
      <c r="WAC710" s="39"/>
      <c r="WAD710" s="39"/>
      <c r="WAE710" s="39"/>
      <c r="WAF710" s="39"/>
      <c r="WAG710" s="39"/>
      <c r="WAH710" s="39"/>
      <c r="WAI710" s="37"/>
      <c r="WAJ710" s="37"/>
      <c r="WAK710" s="37"/>
      <c r="WAL710" s="37"/>
      <c r="WAM710" s="34"/>
      <c r="WAN710" s="40"/>
      <c r="WAO710" s="34"/>
      <c r="WAP710" s="34"/>
      <c r="WAQ710" s="35"/>
      <c r="WAR710" s="36"/>
      <c r="WAS710" s="37"/>
      <c r="WAT710" s="34"/>
      <c r="WAU710" s="34"/>
      <c r="WAV710" s="41"/>
      <c r="WAW710" s="41"/>
      <c r="WAX710" s="41"/>
      <c r="WAY710" s="41"/>
      <c r="WAZ710" s="36"/>
      <c r="WBA710" s="41"/>
      <c r="WBB710" s="36"/>
      <c r="WBC710" s="34"/>
      <c r="WBD710" s="34"/>
      <c r="WBE710" s="37"/>
      <c r="WBF710" s="38"/>
      <c r="WBG710" s="34"/>
      <c r="WBH710" s="39"/>
      <c r="WBI710" s="39"/>
      <c r="WBJ710" s="39"/>
      <c r="WBK710" s="39"/>
      <c r="WBL710" s="39"/>
      <c r="WBM710" s="39"/>
      <c r="WBN710" s="39"/>
      <c r="WBO710" s="39"/>
      <c r="WBP710" s="39"/>
      <c r="WBQ710" s="39"/>
      <c r="WBR710" s="39"/>
      <c r="WBS710" s="37"/>
      <c r="WBT710" s="37"/>
      <c r="WBU710" s="37"/>
      <c r="WBV710" s="37"/>
      <c r="WBW710" s="34"/>
      <c r="WBX710" s="40"/>
      <c r="WBY710" s="34"/>
      <c r="WBZ710" s="34"/>
      <c r="WCA710" s="35"/>
      <c r="WCB710" s="36"/>
      <c r="WCC710" s="37"/>
      <c r="WCD710" s="34"/>
      <c r="WCE710" s="34"/>
      <c r="WCF710" s="41"/>
      <c r="WCG710" s="41"/>
      <c r="WCH710" s="41"/>
      <c r="WCI710" s="41"/>
      <c r="WCJ710" s="36"/>
      <c r="WCK710" s="41"/>
      <c r="WCL710" s="36"/>
      <c r="WCM710" s="34"/>
      <c r="WCN710" s="34"/>
      <c r="WCO710" s="37"/>
      <c r="WCP710" s="38"/>
      <c r="WCQ710" s="34"/>
      <c r="WCR710" s="39"/>
      <c r="WCS710" s="39"/>
      <c r="WCT710" s="39"/>
      <c r="WCU710" s="39"/>
      <c r="WCV710" s="39"/>
      <c r="WCW710" s="39"/>
      <c r="WCX710" s="39"/>
      <c r="WCY710" s="39"/>
      <c r="WCZ710" s="39"/>
      <c r="WDA710" s="39"/>
      <c r="WDB710" s="39"/>
      <c r="WDC710" s="37"/>
      <c r="WDD710" s="37"/>
      <c r="WDE710" s="37"/>
      <c r="WDF710" s="37"/>
      <c r="WDG710" s="34"/>
      <c r="WDH710" s="40"/>
      <c r="WDI710" s="34"/>
      <c r="WDJ710" s="34"/>
      <c r="WDK710" s="35"/>
      <c r="WDL710" s="36"/>
      <c r="WDM710" s="37"/>
      <c r="WDN710" s="34"/>
      <c r="WDO710" s="34"/>
      <c r="WDP710" s="41"/>
      <c r="WDQ710" s="41"/>
      <c r="WDR710" s="41"/>
      <c r="WDS710" s="41"/>
      <c r="WDT710" s="36"/>
      <c r="WDU710" s="41"/>
      <c r="WDV710" s="36"/>
      <c r="WDW710" s="34"/>
      <c r="WDX710" s="34"/>
      <c r="WDY710" s="37"/>
      <c r="WDZ710" s="38"/>
      <c r="WEA710" s="34"/>
      <c r="WEB710" s="39"/>
      <c r="WEC710" s="39"/>
      <c r="WED710" s="39"/>
      <c r="WEE710" s="39"/>
      <c r="WEF710" s="39"/>
      <c r="WEG710" s="39"/>
      <c r="WEH710" s="39"/>
      <c r="WEI710" s="39"/>
      <c r="WEJ710" s="39"/>
      <c r="WEK710" s="39"/>
      <c r="WEL710" s="39"/>
      <c r="WEM710" s="37"/>
      <c r="WEN710" s="37"/>
      <c r="WEO710" s="37"/>
      <c r="WEP710" s="37"/>
      <c r="WEQ710" s="34"/>
      <c r="WER710" s="40"/>
      <c r="WES710" s="34"/>
      <c r="WET710" s="34"/>
      <c r="WEU710" s="35"/>
      <c r="WEV710" s="36"/>
      <c r="WEW710" s="37"/>
      <c r="WEX710" s="34"/>
      <c r="WEY710" s="34"/>
      <c r="WEZ710" s="41"/>
      <c r="WFA710" s="41"/>
      <c r="WFB710" s="41"/>
      <c r="WFC710" s="41"/>
      <c r="WFD710" s="36"/>
      <c r="WFE710" s="41"/>
      <c r="WFF710" s="36"/>
      <c r="WFG710" s="34"/>
      <c r="WFH710" s="34"/>
      <c r="WFI710" s="37"/>
      <c r="WFJ710" s="38"/>
      <c r="WFK710" s="34"/>
      <c r="WFL710" s="39"/>
      <c r="WFM710" s="39"/>
      <c r="WFN710" s="39"/>
      <c r="WFO710" s="39"/>
      <c r="WFP710" s="39"/>
      <c r="WFQ710" s="39"/>
      <c r="WFR710" s="39"/>
      <c r="WFS710" s="39"/>
      <c r="WFT710" s="39"/>
      <c r="WFU710" s="39"/>
      <c r="WFV710" s="39"/>
      <c r="WFW710" s="37"/>
      <c r="WFX710" s="37"/>
      <c r="WFY710" s="37"/>
      <c r="WFZ710" s="37"/>
      <c r="WGA710" s="34"/>
      <c r="WGB710" s="40"/>
      <c r="WGC710" s="34"/>
      <c r="WGD710" s="34"/>
      <c r="WGE710" s="35"/>
      <c r="WGF710" s="36"/>
      <c r="WGG710" s="37"/>
      <c r="WGH710" s="34"/>
      <c r="WGI710" s="34"/>
      <c r="WGJ710" s="41"/>
      <c r="WGK710" s="41"/>
      <c r="WGL710" s="41"/>
      <c r="WGM710" s="41"/>
      <c r="WGN710" s="36"/>
      <c r="WGO710" s="41"/>
      <c r="WGP710" s="36"/>
      <c r="WGQ710" s="34"/>
      <c r="WGR710" s="34"/>
      <c r="WGS710" s="37"/>
      <c r="WGT710" s="38"/>
      <c r="WGU710" s="34"/>
      <c r="WGV710" s="39"/>
      <c r="WGW710" s="39"/>
      <c r="WGX710" s="39"/>
      <c r="WGY710" s="39"/>
      <c r="WGZ710" s="39"/>
      <c r="WHA710" s="39"/>
      <c r="WHB710" s="39"/>
      <c r="WHC710" s="39"/>
      <c r="WHD710" s="39"/>
      <c r="WHE710" s="39"/>
      <c r="WHF710" s="39"/>
      <c r="WHG710" s="37"/>
      <c r="WHH710" s="37"/>
      <c r="WHI710" s="37"/>
      <c r="WHJ710" s="37"/>
      <c r="WHK710" s="34"/>
      <c r="WHL710" s="40"/>
      <c r="WHM710" s="34"/>
      <c r="WHN710" s="34"/>
      <c r="WHO710" s="35"/>
      <c r="WHP710" s="36"/>
      <c r="WHQ710" s="37"/>
      <c r="WHR710" s="34"/>
      <c r="WHS710" s="34"/>
      <c r="WHT710" s="41"/>
      <c r="WHU710" s="41"/>
      <c r="WHV710" s="41"/>
      <c r="WHW710" s="41"/>
      <c r="WHX710" s="36"/>
      <c r="WHY710" s="41"/>
      <c r="WHZ710" s="36"/>
      <c r="WIA710" s="34"/>
      <c r="WIB710" s="34"/>
      <c r="WIC710" s="37"/>
      <c r="WID710" s="38"/>
      <c r="WIE710" s="34"/>
      <c r="WIF710" s="39"/>
      <c r="WIG710" s="39"/>
      <c r="WIH710" s="39"/>
      <c r="WII710" s="39"/>
      <c r="WIJ710" s="39"/>
      <c r="WIK710" s="39"/>
      <c r="WIL710" s="39"/>
      <c r="WIM710" s="39"/>
      <c r="WIN710" s="39"/>
      <c r="WIO710" s="39"/>
      <c r="WIP710" s="39"/>
      <c r="WIQ710" s="37"/>
      <c r="WIR710" s="37"/>
      <c r="WIS710" s="37"/>
      <c r="WIT710" s="37"/>
      <c r="WIU710" s="34"/>
      <c r="WIV710" s="40"/>
      <c r="WIW710" s="34"/>
      <c r="WIX710" s="34"/>
      <c r="WIY710" s="35"/>
      <c r="WIZ710" s="36"/>
      <c r="WJA710" s="37"/>
      <c r="WJB710" s="34"/>
      <c r="WJC710" s="34"/>
      <c r="WJD710" s="41"/>
      <c r="WJE710" s="41"/>
      <c r="WJF710" s="41"/>
      <c r="WJG710" s="41"/>
      <c r="WJH710" s="36"/>
      <c r="WJI710" s="41"/>
      <c r="WJJ710" s="36"/>
      <c r="WJK710" s="34"/>
      <c r="WJL710" s="34"/>
      <c r="WJM710" s="37"/>
      <c r="WJN710" s="38"/>
      <c r="WJO710" s="34"/>
      <c r="WJP710" s="39"/>
      <c r="WJQ710" s="39"/>
      <c r="WJR710" s="39"/>
      <c r="WJS710" s="39"/>
      <c r="WJT710" s="39"/>
      <c r="WJU710" s="39"/>
      <c r="WJV710" s="39"/>
      <c r="WJW710" s="39"/>
      <c r="WJX710" s="39"/>
      <c r="WJY710" s="39"/>
      <c r="WJZ710" s="39"/>
      <c r="WKA710" s="37"/>
      <c r="WKB710" s="37"/>
      <c r="WKC710" s="37"/>
      <c r="WKD710" s="37"/>
      <c r="WKE710" s="34"/>
      <c r="WKF710" s="40"/>
      <c r="WKG710" s="34"/>
      <c r="WKH710" s="34"/>
      <c r="WKI710" s="35"/>
      <c r="WKJ710" s="36"/>
      <c r="WKK710" s="37"/>
      <c r="WKL710" s="34"/>
      <c r="WKM710" s="34"/>
      <c r="WKN710" s="41"/>
      <c r="WKO710" s="41"/>
      <c r="WKP710" s="41"/>
      <c r="WKQ710" s="41"/>
      <c r="WKR710" s="36"/>
      <c r="WKS710" s="41"/>
      <c r="WKT710" s="36"/>
      <c r="WKU710" s="34"/>
      <c r="WKV710" s="34"/>
      <c r="WKW710" s="37"/>
      <c r="WKX710" s="38"/>
      <c r="WKY710" s="34"/>
      <c r="WKZ710" s="39"/>
      <c r="WLA710" s="39"/>
      <c r="WLB710" s="39"/>
      <c r="WLC710" s="39"/>
      <c r="WLD710" s="39"/>
      <c r="WLE710" s="39"/>
      <c r="WLF710" s="39"/>
      <c r="WLG710" s="39"/>
      <c r="WLH710" s="39"/>
      <c r="WLI710" s="39"/>
      <c r="WLJ710" s="39"/>
      <c r="WLK710" s="37"/>
      <c r="WLL710" s="37"/>
      <c r="WLM710" s="37"/>
      <c r="WLN710" s="37"/>
      <c r="WLO710" s="34"/>
      <c r="WLP710" s="40"/>
      <c r="WLQ710" s="34"/>
      <c r="WLR710" s="34"/>
      <c r="WLS710" s="35"/>
      <c r="WLT710" s="36"/>
      <c r="WLU710" s="37"/>
      <c r="WLV710" s="34"/>
      <c r="WLW710" s="34"/>
      <c r="WLX710" s="41"/>
      <c r="WLY710" s="41"/>
      <c r="WLZ710" s="41"/>
      <c r="WMA710" s="41"/>
      <c r="WMB710" s="36"/>
      <c r="WMC710" s="41"/>
      <c r="WMD710" s="36"/>
      <c r="WME710" s="34"/>
      <c r="WMF710" s="34"/>
      <c r="WMG710" s="37"/>
      <c r="WMH710" s="38"/>
      <c r="WMI710" s="34"/>
      <c r="WMJ710" s="39"/>
      <c r="WMK710" s="39"/>
      <c r="WML710" s="39"/>
      <c r="WMM710" s="39"/>
      <c r="WMN710" s="39"/>
      <c r="WMO710" s="39"/>
      <c r="WMP710" s="39"/>
      <c r="WMQ710" s="39"/>
      <c r="WMR710" s="39"/>
      <c r="WMS710" s="39"/>
      <c r="WMT710" s="39"/>
      <c r="WMU710" s="37"/>
      <c r="WMV710" s="37"/>
      <c r="WMW710" s="37"/>
      <c r="WMX710" s="37"/>
      <c r="WMY710" s="34"/>
      <c r="WMZ710" s="40"/>
      <c r="WNA710" s="34"/>
      <c r="WNB710" s="34"/>
      <c r="WNC710" s="35"/>
      <c r="WND710" s="36"/>
      <c r="WNE710" s="37"/>
      <c r="WNF710" s="34"/>
      <c r="WNG710" s="34"/>
      <c r="WNH710" s="41"/>
      <c r="WNI710" s="41"/>
      <c r="WNJ710" s="41"/>
      <c r="WNK710" s="41"/>
      <c r="WNL710" s="36"/>
      <c r="WNM710" s="41"/>
      <c r="WNN710" s="36"/>
      <c r="WNO710" s="34"/>
      <c r="WNP710" s="34"/>
      <c r="WNQ710" s="37"/>
      <c r="WNR710" s="38"/>
      <c r="WNS710" s="34"/>
      <c r="WNT710" s="39"/>
      <c r="WNU710" s="39"/>
      <c r="WNV710" s="39"/>
      <c r="WNW710" s="39"/>
      <c r="WNX710" s="39"/>
      <c r="WNY710" s="39"/>
      <c r="WNZ710" s="39"/>
      <c r="WOA710" s="39"/>
      <c r="WOB710" s="39"/>
      <c r="WOC710" s="39"/>
      <c r="WOD710" s="39"/>
      <c r="WOE710" s="37"/>
      <c r="WOF710" s="37"/>
      <c r="WOG710" s="37"/>
      <c r="WOH710" s="37"/>
      <c r="WOI710" s="34"/>
      <c r="WOJ710" s="40"/>
      <c r="WOK710" s="34"/>
      <c r="WOL710" s="34"/>
      <c r="WOM710" s="35"/>
      <c r="WON710" s="36"/>
      <c r="WOO710" s="37"/>
      <c r="WOP710" s="34"/>
      <c r="WOQ710" s="34"/>
      <c r="WOR710" s="41"/>
      <c r="WOS710" s="41"/>
      <c r="WOT710" s="41"/>
      <c r="WOU710" s="41"/>
      <c r="WOV710" s="36"/>
      <c r="WOW710" s="41"/>
      <c r="WOX710" s="36"/>
      <c r="WOY710" s="34"/>
      <c r="WOZ710" s="34"/>
      <c r="WPA710" s="37"/>
      <c r="WPB710" s="38"/>
      <c r="WPC710" s="34"/>
      <c r="WPD710" s="39"/>
      <c r="WPE710" s="39"/>
      <c r="WPF710" s="39"/>
      <c r="WPG710" s="39"/>
      <c r="WPH710" s="39"/>
      <c r="WPI710" s="39"/>
      <c r="WPJ710" s="39"/>
      <c r="WPK710" s="39"/>
      <c r="WPL710" s="39"/>
      <c r="WPM710" s="39"/>
      <c r="WPN710" s="39"/>
      <c r="WPO710" s="37"/>
      <c r="WPP710" s="37"/>
      <c r="WPQ710" s="37"/>
      <c r="WPR710" s="37"/>
      <c r="WPS710" s="34"/>
      <c r="WPT710" s="40"/>
      <c r="WPU710" s="34"/>
      <c r="WPV710" s="34"/>
      <c r="WPW710" s="35"/>
      <c r="WPX710" s="36"/>
      <c r="WPY710" s="37"/>
      <c r="WPZ710" s="34"/>
      <c r="WQA710" s="34"/>
      <c r="WQB710" s="41"/>
      <c r="WQC710" s="41"/>
      <c r="WQD710" s="41"/>
      <c r="WQE710" s="41"/>
      <c r="WQF710" s="36"/>
      <c r="WQG710" s="41"/>
      <c r="WQH710" s="36"/>
      <c r="WQI710" s="34"/>
      <c r="WQJ710" s="34"/>
      <c r="WQK710" s="37"/>
      <c r="WQL710" s="38"/>
      <c r="WQM710" s="34"/>
      <c r="WQN710" s="39"/>
      <c r="WQO710" s="39"/>
      <c r="WQP710" s="39"/>
      <c r="WQQ710" s="39"/>
      <c r="WQR710" s="39"/>
      <c r="WQS710" s="39"/>
      <c r="WQT710" s="39"/>
      <c r="WQU710" s="39"/>
      <c r="WQV710" s="39"/>
      <c r="WQW710" s="39"/>
      <c r="WQX710" s="39"/>
      <c r="WQY710" s="37"/>
      <c r="WQZ710" s="37"/>
      <c r="WRA710" s="37"/>
      <c r="WRB710" s="37"/>
      <c r="WRC710" s="34"/>
      <c r="WRD710" s="40"/>
      <c r="WRE710" s="34"/>
      <c r="WRF710" s="34"/>
      <c r="WRG710" s="35"/>
      <c r="WRH710" s="36"/>
      <c r="WRI710" s="37"/>
      <c r="WRJ710" s="34"/>
      <c r="WRK710" s="34"/>
      <c r="WRL710" s="41"/>
      <c r="WRM710" s="41"/>
      <c r="WRN710" s="41"/>
      <c r="WRO710" s="41"/>
      <c r="WRP710" s="36"/>
      <c r="WRQ710" s="41"/>
      <c r="WRR710" s="36"/>
      <c r="WRS710" s="34"/>
      <c r="WRT710" s="34"/>
      <c r="WRU710" s="37"/>
      <c r="WRV710" s="38"/>
      <c r="WRW710" s="34"/>
      <c r="WRX710" s="39"/>
      <c r="WRY710" s="39"/>
      <c r="WRZ710" s="39"/>
      <c r="WSA710" s="39"/>
      <c r="WSB710" s="39"/>
      <c r="WSC710" s="39"/>
      <c r="WSD710" s="39"/>
      <c r="WSE710" s="39"/>
      <c r="WSF710" s="39"/>
      <c r="WSG710" s="39"/>
      <c r="WSH710" s="39"/>
      <c r="WSI710" s="37"/>
      <c r="WSJ710" s="37"/>
      <c r="WSK710" s="37"/>
      <c r="WSL710" s="37"/>
      <c r="WSM710" s="34"/>
      <c r="WSN710" s="40"/>
      <c r="WSO710" s="34"/>
      <c r="WSP710" s="34"/>
      <c r="WSQ710" s="35"/>
      <c r="WSR710" s="36"/>
      <c r="WSS710" s="37"/>
      <c r="WST710" s="34"/>
      <c r="WSU710" s="34"/>
      <c r="WSV710" s="41"/>
      <c r="WSW710" s="41"/>
      <c r="WSX710" s="41"/>
      <c r="WSY710" s="41"/>
      <c r="WSZ710" s="36"/>
      <c r="WTA710" s="41"/>
      <c r="WTB710" s="36"/>
      <c r="WTC710" s="34"/>
      <c r="WTD710" s="34"/>
      <c r="WTE710" s="37"/>
      <c r="WTF710" s="38"/>
      <c r="WTG710" s="34"/>
      <c r="WTH710" s="39"/>
      <c r="WTI710" s="39"/>
      <c r="WTJ710" s="39"/>
      <c r="WTK710" s="39"/>
      <c r="WTL710" s="39"/>
      <c r="WTM710" s="39"/>
      <c r="WTN710" s="39"/>
      <c r="WTO710" s="39"/>
      <c r="WTP710" s="39"/>
      <c r="WTQ710" s="39"/>
      <c r="WTR710" s="39"/>
      <c r="WTS710" s="37"/>
      <c r="WTT710" s="37"/>
      <c r="WTU710" s="37"/>
      <c r="WTV710" s="37"/>
      <c r="WTW710" s="34"/>
      <c r="WTX710" s="40"/>
      <c r="WTY710" s="34"/>
      <c r="WTZ710" s="34"/>
      <c r="WUA710" s="35"/>
      <c r="WUB710" s="36"/>
      <c r="WUC710" s="37"/>
      <c r="WUD710" s="34"/>
      <c r="WUE710" s="34"/>
      <c r="WUF710" s="41"/>
      <c r="WUG710" s="41"/>
      <c r="WUH710" s="41"/>
      <c r="WUI710" s="41"/>
      <c r="WUJ710" s="36"/>
      <c r="WUK710" s="41"/>
      <c r="WUL710" s="36"/>
      <c r="WUM710" s="34"/>
      <c r="WUN710" s="34"/>
      <c r="WUO710" s="37"/>
      <c r="WUP710" s="38"/>
      <c r="WUQ710" s="34"/>
      <c r="WUR710" s="39"/>
      <c r="WUS710" s="39"/>
      <c r="WUT710" s="39"/>
      <c r="WUU710" s="39"/>
      <c r="WUV710" s="39"/>
      <c r="WUW710" s="39"/>
      <c r="WUX710" s="39"/>
      <c r="WUY710" s="39"/>
      <c r="WUZ710" s="39"/>
      <c r="WVA710" s="39"/>
      <c r="WVB710" s="39"/>
      <c r="WVC710" s="37"/>
      <c r="WVD710" s="37"/>
      <c r="WVE710" s="37"/>
      <c r="WVF710" s="37"/>
      <c r="WVG710" s="34"/>
      <c r="WVH710" s="40"/>
      <c r="WVI710" s="34"/>
      <c r="WVJ710" s="34"/>
      <c r="WVK710" s="35"/>
      <c r="WVL710" s="36"/>
      <c r="WVM710" s="37"/>
      <c r="WVN710" s="34"/>
      <c r="WVO710" s="34"/>
      <c r="WVP710" s="41"/>
      <c r="WVQ710" s="41"/>
      <c r="WVR710" s="41"/>
      <c r="WVS710" s="41"/>
      <c r="WVT710" s="36"/>
      <c r="WVU710" s="41"/>
      <c r="WVV710" s="36"/>
      <c r="WVW710" s="34"/>
      <c r="WVX710" s="34"/>
      <c r="WVY710" s="37"/>
      <c r="WVZ710" s="38"/>
      <c r="WWA710" s="34"/>
      <c r="WWB710" s="39"/>
      <c r="WWC710" s="39"/>
      <c r="WWD710" s="39"/>
      <c r="WWE710" s="39"/>
      <c r="WWF710" s="39"/>
      <c r="WWG710" s="39"/>
      <c r="WWH710" s="39"/>
      <c r="WWI710" s="39"/>
      <c r="WWJ710" s="39"/>
      <c r="WWK710" s="39"/>
      <c r="WWL710" s="39"/>
      <c r="WWM710" s="37"/>
      <c r="WWN710" s="37"/>
      <c r="WWO710" s="37"/>
      <c r="WWP710" s="37"/>
      <c r="WWQ710" s="34"/>
      <c r="WWR710" s="40"/>
      <c r="WWS710" s="34"/>
      <c r="WWT710" s="34"/>
      <c r="WWU710" s="35"/>
      <c r="WWV710" s="36"/>
      <c r="WWW710" s="37"/>
      <c r="WWX710" s="34"/>
      <c r="WWY710" s="34"/>
      <c r="WWZ710" s="41"/>
      <c r="WXA710" s="41"/>
      <c r="WXB710" s="41"/>
      <c r="WXC710" s="41"/>
      <c r="WXD710" s="36"/>
      <c r="WXE710" s="41"/>
      <c r="WXF710" s="36"/>
      <c r="WXG710" s="34"/>
      <c r="WXH710" s="34"/>
      <c r="WXI710" s="37"/>
      <c r="WXJ710" s="38"/>
      <c r="WXK710" s="34"/>
      <c r="WXL710" s="39"/>
      <c r="WXM710" s="39"/>
      <c r="WXN710" s="39"/>
      <c r="WXO710" s="39"/>
      <c r="WXP710" s="39"/>
      <c r="WXQ710" s="39"/>
      <c r="WXR710" s="39"/>
      <c r="WXS710" s="39"/>
      <c r="WXT710" s="39"/>
      <c r="WXU710" s="39"/>
      <c r="WXV710" s="39"/>
      <c r="WXW710" s="37"/>
      <c r="WXX710" s="37"/>
      <c r="WXY710" s="37"/>
      <c r="WXZ710" s="37"/>
      <c r="WYA710" s="34"/>
      <c r="WYB710" s="40"/>
      <c r="WYC710" s="34"/>
      <c r="WYD710" s="34"/>
      <c r="WYE710" s="35"/>
      <c r="WYF710" s="36"/>
      <c r="WYG710" s="37"/>
      <c r="WYH710" s="34"/>
      <c r="WYI710" s="34"/>
      <c r="WYJ710" s="41"/>
      <c r="WYK710" s="41"/>
      <c r="WYL710" s="41"/>
      <c r="WYM710" s="41"/>
      <c r="WYN710" s="36"/>
      <c r="WYO710" s="41"/>
      <c r="WYP710" s="36"/>
      <c r="WYQ710" s="34"/>
      <c r="WYR710" s="34"/>
      <c r="WYS710" s="37"/>
      <c r="WYT710" s="38"/>
      <c r="WYU710" s="34"/>
      <c r="WYV710" s="39"/>
      <c r="WYW710" s="39"/>
      <c r="WYX710" s="39"/>
      <c r="WYY710" s="39"/>
      <c r="WYZ710" s="39"/>
      <c r="WZA710" s="39"/>
      <c r="WZB710" s="39"/>
      <c r="WZC710" s="39"/>
      <c r="WZD710" s="39"/>
      <c r="WZE710" s="39"/>
      <c r="WZF710" s="39"/>
      <c r="WZG710" s="37"/>
      <c r="WZH710" s="37"/>
      <c r="WZI710" s="37"/>
      <c r="WZJ710" s="37"/>
      <c r="WZK710" s="34"/>
      <c r="WZL710" s="40"/>
      <c r="WZM710" s="34"/>
      <c r="WZN710" s="34"/>
      <c r="WZO710" s="35"/>
      <c r="WZP710" s="36"/>
      <c r="WZQ710" s="37"/>
      <c r="WZR710" s="34"/>
      <c r="WZS710" s="34"/>
      <c r="WZT710" s="41"/>
      <c r="WZU710" s="41"/>
      <c r="WZV710" s="41"/>
      <c r="WZW710" s="41"/>
      <c r="WZX710" s="36"/>
      <c r="WZY710" s="41"/>
      <c r="WZZ710" s="36"/>
      <c r="XAA710" s="34"/>
      <c r="XAB710" s="34"/>
      <c r="XAC710" s="37"/>
      <c r="XAD710" s="38"/>
      <c r="XAE710" s="34"/>
      <c r="XAF710" s="39"/>
      <c r="XAG710" s="39"/>
      <c r="XAH710" s="39"/>
      <c r="XAI710" s="39"/>
      <c r="XAJ710" s="39"/>
      <c r="XAK710" s="39"/>
      <c r="XAL710" s="39"/>
      <c r="XAM710" s="39"/>
      <c r="XAN710" s="39"/>
      <c r="XAO710" s="39"/>
      <c r="XAP710" s="39"/>
      <c r="XAQ710" s="37"/>
      <c r="XAR710" s="37"/>
      <c r="XAS710" s="37"/>
      <c r="XAT710" s="37"/>
      <c r="XAU710" s="34"/>
      <c r="XAV710" s="40"/>
      <c r="XAW710" s="34"/>
      <c r="XAX710" s="34"/>
      <c r="XAY710" s="35"/>
      <c r="XAZ710" s="36"/>
      <c r="XBA710" s="37"/>
      <c r="XBB710" s="34"/>
      <c r="XBC710" s="34"/>
      <c r="XBD710" s="41"/>
      <c r="XBE710" s="41"/>
      <c r="XBF710" s="41"/>
      <c r="XBG710" s="41"/>
      <c r="XBH710" s="36"/>
      <c r="XBI710" s="41"/>
      <c r="XBJ710" s="36"/>
      <c r="XBK710" s="34"/>
      <c r="XBL710" s="34"/>
      <c r="XBM710" s="37"/>
      <c r="XBN710" s="38"/>
      <c r="XBO710" s="34"/>
      <c r="XBP710" s="39"/>
      <c r="XBQ710" s="39"/>
      <c r="XBR710" s="39"/>
      <c r="XBS710" s="39"/>
      <c r="XBT710" s="39"/>
      <c r="XBU710" s="39"/>
      <c r="XBV710" s="39"/>
      <c r="XBW710" s="39"/>
      <c r="XBX710" s="39"/>
      <c r="XBY710" s="39"/>
      <c r="XBZ710" s="39"/>
      <c r="XCA710" s="37"/>
      <c r="XCB710" s="37"/>
      <c r="XCC710" s="37"/>
      <c r="XCD710" s="37"/>
      <c r="XCE710" s="34"/>
      <c r="XCF710" s="40"/>
      <c r="XCG710" s="34"/>
      <c r="XCH710" s="34"/>
      <c r="XCI710" s="35"/>
      <c r="XCJ710" s="36"/>
      <c r="XCK710" s="37"/>
      <c r="XCL710" s="34"/>
      <c r="XCM710" s="34"/>
      <c r="XCN710" s="41"/>
      <c r="XCO710" s="41"/>
      <c r="XCP710" s="41"/>
      <c r="XCQ710" s="41"/>
      <c r="XCR710" s="36"/>
      <c r="XCS710" s="41"/>
      <c r="XCT710" s="36"/>
      <c r="XCU710" s="34"/>
      <c r="XCV710" s="34"/>
      <c r="XCW710" s="37"/>
      <c r="XCX710" s="38"/>
      <c r="XCY710" s="34"/>
      <c r="XCZ710" s="39"/>
      <c r="XDA710" s="39"/>
      <c r="XDB710" s="39"/>
      <c r="XDC710" s="39"/>
      <c r="XDD710" s="39"/>
      <c r="XDE710" s="39"/>
      <c r="XDF710" s="39"/>
      <c r="XDG710" s="39"/>
      <c r="XDH710" s="39"/>
      <c r="XDI710" s="39"/>
      <c r="XDJ710" s="39"/>
      <c r="XDK710" s="37"/>
      <c r="XDL710" s="37"/>
      <c r="XDM710" s="37"/>
      <c r="XDN710" s="37"/>
      <c r="XDO710" s="34"/>
      <c r="XDP710" s="40"/>
      <c r="XDQ710" s="34"/>
      <c r="XDR710" s="34"/>
      <c r="XDS710" s="35"/>
      <c r="XDT710" s="36"/>
      <c r="XDU710" s="37"/>
      <c r="XDV710" s="34"/>
      <c r="XDW710" s="34"/>
      <c r="XDX710" s="41"/>
      <c r="XDY710" s="41"/>
      <c r="XDZ710" s="41"/>
      <c r="XEA710" s="41"/>
      <c r="XEB710" s="36"/>
      <c r="XEC710" s="41"/>
      <c r="XED710" s="36"/>
      <c r="XEE710" s="34"/>
      <c r="XEF710" s="34"/>
      <c r="XEG710" s="37"/>
      <c r="XEH710" s="38"/>
      <c r="XEI710" s="34"/>
      <c r="XEJ710" s="39"/>
      <c r="XEK710" s="39"/>
      <c r="XEL710" s="39"/>
      <c r="XEM710" s="39"/>
      <c r="XEN710" s="39"/>
      <c r="XEO710" s="39"/>
      <c r="XEP710" s="39"/>
      <c r="XEQ710" s="39"/>
      <c r="XER710" s="39"/>
      <c r="XES710" s="39"/>
      <c r="XET710" s="39"/>
      <c r="XEU710" s="37"/>
      <c r="XEV710" s="37"/>
      <c r="XEW710" s="37"/>
      <c r="XEX710" s="37"/>
      <c r="XEY710" s="34"/>
      <c r="XEZ710" s="40"/>
      <c r="XFA710" s="34"/>
      <c r="XFB710" s="34"/>
      <c r="XFC710" s="35"/>
      <c r="XFD710" s="36"/>
    </row>
    <row r="711" spans="1:16384" ht="45" hidden="1" customHeight="1">
      <c r="A711" s="43"/>
      <c r="B711" s="43"/>
      <c r="C711" s="43"/>
      <c r="D711" s="70"/>
      <c r="E711" s="103"/>
      <c r="F711" s="43"/>
      <c r="G711" s="43"/>
      <c r="H711" s="219"/>
      <c r="I711" s="103"/>
      <c r="J711" s="56"/>
      <c r="K711" s="223"/>
      <c r="L711" s="99"/>
      <c r="M711" s="224"/>
      <c r="N711" s="70"/>
      <c r="O711" s="43"/>
      <c r="P711" s="43"/>
      <c r="Q711" s="55"/>
      <c r="R711" s="42">
        <f t="shared" ref="R711" si="290">P711*Q711</f>
        <v>0</v>
      </c>
      <c r="S711" s="43"/>
      <c r="T711" s="133" t="str">
        <f t="shared" ref="T711:AH711" si="291">IF($S711=T$15,$R711,"  ")</f>
        <v xml:space="preserve">  </v>
      </c>
      <c r="U711" s="133" t="str">
        <f t="shared" si="291"/>
        <v xml:space="preserve">  </v>
      </c>
      <c r="V711" s="133" t="str">
        <f t="shared" si="291"/>
        <v xml:space="preserve">  </v>
      </c>
      <c r="W711" s="133"/>
      <c r="X711" s="133"/>
      <c r="Y711" s="133"/>
      <c r="Z711" s="133" t="str">
        <f t="shared" si="291"/>
        <v xml:space="preserve">  </v>
      </c>
      <c r="AA711" s="133" t="str">
        <f t="shared" si="291"/>
        <v xml:space="preserve">  </v>
      </c>
      <c r="AB711" s="133" t="str">
        <f t="shared" si="291"/>
        <v xml:space="preserve">  </v>
      </c>
      <c r="AC711" s="133" t="str">
        <f t="shared" si="291"/>
        <v xml:space="preserve">  </v>
      </c>
      <c r="AD711" s="133" t="str">
        <f t="shared" si="291"/>
        <v xml:space="preserve">  </v>
      </c>
      <c r="AE711" s="133"/>
      <c r="AF711" s="133" t="str">
        <f t="shared" si="291"/>
        <v xml:space="preserve">  </v>
      </c>
      <c r="AG711" s="133" t="str">
        <f t="shared" si="291"/>
        <v xml:space="preserve">  </v>
      </c>
      <c r="AH711" s="133" t="str">
        <f t="shared" si="291"/>
        <v xml:space="preserve">  </v>
      </c>
      <c r="AI711" s="43"/>
      <c r="AJ711" s="42">
        <f>R711</f>
        <v>0</v>
      </c>
      <c r="AK711" s="43"/>
      <c r="AL711" s="42">
        <f>R711</f>
        <v>0</v>
      </c>
      <c r="AM711" s="43" t="s">
        <v>311</v>
      </c>
      <c r="AN711" s="95">
        <v>44743</v>
      </c>
      <c r="AO711" s="82"/>
    </row>
    <row r="712" spans="1:16384" ht="45" hidden="1" customHeight="1">
      <c r="A712" s="45"/>
      <c r="B712" s="45"/>
      <c r="C712" s="96" t="s">
        <v>2308</v>
      </c>
      <c r="D712" s="88"/>
      <c r="E712" s="45"/>
      <c r="F712" s="45"/>
      <c r="G712" s="45"/>
      <c r="H712" s="220"/>
      <c r="I712" s="45"/>
      <c r="J712" s="366"/>
      <c r="K712" s="221"/>
      <c r="L712" s="88"/>
      <c r="M712" s="222"/>
      <c r="N712" s="88"/>
      <c r="O712" s="45"/>
      <c r="P712" s="45"/>
      <c r="Q712" s="45"/>
      <c r="R712" s="44">
        <f>SUM(R711)</f>
        <v>0</v>
      </c>
      <c r="S712" s="45"/>
      <c r="T712" s="206">
        <f>SUBTOTAL(9,T711)</f>
        <v>0</v>
      </c>
      <c r="U712" s="206">
        <f t="shared" ref="U712:AH712" si="292">SUBTOTAL(9,U711)</f>
        <v>0</v>
      </c>
      <c r="V712" s="206">
        <f t="shared" si="292"/>
        <v>0</v>
      </c>
      <c r="W712" s="206"/>
      <c r="X712" s="206"/>
      <c r="Y712" s="206"/>
      <c r="Z712" s="206">
        <f t="shared" si="292"/>
        <v>0</v>
      </c>
      <c r="AA712" s="206">
        <f t="shared" si="292"/>
        <v>0</v>
      </c>
      <c r="AB712" s="206">
        <f t="shared" si="292"/>
        <v>0</v>
      </c>
      <c r="AC712" s="206">
        <f t="shared" si="292"/>
        <v>0</v>
      </c>
      <c r="AD712" s="206">
        <f t="shared" si="292"/>
        <v>0</v>
      </c>
      <c r="AE712" s="206"/>
      <c r="AF712" s="206">
        <f t="shared" si="292"/>
        <v>0</v>
      </c>
      <c r="AG712" s="206">
        <f t="shared" si="292"/>
        <v>0</v>
      </c>
      <c r="AH712" s="206">
        <f t="shared" si="292"/>
        <v>0</v>
      </c>
      <c r="AI712" s="45"/>
      <c r="AJ712" s="45"/>
      <c r="AK712" s="45"/>
      <c r="AL712" s="45"/>
      <c r="AM712" s="45" t="s">
        <v>311</v>
      </c>
      <c r="AN712" s="100">
        <v>44743</v>
      </c>
      <c r="AO712" s="98"/>
      <c r="AP712" s="34"/>
      <c r="AQ712" s="35"/>
      <c r="AR712" s="36"/>
      <c r="AS712" s="41"/>
      <c r="AT712" s="41"/>
      <c r="AU712" s="41"/>
      <c r="AV712" s="36"/>
      <c r="AW712" s="41"/>
      <c r="AX712" s="36"/>
      <c r="AY712" s="34"/>
      <c r="AZ712" s="34"/>
      <c r="BA712" s="37"/>
      <c r="BB712" s="38"/>
      <c r="BC712" s="34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7"/>
      <c r="BP712" s="37"/>
      <c r="BQ712" s="37"/>
      <c r="BR712" s="37"/>
      <c r="BS712" s="34"/>
      <c r="BT712" s="40"/>
      <c r="BU712" s="34"/>
      <c r="BV712" s="34"/>
      <c r="BW712" s="35"/>
      <c r="BX712" s="36"/>
      <c r="BY712" s="37"/>
      <c r="BZ712" s="34"/>
      <c r="CA712" s="34"/>
      <c r="CB712" s="41"/>
      <c r="CC712" s="41"/>
      <c r="CD712" s="41"/>
      <c r="CE712" s="41"/>
      <c r="CF712" s="36"/>
      <c r="CG712" s="41"/>
      <c r="CH712" s="36"/>
      <c r="CI712" s="34"/>
      <c r="CJ712" s="34"/>
      <c r="CK712" s="37"/>
      <c r="CL712" s="38"/>
      <c r="CM712" s="34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7"/>
      <c r="CZ712" s="37"/>
      <c r="DA712" s="37"/>
      <c r="DB712" s="37"/>
      <c r="DC712" s="34"/>
      <c r="DD712" s="40"/>
      <c r="DE712" s="34"/>
      <c r="DF712" s="34"/>
      <c r="DG712" s="35"/>
      <c r="DH712" s="36"/>
      <c r="DI712" s="37"/>
      <c r="DJ712" s="34"/>
      <c r="DK712" s="34"/>
      <c r="DL712" s="41"/>
      <c r="DM712" s="41"/>
      <c r="DN712" s="41"/>
      <c r="DO712" s="41"/>
      <c r="DP712" s="36"/>
      <c r="DQ712" s="41"/>
      <c r="DR712" s="36"/>
      <c r="DS712" s="34"/>
      <c r="DT712" s="34"/>
      <c r="DU712" s="37"/>
      <c r="DV712" s="38"/>
      <c r="DW712" s="34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7"/>
      <c r="EJ712" s="37"/>
      <c r="EK712" s="37"/>
      <c r="EL712" s="37"/>
      <c r="EM712" s="34"/>
      <c r="EN712" s="40"/>
      <c r="EO712" s="34"/>
      <c r="EP712" s="34"/>
      <c r="EQ712" s="35"/>
      <c r="ER712" s="36"/>
      <c r="ES712" s="37"/>
      <c r="ET712" s="34"/>
      <c r="EU712" s="34"/>
      <c r="EV712" s="41"/>
      <c r="EW712" s="41"/>
      <c r="EX712" s="41"/>
      <c r="EY712" s="41"/>
      <c r="EZ712" s="36"/>
      <c r="FA712" s="41"/>
      <c r="FB712" s="36"/>
      <c r="FC712" s="34"/>
      <c r="FD712" s="34"/>
      <c r="FE712" s="37"/>
      <c r="FF712" s="38"/>
      <c r="FG712" s="34"/>
      <c r="FH712" s="39"/>
      <c r="FI712" s="39"/>
      <c r="FJ712" s="39"/>
      <c r="FK712" s="39"/>
      <c r="FL712" s="39"/>
      <c r="FM712" s="39"/>
      <c r="FN712" s="39"/>
      <c r="FO712" s="39"/>
      <c r="FP712" s="39"/>
      <c r="FQ712" s="39"/>
      <c r="FR712" s="39"/>
      <c r="FS712" s="37"/>
      <c r="FT712" s="37"/>
      <c r="FU712" s="37"/>
      <c r="FV712" s="37"/>
      <c r="FW712" s="34"/>
      <c r="FX712" s="40"/>
      <c r="FY712" s="34"/>
      <c r="FZ712" s="34"/>
      <c r="GA712" s="35"/>
      <c r="GB712" s="36"/>
      <c r="GC712" s="37"/>
      <c r="GD712" s="34"/>
      <c r="GE712" s="34"/>
      <c r="GF712" s="41"/>
      <c r="GG712" s="41"/>
      <c r="GH712" s="41"/>
      <c r="GI712" s="41"/>
      <c r="GJ712" s="36"/>
      <c r="GK712" s="41"/>
      <c r="GL712" s="36"/>
      <c r="GM712" s="34"/>
      <c r="GN712" s="34"/>
      <c r="GO712" s="37"/>
      <c r="GP712" s="38"/>
      <c r="GQ712" s="34"/>
      <c r="GR712" s="39"/>
      <c r="GS712" s="39"/>
      <c r="GT712" s="39"/>
      <c r="GU712" s="39"/>
      <c r="GV712" s="39"/>
      <c r="GW712" s="39"/>
      <c r="GX712" s="39"/>
      <c r="GY712" s="39"/>
      <c r="GZ712" s="39"/>
      <c r="HA712" s="39"/>
      <c r="HB712" s="39"/>
      <c r="HC712" s="37"/>
      <c r="HD712" s="37"/>
      <c r="HE712" s="37"/>
      <c r="HF712" s="37"/>
      <c r="HG712" s="34"/>
      <c r="HH712" s="40"/>
      <c r="HI712" s="34"/>
      <c r="HJ712" s="34"/>
      <c r="HK712" s="35"/>
      <c r="HL712" s="36"/>
      <c r="HM712" s="37"/>
      <c r="HN712" s="34"/>
      <c r="HO712" s="34"/>
      <c r="HP712" s="41"/>
      <c r="HQ712" s="41"/>
      <c r="HR712" s="41"/>
      <c r="HS712" s="41"/>
      <c r="HT712" s="36"/>
      <c r="HU712" s="41"/>
      <c r="HV712" s="36"/>
      <c r="HW712" s="34"/>
      <c r="HX712" s="34"/>
      <c r="HY712" s="37"/>
      <c r="HZ712" s="38"/>
      <c r="IA712" s="34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7"/>
      <c r="IN712" s="37"/>
      <c r="IO712" s="37"/>
      <c r="IP712" s="37"/>
      <c r="IQ712" s="34"/>
      <c r="IR712" s="40"/>
      <c r="IS712" s="34"/>
      <c r="IT712" s="34"/>
      <c r="IU712" s="35"/>
      <c r="IV712" s="36"/>
      <c r="IW712" s="37"/>
      <c r="IX712" s="34"/>
      <c r="IY712" s="34"/>
      <c r="IZ712" s="41"/>
      <c r="JA712" s="41"/>
      <c r="JB712" s="41"/>
      <c r="JC712" s="41"/>
      <c r="JD712" s="36"/>
      <c r="JE712" s="41"/>
      <c r="JF712" s="36"/>
      <c r="JG712" s="34"/>
      <c r="JH712" s="34"/>
      <c r="JI712" s="37"/>
      <c r="JJ712" s="38"/>
      <c r="JK712" s="34"/>
      <c r="JL712" s="39"/>
      <c r="JM712" s="39"/>
      <c r="JN712" s="39"/>
      <c r="JO712" s="39"/>
      <c r="JP712" s="39"/>
      <c r="JQ712" s="39"/>
      <c r="JR712" s="39"/>
      <c r="JS712" s="39"/>
      <c r="JT712" s="39"/>
      <c r="JU712" s="39"/>
      <c r="JV712" s="39"/>
      <c r="JW712" s="37"/>
      <c r="JX712" s="37"/>
      <c r="JY712" s="37"/>
      <c r="JZ712" s="37"/>
      <c r="KA712" s="34"/>
      <c r="KB712" s="40"/>
      <c r="KC712" s="34"/>
      <c r="KD712" s="34"/>
      <c r="KE712" s="35"/>
      <c r="KF712" s="36"/>
      <c r="KG712" s="37"/>
      <c r="KH712" s="34"/>
      <c r="KI712" s="34"/>
      <c r="KJ712" s="41"/>
      <c r="KK712" s="41"/>
      <c r="KL712" s="41"/>
      <c r="KM712" s="41"/>
      <c r="KN712" s="36"/>
      <c r="KO712" s="41"/>
      <c r="KP712" s="36"/>
      <c r="KQ712" s="34"/>
      <c r="KR712" s="34"/>
      <c r="KS712" s="37"/>
      <c r="KT712" s="38"/>
      <c r="KU712" s="34"/>
      <c r="KV712" s="39"/>
      <c r="KW712" s="39"/>
      <c r="KX712" s="39"/>
      <c r="KY712" s="39"/>
      <c r="KZ712" s="39"/>
      <c r="LA712" s="39"/>
      <c r="LB712" s="39"/>
      <c r="LC712" s="39"/>
      <c r="LD712" s="39"/>
      <c r="LE712" s="39"/>
      <c r="LF712" s="39"/>
      <c r="LG712" s="37"/>
      <c r="LH712" s="37"/>
      <c r="LI712" s="37"/>
      <c r="LJ712" s="37"/>
      <c r="LK712" s="34"/>
      <c r="LL712" s="40"/>
      <c r="LM712" s="34"/>
      <c r="LN712" s="34"/>
      <c r="LO712" s="35"/>
      <c r="LP712" s="36"/>
      <c r="LQ712" s="37"/>
      <c r="LR712" s="34"/>
      <c r="LS712" s="34"/>
      <c r="LT712" s="41"/>
      <c r="LU712" s="41"/>
      <c r="LV712" s="41"/>
      <c r="LW712" s="41"/>
      <c r="LX712" s="36"/>
      <c r="LY712" s="41"/>
      <c r="LZ712" s="36"/>
      <c r="MA712" s="34"/>
      <c r="MB712" s="34"/>
      <c r="MC712" s="37"/>
      <c r="MD712" s="38"/>
      <c r="ME712" s="34"/>
      <c r="MF712" s="39"/>
      <c r="MG712" s="39"/>
      <c r="MH712" s="39"/>
      <c r="MI712" s="39"/>
      <c r="MJ712" s="39"/>
      <c r="MK712" s="39"/>
      <c r="ML712" s="39"/>
      <c r="MM712" s="39"/>
      <c r="MN712" s="39"/>
      <c r="MO712" s="39"/>
      <c r="MP712" s="39"/>
      <c r="MQ712" s="37"/>
      <c r="MR712" s="37"/>
      <c r="MS712" s="37"/>
      <c r="MT712" s="37"/>
      <c r="MU712" s="34"/>
      <c r="MV712" s="40"/>
      <c r="MW712" s="34"/>
      <c r="MX712" s="34"/>
      <c r="MY712" s="35"/>
      <c r="MZ712" s="36"/>
      <c r="NA712" s="37"/>
      <c r="NB712" s="34"/>
      <c r="NC712" s="34"/>
      <c r="ND712" s="41"/>
      <c r="NE712" s="41"/>
      <c r="NF712" s="41"/>
      <c r="NG712" s="41"/>
      <c r="NH712" s="36"/>
      <c r="NI712" s="41"/>
      <c r="NJ712" s="36"/>
      <c r="NK712" s="34"/>
      <c r="NL712" s="34"/>
      <c r="NM712" s="37"/>
      <c r="NN712" s="38"/>
      <c r="NO712" s="34"/>
      <c r="NP712" s="39"/>
      <c r="NQ712" s="39"/>
      <c r="NR712" s="39"/>
      <c r="NS712" s="39"/>
      <c r="NT712" s="39"/>
      <c r="NU712" s="39"/>
      <c r="NV712" s="39"/>
      <c r="NW712" s="39"/>
      <c r="NX712" s="39"/>
      <c r="NY712" s="39"/>
      <c r="NZ712" s="39"/>
      <c r="OA712" s="37"/>
      <c r="OB712" s="37"/>
      <c r="OC712" s="37"/>
      <c r="OD712" s="37"/>
      <c r="OE712" s="34"/>
      <c r="OF712" s="40"/>
      <c r="OG712" s="34"/>
      <c r="OH712" s="34"/>
      <c r="OI712" s="35"/>
      <c r="OJ712" s="36"/>
      <c r="OK712" s="37"/>
      <c r="OL712" s="34"/>
      <c r="OM712" s="34"/>
      <c r="ON712" s="41"/>
      <c r="OO712" s="41"/>
      <c r="OP712" s="41"/>
      <c r="OQ712" s="41"/>
      <c r="OR712" s="36"/>
      <c r="OS712" s="41"/>
      <c r="OT712" s="36"/>
      <c r="OU712" s="34"/>
      <c r="OV712" s="34"/>
      <c r="OW712" s="37"/>
      <c r="OX712" s="38"/>
      <c r="OY712" s="34"/>
      <c r="OZ712" s="39"/>
      <c r="PA712" s="39"/>
      <c r="PB712" s="39"/>
      <c r="PC712" s="39"/>
      <c r="PD712" s="39"/>
      <c r="PE712" s="39"/>
      <c r="PF712" s="39"/>
      <c r="PG712" s="39"/>
      <c r="PH712" s="39"/>
      <c r="PI712" s="39"/>
      <c r="PJ712" s="39"/>
      <c r="PK712" s="37"/>
      <c r="PL712" s="37"/>
      <c r="PM712" s="37"/>
      <c r="PN712" s="37"/>
      <c r="PO712" s="34"/>
      <c r="PP712" s="40"/>
      <c r="PQ712" s="34"/>
      <c r="PR712" s="34"/>
      <c r="PS712" s="35"/>
      <c r="PT712" s="36"/>
      <c r="PU712" s="37"/>
      <c r="PV712" s="34"/>
      <c r="PW712" s="34"/>
      <c r="PX712" s="41"/>
      <c r="PY712" s="41"/>
      <c r="PZ712" s="41"/>
      <c r="QA712" s="41"/>
      <c r="QB712" s="36"/>
      <c r="QC712" s="41"/>
      <c r="QD712" s="36"/>
      <c r="QE712" s="34"/>
      <c r="QF712" s="34"/>
      <c r="QG712" s="37"/>
      <c r="QH712" s="38"/>
      <c r="QI712" s="34"/>
      <c r="QJ712" s="39"/>
      <c r="QK712" s="39"/>
      <c r="QL712" s="39"/>
      <c r="QM712" s="39"/>
      <c r="QN712" s="39"/>
      <c r="QO712" s="39"/>
      <c r="QP712" s="39"/>
      <c r="QQ712" s="39"/>
      <c r="QR712" s="39"/>
      <c r="QS712" s="39"/>
      <c r="QT712" s="39"/>
      <c r="QU712" s="37"/>
      <c r="QV712" s="37"/>
      <c r="QW712" s="37"/>
      <c r="QX712" s="37"/>
      <c r="QY712" s="34"/>
      <c r="QZ712" s="40"/>
      <c r="RA712" s="34"/>
      <c r="RB712" s="34"/>
      <c r="RC712" s="35"/>
      <c r="RD712" s="36"/>
      <c r="RE712" s="37"/>
      <c r="RF712" s="34"/>
      <c r="RG712" s="34"/>
      <c r="RH712" s="41"/>
      <c r="RI712" s="41"/>
      <c r="RJ712" s="41"/>
      <c r="RK712" s="41"/>
      <c r="RL712" s="36"/>
      <c r="RM712" s="41"/>
      <c r="RN712" s="36"/>
      <c r="RO712" s="34"/>
      <c r="RP712" s="34"/>
      <c r="RQ712" s="37"/>
      <c r="RR712" s="38"/>
      <c r="RS712" s="34"/>
      <c r="RT712" s="39"/>
      <c r="RU712" s="39"/>
      <c r="RV712" s="39"/>
      <c r="RW712" s="39"/>
      <c r="RX712" s="39"/>
      <c r="RY712" s="39"/>
      <c r="RZ712" s="39"/>
      <c r="SA712" s="39"/>
      <c r="SB712" s="39"/>
      <c r="SC712" s="39"/>
      <c r="SD712" s="39"/>
      <c r="SE712" s="37"/>
      <c r="SF712" s="37"/>
      <c r="SG712" s="37"/>
      <c r="SH712" s="37"/>
      <c r="SI712" s="34"/>
      <c r="SJ712" s="40"/>
      <c r="SK712" s="34"/>
      <c r="SL712" s="34"/>
      <c r="SM712" s="35"/>
      <c r="SN712" s="36"/>
      <c r="SO712" s="37"/>
      <c r="SP712" s="34"/>
      <c r="SQ712" s="34"/>
      <c r="SR712" s="41"/>
      <c r="SS712" s="41"/>
      <c r="ST712" s="41"/>
      <c r="SU712" s="41"/>
      <c r="SV712" s="36"/>
      <c r="SW712" s="41"/>
      <c r="SX712" s="36"/>
      <c r="SY712" s="34"/>
      <c r="SZ712" s="34"/>
      <c r="TA712" s="37"/>
      <c r="TB712" s="38"/>
      <c r="TC712" s="34"/>
      <c r="TD712" s="39"/>
      <c r="TE712" s="39"/>
      <c r="TF712" s="39"/>
      <c r="TG712" s="39"/>
      <c r="TH712" s="39"/>
      <c r="TI712" s="39"/>
      <c r="TJ712" s="39"/>
      <c r="TK712" s="39"/>
      <c r="TL712" s="39"/>
      <c r="TM712" s="39"/>
      <c r="TN712" s="39"/>
      <c r="TO712" s="37"/>
      <c r="TP712" s="37"/>
      <c r="TQ712" s="37"/>
      <c r="TR712" s="37"/>
      <c r="TS712" s="34"/>
      <c r="TT712" s="40"/>
      <c r="TU712" s="34"/>
      <c r="TV712" s="34"/>
      <c r="TW712" s="35"/>
      <c r="TX712" s="36"/>
      <c r="TY712" s="37"/>
      <c r="TZ712" s="34"/>
      <c r="UA712" s="34"/>
      <c r="UB712" s="41"/>
      <c r="UC712" s="41"/>
      <c r="UD712" s="41"/>
      <c r="UE712" s="41"/>
      <c r="UF712" s="36"/>
      <c r="UG712" s="41"/>
      <c r="UH712" s="36"/>
      <c r="UI712" s="34"/>
      <c r="UJ712" s="34"/>
      <c r="UK712" s="37"/>
      <c r="UL712" s="38"/>
      <c r="UM712" s="34"/>
      <c r="UN712" s="39"/>
      <c r="UO712" s="39"/>
      <c r="UP712" s="39"/>
      <c r="UQ712" s="39"/>
      <c r="UR712" s="39"/>
      <c r="US712" s="39"/>
      <c r="UT712" s="39"/>
      <c r="UU712" s="39"/>
      <c r="UV712" s="39"/>
      <c r="UW712" s="39"/>
      <c r="UX712" s="39"/>
      <c r="UY712" s="37"/>
      <c r="UZ712" s="37"/>
      <c r="VA712" s="37"/>
      <c r="VB712" s="37"/>
      <c r="VC712" s="34"/>
      <c r="VD712" s="40"/>
      <c r="VE712" s="34"/>
      <c r="VF712" s="34"/>
      <c r="VG712" s="35"/>
      <c r="VH712" s="36"/>
      <c r="VI712" s="37"/>
      <c r="VJ712" s="34"/>
      <c r="VK712" s="34"/>
      <c r="VL712" s="41"/>
      <c r="VM712" s="41"/>
      <c r="VN712" s="41"/>
      <c r="VO712" s="41"/>
      <c r="VP712" s="36"/>
      <c r="VQ712" s="41"/>
      <c r="VR712" s="36"/>
      <c r="VS712" s="34"/>
      <c r="VT712" s="34"/>
      <c r="VU712" s="37"/>
      <c r="VV712" s="38"/>
      <c r="VW712" s="34"/>
      <c r="VX712" s="39"/>
      <c r="VY712" s="39"/>
      <c r="VZ712" s="39"/>
      <c r="WA712" s="39"/>
      <c r="WB712" s="39"/>
      <c r="WC712" s="39"/>
      <c r="WD712" s="39"/>
      <c r="WE712" s="39"/>
      <c r="WF712" s="39"/>
      <c r="WG712" s="39"/>
      <c r="WH712" s="39"/>
      <c r="WI712" s="37"/>
      <c r="WJ712" s="37"/>
      <c r="WK712" s="37"/>
      <c r="WL712" s="37"/>
      <c r="WM712" s="34"/>
      <c r="WN712" s="40"/>
      <c r="WO712" s="34"/>
      <c r="WP712" s="34"/>
      <c r="WQ712" s="35"/>
      <c r="WR712" s="36"/>
      <c r="WS712" s="37"/>
      <c r="WT712" s="34"/>
      <c r="WU712" s="34"/>
      <c r="WV712" s="41"/>
      <c r="WW712" s="41"/>
      <c r="WX712" s="41"/>
      <c r="WY712" s="41"/>
      <c r="WZ712" s="36"/>
      <c r="XA712" s="41"/>
      <c r="XB712" s="36"/>
      <c r="XC712" s="34"/>
      <c r="XD712" s="34"/>
      <c r="XE712" s="37"/>
      <c r="XF712" s="38"/>
      <c r="XG712" s="34"/>
      <c r="XH712" s="39"/>
      <c r="XI712" s="39"/>
      <c r="XJ712" s="39"/>
      <c r="XK712" s="39"/>
      <c r="XL712" s="39"/>
      <c r="XM712" s="39"/>
      <c r="XN712" s="39"/>
      <c r="XO712" s="39"/>
      <c r="XP712" s="39"/>
      <c r="XQ712" s="39"/>
      <c r="XR712" s="39"/>
      <c r="XS712" s="37"/>
      <c r="XT712" s="37"/>
      <c r="XU712" s="37"/>
      <c r="XV712" s="37"/>
      <c r="XW712" s="34"/>
      <c r="XX712" s="40"/>
      <c r="XY712" s="34"/>
      <c r="XZ712" s="34"/>
      <c r="YA712" s="35"/>
      <c r="YB712" s="36"/>
      <c r="YC712" s="37"/>
      <c r="YD712" s="34"/>
      <c r="YE712" s="34"/>
      <c r="YF712" s="41"/>
      <c r="YG712" s="41"/>
      <c r="YH712" s="41"/>
      <c r="YI712" s="41"/>
      <c r="YJ712" s="36"/>
      <c r="YK712" s="41"/>
      <c r="YL712" s="36"/>
      <c r="YM712" s="34"/>
      <c r="YN712" s="34"/>
      <c r="YO712" s="37"/>
      <c r="YP712" s="38"/>
      <c r="YQ712" s="34"/>
      <c r="YR712" s="39"/>
      <c r="YS712" s="39"/>
      <c r="YT712" s="39"/>
      <c r="YU712" s="39"/>
      <c r="YV712" s="39"/>
      <c r="YW712" s="39"/>
      <c r="YX712" s="39"/>
      <c r="YY712" s="39"/>
      <c r="YZ712" s="39"/>
      <c r="ZA712" s="39"/>
      <c r="ZB712" s="39"/>
      <c r="ZC712" s="37"/>
      <c r="ZD712" s="37"/>
      <c r="ZE712" s="37"/>
      <c r="ZF712" s="37"/>
      <c r="ZG712" s="34"/>
      <c r="ZH712" s="40"/>
      <c r="ZI712" s="34"/>
      <c r="ZJ712" s="34"/>
      <c r="ZK712" s="35"/>
      <c r="ZL712" s="36"/>
      <c r="ZM712" s="37"/>
      <c r="ZN712" s="34"/>
      <c r="ZO712" s="34"/>
      <c r="ZP712" s="41"/>
      <c r="ZQ712" s="41"/>
      <c r="ZR712" s="41"/>
      <c r="ZS712" s="41"/>
      <c r="ZT712" s="36"/>
      <c r="ZU712" s="41"/>
      <c r="ZV712" s="36"/>
      <c r="ZW712" s="34"/>
      <c r="ZX712" s="34"/>
      <c r="ZY712" s="37"/>
      <c r="ZZ712" s="38"/>
      <c r="AAA712" s="34"/>
      <c r="AAB712" s="39"/>
      <c r="AAC712" s="39"/>
      <c r="AAD712" s="39"/>
      <c r="AAE712" s="39"/>
      <c r="AAF712" s="39"/>
      <c r="AAG712" s="39"/>
      <c r="AAH712" s="39"/>
      <c r="AAI712" s="39"/>
      <c r="AAJ712" s="39"/>
      <c r="AAK712" s="39"/>
      <c r="AAL712" s="39"/>
      <c r="AAM712" s="37"/>
      <c r="AAN712" s="37"/>
      <c r="AAO712" s="37"/>
      <c r="AAP712" s="37"/>
      <c r="AAQ712" s="34"/>
      <c r="AAR712" s="40"/>
      <c r="AAS712" s="34"/>
      <c r="AAT712" s="34"/>
      <c r="AAU712" s="35"/>
      <c r="AAV712" s="36"/>
      <c r="AAW712" s="37"/>
      <c r="AAX712" s="34"/>
      <c r="AAY712" s="34"/>
      <c r="AAZ712" s="41"/>
      <c r="ABA712" s="41"/>
      <c r="ABB712" s="41"/>
      <c r="ABC712" s="41"/>
      <c r="ABD712" s="36"/>
      <c r="ABE712" s="41"/>
      <c r="ABF712" s="36"/>
      <c r="ABG712" s="34"/>
      <c r="ABH712" s="34"/>
      <c r="ABI712" s="37"/>
      <c r="ABJ712" s="38"/>
      <c r="ABK712" s="34"/>
      <c r="ABL712" s="39"/>
      <c r="ABM712" s="39"/>
      <c r="ABN712" s="39"/>
      <c r="ABO712" s="39"/>
      <c r="ABP712" s="39"/>
      <c r="ABQ712" s="39"/>
      <c r="ABR712" s="39"/>
      <c r="ABS712" s="39"/>
      <c r="ABT712" s="39"/>
      <c r="ABU712" s="39"/>
      <c r="ABV712" s="39"/>
      <c r="ABW712" s="37"/>
      <c r="ABX712" s="37"/>
      <c r="ABY712" s="37"/>
      <c r="ABZ712" s="37"/>
      <c r="ACA712" s="34"/>
      <c r="ACB712" s="40"/>
      <c r="ACC712" s="34"/>
      <c r="ACD712" s="34"/>
      <c r="ACE712" s="35"/>
      <c r="ACF712" s="36"/>
      <c r="ACG712" s="37"/>
      <c r="ACH712" s="34"/>
      <c r="ACI712" s="34"/>
      <c r="ACJ712" s="41"/>
      <c r="ACK712" s="41"/>
      <c r="ACL712" s="41"/>
      <c r="ACM712" s="41"/>
      <c r="ACN712" s="36"/>
      <c r="ACO712" s="41"/>
      <c r="ACP712" s="36"/>
      <c r="ACQ712" s="34"/>
      <c r="ACR712" s="34"/>
      <c r="ACS712" s="37"/>
      <c r="ACT712" s="38"/>
      <c r="ACU712" s="34"/>
      <c r="ACV712" s="39"/>
      <c r="ACW712" s="39"/>
      <c r="ACX712" s="39"/>
      <c r="ACY712" s="39"/>
      <c r="ACZ712" s="39"/>
      <c r="ADA712" s="39"/>
      <c r="ADB712" s="39"/>
      <c r="ADC712" s="39"/>
      <c r="ADD712" s="39"/>
      <c r="ADE712" s="39"/>
      <c r="ADF712" s="39"/>
      <c r="ADG712" s="37"/>
      <c r="ADH712" s="37"/>
      <c r="ADI712" s="37"/>
      <c r="ADJ712" s="37"/>
      <c r="ADK712" s="34"/>
      <c r="ADL712" s="40"/>
      <c r="ADM712" s="34"/>
      <c r="ADN712" s="34"/>
      <c r="ADO712" s="35"/>
      <c r="ADP712" s="36"/>
      <c r="ADQ712" s="37"/>
      <c r="ADR712" s="34"/>
      <c r="ADS712" s="34"/>
      <c r="ADT712" s="41"/>
      <c r="ADU712" s="41"/>
      <c r="ADV712" s="41"/>
      <c r="ADW712" s="41"/>
      <c r="ADX712" s="36"/>
      <c r="ADY712" s="41"/>
      <c r="ADZ712" s="36"/>
      <c r="AEA712" s="34"/>
      <c r="AEB712" s="34"/>
      <c r="AEC712" s="37"/>
      <c r="AED712" s="38"/>
      <c r="AEE712" s="34"/>
      <c r="AEF712" s="39"/>
      <c r="AEG712" s="39"/>
      <c r="AEH712" s="39"/>
      <c r="AEI712" s="39"/>
      <c r="AEJ712" s="39"/>
      <c r="AEK712" s="39"/>
      <c r="AEL712" s="39"/>
      <c r="AEM712" s="39"/>
      <c r="AEN712" s="39"/>
      <c r="AEO712" s="39"/>
      <c r="AEP712" s="39"/>
      <c r="AEQ712" s="37"/>
      <c r="AER712" s="37"/>
      <c r="AES712" s="37"/>
      <c r="AET712" s="37"/>
      <c r="AEU712" s="34"/>
      <c r="AEV712" s="40"/>
      <c r="AEW712" s="34"/>
      <c r="AEX712" s="34"/>
      <c r="AEY712" s="35"/>
      <c r="AEZ712" s="36"/>
      <c r="AFA712" s="37"/>
      <c r="AFB712" s="34"/>
      <c r="AFC712" s="34"/>
      <c r="AFD712" s="41"/>
      <c r="AFE712" s="41"/>
      <c r="AFF712" s="41"/>
      <c r="AFG712" s="41"/>
      <c r="AFH712" s="36"/>
      <c r="AFI712" s="41"/>
      <c r="AFJ712" s="36"/>
      <c r="AFK712" s="34"/>
      <c r="AFL712" s="34"/>
      <c r="AFM712" s="37"/>
      <c r="AFN712" s="38"/>
      <c r="AFO712" s="34"/>
      <c r="AFP712" s="39"/>
      <c r="AFQ712" s="39"/>
      <c r="AFR712" s="39"/>
      <c r="AFS712" s="39"/>
      <c r="AFT712" s="39"/>
      <c r="AFU712" s="39"/>
      <c r="AFV712" s="39"/>
      <c r="AFW712" s="39"/>
      <c r="AFX712" s="39"/>
      <c r="AFY712" s="39"/>
      <c r="AFZ712" s="39"/>
      <c r="AGA712" s="37"/>
      <c r="AGB712" s="37"/>
      <c r="AGC712" s="37"/>
      <c r="AGD712" s="37"/>
      <c r="AGE712" s="34"/>
      <c r="AGF712" s="40"/>
      <c r="AGG712" s="34"/>
      <c r="AGH712" s="34"/>
      <c r="AGI712" s="35"/>
      <c r="AGJ712" s="36"/>
      <c r="AGK712" s="37"/>
      <c r="AGL712" s="34"/>
      <c r="AGM712" s="34"/>
      <c r="AGN712" s="41"/>
      <c r="AGO712" s="41"/>
      <c r="AGP712" s="41"/>
      <c r="AGQ712" s="41"/>
      <c r="AGR712" s="36"/>
      <c r="AGS712" s="41"/>
      <c r="AGT712" s="36"/>
      <c r="AGU712" s="34"/>
      <c r="AGV712" s="34"/>
      <c r="AGW712" s="37"/>
      <c r="AGX712" s="38"/>
      <c r="AGY712" s="34"/>
      <c r="AGZ712" s="39"/>
      <c r="AHA712" s="39"/>
      <c r="AHB712" s="39"/>
      <c r="AHC712" s="39"/>
      <c r="AHD712" s="39"/>
      <c r="AHE712" s="39"/>
      <c r="AHF712" s="39"/>
      <c r="AHG712" s="39"/>
      <c r="AHH712" s="39"/>
      <c r="AHI712" s="39"/>
      <c r="AHJ712" s="39"/>
      <c r="AHK712" s="37"/>
      <c r="AHL712" s="37"/>
      <c r="AHM712" s="37"/>
      <c r="AHN712" s="37"/>
      <c r="AHO712" s="34"/>
      <c r="AHP712" s="40"/>
      <c r="AHQ712" s="34"/>
      <c r="AHR712" s="34"/>
      <c r="AHS712" s="35"/>
      <c r="AHT712" s="36"/>
      <c r="AHU712" s="37"/>
      <c r="AHV712" s="34"/>
      <c r="AHW712" s="34"/>
      <c r="AHX712" s="41"/>
      <c r="AHY712" s="41"/>
      <c r="AHZ712" s="41"/>
      <c r="AIA712" s="41"/>
      <c r="AIB712" s="36"/>
      <c r="AIC712" s="41"/>
      <c r="AID712" s="36"/>
      <c r="AIE712" s="34"/>
      <c r="AIF712" s="34"/>
      <c r="AIG712" s="37"/>
      <c r="AIH712" s="38"/>
      <c r="AII712" s="34"/>
      <c r="AIJ712" s="39"/>
      <c r="AIK712" s="39"/>
      <c r="AIL712" s="39"/>
      <c r="AIM712" s="39"/>
      <c r="AIN712" s="39"/>
      <c r="AIO712" s="39"/>
      <c r="AIP712" s="39"/>
      <c r="AIQ712" s="39"/>
      <c r="AIR712" s="39"/>
      <c r="AIS712" s="39"/>
      <c r="AIT712" s="39"/>
      <c r="AIU712" s="37"/>
      <c r="AIV712" s="37"/>
      <c r="AIW712" s="37"/>
      <c r="AIX712" s="37"/>
      <c r="AIY712" s="34"/>
      <c r="AIZ712" s="40"/>
      <c r="AJA712" s="34"/>
      <c r="AJB712" s="34"/>
      <c r="AJC712" s="35"/>
      <c r="AJD712" s="36"/>
      <c r="AJE712" s="37"/>
      <c r="AJF712" s="34"/>
      <c r="AJG712" s="34"/>
      <c r="AJH712" s="41"/>
      <c r="AJI712" s="41"/>
      <c r="AJJ712" s="41"/>
      <c r="AJK712" s="41"/>
      <c r="AJL712" s="36"/>
      <c r="AJM712" s="41"/>
      <c r="AJN712" s="36"/>
      <c r="AJO712" s="34"/>
      <c r="AJP712" s="34"/>
      <c r="AJQ712" s="37"/>
      <c r="AJR712" s="38"/>
      <c r="AJS712" s="34"/>
      <c r="AJT712" s="39"/>
      <c r="AJU712" s="39"/>
      <c r="AJV712" s="39"/>
      <c r="AJW712" s="39"/>
      <c r="AJX712" s="39"/>
      <c r="AJY712" s="39"/>
      <c r="AJZ712" s="39"/>
      <c r="AKA712" s="39"/>
      <c r="AKB712" s="39"/>
      <c r="AKC712" s="39"/>
      <c r="AKD712" s="39"/>
      <c r="AKE712" s="37"/>
      <c r="AKF712" s="37"/>
      <c r="AKG712" s="37"/>
      <c r="AKH712" s="37"/>
      <c r="AKI712" s="34"/>
      <c r="AKJ712" s="40"/>
      <c r="AKK712" s="34"/>
      <c r="AKL712" s="34"/>
      <c r="AKM712" s="35"/>
      <c r="AKN712" s="36"/>
      <c r="AKO712" s="37"/>
      <c r="AKP712" s="34"/>
      <c r="AKQ712" s="34"/>
      <c r="AKR712" s="41"/>
      <c r="AKS712" s="41"/>
      <c r="AKT712" s="41"/>
      <c r="AKU712" s="41"/>
      <c r="AKV712" s="36"/>
      <c r="AKW712" s="41"/>
      <c r="AKX712" s="36"/>
      <c r="AKY712" s="34"/>
      <c r="AKZ712" s="34"/>
      <c r="ALA712" s="37"/>
      <c r="ALB712" s="38"/>
      <c r="ALC712" s="34"/>
      <c r="ALD712" s="39"/>
      <c r="ALE712" s="39"/>
      <c r="ALF712" s="39"/>
      <c r="ALG712" s="39"/>
      <c r="ALH712" s="39"/>
      <c r="ALI712" s="39"/>
      <c r="ALJ712" s="39"/>
      <c r="ALK712" s="39"/>
      <c r="ALL712" s="39"/>
      <c r="ALM712" s="39"/>
      <c r="ALN712" s="39"/>
      <c r="ALO712" s="37"/>
      <c r="ALP712" s="37"/>
      <c r="ALQ712" s="37"/>
      <c r="ALR712" s="37"/>
      <c r="ALS712" s="34"/>
      <c r="ALT712" s="40"/>
      <c r="ALU712" s="34"/>
      <c r="ALV712" s="34"/>
      <c r="ALW712" s="35"/>
      <c r="ALX712" s="36"/>
      <c r="ALY712" s="37"/>
      <c r="ALZ712" s="34"/>
      <c r="AMA712" s="34"/>
      <c r="AMB712" s="41"/>
      <c r="AMC712" s="41"/>
      <c r="AMD712" s="41"/>
      <c r="AME712" s="41"/>
      <c r="AMF712" s="36"/>
      <c r="AMG712" s="41"/>
      <c r="AMH712" s="36"/>
      <c r="AMI712" s="34"/>
      <c r="AMJ712" s="34"/>
      <c r="AMK712" s="37"/>
      <c r="AML712" s="38"/>
      <c r="AMM712" s="34"/>
      <c r="AMN712" s="39"/>
      <c r="AMO712" s="39"/>
      <c r="AMP712" s="39"/>
      <c r="AMQ712" s="39"/>
      <c r="AMR712" s="39"/>
      <c r="AMS712" s="39"/>
      <c r="AMT712" s="39"/>
      <c r="AMU712" s="39"/>
      <c r="AMV712" s="39"/>
      <c r="AMW712" s="39"/>
      <c r="AMX712" s="39"/>
      <c r="AMY712" s="37"/>
      <c r="AMZ712" s="37"/>
      <c r="ANA712" s="37"/>
      <c r="ANB712" s="37"/>
      <c r="ANC712" s="34"/>
      <c r="AND712" s="40"/>
      <c r="ANE712" s="34"/>
      <c r="ANF712" s="34"/>
      <c r="ANG712" s="35"/>
      <c r="ANH712" s="36"/>
      <c r="ANI712" s="37"/>
      <c r="ANJ712" s="34"/>
      <c r="ANK712" s="34"/>
      <c r="ANL712" s="41"/>
      <c r="ANM712" s="41"/>
      <c r="ANN712" s="41"/>
      <c r="ANO712" s="41"/>
      <c r="ANP712" s="36"/>
      <c r="ANQ712" s="41"/>
      <c r="ANR712" s="36"/>
      <c r="ANS712" s="34"/>
      <c r="ANT712" s="34"/>
      <c r="ANU712" s="37"/>
      <c r="ANV712" s="38"/>
      <c r="ANW712" s="34"/>
      <c r="ANX712" s="39"/>
      <c r="ANY712" s="39"/>
      <c r="ANZ712" s="39"/>
      <c r="AOA712" s="39"/>
      <c r="AOB712" s="39"/>
      <c r="AOC712" s="39"/>
      <c r="AOD712" s="39"/>
      <c r="AOE712" s="39"/>
      <c r="AOF712" s="39"/>
      <c r="AOG712" s="39"/>
      <c r="AOH712" s="39"/>
      <c r="AOI712" s="37"/>
      <c r="AOJ712" s="37"/>
      <c r="AOK712" s="37"/>
      <c r="AOL712" s="37"/>
      <c r="AOM712" s="34"/>
      <c r="AON712" s="40"/>
      <c r="AOO712" s="34"/>
      <c r="AOP712" s="34"/>
      <c r="AOQ712" s="35"/>
      <c r="AOR712" s="36"/>
      <c r="AOS712" s="37"/>
      <c r="AOT712" s="34"/>
      <c r="AOU712" s="34"/>
      <c r="AOV712" s="41"/>
      <c r="AOW712" s="41"/>
      <c r="AOX712" s="41"/>
      <c r="AOY712" s="41"/>
      <c r="AOZ712" s="36"/>
      <c r="APA712" s="41"/>
      <c r="APB712" s="36"/>
      <c r="APC712" s="34"/>
      <c r="APD712" s="34"/>
      <c r="APE712" s="37"/>
      <c r="APF712" s="38"/>
      <c r="APG712" s="34"/>
      <c r="APH712" s="39"/>
      <c r="API712" s="39"/>
      <c r="APJ712" s="39"/>
      <c r="APK712" s="39"/>
      <c r="APL712" s="39"/>
      <c r="APM712" s="39"/>
      <c r="APN712" s="39"/>
      <c r="APO712" s="39"/>
      <c r="APP712" s="39"/>
      <c r="APQ712" s="39"/>
      <c r="APR712" s="39"/>
      <c r="APS712" s="37"/>
      <c r="APT712" s="37"/>
      <c r="APU712" s="37"/>
      <c r="APV712" s="37"/>
      <c r="APW712" s="34"/>
      <c r="APX712" s="40"/>
      <c r="APY712" s="34"/>
      <c r="APZ712" s="34"/>
      <c r="AQA712" s="35"/>
      <c r="AQB712" s="36"/>
      <c r="AQC712" s="37"/>
      <c r="AQD712" s="34"/>
      <c r="AQE712" s="34"/>
      <c r="AQF712" s="41"/>
      <c r="AQG712" s="41"/>
      <c r="AQH712" s="41"/>
      <c r="AQI712" s="41"/>
      <c r="AQJ712" s="36"/>
      <c r="AQK712" s="41"/>
      <c r="AQL712" s="36"/>
      <c r="AQM712" s="34"/>
      <c r="AQN712" s="34"/>
      <c r="AQO712" s="37"/>
      <c r="AQP712" s="38"/>
      <c r="AQQ712" s="34"/>
      <c r="AQR712" s="39"/>
      <c r="AQS712" s="39"/>
      <c r="AQT712" s="39"/>
      <c r="AQU712" s="39"/>
      <c r="AQV712" s="39"/>
      <c r="AQW712" s="39"/>
      <c r="AQX712" s="39"/>
      <c r="AQY712" s="39"/>
      <c r="AQZ712" s="39"/>
      <c r="ARA712" s="39"/>
      <c r="ARB712" s="39"/>
      <c r="ARC712" s="37"/>
      <c r="ARD712" s="37"/>
      <c r="ARE712" s="37"/>
      <c r="ARF712" s="37"/>
      <c r="ARG712" s="34"/>
      <c r="ARH712" s="40"/>
      <c r="ARI712" s="34"/>
      <c r="ARJ712" s="34"/>
      <c r="ARK712" s="35"/>
      <c r="ARL712" s="36"/>
      <c r="ARM712" s="37"/>
      <c r="ARN712" s="34"/>
      <c r="ARO712" s="34"/>
      <c r="ARP712" s="41"/>
      <c r="ARQ712" s="41"/>
      <c r="ARR712" s="41"/>
      <c r="ARS712" s="41"/>
      <c r="ART712" s="36"/>
      <c r="ARU712" s="41"/>
      <c r="ARV712" s="36"/>
      <c r="ARW712" s="34"/>
      <c r="ARX712" s="34"/>
      <c r="ARY712" s="37"/>
      <c r="ARZ712" s="38"/>
      <c r="ASA712" s="34"/>
      <c r="ASB712" s="39"/>
      <c r="ASC712" s="39"/>
      <c r="ASD712" s="39"/>
      <c r="ASE712" s="39"/>
      <c r="ASF712" s="39"/>
      <c r="ASG712" s="39"/>
      <c r="ASH712" s="39"/>
      <c r="ASI712" s="39"/>
      <c r="ASJ712" s="39"/>
      <c r="ASK712" s="39"/>
      <c r="ASL712" s="39"/>
      <c r="ASM712" s="37"/>
      <c r="ASN712" s="37"/>
      <c r="ASO712" s="37"/>
      <c r="ASP712" s="37"/>
      <c r="ASQ712" s="34"/>
      <c r="ASR712" s="40"/>
      <c r="ASS712" s="34"/>
      <c r="AST712" s="34"/>
      <c r="ASU712" s="35"/>
      <c r="ASV712" s="36"/>
      <c r="ASW712" s="37"/>
      <c r="ASX712" s="34"/>
      <c r="ASY712" s="34"/>
      <c r="ASZ712" s="41"/>
      <c r="ATA712" s="41"/>
      <c r="ATB712" s="41"/>
      <c r="ATC712" s="41"/>
      <c r="ATD712" s="36"/>
      <c r="ATE712" s="41"/>
      <c r="ATF712" s="36"/>
      <c r="ATG712" s="34"/>
      <c r="ATH712" s="34"/>
      <c r="ATI712" s="37"/>
      <c r="ATJ712" s="38"/>
      <c r="ATK712" s="34"/>
      <c r="ATL712" s="39"/>
      <c r="ATM712" s="39"/>
      <c r="ATN712" s="39"/>
      <c r="ATO712" s="39"/>
      <c r="ATP712" s="39"/>
      <c r="ATQ712" s="39"/>
      <c r="ATR712" s="39"/>
      <c r="ATS712" s="39"/>
      <c r="ATT712" s="39"/>
      <c r="ATU712" s="39"/>
      <c r="ATV712" s="39"/>
      <c r="ATW712" s="37"/>
      <c r="ATX712" s="37"/>
      <c r="ATY712" s="37"/>
      <c r="ATZ712" s="37"/>
      <c r="AUA712" s="34"/>
      <c r="AUB712" s="40"/>
      <c r="AUC712" s="34"/>
      <c r="AUD712" s="34"/>
      <c r="AUE712" s="35"/>
      <c r="AUF712" s="36"/>
      <c r="AUG712" s="37"/>
      <c r="AUH712" s="34"/>
      <c r="AUI712" s="34"/>
      <c r="AUJ712" s="41"/>
      <c r="AUK712" s="41"/>
      <c r="AUL712" s="41"/>
      <c r="AUM712" s="41"/>
      <c r="AUN712" s="36"/>
      <c r="AUO712" s="41"/>
      <c r="AUP712" s="36"/>
      <c r="AUQ712" s="34"/>
      <c r="AUR712" s="34"/>
      <c r="AUS712" s="37"/>
      <c r="AUT712" s="38"/>
      <c r="AUU712" s="34"/>
      <c r="AUV712" s="39"/>
      <c r="AUW712" s="39"/>
      <c r="AUX712" s="39"/>
      <c r="AUY712" s="39"/>
      <c r="AUZ712" s="39"/>
      <c r="AVA712" s="39"/>
      <c r="AVB712" s="39"/>
      <c r="AVC712" s="39"/>
      <c r="AVD712" s="39"/>
      <c r="AVE712" s="39"/>
      <c r="AVF712" s="39"/>
      <c r="AVG712" s="37"/>
      <c r="AVH712" s="37"/>
      <c r="AVI712" s="37"/>
      <c r="AVJ712" s="37"/>
      <c r="AVK712" s="34"/>
      <c r="AVL712" s="40"/>
      <c r="AVM712" s="34"/>
      <c r="AVN712" s="34"/>
      <c r="AVO712" s="35"/>
      <c r="AVP712" s="36"/>
      <c r="AVQ712" s="37"/>
      <c r="AVR712" s="34"/>
      <c r="AVS712" s="34"/>
      <c r="AVT712" s="41"/>
      <c r="AVU712" s="41"/>
      <c r="AVV712" s="41"/>
      <c r="AVW712" s="41"/>
      <c r="AVX712" s="36"/>
      <c r="AVY712" s="41"/>
      <c r="AVZ712" s="36"/>
      <c r="AWA712" s="34"/>
      <c r="AWB712" s="34"/>
      <c r="AWC712" s="37"/>
      <c r="AWD712" s="38"/>
      <c r="AWE712" s="34"/>
      <c r="AWF712" s="39"/>
      <c r="AWG712" s="39"/>
      <c r="AWH712" s="39"/>
      <c r="AWI712" s="39"/>
      <c r="AWJ712" s="39"/>
      <c r="AWK712" s="39"/>
      <c r="AWL712" s="39"/>
      <c r="AWM712" s="39"/>
      <c r="AWN712" s="39"/>
      <c r="AWO712" s="39"/>
      <c r="AWP712" s="39"/>
      <c r="AWQ712" s="37"/>
      <c r="AWR712" s="37"/>
      <c r="AWS712" s="37"/>
      <c r="AWT712" s="37"/>
      <c r="AWU712" s="34"/>
      <c r="AWV712" s="40"/>
      <c r="AWW712" s="34"/>
      <c r="AWX712" s="34"/>
      <c r="AWY712" s="35"/>
      <c r="AWZ712" s="36"/>
      <c r="AXA712" s="37"/>
      <c r="AXB712" s="34"/>
      <c r="AXC712" s="34"/>
      <c r="AXD712" s="41"/>
      <c r="AXE712" s="41"/>
      <c r="AXF712" s="41"/>
      <c r="AXG712" s="41"/>
      <c r="AXH712" s="36"/>
      <c r="AXI712" s="41"/>
      <c r="AXJ712" s="36"/>
      <c r="AXK712" s="34"/>
      <c r="AXL712" s="34"/>
      <c r="AXM712" s="37"/>
      <c r="AXN712" s="38"/>
      <c r="AXO712" s="34"/>
      <c r="AXP712" s="39"/>
      <c r="AXQ712" s="39"/>
      <c r="AXR712" s="39"/>
      <c r="AXS712" s="39"/>
      <c r="AXT712" s="39"/>
      <c r="AXU712" s="39"/>
      <c r="AXV712" s="39"/>
      <c r="AXW712" s="39"/>
      <c r="AXX712" s="39"/>
      <c r="AXY712" s="39"/>
      <c r="AXZ712" s="39"/>
      <c r="AYA712" s="37"/>
      <c r="AYB712" s="37"/>
      <c r="AYC712" s="37"/>
      <c r="AYD712" s="37"/>
      <c r="AYE712" s="34"/>
      <c r="AYF712" s="40"/>
      <c r="AYG712" s="34"/>
      <c r="AYH712" s="34"/>
      <c r="AYI712" s="35"/>
      <c r="AYJ712" s="36"/>
      <c r="AYK712" s="37"/>
      <c r="AYL712" s="34"/>
      <c r="AYM712" s="34"/>
      <c r="AYN712" s="41"/>
      <c r="AYO712" s="41"/>
      <c r="AYP712" s="41"/>
      <c r="AYQ712" s="41"/>
      <c r="AYR712" s="36"/>
      <c r="AYS712" s="41"/>
      <c r="AYT712" s="36"/>
      <c r="AYU712" s="34"/>
      <c r="AYV712" s="34"/>
      <c r="AYW712" s="37"/>
      <c r="AYX712" s="38"/>
      <c r="AYY712" s="34"/>
      <c r="AYZ712" s="39"/>
      <c r="AZA712" s="39"/>
      <c r="AZB712" s="39"/>
      <c r="AZC712" s="39"/>
      <c r="AZD712" s="39"/>
      <c r="AZE712" s="39"/>
      <c r="AZF712" s="39"/>
      <c r="AZG712" s="39"/>
      <c r="AZH712" s="39"/>
      <c r="AZI712" s="39"/>
      <c r="AZJ712" s="39"/>
      <c r="AZK712" s="37"/>
      <c r="AZL712" s="37"/>
      <c r="AZM712" s="37"/>
      <c r="AZN712" s="37"/>
      <c r="AZO712" s="34"/>
      <c r="AZP712" s="40"/>
      <c r="AZQ712" s="34"/>
      <c r="AZR712" s="34"/>
      <c r="AZS712" s="35"/>
      <c r="AZT712" s="36"/>
      <c r="AZU712" s="37"/>
      <c r="AZV712" s="34"/>
      <c r="AZW712" s="34"/>
      <c r="AZX712" s="41"/>
      <c r="AZY712" s="41"/>
      <c r="AZZ712" s="41"/>
      <c r="BAA712" s="41"/>
      <c r="BAB712" s="36"/>
      <c r="BAC712" s="41"/>
      <c r="BAD712" s="36"/>
      <c r="BAE712" s="34"/>
      <c r="BAF712" s="34"/>
      <c r="BAG712" s="37"/>
      <c r="BAH712" s="38"/>
      <c r="BAI712" s="34"/>
      <c r="BAJ712" s="39"/>
      <c r="BAK712" s="39"/>
      <c r="BAL712" s="39"/>
      <c r="BAM712" s="39"/>
      <c r="BAN712" s="39"/>
      <c r="BAO712" s="39"/>
      <c r="BAP712" s="39"/>
      <c r="BAQ712" s="39"/>
      <c r="BAR712" s="39"/>
      <c r="BAS712" s="39"/>
      <c r="BAT712" s="39"/>
      <c r="BAU712" s="37"/>
      <c r="BAV712" s="37"/>
      <c r="BAW712" s="37"/>
      <c r="BAX712" s="37"/>
      <c r="BAY712" s="34"/>
      <c r="BAZ712" s="40"/>
      <c r="BBA712" s="34"/>
      <c r="BBB712" s="34"/>
      <c r="BBC712" s="35"/>
      <c r="BBD712" s="36"/>
      <c r="BBE712" s="37"/>
      <c r="BBF712" s="34"/>
      <c r="BBG712" s="34"/>
      <c r="BBH712" s="41"/>
      <c r="BBI712" s="41"/>
      <c r="BBJ712" s="41"/>
      <c r="BBK712" s="41"/>
      <c r="BBL712" s="36"/>
      <c r="BBM712" s="41"/>
      <c r="BBN712" s="36"/>
      <c r="BBO712" s="34"/>
      <c r="BBP712" s="34"/>
      <c r="BBQ712" s="37"/>
      <c r="BBR712" s="38"/>
      <c r="BBS712" s="34"/>
      <c r="BBT712" s="39"/>
      <c r="BBU712" s="39"/>
      <c r="BBV712" s="39"/>
      <c r="BBW712" s="39"/>
      <c r="BBX712" s="39"/>
      <c r="BBY712" s="39"/>
      <c r="BBZ712" s="39"/>
      <c r="BCA712" s="39"/>
      <c r="BCB712" s="39"/>
      <c r="BCC712" s="39"/>
      <c r="BCD712" s="39"/>
      <c r="BCE712" s="37"/>
      <c r="BCF712" s="37"/>
      <c r="BCG712" s="37"/>
      <c r="BCH712" s="37"/>
      <c r="BCI712" s="34"/>
      <c r="BCJ712" s="40"/>
      <c r="BCK712" s="34"/>
      <c r="BCL712" s="34"/>
      <c r="BCM712" s="35"/>
      <c r="BCN712" s="36"/>
      <c r="BCO712" s="37"/>
      <c r="BCP712" s="34"/>
      <c r="BCQ712" s="34"/>
      <c r="BCR712" s="41"/>
      <c r="BCS712" s="41"/>
      <c r="BCT712" s="41"/>
      <c r="BCU712" s="41"/>
      <c r="BCV712" s="36"/>
      <c r="BCW712" s="41"/>
      <c r="BCX712" s="36"/>
      <c r="BCY712" s="34"/>
      <c r="BCZ712" s="34"/>
      <c r="BDA712" s="37"/>
      <c r="BDB712" s="38"/>
      <c r="BDC712" s="34"/>
      <c r="BDD712" s="39"/>
      <c r="BDE712" s="39"/>
      <c r="BDF712" s="39"/>
      <c r="BDG712" s="39"/>
      <c r="BDH712" s="39"/>
      <c r="BDI712" s="39"/>
      <c r="BDJ712" s="39"/>
      <c r="BDK712" s="39"/>
      <c r="BDL712" s="39"/>
      <c r="BDM712" s="39"/>
      <c r="BDN712" s="39"/>
      <c r="BDO712" s="37"/>
      <c r="BDP712" s="37"/>
      <c r="BDQ712" s="37"/>
      <c r="BDR712" s="37"/>
      <c r="BDS712" s="34"/>
      <c r="BDT712" s="40"/>
      <c r="BDU712" s="34"/>
      <c r="BDV712" s="34"/>
      <c r="BDW712" s="35"/>
      <c r="BDX712" s="36"/>
      <c r="BDY712" s="37"/>
      <c r="BDZ712" s="34"/>
      <c r="BEA712" s="34"/>
      <c r="BEB712" s="41"/>
      <c r="BEC712" s="41"/>
      <c r="BED712" s="41"/>
      <c r="BEE712" s="41"/>
      <c r="BEF712" s="36"/>
      <c r="BEG712" s="41"/>
      <c r="BEH712" s="36"/>
      <c r="BEI712" s="34"/>
      <c r="BEJ712" s="34"/>
      <c r="BEK712" s="37"/>
      <c r="BEL712" s="38"/>
      <c r="BEM712" s="34"/>
      <c r="BEN712" s="39"/>
      <c r="BEO712" s="39"/>
      <c r="BEP712" s="39"/>
      <c r="BEQ712" s="39"/>
      <c r="BER712" s="39"/>
      <c r="BES712" s="39"/>
      <c r="BET712" s="39"/>
      <c r="BEU712" s="39"/>
      <c r="BEV712" s="39"/>
      <c r="BEW712" s="39"/>
      <c r="BEX712" s="39"/>
      <c r="BEY712" s="37"/>
      <c r="BEZ712" s="37"/>
      <c r="BFA712" s="37"/>
      <c r="BFB712" s="37"/>
      <c r="BFC712" s="34"/>
      <c r="BFD712" s="40"/>
      <c r="BFE712" s="34"/>
      <c r="BFF712" s="34"/>
      <c r="BFG712" s="35"/>
      <c r="BFH712" s="36"/>
      <c r="BFI712" s="37"/>
      <c r="BFJ712" s="34"/>
      <c r="BFK712" s="34"/>
      <c r="BFL712" s="41"/>
      <c r="BFM712" s="41"/>
      <c r="BFN712" s="41"/>
      <c r="BFO712" s="41"/>
      <c r="BFP712" s="36"/>
      <c r="BFQ712" s="41"/>
      <c r="BFR712" s="36"/>
      <c r="BFS712" s="34"/>
      <c r="BFT712" s="34"/>
      <c r="BFU712" s="37"/>
      <c r="BFV712" s="38"/>
      <c r="BFW712" s="34"/>
      <c r="BFX712" s="39"/>
      <c r="BFY712" s="39"/>
      <c r="BFZ712" s="39"/>
      <c r="BGA712" s="39"/>
      <c r="BGB712" s="39"/>
      <c r="BGC712" s="39"/>
      <c r="BGD712" s="39"/>
      <c r="BGE712" s="39"/>
      <c r="BGF712" s="39"/>
      <c r="BGG712" s="39"/>
      <c r="BGH712" s="39"/>
      <c r="BGI712" s="37"/>
      <c r="BGJ712" s="37"/>
      <c r="BGK712" s="37"/>
      <c r="BGL712" s="37"/>
      <c r="BGM712" s="34"/>
      <c r="BGN712" s="40"/>
      <c r="BGO712" s="34"/>
      <c r="BGP712" s="34"/>
      <c r="BGQ712" s="35"/>
      <c r="BGR712" s="36"/>
      <c r="BGS712" s="37"/>
      <c r="BGT712" s="34"/>
      <c r="BGU712" s="34"/>
      <c r="BGV712" s="41"/>
      <c r="BGW712" s="41"/>
      <c r="BGX712" s="41"/>
      <c r="BGY712" s="41"/>
      <c r="BGZ712" s="36"/>
      <c r="BHA712" s="41"/>
      <c r="BHB712" s="36"/>
      <c r="BHC712" s="34"/>
      <c r="BHD712" s="34"/>
      <c r="BHE712" s="37"/>
      <c r="BHF712" s="38"/>
      <c r="BHG712" s="34"/>
      <c r="BHH712" s="39"/>
      <c r="BHI712" s="39"/>
      <c r="BHJ712" s="39"/>
      <c r="BHK712" s="39"/>
      <c r="BHL712" s="39"/>
      <c r="BHM712" s="39"/>
      <c r="BHN712" s="39"/>
      <c r="BHO712" s="39"/>
      <c r="BHP712" s="39"/>
      <c r="BHQ712" s="39"/>
      <c r="BHR712" s="39"/>
      <c r="BHS712" s="37"/>
      <c r="BHT712" s="37"/>
      <c r="BHU712" s="37"/>
      <c r="BHV712" s="37"/>
      <c r="BHW712" s="34"/>
      <c r="BHX712" s="40"/>
      <c r="BHY712" s="34"/>
      <c r="BHZ712" s="34"/>
      <c r="BIA712" s="35"/>
      <c r="BIB712" s="36"/>
      <c r="BIC712" s="37"/>
      <c r="BID712" s="34"/>
      <c r="BIE712" s="34"/>
      <c r="BIF712" s="41"/>
      <c r="BIG712" s="41"/>
      <c r="BIH712" s="41"/>
      <c r="BII712" s="41"/>
      <c r="BIJ712" s="36"/>
      <c r="BIK712" s="41"/>
      <c r="BIL712" s="36"/>
      <c r="BIM712" s="34"/>
      <c r="BIN712" s="34"/>
      <c r="BIO712" s="37"/>
      <c r="BIP712" s="38"/>
      <c r="BIQ712" s="34"/>
      <c r="BIR712" s="39"/>
      <c r="BIS712" s="39"/>
      <c r="BIT712" s="39"/>
      <c r="BIU712" s="39"/>
      <c r="BIV712" s="39"/>
      <c r="BIW712" s="39"/>
      <c r="BIX712" s="39"/>
      <c r="BIY712" s="39"/>
      <c r="BIZ712" s="39"/>
      <c r="BJA712" s="39"/>
      <c r="BJB712" s="39"/>
      <c r="BJC712" s="37"/>
      <c r="BJD712" s="37"/>
      <c r="BJE712" s="37"/>
      <c r="BJF712" s="37"/>
      <c r="BJG712" s="34"/>
      <c r="BJH712" s="40"/>
      <c r="BJI712" s="34"/>
      <c r="BJJ712" s="34"/>
      <c r="BJK712" s="35"/>
      <c r="BJL712" s="36"/>
      <c r="BJM712" s="37"/>
      <c r="BJN712" s="34"/>
      <c r="BJO712" s="34"/>
      <c r="BJP712" s="41"/>
      <c r="BJQ712" s="41"/>
      <c r="BJR712" s="41"/>
      <c r="BJS712" s="41"/>
      <c r="BJT712" s="36"/>
      <c r="BJU712" s="41"/>
      <c r="BJV712" s="36"/>
      <c r="BJW712" s="34"/>
      <c r="BJX712" s="34"/>
      <c r="BJY712" s="37"/>
      <c r="BJZ712" s="38"/>
      <c r="BKA712" s="34"/>
      <c r="BKB712" s="39"/>
      <c r="BKC712" s="39"/>
      <c r="BKD712" s="39"/>
      <c r="BKE712" s="39"/>
      <c r="BKF712" s="39"/>
      <c r="BKG712" s="39"/>
      <c r="BKH712" s="39"/>
      <c r="BKI712" s="39"/>
      <c r="BKJ712" s="39"/>
      <c r="BKK712" s="39"/>
      <c r="BKL712" s="39"/>
      <c r="BKM712" s="37"/>
      <c r="BKN712" s="37"/>
      <c r="BKO712" s="37"/>
      <c r="BKP712" s="37"/>
      <c r="BKQ712" s="34"/>
      <c r="BKR712" s="40"/>
      <c r="BKS712" s="34"/>
      <c r="BKT712" s="34"/>
      <c r="BKU712" s="35"/>
      <c r="BKV712" s="36"/>
      <c r="BKW712" s="37"/>
      <c r="BKX712" s="34"/>
      <c r="BKY712" s="34"/>
      <c r="BKZ712" s="41"/>
      <c r="BLA712" s="41"/>
      <c r="BLB712" s="41"/>
      <c r="BLC712" s="41"/>
      <c r="BLD712" s="36"/>
      <c r="BLE712" s="41"/>
      <c r="BLF712" s="36"/>
      <c r="BLG712" s="34"/>
      <c r="BLH712" s="34"/>
      <c r="BLI712" s="37"/>
      <c r="BLJ712" s="38"/>
      <c r="BLK712" s="34"/>
      <c r="BLL712" s="39"/>
      <c r="BLM712" s="39"/>
      <c r="BLN712" s="39"/>
      <c r="BLO712" s="39"/>
      <c r="BLP712" s="39"/>
      <c r="BLQ712" s="39"/>
      <c r="BLR712" s="39"/>
      <c r="BLS712" s="39"/>
      <c r="BLT712" s="39"/>
      <c r="BLU712" s="39"/>
      <c r="BLV712" s="39"/>
      <c r="BLW712" s="37"/>
      <c r="BLX712" s="37"/>
      <c r="BLY712" s="37"/>
      <c r="BLZ712" s="37"/>
      <c r="BMA712" s="34"/>
      <c r="BMB712" s="40"/>
      <c r="BMC712" s="34"/>
      <c r="BMD712" s="34"/>
      <c r="BME712" s="35"/>
      <c r="BMF712" s="36"/>
      <c r="BMG712" s="37"/>
      <c r="BMH712" s="34"/>
      <c r="BMI712" s="34"/>
      <c r="BMJ712" s="41"/>
      <c r="BMK712" s="41"/>
      <c r="BML712" s="41"/>
      <c r="BMM712" s="41"/>
      <c r="BMN712" s="36"/>
      <c r="BMO712" s="41"/>
      <c r="BMP712" s="36"/>
      <c r="BMQ712" s="34"/>
      <c r="BMR712" s="34"/>
      <c r="BMS712" s="37"/>
      <c r="BMT712" s="38"/>
      <c r="BMU712" s="34"/>
      <c r="BMV712" s="39"/>
      <c r="BMW712" s="39"/>
      <c r="BMX712" s="39"/>
      <c r="BMY712" s="39"/>
      <c r="BMZ712" s="39"/>
      <c r="BNA712" s="39"/>
      <c r="BNB712" s="39"/>
      <c r="BNC712" s="39"/>
      <c r="BND712" s="39"/>
      <c r="BNE712" s="39"/>
      <c r="BNF712" s="39"/>
      <c r="BNG712" s="37"/>
      <c r="BNH712" s="37"/>
      <c r="BNI712" s="37"/>
      <c r="BNJ712" s="37"/>
      <c r="BNK712" s="34"/>
      <c r="BNL712" s="40"/>
      <c r="BNM712" s="34"/>
      <c r="BNN712" s="34"/>
      <c r="BNO712" s="35"/>
      <c r="BNP712" s="36"/>
      <c r="BNQ712" s="37"/>
      <c r="BNR712" s="34"/>
      <c r="BNS712" s="34"/>
      <c r="BNT712" s="41"/>
      <c r="BNU712" s="41"/>
      <c r="BNV712" s="41"/>
      <c r="BNW712" s="41"/>
      <c r="BNX712" s="36"/>
      <c r="BNY712" s="41"/>
      <c r="BNZ712" s="36"/>
      <c r="BOA712" s="34"/>
      <c r="BOB712" s="34"/>
      <c r="BOC712" s="37"/>
      <c r="BOD712" s="38"/>
      <c r="BOE712" s="34"/>
      <c r="BOF712" s="39"/>
      <c r="BOG712" s="39"/>
      <c r="BOH712" s="39"/>
      <c r="BOI712" s="39"/>
      <c r="BOJ712" s="39"/>
      <c r="BOK712" s="39"/>
      <c r="BOL712" s="39"/>
      <c r="BOM712" s="39"/>
      <c r="BON712" s="39"/>
      <c r="BOO712" s="39"/>
      <c r="BOP712" s="39"/>
      <c r="BOQ712" s="37"/>
      <c r="BOR712" s="37"/>
      <c r="BOS712" s="37"/>
      <c r="BOT712" s="37"/>
      <c r="BOU712" s="34"/>
      <c r="BOV712" s="40"/>
      <c r="BOW712" s="34"/>
      <c r="BOX712" s="34"/>
      <c r="BOY712" s="35"/>
      <c r="BOZ712" s="36"/>
      <c r="BPA712" s="37"/>
      <c r="BPB712" s="34"/>
      <c r="BPC712" s="34"/>
      <c r="BPD712" s="41"/>
      <c r="BPE712" s="41"/>
      <c r="BPF712" s="41"/>
      <c r="BPG712" s="41"/>
      <c r="BPH712" s="36"/>
      <c r="BPI712" s="41"/>
      <c r="BPJ712" s="36"/>
      <c r="BPK712" s="34"/>
      <c r="BPL712" s="34"/>
      <c r="BPM712" s="37"/>
      <c r="BPN712" s="38"/>
      <c r="BPO712" s="34"/>
      <c r="BPP712" s="39"/>
      <c r="BPQ712" s="39"/>
      <c r="BPR712" s="39"/>
      <c r="BPS712" s="39"/>
      <c r="BPT712" s="39"/>
      <c r="BPU712" s="39"/>
      <c r="BPV712" s="39"/>
      <c r="BPW712" s="39"/>
      <c r="BPX712" s="39"/>
      <c r="BPY712" s="39"/>
      <c r="BPZ712" s="39"/>
      <c r="BQA712" s="37"/>
      <c r="BQB712" s="37"/>
      <c r="BQC712" s="37"/>
      <c r="BQD712" s="37"/>
      <c r="BQE712" s="34"/>
      <c r="BQF712" s="40"/>
      <c r="BQG712" s="34"/>
      <c r="BQH712" s="34"/>
      <c r="BQI712" s="35"/>
      <c r="BQJ712" s="36"/>
      <c r="BQK712" s="37"/>
      <c r="BQL712" s="34"/>
      <c r="BQM712" s="34"/>
      <c r="BQN712" s="41"/>
      <c r="BQO712" s="41"/>
      <c r="BQP712" s="41"/>
      <c r="BQQ712" s="41"/>
      <c r="BQR712" s="36"/>
      <c r="BQS712" s="41"/>
      <c r="BQT712" s="36"/>
      <c r="BQU712" s="34"/>
      <c r="BQV712" s="34"/>
      <c r="BQW712" s="37"/>
      <c r="BQX712" s="38"/>
      <c r="BQY712" s="34"/>
      <c r="BQZ712" s="39"/>
      <c r="BRA712" s="39"/>
      <c r="BRB712" s="39"/>
      <c r="BRC712" s="39"/>
      <c r="BRD712" s="39"/>
      <c r="BRE712" s="39"/>
      <c r="BRF712" s="39"/>
      <c r="BRG712" s="39"/>
      <c r="BRH712" s="39"/>
      <c r="BRI712" s="39"/>
      <c r="BRJ712" s="39"/>
      <c r="BRK712" s="37"/>
      <c r="BRL712" s="37"/>
      <c r="BRM712" s="37"/>
      <c r="BRN712" s="37"/>
      <c r="BRO712" s="34"/>
      <c r="BRP712" s="40"/>
      <c r="BRQ712" s="34"/>
      <c r="BRR712" s="34"/>
      <c r="BRS712" s="35"/>
      <c r="BRT712" s="36"/>
      <c r="BRU712" s="37"/>
      <c r="BRV712" s="34"/>
      <c r="BRW712" s="34"/>
      <c r="BRX712" s="41"/>
      <c r="BRY712" s="41"/>
      <c r="BRZ712" s="41"/>
      <c r="BSA712" s="41"/>
      <c r="BSB712" s="36"/>
      <c r="BSC712" s="41"/>
      <c r="BSD712" s="36"/>
      <c r="BSE712" s="34"/>
      <c r="BSF712" s="34"/>
      <c r="BSG712" s="37"/>
      <c r="BSH712" s="38"/>
      <c r="BSI712" s="34"/>
      <c r="BSJ712" s="39"/>
      <c r="BSK712" s="39"/>
      <c r="BSL712" s="39"/>
      <c r="BSM712" s="39"/>
      <c r="BSN712" s="39"/>
      <c r="BSO712" s="39"/>
      <c r="BSP712" s="39"/>
      <c r="BSQ712" s="39"/>
      <c r="BSR712" s="39"/>
      <c r="BSS712" s="39"/>
      <c r="BST712" s="39"/>
      <c r="BSU712" s="37"/>
      <c r="BSV712" s="37"/>
      <c r="BSW712" s="37"/>
      <c r="BSX712" s="37"/>
      <c r="BSY712" s="34"/>
      <c r="BSZ712" s="40"/>
      <c r="BTA712" s="34"/>
      <c r="BTB712" s="34"/>
      <c r="BTC712" s="35"/>
      <c r="BTD712" s="36"/>
      <c r="BTE712" s="37"/>
      <c r="BTF712" s="34"/>
      <c r="BTG712" s="34"/>
      <c r="BTH712" s="41"/>
      <c r="BTI712" s="41"/>
      <c r="BTJ712" s="41"/>
      <c r="BTK712" s="41"/>
      <c r="BTL712" s="36"/>
      <c r="BTM712" s="41"/>
      <c r="BTN712" s="36"/>
      <c r="BTO712" s="34"/>
      <c r="BTP712" s="34"/>
      <c r="BTQ712" s="37"/>
      <c r="BTR712" s="38"/>
      <c r="BTS712" s="34"/>
      <c r="BTT712" s="39"/>
      <c r="BTU712" s="39"/>
      <c r="BTV712" s="39"/>
      <c r="BTW712" s="39"/>
      <c r="BTX712" s="39"/>
      <c r="BTY712" s="39"/>
      <c r="BTZ712" s="39"/>
      <c r="BUA712" s="39"/>
      <c r="BUB712" s="39"/>
      <c r="BUC712" s="39"/>
      <c r="BUD712" s="39"/>
      <c r="BUE712" s="37"/>
      <c r="BUF712" s="37"/>
      <c r="BUG712" s="37"/>
      <c r="BUH712" s="37"/>
      <c r="BUI712" s="34"/>
      <c r="BUJ712" s="40"/>
      <c r="BUK712" s="34"/>
      <c r="BUL712" s="34"/>
      <c r="BUM712" s="35"/>
      <c r="BUN712" s="36"/>
      <c r="BUO712" s="37"/>
      <c r="BUP712" s="34"/>
      <c r="BUQ712" s="34"/>
      <c r="BUR712" s="41"/>
      <c r="BUS712" s="41"/>
      <c r="BUT712" s="41"/>
      <c r="BUU712" s="41"/>
      <c r="BUV712" s="36"/>
      <c r="BUW712" s="41"/>
      <c r="BUX712" s="36"/>
      <c r="BUY712" s="34"/>
      <c r="BUZ712" s="34"/>
      <c r="BVA712" s="37"/>
      <c r="BVB712" s="38"/>
      <c r="BVC712" s="34"/>
      <c r="BVD712" s="39"/>
      <c r="BVE712" s="39"/>
      <c r="BVF712" s="39"/>
      <c r="BVG712" s="39"/>
      <c r="BVH712" s="39"/>
      <c r="BVI712" s="39"/>
      <c r="BVJ712" s="39"/>
      <c r="BVK712" s="39"/>
      <c r="BVL712" s="39"/>
      <c r="BVM712" s="39"/>
      <c r="BVN712" s="39"/>
      <c r="BVO712" s="37"/>
      <c r="BVP712" s="37"/>
      <c r="BVQ712" s="37"/>
      <c r="BVR712" s="37"/>
      <c r="BVS712" s="34"/>
      <c r="BVT712" s="40"/>
      <c r="BVU712" s="34"/>
      <c r="BVV712" s="34"/>
      <c r="BVW712" s="35"/>
      <c r="BVX712" s="36"/>
      <c r="BVY712" s="37"/>
      <c r="BVZ712" s="34"/>
      <c r="BWA712" s="34"/>
      <c r="BWB712" s="41"/>
      <c r="BWC712" s="41"/>
      <c r="BWD712" s="41"/>
      <c r="BWE712" s="41"/>
      <c r="BWF712" s="36"/>
      <c r="BWG712" s="41"/>
      <c r="BWH712" s="36"/>
      <c r="BWI712" s="34"/>
      <c r="BWJ712" s="34"/>
      <c r="BWK712" s="37"/>
      <c r="BWL712" s="38"/>
      <c r="BWM712" s="34"/>
      <c r="BWN712" s="39"/>
      <c r="BWO712" s="39"/>
      <c r="BWP712" s="39"/>
      <c r="BWQ712" s="39"/>
      <c r="BWR712" s="39"/>
      <c r="BWS712" s="39"/>
      <c r="BWT712" s="39"/>
      <c r="BWU712" s="39"/>
      <c r="BWV712" s="39"/>
      <c r="BWW712" s="39"/>
      <c r="BWX712" s="39"/>
      <c r="BWY712" s="37"/>
      <c r="BWZ712" s="37"/>
      <c r="BXA712" s="37"/>
      <c r="BXB712" s="37"/>
      <c r="BXC712" s="34"/>
      <c r="BXD712" s="40"/>
      <c r="BXE712" s="34"/>
      <c r="BXF712" s="34"/>
      <c r="BXG712" s="35"/>
      <c r="BXH712" s="36"/>
      <c r="BXI712" s="37"/>
      <c r="BXJ712" s="34"/>
      <c r="BXK712" s="34"/>
      <c r="BXL712" s="41"/>
      <c r="BXM712" s="41"/>
      <c r="BXN712" s="41"/>
      <c r="BXO712" s="41"/>
      <c r="BXP712" s="36"/>
      <c r="BXQ712" s="41"/>
      <c r="BXR712" s="36"/>
      <c r="BXS712" s="34"/>
      <c r="BXT712" s="34"/>
      <c r="BXU712" s="37"/>
      <c r="BXV712" s="38"/>
      <c r="BXW712" s="34"/>
      <c r="BXX712" s="39"/>
      <c r="BXY712" s="39"/>
      <c r="BXZ712" s="39"/>
      <c r="BYA712" s="39"/>
      <c r="BYB712" s="39"/>
      <c r="BYC712" s="39"/>
      <c r="BYD712" s="39"/>
      <c r="BYE712" s="39"/>
      <c r="BYF712" s="39"/>
      <c r="BYG712" s="39"/>
      <c r="BYH712" s="39"/>
      <c r="BYI712" s="37"/>
      <c r="BYJ712" s="37"/>
      <c r="BYK712" s="37"/>
      <c r="BYL712" s="37"/>
      <c r="BYM712" s="34"/>
      <c r="BYN712" s="40"/>
      <c r="BYO712" s="34"/>
      <c r="BYP712" s="34"/>
      <c r="BYQ712" s="35"/>
      <c r="BYR712" s="36"/>
      <c r="BYS712" s="37"/>
      <c r="BYT712" s="34"/>
      <c r="BYU712" s="34"/>
      <c r="BYV712" s="41"/>
      <c r="BYW712" s="41"/>
      <c r="BYX712" s="41"/>
      <c r="BYY712" s="41"/>
      <c r="BYZ712" s="36"/>
      <c r="BZA712" s="41"/>
      <c r="BZB712" s="36"/>
      <c r="BZC712" s="34"/>
      <c r="BZD712" s="34"/>
      <c r="BZE712" s="37"/>
      <c r="BZF712" s="38"/>
      <c r="BZG712" s="34"/>
      <c r="BZH712" s="39"/>
      <c r="BZI712" s="39"/>
      <c r="BZJ712" s="39"/>
      <c r="BZK712" s="39"/>
      <c r="BZL712" s="39"/>
      <c r="BZM712" s="39"/>
      <c r="BZN712" s="39"/>
      <c r="BZO712" s="39"/>
      <c r="BZP712" s="39"/>
      <c r="BZQ712" s="39"/>
      <c r="BZR712" s="39"/>
      <c r="BZS712" s="37"/>
      <c r="BZT712" s="37"/>
      <c r="BZU712" s="37"/>
      <c r="BZV712" s="37"/>
      <c r="BZW712" s="34"/>
      <c r="BZX712" s="40"/>
      <c r="BZY712" s="34"/>
      <c r="BZZ712" s="34"/>
      <c r="CAA712" s="35"/>
      <c r="CAB712" s="36"/>
      <c r="CAC712" s="37"/>
      <c r="CAD712" s="34"/>
      <c r="CAE712" s="34"/>
      <c r="CAF712" s="41"/>
      <c r="CAG712" s="41"/>
      <c r="CAH712" s="41"/>
      <c r="CAI712" s="41"/>
      <c r="CAJ712" s="36"/>
      <c r="CAK712" s="41"/>
      <c r="CAL712" s="36"/>
      <c r="CAM712" s="34"/>
      <c r="CAN712" s="34"/>
      <c r="CAO712" s="37"/>
      <c r="CAP712" s="38"/>
      <c r="CAQ712" s="34"/>
      <c r="CAR712" s="39"/>
      <c r="CAS712" s="39"/>
      <c r="CAT712" s="39"/>
      <c r="CAU712" s="39"/>
      <c r="CAV712" s="39"/>
      <c r="CAW712" s="39"/>
      <c r="CAX712" s="39"/>
      <c r="CAY712" s="39"/>
      <c r="CAZ712" s="39"/>
      <c r="CBA712" s="39"/>
      <c r="CBB712" s="39"/>
      <c r="CBC712" s="37"/>
      <c r="CBD712" s="37"/>
      <c r="CBE712" s="37"/>
      <c r="CBF712" s="37"/>
      <c r="CBG712" s="34"/>
      <c r="CBH712" s="40"/>
      <c r="CBI712" s="34"/>
      <c r="CBJ712" s="34"/>
      <c r="CBK712" s="35"/>
      <c r="CBL712" s="36"/>
      <c r="CBM712" s="37"/>
      <c r="CBN712" s="34"/>
      <c r="CBO712" s="34"/>
      <c r="CBP712" s="41"/>
      <c r="CBQ712" s="41"/>
      <c r="CBR712" s="41"/>
      <c r="CBS712" s="41"/>
      <c r="CBT712" s="36"/>
      <c r="CBU712" s="41"/>
      <c r="CBV712" s="36"/>
      <c r="CBW712" s="34"/>
      <c r="CBX712" s="34"/>
      <c r="CBY712" s="37"/>
      <c r="CBZ712" s="38"/>
      <c r="CCA712" s="34"/>
      <c r="CCB712" s="39"/>
      <c r="CCC712" s="39"/>
      <c r="CCD712" s="39"/>
      <c r="CCE712" s="39"/>
      <c r="CCF712" s="39"/>
      <c r="CCG712" s="39"/>
      <c r="CCH712" s="39"/>
      <c r="CCI712" s="39"/>
      <c r="CCJ712" s="39"/>
      <c r="CCK712" s="39"/>
      <c r="CCL712" s="39"/>
      <c r="CCM712" s="37"/>
      <c r="CCN712" s="37"/>
      <c r="CCO712" s="37"/>
      <c r="CCP712" s="37"/>
      <c r="CCQ712" s="34"/>
      <c r="CCR712" s="40"/>
      <c r="CCS712" s="34"/>
      <c r="CCT712" s="34"/>
      <c r="CCU712" s="35"/>
      <c r="CCV712" s="36"/>
      <c r="CCW712" s="37"/>
      <c r="CCX712" s="34"/>
      <c r="CCY712" s="34"/>
      <c r="CCZ712" s="41"/>
      <c r="CDA712" s="41"/>
      <c r="CDB712" s="41"/>
      <c r="CDC712" s="41"/>
      <c r="CDD712" s="36"/>
      <c r="CDE712" s="41"/>
      <c r="CDF712" s="36"/>
      <c r="CDG712" s="34"/>
      <c r="CDH712" s="34"/>
      <c r="CDI712" s="37"/>
      <c r="CDJ712" s="38"/>
      <c r="CDK712" s="34"/>
      <c r="CDL712" s="39"/>
      <c r="CDM712" s="39"/>
      <c r="CDN712" s="39"/>
      <c r="CDO712" s="39"/>
      <c r="CDP712" s="39"/>
      <c r="CDQ712" s="39"/>
      <c r="CDR712" s="39"/>
      <c r="CDS712" s="39"/>
      <c r="CDT712" s="39"/>
      <c r="CDU712" s="39"/>
      <c r="CDV712" s="39"/>
      <c r="CDW712" s="37"/>
      <c r="CDX712" s="37"/>
      <c r="CDY712" s="37"/>
      <c r="CDZ712" s="37"/>
      <c r="CEA712" s="34"/>
      <c r="CEB712" s="40"/>
      <c r="CEC712" s="34"/>
      <c r="CED712" s="34"/>
      <c r="CEE712" s="35"/>
      <c r="CEF712" s="36"/>
      <c r="CEG712" s="37"/>
      <c r="CEH712" s="34"/>
      <c r="CEI712" s="34"/>
      <c r="CEJ712" s="41"/>
      <c r="CEK712" s="41"/>
      <c r="CEL712" s="41"/>
      <c r="CEM712" s="41"/>
      <c r="CEN712" s="36"/>
      <c r="CEO712" s="41"/>
      <c r="CEP712" s="36"/>
      <c r="CEQ712" s="34"/>
      <c r="CER712" s="34"/>
      <c r="CES712" s="37"/>
      <c r="CET712" s="38"/>
      <c r="CEU712" s="34"/>
      <c r="CEV712" s="39"/>
      <c r="CEW712" s="39"/>
      <c r="CEX712" s="39"/>
      <c r="CEY712" s="39"/>
      <c r="CEZ712" s="39"/>
      <c r="CFA712" s="39"/>
      <c r="CFB712" s="39"/>
      <c r="CFC712" s="39"/>
      <c r="CFD712" s="39"/>
      <c r="CFE712" s="39"/>
      <c r="CFF712" s="39"/>
      <c r="CFG712" s="37"/>
      <c r="CFH712" s="37"/>
      <c r="CFI712" s="37"/>
      <c r="CFJ712" s="37"/>
      <c r="CFK712" s="34"/>
      <c r="CFL712" s="40"/>
      <c r="CFM712" s="34"/>
      <c r="CFN712" s="34"/>
      <c r="CFO712" s="35"/>
      <c r="CFP712" s="36"/>
      <c r="CFQ712" s="37"/>
      <c r="CFR712" s="34"/>
      <c r="CFS712" s="34"/>
      <c r="CFT712" s="41"/>
      <c r="CFU712" s="41"/>
      <c r="CFV712" s="41"/>
      <c r="CFW712" s="41"/>
      <c r="CFX712" s="36"/>
      <c r="CFY712" s="41"/>
      <c r="CFZ712" s="36"/>
      <c r="CGA712" s="34"/>
      <c r="CGB712" s="34"/>
      <c r="CGC712" s="37"/>
      <c r="CGD712" s="38"/>
      <c r="CGE712" s="34"/>
      <c r="CGF712" s="39"/>
      <c r="CGG712" s="39"/>
      <c r="CGH712" s="39"/>
      <c r="CGI712" s="39"/>
      <c r="CGJ712" s="39"/>
      <c r="CGK712" s="39"/>
      <c r="CGL712" s="39"/>
      <c r="CGM712" s="39"/>
      <c r="CGN712" s="39"/>
      <c r="CGO712" s="39"/>
      <c r="CGP712" s="39"/>
      <c r="CGQ712" s="37"/>
      <c r="CGR712" s="37"/>
      <c r="CGS712" s="37"/>
      <c r="CGT712" s="37"/>
      <c r="CGU712" s="34"/>
      <c r="CGV712" s="40"/>
      <c r="CGW712" s="34"/>
      <c r="CGX712" s="34"/>
      <c r="CGY712" s="35"/>
      <c r="CGZ712" s="36"/>
      <c r="CHA712" s="37"/>
      <c r="CHB712" s="34"/>
      <c r="CHC712" s="34"/>
      <c r="CHD712" s="41"/>
      <c r="CHE712" s="41"/>
      <c r="CHF712" s="41"/>
      <c r="CHG712" s="41"/>
      <c r="CHH712" s="36"/>
      <c r="CHI712" s="41"/>
      <c r="CHJ712" s="36"/>
      <c r="CHK712" s="34"/>
      <c r="CHL712" s="34"/>
      <c r="CHM712" s="37"/>
      <c r="CHN712" s="38"/>
      <c r="CHO712" s="34"/>
      <c r="CHP712" s="39"/>
      <c r="CHQ712" s="39"/>
      <c r="CHR712" s="39"/>
      <c r="CHS712" s="39"/>
      <c r="CHT712" s="39"/>
      <c r="CHU712" s="39"/>
      <c r="CHV712" s="39"/>
      <c r="CHW712" s="39"/>
      <c r="CHX712" s="39"/>
      <c r="CHY712" s="39"/>
      <c r="CHZ712" s="39"/>
      <c r="CIA712" s="37"/>
      <c r="CIB712" s="37"/>
      <c r="CIC712" s="37"/>
      <c r="CID712" s="37"/>
      <c r="CIE712" s="34"/>
      <c r="CIF712" s="40"/>
      <c r="CIG712" s="34"/>
      <c r="CIH712" s="34"/>
      <c r="CII712" s="35"/>
      <c r="CIJ712" s="36"/>
      <c r="CIK712" s="37"/>
      <c r="CIL712" s="34"/>
      <c r="CIM712" s="34"/>
      <c r="CIN712" s="41"/>
      <c r="CIO712" s="41"/>
      <c r="CIP712" s="41"/>
      <c r="CIQ712" s="41"/>
      <c r="CIR712" s="36"/>
      <c r="CIS712" s="41"/>
      <c r="CIT712" s="36"/>
      <c r="CIU712" s="34"/>
      <c r="CIV712" s="34"/>
      <c r="CIW712" s="37"/>
      <c r="CIX712" s="38"/>
      <c r="CIY712" s="34"/>
      <c r="CIZ712" s="39"/>
      <c r="CJA712" s="39"/>
      <c r="CJB712" s="39"/>
      <c r="CJC712" s="39"/>
      <c r="CJD712" s="39"/>
      <c r="CJE712" s="39"/>
      <c r="CJF712" s="39"/>
      <c r="CJG712" s="39"/>
      <c r="CJH712" s="39"/>
      <c r="CJI712" s="39"/>
      <c r="CJJ712" s="39"/>
      <c r="CJK712" s="37"/>
      <c r="CJL712" s="37"/>
      <c r="CJM712" s="37"/>
      <c r="CJN712" s="37"/>
      <c r="CJO712" s="34"/>
      <c r="CJP712" s="40"/>
      <c r="CJQ712" s="34"/>
      <c r="CJR712" s="34"/>
      <c r="CJS712" s="35"/>
      <c r="CJT712" s="36"/>
      <c r="CJU712" s="37"/>
      <c r="CJV712" s="34"/>
      <c r="CJW712" s="34"/>
      <c r="CJX712" s="41"/>
      <c r="CJY712" s="41"/>
      <c r="CJZ712" s="41"/>
      <c r="CKA712" s="41"/>
      <c r="CKB712" s="36"/>
      <c r="CKC712" s="41"/>
      <c r="CKD712" s="36"/>
      <c r="CKE712" s="34"/>
      <c r="CKF712" s="34"/>
      <c r="CKG712" s="37"/>
      <c r="CKH712" s="38"/>
      <c r="CKI712" s="34"/>
      <c r="CKJ712" s="39"/>
      <c r="CKK712" s="39"/>
      <c r="CKL712" s="39"/>
      <c r="CKM712" s="39"/>
      <c r="CKN712" s="39"/>
      <c r="CKO712" s="39"/>
      <c r="CKP712" s="39"/>
      <c r="CKQ712" s="39"/>
      <c r="CKR712" s="39"/>
      <c r="CKS712" s="39"/>
      <c r="CKT712" s="39"/>
      <c r="CKU712" s="37"/>
      <c r="CKV712" s="37"/>
      <c r="CKW712" s="37"/>
      <c r="CKX712" s="37"/>
      <c r="CKY712" s="34"/>
      <c r="CKZ712" s="40"/>
      <c r="CLA712" s="34"/>
      <c r="CLB712" s="34"/>
      <c r="CLC712" s="35"/>
      <c r="CLD712" s="36"/>
      <c r="CLE712" s="37"/>
      <c r="CLF712" s="34"/>
      <c r="CLG712" s="34"/>
      <c r="CLH712" s="41"/>
      <c r="CLI712" s="41"/>
      <c r="CLJ712" s="41"/>
      <c r="CLK712" s="41"/>
      <c r="CLL712" s="36"/>
      <c r="CLM712" s="41"/>
      <c r="CLN712" s="36"/>
      <c r="CLO712" s="34"/>
      <c r="CLP712" s="34"/>
      <c r="CLQ712" s="37"/>
      <c r="CLR712" s="38"/>
      <c r="CLS712" s="34"/>
      <c r="CLT712" s="39"/>
      <c r="CLU712" s="39"/>
      <c r="CLV712" s="39"/>
      <c r="CLW712" s="39"/>
      <c r="CLX712" s="39"/>
      <c r="CLY712" s="39"/>
      <c r="CLZ712" s="39"/>
      <c r="CMA712" s="39"/>
      <c r="CMB712" s="39"/>
      <c r="CMC712" s="39"/>
      <c r="CMD712" s="39"/>
      <c r="CME712" s="37"/>
      <c r="CMF712" s="37"/>
      <c r="CMG712" s="37"/>
      <c r="CMH712" s="37"/>
      <c r="CMI712" s="34"/>
      <c r="CMJ712" s="40"/>
      <c r="CMK712" s="34"/>
      <c r="CML712" s="34"/>
      <c r="CMM712" s="35"/>
      <c r="CMN712" s="36"/>
      <c r="CMO712" s="37"/>
      <c r="CMP712" s="34"/>
      <c r="CMQ712" s="34"/>
      <c r="CMR712" s="41"/>
      <c r="CMS712" s="41"/>
      <c r="CMT712" s="41"/>
      <c r="CMU712" s="41"/>
      <c r="CMV712" s="36"/>
      <c r="CMW712" s="41"/>
      <c r="CMX712" s="36"/>
      <c r="CMY712" s="34"/>
      <c r="CMZ712" s="34"/>
      <c r="CNA712" s="37"/>
      <c r="CNB712" s="38"/>
      <c r="CNC712" s="34"/>
      <c r="CND712" s="39"/>
      <c r="CNE712" s="39"/>
      <c r="CNF712" s="39"/>
      <c r="CNG712" s="39"/>
      <c r="CNH712" s="39"/>
      <c r="CNI712" s="39"/>
      <c r="CNJ712" s="39"/>
      <c r="CNK712" s="39"/>
      <c r="CNL712" s="39"/>
      <c r="CNM712" s="39"/>
      <c r="CNN712" s="39"/>
      <c r="CNO712" s="37"/>
      <c r="CNP712" s="37"/>
      <c r="CNQ712" s="37"/>
      <c r="CNR712" s="37"/>
      <c r="CNS712" s="34"/>
      <c r="CNT712" s="40"/>
      <c r="CNU712" s="34"/>
      <c r="CNV712" s="34"/>
      <c r="CNW712" s="35"/>
      <c r="CNX712" s="36"/>
      <c r="CNY712" s="37"/>
      <c r="CNZ712" s="34"/>
      <c r="COA712" s="34"/>
      <c r="COB712" s="41"/>
      <c r="COC712" s="41"/>
      <c r="COD712" s="41"/>
      <c r="COE712" s="41"/>
      <c r="COF712" s="36"/>
      <c r="COG712" s="41"/>
      <c r="COH712" s="36"/>
      <c r="COI712" s="34"/>
      <c r="COJ712" s="34"/>
      <c r="COK712" s="37"/>
      <c r="COL712" s="38"/>
      <c r="COM712" s="34"/>
      <c r="CON712" s="39"/>
      <c r="COO712" s="39"/>
      <c r="COP712" s="39"/>
      <c r="COQ712" s="39"/>
      <c r="COR712" s="39"/>
      <c r="COS712" s="39"/>
      <c r="COT712" s="39"/>
      <c r="COU712" s="39"/>
      <c r="COV712" s="39"/>
      <c r="COW712" s="39"/>
      <c r="COX712" s="39"/>
      <c r="COY712" s="37"/>
      <c r="COZ712" s="37"/>
      <c r="CPA712" s="37"/>
      <c r="CPB712" s="37"/>
      <c r="CPC712" s="34"/>
      <c r="CPD712" s="40"/>
      <c r="CPE712" s="34"/>
      <c r="CPF712" s="34"/>
      <c r="CPG712" s="35"/>
      <c r="CPH712" s="36"/>
      <c r="CPI712" s="37"/>
      <c r="CPJ712" s="34"/>
      <c r="CPK712" s="34"/>
      <c r="CPL712" s="41"/>
      <c r="CPM712" s="41"/>
      <c r="CPN712" s="41"/>
      <c r="CPO712" s="41"/>
      <c r="CPP712" s="36"/>
      <c r="CPQ712" s="41"/>
      <c r="CPR712" s="36"/>
      <c r="CPS712" s="34"/>
      <c r="CPT712" s="34"/>
      <c r="CPU712" s="37"/>
      <c r="CPV712" s="38"/>
      <c r="CPW712" s="34"/>
      <c r="CPX712" s="39"/>
      <c r="CPY712" s="39"/>
      <c r="CPZ712" s="39"/>
      <c r="CQA712" s="39"/>
      <c r="CQB712" s="39"/>
      <c r="CQC712" s="39"/>
      <c r="CQD712" s="39"/>
      <c r="CQE712" s="39"/>
      <c r="CQF712" s="39"/>
      <c r="CQG712" s="39"/>
      <c r="CQH712" s="39"/>
      <c r="CQI712" s="37"/>
      <c r="CQJ712" s="37"/>
      <c r="CQK712" s="37"/>
      <c r="CQL712" s="37"/>
      <c r="CQM712" s="34"/>
      <c r="CQN712" s="40"/>
      <c r="CQO712" s="34"/>
      <c r="CQP712" s="34"/>
      <c r="CQQ712" s="35"/>
      <c r="CQR712" s="36"/>
      <c r="CQS712" s="37"/>
      <c r="CQT712" s="34"/>
      <c r="CQU712" s="34"/>
      <c r="CQV712" s="41"/>
      <c r="CQW712" s="41"/>
      <c r="CQX712" s="41"/>
      <c r="CQY712" s="41"/>
      <c r="CQZ712" s="36"/>
      <c r="CRA712" s="41"/>
      <c r="CRB712" s="36"/>
      <c r="CRC712" s="34"/>
      <c r="CRD712" s="34"/>
      <c r="CRE712" s="37"/>
      <c r="CRF712" s="38"/>
      <c r="CRG712" s="34"/>
      <c r="CRH712" s="39"/>
      <c r="CRI712" s="39"/>
      <c r="CRJ712" s="39"/>
      <c r="CRK712" s="39"/>
      <c r="CRL712" s="39"/>
      <c r="CRM712" s="39"/>
      <c r="CRN712" s="39"/>
      <c r="CRO712" s="39"/>
      <c r="CRP712" s="39"/>
      <c r="CRQ712" s="39"/>
      <c r="CRR712" s="39"/>
      <c r="CRS712" s="37"/>
      <c r="CRT712" s="37"/>
      <c r="CRU712" s="37"/>
      <c r="CRV712" s="37"/>
      <c r="CRW712" s="34"/>
      <c r="CRX712" s="40"/>
      <c r="CRY712" s="34"/>
      <c r="CRZ712" s="34"/>
      <c r="CSA712" s="35"/>
      <c r="CSB712" s="36"/>
      <c r="CSC712" s="37"/>
      <c r="CSD712" s="34"/>
      <c r="CSE712" s="34"/>
      <c r="CSF712" s="41"/>
      <c r="CSG712" s="41"/>
      <c r="CSH712" s="41"/>
      <c r="CSI712" s="41"/>
      <c r="CSJ712" s="36"/>
      <c r="CSK712" s="41"/>
      <c r="CSL712" s="36"/>
      <c r="CSM712" s="34"/>
      <c r="CSN712" s="34"/>
      <c r="CSO712" s="37"/>
      <c r="CSP712" s="38"/>
      <c r="CSQ712" s="34"/>
      <c r="CSR712" s="39"/>
      <c r="CSS712" s="39"/>
      <c r="CST712" s="39"/>
      <c r="CSU712" s="39"/>
      <c r="CSV712" s="39"/>
      <c r="CSW712" s="39"/>
      <c r="CSX712" s="39"/>
      <c r="CSY712" s="39"/>
      <c r="CSZ712" s="39"/>
      <c r="CTA712" s="39"/>
      <c r="CTB712" s="39"/>
      <c r="CTC712" s="37"/>
      <c r="CTD712" s="37"/>
      <c r="CTE712" s="37"/>
      <c r="CTF712" s="37"/>
      <c r="CTG712" s="34"/>
      <c r="CTH712" s="40"/>
      <c r="CTI712" s="34"/>
      <c r="CTJ712" s="34"/>
      <c r="CTK712" s="35"/>
      <c r="CTL712" s="36"/>
      <c r="CTM712" s="37"/>
      <c r="CTN712" s="34"/>
      <c r="CTO712" s="34"/>
      <c r="CTP712" s="41"/>
      <c r="CTQ712" s="41"/>
      <c r="CTR712" s="41"/>
      <c r="CTS712" s="41"/>
      <c r="CTT712" s="36"/>
      <c r="CTU712" s="41"/>
      <c r="CTV712" s="36"/>
      <c r="CTW712" s="34"/>
      <c r="CTX712" s="34"/>
      <c r="CTY712" s="37"/>
      <c r="CTZ712" s="38"/>
      <c r="CUA712" s="34"/>
      <c r="CUB712" s="39"/>
      <c r="CUC712" s="39"/>
      <c r="CUD712" s="39"/>
      <c r="CUE712" s="39"/>
      <c r="CUF712" s="39"/>
      <c r="CUG712" s="39"/>
      <c r="CUH712" s="39"/>
      <c r="CUI712" s="39"/>
      <c r="CUJ712" s="39"/>
      <c r="CUK712" s="39"/>
      <c r="CUL712" s="39"/>
      <c r="CUM712" s="37"/>
      <c r="CUN712" s="37"/>
      <c r="CUO712" s="37"/>
      <c r="CUP712" s="37"/>
      <c r="CUQ712" s="34"/>
      <c r="CUR712" s="40"/>
      <c r="CUS712" s="34"/>
      <c r="CUT712" s="34"/>
      <c r="CUU712" s="35"/>
      <c r="CUV712" s="36"/>
      <c r="CUW712" s="37"/>
      <c r="CUX712" s="34"/>
      <c r="CUY712" s="34"/>
      <c r="CUZ712" s="41"/>
      <c r="CVA712" s="41"/>
      <c r="CVB712" s="41"/>
      <c r="CVC712" s="41"/>
      <c r="CVD712" s="36"/>
      <c r="CVE712" s="41"/>
      <c r="CVF712" s="36"/>
      <c r="CVG712" s="34"/>
      <c r="CVH712" s="34"/>
      <c r="CVI712" s="37"/>
      <c r="CVJ712" s="38"/>
      <c r="CVK712" s="34"/>
      <c r="CVL712" s="39"/>
      <c r="CVM712" s="39"/>
      <c r="CVN712" s="39"/>
      <c r="CVO712" s="39"/>
      <c r="CVP712" s="39"/>
      <c r="CVQ712" s="39"/>
      <c r="CVR712" s="39"/>
      <c r="CVS712" s="39"/>
      <c r="CVT712" s="39"/>
      <c r="CVU712" s="39"/>
      <c r="CVV712" s="39"/>
      <c r="CVW712" s="37"/>
      <c r="CVX712" s="37"/>
      <c r="CVY712" s="37"/>
      <c r="CVZ712" s="37"/>
      <c r="CWA712" s="34"/>
      <c r="CWB712" s="40"/>
      <c r="CWC712" s="34"/>
      <c r="CWD712" s="34"/>
      <c r="CWE712" s="35"/>
      <c r="CWF712" s="36"/>
      <c r="CWG712" s="37"/>
      <c r="CWH712" s="34"/>
      <c r="CWI712" s="34"/>
      <c r="CWJ712" s="41"/>
      <c r="CWK712" s="41"/>
      <c r="CWL712" s="41"/>
      <c r="CWM712" s="41"/>
      <c r="CWN712" s="36"/>
      <c r="CWO712" s="41"/>
      <c r="CWP712" s="36"/>
      <c r="CWQ712" s="34"/>
      <c r="CWR712" s="34"/>
      <c r="CWS712" s="37"/>
      <c r="CWT712" s="38"/>
      <c r="CWU712" s="34"/>
      <c r="CWV712" s="39"/>
      <c r="CWW712" s="39"/>
      <c r="CWX712" s="39"/>
      <c r="CWY712" s="39"/>
      <c r="CWZ712" s="39"/>
      <c r="CXA712" s="39"/>
      <c r="CXB712" s="39"/>
      <c r="CXC712" s="39"/>
      <c r="CXD712" s="39"/>
      <c r="CXE712" s="39"/>
      <c r="CXF712" s="39"/>
      <c r="CXG712" s="37"/>
      <c r="CXH712" s="37"/>
      <c r="CXI712" s="37"/>
      <c r="CXJ712" s="37"/>
      <c r="CXK712" s="34"/>
      <c r="CXL712" s="40"/>
      <c r="CXM712" s="34"/>
      <c r="CXN712" s="34"/>
      <c r="CXO712" s="35"/>
      <c r="CXP712" s="36"/>
      <c r="CXQ712" s="37"/>
      <c r="CXR712" s="34"/>
      <c r="CXS712" s="34"/>
      <c r="CXT712" s="41"/>
      <c r="CXU712" s="41"/>
      <c r="CXV712" s="41"/>
      <c r="CXW712" s="41"/>
      <c r="CXX712" s="36"/>
      <c r="CXY712" s="41"/>
      <c r="CXZ712" s="36"/>
      <c r="CYA712" s="34"/>
      <c r="CYB712" s="34"/>
      <c r="CYC712" s="37"/>
      <c r="CYD712" s="38"/>
      <c r="CYE712" s="34"/>
      <c r="CYF712" s="39"/>
      <c r="CYG712" s="39"/>
      <c r="CYH712" s="39"/>
      <c r="CYI712" s="39"/>
      <c r="CYJ712" s="39"/>
      <c r="CYK712" s="39"/>
      <c r="CYL712" s="39"/>
      <c r="CYM712" s="39"/>
      <c r="CYN712" s="39"/>
      <c r="CYO712" s="39"/>
      <c r="CYP712" s="39"/>
      <c r="CYQ712" s="37"/>
      <c r="CYR712" s="37"/>
      <c r="CYS712" s="37"/>
      <c r="CYT712" s="37"/>
      <c r="CYU712" s="34"/>
      <c r="CYV712" s="40"/>
      <c r="CYW712" s="34"/>
      <c r="CYX712" s="34"/>
      <c r="CYY712" s="35"/>
      <c r="CYZ712" s="36"/>
      <c r="CZA712" s="37"/>
      <c r="CZB712" s="34"/>
      <c r="CZC712" s="34"/>
      <c r="CZD712" s="41"/>
      <c r="CZE712" s="41"/>
      <c r="CZF712" s="41"/>
      <c r="CZG712" s="41"/>
      <c r="CZH712" s="36"/>
      <c r="CZI712" s="41"/>
      <c r="CZJ712" s="36"/>
      <c r="CZK712" s="34"/>
      <c r="CZL712" s="34"/>
      <c r="CZM712" s="37"/>
      <c r="CZN712" s="38"/>
      <c r="CZO712" s="34"/>
      <c r="CZP712" s="39"/>
      <c r="CZQ712" s="39"/>
      <c r="CZR712" s="39"/>
      <c r="CZS712" s="39"/>
      <c r="CZT712" s="39"/>
      <c r="CZU712" s="39"/>
      <c r="CZV712" s="39"/>
      <c r="CZW712" s="39"/>
      <c r="CZX712" s="39"/>
      <c r="CZY712" s="39"/>
      <c r="CZZ712" s="39"/>
      <c r="DAA712" s="37"/>
      <c r="DAB712" s="37"/>
      <c r="DAC712" s="37"/>
      <c r="DAD712" s="37"/>
      <c r="DAE712" s="34"/>
      <c r="DAF712" s="40"/>
      <c r="DAG712" s="34"/>
      <c r="DAH712" s="34"/>
      <c r="DAI712" s="35"/>
      <c r="DAJ712" s="36"/>
      <c r="DAK712" s="37"/>
      <c r="DAL712" s="34"/>
      <c r="DAM712" s="34"/>
      <c r="DAN712" s="41"/>
      <c r="DAO712" s="41"/>
      <c r="DAP712" s="41"/>
      <c r="DAQ712" s="41"/>
      <c r="DAR712" s="36"/>
      <c r="DAS712" s="41"/>
      <c r="DAT712" s="36"/>
      <c r="DAU712" s="34"/>
      <c r="DAV712" s="34"/>
      <c r="DAW712" s="37"/>
      <c r="DAX712" s="38"/>
      <c r="DAY712" s="34"/>
      <c r="DAZ712" s="39"/>
      <c r="DBA712" s="39"/>
      <c r="DBB712" s="39"/>
      <c r="DBC712" s="39"/>
      <c r="DBD712" s="39"/>
      <c r="DBE712" s="39"/>
      <c r="DBF712" s="39"/>
      <c r="DBG712" s="39"/>
      <c r="DBH712" s="39"/>
      <c r="DBI712" s="39"/>
      <c r="DBJ712" s="39"/>
      <c r="DBK712" s="37"/>
      <c r="DBL712" s="37"/>
      <c r="DBM712" s="37"/>
      <c r="DBN712" s="37"/>
      <c r="DBO712" s="34"/>
      <c r="DBP712" s="40"/>
      <c r="DBQ712" s="34"/>
      <c r="DBR712" s="34"/>
      <c r="DBS712" s="35"/>
      <c r="DBT712" s="36"/>
      <c r="DBU712" s="37"/>
      <c r="DBV712" s="34"/>
      <c r="DBW712" s="34"/>
      <c r="DBX712" s="41"/>
      <c r="DBY712" s="41"/>
      <c r="DBZ712" s="41"/>
      <c r="DCA712" s="41"/>
      <c r="DCB712" s="36"/>
      <c r="DCC712" s="41"/>
      <c r="DCD712" s="36"/>
      <c r="DCE712" s="34"/>
      <c r="DCF712" s="34"/>
      <c r="DCG712" s="37"/>
      <c r="DCH712" s="38"/>
      <c r="DCI712" s="34"/>
      <c r="DCJ712" s="39"/>
      <c r="DCK712" s="39"/>
      <c r="DCL712" s="39"/>
      <c r="DCM712" s="39"/>
      <c r="DCN712" s="39"/>
      <c r="DCO712" s="39"/>
      <c r="DCP712" s="39"/>
      <c r="DCQ712" s="39"/>
      <c r="DCR712" s="39"/>
      <c r="DCS712" s="39"/>
      <c r="DCT712" s="39"/>
      <c r="DCU712" s="37"/>
      <c r="DCV712" s="37"/>
      <c r="DCW712" s="37"/>
      <c r="DCX712" s="37"/>
      <c r="DCY712" s="34"/>
      <c r="DCZ712" s="40"/>
      <c r="DDA712" s="34"/>
      <c r="DDB712" s="34"/>
      <c r="DDC712" s="35"/>
      <c r="DDD712" s="36"/>
      <c r="DDE712" s="37"/>
      <c r="DDF712" s="34"/>
      <c r="DDG712" s="34"/>
      <c r="DDH712" s="41"/>
      <c r="DDI712" s="41"/>
      <c r="DDJ712" s="41"/>
      <c r="DDK712" s="41"/>
      <c r="DDL712" s="36"/>
      <c r="DDM712" s="41"/>
      <c r="DDN712" s="36"/>
      <c r="DDO712" s="34"/>
      <c r="DDP712" s="34"/>
      <c r="DDQ712" s="37"/>
      <c r="DDR712" s="38"/>
      <c r="DDS712" s="34"/>
      <c r="DDT712" s="39"/>
      <c r="DDU712" s="39"/>
      <c r="DDV712" s="39"/>
      <c r="DDW712" s="39"/>
      <c r="DDX712" s="39"/>
      <c r="DDY712" s="39"/>
      <c r="DDZ712" s="39"/>
      <c r="DEA712" s="39"/>
      <c r="DEB712" s="39"/>
      <c r="DEC712" s="39"/>
      <c r="DED712" s="39"/>
      <c r="DEE712" s="37"/>
      <c r="DEF712" s="37"/>
      <c r="DEG712" s="37"/>
      <c r="DEH712" s="37"/>
      <c r="DEI712" s="34"/>
      <c r="DEJ712" s="40"/>
      <c r="DEK712" s="34"/>
      <c r="DEL712" s="34"/>
      <c r="DEM712" s="35"/>
      <c r="DEN712" s="36"/>
      <c r="DEO712" s="37"/>
      <c r="DEP712" s="34"/>
      <c r="DEQ712" s="34"/>
      <c r="DER712" s="41"/>
      <c r="DES712" s="41"/>
      <c r="DET712" s="41"/>
      <c r="DEU712" s="41"/>
      <c r="DEV712" s="36"/>
      <c r="DEW712" s="41"/>
      <c r="DEX712" s="36"/>
      <c r="DEY712" s="34"/>
      <c r="DEZ712" s="34"/>
      <c r="DFA712" s="37"/>
      <c r="DFB712" s="38"/>
      <c r="DFC712" s="34"/>
      <c r="DFD712" s="39"/>
      <c r="DFE712" s="39"/>
      <c r="DFF712" s="39"/>
      <c r="DFG712" s="39"/>
      <c r="DFH712" s="39"/>
      <c r="DFI712" s="39"/>
      <c r="DFJ712" s="39"/>
      <c r="DFK712" s="39"/>
      <c r="DFL712" s="39"/>
      <c r="DFM712" s="39"/>
      <c r="DFN712" s="39"/>
      <c r="DFO712" s="37"/>
      <c r="DFP712" s="37"/>
      <c r="DFQ712" s="37"/>
      <c r="DFR712" s="37"/>
      <c r="DFS712" s="34"/>
      <c r="DFT712" s="40"/>
      <c r="DFU712" s="34"/>
      <c r="DFV712" s="34"/>
      <c r="DFW712" s="35"/>
      <c r="DFX712" s="36"/>
      <c r="DFY712" s="37"/>
      <c r="DFZ712" s="34"/>
      <c r="DGA712" s="34"/>
      <c r="DGB712" s="41"/>
      <c r="DGC712" s="41"/>
      <c r="DGD712" s="41"/>
      <c r="DGE712" s="41"/>
      <c r="DGF712" s="36"/>
      <c r="DGG712" s="41"/>
      <c r="DGH712" s="36"/>
      <c r="DGI712" s="34"/>
      <c r="DGJ712" s="34"/>
      <c r="DGK712" s="37"/>
      <c r="DGL712" s="38"/>
      <c r="DGM712" s="34"/>
      <c r="DGN712" s="39"/>
      <c r="DGO712" s="39"/>
      <c r="DGP712" s="39"/>
      <c r="DGQ712" s="39"/>
      <c r="DGR712" s="39"/>
      <c r="DGS712" s="39"/>
      <c r="DGT712" s="39"/>
      <c r="DGU712" s="39"/>
      <c r="DGV712" s="39"/>
      <c r="DGW712" s="39"/>
      <c r="DGX712" s="39"/>
      <c r="DGY712" s="37"/>
      <c r="DGZ712" s="37"/>
      <c r="DHA712" s="37"/>
      <c r="DHB712" s="37"/>
      <c r="DHC712" s="34"/>
      <c r="DHD712" s="40"/>
      <c r="DHE712" s="34"/>
      <c r="DHF712" s="34"/>
      <c r="DHG712" s="35"/>
      <c r="DHH712" s="36"/>
      <c r="DHI712" s="37"/>
      <c r="DHJ712" s="34"/>
      <c r="DHK712" s="34"/>
      <c r="DHL712" s="41"/>
      <c r="DHM712" s="41"/>
      <c r="DHN712" s="41"/>
      <c r="DHO712" s="41"/>
      <c r="DHP712" s="36"/>
      <c r="DHQ712" s="41"/>
      <c r="DHR712" s="36"/>
      <c r="DHS712" s="34"/>
      <c r="DHT712" s="34"/>
      <c r="DHU712" s="37"/>
      <c r="DHV712" s="38"/>
      <c r="DHW712" s="34"/>
      <c r="DHX712" s="39"/>
      <c r="DHY712" s="39"/>
      <c r="DHZ712" s="39"/>
      <c r="DIA712" s="39"/>
      <c r="DIB712" s="39"/>
      <c r="DIC712" s="39"/>
      <c r="DID712" s="39"/>
      <c r="DIE712" s="39"/>
      <c r="DIF712" s="39"/>
      <c r="DIG712" s="39"/>
      <c r="DIH712" s="39"/>
      <c r="DII712" s="37"/>
      <c r="DIJ712" s="37"/>
      <c r="DIK712" s="37"/>
      <c r="DIL712" s="37"/>
      <c r="DIM712" s="34"/>
      <c r="DIN712" s="40"/>
      <c r="DIO712" s="34"/>
      <c r="DIP712" s="34"/>
      <c r="DIQ712" s="35"/>
      <c r="DIR712" s="36"/>
      <c r="DIS712" s="37"/>
      <c r="DIT712" s="34"/>
      <c r="DIU712" s="34"/>
      <c r="DIV712" s="41"/>
      <c r="DIW712" s="41"/>
      <c r="DIX712" s="41"/>
      <c r="DIY712" s="41"/>
      <c r="DIZ712" s="36"/>
      <c r="DJA712" s="41"/>
      <c r="DJB712" s="36"/>
      <c r="DJC712" s="34"/>
      <c r="DJD712" s="34"/>
      <c r="DJE712" s="37"/>
      <c r="DJF712" s="38"/>
      <c r="DJG712" s="34"/>
      <c r="DJH712" s="39"/>
      <c r="DJI712" s="39"/>
      <c r="DJJ712" s="39"/>
      <c r="DJK712" s="39"/>
      <c r="DJL712" s="39"/>
      <c r="DJM712" s="39"/>
      <c r="DJN712" s="39"/>
      <c r="DJO712" s="39"/>
      <c r="DJP712" s="39"/>
      <c r="DJQ712" s="39"/>
      <c r="DJR712" s="39"/>
      <c r="DJS712" s="37"/>
      <c r="DJT712" s="37"/>
      <c r="DJU712" s="37"/>
      <c r="DJV712" s="37"/>
      <c r="DJW712" s="34"/>
      <c r="DJX712" s="40"/>
      <c r="DJY712" s="34"/>
      <c r="DJZ712" s="34"/>
      <c r="DKA712" s="35"/>
      <c r="DKB712" s="36"/>
      <c r="DKC712" s="37"/>
      <c r="DKD712" s="34"/>
      <c r="DKE712" s="34"/>
      <c r="DKF712" s="41"/>
      <c r="DKG712" s="41"/>
      <c r="DKH712" s="41"/>
      <c r="DKI712" s="41"/>
      <c r="DKJ712" s="36"/>
      <c r="DKK712" s="41"/>
      <c r="DKL712" s="36"/>
      <c r="DKM712" s="34"/>
      <c r="DKN712" s="34"/>
      <c r="DKO712" s="37"/>
      <c r="DKP712" s="38"/>
      <c r="DKQ712" s="34"/>
      <c r="DKR712" s="39"/>
      <c r="DKS712" s="39"/>
      <c r="DKT712" s="39"/>
      <c r="DKU712" s="39"/>
      <c r="DKV712" s="39"/>
      <c r="DKW712" s="39"/>
      <c r="DKX712" s="39"/>
      <c r="DKY712" s="39"/>
      <c r="DKZ712" s="39"/>
      <c r="DLA712" s="39"/>
      <c r="DLB712" s="39"/>
      <c r="DLC712" s="37"/>
      <c r="DLD712" s="37"/>
      <c r="DLE712" s="37"/>
      <c r="DLF712" s="37"/>
      <c r="DLG712" s="34"/>
      <c r="DLH712" s="40"/>
      <c r="DLI712" s="34"/>
      <c r="DLJ712" s="34"/>
      <c r="DLK712" s="35"/>
      <c r="DLL712" s="36"/>
      <c r="DLM712" s="37"/>
      <c r="DLN712" s="34"/>
      <c r="DLO712" s="34"/>
      <c r="DLP712" s="41"/>
      <c r="DLQ712" s="41"/>
      <c r="DLR712" s="41"/>
      <c r="DLS712" s="41"/>
      <c r="DLT712" s="36"/>
      <c r="DLU712" s="41"/>
      <c r="DLV712" s="36"/>
      <c r="DLW712" s="34"/>
      <c r="DLX712" s="34"/>
      <c r="DLY712" s="37"/>
      <c r="DLZ712" s="38"/>
      <c r="DMA712" s="34"/>
      <c r="DMB712" s="39"/>
      <c r="DMC712" s="39"/>
      <c r="DMD712" s="39"/>
      <c r="DME712" s="39"/>
      <c r="DMF712" s="39"/>
      <c r="DMG712" s="39"/>
      <c r="DMH712" s="39"/>
      <c r="DMI712" s="39"/>
      <c r="DMJ712" s="39"/>
      <c r="DMK712" s="39"/>
      <c r="DML712" s="39"/>
      <c r="DMM712" s="37"/>
      <c r="DMN712" s="37"/>
      <c r="DMO712" s="37"/>
      <c r="DMP712" s="37"/>
      <c r="DMQ712" s="34"/>
      <c r="DMR712" s="40"/>
      <c r="DMS712" s="34"/>
      <c r="DMT712" s="34"/>
      <c r="DMU712" s="35"/>
      <c r="DMV712" s="36"/>
      <c r="DMW712" s="37"/>
      <c r="DMX712" s="34"/>
      <c r="DMY712" s="34"/>
      <c r="DMZ712" s="41"/>
      <c r="DNA712" s="41"/>
      <c r="DNB712" s="41"/>
      <c r="DNC712" s="41"/>
      <c r="DND712" s="36"/>
      <c r="DNE712" s="41"/>
      <c r="DNF712" s="36"/>
      <c r="DNG712" s="34"/>
      <c r="DNH712" s="34"/>
      <c r="DNI712" s="37"/>
      <c r="DNJ712" s="38"/>
      <c r="DNK712" s="34"/>
      <c r="DNL712" s="39"/>
      <c r="DNM712" s="39"/>
      <c r="DNN712" s="39"/>
      <c r="DNO712" s="39"/>
      <c r="DNP712" s="39"/>
      <c r="DNQ712" s="39"/>
      <c r="DNR712" s="39"/>
      <c r="DNS712" s="39"/>
      <c r="DNT712" s="39"/>
      <c r="DNU712" s="39"/>
      <c r="DNV712" s="39"/>
      <c r="DNW712" s="37"/>
      <c r="DNX712" s="37"/>
      <c r="DNY712" s="37"/>
      <c r="DNZ712" s="37"/>
      <c r="DOA712" s="34"/>
      <c r="DOB712" s="40"/>
      <c r="DOC712" s="34"/>
      <c r="DOD712" s="34"/>
      <c r="DOE712" s="35"/>
      <c r="DOF712" s="36"/>
      <c r="DOG712" s="37"/>
      <c r="DOH712" s="34"/>
      <c r="DOI712" s="34"/>
      <c r="DOJ712" s="41"/>
      <c r="DOK712" s="41"/>
      <c r="DOL712" s="41"/>
      <c r="DOM712" s="41"/>
      <c r="DON712" s="36"/>
      <c r="DOO712" s="41"/>
      <c r="DOP712" s="36"/>
      <c r="DOQ712" s="34"/>
      <c r="DOR712" s="34"/>
      <c r="DOS712" s="37"/>
      <c r="DOT712" s="38"/>
      <c r="DOU712" s="34"/>
      <c r="DOV712" s="39"/>
      <c r="DOW712" s="39"/>
      <c r="DOX712" s="39"/>
      <c r="DOY712" s="39"/>
      <c r="DOZ712" s="39"/>
      <c r="DPA712" s="39"/>
      <c r="DPB712" s="39"/>
      <c r="DPC712" s="39"/>
      <c r="DPD712" s="39"/>
      <c r="DPE712" s="39"/>
      <c r="DPF712" s="39"/>
      <c r="DPG712" s="37"/>
      <c r="DPH712" s="37"/>
      <c r="DPI712" s="37"/>
      <c r="DPJ712" s="37"/>
      <c r="DPK712" s="34"/>
      <c r="DPL712" s="40"/>
      <c r="DPM712" s="34"/>
      <c r="DPN712" s="34"/>
      <c r="DPO712" s="35"/>
      <c r="DPP712" s="36"/>
      <c r="DPQ712" s="37"/>
      <c r="DPR712" s="34"/>
      <c r="DPS712" s="34"/>
      <c r="DPT712" s="41"/>
      <c r="DPU712" s="41"/>
      <c r="DPV712" s="41"/>
      <c r="DPW712" s="41"/>
      <c r="DPX712" s="36"/>
      <c r="DPY712" s="41"/>
      <c r="DPZ712" s="36"/>
      <c r="DQA712" s="34"/>
      <c r="DQB712" s="34"/>
      <c r="DQC712" s="37"/>
      <c r="DQD712" s="38"/>
      <c r="DQE712" s="34"/>
      <c r="DQF712" s="39"/>
      <c r="DQG712" s="39"/>
      <c r="DQH712" s="39"/>
      <c r="DQI712" s="39"/>
      <c r="DQJ712" s="39"/>
      <c r="DQK712" s="39"/>
      <c r="DQL712" s="39"/>
      <c r="DQM712" s="39"/>
      <c r="DQN712" s="39"/>
      <c r="DQO712" s="39"/>
      <c r="DQP712" s="39"/>
      <c r="DQQ712" s="37"/>
      <c r="DQR712" s="37"/>
      <c r="DQS712" s="37"/>
      <c r="DQT712" s="37"/>
      <c r="DQU712" s="34"/>
      <c r="DQV712" s="40"/>
      <c r="DQW712" s="34"/>
      <c r="DQX712" s="34"/>
      <c r="DQY712" s="35"/>
      <c r="DQZ712" s="36"/>
      <c r="DRA712" s="37"/>
      <c r="DRB712" s="34"/>
      <c r="DRC712" s="34"/>
      <c r="DRD712" s="41"/>
      <c r="DRE712" s="41"/>
      <c r="DRF712" s="41"/>
      <c r="DRG712" s="41"/>
      <c r="DRH712" s="36"/>
      <c r="DRI712" s="41"/>
      <c r="DRJ712" s="36"/>
      <c r="DRK712" s="34"/>
      <c r="DRL712" s="34"/>
      <c r="DRM712" s="37"/>
      <c r="DRN712" s="38"/>
      <c r="DRO712" s="34"/>
      <c r="DRP712" s="39"/>
      <c r="DRQ712" s="39"/>
      <c r="DRR712" s="39"/>
      <c r="DRS712" s="39"/>
      <c r="DRT712" s="39"/>
      <c r="DRU712" s="39"/>
      <c r="DRV712" s="39"/>
      <c r="DRW712" s="39"/>
      <c r="DRX712" s="39"/>
      <c r="DRY712" s="39"/>
      <c r="DRZ712" s="39"/>
      <c r="DSA712" s="37"/>
      <c r="DSB712" s="37"/>
      <c r="DSC712" s="37"/>
      <c r="DSD712" s="37"/>
      <c r="DSE712" s="34"/>
      <c r="DSF712" s="40"/>
      <c r="DSG712" s="34"/>
      <c r="DSH712" s="34"/>
      <c r="DSI712" s="35"/>
      <c r="DSJ712" s="36"/>
      <c r="DSK712" s="37"/>
      <c r="DSL712" s="34"/>
      <c r="DSM712" s="34"/>
      <c r="DSN712" s="41"/>
      <c r="DSO712" s="41"/>
      <c r="DSP712" s="41"/>
      <c r="DSQ712" s="41"/>
      <c r="DSR712" s="36"/>
      <c r="DSS712" s="41"/>
      <c r="DST712" s="36"/>
      <c r="DSU712" s="34"/>
      <c r="DSV712" s="34"/>
      <c r="DSW712" s="37"/>
      <c r="DSX712" s="38"/>
      <c r="DSY712" s="34"/>
      <c r="DSZ712" s="39"/>
      <c r="DTA712" s="39"/>
      <c r="DTB712" s="39"/>
      <c r="DTC712" s="39"/>
      <c r="DTD712" s="39"/>
      <c r="DTE712" s="39"/>
      <c r="DTF712" s="39"/>
      <c r="DTG712" s="39"/>
      <c r="DTH712" s="39"/>
      <c r="DTI712" s="39"/>
      <c r="DTJ712" s="39"/>
      <c r="DTK712" s="37"/>
      <c r="DTL712" s="37"/>
      <c r="DTM712" s="37"/>
      <c r="DTN712" s="37"/>
      <c r="DTO712" s="34"/>
      <c r="DTP712" s="40"/>
      <c r="DTQ712" s="34"/>
      <c r="DTR712" s="34"/>
      <c r="DTS712" s="35"/>
      <c r="DTT712" s="36"/>
      <c r="DTU712" s="37"/>
      <c r="DTV712" s="34"/>
      <c r="DTW712" s="34"/>
      <c r="DTX712" s="41"/>
      <c r="DTY712" s="41"/>
      <c r="DTZ712" s="41"/>
      <c r="DUA712" s="41"/>
      <c r="DUB712" s="36"/>
      <c r="DUC712" s="41"/>
      <c r="DUD712" s="36"/>
      <c r="DUE712" s="34"/>
      <c r="DUF712" s="34"/>
      <c r="DUG712" s="37"/>
      <c r="DUH712" s="38"/>
      <c r="DUI712" s="34"/>
      <c r="DUJ712" s="39"/>
      <c r="DUK712" s="39"/>
      <c r="DUL712" s="39"/>
      <c r="DUM712" s="39"/>
      <c r="DUN712" s="39"/>
      <c r="DUO712" s="39"/>
      <c r="DUP712" s="39"/>
      <c r="DUQ712" s="39"/>
      <c r="DUR712" s="39"/>
      <c r="DUS712" s="39"/>
      <c r="DUT712" s="39"/>
      <c r="DUU712" s="37"/>
      <c r="DUV712" s="37"/>
      <c r="DUW712" s="37"/>
      <c r="DUX712" s="37"/>
      <c r="DUY712" s="34"/>
      <c r="DUZ712" s="40"/>
      <c r="DVA712" s="34"/>
      <c r="DVB712" s="34"/>
      <c r="DVC712" s="35"/>
      <c r="DVD712" s="36"/>
      <c r="DVE712" s="37"/>
      <c r="DVF712" s="34"/>
      <c r="DVG712" s="34"/>
      <c r="DVH712" s="41"/>
      <c r="DVI712" s="41"/>
      <c r="DVJ712" s="41"/>
      <c r="DVK712" s="41"/>
      <c r="DVL712" s="36"/>
      <c r="DVM712" s="41"/>
      <c r="DVN712" s="36"/>
      <c r="DVO712" s="34"/>
      <c r="DVP712" s="34"/>
      <c r="DVQ712" s="37"/>
      <c r="DVR712" s="38"/>
      <c r="DVS712" s="34"/>
      <c r="DVT712" s="39"/>
      <c r="DVU712" s="39"/>
      <c r="DVV712" s="39"/>
      <c r="DVW712" s="39"/>
      <c r="DVX712" s="39"/>
      <c r="DVY712" s="39"/>
      <c r="DVZ712" s="39"/>
      <c r="DWA712" s="39"/>
      <c r="DWB712" s="39"/>
      <c r="DWC712" s="39"/>
      <c r="DWD712" s="39"/>
      <c r="DWE712" s="37"/>
      <c r="DWF712" s="37"/>
      <c r="DWG712" s="37"/>
      <c r="DWH712" s="37"/>
      <c r="DWI712" s="34"/>
      <c r="DWJ712" s="40"/>
      <c r="DWK712" s="34"/>
      <c r="DWL712" s="34"/>
      <c r="DWM712" s="35"/>
      <c r="DWN712" s="36"/>
      <c r="DWO712" s="37"/>
      <c r="DWP712" s="34"/>
      <c r="DWQ712" s="34"/>
      <c r="DWR712" s="41"/>
      <c r="DWS712" s="41"/>
      <c r="DWT712" s="41"/>
      <c r="DWU712" s="41"/>
      <c r="DWV712" s="36"/>
      <c r="DWW712" s="41"/>
      <c r="DWX712" s="36"/>
      <c r="DWY712" s="34"/>
      <c r="DWZ712" s="34"/>
      <c r="DXA712" s="37"/>
      <c r="DXB712" s="38"/>
      <c r="DXC712" s="34"/>
      <c r="DXD712" s="39"/>
      <c r="DXE712" s="39"/>
      <c r="DXF712" s="39"/>
      <c r="DXG712" s="39"/>
      <c r="DXH712" s="39"/>
      <c r="DXI712" s="39"/>
      <c r="DXJ712" s="39"/>
      <c r="DXK712" s="39"/>
      <c r="DXL712" s="39"/>
      <c r="DXM712" s="39"/>
      <c r="DXN712" s="39"/>
      <c r="DXO712" s="37"/>
      <c r="DXP712" s="37"/>
      <c r="DXQ712" s="37"/>
      <c r="DXR712" s="37"/>
      <c r="DXS712" s="34"/>
      <c r="DXT712" s="40"/>
      <c r="DXU712" s="34"/>
      <c r="DXV712" s="34"/>
      <c r="DXW712" s="35"/>
      <c r="DXX712" s="36"/>
      <c r="DXY712" s="37"/>
      <c r="DXZ712" s="34"/>
      <c r="DYA712" s="34"/>
      <c r="DYB712" s="41"/>
      <c r="DYC712" s="41"/>
      <c r="DYD712" s="41"/>
      <c r="DYE712" s="41"/>
      <c r="DYF712" s="36"/>
      <c r="DYG712" s="41"/>
      <c r="DYH712" s="36"/>
      <c r="DYI712" s="34"/>
      <c r="DYJ712" s="34"/>
      <c r="DYK712" s="37"/>
      <c r="DYL712" s="38"/>
      <c r="DYM712" s="34"/>
      <c r="DYN712" s="39"/>
      <c r="DYO712" s="39"/>
      <c r="DYP712" s="39"/>
      <c r="DYQ712" s="39"/>
      <c r="DYR712" s="39"/>
      <c r="DYS712" s="39"/>
      <c r="DYT712" s="39"/>
      <c r="DYU712" s="39"/>
      <c r="DYV712" s="39"/>
      <c r="DYW712" s="39"/>
      <c r="DYX712" s="39"/>
      <c r="DYY712" s="37"/>
      <c r="DYZ712" s="37"/>
      <c r="DZA712" s="37"/>
      <c r="DZB712" s="37"/>
      <c r="DZC712" s="34"/>
      <c r="DZD712" s="40"/>
      <c r="DZE712" s="34"/>
      <c r="DZF712" s="34"/>
      <c r="DZG712" s="35"/>
      <c r="DZH712" s="36"/>
      <c r="DZI712" s="37"/>
      <c r="DZJ712" s="34"/>
      <c r="DZK712" s="34"/>
      <c r="DZL712" s="41"/>
      <c r="DZM712" s="41"/>
      <c r="DZN712" s="41"/>
      <c r="DZO712" s="41"/>
      <c r="DZP712" s="36"/>
      <c r="DZQ712" s="41"/>
      <c r="DZR712" s="36"/>
      <c r="DZS712" s="34"/>
      <c r="DZT712" s="34"/>
      <c r="DZU712" s="37"/>
      <c r="DZV712" s="38"/>
      <c r="DZW712" s="34"/>
      <c r="DZX712" s="39"/>
      <c r="DZY712" s="39"/>
      <c r="DZZ712" s="39"/>
      <c r="EAA712" s="39"/>
      <c r="EAB712" s="39"/>
      <c r="EAC712" s="39"/>
      <c r="EAD712" s="39"/>
      <c r="EAE712" s="39"/>
      <c r="EAF712" s="39"/>
      <c r="EAG712" s="39"/>
      <c r="EAH712" s="39"/>
      <c r="EAI712" s="37"/>
      <c r="EAJ712" s="37"/>
      <c r="EAK712" s="37"/>
      <c r="EAL712" s="37"/>
      <c r="EAM712" s="34"/>
      <c r="EAN712" s="40"/>
      <c r="EAO712" s="34"/>
      <c r="EAP712" s="34"/>
      <c r="EAQ712" s="35"/>
      <c r="EAR712" s="36"/>
      <c r="EAS712" s="37"/>
      <c r="EAT712" s="34"/>
      <c r="EAU712" s="34"/>
      <c r="EAV712" s="41"/>
      <c r="EAW712" s="41"/>
      <c r="EAX712" s="41"/>
      <c r="EAY712" s="41"/>
      <c r="EAZ712" s="36"/>
      <c r="EBA712" s="41"/>
      <c r="EBB712" s="36"/>
      <c r="EBC712" s="34"/>
      <c r="EBD712" s="34"/>
      <c r="EBE712" s="37"/>
      <c r="EBF712" s="38"/>
      <c r="EBG712" s="34"/>
      <c r="EBH712" s="39"/>
      <c r="EBI712" s="39"/>
      <c r="EBJ712" s="39"/>
      <c r="EBK712" s="39"/>
      <c r="EBL712" s="39"/>
      <c r="EBM712" s="39"/>
      <c r="EBN712" s="39"/>
      <c r="EBO712" s="39"/>
      <c r="EBP712" s="39"/>
      <c r="EBQ712" s="39"/>
      <c r="EBR712" s="39"/>
      <c r="EBS712" s="37"/>
      <c r="EBT712" s="37"/>
      <c r="EBU712" s="37"/>
      <c r="EBV712" s="37"/>
      <c r="EBW712" s="34"/>
      <c r="EBX712" s="40"/>
      <c r="EBY712" s="34"/>
      <c r="EBZ712" s="34"/>
      <c r="ECA712" s="35"/>
      <c r="ECB712" s="36"/>
      <c r="ECC712" s="37"/>
      <c r="ECD712" s="34"/>
      <c r="ECE712" s="34"/>
      <c r="ECF712" s="41"/>
      <c r="ECG712" s="41"/>
      <c r="ECH712" s="41"/>
      <c r="ECI712" s="41"/>
      <c r="ECJ712" s="36"/>
      <c r="ECK712" s="41"/>
      <c r="ECL712" s="36"/>
      <c r="ECM712" s="34"/>
      <c r="ECN712" s="34"/>
      <c r="ECO712" s="37"/>
      <c r="ECP712" s="38"/>
      <c r="ECQ712" s="34"/>
      <c r="ECR712" s="39"/>
      <c r="ECS712" s="39"/>
      <c r="ECT712" s="39"/>
      <c r="ECU712" s="39"/>
      <c r="ECV712" s="39"/>
      <c r="ECW712" s="39"/>
      <c r="ECX712" s="39"/>
      <c r="ECY712" s="39"/>
      <c r="ECZ712" s="39"/>
      <c r="EDA712" s="39"/>
      <c r="EDB712" s="39"/>
      <c r="EDC712" s="37"/>
      <c r="EDD712" s="37"/>
      <c r="EDE712" s="37"/>
      <c r="EDF712" s="37"/>
      <c r="EDG712" s="34"/>
      <c r="EDH712" s="40"/>
      <c r="EDI712" s="34"/>
      <c r="EDJ712" s="34"/>
      <c r="EDK712" s="35"/>
      <c r="EDL712" s="36"/>
      <c r="EDM712" s="37"/>
      <c r="EDN712" s="34"/>
      <c r="EDO712" s="34"/>
      <c r="EDP712" s="41"/>
      <c r="EDQ712" s="41"/>
      <c r="EDR712" s="41"/>
      <c r="EDS712" s="41"/>
      <c r="EDT712" s="36"/>
      <c r="EDU712" s="41"/>
      <c r="EDV712" s="36"/>
      <c r="EDW712" s="34"/>
      <c r="EDX712" s="34"/>
      <c r="EDY712" s="37"/>
      <c r="EDZ712" s="38"/>
      <c r="EEA712" s="34"/>
      <c r="EEB712" s="39"/>
      <c r="EEC712" s="39"/>
      <c r="EED712" s="39"/>
      <c r="EEE712" s="39"/>
      <c r="EEF712" s="39"/>
      <c r="EEG712" s="39"/>
      <c r="EEH712" s="39"/>
      <c r="EEI712" s="39"/>
      <c r="EEJ712" s="39"/>
      <c r="EEK712" s="39"/>
      <c r="EEL712" s="39"/>
      <c r="EEM712" s="37"/>
      <c r="EEN712" s="37"/>
      <c r="EEO712" s="37"/>
      <c r="EEP712" s="37"/>
      <c r="EEQ712" s="34"/>
      <c r="EER712" s="40"/>
      <c r="EES712" s="34"/>
      <c r="EET712" s="34"/>
      <c r="EEU712" s="35"/>
      <c r="EEV712" s="36"/>
      <c r="EEW712" s="37"/>
      <c r="EEX712" s="34"/>
      <c r="EEY712" s="34"/>
      <c r="EEZ712" s="41"/>
      <c r="EFA712" s="41"/>
      <c r="EFB712" s="41"/>
      <c r="EFC712" s="41"/>
      <c r="EFD712" s="36"/>
      <c r="EFE712" s="41"/>
      <c r="EFF712" s="36"/>
      <c r="EFG712" s="34"/>
      <c r="EFH712" s="34"/>
      <c r="EFI712" s="37"/>
      <c r="EFJ712" s="38"/>
      <c r="EFK712" s="34"/>
      <c r="EFL712" s="39"/>
      <c r="EFM712" s="39"/>
      <c r="EFN712" s="39"/>
      <c r="EFO712" s="39"/>
      <c r="EFP712" s="39"/>
      <c r="EFQ712" s="39"/>
      <c r="EFR712" s="39"/>
      <c r="EFS712" s="39"/>
      <c r="EFT712" s="39"/>
      <c r="EFU712" s="39"/>
      <c r="EFV712" s="39"/>
      <c r="EFW712" s="37"/>
      <c r="EFX712" s="37"/>
      <c r="EFY712" s="37"/>
      <c r="EFZ712" s="37"/>
      <c r="EGA712" s="34"/>
      <c r="EGB712" s="40"/>
      <c r="EGC712" s="34"/>
      <c r="EGD712" s="34"/>
      <c r="EGE712" s="35"/>
      <c r="EGF712" s="36"/>
      <c r="EGG712" s="37"/>
      <c r="EGH712" s="34"/>
      <c r="EGI712" s="34"/>
      <c r="EGJ712" s="41"/>
      <c r="EGK712" s="41"/>
      <c r="EGL712" s="41"/>
      <c r="EGM712" s="41"/>
      <c r="EGN712" s="36"/>
      <c r="EGO712" s="41"/>
      <c r="EGP712" s="36"/>
      <c r="EGQ712" s="34"/>
      <c r="EGR712" s="34"/>
      <c r="EGS712" s="37"/>
      <c r="EGT712" s="38"/>
      <c r="EGU712" s="34"/>
      <c r="EGV712" s="39"/>
      <c r="EGW712" s="39"/>
      <c r="EGX712" s="39"/>
      <c r="EGY712" s="39"/>
      <c r="EGZ712" s="39"/>
      <c r="EHA712" s="39"/>
      <c r="EHB712" s="39"/>
      <c r="EHC712" s="39"/>
      <c r="EHD712" s="39"/>
      <c r="EHE712" s="39"/>
      <c r="EHF712" s="39"/>
      <c r="EHG712" s="37"/>
      <c r="EHH712" s="37"/>
      <c r="EHI712" s="37"/>
      <c r="EHJ712" s="37"/>
      <c r="EHK712" s="34"/>
      <c r="EHL712" s="40"/>
      <c r="EHM712" s="34"/>
      <c r="EHN712" s="34"/>
      <c r="EHO712" s="35"/>
      <c r="EHP712" s="36"/>
      <c r="EHQ712" s="37"/>
      <c r="EHR712" s="34"/>
      <c r="EHS712" s="34"/>
      <c r="EHT712" s="41"/>
      <c r="EHU712" s="41"/>
      <c r="EHV712" s="41"/>
      <c r="EHW712" s="41"/>
      <c r="EHX712" s="36"/>
      <c r="EHY712" s="41"/>
      <c r="EHZ712" s="36"/>
      <c r="EIA712" s="34"/>
      <c r="EIB712" s="34"/>
      <c r="EIC712" s="37"/>
      <c r="EID712" s="38"/>
      <c r="EIE712" s="34"/>
      <c r="EIF712" s="39"/>
      <c r="EIG712" s="39"/>
      <c r="EIH712" s="39"/>
      <c r="EII712" s="39"/>
      <c r="EIJ712" s="39"/>
      <c r="EIK712" s="39"/>
      <c r="EIL712" s="39"/>
      <c r="EIM712" s="39"/>
      <c r="EIN712" s="39"/>
      <c r="EIO712" s="39"/>
      <c r="EIP712" s="39"/>
      <c r="EIQ712" s="37"/>
      <c r="EIR712" s="37"/>
      <c r="EIS712" s="37"/>
      <c r="EIT712" s="37"/>
      <c r="EIU712" s="34"/>
      <c r="EIV712" s="40"/>
      <c r="EIW712" s="34"/>
      <c r="EIX712" s="34"/>
      <c r="EIY712" s="35"/>
      <c r="EIZ712" s="36"/>
      <c r="EJA712" s="37"/>
      <c r="EJB712" s="34"/>
      <c r="EJC712" s="34"/>
      <c r="EJD712" s="41"/>
      <c r="EJE712" s="41"/>
      <c r="EJF712" s="41"/>
      <c r="EJG712" s="41"/>
      <c r="EJH712" s="36"/>
      <c r="EJI712" s="41"/>
      <c r="EJJ712" s="36"/>
      <c r="EJK712" s="34"/>
      <c r="EJL712" s="34"/>
      <c r="EJM712" s="37"/>
      <c r="EJN712" s="38"/>
      <c r="EJO712" s="34"/>
      <c r="EJP712" s="39"/>
      <c r="EJQ712" s="39"/>
      <c r="EJR712" s="39"/>
      <c r="EJS712" s="39"/>
      <c r="EJT712" s="39"/>
      <c r="EJU712" s="39"/>
      <c r="EJV712" s="39"/>
      <c r="EJW712" s="39"/>
      <c r="EJX712" s="39"/>
      <c r="EJY712" s="39"/>
      <c r="EJZ712" s="39"/>
      <c r="EKA712" s="37"/>
      <c r="EKB712" s="37"/>
      <c r="EKC712" s="37"/>
      <c r="EKD712" s="37"/>
      <c r="EKE712" s="34"/>
      <c r="EKF712" s="40"/>
      <c r="EKG712" s="34"/>
      <c r="EKH712" s="34"/>
      <c r="EKI712" s="35"/>
      <c r="EKJ712" s="36"/>
      <c r="EKK712" s="37"/>
      <c r="EKL712" s="34"/>
      <c r="EKM712" s="34"/>
      <c r="EKN712" s="41"/>
      <c r="EKO712" s="41"/>
      <c r="EKP712" s="41"/>
      <c r="EKQ712" s="41"/>
      <c r="EKR712" s="36"/>
      <c r="EKS712" s="41"/>
      <c r="EKT712" s="36"/>
      <c r="EKU712" s="34"/>
      <c r="EKV712" s="34"/>
      <c r="EKW712" s="37"/>
      <c r="EKX712" s="38"/>
      <c r="EKY712" s="34"/>
      <c r="EKZ712" s="39"/>
      <c r="ELA712" s="39"/>
      <c r="ELB712" s="39"/>
      <c r="ELC712" s="39"/>
      <c r="ELD712" s="39"/>
      <c r="ELE712" s="39"/>
      <c r="ELF712" s="39"/>
      <c r="ELG712" s="39"/>
      <c r="ELH712" s="39"/>
      <c r="ELI712" s="39"/>
      <c r="ELJ712" s="39"/>
      <c r="ELK712" s="37"/>
      <c r="ELL712" s="37"/>
      <c r="ELM712" s="37"/>
      <c r="ELN712" s="37"/>
      <c r="ELO712" s="34"/>
      <c r="ELP712" s="40"/>
      <c r="ELQ712" s="34"/>
      <c r="ELR712" s="34"/>
      <c r="ELS712" s="35"/>
      <c r="ELT712" s="36"/>
      <c r="ELU712" s="37"/>
      <c r="ELV712" s="34"/>
      <c r="ELW712" s="34"/>
      <c r="ELX712" s="41"/>
      <c r="ELY712" s="41"/>
      <c r="ELZ712" s="41"/>
      <c r="EMA712" s="41"/>
      <c r="EMB712" s="36"/>
      <c r="EMC712" s="41"/>
      <c r="EMD712" s="36"/>
      <c r="EME712" s="34"/>
      <c r="EMF712" s="34"/>
      <c r="EMG712" s="37"/>
      <c r="EMH712" s="38"/>
      <c r="EMI712" s="34"/>
      <c r="EMJ712" s="39"/>
      <c r="EMK712" s="39"/>
      <c r="EML712" s="39"/>
      <c r="EMM712" s="39"/>
      <c r="EMN712" s="39"/>
      <c r="EMO712" s="39"/>
      <c r="EMP712" s="39"/>
      <c r="EMQ712" s="39"/>
      <c r="EMR712" s="39"/>
      <c r="EMS712" s="39"/>
      <c r="EMT712" s="39"/>
      <c r="EMU712" s="37"/>
      <c r="EMV712" s="37"/>
      <c r="EMW712" s="37"/>
      <c r="EMX712" s="37"/>
      <c r="EMY712" s="34"/>
      <c r="EMZ712" s="40"/>
      <c r="ENA712" s="34"/>
      <c r="ENB712" s="34"/>
      <c r="ENC712" s="35"/>
      <c r="END712" s="36"/>
      <c r="ENE712" s="37"/>
      <c r="ENF712" s="34"/>
      <c r="ENG712" s="34"/>
      <c r="ENH712" s="41"/>
      <c r="ENI712" s="41"/>
      <c r="ENJ712" s="41"/>
      <c r="ENK712" s="41"/>
      <c r="ENL712" s="36"/>
      <c r="ENM712" s="41"/>
      <c r="ENN712" s="36"/>
      <c r="ENO712" s="34"/>
      <c r="ENP712" s="34"/>
      <c r="ENQ712" s="37"/>
      <c r="ENR712" s="38"/>
      <c r="ENS712" s="34"/>
      <c r="ENT712" s="39"/>
      <c r="ENU712" s="39"/>
      <c r="ENV712" s="39"/>
      <c r="ENW712" s="39"/>
      <c r="ENX712" s="39"/>
      <c r="ENY712" s="39"/>
      <c r="ENZ712" s="39"/>
      <c r="EOA712" s="39"/>
      <c r="EOB712" s="39"/>
      <c r="EOC712" s="39"/>
      <c r="EOD712" s="39"/>
      <c r="EOE712" s="37"/>
      <c r="EOF712" s="37"/>
      <c r="EOG712" s="37"/>
      <c r="EOH712" s="37"/>
      <c r="EOI712" s="34"/>
      <c r="EOJ712" s="40"/>
      <c r="EOK712" s="34"/>
      <c r="EOL712" s="34"/>
      <c r="EOM712" s="35"/>
      <c r="EON712" s="36"/>
      <c r="EOO712" s="37"/>
      <c r="EOP712" s="34"/>
      <c r="EOQ712" s="34"/>
      <c r="EOR712" s="41"/>
      <c r="EOS712" s="41"/>
      <c r="EOT712" s="41"/>
      <c r="EOU712" s="41"/>
      <c r="EOV712" s="36"/>
      <c r="EOW712" s="41"/>
      <c r="EOX712" s="36"/>
      <c r="EOY712" s="34"/>
      <c r="EOZ712" s="34"/>
      <c r="EPA712" s="37"/>
      <c r="EPB712" s="38"/>
      <c r="EPC712" s="34"/>
      <c r="EPD712" s="39"/>
      <c r="EPE712" s="39"/>
      <c r="EPF712" s="39"/>
      <c r="EPG712" s="39"/>
      <c r="EPH712" s="39"/>
      <c r="EPI712" s="39"/>
      <c r="EPJ712" s="39"/>
      <c r="EPK712" s="39"/>
      <c r="EPL712" s="39"/>
      <c r="EPM712" s="39"/>
      <c r="EPN712" s="39"/>
      <c r="EPO712" s="37"/>
      <c r="EPP712" s="37"/>
      <c r="EPQ712" s="37"/>
      <c r="EPR712" s="37"/>
      <c r="EPS712" s="34"/>
      <c r="EPT712" s="40"/>
      <c r="EPU712" s="34"/>
      <c r="EPV712" s="34"/>
      <c r="EPW712" s="35"/>
      <c r="EPX712" s="36"/>
      <c r="EPY712" s="37"/>
      <c r="EPZ712" s="34"/>
      <c r="EQA712" s="34"/>
      <c r="EQB712" s="41"/>
      <c r="EQC712" s="41"/>
      <c r="EQD712" s="41"/>
      <c r="EQE712" s="41"/>
      <c r="EQF712" s="36"/>
      <c r="EQG712" s="41"/>
      <c r="EQH712" s="36"/>
      <c r="EQI712" s="34"/>
      <c r="EQJ712" s="34"/>
      <c r="EQK712" s="37"/>
      <c r="EQL712" s="38"/>
      <c r="EQM712" s="34"/>
      <c r="EQN712" s="39"/>
      <c r="EQO712" s="39"/>
      <c r="EQP712" s="39"/>
      <c r="EQQ712" s="39"/>
      <c r="EQR712" s="39"/>
      <c r="EQS712" s="39"/>
      <c r="EQT712" s="39"/>
      <c r="EQU712" s="39"/>
      <c r="EQV712" s="39"/>
      <c r="EQW712" s="39"/>
      <c r="EQX712" s="39"/>
      <c r="EQY712" s="37"/>
      <c r="EQZ712" s="37"/>
      <c r="ERA712" s="37"/>
      <c r="ERB712" s="37"/>
      <c r="ERC712" s="34"/>
      <c r="ERD712" s="40"/>
      <c r="ERE712" s="34"/>
      <c r="ERF712" s="34"/>
      <c r="ERG712" s="35"/>
      <c r="ERH712" s="36"/>
      <c r="ERI712" s="37"/>
      <c r="ERJ712" s="34"/>
      <c r="ERK712" s="34"/>
      <c r="ERL712" s="41"/>
      <c r="ERM712" s="41"/>
      <c r="ERN712" s="41"/>
      <c r="ERO712" s="41"/>
      <c r="ERP712" s="36"/>
      <c r="ERQ712" s="41"/>
      <c r="ERR712" s="36"/>
      <c r="ERS712" s="34"/>
      <c r="ERT712" s="34"/>
      <c r="ERU712" s="37"/>
      <c r="ERV712" s="38"/>
      <c r="ERW712" s="34"/>
      <c r="ERX712" s="39"/>
      <c r="ERY712" s="39"/>
      <c r="ERZ712" s="39"/>
      <c r="ESA712" s="39"/>
      <c r="ESB712" s="39"/>
      <c r="ESC712" s="39"/>
      <c r="ESD712" s="39"/>
      <c r="ESE712" s="39"/>
      <c r="ESF712" s="39"/>
      <c r="ESG712" s="39"/>
      <c r="ESH712" s="39"/>
      <c r="ESI712" s="37"/>
      <c r="ESJ712" s="37"/>
      <c r="ESK712" s="37"/>
      <c r="ESL712" s="37"/>
      <c r="ESM712" s="34"/>
      <c r="ESN712" s="40"/>
      <c r="ESO712" s="34"/>
      <c r="ESP712" s="34"/>
      <c r="ESQ712" s="35"/>
      <c r="ESR712" s="36"/>
      <c r="ESS712" s="37"/>
      <c r="EST712" s="34"/>
      <c r="ESU712" s="34"/>
      <c r="ESV712" s="41"/>
      <c r="ESW712" s="41"/>
      <c r="ESX712" s="41"/>
      <c r="ESY712" s="41"/>
      <c r="ESZ712" s="36"/>
      <c r="ETA712" s="41"/>
      <c r="ETB712" s="36"/>
      <c r="ETC712" s="34"/>
      <c r="ETD712" s="34"/>
      <c r="ETE712" s="37"/>
      <c r="ETF712" s="38"/>
      <c r="ETG712" s="34"/>
      <c r="ETH712" s="39"/>
      <c r="ETI712" s="39"/>
      <c r="ETJ712" s="39"/>
      <c r="ETK712" s="39"/>
      <c r="ETL712" s="39"/>
      <c r="ETM712" s="39"/>
      <c r="ETN712" s="39"/>
      <c r="ETO712" s="39"/>
      <c r="ETP712" s="39"/>
      <c r="ETQ712" s="39"/>
      <c r="ETR712" s="39"/>
      <c r="ETS712" s="37"/>
      <c r="ETT712" s="37"/>
      <c r="ETU712" s="37"/>
      <c r="ETV712" s="37"/>
      <c r="ETW712" s="34"/>
      <c r="ETX712" s="40"/>
      <c r="ETY712" s="34"/>
      <c r="ETZ712" s="34"/>
      <c r="EUA712" s="35"/>
      <c r="EUB712" s="36"/>
      <c r="EUC712" s="37"/>
      <c r="EUD712" s="34"/>
      <c r="EUE712" s="34"/>
      <c r="EUF712" s="41"/>
      <c r="EUG712" s="41"/>
      <c r="EUH712" s="41"/>
      <c r="EUI712" s="41"/>
      <c r="EUJ712" s="36"/>
      <c r="EUK712" s="41"/>
      <c r="EUL712" s="36"/>
      <c r="EUM712" s="34"/>
      <c r="EUN712" s="34"/>
      <c r="EUO712" s="37"/>
      <c r="EUP712" s="38"/>
      <c r="EUQ712" s="34"/>
      <c r="EUR712" s="39"/>
      <c r="EUS712" s="39"/>
      <c r="EUT712" s="39"/>
      <c r="EUU712" s="39"/>
      <c r="EUV712" s="39"/>
      <c r="EUW712" s="39"/>
      <c r="EUX712" s="39"/>
      <c r="EUY712" s="39"/>
      <c r="EUZ712" s="39"/>
      <c r="EVA712" s="39"/>
      <c r="EVB712" s="39"/>
      <c r="EVC712" s="37"/>
      <c r="EVD712" s="37"/>
      <c r="EVE712" s="37"/>
      <c r="EVF712" s="37"/>
      <c r="EVG712" s="34"/>
      <c r="EVH712" s="40"/>
      <c r="EVI712" s="34"/>
      <c r="EVJ712" s="34"/>
      <c r="EVK712" s="35"/>
      <c r="EVL712" s="36"/>
      <c r="EVM712" s="37"/>
      <c r="EVN712" s="34"/>
      <c r="EVO712" s="34"/>
      <c r="EVP712" s="41"/>
      <c r="EVQ712" s="41"/>
      <c r="EVR712" s="41"/>
      <c r="EVS712" s="41"/>
      <c r="EVT712" s="36"/>
      <c r="EVU712" s="41"/>
      <c r="EVV712" s="36"/>
      <c r="EVW712" s="34"/>
      <c r="EVX712" s="34"/>
      <c r="EVY712" s="37"/>
      <c r="EVZ712" s="38"/>
      <c r="EWA712" s="34"/>
      <c r="EWB712" s="39"/>
      <c r="EWC712" s="39"/>
      <c r="EWD712" s="39"/>
      <c r="EWE712" s="39"/>
      <c r="EWF712" s="39"/>
      <c r="EWG712" s="39"/>
      <c r="EWH712" s="39"/>
      <c r="EWI712" s="39"/>
      <c r="EWJ712" s="39"/>
      <c r="EWK712" s="39"/>
      <c r="EWL712" s="39"/>
      <c r="EWM712" s="37"/>
      <c r="EWN712" s="37"/>
      <c r="EWO712" s="37"/>
      <c r="EWP712" s="37"/>
      <c r="EWQ712" s="34"/>
      <c r="EWR712" s="40"/>
      <c r="EWS712" s="34"/>
      <c r="EWT712" s="34"/>
      <c r="EWU712" s="35"/>
      <c r="EWV712" s="36"/>
      <c r="EWW712" s="37"/>
      <c r="EWX712" s="34"/>
      <c r="EWY712" s="34"/>
      <c r="EWZ712" s="41"/>
      <c r="EXA712" s="41"/>
      <c r="EXB712" s="41"/>
      <c r="EXC712" s="41"/>
      <c r="EXD712" s="36"/>
      <c r="EXE712" s="41"/>
      <c r="EXF712" s="36"/>
      <c r="EXG712" s="34"/>
      <c r="EXH712" s="34"/>
      <c r="EXI712" s="37"/>
      <c r="EXJ712" s="38"/>
      <c r="EXK712" s="34"/>
      <c r="EXL712" s="39"/>
      <c r="EXM712" s="39"/>
      <c r="EXN712" s="39"/>
      <c r="EXO712" s="39"/>
      <c r="EXP712" s="39"/>
      <c r="EXQ712" s="39"/>
      <c r="EXR712" s="39"/>
      <c r="EXS712" s="39"/>
      <c r="EXT712" s="39"/>
      <c r="EXU712" s="39"/>
      <c r="EXV712" s="39"/>
      <c r="EXW712" s="37"/>
      <c r="EXX712" s="37"/>
      <c r="EXY712" s="37"/>
      <c r="EXZ712" s="37"/>
      <c r="EYA712" s="34"/>
      <c r="EYB712" s="40"/>
      <c r="EYC712" s="34"/>
      <c r="EYD712" s="34"/>
      <c r="EYE712" s="35"/>
      <c r="EYF712" s="36"/>
      <c r="EYG712" s="37"/>
      <c r="EYH712" s="34"/>
      <c r="EYI712" s="34"/>
      <c r="EYJ712" s="41"/>
      <c r="EYK712" s="41"/>
      <c r="EYL712" s="41"/>
      <c r="EYM712" s="41"/>
      <c r="EYN712" s="36"/>
      <c r="EYO712" s="41"/>
      <c r="EYP712" s="36"/>
      <c r="EYQ712" s="34"/>
      <c r="EYR712" s="34"/>
      <c r="EYS712" s="37"/>
      <c r="EYT712" s="38"/>
      <c r="EYU712" s="34"/>
      <c r="EYV712" s="39"/>
      <c r="EYW712" s="39"/>
      <c r="EYX712" s="39"/>
      <c r="EYY712" s="39"/>
      <c r="EYZ712" s="39"/>
      <c r="EZA712" s="39"/>
      <c r="EZB712" s="39"/>
      <c r="EZC712" s="39"/>
      <c r="EZD712" s="39"/>
      <c r="EZE712" s="39"/>
      <c r="EZF712" s="39"/>
      <c r="EZG712" s="37"/>
      <c r="EZH712" s="37"/>
      <c r="EZI712" s="37"/>
      <c r="EZJ712" s="37"/>
      <c r="EZK712" s="34"/>
      <c r="EZL712" s="40"/>
      <c r="EZM712" s="34"/>
      <c r="EZN712" s="34"/>
      <c r="EZO712" s="35"/>
      <c r="EZP712" s="36"/>
      <c r="EZQ712" s="37"/>
      <c r="EZR712" s="34"/>
      <c r="EZS712" s="34"/>
      <c r="EZT712" s="41"/>
      <c r="EZU712" s="41"/>
      <c r="EZV712" s="41"/>
      <c r="EZW712" s="41"/>
      <c r="EZX712" s="36"/>
      <c r="EZY712" s="41"/>
      <c r="EZZ712" s="36"/>
      <c r="FAA712" s="34"/>
      <c r="FAB712" s="34"/>
      <c r="FAC712" s="37"/>
      <c r="FAD712" s="38"/>
      <c r="FAE712" s="34"/>
      <c r="FAF712" s="39"/>
      <c r="FAG712" s="39"/>
      <c r="FAH712" s="39"/>
      <c r="FAI712" s="39"/>
      <c r="FAJ712" s="39"/>
      <c r="FAK712" s="39"/>
      <c r="FAL712" s="39"/>
      <c r="FAM712" s="39"/>
      <c r="FAN712" s="39"/>
      <c r="FAO712" s="39"/>
      <c r="FAP712" s="39"/>
      <c r="FAQ712" s="37"/>
      <c r="FAR712" s="37"/>
      <c r="FAS712" s="37"/>
      <c r="FAT712" s="37"/>
      <c r="FAU712" s="34"/>
      <c r="FAV712" s="40"/>
      <c r="FAW712" s="34"/>
      <c r="FAX712" s="34"/>
      <c r="FAY712" s="35"/>
      <c r="FAZ712" s="36"/>
      <c r="FBA712" s="37"/>
      <c r="FBB712" s="34"/>
      <c r="FBC712" s="34"/>
      <c r="FBD712" s="41"/>
      <c r="FBE712" s="41"/>
      <c r="FBF712" s="41"/>
      <c r="FBG712" s="41"/>
      <c r="FBH712" s="36"/>
      <c r="FBI712" s="41"/>
      <c r="FBJ712" s="36"/>
      <c r="FBK712" s="34"/>
      <c r="FBL712" s="34"/>
      <c r="FBM712" s="37"/>
      <c r="FBN712" s="38"/>
      <c r="FBO712" s="34"/>
      <c r="FBP712" s="39"/>
      <c r="FBQ712" s="39"/>
      <c r="FBR712" s="39"/>
      <c r="FBS712" s="39"/>
      <c r="FBT712" s="39"/>
      <c r="FBU712" s="39"/>
      <c r="FBV712" s="39"/>
      <c r="FBW712" s="39"/>
      <c r="FBX712" s="39"/>
      <c r="FBY712" s="39"/>
      <c r="FBZ712" s="39"/>
      <c r="FCA712" s="37"/>
      <c r="FCB712" s="37"/>
      <c r="FCC712" s="37"/>
      <c r="FCD712" s="37"/>
      <c r="FCE712" s="34"/>
      <c r="FCF712" s="40"/>
      <c r="FCG712" s="34"/>
      <c r="FCH712" s="34"/>
      <c r="FCI712" s="35"/>
      <c r="FCJ712" s="36"/>
      <c r="FCK712" s="37"/>
      <c r="FCL712" s="34"/>
      <c r="FCM712" s="34"/>
      <c r="FCN712" s="41"/>
      <c r="FCO712" s="41"/>
      <c r="FCP712" s="41"/>
      <c r="FCQ712" s="41"/>
      <c r="FCR712" s="36"/>
      <c r="FCS712" s="41"/>
      <c r="FCT712" s="36"/>
      <c r="FCU712" s="34"/>
      <c r="FCV712" s="34"/>
      <c r="FCW712" s="37"/>
      <c r="FCX712" s="38"/>
      <c r="FCY712" s="34"/>
      <c r="FCZ712" s="39"/>
      <c r="FDA712" s="39"/>
      <c r="FDB712" s="39"/>
      <c r="FDC712" s="39"/>
      <c r="FDD712" s="39"/>
      <c r="FDE712" s="39"/>
      <c r="FDF712" s="39"/>
      <c r="FDG712" s="39"/>
      <c r="FDH712" s="39"/>
      <c r="FDI712" s="39"/>
      <c r="FDJ712" s="39"/>
      <c r="FDK712" s="37"/>
      <c r="FDL712" s="37"/>
      <c r="FDM712" s="37"/>
      <c r="FDN712" s="37"/>
      <c r="FDO712" s="34"/>
      <c r="FDP712" s="40"/>
      <c r="FDQ712" s="34"/>
      <c r="FDR712" s="34"/>
      <c r="FDS712" s="35"/>
      <c r="FDT712" s="36"/>
      <c r="FDU712" s="37"/>
      <c r="FDV712" s="34"/>
      <c r="FDW712" s="34"/>
      <c r="FDX712" s="41"/>
      <c r="FDY712" s="41"/>
      <c r="FDZ712" s="41"/>
      <c r="FEA712" s="41"/>
      <c r="FEB712" s="36"/>
      <c r="FEC712" s="41"/>
      <c r="FED712" s="36"/>
      <c r="FEE712" s="34"/>
      <c r="FEF712" s="34"/>
      <c r="FEG712" s="37"/>
      <c r="FEH712" s="38"/>
      <c r="FEI712" s="34"/>
      <c r="FEJ712" s="39"/>
      <c r="FEK712" s="39"/>
      <c r="FEL712" s="39"/>
      <c r="FEM712" s="39"/>
      <c r="FEN712" s="39"/>
      <c r="FEO712" s="39"/>
      <c r="FEP712" s="39"/>
      <c r="FEQ712" s="39"/>
      <c r="FER712" s="39"/>
      <c r="FES712" s="39"/>
      <c r="FET712" s="39"/>
      <c r="FEU712" s="37"/>
      <c r="FEV712" s="37"/>
      <c r="FEW712" s="37"/>
      <c r="FEX712" s="37"/>
      <c r="FEY712" s="34"/>
      <c r="FEZ712" s="40"/>
      <c r="FFA712" s="34"/>
      <c r="FFB712" s="34"/>
      <c r="FFC712" s="35"/>
      <c r="FFD712" s="36"/>
      <c r="FFE712" s="37"/>
      <c r="FFF712" s="34"/>
      <c r="FFG712" s="34"/>
      <c r="FFH712" s="41"/>
      <c r="FFI712" s="41"/>
      <c r="FFJ712" s="41"/>
      <c r="FFK712" s="41"/>
      <c r="FFL712" s="36"/>
      <c r="FFM712" s="41"/>
      <c r="FFN712" s="36"/>
      <c r="FFO712" s="34"/>
      <c r="FFP712" s="34"/>
      <c r="FFQ712" s="37"/>
      <c r="FFR712" s="38"/>
      <c r="FFS712" s="34"/>
      <c r="FFT712" s="39"/>
      <c r="FFU712" s="39"/>
      <c r="FFV712" s="39"/>
      <c r="FFW712" s="39"/>
      <c r="FFX712" s="39"/>
      <c r="FFY712" s="39"/>
      <c r="FFZ712" s="39"/>
      <c r="FGA712" s="39"/>
      <c r="FGB712" s="39"/>
      <c r="FGC712" s="39"/>
      <c r="FGD712" s="39"/>
      <c r="FGE712" s="37"/>
      <c r="FGF712" s="37"/>
      <c r="FGG712" s="37"/>
      <c r="FGH712" s="37"/>
      <c r="FGI712" s="34"/>
      <c r="FGJ712" s="40"/>
      <c r="FGK712" s="34"/>
      <c r="FGL712" s="34"/>
      <c r="FGM712" s="35"/>
      <c r="FGN712" s="36"/>
      <c r="FGO712" s="37"/>
      <c r="FGP712" s="34"/>
      <c r="FGQ712" s="34"/>
      <c r="FGR712" s="41"/>
      <c r="FGS712" s="41"/>
      <c r="FGT712" s="41"/>
      <c r="FGU712" s="41"/>
      <c r="FGV712" s="36"/>
      <c r="FGW712" s="41"/>
      <c r="FGX712" s="36"/>
      <c r="FGY712" s="34"/>
      <c r="FGZ712" s="34"/>
      <c r="FHA712" s="37"/>
      <c r="FHB712" s="38"/>
      <c r="FHC712" s="34"/>
      <c r="FHD712" s="39"/>
      <c r="FHE712" s="39"/>
      <c r="FHF712" s="39"/>
      <c r="FHG712" s="39"/>
      <c r="FHH712" s="39"/>
      <c r="FHI712" s="39"/>
      <c r="FHJ712" s="39"/>
      <c r="FHK712" s="39"/>
      <c r="FHL712" s="39"/>
      <c r="FHM712" s="39"/>
      <c r="FHN712" s="39"/>
      <c r="FHO712" s="37"/>
      <c r="FHP712" s="37"/>
      <c r="FHQ712" s="37"/>
      <c r="FHR712" s="37"/>
      <c r="FHS712" s="34"/>
      <c r="FHT712" s="40"/>
      <c r="FHU712" s="34"/>
      <c r="FHV712" s="34"/>
      <c r="FHW712" s="35"/>
      <c r="FHX712" s="36"/>
      <c r="FHY712" s="37"/>
      <c r="FHZ712" s="34"/>
      <c r="FIA712" s="34"/>
      <c r="FIB712" s="41"/>
      <c r="FIC712" s="41"/>
      <c r="FID712" s="41"/>
      <c r="FIE712" s="41"/>
      <c r="FIF712" s="36"/>
      <c r="FIG712" s="41"/>
      <c r="FIH712" s="36"/>
      <c r="FII712" s="34"/>
      <c r="FIJ712" s="34"/>
      <c r="FIK712" s="37"/>
      <c r="FIL712" s="38"/>
      <c r="FIM712" s="34"/>
      <c r="FIN712" s="39"/>
      <c r="FIO712" s="39"/>
      <c r="FIP712" s="39"/>
      <c r="FIQ712" s="39"/>
      <c r="FIR712" s="39"/>
      <c r="FIS712" s="39"/>
      <c r="FIT712" s="39"/>
      <c r="FIU712" s="39"/>
      <c r="FIV712" s="39"/>
      <c r="FIW712" s="39"/>
      <c r="FIX712" s="39"/>
      <c r="FIY712" s="37"/>
      <c r="FIZ712" s="37"/>
      <c r="FJA712" s="37"/>
      <c r="FJB712" s="37"/>
      <c r="FJC712" s="34"/>
      <c r="FJD712" s="40"/>
      <c r="FJE712" s="34"/>
      <c r="FJF712" s="34"/>
      <c r="FJG712" s="35"/>
      <c r="FJH712" s="36"/>
      <c r="FJI712" s="37"/>
      <c r="FJJ712" s="34"/>
      <c r="FJK712" s="34"/>
      <c r="FJL712" s="41"/>
      <c r="FJM712" s="41"/>
      <c r="FJN712" s="41"/>
      <c r="FJO712" s="41"/>
      <c r="FJP712" s="36"/>
      <c r="FJQ712" s="41"/>
      <c r="FJR712" s="36"/>
      <c r="FJS712" s="34"/>
      <c r="FJT712" s="34"/>
      <c r="FJU712" s="37"/>
      <c r="FJV712" s="38"/>
      <c r="FJW712" s="34"/>
      <c r="FJX712" s="39"/>
      <c r="FJY712" s="39"/>
      <c r="FJZ712" s="39"/>
      <c r="FKA712" s="39"/>
      <c r="FKB712" s="39"/>
      <c r="FKC712" s="39"/>
      <c r="FKD712" s="39"/>
      <c r="FKE712" s="39"/>
      <c r="FKF712" s="39"/>
      <c r="FKG712" s="39"/>
      <c r="FKH712" s="39"/>
      <c r="FKI712" s="37"/>
      <c r="FKJ712" s="37"/>
      <c r="FKK712" s="37"/>
      <c r="FKL712" s="37"/>
      <c r="FKM712" s="34"/>
      <c r="FKN712" s="40"/>
      <c r="FKO712" s="34"/>
      <c r="FKP712" s="34"/>
      <c r="FKQ712" s="35"/>
      <c r="FKR712" s="36"/>
      <c r="FKS712" s="37"/>
      <c r="FKT712" s="34"/>
      <c r="FKU712" s="34"/>
      <c r="FKV712" s="41"/>
      <c r="FKW712" s="41"/>
      <c r="FKX712" s="41"/>
      <c r="FKY712" s="41"/>
      <c r="FKZ712" s="36"/>
      <c r="FLA712" s="41"/>
      <c r="FLB712" s="36"/>
      <c r="FLC712" s="34"/>
      <c r="FLD712" s="34"/>
      <c r="FLE712" s="37"/>
      <c r="FLF712" s="38"/>
      <c r="FLG712" s="34"/>
      <c r="FLH712" s="39"/>
      <c r="FLI712" s="39"/>
      <c r="FLJ712" s="39"/>
      <c r="FLK712" s="39"/>
      <c r="FLL712" s="39"/>
      <c r="FLM712" s="39"/>
      <c r="FLN712" s="39"/>
      <c r="FLO712" s="39"/>
      <c r="FLP712" s="39"/>
      <c r="FLQ712" s="39"/>
      <c r="FLR712" s="39"/>
      <c r="FLS712" s="37"/>
      <c r="FLT712" s="37"/>
      <c r="FLU712" s="37"/>
      <c r="FLV712" s="37"/>
      <c r="FLW712" s="34"/>
      <c r="FLX712" s="40"/>
      <c r="FLY712" s="34"/>
      <c r="FLZ712" s="34"/>
      <c r="FMA712" s="35"/>
      <c r="FMB712" s="36"/>
      <c r="FMC712" s="37"/>
      <c r="FMD712" s="34"/>
      <c r="FME712" s="34"/>
      <c r="FMF712" s="41"/>
      <c r="FMG712" s="41"/>
      <c r="FMH712" s="41"/>
      <c r="FMI712" s="41"/>
      <c r="FMJ712" s="36"/>
      <c r="FMK712" s="41"/>
      <c r="FML712" s="36"/>
      <c r="FMM712" s="34"/>
      <c r="FMN712" s="34"/>
      <c r="FMO712" s="37"/>
      <c r="FMP712" s="38"/>
      <c r="FMQ712" s="34"/>
      <c r="FMR712" s="39"/>
      <c r="FMS712" s="39"/>
      <c r="FMT712" s="39"/>
      <c r="FMU712" s="39"/>
      <c r="FMV712" s="39"/>
      <c r="FMW712" s="39"/>
      <c r="FMX712" s="39"/>
      <c r="FMY712" s="39"/>
      <c r="FMZ712" s="39"/>
      <c r="FNA712" s="39"/>
      <c r="FNB712" s="39"/>
      <c r="FNC712" s="37"/>
      <c r="FND712" s="37"/>
      <c r="FNE712" s="37"/>
      <c r="FNF712" s="37"/>
      <c r="FNG712" s="34"/>
      <c r="FNH712" s="40"/>
      <c r="FNI712" s="34"/>
      <c r="FNJ712" s="34"/>
      <c r="FNK712" s="35"/>
      <c r="FNL712" s="36"/>
      <c r="FNM712" s="37"/>
      <c r="FNN712" s="34"/>
      <c r="FNO712" s="34"/>
      <c r="FNP712" s="41"/>
      <c r="FNQ712" s="41"/>
      <c r="FNR712" s="41"/>
      <c r="FNS712" s="41"/>
      <c r="FNT712" s="36"/>
      <c r="FNU712" s="41"/>
      <c r="FNV712" s="36"/>
      <c r="FNW712" s="34"/>
      <c r="FNX712" s="34"/>
      <c r="FNY712" s="37"/>
      <c r="FNZ712" s="38"/>
      <c r="FOA712" s="34"/>
      <c r="FOB712" s="39"/>
      <c r="FOC712" s="39"/>
      <c r="FOD712" s="39"/>
      <c r="FOE712" s="39"/>
      <c r="FOF712" s="39"/>
      <c r="FOG712" s="39"/>
      <c r="FOH712" s="39"/>
      <c r="FOI712" s="39"/>
      <c r="FOJ712" s="39"/>
      <c r="FOK712" s="39"/>
      <c r="FOL712" s="39"/>
      <c r="FOM712" s="37"/>
      <c r="FON712" s="37"/>
      <c r="FOO712" s="37"/>
      <c r="FOP712" s="37"/>
      <c r="FOQ712" s="34"/>
      <c r="FOR712" s="40"/>
      <c r="FOS712" s="34"/>
      <c r="FOT712" s="34"/>
      <c r="FOU712" s="35"/>
      <c r="FOV712" s="36"/>
      <c r="FOW712" s="37"/>
      <c r="FOX712" s="34"/>
      <c r="FOY712" s="34"/>
      <c r="FOZ712" s="41"/>
      <c r="FPA712" s="41"/>
      <c r="FPB712" s="41"/>
      <c r="FPC712" s="41"/>
      <c r="FPD712" s="36"/>
      <c r="FPE712" s="41"/>
      <c r="FPF712" s="36"/>
      <c r="FPG712" s="34"/>
      <c r="FPH712" s="34"/>
      <c r="FPI712" s="37"/>
      <c r="FPJ712" s="38"/>
      <c r="FPK712" s="34"/>
      <c r="FPL712" s="39"/>
      <c r="FPM712" s="39"/>
      <c r="FPN712" s="39"/>
      <c r="FPO712" s="39"/>
      <c r="FPP712" s="39"/>
      <c r="FPQ712" s="39"/>
      <c r="FPR712" s="39"/>
      <c r="FPS712" s="39"/>
      <c r="FPT712" s="39"/>
      <c r="FPU712" s="39"/>
      <c r="FPV712" s="39"/>
      <c r="FPW712" s="37"/>
      <c r="FPX712" s="37"/>
      <c r="FPY712" s="37"/>
      <c r="FPZ712" s="37"/>
      <c r="FQA712" s="34"/>
      <c r="FQB712" s="40"/>
      <c r="FQC712" s="34"/>
      <c r="FQD712" s="34"/>
      <c r="FQE712" s="35"/>
      <c r="FQF712" s="36"/>
      <c r="FQG712" s="37"/>
      <c r="FQH712" s="34"/>
      <c r="FQI712" s="34"/>
      <c r="FQJ712" s="41"/>
      <c r="FQK712" s="41"/>
      <c r="FQL712" s="41"/>
      <c r="FQM712" s="41"/>
      <c r="FQN712" s="36"/>
      <c r="FQO712" s="41"/>
      <c r="FQP712" s="36"/>
      <c r="FQQ712" s="34"/>
      <c r="FQR712" s="34"/>
      <c r="FQS712" s="37"/>
      <c r="FQT712" s="38"/>
      <c r="FQU712" s="34"/>
      <c r="FQV712" s="39"/>
      <c r="FQW712" s="39"/>
      <c r="FQX712" s="39"/>
      <c r="FQY712" s="39"/>
      <c r="FQZ712" s="39"/>
      <c r="FRA712" s="39"/>
      <c r="FRB712" s="39"/>
      <c r="FRC712" s="39"/>
      <c r="FRD712" s="39"/>
      <c r="FRE712" s="39"/>
      <c r="FRF712" s="39"/>
      <c r="FRG712" s="37"/>
      <c r="FRH712" s="37"/>
      <c r="FRI712" s="37"/>
      <c r="FRJ712" s="37"/>
      <c r="FRK712" s="34"/>
      <c r="FRL712" s="40"/>
      <c r="FRM712" s="34"/>
      <c r="FRN712" s="34"/>
      <c r="FRO712" s="35"/>
      <c r="FRP712" s="36"/>
      <c r="FRQ712" s="37"/>
      <c r="FRR712" s="34"/>
      <c r="FRS712" s="34"/>
      <c r="FRT712" s="41"/>
      <c r="FRU712" s="41"/>
      <c r="FRV712" s="41"/>
      <c r="FRW712" s="41"/>
      <c r="FRX712" s="36"/>
      <c r="FRY712" s="41"/>
      <c r="FRZ712" s="36"/>
      <c r="FSA712" s="34"/>
      <c r="FSB712" s="34"/>
      <c r="FSC712" s="37"/>
      <c r="FSD712" s="38"/>
      <c r="FSE712" s="34"/>
      <c r="FSF712" s="39"/>
      <c r="FSG712" s="39"/>
      <c r="FSH712" s="39"/>
      <c r="FSI712" s="39"/>
      <c r="FSJ712" s="39"/>
      <c r="FSK712" s="39"/>
      <c r="FSL712" s="39"/>
      <c r="FSM712" s="39"/>
      <c r="FSN712" s="39"/>
      <c r="FSO712" s="39"/>
      <c r="FSP712" s="39"/>
      <c r="FSQ712" s="37"/>
      <c r="FSR712" s="37"/>
      <c r="FSS712" s="37"/>
      <c r="FST712" s="37"/>
      <c r="FSU712" s="34"/>
      <c r="FSV712" s="40"/>
      <c r="FSW712" s="34"/>
      <c r="FSX712" s="34"/>
      <c r="FSY712" s="35"/>
      <c r="FSZ712" s="36"/>
      <c r="FTA712" s="37"/>
      <c r="FTB712" s="34"/>
      <c r="FTC712" s="34"/>
      <c r="FTD712" s="41"/>
      <c r="FTE712" s="41"/>
      <c r="FTF712" s="41"/>
      <c r="FTG712" s="41"/>
      <c r="FTH712" s="36"/>
      <c r="FTI712" s="41"/>
      <c r="FTJ712" s="36"/>
      <c r="FTK712" s="34"/>
      <c r="FTL712" s="34"/>
      <c r="FTM712" s="37"/>
      <c r="FTN712" s="38"/>
      <c r="FTO712" s="34"/>
      <c r="FTP712" s="39"/>
      <c r="FTQ712" s="39"/>
      <c r="FTR712" s="39"/>
      <c r="FTS712" s="39"/>
      <c r="FTT712" s="39"/>
      <c r="FTU712" s="39"/>
      <c r="FTV712" s="39"/>
      <c r="FTW712" s="39"/>
      <c r="FTX712" s="39"/>
      <c r="FTY712" s="39"/>
      <c r="FTZ712" s="39"/>
      <c r="FUA712" s="37"/>
      <c r="FUB712" s="37"/>
      <c r="FUC712" s="37"/>
      <c r="FUD712" s="37"/>
      <c r="FUE712" s="34"/>
      <c r="FUF712" s="40"/>
      <c r="FUG712" s="34"/>
      <c r="FUH712" s="34"/>
      <c r="FUI712" s="35"/>
      <c r="FUJ712" s="36"/>
      <c r="FUK712" s="37"/>
      <c r="FUL712" s="34"/>
      <c r="FUM712" s="34"/>
      <c r="FUN712" s="41"/>
      <c r="FUO712" s="41"/>
      <c r="FUP712" s="41"/>
      <c r="FUQ712" s="41"/>
      <c r="FUR712" s="36"/>
      <c r="FUS712" s="41"/>
      <c r="FUT712" s="36"/>
      <c r="FUU712" s="34"/>
      <c r="FUV712" s="34"/>
      <c r="FUW712" s="37"/>
      <c r="FUX712" s="38"/>
      <c r="FUY712" s="34"/>
      <c r="FUZ712" s="39"/>
      <c r="FVA712" s="39"/>
      <c r="FVB712" s="39"/>
      <c r="FVC712" s="39"/>
      <c r="FVD712" s="39"/>
      <c r="FVE712" s="39"/>
      <c r="FVF712" s="39"/>
      <c r="FVG712" s="39"/>
      <c r="FVH712" s="39"/>
      <c r="FVI712" s="39"/>
      <c r="FVJ712" s="39"/>
      <c r="FVK712" s="37"/>
      <c r="FVL712" s="37"/>
      <c r="FVM712" s="37"/>
      <c r="FVN712" s="37"/>
      <c r="FVO712" s="34"/>
      <c r="FVP712" s="40"/>
      <c r="FVQ712" s="34"/>
      <c r="FVR712" s="34"/>
      <c r="FVS712" s="35"/>
      <c r="FVT712" s="36"/>
      <c r="FVU712" s="37"/>
      <c r="FVV712" s="34"/>
      <c r="FVW712" s="34"/>
      <c r="FVX712" s="41"/>
      <c r="FVY712" s="41"/>
      <c r="FVZ712" s="41"/>
      <c r="FWA712" s="41"/>
      <c r="FWB712" s="36"/>
      <c r="FWC712" s="41"/>
      <c r="FWD712" s="36"/>
      <c r="FWE712" s="34"/>
      <c r="FWF712" s="34"/>
      <c r="FWG712" s="37"/>
      <c r="FWH712" s="38"/>
      <c r="FWI712" s="34"/>
      <c r="FWJ712" s="39"/>
      <c r="FWK712" s="39"/>
      <c r="FWL712" s="39"/>
      <c r="FWM712" s="39"/>
      <c r="FWN712" s="39"/>
      <c r="FWO712" s="39"/>
      <c r="FWP712" s="39"/>
      <c r="FWQ712" s="39"/>
      <c r="FWR712" s="39"/>
      <c r="FWS712" s="39"/>
      <c r="FWT712" s="39"/>
      <c r="FWU712" s="37"/>
      <c r="FWV712" s="37"/>
      <c r="FWW712" s="37"/>
      <c r="FWX712" s="37"/>
      <c r="FWY712" s="34"/>
      <c r="FWZ712" s="40"/>
      <c r="FXA712" s="34"/>
      <c r="FXB712" s="34"/>
      <c r="FXC712" s="35"/>
      <c r="FXD712" s="36"/>
      <c r="FXE712" s="37"/>
      <c r="FXF712" s="34"/>
      <c r="FXG712" s="34"/>
      <c r="FXH712" s="41"/>
      <c r="FXI712" s="41"/>
      <c r="FXJ712" s="41"/>
      <c r="FXK712" s="41"/>
      <c r="FXL712" s="36"/>
      <c r="FXM712" s="41"/>
      <c r="FXN712" s="36"/>
      <c r="FXO712" s="34"/>
      <c r="FXP712" s="34"/>
      <c r="FXQ712" s="37"/>
      <c r="FXR712" s="38"/>
      <c r="FXS712" s="34"/>
      <c r="FXT712" s="39"/>
      <c r="FXU712" s="39"/>
      <c r="FXV712" s="39"/>
      <c r="FXW712" s="39"/>
      <c r="FXX712" s="39"/>
      <c r="FXY712" s="39"/>
      <c r="FXZ712" s="39"/>
      <c r="FYA712" s="39"/>
      <c r="FYB712" s="39"/>
      <c r="FYC712" s="39"/>
      <c r="FYD712" s="39"/>
      <c r="FYE712" s="37"/>
      <c r="FYF712" s="37"/>
      <c r="FYG712" s="37"/>
      <c r="FYH712" s="37"/>
      <c r="FYI712" s="34"/>
      <c r="FYJ712" s="40"/>
      <c r="FYK712" s="34"/>
      <c r="FYL712" s="34"/>
      <c r="FYM712" s="35"/>
      <c r="FYN712" s="36"/>
      <c r="FYO712" s="37"/>
      <c r="FYP712" s="34"/>
      <c r="FYQ712" s="34"/>
      <c r="FYR712" s="41"/>
      <c r="FYS712" s="41"/>
      <c r="FYT712" s="41"/>
      <c r="FYU712" s="41"/>
      <c r="FYV712" s="36"/>
      <c r="FYW712" s="41"/>
      <c r="FYX712" s="36"/>
      <c r="FYY712" s="34"/>
      <c r="FYZ712" s="34"/>
      <c r="FZA712" s="37"/>
      <c r="FZB712" s="38"/>
      <c r="FZC712" s="34"/>
      <c r="FZD712" s="39"/>
      <c r="FZE712" s="39"/>
      <c r="FZF712" s="39"/>
      <c r="FZG712" s="39"/>
      <c r="FZH712" s="39"/>
      <c r="FZI712" s="39"/>
      <c r="FZJ712" s="39"/>
      <c r="FZK712" s="39"/>
      <c r="FZL712" s="39"/>
      <c r="FZM712" s="39"/>
      <c r="FZN712" s="39"/>
      <c r="FZO712" s="37"/>
      <c r="FZP712" s="37"/>
      <c r="FZQ712" s="37"/>
      <c r="FZR712" s="37"/>
      <c r="FZS712" s="34"/>
      <c r="FZT712" s="40"/>
      <c r="FZU712" s="34"/>
      <c r="FZV712" s="34"/>
      <c r="FZW712" s="35"/>
      <c r="FZX712" s="36"/>
      <c r="FZY712" s="37"/>
      <c r="FZZ712" s="34"/>
      <c r="GAA712" s="34"/>
      <c r="GAB712" s="41"/>
      <c r="GAC712" s="41"/>
      <c r="GAD712" s="41"/>
      <c r="GAE712" s="41"/>
      <c r="GAF712" s="36"/>
      <c r="GAG712" s="41"/>
      <c r="GAH712" s="36"/>
      <c r="GAI712" s="34"/>
      <c r="GAJ712" s="34"/>
      <c r="GAK712" s="37"/>
      <c r="GAL712" s="38"/>
      <c r="GAM712" s="34"/>
      <c r="GAN712" s="39"/>
      <c r="GAO712" s="39"/>
      <c r="GAP712" s="39"/>
      <c r="GAQ712" s="39"/>
      <c r="GAR712" s="39"/>
      <c r="GAS712" s="39"/>
      <c r="GAT712" s="39"/>
      <c r="GAU712" s="39"/>
      <c r="GAV712" s="39"/>
      <c r="GAW712" s="39"/>
      <c r="GAX712" s="39"/>
      <c r="GAY712" s="37"/>
      <c r="GAZ712" s="37"/>
      <c r="GBA712" s="37"/>
      <c r="GBB712" s="37"/>
      <c r="GBC712" s="34"/>
      <c r="GBD712" s="40"/>
      <c r="GBE712" s="34"/>
      <c r="GBF712" s="34"/>
      <c r="GBG712" s="35"/>
      <c r="GBH712" s="36"/>
      <c r="GBI712" s="37"/>
      <c r="GBJ712" s="34"/>
      <c r="GBK712" s="34"/>
      <c r="GBL712" s="41"/>
      <c r="GBM712" s="41"/>
      <c r="GBN712" s="41"/>
      <c r="GBO712" s="41"/>
      <c r="GBP712" s="36"/>
      <c r="GBQ712" s="41"/>
      <c r="GBR712" s="36"/>
      <c r="GBS712" s="34"/>
      <c r="GBT712" s="34"/>
      <c r="GBU712" s="37"/>
      <c r="GBV712" s="38"/>
      <c r="GBW712" s="34"/>
      <c r="GBX712" s="39"/>
      <c r="GBY712" s="39"/>
      <c r="GBZ712" s="39"/>
      <c r="GCA712" s="39"/>
      <c r="GCB712" s="39"/>
      <c r="GCC712" s="39"/>
      <c r="GCD712" s="39"/>
      <c r="GCE712" s="39"/>
      <c r="GCF712" s="39"/>
      <c r="GCG712" s="39"/>
      <c r="GCH712" s="39"/>
      <c r="GCI712" s="37"/>
      <c r="GCJ712" s="37"/>
      <c r="GCK712" s="37"/>
      <c r="GCL712" s="37"/>
      <c r="GCM712" s="34"/>
      <c r="GCN712" s="40"/>
      <c r="GCO712" s="34"/>
      <c r="GCP712" s="34"/>
      <c r="GCQ712" s="35"/>
      <c r="GCR712" s="36"/>
      <c r="GCS712" s="37"/>
      <c r="GCT712" s="34"/>
      <c r="GCU712" s="34"/>
      <c r="GCV712" s="41"/>
      <c r="GCW712" s="41"/>
      <c r="GCX712" s="41"/>
      <c r="GCY712" s="41"/>
      <c r="GCZ712" s="36"/>
      <c r="GDA712" s="41"/>
      <c r="GDB712" s="36"/>
      <c r="GDC712" s="34"/>
      <c r="GDD712" s="34"/>
      <c r="GDE712" s="37"/>
      <c r="GDF712" s="38"/>
      <c r="GDG712" s="34"/>
      <c r="GDH712" s="39"/>
      <c r="GDI712" s="39"/>
      <c r="GDJ712" s="39"/>
      <c r="GDK712" s="39"/>
      <c r="GDL712" s="39"/>
      <c r="GDM712" s="39"/>
      <c r="GDN712" s="39"/>
      <c r="GDO712" s="39"/>
      <c r="GDP712" s="39"/>
      <c r="GDQ712" s="39"/>
      <c r="GDR712" s="39"/>
      <c r="GDS712" s="37"/>
      <c r="GDT712" s="37"/>
      <c r="GDU712" s="37"/>
      <c r="GDV712" s="37"/>
      <c r="GDW712" s="34"/>
      <c r="GDX712" s="40"/>
      <c r="GDY712" s="34"/>
      <c r="GDZ712" s="34"/>
      <c r="GEA712" s="35"/>
      <c r="GEB712" s="36"/>
      <c r="GEC712" s="37"/>
      <c r="GED712" s="34"/>
      <c r="GEE712" s="34"/>
      <c r="GEF712" s="41"/>
      <c r="GEG712" s="41"/>
      <c r="GEH712" s="41"/>
      <c r="GEI712" s="41"/>
      <c r="GEJ712" s="36"/>
      <c r="GEK712" s="41"/>
      <c r="GEL712" s="36"/>
      <c r="GEM712" s="34"/>
      <c r="GEN712" s="34"/>
      <c r="GEO712" s="37"/>
      <c r="GEP712" s="38"/>
      <c r="GEQ712" s="34"/>
      <c r="GER712" s="39"/>
      <c r="GES712" s="39"/>
      <c r="GET712" s="39"/>
      <c r="GEU712" s="39"/>
      <c r="GEV712" s="39"/>
      <c r="GEW712" s="39"/>
      <c r="GEX712" s="39"/>
      <c r="GEY712" s="39"/>
      <c r="GEZ712" s="39"/>
      <c r="GFA712" s="39"/>
      <c r="GFB712" s="39"/>
      <c r="GFC712" s="37"/>
      <c r="GFD712" s="37"/>
      <c r="GFE712" s="37"/>
      <c r="GFF712" s="37"/>
      <c r="GFG712" s="34"/>
      <c r="GFH712" s="40"/>
      <c r="GFI712" s="34"/>
      <c r="GFJ712" s="34"/>
      <c r="GFK712" s="35"/>
      <c r="GFL712" s="36"/>
      <c r="GFM712" s="37"/>
      <c r="GFN712" s="34"/>
      <c r="GFO712" s="34"/>
      <c r="GFP712" s="41"/>
      <c r="GFQ712" s="41"/>
      <c r="GFR712" s="41"/>
      <c r="GFS712" s="41"/>
      <c r="GFT712" s="36"/>
      <c r="GFU712" s="41"/>
      <c r="GFV712" s="36"/>
      <c r="GFW712" s="34"/>
      <c r="GFX712" s="34"/>
      <c r="GFY712" s="37"/>
      <c r="GFZ712" s="38"/>
      <c r="GGA712" s="34"/>
      <c r="GGB712" s="39"/>
      <c r="GGC712" s="39"/>
      <c r="GGD712" s="39"/>
      <c r="GGE712" s="39"/>
      <c r="GGF712" s="39"/>
      <c r="GGG712" s="39"/>
      <c r="GGH712" s="39"/>
      <c r="GGI712" s="39"/>
      <c r="GGJ712" s="39"/>
      <c r="GGK712" s="39"/>
      <c r="GGL712" s="39"/>
      <c r="GGM712" s="37"/>
      <c r="GGN712" s="37"/>
      <c r="GGO712" s="37"/>
      <c r="GGP712" s="37"/>
      <c r="GGQ712" s="34"/>
      <c r="GGR712" s="40"/>
      <c r="GGS712" s="34"/>
      <c r="GGT712" s="34"/>
      <c r="GGU712" s="35"/>
      <c r="GGV712" s="36"/>
      <c r="GGW712" s="37"/>
      <c r="GGX712" s="34"/>
      <c r="GGY712" s="34"/>
      <c r="GGZ712" s="41"/>
      <c r="GHA712" s="41"/>
      <c r="GHB712" s="41"/>
      <c r="GHC712" s="41"/>
      <c r="GHD712" s="36"/>
      <c r="GHE712" s="41"/>
      <c r="GHF712" s="36"/>
      <c r="GHG712" s="34"/>
      <c r="GHH712" s="34"/>
      <c r="GHI712" s="37"/>
      <c r="GHJ712" s="38"/>
      <c r="GHK712" s="34"/>
      <c r="GHL712" s="39"/>
      <c r="GHM712" s="39"/>
      <c r="GHN712" s="39"/>
      <c r="GHO712" s="39"/>
      <c r="GHP712" s="39"/>
      <c r="GHQ712" s="39"/>
      <c r="GHR712" s="39"/>
      <c r="GHS712" s="39"/>
      <c r="GHT712" s="39"/>
      <c r="GHU712" s="39"/>
      <c r="GHV712" s="39"/>
      <c r="GHW712" s="37"/>
      <c r="GHX712" s="37"/>
      <c r="GHY712" s="37"/>
      <c r="GHZ712" s="37"/>
      <c r="GIA712" s="34"/>
      <c r="GIB712" s="40"/>
      <c r="GIC712" s="34"/>
      <c r="GID712" s="34"/>
      <c r="GIE712" s="35"/>
      <c r="GIF712" s="36"/>
      <c r="GIG712" s="37"/>
      <c r="GIH712" s="34"/>
      <c r="GII712" s="34"/>
      <c r="GIJ712" s="41"/>
      <c r="GIK712" s="41"/>
      <c r="GIL712" s="41"/>
      <c r="GIM712" s="41"/>
      <c r="GIN712" s="36"/>
      <c r="GIO712" s="41"/>
      <c r="GIP712" s="36"/>
      <c r="GIQ712" s="34"/>
      <c r="GIR712" s="34"/>
      <c r="GIS712" s="37"/>
      <c r="GIT712" s="38"/>
      <c r="GIU712" s="34"/>
      <c r="GIV712" s="39"/>
      <c r="GIW712" s="39"/>
      <c r="GIX712" s="39"/>
      <c r="GIY712" s="39"/>
      <c r="GIZ712" s="39"/>
      <c r="GJA712" s="39"/>
      <c r="GJB712" s="39"/>
      <c r="GJC712" s="39"/>
      <c r="GJD712" s="39"/>
      <c r="GJE712" s="39"/>
      <c r="GJF712" s="39"/>
      <c r="GJG712" s="37"/>
      <c r="GJH712" s="37"/>
      <c r="GJI712" s="37"/>
      <c r="GJJ712" s="37"/>
      <c r="GJK712" s="34"/>
      <c r="GJL712" s="40"/>
      <c r="GJM712" s="34"/>
      <c r="GJN712" s="34"/>
      <c r="GJO712" s="35"/>
      <c r="GJP712" s="36"/>
      <c r="GJQ712" s="37"/>
      <c r="GJR712" s="34"/>
      <c r="GJS712" s="34"/>
      <c r="GJT712" s="41"/>
      <c r="GJU712" s="41"/>
      <c r="GJV712" s="41"/>
      <c r="GJW712" s="41"/>
      <c r="GJX712" s="36"/>
      <c r="GJY712" s="41"/>
      <c r="GJZ712" s="36"/>
      <c r="GKA712" s="34"/>
      <c r="GKB712" s="34"/>
      <c r="GKC712" s="37"/>
      <c r="GKD712" s="38"/>
      <c r="GKE712" s="34"/>
      <c r="GKF712" s="39"/>
      <c r="GKG712" s="39"/>
      <c r="GKH712" s="39"/>
      <c r="GKI712" s="39"/>
      <c r="GKJ712" s="39"/>
      <c r="GKK712" s="39"/>
      <c r="GKL712" s="39"/>
      <c r="GKM712" s="39"/>
      <c r="GKN712" s="39"/>
      <c r="GKO712" s="39"/>
      <c r="GKP712" s="39"/>
      <c r="GKQ712" s="37"/>
      <c r="GKR712" s="37"/>
      <c r="GKS712" s="37"/>
      <c r="GKT712" s="37"/>
      <c r="GKU712" s="34"/>
      <c r="GKV712" s="40"/>
      <c r="GKW712" s="34"/>
      <c r="GKX712" s="34"/>
      <c r="GKY712" s="35"/>
      <c r="GKZ712" s="36"/>
      <c r="GLA712" s="37"/>
      <c r="GLB712" s="34"/>
      <c r="GLC712" s="34"/>
      <c r="GLD712" s="41"/>
      <c r="GLE712" s="41"/>
      <c r="GLF712" s="41"/>
      <c r="GLG712" s="41"/>
      <c r="GLH712" s="36"/>
      <c r="GLI712" s="41"/>
      <c r="GLJ712" s="36"/>
      <c r="GLK712" s="34"/>
      <c r="GLL712" s="34"/>
      <c r="GLM712" s="37"/>
      <c r="GLN712" s="38"/>
      <c r="GLO712" s="34"/>
      <c r="GLP712" s="39"/>
      <c r="GLQ712" s="39"/>
      <c r="GLR712" s="39"/>
      <c r="GLS712" s="39"/>
      <c r="GLT712" s="39"/>
      <c r="GLU712" s="39"/>
      <c r="GLV712" s="39"/>
      <c r="GLW712" s="39"/>
      <c r="GLX712" s="39"/>
      <c r="GLY712" s="39"/>
      <c r="GLZ712" s="39"/>
      <c r="GMA712" s="37"/>
      <c r="GMB712" s="37"/>
      <c r="GMC712" s="37"/>
      <c r="GMD712" s="37"/>
      <c r="GME712" s="34"/>
      <c r="GMF712" s="40"/>
      <c r="GMG712" s="34"/>
      <c r="GMH712" s="34"/>
      <c r="GMI712" s="35"/>
      <c r="GMJ712" s="36"/>
      <c r="GMK712" s="37"/>
      <c r="GML712" s="34"/>
      <c r="GMM712" s="34"/>
      <c r="GMN712" s="41"/>
      <c r="GMO712" s="41"/>
      <c r="GMP712" s="41"/>
      <c r="GMQ712" s="41"/>
      <c r="GMR712" s="36"/>
      <c r="GMS712" s="41"/>
      <c r="GMT712" s="36"/>
      <c r="GMU712" s="34"/>
      <c r="GMV712" s="34"/>
      <c r="GMW712" s="37"/>
      <c r="GMX712" s="38"/>
      <c r="GMY712" s="34"/>
      <c r="GMZ712" s="39"/>
      <c r="GNA712" s="39"/>
      <c r="GNB712" s="39"/>
      <c r="GNC712" s="39"/>
      <c r="GND712" s="39"/>
      <c r="GNE712" s="39"/>
      <c r="GNF712" s="39"/>
      <c r="GNG712" s="39"/>
      <c r="GNH712" s="39"/>
      <c r="GNI712" s="39"/>
      <c r="GNJ712" s="39"/>
      <c r="GNK712" s="37"/>
      <c r="GNL712" s="37"/>
      <c r="GNM712" s="37"/>
      <c r="GNN712" s="37"/>
      <c r="GNO712" s="34"/>
      <c r="GNP712" s="40"/>
      <c r="GNQ712" s="34"/>
      <c r="GNR712" s="34"/>
      <c r="GNS712" s="35"/>
      <c r="GNT712" s="36"/>
      <c r="GNU712" s="37"/>
      <c r="GNV712" s="34"/>
      <c r="GNW712" s="34"/>
      <c r="GNX712" s="41"/>
      <c r="GNY712" s="41"/>
      <c r="GNZ712" s="41"/>
      <c r="GOA712" s="41"/>
      <c r="GOB712" s="36"/>
      <c r="GOC712" s="41"/>
      <c r="GOD712" s="36"/>
      <c r="GOE712" s="34"/>
      <c r="GOF712" s="34"/>
      <c r="GOG712" s="37"/>
      <c r="GOH712" s="38"/>
      <c r="GOI712" s="34"/>
      <c r="GOJ712" s="39"/>
      <c r="GOK712" s="39"/>
      <c r="GOL712" s="39"/>
      <c r="GOM712" s="39"/>
      <c r="GON712" s="39"/>
      <c r="GOO712" s="39"/>
      <c r="GOP712" s="39"/>
      <c r="GOQ712" s="39"/>
      <c r="GOR712" s="39"/>
      <c r="GOS712" s="39"/>
      <c r="GOT712" s="39"/>
      <c r="GOU712" s="37"/>
      <c r="GOV712" s="37"/>
      <c r="GOW712" s="37"/>
      <c r="GOX712" s="37"/>
      <c r="GOY712" s="34"/>
      <c r="GOZ712" s="40"/>
      <c r="GPA712" s="34"/>
      <c r="GPB712" s="34"/>
      <c r="GPC712" s="35"/>
      <c r="GPD712" s="36"/>
      <c r="GPE712" s="37"/>
      <c r="GPF712" s="34"/>
      <c r="GPG712" s="34"/>
      <c r="GPH712" s="41"/>
      <c r="GPI712" s="41"/>
      <c r="GPJ712" s="41"/>
      <c r="GPK712" s="41"/>
      <c r="GPL712" s="36"/>
      <c r="GPM712" s="41"/>
      <c r="GPN712" s="36"/>
      <c r="GPO712" s="34"/>
      <c r="GPP712" s="34"/>
      <c r="GPQ712" s="37"/>
      <c r="GPR712" s="38"/>
      <c r="GPS712" s="34"/>
      <c r="GPT712" s="39"/>
      <c r="GPU712" s="39"/>
      <c r="GPV712" s="39"/>
      <c r="GPW712" s="39"/>
      <c r="GPX712" s="39"/>
      <c r="GPY712" s="39"/>
      <c r="GPZ712" s="39"/>
      <c r="GQA712" s="39"/>
      <c r="GQB712" s="39"/>
      <c r="GQC712" s="39"/>
      <c r="GQD712" s="39"/>
      <c r="GQE712" s="37"/>
      <c r="GQF712" s="37"/>
      <c r="GQG712" s="37"/>
      <c r="GQH712" s="37"/>
      <c r="GQI712" s="34"/>
      <c r="GQJ712" s="40"/>
      <c r="GQK712" s="34"/>
      <c r="GQL712" s="34"/>
      <c r="GQM712" s="35"/>
      <c r="GQN712" s="36"/>
      <c r="GQO712" s="37"/>
      <c r="GQP712" s="34"/>
      <c r="GQQ712" s="34"/>
      <c r="GQR712" s="41"/>
      <c r="GQS712" s="41"/>
      <c r="GQT712" s="41"/>
      <c r="GQU712" s="41"/>
      <c r="GQV712" s="36"/>
      <c r="GQW712" s="41"/>
      <c r="GQX712" s="36"/>
      <c r="GQY712" s="34"/>
      <c r="GQZ712" s="34"/>
      <c r="GRA712" s="37"/>
      <c r="GRB712" s="38"/>
      <c r="GRC712" s="34"/>
      <c r="GRD712" s="39"/>
      <c r="GRE712" s="39"/>
      <c r="GRF712" s="39"/>
      <c r="GRG712" s="39"/>
      <c r="GRH712" s="39"/>
      <c r="GRI712" s="39"/>
      <c r="GRJ712" s="39"/>
      <c r="GRK712" s="39"/>
      <c r="GRL712" s="39"/>
      <c r="GRM712" s="39"/>
      <c r="GRN712" s="39"/>
      <c r="GRO712" s="37"/>
      <c r="GRP712" s="37"/>
      <c r="GRQ712" s="37"/>
      <c r="GRR712" s="37"/>
      <c r="GRS712" s="34"/>
      <c r="GRT712" s="40"/>
      <c r="GRU712" s="34"/>
      <c r="GRV712" s="34"/>
      <c r="GRW712" s="35"/>
      <c r="GRX712" s="36"/>
      <c r="GRY712" s="37"/>
      <c r="GRZ712" s="34"/>
      <c r="GSA712" s="34"/>
      <c r="GSB712" s="41"/>
      <c r="GSC712" s="41"/>
      <c r="GSD712" s="41"/>
      <c r="GSE712" s="41"/>
      <c r="GSF712" s="36"/>
      <c r="GSG712" s="41"/>
      <c r="GSH712" s="36"/>
      <c r="GSI712" s="34"/>
      <c r="GSJ712" s="34"/>
      <c r="GSK712" s="37"/>
      <c r="GSL712" s="38"/>
      <c r="GSM712" s="34"/>
      <c r="GSN712" s="39"/>
      <c r="GSO712" s="39"/>
      <c r="GSP712" s="39"/>
      <c r="GSQ712" s="39"/>
      <c r="GSR712" s="39"/>
      <c r="GSS712" s="39"/>
      <c r="GST712" s="39"/>
      <c r="GSU712" s="39"/>
      <c r="GSV712" s="39"/>
      <c r="GSW712" s="39"/>
      <c r="GSX712" s="39"/>
      <c r="GSY712" s="37"/>
      <c r="GSZ712" s="37"/>
      <c r="GTA712" s="37"/>
      <c r="GTB712" s="37"/>
      <c r="GTC712" s="34"/>
      <c r="GTD712" s="40"/>
      <c r="GTE712" s="34"/>
      <c r="GTF712" s="34"/>
      <c r="GTG712" s="35"/>
      <c r="GTH712" s="36"/>
      <c r="GTI712" s="37"/>
      <c r="GTJ712" s="34"/>
      <c r="GTK712" s="34"/>
      <c r="GTL712" s="41"/>
      <c r="GTM712" s="41"/>
      <c r="GTN712" s="41"/>
      <c r="GTO712" s="41"/>
      <c r="GTP712" s="36"/>
      <c r="GTQ712" s="41"/>
      <c r="GTR712" s="36"/>
      <c r="GTS712" s="34"/>
      <c r="GTT712" s="34"/>
      <c r="GTU712" s="37"/>
      <c r="GTV712" s="38"/>
      <c r="GTW712" s="34"/>
      <c r="GTX712" s="39"/>
      <c r="GTY712" s="39"/>
      <c r="GTZ712" s="39"/>
      <c r="GUA712" s="39"/>
      <c r="GUB712" s="39"/>
      <c r="GUC712" s="39"/>
      <c r="GUD712" s="39"/>
      <c r="GUE712" s="39"/>
      <c r="GUF712" s="39"/>
      <c r="GUG712" s="39"/>
      <c r="GUH712" s="39"/>
      <c r="GUI712" s="37"/>
      <c r="GUJ712" s="37"/>
      <c r="GUK712" s="37"/>
      <c r="GUL712" s="37"/>
      <c r="GUM712" s="34"/>
      <c r="GUN712" s="40"/>
      <c r="GUO712" s="34"/>
      <c r="GUP712" s="34"/>
      <c r="GUQ712" s="35"/>
      <c r="GUR712" s="36"/>
      <c r="GUS712" s="37"/>
      <c r="GUT712" s="34"/>
      <c r="GUU712" s="34"/>
      <c r="GUV712" s="41"/>
      <c r="GUW712" s="41"/>
      <c r="GUX712" s="41"/>
      <c r="GUY712" s="41"/>
      <c r="GUZ712" s="36"/>
      <c r="GVA712" s="41"/>
      <c r="GVB712" s="36"/>
      <c r="GVC712" s="34"/>
      <c r="GVD712" s="34"/>
      <c r="GVE712" s="37"/>
      <c r="GVF712" s="38"/>
      <c r="GVG712" s="34"/>
      <c r="GVH712" s="39"/>
      <c r="GVI712" s="39"/>
      <c r="GVJ712" s="39"/>
      <c r="GVK712" s="39"/>
      <c r="GVL712" s="39"/>
      <c r="GVM712" s="39"/>
      <c r="GVN712" s="39"/>
      <c r="GVO712" s="39"/>
      <c r="GVP712" s="39"/>
      <c r="GVQ712" s="39"/>
      <c r="GVR712" s="39"/>
      <c r="GVS712" s="37"/>
      <c r="GVT712" s="37"/>
      <c r="GVU712" s="37"/>
      <c r="GVV712" s="37"/>
      <c r="GVW712" s="34"/>
      <c r="GVX712" s="40"/>
      <c r="GVY712" s="34"/>
      <c r="GVZ712" s="34"/>
      <c r="GWA712" s="35"/>
      <c r="GWB712" s="36"/>
      <c r="GWC712" s="37"/>
      <c r="GWD712" s="34"/>
      <c r="GWE712" s="34"/>
      <c r="GWF712" s="41"/>
      <c r="GWG712" s="41"/>
      <c r="GWH712" s="41"/>
      <c r="GWI712" s="41"/>
      <c r="GWJ712" s="36"/>
      <c r="GWK712" s="41"/>
      <c r="GWL712" s="36"/>
      <c r="GWM712" s="34"/>
      <c r="GWN712" s="34"/>
      <c r="GWO712" s="37"/>
      <c r="GWP712" s="38"/>
      <c r="GWQ712" s="34"/>
      <c r="GWR712" s="39"/>
      <c r="GWS712" s="39"/>
      <c r="GWT712" s="39"/>
      <c r="GWU712" s="39"/>
      <c r="GWV712" s="39"/>
      <c r="GWW712" s="39"/>
      <c r="GWX712" s="39"/>
      <c r="GWY712" s="39"/>
      <c r="GWZ712" s="39"/>
      <c r="GXA712" s="39"/>
      <c r="GXB712" s="39"/>
      <c r="GXC712" s="37"/>
      <c r="GXD712" s="37"/>
      <c r="GXE712" s="37"/>
      <c r="GXF712" s="37"/>
      <c r="GXG712" s="34"/>
      <c r="GXH712" s="40"/>
      <c r="GXI712" s="34"/>
      <c r="GXJ712" s="34"/>
      <c r="GXK712" s="35"/>
      <c r="GXL712" s="36"/>
      <c r="GXM712" s="37"/>
      <c r="GXN712" s="34"/>
      <c r="GXO712" s="34"/>
      <c r="GXP712" s="41"/>
      <c r="GXQ712" s="41"/>
      <c r="GXR712" s="41"/>
      <c r="GXS712" s="41"/>
      <c r="GXT712" s="36"/>
      <c r="GXU712" s="41"/>
      <c r="GXV712" s="36"/>
      <c r="GXW712" s="34"/>
      <c r="GXX712" s="34"/>
      <c r="GXY712" s="37"/>
      <c r="GXZ712" s="38"/>
      <c r="GYA712" s="34"/>
      <c r="GYB712" s="39"/>
      <c r="GYC712" s="39"/>
      <c r="GYD712" s="39"/>
      <c r="GYE712" s="39"/>
      <c r="GYF712" s="39"/>
      <c r="GYG712" s="39"/>
      <c r="GYH712" s="39"/>
      <c r="GYI712" s="39"/>
      <c r="GYJ712" s="39"/>
      <c r="GYK712" s="39"/>
      <c r="GYL712" s="39"/>
      <c r="GYM712" s="37"/>
      <c r="GYN712" s="37"/>
      <c r="GYO712" s="37"/>
      <c r="GYP712" s="37"/>
      <c r="GYQ712" s="34"/>
      <c r="GYR712" s="40"/>
      <c r="GYS712" s="34"/>
      <c r="GYT712" s="34"/>
      <c r="GYU712" s="35"/>
      <c r="GYV712" s="36"/>
      <c r="GYW712" s="37"/>
      <c r="GYX712" s="34"/>
      <c r="GYY712" s="34"/>
      <c r="GYZ712" s="41"/>
      <c r="GZA712" s="41"/>
      <c r="GZB712" s="41"/>
      <c r="GZC712" s="41"/>
      <c r="GZD712" s="36"/>
      <c r="GZE712" s="41"/>
      <c r="GZF712" s="36"/>
      <c r="GZG712" s="34"/>
      <c r="GZH712" s="34"/>
      <c r="GZI712" s="37"/>
      <c r="GZJ712" s="38"/>
      <c r="GZK712" s="34"/>
      <c r="GZL712" s="39"/>
      <c r="GZM712" s="39"/>
      <c r="GZN712" s="39"/>
      <c r="GZO712" s="39"/>
      <c r="GZP712" s="39"/>
      <c r="GZQ712" s="39"/>
      <c r="GZR712" s="39"/>
      <c r="GZS712" s="39"/>
      <c r="GZT712" s="39"/>
      <c r="GZU712" s="39"/>
      <c r="GZV712" s="39"/>
      <c r="GZW712" s="37"/>
      <c r="GZX712" s="37"/>
      <c r="GZY712" s="37"/>
      <c r="GZZ712" s="37"/>
      <c r="HAA712" s="34"/>
      <c r="HAB712" s="40"/>
      <c r="HAC712" s="34"/>
      <c r="HAD712" s="34"/>
      <c r="HAE712" s="35"/>
      <c r="HAF712" s="36"/>
      <c r="HAG712" s="37"/>
      <c r="HAH712" s="34"/>
      <c r="HAI712" s="34"/>
      <c r="HAJ712" s="41"/>
      <c r="HAK712" s="41"/>
      <c r="HAL712" s="41"/>
      <c r="HAM712" s="41"/>
      <c r="HAN712" s="36"/>
      <c r="HAO712" s="41"/>
      <c r="HAP712" s="36"/>
      <c r="HAQ712" s="34"/>
      <c r="HAR712" s="34"/>
      <c r="HAS712" s="37"/>
      <c r="HAT712" s="38"/>
      <c r="HAU712" s="34"/>
      <c r="HAV712" s="39"/>
      <c r="HAW712" s="39"/>
      <c r="HAX712" s="39"/>
      <c r="HAY712" s="39"/>
      <c r="HAZ712" s="39"/>
      <c r="HBA712" s="39"/>
      <c r="HBB712" s="39"/>
      <c r="HBC712" s="39"/>
      <c r="HBD712" s="39"/>
      <c r="HBE712" s="39"/>
      <c r="HBF712" s="39"/>
      <c r="HBG712" s="37"/>
      <c r="HBH712" s="37"/>
      <c r="HBI712" s="37"/>
      <c r="HBJ712" s="37"/>
      <c r="HBK712" s="34"/>
      <c r="HBL712" s="40"/>
      <c r="HBM712" s="34"/>
      <c r="HBN712" s="34"/>
      <c r="HBO712" s="35"/>
      <c r="HBP712" s="36"/>
      <c r="HBQ712" s="37"/>
      <c r="HBR712" s="34"/>
      <c r="HBS712" s="34"/>
      <c r="HBT712" s="41"/>
      <c r="HBU712" s="41"/>
      <c r="HBV712" s="41"/>
      <c r="HBW712" s="41"/>
      <c r="HBX712" s="36"/>
      <c r="HBY712" s="41"/>
      <c r="HBZ712" s="36"/>
      <c r="HCA712" s="34"/>
      <c r="HCB712" s="34"/>
      <c r="HCC712" s="37"/>
      <c r="HCD712" s="38"/>
      <c r="HCE712" s="34"/>
      <c r="HCF712" s="39"/>
      <c r="HCG712" s="39"/>
      <c r="HCH712" s="39"/>
      <c r="HCI712" s="39"/>
      <c r="HCJ712" s="39"/>
      <c r="HCK712" s="39"/>
      <c r="HCL712" s="39"/>
      <c r="HCM712" s="39"/>
      <c r="HCN712" s="39"/>
      <c r="HCO712" s="39"/>
      <c r="HCP712" s="39"/>
      <c r="HCQ712" s="37"/>
      <c r="HCR712" s="37"/>
      <c r="HCS712" s="37"/>
      <c r="HCT712" s="37"/>
      <c r="HCU712" s="34"/>
      <c r="HCV712" s="40"/>
      <c r="HCW712" s="34"/>
      <c r="HCX712" s="34"/>
      <c r="HCY712" s="35"/>
      <c r="HCZ712" s="36"/>
      <c r="HDA712" s="37"/>
      <c r="HDB712" s="34"/>
      <c r="HDC712" s="34"/>
      <c r="HDD712" s="41"/>
      <c r="HDE712" s="41"/>
      <c r="HDF712" s="41"/>
      <c r="HDG712" s="41"/>
      <c r="HDH712" s="36"/>
      <c r="HDI712" s="41"/>
      <c r="HDJ712" s="36"/>
      <c r="HDK712" s="34"/>
      <c r="HDL712" s="34"/>
      <c r="HDM712" s="37"/>
      <c r="HDN712" s="38"/>
      <c r="HDO712" s="34"/>
      <c r="HDP712" s="39"/>
      <c r="HDQ712" s="39"/>
      <c r="HDR712" s="39"/>
      <c r="HDS712" s="39"/>
      <c r="HDT712" s="39"/>
      <c r="HDU712" s="39"/>
      <c r="HDV712" s="39"/>
      <c r="HDW712" s="39"/>
      <c r="HDX712" s="39"/>
      <c r="HDY712" s="39"/>
      <c r="HDZ712" s="39"/>
      <c r="HEA712" s="37"/>
      <c r="HEB712" s="37"/>
      <c r="HEC712" s="37"/>
      <c r="HED712" s="37"/>
      <c r="HEE712" s="34"/>
      <c r="HEF712" s="40"/>
      <c r="HEG712" s="34"/>
      <c r="HEH712" s="34"/>
      <c r="HEI712" s="35"/>
      <c r="HEJ712" s="36"/>
      <c r="HEK712" s="37"/>
      <c r="HEL712" s="34"/>
      <c r="HEM712" s="34"/>
      <c r="HEN712" s="41"/>
      <c r="HEO712" s="41"/>
      <c r="HEP712" s="41"/>
      <c r="HEQ712" s="41"/>
      <c r="HER712" s="36"/>
      <c r="HES712" s="41"/>
      <c r="HET712" s="36"/>
      <c r="HEU712" s="34"/>
      <c r="HEV712" s="34"/>
      <c r="HEW712" s="37"/>
      <c r="HEX712" s="38"/>
      <c r="HEY712" s="34"/>
      <c r="HEZ712" s="39"/>
      <c r="HFA712" s="39"/>
      <c r="HFB712" s="39"/>
      <c r="HFC712" s="39"/>
      <c r="HFD712" s="39"/>
      <c r="HFE712" s="39"/>
      <c r="HFF712" s="39"/>
      <c r="HFG712" s="39"/>
      <c r="HFH712" s="39"/>
      <c r="HFI712" s="39"/>
      <c r="HFJ712" s="39"/>
      <c r="HFK712" s="37"/>
      <c r="HFL712" s="37"/>
      <c r="HFM712" s="37"/>
      <c r="HFN712" s="37"/>
      <c r="HFO712" s="34"/>
      <c r="HFP712" s="40"/>
      <c r="HFQ712" s="34"/>
      <c r="HFR712" s="34"/>
      <c r="HFS712" s="35"/>
      <c r="HFT712" s="36"/>
      <c r="HFU712" s="37"/>
      <c r="HFV712" s="34"/>
      <c r="HFW712" s="34"/>
      <c r="HFX712" s="41"/>
      <c r="HFY712" s="41"/>
      <c r="HFZ712" s="41"/>
      <c r="HGA712" s="41"/>
      <c r="HGB712" s="36"/>
      <c r="HGC712" s="41"/>
      <c r="HGD712" s="36"/>
      <c r="HGE712" s="34"/>
      <c r="HGF712" s="34"/>
      <c r="HGG712" s="37"/>
      <c r="HGH712" s="38"/>
      <c r="HGI712" s="34"/>
      <c r="HGJ712" s="39"/>
      <c r="HGK712" s="39"/>
      <c r="HGL712" s="39"/>
      <c r="HGM712" s="39"/>
      <c r="HGN712" s="39"/>
      <c r="HGO712" s="39"/>
      <c r="HGP712" s="39"/>
      <c r="HGQ712" s="39"/>
      <c r="HGR712" s="39"/>
      <c r="HGS712" s="39"/>
      <c r="HGT712" s="39"/>
      <c r="HGU712" s="37"/>
      <c r="HGV712" s="37"/>
      <c r="HGW712" s="37"/>
      <c r="HGX712" s="37"/>
      <c r="HGY712" s="34"/>
      <c r="HGZ712" s="40"/>
      <c r="HHA712" s="34"/>
      <c r="HHB712" s="34"/>
      <c r="HHC712" s="35"/>
      <c r="HHD712" s="36"/>
      <c r="HHE712" s="37"/>
      <c r="HHF712" s="34"/>
      <c r="HHG712" s="34"/>
      <c r="HHH712" s="41"/>
      <c r="HHI712" s="41"/>
      <c r="HHJ712" s="41"/>
      <c r="HHK712" s="41"/>
      <c r="HHL712" s="36"/>
      <c r="HHM712" s="41"/>
      <c r="HHN712" s="36"/>
      <c r="HHO712" s="34"/>
      <c r="HHP712" s="34"/>
      <c r="HHQ712" s="37"/>
      <c r="HHR712" s="38"/>
      <c r="HHS712" s="34"/>
      <c r="HHT712" s="39"/>
      <c r="HHU712" s="39"/>
      <c r="HHV712" s="39"/>
      <c r="HHW712" s="39"/>
      <c r="HHX712" s="39"/>
      <c r="HHY712" s="39"/>
      <c r="HHZ712" s="39"/>
      <c r="HIA712" s="39"/>
      <c r="HIB712" s="39"/>
      <c r="HIC712" s="39"/>
      <c r="HID712" s="39"/>
      <c r="HIE712" s="37"/>
      <c r="HIF712" s="37"/>
      <c r="HIG712" s="37"/>
      <c r="HIH712" s="37"/>
      <c r="HII712" s="34"/>
      <c r="HIJ712" s="40"/>
      <c r="HIK712" s="34"/>
      <c r="HIL712" s="34"/>
      <c r="HIM712" s="35"/>
      <c r="HIN712" s="36"/>
      <c r="HIO712" s="37"/>
      <c r="HIP712" s="34"/>
      <c r="HIQ712" s="34"/>
      <c r="HIR712" s="41"/>
      <c r="HIS712" s="41"/>
      <c r="HIT712" s="41"/>
      <c r="HIU712" s="41"/>
      <c r="HIV712" s="36"/>
      <c r="HIW712" s="41"/>
      <c r="HIX712" s="36"/>
      <c r="HIY712" s="34"/>
      <c r="HIZ712" s="34"/>
      <c r="HJA712" s="37"/>
      <c r="HJB712" s="38"/>
      <c r="HJC712" s="34"/>
      <c r="HJD712" s="39"/>
      <c r="HJE712" s="39"/>
      <c r="HJF712" s="39"/>
      <c r="HJG712" s="39"/>
      <c r="HJH712" s="39"/>
      <c r="HJI712" s="39"/>
      <c r="HJJ712" s="39"/>
      <c r="HJK712" s="39"/>
      <c r="HJL712" s="39"/>
      <c r="HJM712" s="39"/>
      <c r="HJN712" s="39"/>
      <c r="HJO712" s="37"/>
      <c r="HJP712" s="37"/>
      <c r="HJQ712" s="37"/>
      <c r="HJR712" s="37"/>
      <c r="HJS712" s="34"/>
      <c r="HJT712" s="40"/>
      <c r="HJU712" s="34"/>
      <c r="HJV712" s="34"/>
      <c r="HJW712" s="35"/>
      <c r="HJX712" s="36"/>
      <c r="HJY712" s="37"/>
      <c r="HJZ712" s="34"/>
      <c r="HKA712" s="34"/>
      <c r="HKB712" s="41"/>
      <c r="HKC712" s="41"/>
      <c r="HKD712" s="41"/>
      <c r="HKE712" s="41"/>
      <c r="HKF712" s="36"/>
      <c r="HKG712" s="41"/>
      <c r="HKH712" s="36"/>
      <c r="HKI712" s="34"/>
      <c r="HKJ712" s="34"/>
      <c r="HKK712" s="37"/>
      <c r="HKL712" s="38"/>
      <c r="HKM712" s="34"/>
      <c r="HKN712" s="39"/>
      <c r="HKO712" s="39"/>
      <c r="HKP712" s="39"/>
      <c r="HKQ712" s="39"/>
      <c r="HKR712" s="39"/>
      <c r="HKS712" s="39"/>
      <c r="HKT712" s="39"/>
      <c r="HKU712" s="39"/>
      <c r="HKV712" s="39"/>
      <c r="HKW712" s="39"/>
      <c r="HKX712" s="39"/>
      <c r="HKY712" s="37"/>
      <c r="HKZ712" s="37"/>
      <c r="HLA712" s="37"/>
      <c r="HLB712" s="37"/>
      <c r="HLC712" s="34"/>
      <c r="HLD712" s="40"/>
      <c r="HLE712" s="34"/>
      <c r="HLF712" s="34"/>
      <c r="HLG712" s="35"/>
      <c r="HLH712" s="36"/>
      <c r="HLI712" s="37"/>
      <c r="HLJ712" s="34"/>
      <c r="HLK712" s="34"/>
      <c r="HLL712" s="41"/>
      <c r="HLM712" s="41"/>
      <c r="HLN712" s="41"/>
      <c r="HLO712" s="41"/>
      <c r="HLP712" s="36"/>
      <c r="HLQ712" s="41"/>
      <c r="HLR712" s="36"/>
      <c r="HLS712" s="34"/>
      <c r="HLT712" s="34"/>
      <c r="HLU712" s="37"/>
      <c r="HLV712" s="38"/>
      <c r="HLW712" s="34"/>
      <c r="HLX712" s="39"/>
      <c r="HLY712" s="39"/>
      <c r="HLZ712" s="39"/>
      <c r="HMA712" s="39"/>
      <c r="HMB712" s="39"/>
      <c r="HMC712" s="39"/>
      <c r="HMD712" s="39"/>
      <c r="HME712" s="39"/>
      <c r="HMF712" s="39"/>
      <c r="HMG712" s="39"/>
      <c r="HMH712" s="39"/>
      <c r="HMI712" s="37"/>
      <c r="HMJ712" s="37"/>
      <c r="HMK712" s="37"/>
      <c r="HML712" s="37"/>
      <c r="HMM712" s="34"/>
      <c r="HMN712" s="40"/>
      <c r="HMO712" s="34"/>
      <c r="HMP712" s="34"/>
      <c r="HMQ712" s="35"/>
      <c r="HMR712" s="36"/>
      <c r="HMS712" s="37"/>
      <c r="HMT712" s="34"/>
      <c r="HMU712" s="34"/>
      <c r="HMV712" s="41"/>
      <c r="HMW712" s="41"/>
      <c r="HMX712" s="41"/>
      <c r="HMY712" s="41"/>
      <c r="HMZ712" s="36"/>
      <c r="HNA712" s="41"/>
      <c r="HNB712" s="36"/>
      <c r="HNC712" s="34"/>
      <c r="HND712" s="34"/>
      <c r="HNE712" s="37"/>
      <c r="HNF712" s="38"/>
      <c r="HNG712" s="34"/>
      <c r="HNH712" s="39"/>
      <c r="HNI712" s="39"/>
      <c r="HNJ712" s="39"/>
      <c r="HNK712" s="39"/>
      <c r="HNL712" s="39"/>
      <c r="HNM712" s="39"/>
      <c r="HNN712" s="39"/>
      <c r="HNO712" s="39"/>
      <c r="HNP712" s="39"/>
      <c r="HNQ712" s="39"/>
      <c r="HNR712" s="39"/>
      <c r="HNS712" s="37"/>
      <c r="HNT712" s="37"/>
      <c r="HNU712" s="37"/>
      <c r="HNV712" s="37"/>
      <c r="HNW712" s="34"/>
      <c r="HNX712" s="40"/>
      <c r="HNY712" s="34"/>
      <c r="HNZ712" s="34"/>
      <c r="HOA712" s="35"/>
      <c r="HOB712" s="36"/>
      <c r="HOC712" s="37"/>
      <c r="HOD712" s="34"/>
      <c r="HOE712" s="34"/>
      <c r="HOF712" s="41"/>
      <c r="HOG712" s="41"/>
      <c r="HOH712" s="41"/>
      <c r="HOI712" s="41"/>
      <c r="HOJ712" s="36"/>
      <c r="HOK712" s="41"/>
      <c r="HOL712" s="36"/>
      <c r="HOM712" s="34"/>
      <c r="HON712" s="34"/>
      <c r="HOO712" s="37"/>
      <c r="HOP712" s="38"/>
      <c r="HOQ712" s="34"/>
      <c r="HOR712" s="39"/>
      <c r="HOS712" s="39"/>
      <c r="HOT712" s="39"/>
      <c r="HOU712" s="39"/>
      <c r="HOV712" s="39"/>
      <c r="HOW712" s="39"/>
      <c r="HOX712" s="39"/>
      <c r="HOY712" s="39"/>
      <c r="HOZ712" s="39"/>
      <c r="HPA712" s="39"/>
      <c r="HPB712" s="39"/>
      <c r="HPC712" s="37"/>
      <c r="HPD712" s="37"/>
      <c r="HPE712" s="37"/>
      <c r="HPF712" s="37"/>
      <c r="HPG712" s="34"/>
      <c r="HPH712" s="40"/>
      <c r="HPI712" s="34"/>
      <c r="HPJ712" s="34"/>
      <c r="HPK712" s="35"/>
      <c r="HPL712" s="36"/>
      <c r="HPM712" s="37"/>
      <c r="HPN712" s="34"/>
      <c r="HPO712" s="34"/>
      <c r="HPP712" s="41"/>
      <c r="HPQ712" s="41"/>
      <c r="HPR712" s="41"/>
      <c r="HPS712" s="41"/>
      <c r="HPT712" s="36"/>
      <c r="HPU712" s="41"/>
      <c r="HPV712" s="36"/>
      <c r="HPW712" s="34"/>
      <c r="HPX712" s="34"/>
      <c r="HPY712" s="37"/>
      <c r="HPZ712" s="38"/>
      <c r="HQA712" s="34"/>
      <c r="HQB712" s="39"/>
      <c r="HQC712" s="39"/>
      <c r="HQD712" s="39"/>
      <c r="HQE712" s="39"/>
      <c r="HQF712" s="39"/>
      <c r="HQG712" s="39"/>
      <c r="HQH712" s="39"/>
      <c r="HQI712" s="39"/>
      <c r="HQJ712" s="39"/>
      <c r="HQK712" s="39"/>
      <c r="HQL712" s="39"/>
      <c r="HQM712" s="37"/>
      <c r="HQN712" s="37"/>
      <c r="HQO712" s="37"/>
      <c r="HQP712" s="37"/>
      <c r="HQQ712" s="34"/>
      <c r="HQR712" s="40"/>
      <c r="HQS712" s="34"/>
      <c r="HQT712" s="34"/>
      <c r="HQU712" s="35"/>
      <c r="HQV712" s="36"/>
      <c r="HQW712" s="37"/>
      <c r="HQX712" s="34"/>
      <c r="HQY712" s="34"/>
      <c r="HQZ712" s="41"/>
      <c r="HRA712" s="41"/>
      <c r="HRB712" s="41"/>
      <c r="HRC712" s="41"/>
      <c r="HRD712" s="36"/>
      <c r="HRE712" s="41"/>
      <c r="HRF712" s="36"/>
      <c r="HRG712" s="34"/>
      <c r="HRH712" s="34"/>
      <c r="HRI712" s="37"/>
      <c r="HRJ712" s="38"/>
      <c r="HRK712" s="34"/>
      <c r="HRL712" s="39"/>
      <c r="HRM712" s="39"/>
      <c r="HRN712" s="39"/>
      <c r="HRO712" s="39"/>
      <c r="HRP712" s="39"/>
      <c r="HRQ712" s="39"/>
      <c r="HRR712" s="39"/>
      <c r="HRS712" s="39"/>
      <c r="HRT712" s="39"/>
      <c r="HRU712" s="39"/>
      <c r="HRV712" s="39"/>
      <c r="HRW712" s="37"/>
      <c r="HRX712" s="37"/>
      <c r="HRY712" s="37"/>
      <c r="HRZ712" s="37"/>
      <c r="HSA712" s="34"/>
      <c r="HSB712" s="40"/>
      <c r="HSC712" s="34"/>
      <c r="HSD712" s="34"/>
      <c r="HSE712" s="35"/>
      <c r="HSF712" s="36"/>
      <c r="HSG712" s="37"/>
      <c r="HSH712" s="34"/>
      <c r="HSI712" s="34"/>
      <c r="HSJ712" s="41"/>
      <c r="HSK712" s="41"/>
      <c r="HSL712" s="41"/>
      <c r="HSM712" s="41"/>
      <c r="HSN712" s="36"/>
      <c r="HSO712" s="41"/>
      <c r="HSP712" s="36"/>
      <c r="HSQ712" s="34"/>
      <c r="HSR712" s="34"/>
      <c r="HSS712" s="37"/>
      <c r="HST712" s="38"/>
      <c r="HSU712" s="34"/>
      <c r="HSV712" s="39"/>
      <c r="HSW712" s="39"/>
      <c r="HSX712" s="39"/>
      <c r="HSY712" s="39"/>
      <c r="HSZ712" s="39"/>
      <c r="HTA712" s="39"/>
      <c r="HTB712" s="39"/>
      <c r="HTC712" s="39"/>
      <c r="HTD712" s="39"/>
      <c r="HTE712" s="39"/>
      <c r="HTF712" s="39"/>
      <c r="HTG712" s="37"/>
      <c r="HTH712" s="37"/>
      <c r="HTI712" s="37"/>
      <c r="HTJ712" s="37"/>
      <c r="HTK712" s="34"/>
      <c r="HTL712" s="40"/>
      <c r="HTM712" s="34"/>
      <c r="HTN712" s="34"/>
      <c r="HTO712" s="35"/>
      <c r="HTP712" s="36"/>
      <c r="HTQ712" s="37"/>
      <c r="HTR712" s="34"/>
      <c r="HTS712" s="34"/>
      <c r="HTT712" s="41"/>
      <c r="HTU712" s="41"/>
      <c r="HTV712" s="41"/>
      <c r="HTW712" s="41"/>
      <c r="HTX712" s="36"/>
      <c r="HTY712" s="41"/>
      <c r="HTZ712" s="36"/>
      <c r="HUA712" s="34"/>
      <c r="HUB712" s="34"/>
      <c r="HUC712" s="37"/>
      <c r="HUD712" s="38"/>
      <c r="HUE712" s="34"/>
      <c r="HUF712" s="39"/>
      <c r="HUG712" s="39"/>
      <c r="HUH712" s="39"/>
      <c r="HUI712" s="39"/>
      <c r="HUJ712" s="39"/>
      <c r="HUK712" s="39"/>
      <c r="HUL712" s="39"/>
      <c r="HUM712" s="39"/>
      <c r="HUN712" s="39"/>
      <c r="HUO712" s="39"/>
      <c r="HUP712" s="39"/>
      <c r="HUQ712" s="37"/>
      <c r="HUR712" s="37"/>
      <c r="HUS712" s="37"/>
      <c r="HUT712" s="37"/>
      <c r="HUU712" s="34"/>
      <c r="HUV712" s="40"/>
      <c r="HUW712" s="34"/>
      <c r="HUX712" s="34"/>
      <c r="HUY712" s="35"/>
      <c r="HUZ712" s="36"/>
      <c r="HVA712" s="37"/>
      <c r="HVB712" s="34"/>
      <c r="HVC712" s="34"/>
      <c r="HVD712" s="41"/>
      <c r="HVE712" s="41"/>
      <c r="HVF712" s="41"/>
      <c r="HVG712" s="41"/>
      <c r="HVH712" s="36"/>
      <c r="HVI712" s="41"/>
      <c r="HVJ712" s="36"/>
      <c r="HVK712" s="34"/>
      <c r="HVL712" s="34"/>
      <c r="HVM712" s="37"/>
      <c r="HVN712" s="38"/>
      <c r="HVO712" s="34"/>
      <c r="HVP712" s="39"/>
      <c r="HVQ712" s="39"/>
      <c r="HVR712" s="39"/>
      <c r="HVS712" s="39"/>
      <c r="HVT712" s="39"/>
      <c r="HVU712" s="39"/>
      <c r="HVV712" s="39"/>
      <c r="HVW712" s="39"/>
      <c r="HVX712" s="39"/>
      <c r="HVY712" s="39"/>
      <c r="HVZ712" s="39"/>
      <c r="HWA712" s="37"/>
      <c r="HWB712" s="37"/>
      <c r="HWC712" s="37"/>
      <c r="HWD712" s="37"/>
      <c r="HWE712" s="34"/>
      <c r="HWF712" s="40"/>
      <c r="HWG712" s="34"/>
      <c r="HWH712" s="34"/>
      <c r="HWI712" s="35"/>
      <c r="HWJ712" s="36"/>
      <c r="HWK712" s="37"/>
      <c r="HWL712" s="34"/>
      <c r="HWM712" s="34"/>
      <c r="HWN712" s="41"/>
      <c r="HWO712" s="41"/>
      <c r="HWP712" s="41"/>
      <c r="HWQ712" s="41"/>
      <c r="HWR712" s="36"/>
      <c r="HWS712" s="41"/>
      <c r="HWT712" s="36"/>
      <c r="HWU712" s="34"/>
      <c r="HWV712" s="34"/>
      <c r="HWW712" s="37"/>
      <c r="HWX712" s="38"/>
      <c r="HWY712" s="34"/>
      <c r="HWZ712" s="39"/>
      <c r="HXA712" s="39"/>
      <c r="HXB712" s="39"/>
      <c r="HXC712" s="39"/>
      <c r="HXD712" s="39"/>
      <c r="HXE712" s="39"/>
      <c r="HXF712" s="39"/>
      <c r="HXG712" s="39"/>
      <c r="HXH712" s="39"/>
      <c r="HXI712" s="39"/>
      <c r="HXJ712" s="39"/>
      <c r="HXK712" s="37"/>
      <c r="HXL712" s="37"/>
      <c r="HXM712" s="37"/>
      <c r="HXN712" s="37"/>
      <c r="HXO712" s="34"/>
      <c r="HXP712" s="40"/>
      <c r="HXQ712" s="34"/>
      <c r="HXR712" s="34"/>
      <c r="HXS712" s="35"/>
      <c r="HXT712" s="36"/>
      <c r="HXU712" s="37"/>
      <c r="HXV712" s="34"/>
      <c r="HXW712" s="34"/>
      <c r="HXX712" s="41"/>
      <c r="HXY712" s="41"/>
      <c r="HXZ712" s="41"/>
      <c r="HYA712" s="41"/>
      <c r="HYB712" s="36"/>
      <c r="HYC712" s="41"/>
      <c r="HYD712" s="36"/>
      <c r="HYE712" s="34"/>
      <c r="HYF712" s="34"/>
      <c r="HYG712" s="37"/>
      <c r="HYH712" s="38"/>
      <c r="HYI712" s="34"/>
      <c r="HYJ712" s="39"/>
      <c r="HYK712" s="39"/>
      <c r="HYL712" s="39"/>
      <c r="HYM712" s="39"/>
      <c r="HYN712" s="39"/>
      <c r="HYO712" s="39"/>
      <c r="HYP712" s="39"/>
      <c r="HYQ712" s="39"/>
      <c r="HYR712" s="39"/>
      <c r="HYS712" s="39"/>
      <c r="HYT712" s="39"/>
      <c r="HYU712" s="37"/>
      <c r="HYV712" s="37"/>
      <c r="HYW712" s="37"/>
      <c r="HYX712" s="37"/>
      <c r="HYY712" s="34"/>
      <c r="HYZ712" s="40"/>
      <c r="HZA712" s="34"/>
      <c r="HZB712" s="34"/>
      <c r="HZC712" s="35"/>
      <c r="HZD712" s="36"/>
      <c r="HZE712" s="37"/>
      <c r="HZF712" s="34"/>
      <c r="HZG712" s="34"/>
      <c r="HZH712" s="41"/>
      <c r="HZI712" s="41"/>
      <c r="HZJ712" s="41"/>
      <c r="HZK712" s="41"/>
      <c r="HZL712" s="36"/>
      <c r="HZM712" s="41"/>
      <c r="HZN712" s="36"/>
      <c r="HZO712" s="34"/>
      <c r="HZP712" s="34"/>
      <c r="HZQ712" s="37"/>
      <c r="HZR712" s="38"/>
      <c r="HZS712" s="34"/>
      <c r="HZT712" s="39"/>
      <c r="HZU712" s="39"/>
      <c r="HZV712" s="39"/>
      <c r="HZW712" s="39"/>
      <c r="HZX712" s="39"/>
      <c r="HZY712" s="39"/>
      <c r="HZZ712" s="39"/>
      <c r="IAA712" s="39"/>
      <c r="IAB712" s="39"/>
      <c r="IAC712" s="39"/>
      <c r="IAD712" s="39"/>
      <c r="IAE712" s="37"/>
      <c r="IAF712" s="37"/>
      <c r="IAG712" s="37"/>
      <c r="IAH712" s="37"/>
      <c r="IAI712" s="34"/>
      <c r="IAJ712" s="40"/>
      <c r="IAK712" s="34"/>
      <c r="IAL712" s="34"/>
      <c r="IAM712" s="35"/>
      <c r="IAN712" s="36"/>
      <c r="IAO712" s="37"/>
      <c r="IAP712" s="34"/>
      <c r="IAQ712" s="34"/>
      <c r="IAR712" s="41"/>
      <c r="IAS712" s="41"/>
      <c r="IAT712" s="41"/>
      <c r="IAU712" s="41"/>
      <c r="IAV712" s="36"/>
      <c r="IAW712" s="41"/>
      <c r="IAX712" s="36"/>
      <c r="IAY712" s="34"/>
      <c r="IAZ712" s="34"/>
      <c r="IBA712" s="37"/>
      <c r="IBB712" s="38"/>
      <c r="IBC712" s="34"/>
      <c r="IBD712" s="39"/>
      <c r="IBE712" s="39"/>
      <c r="IBF712" s="39"/>
      <c r="IBG712" s="39"/>
      <c r="IBH712" s="39"/>
      <c r="IBI712" s="39"/>
      <c r="IBJ712" s="39"/>
      <c r="IBK712" s="39"/>
      <c r="IBL712" s="39"/>
      <c r="IBM712" s="39"/>
      <c r="IBN712" s="39"/>
      <c r="IBO712" s="37"/>
      <c r="IBP712" s="37"/>
      <c r="IBQ712" s="37"/>
      <c r="IBR712" s="37"/>
      <c r="IBS712" s="34"/>
      <c r="IBT712" s="40"/>
      <c r="IBU712" s="34"/>
      <c r="IBV712" s="34"/>
      <c r="IBW712" s="35"/>
      <c r="IBX712" s="36"/>
      <c r="IBY712" s="37"/>
      <c r="IBZ712" s="34"/>
      <c r="ICA712" s="34"/>
      <c r="ICB712" s="41"/>
      <c r="ICC712" s="41"/>
      <c r="ICD712" s="41"/>
      <c r="ICE712" s="41"/>
      <c r="ICF712" s="36"/>
      <c r="ICG712" s="41"/>
      <c r="ICH712" s="36"/>
      <c r="ICI712" s="34"/>
      <c r="ICJ712" s="34"/>
      <c r="ICK712" s="37"/>
      <c r="ICL712" s="38"/>
      <c r="ICM712" s="34"/>
      <c r="ICN712" s="39"/>
      <c r="ICO712" s="39"/>
      <c r="ICP712" s="39"/>
      <c r="ICQ712" s="39"/>
      <c r="ICR712" s="39"/>
      <c r="ICS712" s="39"/>
      <c r="ICT712" s="39"/>
      <c r="ICU712" s="39"/>
      <c r="ICV712" s="39"/>
      <c r="ICW712" s="39"/>
      <c r="ICX712" s="39"/>
      <c r="ICY712" s="37"/>
      <c r="ICZ712" s="37"/>
      <c r="IDA712" s="37"/>
      <c r="IDB712" s="37"/>
      <c r="IDC712" s="34"/>
      <c r="IDD712" s="40"/>
      <c r="IDE712" s="34"/>
      <c r="IDF712" s="34"/>
      <c r="IDG712" s="35"/>
      <c r="IDH712" s="36"/>
      <c r="IDI712" s="37"/>
      <c r="IDJ712" s="34"/>
      <c r="IDK712" s="34"/>
      <c r="IDL712" s="41"/>
      <c r="IDM712" s="41"/>
      <c r="IDN712" s="41"/>
      <c r="IDO712" s="41"/>
      <c r="IDP712" s="36"/>
      <c r="IDQ712" s="41"/>
      <c r="IDR712" s="36"/>
      <c r="IDS712" s="34"/>
      <c r="IDT712" s="34"/>
      <c r="IDU712" s="37"/>
      <c r="IDV712" s="38"/>
      <c r="IDW712" s="34"/>
      <c r="IDX712" s="39"/>
      <c r="IDY712" s="39"/>
      <c r="IDZ712" s="39"/>
      <c r="IEA712" s="39"/>
      <c r="IEB712" s="39"/>
      <c r="IEC712" s="39"/>
      <c r="IED712" s="39"/>
      <c r="IEE712" s="39"/>
      <c r="IEF712" s="39"/>
      <c r="IEG712" s="39"/>
      <c r="IEH712" s="39"/>
      <c r="IEI712" s="37"/>
      <c r="IEJ712" s="37"/>
      <c r="IEK712" s="37"/>
      <c r="IEL712" s="37"/>
      <c r="IEM712" s="34"/>
      <c r="IEN712" s="40"/>
      <c r="IEO712" s="34"/>
      <c r="IEP712" s="34"/>
      <c r="IEQ712" s="35"/>
      <c r="IER712" s="36"/>
      <c r="IES712" s="37"/>
      <c r="IET712" s="34"/>
      <c r="IEU712" s="34"/>
      <c r="IEV712" s="41"/>
      <c r="IEW712" s="41"/>
      <c r="IEX712" s="41"/>
      <c r="IEY712" s="41"/>
      <c r="IEZ712" s="36"/>
      <c r="IFA712" s="41"/>
      <c r="IFB712" s="36"/>
      <c r="IFC712" s="34"/>
      <c r="IFD712" s="34"/>
      <c r="IFE712" s="37"/>
      <c r="IFF712" s="38"/>
      <c r="IFG712" s="34"/>
      <c r="IFH712" s="39"/>
      <c r="IFI712" s="39"/>
      <c r="IFJ712" s="39"/>
      <c r="IFK712" s="39"/>
      <c r="IFL712" s="39"/>
      <c r="IFM712" s="39"/>
      <c r="IFN712" s="39"/>
      <c r="IFO712" s="39"/>
      <c r="IFP712" s="39"/>
      <c r="IFQ712" s="39"/>
      <c r="IFR712" s="39"/>
      <c r="IFS712" s="37"/>
      <c r="IFT712" s="37"/>
      <c r="IFU712" s="37"/>
      <c r="IFV712" s="37"/>
      <c r="IFW712" s="34"/>
      <c r="IFX712" s="40"/>
      <c r="IFY712" s="34"/>
      <c r="IFZ712" s="34"/>
      <c r="IGA712" s="35"/>
      <c r="IGB712" s="36"/>
      <c r="IGC712" s="37"/>
      <c r="IGD712" s="34"/>
      <c r="IGE712" s="34"/>
      <c r="IGF712" s="41"/>
      <c r="IGG712" s="41"/>
      <c r="IGH712" s="41"/>
      <c r="IGI712" s="41"/>
      <c r="IGJ712" s="36"/>
      <c r="IGK712" s="41"/>
      <c r="IGL712" s="36"/>
      <c r="IGM712" s="34"/>
      <c r="IGN712" s="34"/>
      <c r="IGO712" s="37"/>
      <c r="IGP712" s="38"/>
      <c r="IGQ712" s="34"/>
      <c r="IGR712" s="39"/>
      <c r="IGS712" s="39"/>
      <c r="IGT712" s="39"/>
      <c r="IGU712" s="39"/>
      <c r="IGV712" s="39"/>
      <c r="IGW712" s="39"/>
      <c r="IGX712" s="39"/>
      <c r="IGY712" s="39"/>
      <c r="IGZ712" s="39"/>
      <c r="IHA712" s="39"/>
      <c r="IHB712" s="39"/>
      <c r="IHC712" s="37"/>
      <c r="IHD712" s="37"/>
      <c r="IHE712" s="37"/>
      <c r="IHF712" s="37"/>
      <c r="IHG712" s="34"/>
      <c r="IHH712" s="40"/>
      <c r="IHI712" s="34"/>
      <c r="IHJ712" s="34"/>
      <c r="IHK712" s="35"/>
      <c r="IHL712" s="36"/>
      <c r="IHM712" s="37"/>
      <c r="IHN712" s="34"/>
      <c r="IHO712" s="34"/>
      <c r="IHP712" s="41"/>
      <c r="IHQ712" s="41"/>
      <c r="IHR712" s="41"/>
      <c r="IHS712" s="41"/>
      <c r="IHT712" s="36"/>
      <c r="IHU712" s="41"/>
      <c r="IHV712" s="36"/>
      <c r="IHW712" s="34"/>
      <c r="IHX712" s="34"/>
      <c r="IHY712" s="37"/>
      <c r="IHZ712" s="38"/>
      <c r="IIA712" s="34"/>
      <c r="IIB712" s="39"/>
      <c r="IIC712" s="39"/>
      <c r="IID712" s="39"/>
      <c r="IIE712" s="39"/>
      <c r="IIF712" s="39"/>
      <c r="IIG712" s="39"/>
      <c r="IIH712" s="39"/>
      <c r="III712" s="39"/>
      <c r="IIJ712" s="39"/>
      <c r="IIK712" s="39"/>
      <c r="IIL712" s="39"/>
      <c r="IIM712" s="37"/>
      <c r="IIN712" s="37"/>
      <c r="IIO712" s="37"/>
      <c r="IIP712" s="37"/>
      <c r="IIQ712" s="34"/>
      <c r="IIR712" s="40"/>
      <c r="IIS712" s="34"/>
      <c r="IIT712" s="34"/>
      <c r="IIU712" s="35"/>
      <c r="IIV712" s="36"/>
      <c r="IIW712" s="37"/>
      <c r="IIX712" s="34"/>
      <c r="IIY712" s="34"/>
      <c r="IIZ712" s="41"/>
      <c r="IJA712" s="41"/>
      <c r="IJB712" s="41"/>
      <c r="IJC712" s="41"/>
      <c r="IJD712" s="36"/>
      <c r="IJE712" s="41"/>
      <c r="IJF712" s="36"/>
      <c r="IJG712" s="34"/>
      <c r="IJH712" s="34"/>
      <c r="IJI712" s="37"/>
      <c r="IJJ712" s="38"/>
      <c r="IJK712" s="34"/>
      <c r="IJL712" s="39"/>
      <c r="IJM712" s="39"/>
      <c r="IJN712" s="39"/>
      <c r="IJO712" s="39"/>
      <c r="IJP712" s="39"/>
      <c r="IJQ712" s="39"/>
      <c r="IJR712" s="39"/>
      <c r="IJS712" s="39"/>
      <c r="IJT712" s="39"/>
      <c r="IJU712" s="39"/>
      <c r="IJV712" s="39"/>
      <c r="IJW712" s="37"/>
      <c r="IJX712" s="37"/>
      <c r="IJY712" s="37"/>
      <c r="IJZ712" s="37"/>
      <c r="IKA712" s="34"/>
      <c r="IKB712" s="40"/>
      <c r="IKC712" s="34"/>
      <c r="IKD712" s="34"/>
      <c r="IKE712" s="35"/>
      <c r="IKF712" s="36"/>
      <c r="IKG712" s="37"/>
      <c r="IKH712" s="34"/>
      <c r="IKI712" s="34"/>
      <c r="IKJ712" s="41"/>
      <c r="IKK712" s="41"/>
      <c r="IKL712" s="41"/>
      <c r="IKM712" s="41"/>
      <c r="IKN712" s="36"/>
      <c r="IKO712" s="41"/>
      <c r="IKP712" s="36"/>
      <c r="IKQ712" s="34"/>
      <c r="IKR712" s="34"/>
      <c r="IKS712" s="37"/>
      <c r="IKT712" s="38"/>
      <c r="IKU712" s="34"/>
      <c r="IKV712" s="39"/>
      <c r="IKW712" s="39"/>
      <c r="IKX712" s="39"/>
      <c r="IKY712" s="39"/>
      <c r="IKZ712" s="39"/>
      <c r="ILA712" s="39"/>
      <c r="ILB712" s="39"/>
      <c r="ILC712" s="39"/>
      <c r="ILD712" s="39"/>
      <c r="ILE712" s="39"/>
      <c r="ILF712" s="39"/>
      <c r="ILG712" s="37"/>
      <c r="ILH712" s="37"/>
      <c r="ILI712" s="37"/>
      <c r="ILJ712" s="37"/>
      <c r="ILK712" s="34"/>
      <c r="ILL712" s="40"/>
      <c r="ILM712" s="34"/>
      <c r="ILN712" s="34"/>
      <c r="ILO712" s="35"/>
      <c r="ILP712" s="36"/>
      <c r="ILQ712" s="37"/>
      <c r="ILR712" s="34"/>
      <c r="ILS712" s="34"/>
      <c r="ILT712" s="41"/>
      <c r="ILU712" s="41"/>
      <c r="ILV712" s="41"/>
      <c r="ILW712" s="41"/>
      <c r="ILX712" s="36"/>
      <c r="ILY712" s="41"/>
      <c r="ILZ712" s="36"/>
      <c r="IMA712" s="34"/>
      <c r="IMB712" s="34"/>
      <c r="IMC712" s="37"/>
      <c r="IMD712" s="38"/>
      <c r="IME712" s="34"/>
      <c r="IMF712" s="39"/>
      <c r="IMG712" s="39"/>
      <c r="IMH712" s="39"/>
      <c r="IMI712" s="39"/>
      <c r="IMJ712" s="39"/>
      <c r="IMK712" s="39"/>
      <c r="IML712" s="39"/>
      <c r="IMM712" s="39"/>
      <c r="IMN712" s="39"/>
      <c r="IMO712" s="39"/>
      <c r="IMP712" s="39"/>
      <c r="IMQ712" s="37"/>
      <c r="IMR712" s="37"/>
      <c r="IMS712" s="37"/>
      <c r="IMT712" s="37"/>
      <c r="IMU712" s="34"/>
      <c r="IMV712" s="40"/>
      <c r="IMW712" s="34"/>
      <c r="IMX712" s="34"/>
      <c r="IMY712" s="35"/>
      <c r="IMZ712" s="36"/>
      <c r="INA712" s="37"/>
      <c r="INB712" s="34"/>
      <c r="INC712" s="34"/>
      <c r="IND712" s="41"/>
      <c r="INE712" s="41"/>
      <c r="INF712" s="41"/>
      <c r="ING712" s="41"/>
      <c r="INH712" s="36"/>
      <c r="INI712" s="41"/>
      <c r="INJ712" s="36"/>
      <c r="INK712" s="34"/>
      <c r="INL712" s="34"/>
      <c r="INM712" s="37"/>
      <c r="INN712" s="38"/>
      <c r="INO712" s="34"/>
      <c r="INP712" s="39"/>
      <c r="INQ712" s="39"/>
      <c r="INR712" s="39"/>
      <c r="INS712" s="39"/>
      <c r="INT712" s="39"/>
      <c r="INU712" s="39"/>
      <c r="INV712" s="39"/>
      <c r="INW712" s="39"/>
      <c r="INX712" s="39"/>
      <c r="INY712" s="39"/>
      <c r="INZ712" s="39"/>
      <c r="IOA712" s="37"/>
      <c r="IOB712" s="37"/>
      <c r="IOC712" s="37"/>
      <c r="IOD712" s="37"/>
      <c r="IOE712" s="34"/>
      <c r="IOF712" s="40"/>
      <c r="IOG712" s="34"/>
      <c r="IOH712" s="34"/>
      <c r="IOI712" s="35"/>
      <c r="IOJ712" s="36"/>
      <c r="IOK712" s="37"/>
      <c r="IOL712" s="34"/>
      <c r="IOM712" s="34"/>
      <c r="ION712" s="41"/>
      <c r="IOO712" s="41"/>
      <c r="IOP712" s="41"/>
      <c r="IOQ712" s="41"/>
      <c r="IOR712" s="36"/>
      <c r="IOS712" s="41"/>
      <c r="IOT712" s="36"/>
      <c r="IOU712" s="34"/>
      <c r="IOV712" s="34"/>
      <c r="IOW712" s="37"/>
      <c r="IOX712" s="38"/>
      <c r="IOY712" s="34"/>
      <c r="IOZ712" s="39"/>
      <c r="IPA712" s="39"/>
      <c r="IPB712" s="39"/>
      <c r="IPC712" s="39"/>
      <c r="IPD712" s="39"/>
      <c r="IPE712" s="39"/>
      <c r="IPF712" s="39"/>
      <c r="IPG712" s="39"/>
      <c r="IPH712" s="39"/>
      <c r="IPI712" s="39"/>
      <c r="IPJ712" s="39"/>
      <c r="IPK712" s="37"/>
      <c r="IPL712" s="37"/>
      <c r="IPM712" s="37"/>
      <c r="IPN712" s="37"/>
      <c r="IPO712" s="34"/>
      <c r="IPP712" s="40"/>
      <c r="IPQ712" s="34"/>
      <c r="IPR712" s="34"/>
      <c r="IPS712" s="35"/>
      <c r="IPT712" s="36"/>
      <c r="IPU712" s="37"/>
      <c r="IPV712" s="34"/>
      <c r="IPW712" s="34"/>
      <c r="IPX712" s="41"/>
      <c r="IPY712" s="41"/>
      <c r="IPZ712" s="41"/>
      <c r="IQA712" s="41"/>
      <c r="IQB712" s="36"/>
      <c r="IQC712" s="41"/>
      <c r="IQD712" s="36"/>
      <c r="IQE712" s="34"/>
      <c r="IQF712" s="34"/>
      <c r="IQG712" s="37"/>
      <c r="IQH712" s="38"/>
      <c r="IQI712" s="34"/>
      <c r="IQJ712" s="39"/>
      <c r="IQK712" s="39"/>
      <c r="IQL712" s="39"/>
      <c r="IQM712" s="39"/>
      <c r="IQN712" s="39"/>
      <c r="IQO712" s="39"/>
      <c r="IQP712" s="39"/>
      <c r="IQQ712" s="39"/>
      <c r="IQR712" s="39"/>
      <c r="IQS712" s="39"/>
      <c r="IQT712" s="39"/>
      <c r="IQU712" s="37"/>
      <c r="IQV712" s="37"/>
      <c r="IQW712" s="37"/>
      <c r="IQX712" s="37"/>
      <c r="IQY712" s="34"/>
      <c r="IQZ712" s="40"/>
      <c r="IRA712" s="34"/>
      <c r="IRB712" s="34"/>
      <c r="IRC712" s="35"/>
      <c r="IRD712" s="36"/>
      <c r="IRE712" s="37"/>
      <c r="IRF712" s="34"/>
      <c r="IRG712" s="34"/>
      <c r="IRH712" s="41"/>
      <c r="IRI712" s="41"/>
      <c r="IRJ712" s="41"/>
      <c r="IRK712" s="41"/>
      <c r="IRL712" s="36"/>
      <c r="IRM712" s="41"/>
      <c r="IRN712" s="36"/>
      <c r="IRO712" s="34"/>
      <c r="IRP712" s="34"/>
      <c r="IRQ712" s="37"/>
      <c r="IRR712" s="38"/>
      <c r="IRS712" s="34"/>
      <c r="IRT712" s="39"/>
      <c r="IRU712" s="39"/>
      <c r="IRV712" s="39"/>
      <c r="IRW712" s="39"/>
      <c r="IRX712" s="39"/>
      <c r="IRY712" s="39"/>
      <c r="IRZ712" s="39"/>
      <c r="ISA712" s="39"/>
      <c r="ISB712" s="39"/>
      <c r="ISC712" s="39"/>
      <c r="ISD712" s="39"/>
      <c r="ISE712" s="37"/>
      <c r="ISF712" s="37"/>
      <c r="ISG712" s="37"/>
      <c r="ISH712" s="37"/>
      <c r="ISI712" s="34"/>
      <c r="ISJ712" s="40"/>
      <c r="ISK712" s="34"/>
      <c r="ISL712" s="34"/>
      <c r="ISM712" s="35"/>
      <c r="ISN712" s="36"/>
      <c r="ISO712" s="37"/>
      <c r="ISP712" s="34"/>
      <c r="ISQ712" s="34"/>
      <c r="ISR712" s="41"/>
      <c r="ISS712" s="41"/>
      <c r="IST712" s="41"/>
      <c r="ISU712" s="41"/>
      <c r="ISV712" s="36"/>
      <c r="ISW712" s="41"/>
      <c r="ISX712" s="36"/>
      <c r="ISY712" s="34"/>
      <c r="ISZ712" s="34"/>
      <c r="ITA712" s="37"/>
      <c r="ITB712" s="38"/>
      <c r="ITC712" s="34"/>
      <c r="ITD712" s="39"/>
      <c r="ITE712" s="39"/>
      <c r="ITF712" s="39"/>
      <c r="ITG712" s="39"/>
      <c r="ITH712" s="39"/>
      <c r="ITI712" s="39"/>
      <c r="ITJ712" s="39"/>
      <c r="ITK712" s="39"/>
      <c r="ITL712" s="39"/>
      <c r="ITM712" s="39"/>
      <c r="ITN712" s="39"/>
      <c r="ITO712" s="37"/>
      <c r="ITP712" s="37"/>
      <c r="ITQ712" s="37"/>
      <c r="ITR712" s="37"/>
      <c r="ITS712" s="34"/>
      <c r="ITT712" s="40"/>
      <c r="ITU712" s="34"/>
      <c r="ITV712" s="34"/>
      <c r="ITW712" s="35"/>
      <c r="ITX712" s="36"/>
      <c r="ITY712" s="37"/>
      <c r="ITZ712" s="34"/>
      <c r="IUA712" s="34"/>
      <c r="IUB712" s="41"/>
      <c r="IUC712" s="41"/>
      <c r="IUD712" s="41"/>
      <c r="IUE712" s="41"/>
      <c r="IUF712" s="36"/>
      <c r="IUG712" s="41"/>
      <c r="IUH712" s="36"/>
      <c r="IUI712" s="34"/>
      <c r="IUJ712" s="34"/>
      <c r="IUK712" s="37"/>
      <c r="IUL712" s="38"/>
      <c r="IUM712" s="34"/>
      <c r="IUN712" s="39"/>
      <c r="IUO712" s="39"/>
      <c r="IUP712" s="39"/>
      <c r="IUQ712" s="39"/>
      <c r="IUR712" s="39"/>
      <c r="IUS712" s="39"/>
      <c r="IUT712" s="39"/>
      <c r="IUU712" s="39"/>
      <c r="IUV712" s="39"/>
      <c r="IUW712" s="39"/>
      <c r="IUX712" s="39"/>
      <c r="IUY712" s="37"/>
      <c r="IUZ712" s="37"/>
      <c r="IVA712" s="37"/>
      <c r="IVB712" s="37"/>
      <c r="IVC712" s="34"/>
      <c r="IVD712" s="40"/>
      <c r="IVE712" s="34"/>
      <c r="IVF712" s="34"/>
      <c r="IVG712" s="35"/>
      <c r="IVH712" s="36"/>
      <c r="IVI712" s="37"/>
      <c r="IVJ712" s="34"/>
      <c r="IVK712" s="34"/>
      <c r="IVL712" s="41"/>
      <c r="IVM712" s="41"/>
      <c r="IVN712" s="41"/>
      <c r="IVO712" s="41"/>
      <c r="IVP712" s="36"/>
      <c r="IVQ712" s="41"/>
      <c r="IVR712" s="36"/>
      <c r="IVS712" s="34"/>
      <c r="IVT712" s="34"/>
      <c r="IVU712" s="37"/>
      <c r="IVV712" s="38"/>
      <c r="IVW712" s="34"/>
      <c r="IVX712" s="39"/>
      <c r="IVY712" s="39"/>
      <c r="IVZ712" s="39"/>
      <c r="IWA712" s="39"/>
      <c r="IWB712" s="39"/>
      <c r="IWC712" s="39"/>
      <c r="IWD712" s="39"/>
      <c r="IWE712" s="39"/>
      <c r="IWF712" s="39"/>
      <c r="IWG712" s="39"/>
      <c r="IWH712" s="39"/>
      <c r="IWI712" s="37"/>
      <c r="IWJ712" s="37"/>
      <c r="IWK712" s="37"/>
      <c r="IWL712" s="37"/>
      <c r="IWM712" s="34"/>
      <c r="IWN712" s="40"/>
      <c r="IWO712" s="34"/>
      <c r="IWP712" s="34"/>
      <c r="IWQ712" s="35"/>
      <c r="IWR712" s="36"/>
      <c r="IWS712" s="37"/>
      <c r="IWT712" s="34"/>
      <c r="IWU712" s="34"/>
      <c r="IWV712" s="41"/>
      <c r="IWW712" s="41"/>
      <c r="IWX712" s="41"/>
      <c r="IWY712" s="41"/>
      <c r="IWZ712" s="36"/>
      <c r="IXA712" s="41"/>
      <c r="IXB712" s="36"/>
      <c r="IXC712" s="34"/>
      <c r="IXD712" s="34"/>
      <c r="IXE712" s="37"/>
      <c r="IXF712" s="38"/>
      <c r="IXG712" s="34"/>
      <c r="IXH712" s="39"/>
      <c r="IXI712" s="39"/>
      <c r="IXJ712" s="39"/>
      <c r="IXK712" s="39"/>
      <c r="IXL712" s="39"/>
      <c r="IXM712" s="39"/>
      <c r="IXN712" s="39"/>
      <c r="IXO712" s="39"/>
      <c r="IXP712" s="39"/>
      <c r="IXQ712" s="39"/>
      <c r="IXR712" s="39"/>
      <c r="IXS712" s="37"/>
      <c r="IXT712" s="37"/>
      <c r="IXU712" s="37"/>
      <c r="IXV712" s="37"/>
      <c r="IXW712" s="34"/>
      <c r="IXX712" s="40"/>
      <c r="IXY712" s="34"/>
      <c r="IXZ712" s="34"/>
      <c r="IYA712" s="35"/>
      <c r="IYB712" s="36"/>
      <c r="IYC712" s="37"/>
      <c r="IYD712" s="34"/>
      <c r="IYE712" s="34"/>
      <c r="IYF712" s="41"/>
      <c r="IYG712" s="41"/>
      <c r="IYH712" s="41"/>
      <c r="IYI712" s="41"/>
      <c r="IYJ712" s="36"/>
      <c r="IYK712" s="41"/>
      <c r="IYL712" s="36"/>
      <c r="IYM712" s="34"/>
      <c r="IYN712" s="34"/>
      <c r="IYO712" s="37"/>
      <c r="IYP712" s="38"/>
      <c r="IYQ712" s="34"/>
      <c r="IYR712" s="39"/>
      <c r="IYS712" s="39"/>
      <c r="IYT712" s="39"/>
      <c r="IYU712" s="39"/>
      <c r="IYV712" s="39"/>
      <c r="IYW712" s="39"/>
      <c r="IYX712" s="39"/>
      <c r="IYY712" s="39"/>
      <c r="IYZ712" s="39"/>
      <c r="IZA712" s="39"/>
      <c r="IZB712" s="39"/>
      <c r="IZC712" s="37"/>
      <c r="IZD712" s="37"/>
      <c r="IZE712" s="37"/>
      <c r="IZF712" s="37"/>
      <c r="IZG712" s="34"/>
      <c r="IZH712" s="40"/>
      <c r="IZI712" s="34"/>
      <c r="IZJ712" s="34"/>
      <c r="IZK712" s="35"/>
      <c r="IZL712" s="36"/>
      <c r="IZM712" s="37"/>
      <c r="IZN712" s="34"/>
      <c r="IZO712" s="34"/>
      <c r="IZP712" s="41"/>
      <c r="IZQ712" s="41"/>
      <c r="IZR712" s="41"/>
      <c r="IZS712" s="41"/>
      <c r="IZT712" s="36"/>
      <c r="IZU712" s="41"/>
      <c r="IZV712" s="36"/>
      <c r="IZW712" s="34"/>
      <c r="IZX712" s="34"/>
      <c r="IZY712" s="37"/>
      <c r="IZZ712" s="38"/>
      <c r="JAA712" s="34"/>
      <c r="JAB712" s="39"/>
      <c r="JAC712" s="39"/>
      <c r="JAD712" s="39"/>
      <c r="JAE712" s="39"/>
      <c r="JAF712" s="39"/>
      <c r="JAG712" s="39"/>
      <c r="JAH712" s="39"/>
      <c r="JAI712" s="39"/>
      <c r="JAJ712" s="39"/>
      <c r="JAK712" s="39"/>
      <c r="JAL712" s="39"/>
      <c r="JAM712" s="37"/>
      <c r="JAN712" s="37"/>
      <c r="JAO712" s="37"/>
      <c r="JAP712" s="37"/>
      <c r="JAQ712" s="34"/>
      <c r="JAR712" s="40"/>
      <c r="JAS712" s="34"/>
      <c r="JAT712" s="34"/>
      <c r="JAU712" s="35"/>
      <c r="JAV712" s="36"/>
      <c r="JAW712" s="37"/>
      <c r="JAX712" s="34"/>
      <c r="JAY712" s="34"/>
      <c r="JAZ712" s="41"/>
      <c r="JBA712" s="41"/>
      <c r="JBB712" s="41"/>
      <c r="JBC712" s="41"/>
      <c r="JBD712" s="36"/>
      <c r="JBE712" s="41"/>
      <c r="JBF712" s="36"/>
      <c r="JBG712" s="34"/>
      <c r="JBH712" s="34"/>
      <c r="JBI712" s="37"/>
      <c r="JBJ712" s="38"/>
      <c r="JBK712" s="34"/>
      <c r="JBL712" s="39"/>
      <c r="JBM712" s="39"/>
      <c r="JBN712" s="39"/>
      <c r="JBO712" s="39"/>
      <c r="JBP712" s="39"/>
      <c r="JBQ712" s="39"/>
      <c r="JBR712" s="39"/>
      <c r="JBS712" s="39"/>
      <c r="JBT712" s="39"/>
      <c r="JBU712" s="39"/>
      <c r="JBV712" s="39"/>
      <c r="JBW712" s="37"/>
      <c r="JBX712" s="37"/>
      <c r="JBY712" s="37"/>
      <c r="JBZ712" s="37"/>
      <c r="JCA712" s="34"/>
      <c r="JCB712" s="40"/>
      <c r="JCC712" s="34"/>
      <c r="JCD712" s="34"/>
      <c r="JCE712" s="35"/>
      <c r="JCF712" s="36"/>
      <c r="JCG712" s="37"/>
      <c r="JCH712" s="34"/>
      <c r="JCI712" s="34"/>
      <c r="JCJ712" s="41"/>
      <c r="JCK712" s="41"/>
      <c r="JCL712" s="41"/>
      <c r="JCM712" s="41"/>
      <c r="JCN712" s="36"/>
      <c r="JCO712" s="41"/>
      <c r="JCP712" s="36"/>
      <c r="JCQ712" s="34"/>
      <c r="JCR712" s="34"/>
      <c r="JCS712" s="37"/>
      <c r="JCT712" s="38"/>
      <c r="JCU712" s="34"/>
      <c r="JCV712" s="39"/>
      <c r="JCW712" s="39"/>
      <c r="JCX712" s="39"/>
      <c r="JCY712" s="39"/>
      <c r="JCZ712" s="39"/>
      <c r="JDA712" s="39"/>
      <c r="JDB712" s="39"/>
      <c r="JDC712" s="39"/>
      <c r="JDD712" s="39"/>
      <c r="JDE712" s="39"/>
      <c r="JDF712" s="39"/>
      <c r="JDG712" s="37"/>
      <c r="JDH712" s="37"/>
      <c r="JDI712" s="37"/>
      <c r="JDJ712" s="37"/>
      <c r="JDK712" s="34"/>
      <c r="JDL712" s="40"/>
      <c r="JDM712" s="34"/>
      <c r="JDN712" s="34"/>
      <c r="JDO712" s="35"/>
      <c r="JDP712" s="36"/>
      <c r="JDQ712" s="37"/>
      <c r="JDR712" s="34"/>
      <c r="JDS712" s="34"/>
      <c r="JDT712" s="41"/>
      <c r="JDU712" s="41"/>
      <c r="JDV712" s="41"/>
      <c r="JDW712" s="41"/>
      <c r="JDX712" s="36"/>
      <c r="JDY712" s="41"/>
      <c r="JDZ712" s="36"/>
      <c r="JEA712" s="34"/>
      <c r="JEB712" s="34"/>
      <c r="JEC712" s="37"/>
      <c r="JED712" s="38"/>
      <c r="JEE712" s="34"/>
      <c r="JEF712" s="39"/>
      <c r="JEG712" s="39"/>
      <c r="JEH712" s="39"/>
      <c r="JEI712" s="39"/>
      <c r="JEJ712" s="39"/>
      <c r="JEK712" s="39"/>
      <c r="JEL712" s="39"/>
      <c r="JEM712" s="39"/>
      <c r="JEN712" s="39"/>
      <c r="JEO712" s="39"/>
      <c r="JEP712" s="39"/>
      <c r="JEQ712" s="37"/>
      <c r="JER712" s="37"/>
      <c r="JES712" s="37"/>
      <c r="JET712" s="37"/>
      <c r="JEU712" s="34"/>
      <c r="JEV712" s="40"/>
      <c r="JEW712" s="34"/>
      <c r="JEX712" s="34"/>
      <c r="JEY712" s="35"/>
      <c r="JEZ712" s="36"/>
      <c r="JFA712" s="37"/>
      <c r="JFB712" s="34"/>
      <c r="JFC712" s="34"/>
      <c r="JFD712" s="41"/>
      <c r="JFE712" s="41"/>
      <c r="JFF712" s="41"/>
      <c r="JFG712" s="41"/>
      <c r="JFH712" s="36"/>
      <c r="JFI712" s="41"/>
      <c r="JFJ712" s="36"/>
      <c r="JFK712" s="34"/>
      <c r="JFL712" s="34"/>
      <c r="JFM712" s="37"/>
      <c r="JFN712" s="38"/>
      <c r="JFO712" s="34"/>
      <c r="JFP712" s="39"/>
      <c r="JFQ712" s="39"/>
      <c r="JFR712" s="39"/>
      <c r="JFS712" s="39"/>
      <c r="JFT712" s="39"/>
      <c r="JFU712" s="39"/>
      <c r="JFV712" s="39"/>
      <c r="JFW712" s="39"/>
      <c r="JFX712" s="39"/>
      <c r="JFY712" s="39"/>
      <c r="JFZ712" s="39"/>
      <c r="JGA712" s="37"/>
      <c r="JGB712" s="37"/>
      <c r="JGC712" s="37"/>
      <c r="JGD712" s="37"/>
      <c r="JGE712" s="34"/>
      <c r="JGF712" s="40"/>
      <c r="JGG712" s="34"/>
      <c r="JGH712" s="34"/>
      <c r="JGI712" s="35"/>
      <c r="JGJ712" s="36"/>
      <c r="JGK712" s="37"/>
      <c r="JGL712" s="34"/>
      <c r="JGM712" s="34"/>
      <c r="JGN712" s="41"/>
      <c r="JGO712" s="41"/>
      <c r="JGP712" s="41"/>
      <c r="JGQ712" s="41"/>
      <c r="JGR712" s="36"/>
      <c r="JGS712" s="41"/>
      <c r="JGT712" s="36"/>
      <c r="JGU712" s="34"/>
      <c r="JGV712" s="34"/>
      <c r="JGW712" s="37"/>
      <c r="JGX712" s="38"/>
      <c r="JGY712" s="34"/>
      <c r="JGZ712" s="39"/>
      <c r="JHA712" s="39"/>
      <c r="JHB712" s="39"/>
      <c r="JHC712" s="39"/>
      <c r="JHD712" s="39"/>
      <c r="JHE712" s="39"/>
      <c r="JHF712" s="39"/>
      <c r="JHG712" s="39"/>
      <c r="JHH712" s="39"/>
      <c r="JHI712" s="39"/>
      <c r="JHJ712" s="39"/>
      <c r="JHK712" s="37"/>
      <c r="JHL712" s="37"/>
      <c r="JHM712" s="37"/>
      <c r="JHN712" s="37"/>
      <c r="JHO712" s="34"/>
      <c r="JHP712" s="40"/>
      <c r="JHQ712" s="34"/>
      <c r="JHR712" s="34"/>
      <c r="JHS712" s="35"/>
      <c r="JHT712" s="36"/>
      <c r="JHU712" s="37"/>
      <c r="JHV712" s="34"/>
      <c r="JHW712" s="34"/>
      <c r="JHX712" s="41"/>
      <c r="JHY712" s="41"/>
      <c r="JHZ712" s="41"/>
      <c r="JIA712" s="41"/>
      <c r="JIB712" s="36"/>
      <c r="JIC712" s="41"/>
      <c r="JID712" s="36"/>
      <c r="JIE712" s="34"/>
      <c r="JIF712" s="34"/>
      <c r="JIG712" s="37"/>
      <c r="JIH712" s="38"/>
      <c r="JII712" s="34"/>
      <c r="JIJ712" s="39"/>
      <c r="JIK712" s="39"/>
      <c r="JIL712" s="39"/>
      <c r="JIM712" s="39"/>
      <c r="JIN712" s="39"/>
      <c r="JIO712" s="39"/>
      <c r="JIP712" s="39"/>
      <c r="JIQ712" s="39"/>
      <c r="JIR712" s="39"/>
      <c r="JIS712" s="39"/>
      <c r="JIT712" s="39"/>
      <c r="JIU712" s="37"/>
      <c r="JIV712" s="37"/>
      <c r="JIW712" s="37"/>
      <c r="JIX712" s="37"/>
      <c r="JIY712" s="34"/>
      <c r="JIZ712" s="40"/>
      <c r="JJA712" s="34"/>
      <c r="JJB712" s="34"/>
      <c r="JJC712" s="35"/>
      <c r="JJD712" s="36"/>
      <c r="JJE712" s="37"/>
      <c r="JJF712" s="34"/>
      <c r="JJG712" s="34"/>
      <c r="JJH712" s="41"/>
      <c r="JJI712" s="41"/>
      <c r="JJJ712" s="41"/>
      <c r="JJK712" s="41"/>
      <c r="JJL712" s="36"/>
      <c r="JJM712" s="41"/>
      <c r="JJN712" s="36"/>
      <c r="JJO712" s="34"/>
      <c r="JJP712" s="34"/>
      <c r="JJQ712" s="37"/>
      <c r="JJR712" s="38"/>
      <c r="JJS712" s="34"/>
      <c r="JJT712" s="39"/>
      <c r="JJU712" s="39"/>
      <c r="JJV712" s="39"/>
      <c r="JJW712" s="39"/>
      <c r="JJX712" s="39"/>
      <c r="JJY712" s="39"/>
      <c r="JJZ712" s="39"/>
      <c r="JKA712" s="39"/>
      <c r="JKB712" s="39"/>
      <c r="JKC712" s="39"/>
      <c r="JKD712" s="39"/>
      <c r="JKE712" s="37"/>
      <c r="JKF712" s="37"/>
      <c r="JKG712" s="37"/>
      <c r="JKH712" s="37"/>
      <c r="JKI712" s="34"/>
      <c r="JKJ712" s="40"/>
      <c r="JKK712" s="34"/>
      <c r="JKL712" s="34"/>
      <c r="JKM712" s="35"/>
      <c r="JKN712" s="36"/>
      <c r="JKO712" s="37"/>
      <c r="JKP712" s="34"/>
      <c r="JKQ712" s="34"/>
      <c r="JKR712" s="41"/>
      <c r="JKS712" s="41"/>
      <c r="JKT712" s="41"/>
      <c r="JKU712" s="41"/>
      <c r="JKV712" s="36"/>
      <c r="JKW712" s="41"/>
      <c r="JKX712" s="36"/>
      <c r="JKY712" s="34"/>
      <c r="JKZ712" s="34"/>
      <c r="JLA712" s="37"/>
      <c r="JLB712" s="38"/>
      <c r="JLC712" s="34"/>
      <c r="JLD712" s="39"/>
      <c r="JLE712" s="39"/>
      <c r="JLF712" s="39"/>
      <c r="JLG712" s="39"/>
      <c r="JLH712" s="39"/>
      <c r="JLI712" s="39"/>
      <c r="JLJ712" s="39"/>
      <c r="JLK712" s="39"/>
      <c r="JLL712" s="39"/>
      <c r="JLM712" s="39"/>
      <c r="JLN712" s="39"/>
      <c r="JLO712" s="37"/>
      <c r="JLP712" s="37"/>
      <c r="JLQ712" s="37"/>
      <c r="JLR712" s="37"/>
      <c r="JLS712" s="34"/>
      <c r="JLT712" s="40"/>
      <c r="JLU712" s="34"/>
      <c r="JLV712" s="34"/>
      <c r="JLW712" s="35"/>
      <c r="JLX712" s="36"/>
      <c r="JLY712" s="37"/>
      <c r="JLZ712" s="34"/>
      <c r="JMA712" s="34"/>
      <c r="JMB712" s="41"/>
      <c r="JMC712" s="41"/>
      <c r="JMD712" s="41"/>
      <c r="JME712" s="41"/>
      <c r="JMF712" s="36"/>
      <c r="JMG712" s="41"/>
      <c r="JMH712" s="36"/>
      <c r="JMI712" s="34"/>
      <c r="JMJ712" s="34"/>
      <c r="JMK712" s="37"/>
      <c r="JML712" s="38"/>
      <c r="JMM712" s="34"/>
      <c r="JMN712" s="39"/>
      <c r="JMO712" s="39"/>
      <c r="JMP712" s="39"/>
      <c r="JMQ712" s="39"/>
      <c r="JMR712" s="39"/>
      <c r="JMS712" s="39"/>
      <c r="JMT712" s="39"/>
      <c r="JMU712" s="39"/>
      <c r="JMV712" s="39"/>
      <c r="JMW712" s="39"/>
      <c r="JMX712" s="39"/>
      <c r="JMY712" s="37"/>
      <c r="JMZ712" s="37"/>
      <c r="JNA712" s="37"/>
      <c r="JNB712" s="37"/>
      <c r="JNC712" s="34"/>
      <c r="JND712" s="40"/>
      <c r="JNE712" s="34"/>
      <c r="JNF712" s="34"/>
      <c r="JNG712" s="35"/>
      <c r="JNH712" s="36"/>
      <c r="JNI712" s="37"/>
      <c r="JNJ712" s="34"/>
      <c r="JNK712" s="34"/>
      <c r="JNL712" s="41"/>
      <c r="JNM712" s="41"/>
      <c r="JNN712" s="41"/>
      <c r="JNO712" s="41"/>
      <c r="JNP712" s="36"/>
      <c r="JNQ712" s="41"/>
      <c r="JNR712" s="36"/>
      <c r="JNS712" s="34"/>
      <c r="JNT712" s="34"/>
      <c r="JNU712" s="37"/>
      <c r="JNV712" s="38"/>
      <c r="JNW712" s="34"/>
      <c r="JNX712" s="39"/>
      <c r="JNY712" s="39"/>
      <c r="JNZ712" s="39"/>
      <c r="JOA712" s="39"/>
      <c r="JOB712" s="39"/>
      <c r="JOC712" s="39"/>
      <c r="JOD712" s="39"/>
      <c r="JOE712" s="39"/>
      <c r="JOF712" s="39"/>
      <c r="JOG712" s="39"/>
      <c r="JOH712" s="39"/>
      <c r="JOI712" s="37"/>
      <c r="JOJ712" s="37"/>
      <c r="JOK712" s="37"/>
      <c r="JOL712" s="37"/>
      <c r="JOM712" s="34"/>
      <c r="JON712" s="40"/>
      <c r="JOO712" s="34"/>
      <c r="JOP712" s="34"/>
      <c r="JOQ712" s="35"/>
      <c r="JOR712" s="36"/>
      <c r="JOS712" s="37"/>
      <c r="JOT712" s="34"/>
      <c r="JOU712" s="34"/>
      <c r="JOV712" s="41"/>
      <c r="JOW712" s="41"/>
      <c r="JOX712" s="41"/>
      <c r="JOY712" s="41"/>
      <c r="JOZ712" s="36"/>
      <c r="JPA712" s="41"/>
      <c r="JPB712" s="36"/>
      <c r="JPC712" s="34"/>
      <c r="JPD712" s="34"/>
      <c r="JPE712" s="37"/>
      <c r="JPF712" s="38"/>
      <c r="JPG712" s="34"/>
      <c r="JPH712" s="39"/>
      <c r="JPI712" s="39"/>
      <c r="JPJ712" s="39"/>
      <c r="JPK712" s="39"/>
      <c r="JPL712" s="39"/>
      <c r="JPM712" s="39"/>
      <c r="JPN712" s="39"/>
      <c r="JPO712" s="39"/>
      <c r="JPP712" s="39"/>
      <c r="JPQ712" s="39"/>
      <c r="JPR712" s="39"/>
      <c r="JPS712" s="37"/>
      <c r="JPT712" s="37"/>
      <c r="JPU712" s="37"/>
      <c r="JPV712" s="37"/>
      <c r="JPW712" s="34"/>
      <c r="JPX712" s="40"/>
      <c r="JPY712" s="34"/>
      <c r="JPZ712" s="34"/>
      <c r="JQA712" s="35"/>
      <c r="JQB712" s="36"/>
      <c r="JQC712" s="37"/>
      <c r="JQD712" s="34"/>
      <c r="JQE712" s="34"/>
      <c r="JQF712" s="41"/>
      <c r="JQG712" s="41"/>
      <c r="JQH712" s="41"/>
      <c r="JQI712" s="41"/>
      <c r="JQJ712" s="36"/>
      <c r="JQK712" s="41"/>
      <c r="JQL712" s="36"/>
      <c r="JQM712" s="34"/>
      <c r="JQN712" s="34"/>
      <c r="JQO712" s="37"/>
      <c r="JQP712" s="38"/>
      <c r="JQQ712" s="34"/>
      <c r="JQR712" s="39"/>
      <c r="JQS712" s="39"/>
      <c r="JQT712" s="39"/>
      <c r="JQU712" s="39"/>
      <c r="JQV712" s="39"/>
      <c r="JQW712" s="39"/>
      <c r="JQX712" s="39"/>
      <c r="JQY712" s="39"/>
      <c r="JQZ712" s="39"/>
      <c r="JRA712" s="39"/>
      <c r="JRB712" s="39"/>
      <c r="JRC712" s="37"/>
      <c r="JRD712" s="37"/>
      <c r="JRE712" s="37"/>
      <c r="JRF712" s="37"/>
      <c r="JRG712" s="34"/>
      <c r="JRH712" s="40"/>
      <c r="JRI712" s="34"/>
      <c r="JRJ712" s="34"/>
      <c r="JRK712" s="35"/>
      <c r="JRL712" s="36"/>
      <c r="JRM712" s="37"/>
      <c r="JRN712" s="34"/>
      <c r="JRO712" s="34"/>
      <c r="JRP712" s="41"/>
      <c r="JRQ712" s="41"/>
      <c r="JRR712" s="41"/>
      <c r="JRS712" s="41"/>
      <c r="JRT712" s="36"/>
      <c r="JRU712" s="41"/>
      <c r="JRV712" s="36"/>
      <c r="JRW712" s="34"/>
      <c r="JRX712" s="34"/>
      <c r="JRY712" s="37"/>
      <c r="JRZ712" s="38"/>
      <c r="JSA712" s="34"/>
      <c r="JSB712" s="39"/>
      <c r="JSC712" s="39"/>
      <c r="JSD712" s="39"/>
      <c r="JSE712" s="39"/>
      <c r="JSF712" s="39"/>
      <c r="JSG712" s="39"/>
      <c r="JSH712" s="39"/>
      <c r="JSI712" s="39"/>
      <c r="JSJ712" s="39"/>
      <c r="JSK712" s="39"/>
      <c r="JSL712" s="39"/>
      <c r="JSM712" s="37"/>
      <c r="JSN712" s="37"/>
      <c r="JSO712" s="37"/>
      <c r="JSP712" s="37"/>
      <c r="JSQ712" s="34"/>
      <c r="JSR712" s="40"/>
      <c r="JSS712" s="34"/>
      <c r="JST712" s="34"/>
      <c r="JSU712" s="35"/>
      <c r="JSV712" s="36"/>
      <c r="JSW712" s="37"/>
      <c r="JSX712" s="34"/>
      <c r="JSY712" s="34"/>
      <c r="JSZ712" s="41"/>
      <c r="JTA712" s="41"/>
      <c r="JTB712" s="41"/>
      <c r="JTC712" s="41"/>
      <c r="JTD712" s="36"/>
      <c r="JTE712" s="41"/>
      <c r="JTF712" s="36"/>
      <c r="JTG712" s="34"/>
      <c r="JTH712" s="34"/>
      <c r="JTI712" s="37"/>
      <c r="JTJ712" s="38"/>
      <c r="JTK712" s="34"/>
      <c r="JTL712" s="39"/>
      <c r="JTM712" s="39"/>
      <c r="JTN712" s="39"/>
      <c r="JTO712" s="39"/>
      <c r="JTP712" s="39"/>
      <c r="JTQ712" s="39"/>
      <c r="JTR712" s="39"/>
      <c r="JTS712" s="39"/>
      <c r="JTT712" s="39"/>
      <c r="JTU712" s="39"/>
      <c r="JTV712" s="39"/>
      <c r="JTW712" s="37"/>
      <c r="JTX712" s="37"/>
      <c r="JTY712" s="37"/>
      <c r="JTZ712" s="37"/>
      <c r="JUA712" s="34"/>
      <c r="JUB712" s="40"/>
      <c r="JUC712" s="34"/>
      <c r="JUD712" s="34"/>
      <c r="JUE712" s="35"/>
      <c r="JUF712" s="36"/>
      <c r="JUG712" s="37"/>
      <c r="JUH712" s="34"/>
      <c r="JUI712" s="34"/>
      <c r="JUJ712" s="41"/>
      <c r="JUK712" s="41"/>
      <c r="JUL712" s="41"/>
      <c r="JUM712" s="41"/>
      <c r="JUN712" s="36"/>
      <c r="JUO712" s="41"/>
      <c r="JUP712" s="36"/>
      <c r="JUQ712" s="34"/>
      <c r="JUR712" s="34"/>
      <c r="JUS712" s="37"/>
      <c r="JUT712" s="38"/>
      <c r="JUU712" s="34"/>
      <c r="JUV712" s="39"/>
      <c r="JUW712" s="39"/>
      <c r="JUX712" s="39"/>
      <c r="JUY712" s="39"/>
      <c r="JUZ712" s="39"/>
      <c r="JVA712" s="39"/>
      <c r="JVB712" s="39"/>
      <c r="JVC712" s="39"/>
      <c r="JVD712" s="39"/>
      <c r="JVE712" s="39"/>
      <c r="JVF712" s="39"/>
      <c r="JVG712" s="37"/>
      <c r="JVH712" s="37"/>
      <c r="JVI712" s="37"/>
      <c r="JVJ712" s="37"/>
      <c r="JVK712" s="34"/>
      <c r="JVL712" s="40"/>
      <c r="JVM712" s="34"/>
      <c r="JVN712" s="34"/>
      <c r="JVO712" s="35"/>
      <c r="JVP712" s="36"/>
      <c r="JVQ712" s="37"/>
      <c r="JVR712" s="34"/>
      <c r="JVS712" s="34"/>
      <c r="JVT712" s="41"/>
      <c r="JVU712" s="41"/>
      <c r="JVV712" s="41"/>
      <c r="JVW712" s="41"/>
      <c r="JVX712" s="36"/>
      <c r="JVY712" s="41"/>
      <c r="JVZ712" s="36"/>
      <c r="JWA712" s="34"/>
      <c r="JWB712" s="34"/>
      <c r="JWC712" s="37"/>
      <c r="JWD712" s="38"/>
      <c r="JWE712" s="34"/>
      <c r="JWF712" s="39"/>
      <c r="JWG712" s="39"/>
      <c r="JWH712" s="39"/>
      <c r="JWI712" s="39"/>
      <c r="JWJ712" s="39"/>
      <c r="JWK712" s="39"/>
      <c r="JWL712" s="39"/>
      <c r="JWM712" s="39"/>
      <c r="JWN712" s="39"/>
      <c r="JWO712" s="39"/>
      <c r="JWP712" s="39"/>
      <c r="JWQ712" s="37"/>
      <c r="JWR712" s="37"/>
      <c r="JWS712" s="37"/>
      <c r="JWT712" s="37"/>
      <c r="JWU712" s="34"/>
      <c r="JWV712" s="40"/>
      <c r="JWW712" s="34"/>
      <c r="JWX712" s="34"/>
      <c r="JWY712" s="35"/>
      <c r="JWZ712" s="36"/>
      <c r="JXA712" s="37"/>
      <c r="JXB712" s="34"/>
      <c r="JXC712" s="34"/>
      <c r="JXD712" s="41"/>
      <c r="JXE712" s="41"/>
      <c r="JXF712" s="41"/>
      <c r="JXG712" s="41"/>
      <c r="JXH712" s="36"/>
      <c r="JXI712" s="41"/>
      <c r="JXJ712" s="36"/>
      <c r="JXK712" s="34"/>
      <c r="JXL712" s="34"/>
      <c r="JXM712" s="37"/>
      <c r="JXN712" s="38"/>
      <c r="JXO712" s="34"/>
      <c r="JXP712" s="39"/>
      <c r="JXQ712" s="39"/>
      <c r="JXR712" s="39"/>
      <c r="JXS712" s="39"/>
      <c r="JXT712" s="39"/>
      <c r="JXU712" s="39"/>
      <c r="JXV712" s="39"/>
      <c r="JXW712" s="39"/>
      <c r="JXX712" s="39"/>
      <c r="JXY712" s="39"/>
      <c r="JXZ712" s="39"/>
      <c r="JYA712" s="37"/>
      <c r="JYB712" s="37"/>
      <c r="JYC712" s="37"/>
      <c r="JYD712" s="37"/>
      <c r="JYE712" s="34"/>
      <c r="JYF712" s="40"/>
      <c r="JYG712" s="34"/>
      <c r="JYH712" s="34"/>
      <c r="JYI712" s="35"/>
      <c r="JYJ712" s="36"/>
      <c r="JYK712" s="37"/>
      <c r="JYL712" s="34"/>
      <c r="JYM712" s="34"/>
      <c r="JYN712" s="41"/>
      <c r="JYO712" s="41"/>
      <c r="JYP712" s="41"/>
      <c r="JYQ712" s="41"/>
      <c r="JYR712" s="36"/>
      <c r="JYS712" s="41"/>
      <c r="JYT712" s="36"/>
      <c r="JYU712" s="34"/>
      <c r="JYV712" s="34"/>
      <c r="JYW712" s="37"/>
      <c r="JYX712" s="38"/>
      <c r="JYY712" s="34"/>
      <c r="JYZ712" s="39"/>
      <c r="JZA712" s="39"/>
      <c r="JZB712" s="39"/>
      <c r="JZC712" s="39"/>
      <c r="JZD712" s="39"/>
      <c r="JZE712" s="39"/>
      <c r="JZF712" s="39"/>
      <c r="JZG712" s="39"/>
      <c r="JZH712" s="39"/>
      <c r="JZI712" s="39"/>
      <c r="JZJ712" s="39"/>
      <c r="JZK712" s="37"/>
      <c r="JZL712" s="37"/>
      <c r="JZM712" s="37"/>
      <c r="JZN712" s="37"/>
      <c r="JZO712" s="34"/>
      <c r="JZP712" s="40"/>
      <c r="JZQ712" s="34"/>
      <c r="JZR712" s="34"/>
      <c r="JZS712" s="35"/>
      <c r="JZT712" s="36"/>
      <c r="JZU712" s="37"/>
      <c r="JZV712" s="34"/>
      <c r="JZW712" s="34"/>
      <c r="JZX712" s="41"/>
      <c r="JZY712" s="41"/>
      <c r="JZZ712" s="41"/>
      <c r="KAA712" s="41"/>
      <c r="KAB712" s="36"/>
      <c r="KAC712" s="41"/>
      <c r="KAD712" s="36"/>
      <c r="KAE712" s="34"/>
      <c r="KAF712" s="34"/>
      <c r="KAG712" s="37"/>
      <c r="KAH712" s="38"/>
      <c r="KAI712" s="34"/>
      <c r="KAJ712" s="39"/>
      <c r="KAK712" s="39"/>
      <c r="KAL712" s="39"/>
      <c r="KAM712" s="39"/>
      <c r="KAN712" s="39"/>
      <c r="KAO712" s="39"/>
      <c r="KAP712" s="39"/>
      <c r="KAQ712" s="39"/>
      <c r="KAR712" s="39"/>
      <c r="KAS712" s="39"/>
      <c r="KAT712" s="39"/>
      <c r="KAU712" s="37"/>
      <c r="KAV712" s="37"/>
      <c r="KAW712" s="37"/>
      <c r="KAX712" s="37"/>
      <c r="KAY712" s="34"/>
      <c r="KAZ712" s="40"/>
      <c r="KBA712" s="34"/>
      <c r="KBB712" s="34"/>
      <c r="KBC712" s="35"/>
      <c r="KBD712" s="36"/>
      <c r="KBE712" s="37"/>
      <c r="KBF712" s="34"/>
      <c r="KBG712" s="34"/>
      <c r="KBH712" s="41"/>
      <c r="KBI712" s="41"/>
      <c r="KBJ712" s="41"/>
      <c r="KBK712" s="41"/>
      <c r="KBL712" s="36"/>
      <c r="KBM712" s="41"/>
      <c r="KBN712" s="36"/>
      <c r="KBO712" s="34"/>
      <c r="KBP712" s="34"/>
      <c r="KBQ712" s="37"/>
      <c r="KBR712" s="38"/>
      <c r="KBS712" s="34"/>
      <c r="KBT712" s="39"/>
      <c r="KBU712" s="39"/>
      <c r="KBV712" s="39"/>
      <c r="KBW712" s="39"/>
      <c r="KBX712" s="39"/>
      <c r="KBY712" s="39"/>
      <c r="KBZ712" s="39"/>
      <c r="KCA712" s="39"/>
      <c r="KCB712" s="39"/>
      <c r="KCC712" s="39"/>
      <c r="KCD712" s="39"/>
      <c r="KCE712" s="37"/>
      <c r="KCF712" s="37"/>
      <c r="KCG712" s="37"/>
      <c r="KCH712" s="37"/>
      <c r="KCI712" s="34"/>
      <c r="KCJ712" s="40"/>
      <c r="KCK712" s="34"/>
      <c r="KCL712" s="34"/>
      <c r="KCM712" s="35"/>
      <c r="KCN712" s="36"/>
      <c r="KCO712" s="37"/>
      <c r="KCP712" s="34"/>
      <c r="KCQ712" s="34"/>
      <c r="KCR712" s="41"/>
      <c r="KCS712" s="41"/>
      <c r="KCT712" s="41"/>
      <c r="KCU712" s="41"/>
      <c r="KCV712" s="36"/>
      <c r="KCW712" s="41"/>
      <c r="KCX712" s="36"/>
      <c r="KCY712" s="34"/>
      <c r="KCZ712" s="34"/>
      <c r="KDA712" s="37"/>
      <c r="KDB712" s="38"/>
      <c r="KDC712" s="34"/>
      <c r="KDD712" s="39"/>
      <c r="KDE712" s="39"/>
      <c r="KDF712" s="39"/>
      <c r="KDG712" s="39"/>
      <c r="KDH712" s="39"/>
      <c r="KDI712" s="39"/>
      <c r="KDJ712" s="39"/>
      <c r="KDK712" s="39"/>
      <c r="KDL712" s="39"/>
      <c r="KDM712" s="39"/>
      <c r="KDN712" s="39"/>
      <c r="KDO712" s="37"/>
      <c r="KDP712" s="37"/>
      <c r="KDQ712" s="37"/>
      <c r="KDR712" s="37"/>
      <c r="KDS712" s="34"/>
      <c r="KDT712" s="40"/>
      <c r="KDU712" s="34"/>
      <c r="KDV712" s="34"/>
      <c r="KDW712" s="35"/>
      <c r="KDX712" s="36"/>
      <c r="KDY712" s="37"/>
      <c r="KDZ712" s="34"/>
      <c r="KEA712" s="34"/>
      <c r="KEB712" s="41"/>
      <c r="KEC712" s="41"/>
      <c r="KED712" s="41"/>
      <c r="KEE712" s="41"/>
      <c r="KEF712" s="36"/>
      <c r="KEG712" s="41"/>
      <c r="KEH712" s="36"/>
      <c r="KEI712" s="34"/>
      <c r="KEJ712" s="34"/>
      <c r="KEK712" s="37"/>
      <c r="KEL712" s="38"/>
      <c r="KEM712" s="34"/>
      <c r="KEN712" s="39"/>
      <c r="KEO712" s="39"/>
      <c r="KEP712" s="39"/>
      <c r="KEQ712" s="39"/>
      <c r="KER712" s="39"/>
      <c r="KES712" s="39"/>
      <c r="KET712" s="39"/>
      <c r="KEU712" s="39"/>
      <c r="KEV712" s="39"/>
      <c r="KEW712" s="39"/>
      <c r="KEX712" s="39"/>
      <c r="KEY712" s="37"/>
      <c r="KEZ712" s="37"/>
      <c r="KFA712" s="37"/>
      <c r="KFB712" s="37"/>
      <c r="KFC712" s="34"/>
      <c r="KFD712" s="40"/>
      <c r="KFE712" s="34"/>
      <c r="KFF712" s="34"/>
      <c r="KFG712" s="35"/>
      <c r="KFH712" s="36"/>
      <c r="KFI712" s="37"/>
      <c r="KFJ712" s="34"/>
      <c r="KFK712" s="34"/>
      <c r="KFL712" s="41"/>
      <c r="KFM712" s="41"/>
      <c r="KFN712" s="41"/>
      <c r="KFO712" s="41"/>
      <c r="KFP712" s="36"/>
      <c r="KFQ712" s="41"/>
      <c r="KFR712" s="36"/>
      <c r="KFS712" s="34"/>
      <c r="KFT712" s="34"/>
      <c r="KFU712" s="37"/>
      <c r="KFV712" s="38"/>
      <c r="KFW712" s="34"/>
      <c r="KFX712" s="39"/>
      <c r="KFY712" s="39"/>
      <c r="KFZ712" s="39"/>
      <c r="KGA712" s="39"/>
      <c r="KGB712" s="39"/>
      <c r="KGC712" s="39"/>
      <c r="KGD712" s="39"/>
      <c r="KGE712" s="39"/>
      <c r="KGF712" s="39"/>
      <c r="KGG712" s="39"/>
      <c r="KGH712" s="39"/>
      <c r="KGI712" s="37"/>
      <c r="KGJ712" s="37"/>
      <c r="KGK712" s="37"/>
      <c r="KGL712" s="37"/>
      <c r="KGM712" s="34"/>
      <c r="KGN712" s="40"/>
      <c r="KGO712" s="34"/>
      <c r="KGP712" s="34"/>
      <c r="KGQ712" s="35"/>
      <c r="KGR712" s="36"/>
      <c r="KGS712" s="37"/>
      <c r="KGT712" s="34"/>
      <c r="KGU712" s="34"/>
      <c r="KGV712" s="41"/>
      <c r="KGW712" s="41"/>
      <c r="KGX712" s="41"/>
      <c r="KGY712" s="41"/>
      <c r="KGZ712" s="36"/>
      <c r="KHA712" s="41"/>
      <c r="KHB712" s="36"/>
      <c r="KHC712" s="34"/>
      <c r="KHD712" s="34"/>
      <c r="KHE712" s="37"/>
      <c r="KHF712" s="38"/>
      <c r="KHG712" s="34"/>
      <c r="KHH712" s="39"/>
      <c r="KHI712" s="39"/>
      <c r="KHJ712" s="39"/>
      <c r="KHK712" s="39"/>
      <c r="KHL712" s="39"/>
      <c r="KHM712" s="39"/>
      <c r="KHN712" s="39"/>
      <c r="KHO712" s="39"/>
      <c r="KHP712" s="39"/>
      <c r="KHQ712" s="39"/>
      <c r="KHR712" s="39"/>
      <c r="KHS712" s="37"/>
      <c r="KHT712" s="37"/>
      <c r="KHU712" s="37"/>
      <c r="KHV712" s="37"/>
      <c r="KHW712" s="34"/>
      <c r="KHX712" s="40"/>
      <c r="KHY712" s="34"/>
      <c r="KHZ712" s="34"/>
      <c r="KIA712" s="35"/>
      <c r="KIB712" s="36"/>
      <c r="KIC712" s="37"/>
      <c r="KID712" s="34"/>
      <c r="KIE712" s="34"/>
      <c r="KIF712" s="41"/>
      <c r="KIG712" s="41"/>
      <c r="KIH712" s="41"/>
      <c r="KII712" s="41"/>
      <c r="KIJ712" s="36"/>
      <c r="KIK712" s="41"/>
      <c r="KIL712" s="36"/>
      <c r="KIM712" s="34"/>
      <c r="KIN712" s="34"/>
      <c r="KIO712" s="37"/>
      <c r="KIP712" s="38"/>
      <c r="KIQ712" s="34"/>
      <c r="KIR712" s="39"/>
      <c r="KIS712" s="39"/>
      <c r="KIT712" s="39"/>
      <c r="KIU712" s="39"/>
      <c r="KIV712" s="39"/>
      <c r="KIW712" s="39"/>
      <c r="KIX712" s="39"/>
      <c r="KIY712" s="39"/>
      <c r="KIZ712" s="39"/>
      <c r="KJA712" s="39"/>
      <c r="KJB712" s="39"/>
      <c r="KJC712" s="37"/>
      <c r="KJD712" s="37"/>
      <c r="KJE712" s="37"/>
      <c r="KJF712" s="37"/>
      <c r="KJG712" s="34"/>
      <c r="KJH712" s="40"/>
      <c r="KJI712" s="34"/>
      <c r="KJJ712" s="34"/>
      <c r="KJK712" s="35"/>
      <c r="KJL712" s="36"/>
      <c r="KJM712" s="37"/>
      <c r="KJN712" s="34"/>
      <c r="KJO712" s="34"/>
      <c r="KJP712" s="41"/>
      <c r="KJQ712" s="41"/>
      <c r="KJR712" s="41"/>
      <c r="KJS712" s="41"/>
      <c r="KJT712" s="36"/>
      <c r="KJU712" s="41"/>
      <c r="KJV712" s="36"/>
      <c r="KJW712" s="34"/>
      <c r="KJX712" s="34"/>
      <c r="KJY712" s="37"/>
      <c r="KJZ712" s="38"/>
      <c r="KKA712" s="34"/>
      <c r="KKB712" s="39"/>
      <c r="KKC712" s="39"/>
      <c r="KKD712" s="39"/>
      <c r="KKE712" s="39"/>
      <c r="KKF712" s="39"/>
      <c r="KKG712" s="39"/>
      <c r="KKH712" s="39"/>
      <c r="KKI712" s="39"/>
      <c r="KKJ712" s="39"/>
      <c r="KKK712" s="39"/>
      <c r="KKL712" s="39"/>
      <c r="KKM712" s="37"/>
      <c r="KKN712" s="37"/>
      <c r="KKO712" s="37"/>
      <c r="KKP712" s="37"/>
      <c r="KKQ712" s="34"/>
      <c r="KKR712" s="40"/>
      <c r="KKS712" s="34"/>
      <c r="KKT712" s="34"/>
      <c r="KKU712" s="35"/>
      <c r="KKV712" s="36"/>
      <c r="KKW712" s="37"/>
      <c r="KKX712" s="34"/>
      <c r="KKY712" s="34"/>
      <c r="KKZ712" s="41"/>
      <c r="KLA712" s="41"/>
      <c r="KLB712" s="41"/>
      <c r="KLC712" s="41"/>
      <c r="KLD712" s="36"/>
      <c r="KLE712" s="41"/>
      <c r="KLF712" s="36"/>
      <c r="KLG712" s="34"/>
      <c r="KLH712" s="34"/>
      <c r="KLI712" s="37"/>
      <c r="KLJ712" s="38"/>
      <c r="KLK712" s="34"/>
      <c r="KLL712" s="39"/>
      <c r="KLM712" s="39"/>
      <c r="KLN712" s="39"/>
      <c r="KLO712" s="39"/>
      <c r="KLP712" s="39"/>
      <c r="KLQ712" s="39"/>
      <c r="KLR712" s="39"/>
      <c r="KLS712" s="39"/>
      <c r="KLT712" s="39"/>
      <c r="KLU712" s="39"/>
      <c r="KLV712" s="39"/>
      <c r="KLW712" s="37"/>
      <c r="KLX712" s="37"/>
      <c r="KLY712" s="37"/>
      <c r="KLZ712" s="37"/>
      <c r="KMA712" s="34"/>
      <c r="KMB712" s="40"/>
      <c r="KMC712" s="34"/>
      <c r="KMD712" s="34"/>
      <c r="KME712" s="35"/>
      <c r="KMF712" s="36"/>
      <c r="KMG712" s="37"/>
      <c r="KMH712" s="34"/>
      <c r="KMI712" s="34"/>
      <c r="KMJ712" s="41"/>
      <c r="KMK712" s="41"/>
      <c r="KML712" s="41"/>
      <c r="KMM712" s="41"/>
      <c r="KMN712" s="36"/>
      <c r="KMO712" s="41"/>
      <c r="KMP712" s="36"/>
      <c r="KMQ712" s="34"/>
      <c r="KMR712" s="34"/>
      <c r="KMS712" s="37"/>
      <c r="KMT712" s="38"/>
      <c r="KMU712" s="34"/>
      <c r="KMV712" s="39"/>
      <c r="KMW712" s="39"/>
      <c r="KMX712" s="39"/>
      <c r="KMY712" s="39"/>
      <c r="KMZ712" s="39"/>
      <c r="KNA712" s="39"/>
      <c r="KNB712" s="39"/>
      <c r="KNC712" s="39"/>
      <c r="KND712" s="39"/>
      <c r="KNE712" s="39"/>
      <c r="KNF712" s="39"/>
      <c r="KNG712" s="37"/>
      <c r="KNH712" s="37"/>
      <c r="KNI712" s="37"/>
      <c r="KNJ712" s="37"/>
      <c r="KNK712" s="34"/>
      <c r="KNL712" s="40"/>
      <c r="KNM712" s="34"/>
      <c r="KNN712" s="34"/>
      <c r="KNO712" s="35"/>
      <c r="KNP712" s="36"/>
      <c r="KNQ712" s="37"/>
      <c r="KNR712" s="34"/>
      <c r="KNS712" s="34"/>
      <c r="KNT712" s="41"/>
      <c r="KNU712" s="41"/>
      <c r="KNV712" s="41"/>
      <c r="KNW712" s="41"/>
      <c r="KNX712" s="36"/>
      <c r="KNY712" s="41"/>
      <c r="KNZ712" s="36"/>
      <c r="KOA712" s="34"/>
      <c r="KOB712" s="34"/>
      <c r="KOC712" s="37"/>
      <c r="KOD712" s="38"/>
      <c r="KOE712" s="34"/>
      <c r="KOF712" s="39"/>
      <c r="KOG712" s="39"/>
      <c r="KOH712" s="39"/>
      <c r="KOI712" s="39"/>
      <c r="KOJ712" s="39"/>
      <c r="KOK712" s="39"/>
      <c r="KOL712" s="39"/>
      <c r="KOM712" s="39"/>
      <c r="KON712" s="39"/>
      <c r="KOO712" s="39"/>
      <c r="KOP712" s="39"/>
      <c r="KOQ712" s="37"/>
      <c r="KOR712" s="37"/>
      <c r="KOS712" s="37"/>
      <c r="KOT712" s="37"/>
      <c r="KOU712" s="34"/>
      <c r="KOV712" s="40"/>
      <c r="KOW712" s="34"/>
      <c r="KOX712" s="34"/>
      <c r="KOY712" s="35"/>
      <c r="KOZ712" s="36"/>
      <c r="KPA712" s="37"/>
      <c r="KPB712" s="34"/>
      <c r="KPC712" s="34"/>
      <c r="KPD712" s="41"/>
      <c r="KPE712" s="41"/>
      <c r="KPF712" s="41"/>
      <c r="KPG712" s="41"/>
      <c r="KPH712" s="36"/>
      <c r="KPI712" s="41"/>
      <c r="KPJ712" s="36"/>
      <c r="KPK712" s="34"/>
      <c r="KPL712" s="34"/>
      <c r="KPM712" s="37"/>
      <c r="KPN712" s="38"/>
      <c r="KPO712" s="34"/>
      <c r="KPP712" s="39"/>
      <c r="KPQ712" s="39"/>
      <c r="KPR712" s="39"/>
      <c r="KPS712" s="39"/>
      <c r="KPT712" s="39"/>
      <c r="KPU712" s="39"/>
      <c r="KPV712" s="39"/>
      <c r="KPW712" s="39"/>
      <c r="KPX712" s="39"/>
      <c r="KPY712" s="39"/>
      <c r="KPZ712" s="39"/>
      <c r="KQA712" s="37"/>
      <c r="KQB712" s="37"/>
      <c r="KQC712" s="37"/>
      <c r="KQD712" s="37"/>
      <c r="KQE712" s="34"/>
      <c r="KQF712" s="40"/>
      <c r="KQG712" s="34"/>
      <c r="KQH712" s="34"/>
      <c r="KQI712" s="35"/>
      <c r="KQJ712" s="36"/>
      <c r="KQK712" s="37"/>
      <c r="KQL712" s="34"/>
      <c r="KQM712" s="34"/>
      <c r="KQN712" s="41"/>
      <c r="KQO712" s="41"/>
      <c r="KQP712" s="41"/>
      <c r="KQQ712" s="41"/>
      <c r="KQR712" s="36"/>
      <c r="KQS712" s="41"/>
      <c r="KQT712" s="36"/>
      <c r="KQU712" s="34"/>
      <c r="KQV712" s="34"/>
      <c r="KQW712" s="37"/>
      <c r="KQX712" s="38"/>
      <c r="KQY712" s="34"/>
      <c r="KQZ712" s="39"/>
      <c r="KRA712" s="39"/>
      <c r="KRB712" s="39"/>
      <c r="KRC712" s="39"/>
      <c r="KRD712" s="39"/>
      <c r="KRE712" s="39"/>
      <c r="KRF712" s="39"/>
      <c r="KRG712" s="39"/>
      <c r="KRH712" s="39"/>
      <c r="KRI712" s="39"/>
      <c r="KRJ712" s="39"/>
      <c r="KRK712" s="37"/>
      <c r="KRL712" s="37"/>
      <c r="KRM712" s="37"/>
      <c r="KRN712" s="37"/>
      <c r="KRO712" s="34"/>
      <c r="KRP712" s="40"/>
      <c r="KRQ712" s="34"/>
      <c r="KRR712" s="34"/>
      <c r="KRS712" s="35"/>
      <c r="KRT712" s="36"/>
      <c r="KRU712" s="37"/>
      <c r="KRV712" s="34"/>
      <c r="KRW712" s="34"/>
      <c r="KRX712" s="41"/>
      <c r="KRY712" s="41"/>
      <c r="KRZ712" s="41"/>
      <c r="KSA712" s="41"/>
      <c r="KSB712" s="36"/>
      <c r="KSC712" s="41"/>
      <c r="KSD712" s="36"/>
      <c r="KSE712" s="34"/>
      <c r="KSF712" s="34"/>
      <c r="KSG712" s="37"/>
      <c r="KSH712" s="38"/>
      <c r="KSI712" s="34"/>
      <c r="KSJ712" s="39"/>
      <c r="KSK712" s="39"/>
      <c r="KSL712" s="39"/>
      <c r="KSM712" s="39"/>
      <c r="KSN712" s="39"/>
      <c r="KSO712" s="39"/>
      <c r="KSP712" s="39"/>
      <c r="KSQ712" s="39"/>
      <c r="KSR712" s="39"/>
      <c r="KSS712" s="39"/>
      <c r="KST712" s="39"/>
      <c r="KSU712" s="37"/>
      <c r="KSV712" s="37"/>
      <c r="KSW712" s="37"/>
      <c r="KSX712" s="37"/>
      <c r="KSY712" s="34"/>
      <c r="KSZ712" s="40"/>
      <c r="KTA712" s="34"/>
      <c r="KTB712" s="34"/>
      <c r="KTC712" s="35"/>
      <c r="KTD712" s="36"/>
      <c r="KTE712" s="37"/>
      <c r="KTF712" s="34"/>
      <c r="KTG712" s="34"/>
      <c r="KTH712" s="41"/>
      <c r="KTI712" s="41"/>
      <c r="KTJ712" s="41"/>
      <c r="KTK712" s="41"/>
      <c r="KTL712" s="36"/>
      <c r="KTM712" s="41"/>
      <c r="KTN712" s="36"/>
      <c r="KTO712" s="34"/>
      <c r="KTP712" s="34"/>
      <c r="KTQ712" s="37"/>
      <c r="KTR712" s="38"/>
      <c r="KTS712" s="34"/>
      <c r="KTT712" s="39"/>
      <c r="KTU712" s="39"/>
      <c r="KTV712" s="39"/>
      <c r="KTW712" s="39"/>
      <c r="KTX712" s="39"/>
      <c r="KTY712" s="39"/>
      <c r="KTZ712" s="39"/>
      <c r="KUA712" s="39"/>
      <c r="KUB712" s="39"/>
      <c r="KUC712" s="39"/>
      <c r="KUD712" s="39"/>
      <c r="KUE712" s="37"/>
      <c r="KUF712" s="37"/>
      <c r="KUG712" s="37"/>
      <c r="KUH712" s="37"/>
      <c r="KUI712" s="34"/>
      <c r="KUJ712" s="40"/>
      <c r="KUK712" s="34"/>
      <c r="KUL712" s="34"/>
      <c r="KUM712" s="35"/>
      <c r="KUN712" s="36"/>
      <c r="KUO712" s="37"/>
      <c r="KUP712" s="34"/>
      <c r="KUQ712" s="34"/>
      <c r="KUR712" s="41"/>
      <c r="KUS712" s="41"/>
      <c r="KUT712" s="41"/>
      <c r="KUU712" s="41"/>
      <c r="KUV712" s="36"/>
      <c r="KUW712" s="41"/>
      <c r="KUX712" s="36"/>
      <c r="KUY712" s="34"/>
      <c r="KUZ712" s="34"/>
      <c r="KVA712" s="37"/>
      <c r="KVB712" s="38"/>
      <c r="KVC712" s="34"/>
      <c r="KVD712" s="39"/>
      <c r="KVE712" s="39"/>
      <c r="KVF712" s="39"/>
      <c r="KVG712" s="39"/>
      <c r="KVH712" s="39"/>
      <c r="KVI712" s="39"/>
      <c r="KVJ712" s="39"/>
      <c r="KVK712" s="39"/>
      <c r="KVL712" s="39"/>
      <c r="KVM712" s="39"/>
      <c r="KVN712" s="39"/>
      <c r="KVO712" s="37"/>
      <c r="KVP712" s="37"/>
      <c r="KVQ712" s="37"/>
      <c r="KVR712" s="37"/>
      <c r="KVS712" s="34"/>
      <c r="KVT712" s="40"/>
      <c r="KVU712" s="34"/>
      <c r="KVV712" s="34"/>
      <c r="KVW712" s="35"/>
      <c r="KVX712" s="36"/>
      <c r="KVY712" s="37"/>
      <c r="KVZ712" s="34"/>
      <c r="KWA712" s="34"/>
      <c r="KWB712" s="41"/>
      <c r="KWC712" s="41"/>
      <c r="KWD712" s="41"/>
      <c r="KWE712" s="41"/>
      <c r="KWF712" s="36"/>
      <c r="KWG712" s="41"/>
      <c r="KWH712" s="36"/>
      <c r="KWI712" s="34"/>
      <c r="KWJ712" s="34"/>
      <c r="KWK712" s="37"/>
      <c r="KWL712" s="38"/>
      <c r="KWM712" s="34"/>
      <c r="KWN712" s="39"/>
      <c r="KWO712" s="39"/>
      <c r="KWP712" s="39"/>
      <c r="KWQ712" s="39"/>
      <c r="KWR712" s="39"/>
      <c r="KWS712" s="39"/>
      <c r="KWT712" s="39"/>
      <c r="KWU712" s="39"/>
      <c r="KWV712" s="39"/>
      <c r="KWW712" s="39"/>
      <c r="KWX712" s="39"/>
      <c r="KWY712" s="37"/>
      <c r="KWZ712" s="37"/>
      <c r="KXA712" s="37"/>
      <c r="KXB712" s="37"/>
      <c r="KXC712" s="34"/>
      <c r="KXD712" s="40"/>
      <c r="KXE712" s="34"/>
      <c r="KXF712" s="34"/>
      <c r="KXG712" s="35"/>
      <c r="KXH712" s="36"/>
      <c r="KXI712" s="37"/>
      <c r="KXJ712" s="34"/>
      <c r="KXK712" s="34"/>
      <c r="KXL712" s="41"/>
      <c r="KXM712" s="41"/>
      <c r="KXN712" s="41"/>
      <c r="KXO712" s="41"/>
      <c r="KXP712" s="36"/>
      <c r="KXQ712" s="41"/>
      <c r="KXR712" s="36"/>
      <c r="KXS712" s="34"/>
      <c r="KXT712" s="34"/>
      <c r="KXU712" s="37"/>
      <c r="KXV712" s="38"/>
      <c r="KXW712" s="34"/>
      <c r="KXX712" s="39"/>
      <c r="KXY712" s="39"/>
      <c r="KXZ712" s="39"/>
      <c r="KYA712" s="39"/>
      <c r="KYB712" s="39"/>
      <c r="KYC712" s="39"/>
      <c r="KYD712" s="39"/>
      <c r="KYE712" s="39"/>
      <c r="KYF712" s="39"/>
      <c r="KYG712" s="39"/>
      <c r="KYH712" s="39"/>
      <c r="KYI712" s="37"/>
      <c r="KYJ712" s="37"/>
      <c r="KYK712" s="37"/>
      <c r="KYL712" s="37"/>
      <c r="KYM712" s="34"/>
      <c r="KYN712" s="40"/>
      <c r="KYO712" s="34"/>
      <c r="KYP712" s="34"/>
      <c r="KYQ712" s="35"/>
      <c r="KYR712" s="36"/>
      <c r="KYS712" s="37"/>
      <c r="KYT712" s="34"/>
      <c r="KYU712" s="34"/>
      <c r="KYV712" s="41"/>
      <c r="KYW712" s="41"/>
      <c r="KYX712" s="41"/>
      <c r="KYY712" s="41"/>
      <c r="KYZ712" s="36"/>
      <c r="KZA712" s="41"/>
      <c r="KZB712" s="36"/>
      <c r="KZC712" s="34"/>
      <c r="KZD712" s="34"/>
      <c r="KZE712" s="37"/>
      <c r="KZF712" s="38"/>
      <c r="KZG712" s="34"/>
      <c r="KZH712" s="39"/>
      <c r="KZI712" s="39"/>
      <c r="KZJ712" s="39"/>
      <c r="KZK712" s="39"/>
      <c r="KZL712" s="39"/>
      <c r="KZM712" s="39"/>
      <c r="KZN712" s="39"/>
      <c r="KZO712" s="39"/>
      <c r="KZP712" s="39"/>
      <c r="KZQ712" s="39"/>
      <c r="KZR712" s="39"/>
      <c r="KZS712" s="37"/>
      <c r="KZT712" s="37"/>
      <c r="KZU712" s="37"/>
      <c r="KZV712" s="37"/>
      <c r="KZW712" s="34"/>
      <c r="KZX712" s="40"/>
      <c r="KZY712" s="34"/>
      <c r="KZZ712" s="34"/>
      <c r="LAA712" s="35"/>
      <c r="LAB712" s="36"/>
      <c r="LAC712" s="37"/>
      <c r="LAD712" s="34"/>
      <c r="LAE712" s="34"/>
      <c r="LAF712" s="41"/>
      <c r="LAG712" s="41"/>
      <c r="LAH712" s="41"/>
      <c r="LAI712" s="41"/>
      <c r="LAJ712" s="36"/>
      <c r="LAK712" s="41"/>
      <c r="LAL712" s="36"/>
      <c r="LAM712" s="34"/>
      <c r="LAN712" s="34"/>
      <c r="LAO712" s="37"/>
      <c r="LAP712" s="38"/>
      <c r="LAQ712" s="34"/>
      <c r="LAR712" s="39"/>
      <c r="LAS712" s="39"/>
      <c r="LAT712" s="39"/>
      <c r="LAU712" s="39"/>
      <c r="LAV712" s="39"/>
      <c r="LAW712" s="39"/>
      <c r="LAX712" s="39"/>
      <c r="LAY712" s="39"/>
      <c r="LAZ712" s="39"/>
      <c r="LBA712" s="39"/>
      <c r="LBB712" s="39"/>
      <c r="LBC712" s="37"/>
      <c r="LBD712" s="37"/>
      <c r="LBE712" s="37"/>
      <c r="LBF712" s="37"/>
      <c r="LBG712" s="34"/>
      <c r="LBH712" s="40"/>
      <c r="LBI712" s="34"/>
      <c r="LBJ712" s="34"/>
      <c r="LBK712" s="35"/>
      <c r="LBL712" s="36"/>
      <c r="LBM712" s="37"/>
      <c r="LBN712" s="34"/>
      <c r="LBO712" s="34"/>
      <c r="LBP712" s="41"/>
      <c r="LBQ712" s="41"/>
      <c r="LBR712" s="41"/>
      <c r="LBS712" s="41"/>
      <c r="LBT712" s="36"/>
      <c r="LBU712" s="41"/>
      <c r="LBV712" s="36"/>
      <c r="LBW712" s="34"/>
      <c r="LBX712" s="34"/>
      <c r="LBY712" s="37"/>
      <c r="LBZ712" s="38"/>
      <c r="LCA712" s="34"/>
      <c r="LCB712" s="39"/>
      <c r="LCC712" s="39"/>
      <c r="LCD712" s="39"/>
      <c r="LCE712" s="39"/>
      <c r="LCF712" s="39"/>
      <c r="LCG712" s="39"/>
      <c r="LCH712" s="39"/>
      <c r="LCI712" s="39"/>
      <c r="LCJ712" s="39"/>
      <c r="LCK712" s="39"/>
      <c r="LCL712" s="39"/>
      <c r="LCM712" s="37"/>
      <c r="LCN712" s="37"/>
      <c r="LCO712" s="37"/>
      <c r="LCP712" s="37"/>
      <c r="LCQ712" s="34"/>
      <c r="LCR712" s="40"/>
      <c r="LCS712" s="34"/>
      <c r="LCT712" s="34"/>
      <c r="LCU712" s="35"/>
      <c r="LCV712" s="36"/>
      <c r="LCW712" s="37"/>
      <c r="LCX712" s="34"/>
      <c r="LCY712" s="34"/>
      <c r="LCZ712" s="41"/>
      <c r="LDA712" s="41"/>
      <c r="LDB712" s="41"/>
      <c r="LDC712" s="41"/>
      <c r="LDD712" s="36"/>
      <c r="LDE712" s="41"/>
      <c r="LDF712" s="36"/>
      <c r="LDG712" s="34"/>
      <c r="LDH712" s="34"/>
      <c r="LDI712" s="37"/>
      <c r="LDJ712" s="38"/>
      <c r="LDK712" s="34"/>
      <c r="LDL712" s="39"/>
      <c r="LDM712" s="39"/>
      <c r="LDN712" s="39"/>
      <c r="LDO712" s="39"/>
      <c r="LDP712" s="39"/>
      <c r="LDQ712" s="39"/>
      <c r="LDR712" s="39"/>
      <c r="LDS712" s="39"/>
      <c r="LDT712" s="39"/>
      <c r="LDU712" s="39"/>
      <c r="LDV712" s="39"/>
      <c r="LDW712" s="37"/>
      <c r="LDX712" s="37"/>
      <c r="LDY712" s="37"/>
      <c r="LDZ712" s="37"/>
      <c r="LEA712" s="34"/>
      <c r="LEB712" s="40"/>
      <c r="LEC712" s="34"/>
      <c r="LED712" s="34"/>
      <c r="LEE712" s="35"/>
      <c r="LEF712" s="36"/>
      <c r="LEG712" s="37"/>
      <c r="LEH712" s="34"/>
      <c r="LEI712" s="34"/>
      <c r="LEJ712" s="41"/>
      <c r="LEK712" s="41"/>
      <c r="LEL712" s="41"/>
      <c r="LEM712" s="41"/>
      <c r="LEN712" s="36"/>
      <c r="LEO712" s="41"/>
      <c r="LEP712" s="36"/>
      <c r="LEQ712" s="34"/>
      <c r="LER712" s="34"/>
      <c r="LES712" s="37"/>
      <c r="LET712" s="38"/>
      <c r="LEU712" s="34"/>
      <c r="LEV712" s="39"/>
      <c r="LEW712" s="39"/>
      <c r="LEX712" s="39"/>
      <c r="LEY712" s="39"/>
      <c r="LEZ712" s="39"/>
      <c r="LFA712" s="39"/>
      <c r="LFB712" s="39"/>
      <c r="LFC712" s="39"/>
      <c r="LFD712" s="39"/>
      <c r="LFE712" s="39"/>
      <c r="LFF712" s="39"/>
      <c r="LFG712" s="37"/>
      <c r="LFH712" s="37"/>
      <c r="LFI712" s="37"/>
      <c r="LFJ712" s="37"/>
      <c r="LFK712" s="34"/>
      <c r="LFL712" s="40"/>
      <c r="LFM712" s="34"/>
      <c r="LFN712" s="34"/>
      <c r="LFO712" s="35"/>
      <c r="LFP712" s="36"/>
      <c r="LFQ712" s="37"/>
      <c r="LFR712" s="34"/>
      <c r="LFS712" s="34"/>
      <c r="LFT712" s="41"/>
      <c r="LFU712" s="41"/>
      <c r="LFV712" s="41"/>
      <c r="LFW712" s="41"/>
      <c r="LFX712" s="36"/>
      <c r="LFY712" s="41"/>
      <c r="LFZ712" s="36"/>
      <c r="LGA712" s="34"/>
      <c r="LGB712" s="34"/>
      <c r="LGC712" s="37"/>
      <c r="LGD712" s="38"/>
      <c r="LGE712" s="34"/>
      <c r="LGF712" s="39"/>
      <c r="LGG712" s="39"/>
      <c r="LGH712" s="39"/>
      <c r="LGI712" s="39"/>
      <c r="LGJ712" s="39"/>
      <c r="LGK712" s="39"/>
      <c r="LGL712" s="39"/>
      <c r="LGM712" s="39"/>
      <c r="LGN712" s="39"/>
      <c r="LGO712" s="39"/>
      <c r="LGP712" s="39"/>
      <c r="LGQ712" s="37"/>
      <c r="LGR712" s="37"/>
      <c r="LGS712" s="37"/>
      <c r="LGT712" s="37"/>
      <c r="LGU712" s="34"/>
      <c r="LGV712" s="40"/>
      <c r="LGW712" s="34"/>
      <c r="LGX712" s="34"/>
      <c r="LGY712" s="35"/>
      <c r="LGZ712" s="36"/>
      <c r="LHA712" s="37"/>
      <c r="LHB712" s="34"/>
      <c r="LHC712" s="34"/>
      <c r="LHD712" s="41"/>
      <c r="LHE712" s="41"/>
      <c r="LHF712" s="41"/>
      <c r="LHG712" s="41"/>
      <c r="LHH712" s="36"/>
      <c r="LHI712" s="41"/>
      <c r="LHJ712" s="36"/>
      <c r="LHK712" s="34"/>
      <c r="LHL712" s="34"/>
      <c r="LHM712" s="37"/>
      <c r="LHN712" s="38"/>
      <c r="LHO712" s="34"/>
      <c r="LHP712" s="39"/>
      <c r="LHQ712" s="39"/>
      <c r="LHR712" s="39"/>
      <c r="LHS712" s="39"/>
      <c r="LHT712" s="39"/>
      <c r="LHU712" s="39"/>
      <c r="LHV712" s="39"/>
      <c r="LHW712" s="39"/>
      <c r="LHX712" s="39"/>
      <c r="LHY712" s="39"/>
      <c r="LHZ712" s="39"/>
      <c r="LIA712" s="37"/>
      <c r="LIB712" s="37"/>
      <c r="LIC712" s="37"/>
      <c r="LID712" s="37"/>
      <c r="LIE712" s="34"/>
      <c r="LIF712" s="40"/>
      <c r="LIG712" s="34"/>
      <c r="LIH712" s="34"/>
      <c r="LII712" s="35"/>
      <c r="LIJ712" s="36"/>
      <c r="LIK712" s="37"/>
      <c r="LIL712" s="34"/>
      <c r="LIM712" s="34"/>
      <c r="LIN712" s="41"/>
      <c r="LIO712" s="41"/>
      <c r="LIP712" s="41"/>
      <c r="LIQ712" s="41"/>
      <c r="LIR712" s="36"/>
      <c r="LIS712" s="41"/>
      <c r="LIT712" s="36"/>
      <c r="LIU712" s="34"/>
      <c r="LIV712" s="34"/>
      <c r="LIW712" s="37"/>
      <c r="LIX712" s="38"/>
      <c r="LIY712" s="34"/>
      <c r="LIZ712" s="39"/>
      <c r="LJA712" s="39"/>
      <c r="LJB712" s="39"/>
      <c r="LJC712" s="39"/>
      <c r="LJD712" s="39"/>
      <c r="LJE712" s="39"/>
      <c r="LJF712" s="39"/>
      <c r="LJG712" s="39"/>
      <c r="LJH712" s="39"/>
      <c r="LJI712" s="39"/>
      <c r="LJJ712" s="39"/>
      <c r="LJK712" s="37"/>
      <c r="LJL712" s="37"/>
      <c r="LJM712" s="37"/>
      <c r="LJN712" s="37"/>
      <c r="LJO712" s="34"/>
      <c r="LJP712" s="40"/>
      <c r="LJQ712" s="34"/>
      <c r="LJR712" s="34"/>
      <c r="LJS712" s="35"/>
      <c r="LJT712" s="36"/>
      <c r="LJU712" s="37"/>
      <c r="LJV712" s="34"/>
      <c r="LJW712" s="34"/>
      <c r="LJX712" s="41"/>
      <c r="LJY712" s="41"/>
      <c r="LJZ712" s="41"/>
      <c r="LKA712" s="41"/>
      <c r="LKB712" s="36"/>
      <c r="LKC712" s="41"/>
      <c r="LKD712" s="36"/>
      <c r="LKE712" s="34"/>
      <c r="LKF712" s="34"/>
      <c r="LKG712" s="37"/>
      <c r="LKH712" s="38"/>
      <c r="LKI712" s="34"/>
      <c r="LKJ712" s="39"/>
      <c r="LKK712" s="39"/>
      <c r="LKL712" s="39"/>
      <c r="LKM712" s="39"/>
      <c r="LKN712" s="39"/>
      <c r="LKO712" s="39"/>
      <c r="LKP712" s="39"/>
      <c r="LKQ712" s="39"/>
      <c r="LKR712" s="39"/>
      <c r="LKS712" s="39"/>
      <c r="LKT712" s="39"/>
      <c r="LKU712" s="37"/>
      <c r="LKV712" s="37"/>
      <c r="LKW712" s="37"/>
      <c r="LKX712" s="37"/>
      <c r="LKY712" s="34"/>
      <c r="LKZ712" s="40"/>
      <c r="LLA712" s="34"/>
      <c r="LLB712" s="34"/>
      <c r="LLC712" s="35"/>
      <c r="LLD712" s="36"/>
      <c r="LLE712" s="37"/>
      <c r="LLF712" s="34"/>
      <c r="LLG712" s="34"/>
      <c r="LLH712" s="41"/>
      <c r="LLI712" s="41"/>
      <c r="LLJ712" s="41"/>
      <c r="LLK712" s="41"/>
      <c r="LLL712" s="36"/>
      <c r="LLM712" s="41"/>
      <c r="LLN712" s="36"/>
      <c r="LLO712" s="34"/>
      <c r="LLP712" s="34"/>
      <c r="LLQ712" s="37"/>
      <c r="LLR712" s="38"/>
      <c r="LLS712" s="34"/>
      <c r="LLT712" s="39"/>
      <c r="LLU712" s="39"/>
      <c r="LLV712" s="39"/>
      <c r="LLW712" s="39"/>
      <c r="LLX712" s="39"/>
      <c r="LLY712" s="39"/>
      <c r="LLZ712" s="39"/>
      <c r="LMA712" s="39"/>
      <c r="LMB712" s="39"/>
      <c r="LMC712" s="39"/>
      <c r="LMD712" s="39"/>
      <c r="LME712" s="37"/>
      <c r="LMF712" s="37"/>
      <c r="LMG712" s="37"/>
      <c r="LMH712" s="37"/>
      <c r="LMI712" s="34"/>
      <c r="LMJ712" s="40"/>
      <c r="LMK712" s="34"/>
      <c r="LML712" s="34"/>
      <c r="LMM712" s="35"/>
      <c r="LMN712" s="36"/>
      <c r="LMO712" s="37"/>
      <c r="LMP712" s="34"/>
      <c r="LMQ712" s="34"/>
      <c r="LMR712" s="41"/>
      <c r="LMS712" s="41"/>
      <c r="LMT712" s="41"/>
      <c r="LMU712" s="41"/>
      <c r="LMV712" s="36"/>
      <c r="LMW712" s="41"/>
      <c r="LMX712" s="36"/>
      <c r="LMY712" s="34"/>
      <c r="LMZ712" s="34"/>
      <c r="LNA712" s="37"/>
      <c r="LNB712" s="38"/>
      <c r="LNC712" s="34"/>
      <c r="LND712" s="39"/>
      <c r="LNE712" s="39"/>
      <c r="LNF712" s="39"/>
      <c r="LNG712" s="39"/>
      <c r="LNH712" s="39"/>
      <c r="LNI712" s="39"/>
      <c r="LNJ712" s="39"/>
      <c r="LNK712" s="39"/>
      <c r="LNL712" s="39"/>
      <c r="LNM712" s="39"/>
      <c r="LNN712" s="39"/>
      <c r="LNO712" s="37"/>
      <c r="LNP712" s="37"/>
      <c r="LNQ712" s="37"/>
      <c r="LNR712" s="37"/>
      <c r="LNS712" s="34"/>
      <c r="LNT712" s="40"/>
      <c r="LNU712" s="34"/>
      <c r="LNV712" s="34"/>
      <c r="LNW712" s="35"/>
      <c r="LNX712" s="36"/>
      <c r="LNY712" s="37"/>
      <c r="LNZ712" s="34"/>
      <c r="LOA712" s="34"/>
      <c r="LOB712" s="41"/>
      <c r="LOC712" s="41"/>
      <c r="LOD712" s="41"/>
      <c r="LOE712" s="41"/>
      <c r="LOF712" s="36"/>
      <c r="LOG712" s="41"/>
      <c r="LOH712" s="36"/>
      <c r="LOI712" s="34"/>
      <c r="LOJ712" s="34"/>
      <c r="LOK712" s="37"/>
      <c r="LOL712" s="38"/>
      <c r="LOM712" s="34"/>
      <c r="LON712" s="39"/>
      <c r="LOO712" s="39"/>
      <c r="LOP712" s="39"/>
      <c r="LOQ712" s="39"/>
      <c r="LOR712" s="39"/>
      <c r="LOS712" s="39"/>
      <c r="LOT712" s="39"/>
      <c r="LOU712" s="39"/>
      <c r="LOV712" s="39"/>
      <c r="LOW712" s="39"/>
      <c r="LOX712" s="39"/>
      <c r="LOY712" s="37"/>
      <c r="LOZ712" s="37"/>
      <c r="LPA712" s="37"/>
      <c r="LPB712" s="37"/>
      <c r="LPC712" s="34"/>
      <c r="LPD712" s="40"/>
      <c r="LPE712" s="34"/>
      <c r="LPF712" s="34"/>
      <c r="LPG712" s="35"/>
      <c r="LPH712" s="36"/>
      <c r="LPI712" s="37"/>
      <c r="LPJ712" s="34"/>
      <c r="LPK712" s="34"/>
      <c r="LPL712" s="41"/>
      <c r="LPM712" s="41"/>
      <c r="LPN712" s="41"/>
      <c r="LPO712" s="41"/>
      <c r="LPP712" s="36"/>
      <c r="LPQ712" s="41"/>
      <c r="LPR712" s="36"/>
      <c r="LPS712" s="34"/>
      <c r="LPT712" s="34"/>
      <c r="LPU712" s="37"/>
      <c r="LPV712" s="38"/>
      <c r="LPW712" s="34"/>
      <c r="LPX712" s="39"/>
      <c r="LPY712" s="39"/>
      <c r="LPZ712" s="39"/>
      <c r="LQA712" s="39"/>
      <c r="LQB712" s="39"/>
      <c r="LQC712" s="39"/>
      <c r="LQD712" s="39"/>
      <c r="LQE712" s="39"/>
      <c r="LQF712" s="39"/>
      <c r="LQG712" s="39"/>
      <c r="LQH712" s="39"/>
      <c r="LQI712" s="37"/>
      <c r="LQJ712" s="37"/>
      <c r="LQK712" s="37"/>
      <c r="LQL712" s="37"/>
      <c r="LQM712" s="34"/>
      <c r="LQN712" s="40"/>
      <c r="LQO712" s="34"/>
      <c r="LQP712" s="34"/>
      <c r="LQQ712" s="35"/>
      <c r="LQR712" s="36"/>
      <c r="LQS712" s="37"/>
      <c r="LQT712" s="34"/>
      <c r="LQU712" s="34"/>
      <c r="LQV712" s="41"/>
      <c r="LQW712" s="41"/>
      <c r="LQX712" s="41"/>
      <c r="LQY712" s="41"/>
      <c r="LQZ712" s="36"/>
      <c r="LRA712" s="41"/>
      <c r="LRB712" s="36"/>
      <c r="LRC712" s="34"/>
      <c r="LRD712" s="34"/>
      <c r="LRE712" s="37"/>
      <c r="LRF712" s="38"/>
      <c r="LRG712" s="34"/>
      <c r="LRH712" s="39"/>
      <c r="LRI712" s="39"/>
      <c r="LRJ712" s="39"/>
      <c r="LRK712" s="39"/>
      <c r="LRL712" s="39"/>
      <c r="LRM712" s="39"/>
      <c r="LRN712" s="39"/>
      <c r="LRO712" s="39"/>
      <c r="LRP712" s="39"/>
      <c r="LRQ712" s="39"/>
      <c r="LRR712" s="39"/>
      <c r="LRS712" s="37"/>
      <c r="LRT712" s="37"/>
      <c r="LRU712" s="37"/>
      <c r="LRV712" s="37"/>
      <c r="LRW712" s="34"/>
      <c r="LRX712" s="40"/>
      <c r="LRY712" s="34"/>
      <c r="LRZ712" s="34"/>
      <c r="LSA712" s="35"/>
      <c r="LSB712" s="36"/>
      <c r="LSC712" s="37"/>
      <c r="LSD712" s="34"/>
      <c r="LSE712" s="34"/>
      <c r="LSF712" s="41"/>
      <c r="LSG712" s="41"/>
      <c r="LSH712" s="41"/>
      <c r="LSI712" s="41"/>
      <c r="LSJ712" s="36"/>
      <c r="LSK712" s="41"/>
      <c r="LSL712" s="36"/>
      <c r="LSM712" s="34"/>
      <c r="LSN712" s="34"/>
      <c r="LSO712" s="37"/>
      <c r="LSP712" s="38"/>
      <c r="LSQ712" s="34"/>
      <c r="LSR712" s="39"/>
      <c r="LSS712" s="39"/>
      <c r="LST712" s="39"/>
      <c r="LSU712" s="39"/>
      <c r="LSV712" s="39"/>
      <c r="LSW712" s="39"/>
      <c r="LSX712" s="39"/>
      <c r="LSY712" s="39"/>
      <c r="LSZ712" s="39"/>
      <c r="LTA712" s="39"/>
      <c r="LTB712" s="39"/>
      <c r="LTC712" s="37"/>
      <c r="LTD712" s="37"/>
      <c r="LTE712" s="37"/>
      <c r="LTF712" s="37"/>
      <c r="LTG712" s="34"/>
      <c r="LTH712" s="40"/>
      <c r="LTI712" s="34"/>
      <c r="LTJ712" s="34"/>
      <c r="LTK712" s="35"/>
      <c r="LTL712" s="36"/>
      <c r="LTM712" s="37"/>
      <c r="LTN712" s="34"/>
      <c r="LTO712" s="34"/>
      <c r="LTP712" s="41"/>
      <c r="LTQ712" s="41"/>
      <c r="LTR712" s="41"/>
      <c r="LTS712" s="41"/>
      <c r="LTT712" s="36"/>
      <c r="LTU712" s="41"/>
      <c r="LTV712" s="36"/>
      <c r="LTW712" s="34"/>
      <c r="LTX712" s="34"/>
      <c r="LTY712" s="37"/>
      <c r="LTZ712" s="38"/>
      <c r="LUA712" s="34"/>
      <c r="LUB712" s="39"/>
      <c r="LUC712" s="39"/>
      <c r="LUD712" s="39"/>
      <c r="LUE712" s="39"/>
      <c r="LUF712" s="39"/>
      <c r="LUG712" s="39"/>
      <c r="LUH712" s="39"/>
      <c r="LUI712" s="39"/>
      <c r="LUJ712" s="39"/>
      <c r="LUK712" s="39"/>
      <c r="LUL712" s="39"/>
      <c r="LUM712" s="37"/>
      <c r="LUN712" s="37"/>
      <c r="LUO712" s="37"/>
      <c r="LUP712" s="37"/>
      <c r="LUQ712" s="34"/>
      <c r="LUR712" s="40"/>
      <c r="LUS712" s="34"/>
      <c r="LUT712" s="34"/>
      <c r="LUU712" s="35"/>
      <c r="LUV712" s="36"/>
      <c r="LUW712" s="37"/>
      <c r="LUX712" s="34"/>
      <c r="LUY712" s="34"/>
      <c r="LUZ712" s="41"/>
      <c r="LVA712" s="41"/>
      <c r="LVB712" s="41"/>
      <c r="LVC712" s="41"/>
      <c r="LVD712" s="36"/>
      <c r="LVE712" s="41"/>
      <c r="LVF712" s="36"/>
      <c r="LVG712" s="34"/>
      <c r="LVH712" s="34"/>
      <c r="LVI712" s="37"/>
      <c r="LVJ712" s="38"/>
      <c r="LVK712" s="34"/>
      <c r="LVL712" s="39"/>
      <c r="LVM712" s="39"/>
      <c r="LVN712" s="39"/>
      <c r="LVO712" s="39"/>
      <c r="LVP712" s="39"/>
      <c r="LVQ712" s="39"/>
      <c r="LVR712" s="39"/>
      <c r="LVS712" s="39"/>
      <c r="LVT712" s="39"/>
      <c r="LVU712" s="39"/>
      <c r="LVV712" s="39"/>
      <c r="LVW712" s="37"/>
      <c r="LVX712" s="37"/>
      <c r="LVY712" s="37"/>
      <c r="LVZ712" s="37"/>
      <c r="LWA712" s="34"/>
      <c r="LWB712" s="40"/>
      <c r="LWC712" s="34"/>
      <c r="LWD712" s="34"/>
      <c r="LWE712" s="35"/>
      <c r="LWF712" s="36"/>
      <c r="LWG712" s="37"/>
      <c r="LWH712" s="34"/>
      <c r="LWI712" s="34"/>
      <c r="LWJ712" s="41"/>
      <c r="LWK712" s="41"/>
      <c r="LWL712" s="41"/>
      <c r="LWM712" s="41"/>
      <c r="LWN712" s="36"/>
      <c r="LWO712" s="41"/>
      <c r="LWP712" s="36"/>
      <c r="LWQ712" s="34"/>
      <c r="LWR712" s="34"/>
      <c r="LWS712" s="37"/>
      <c r="LWT712" s="38"/>
      <c r="LWU712" s="34"/>
      <c r="LWV712" s="39"/>
      <c r="LWW712" s="39"/>
      <c r="LWX712" s="39"/>
      <c r="LWY712" s="39"/>
      <c r="LWZ712" s="39"/>
      <c r="LXA712" s="39"/>
      <c r="LXB712" s="39"/>
      <c r="LXC712" s="39"/>
      <c r="LXD712" s="39"/>
      <c r="LXE712" s="39"/>
      <c r="LXF712" s="39"/>
      <c r="LXG712" s="37"/>
      <c r="LXH712" s="37"/>
      <c r="LXI712" s="37"/>
      <c r="LXJ712" s="37"/>
      <c r="LXK712" s="34"/>
      <c r="LXL712" s="40"/>
      <c r="LXM712" s="34"/>
      <c r="LXN712" s="34"/>
      <c r="LXO712" s="35"/>
      <c r="LXP712" s="36"/>
      <c r="LXQ712" s="37"/>
      <c r="LXR712" s="34"/>
      <c r="LXS712" s="34"/>
      <c r="LXT712" s="41"/>
      <c r="LXU712" s="41"/>
      <c r="LXV712" s="41"/>
      <c r="LXW712" s="41"/>
      <c r="LXX712" s="36"/>
      <c r="LXY712" s="41"/>
      <c r="LXZ712" s="36"/>
      <c r="LYA712" s="34"/>
      <c r="LYB712" s="34"/>
      <c r="LYC712" s="37"/>
      <c r="LYD712" s="38"/>
      <c r="LYE712" s="34"/>
      <c r="LYF712" s="39"/>
      <c r="LYG712" s="39"/>
      <c r="LYH712" s="39"/>
      <c r="LYI712" s="39"/>
      <c r="LYJ712" s="39"/>
      <c r="LYK712" s="39"/>
      <c r="LYL712" s="39"/>
      <c r="LYM712" s="39"/>
      <c r="LYN712" s="39"/>
      <c r="LYO712" s="39"/>
      <c r="LYP712" s="39"/>
      <c r="LYQ712" s="37"/>
      <c r="LYR712" s="37"/>
      <c r="LYS712" s="37"/>
      <c r="LYT712" s="37"/>
      <c r="LYU712" s="34"/>
      <c r="LYV712" s="40"/>
      <c r="LYW712" s="34"/>
      <c r="LYX712" s="34"/>
      <c r="LYY712" s="35"/>
      <c r="LYZ712" s="36"/>
      <c r="LZA712" s="37"/>
      <c r="LZB712" s="34"/>
      <c r="LZC712" s="34"/>
      <c r="LZD712" s="41"/>
      <c r="LZE712" s="41"/>
      <c r="LZF712" s="41"/>
      <c r="LZG712" s="41"/>
      <c r="LZH712" s="36"/>
      <c r="LZI712" s="41"/>
      <c r="LZJ712" s="36"/>
      <c r="LZK712" s="34"/>
      <c r="LZL712" s="34"/>
      <c r="LZM712" s="37"/>
      <c r="LZN712" s="38"/>
      <c r="LZO712" s="34"/>
      <c r="LZP712" s="39"/>
      <c r="LZQ712" s="39"/>
      <c r="LZR712" s="39"/>
      <c r="LZS712" s="39"/>
      <c r="LZT712" s="39"/>
      <c r="LZU712" s="39"/>
      <c r="LZV712" s="39"/>
      <c r="LZW712" s="39"/>
      <c r="LZX712" s="39"/>
      <c r="LZY712" s="39"/>
      <c r="LZZ712" s="39"/>
      <c r="MAA712" s="37"/>
      <c r="MAB712" s="37"/>
      <c r="MAC712" s="37"/>
      <c r="MAD712" s="37"/>
      <c r="MAE712" s="34"/>
      <c r="MAF712" s="40"/>
      <c r="MAG712" s="34"/>
      <c r="MAH712" s="34"/>
      <c r="MAI712" s="35"/>
      <c r="MAJ712" s="36"/>
      <c r="MAK712" s="37"/>
      <c r="MAL712" s="34"/>
      <c r="MAM712" s="34"/>
      <c r="MAN712" s="41"/>
      <c r="MAO712" s="41"/>
      <c r="MAP712" s="41"/>
      <c r="MAQ712" s="41"/>
      <c r="MAR712" s="36"/>
      <c r="MAS712" s="41"/>
      <c r="MAT712" s="36"/>
      <c r="MAU712" s="34"/>
      <c r="MAV712" s="34"/>
      <c r="MAW712" s="37"/>
      <c r="MAX712" s="38"/>
      <c r="MAY712" s="34"/>
      <c r="MAZ712" s="39"/>
      <c r="MBA712" s="39"/>
      <c r="MBB712" s="39"/>
      <c r="MBC712" s="39"/>
      <c r="MBD712" s="39"/>
      <c r="MBE712" s="39"/>
      <c r="MBF712" s="39"/>
      <c r="MBG712" s="39"/>
      <c r="MBH712" s="39"/>
      <c r="MBI712" s="39"/>
      <c r="MBJ712" s="39"/>
      <c r="MBK712" s="37"/>
      <c r="MBL712" s="37"/>
      <c r="MBM712" s="37"/>
      <c r="MBN712" s="37"/>
      <c r="MBO712" s="34"/>
      <c r="MBP712" s="40"/>
      <c r="MBQ712" s="34"/>
      <c r="MBR712" s="34"/>
      <c r="MBS712" s="35"/>
      <c r="MBT712" s="36"/>
      <c r="MBU712" s="37"/>
      <c r="MBV712" s="34"/>
      <c r="MBW712" s="34"/>
      <c r="MBX712" s="41"/>
      <c r="MBY712" s="41"/>
      <c r="MBZ712" s="41"/>
      <c r="MCA712" s="41"/>
      <c r="MCB712" s="36"/>
      <c r="MCC712" s="41"/>
      <c r="MCD712" s="36"/>
      <c r="MCE712" s="34"/>
      <c r="MCF712" s="34"/>
      <c r="MCG712" s="37"/>
      <c r="MCH712" s="38"/>
      <c r="MCI712" s="34"/>
      <c r="MCJ712" s="39"/>
      <c r="MCK712" s="39"/>
      <c r="MCL712" s="39"/>
      <c r="MCM712" s="39"/>
      <c r="MCN712" s="39"/>
      <c r="MCO712" s="39"/>
      <c r="MCP712" s="39"/>
      <c r="MCQ712" s="39"/>
      <c r="MCR712" s="39"/>
      <c r="MCS712" s="39"/>
      <c r="MCT712" s="39"/>
      <c r="MCU712" s="37"/>
      <c r="MCV712" s="37"/>
      <c r="MCW712" s="37"/>
      <c r="MCX712" s="37"/>
      <c r="MCY712" s="34"/>
      <c r="MCZ712" s="40"/>
      <c r="MDA712" s="34"/>
      <c r="MDB712" s="34"/>
      <c r="MDC712" s="35"/>
      <c r="MDD712" s="36"/>
      <c r="MDE712" s="37"/>
      <c r="MDF712" s="34"/>
      <c r="MDG712" s="34"/>
      <c r="MDH712" s="41"/>
      <c r="MDI712" s="41"/>
      <c r="MDJ712" s="41"/>
      <c r="MDK712" s="41"/>
      <c r="MDL712" s="36"/>
      <c r="MDM712" s="41"/>
      <c r="MDN712" s="36"/>
      <c r="MDO712" s="34"/>
      <c r="MDP712" s="34"/>
      <c r="MDQ712" s="37"/>
      <c r="MDR712" s="38"/>
      <c r="MDS712" s="34"/>
      <c r="MDT712" s="39"/>
      <c r="MDU712" s="39"/>
      <c r="MDV712" s="39"/>
      <c r="MDW712" s="39"/>
      <c r="MDX712" s="39"/>
      <c r="MDY712" s="39"/>
      <c r="MDZ712" s="39"/>
      <c r="MEA712" s="39"/>
      <c r="MEB712" s="39"/>
      <c r="MEC712" s="39"/>
      <c r="MED712" s="39"/>
      <c r="MEE712" s="37"/>
      <c r="MEF712" s="37"/>
      <c r="MEG712" s="37"/>
      <c r="MEH712" s="37"/>
      <c r="MEI712" s="34"/>
      <c r="MEJ712" s="40"/>
      <c r="MEK712" s="34"/>
      <c r="MEL712" s="34"/>
      <c r="MEM712" s="35"/>
      <c r="MEN712" s="36"/>
      <c r="MEO712" s="37"/>
      <c r="MEP712" s="34"/>
      <c r="MEQ712" s="34"/>
      <c r="MER712" s="41"/>
      <c r="MES712" s="41"/>
      <c r="MET712" s="41"/>
      <c r="MEU712" s="41"/>
      <c r="MEV712" s="36"/>
      <c r="MEW712" s="41"/>
      <c r="MEX712" s="36"/>
      <c r="MEY712" s="34"/>
      <c r="MEZ712" s="34"/>
      <c r="MFA712" s="37"/>
      <c r="MFB712" s="38"/>
      <c r="MFC712" s="34"/>
      <c r="MFD712" s="39"/>
      <c r="MFE712" s="39"/>
      <c r="MFF712" s="39"/>
      <c r="MFG712" s="39"/>
      <c r="MFH712" s="39"/>
      <c r="MFI712" s="39"/>
      <c r="MFJ712" s="39"/>
      <c r="MFK712" s="39"/>
      <c r="MFL712" s="39"/>
      <c r="MFM712" s="39"/>
      <c r="MFN712" s="39"/>
      <c r="MFO712" s="37"/>
      <c r="MFP712" s="37"/>
      <c r="MFQ712" s="37"/>
      <c r="MFR712" s="37"/>
      <c r="MFS712" s="34"/>
      <c r="MFT712" s="40"/>
      <c r="MFU712" s="34"/>
      <c r="MFV712" s="34"/>
      <c r="MFW712" s="35"/>
      <c r="MFX712" s="36"/>
      <c r="MFY712" s="37"/>
      <c r="MFZ712" s="34"/>
      <c r="MGA712" s="34"/>
      <c r="MGB712" s="41"/>
      <c r="MGC712" s="41"/>
      <c r="MGD712" s="41"/>
      <c r="MGE712" s="41"/>
      <c r="MGF712" s="36"/>
      <c r="MGG712" s="41"/>
      <c r="MGH712" s="36"/>
      <c r="MGI712" s="34"/>
      <c r="MGJ712" s="34"/>
      <c r="MGK712" s="37"/>
      <c r="MGL712" s="38"/>
      <c r="MGM712" s="34"/>
      <c r="MGN712" s="39"/>
      <c r="MGO712" s="39"/>
      <c r="MGP712" s="39"/>
      <c r="MGQ712" s="39"/>
      <c r="MGR712" s="39"/>
      <c r="MGS712" s="39"/>
      <c r="MGT712" s="39"/>
      <c r="MGU712" s="39"/>
      <c r="MGV712" s="39"/>
      <c r="MGW712" s="39"/>
      <c r="MGX712" s="39"/>
      <c r="MGY712" s="37"/>
      <c r="MGZ712" s="37"/>
      <c r="MHA712" s="37"/>
      <c r="MHB712" s="37"/>
      <c r="MHC712" s="34"/>
      <c r="MHD712" s="40"/>
      <c r="MHE712" s="34"/>
      <c r="MHF712" s="34"/>
      <c r="MHG712" s="35"/>
      <c r="MHH712" s="36"/>
      <c r="MHI712" s="37"/>
      <c r="MHJ712" s="34"/>
      <c r="MHK712" s="34"/>
      <c r="MHL712" s="41"/>
      <c r="MHM712" s="41"/>
      <c r="MHN712" s="41"/>
      <c r="MHO712" s="41"/>
      <c r="MHP712" s="36"/>
      <c r="MHQ712" s="41"/>
      <c r="MHR712" s="36"/>
      <c r="MHS712" s="34"/>
      <c r="MHT712" s="34"/>
      <c r="MHU712" s="37"/>
      <c r="MHV712" s="38"/>
      <c r="MHW712" s="34"/>
      <c r="MHX712" s="39"/>
      <c r="MHY712" s="39"/>
      <c r="MHZ712" s="39"/>
      <c r="MIA712" s="39"/>
      <c r="MIB712" s="39"/>
      <c r="MIC712" s="39"/>
      <c r="MID712" s="39"/>
      <c r="MIE712" s="39"/>
      <c r="MIF712" s="39"/>
      <c r="MIG712" s="39"/>
      <c r="MIH712" s="39"/>
      <c r="MII712" s="37"/>
      <c r="MIJ712" s="37"/>
      <c r="MIK712" s="37"/>
      <c r="MIL712" s="37"/>
      <c r="MIM712" s="34"/>
      <c r="MIN712" s="40"/>
      <c r="MIO712" s="34"/>
      <c r="MIP712" s="34"/>
      <c r="MIQ712" s="35"/>
      <c r="MIR712" s="36"/>
      <c r="MIS712" s="37"/>
      <c r="MIT712" s="34"/>
      <c r="MIU712" s="34"/>
      <c r="MIV712" s="41"/>
      <c r="MIW712" s="41"/>
      <c r="MIX712" s="41"/>
      <c r="MIY712" s="41"/>
      <c r="MIZ712" s="36"/>
      <c r="MJA712" s="41"/>
      <c r="MJB712" s="36"/>
      <c r="MJC712" s="34"/>
      <c r="MJD712" s="34"/>
      <c r="MJE712" s="37"/>
      <c r="MJF712" s="38"/>
      <c r="MJG712" s="34"/>
      <c r="MJH712" s="39"/>
      <c r="MJI712" s="39"/>
      <c r="MJJ712" s="39"/>
      <c r="MJK712" s="39"/>
      <c r="MJL712" s="39"/>
      <c r="MJM712" s="39"/>
      <c r="MJN712" s="39"/>
      <c r="MJO712" s="39"/>
      <c r="MJP712" s="39"/>
      <c r="MJQ712" s="39"/>
      <c r="MJR712" s="39"/>
      <c r="MJS712" s="37"/>
      <c r="MJT712" s="37"/>
      <c r="MJU712" s="37"/>
      <c r="MJV712" s="37"/>
      <c r="MJW712" s="34"/>
      <c r="MJX712" s="40"/>
      <c r="MJY712" s="34"/>
      <c r="MJZ712" s="34"/>
      <c r="MKA712" s="35"/>
      <c r="MKB712" s="36"/>
      <c r="MKC712" s="37"/>
      <c r="MKD712" s="34"/>
      <c r="MKE712" s="34"/>
      <c r="MKF712" s="41"/>
      <c r="MKG712" s="41"/>
      <c r="MKH712" s="41"/>
      <c r="MKI712" s="41"/>
      <c r="MKJ712" s="36"/>
      <c r="MKK712" s="41"/>
      <c r="MKL712" s="36"/>
      <c r="MKM712" s="34"/>
      <c r="MKN712" s="34"/>
      <c r="MKO712" s="37"/>
      <c r="MKP712" s="38"/>
      <c r="MKQ712" s="34"/>
      <c r="MKR712" s="39"/>
      <c r="MKS712" s="39"/>
      <c r="MKT712" s="39"/>
      <c r="MKU712" s="39"/>
      <c r="MKV712" s="39"/>
      <c r="MKW712" s="39"/>
      <c r="MKX712" s="39"/>
      <c r="MKY712" s="39"/>
      <c r="MKZ712" s="39"/>
      <c r="MLA712" s="39"/>
      <c r="MLB712" s="39"/>
      <c r="MLC712" s="37"/>
      <c r="MLD712" s="37"/>
      <c r="MLE712" s="37"/>
      <c r="MLF712" s="37"/>
      <c r="MLG712" s="34"/>
      <c r="MLH712" s="40"/>
      <c r="MLI712" s="34"/>
      <c r="MLJ712" s="34"/>
      <c r="MLK712" s="35"/>
      <c r="MLL712" s="36"/>
      <c r="MLM712" s="37"/>
      <c r="MLN712" s="34"/>
      <c r="MLO712" s="34"/>
      <c r="MLP712" s="41"/>
      <c r="MLQ712" s="41"/>
      <c r="MLR712" s="41"/>
      <c r="MLS712" s="41"/>
      <c r="MLT712" s="36"/>
      <c r="MLU712" s="41"/>
      <c r="MLV712" s="36"/>
      <c r="MLW712" s="34"/>
      <c r="MLX712" s="34"/>
      <c r="MLY712" s="37"/>
      <c r="MLZ712" s="38"/>
      <c r="MMA712" s="34"/>
      <c r="MMB712" s="39"/>
      <c r="MMC712" s="39"/>
      <c r="MMD712" s="39"/>
      <c r="MME712" s="39"/>
      <c r="MMF712" s="39"/>
      <c r="MMG712" s="39"/>
      <c r="MMH712" s="39"/>
      <c r="MMI712" s="39"/>
      <c r="MMJ712" s="39"/>
      <c r="MMK712" s="39"/>
      <c r="MML712" s="39"/>
      <c r="MMM712" s="37"/>
      <c r="MMN712" s="37"/>
      <c r="MMO712" s="37"/>
      <c r="MMP712" s="37"/>
      <c r="MMQ712" s="34"/>
      <c r="MMR712" s="40"/>
      <c r="MMS712" s="34"/>
      <c r="MMT712" s="34"/>
      <c r="MMU712" s="35"/>
      <c r="MMV712" s="36"/>
      <c r="MMW712" s="37"/>
      <c r="MMX712" s="34"/>
      <c r="MMY712" s="34"/>
      <c r="MMZ712" s="41"/>
      <c r="MNA712" s="41"/>
      <c r="MNB712" s="41"/>
      <c r="MNC712" s="41"/>
      <c r="MND712" s="36"/>
      <c r="MNE712" s="41"/>
      <c r="MNF712" s="36"/>
      <c r="MNG712" s="34"/>
      <c r="MNH712" s="34"/>
      <c r="MNI712" s="37"/>
      <c r="MNJ712" s="38"/>
      <c r="MNK712" s="34"/>
      <c r="MNL712" s="39"/>
      <c r="MNM712" s="39"/>
      <c r="MNN712" s="39"/>
      <c r="MNO712" s="39"/>
      <c r="MNP712" s="39"/>
      <c r="MNQ712" s="39"/>
      <c r="MNR712" s="39"/>
      <c r="MNS712" s="39"/>
      <c r="MNT712" s="39"/>
      <c r="MNU712" s="39"/>
      <c r="MNV712" s="39"/>
      <c r="MNW712" s="37"/>
      <c r="MNX712" s="37"/>
      <c r="MNY712" s="37"/>
      <c r="MNZ712" s="37"/>
      <c r="MOA712" s="34"/>
      <c r="MOB712" s="40"/>
      <c r="MOC712" s="34"/>
      <c r="MOD712" s="34"/>
      <c r="MOE712" s="35"/>
      <c r="MOF712" s="36"/>
      <c r="MOG712" s="37"/>
      <c r="MOH712" s="34"/>
      <c r="MOI712" s="34"/>
      <c r="MOJ712" s="41"/>
      <c r="MOK712" s="41"/>
      <c r="MOL712" s="41"/>
      <c r="MOM712" s="41"/>
      <c r="MON712" s="36"/>
      <c r="MOO712" s="41"/>
      <c r="MOP712" s="36"/>
      <c r="MOQ712" s="34"/>
      <c r="MOR712" s="34"/>
      <c r="MOS712" s="37"/>
      <c r="MOT712" s="38"/>
      <c r="MOU712" s="34"/>
      <c r="MOV712" s="39"/>
      <c r="MOW712" s="39"/>
      <c r="MOX712" s="39"/>
      <c r="MOY712" s="39"/>
      <c r="MOZ712" s="39"/>
      <c r="MPA712" s="39"/>
      <c r="MPB712" s="39"/>
      <c r="MPC712" s="39"/>
      <c r="MPD712" s="39"/>
      <c r="MPE712" s="39"/>
      <c r="MPF712" s="39"/>
      <c r="MPG712" s="37"/>
      <c r="MPH712" s="37"/>
      <c r="MPI712" s="37"/>
      <c r="MPJ712" s="37"/>
      <c r="MPK712" s="34"/>
      <c r="MPL712" s="40"/>
      <c r="MPM712" s="34"/>
      <c r="MPN712" s="34"/>
      <c r="MPO712" s="35"/>
      <c r="MPP712" s="36"/>
      <c r="MPQ712" s="37"/>
      <c r="MPR712" s="34"/>
      <c r="MPS712" s="34"/>
      <c r="MPT712" s="41"/>
      <c r="MPU712" s="41"/>
      <c r="MPV712" s="41"/>
      <c r="MPW712" s="41"/>
      <c r="MPX712" s="36"/>
      <c r="MPY712" s="41"/>
      <c r="MPZ712" s="36"/>
      <c r="MQA712" s="34"/>
      <c r="MQB712" s="34"/>
      <c r="MQC712" s="37"/>
      <c r="MQD712" s="38"/>
      <c r="MQE712" s="34"/>
      <c r="MQF712" s="39"/>
      <c r="MQG712" s="39"/>
      <c r="MQH712" s="39"/>
      <c r="MQI712" s="39"/>
      <c r="MQJ712" s="39"/>
      <c r="MQK712" s="39"/>
      <c r="MQL712" s="39"/>
      <c r="MQM712" s="39"/>
      <c r="MQN712" s="39"/>
      <c r="MQO712" s="39"/>
      <c r="MQP712" s="39"/>
      <c r="MQQ712" s="37"/>
      <c r="MQR712" s="37"/>
      <c r="MQS712" s="37"/>
      <c r="MQT712" s="37"/>
      <c r="MQU712" s="34"/>
      <c r="MQV712" s="40"/>
      <c r="MQW712" s="34"/>
      <c r="MQX712" s="34"/>
      <c r="MQY712" s="35"/>
      <c r="MQZ712" s="36"/>
      <c r="MRA712" s="37"/>
      <c r="MRB712" s="34"/>
      <c r="MRC712" s="34"/>
      <c r="MRD712" s="41"/>
      <c r="MRE712" s="41"/>
      <c r="MRF712" s="41"/>
      <c r="MRG712" s="41"/>
      <c r="MRH712" s="36"/>
      <c r="MRI712" s="41"/>
      <c r="MRJ712" s="36"/>
      <c r="MRK712" s="34"/>
      <c r="MRL712" s="34"/>
      <c r="MRM712" s="37"/>
      <c r="MRN712" s="38"/>
      <c r="MRO712" s="34"/>
      <c r="MRP712" s="39"/>
      <c r="MRQ712" s="39"/>
      <c r="MRR712" s="39"/>
      <c r="MRS712" s="39"/>
      <c r="MRT712" s="39"/>
      <c r="MRU712" s="39"/>
      <c r="MRV712" s="39"/>
      <c r="MRW712" s="39"/>
      <c r="MRX712" s="39"/>
      <c r="MRY712" s="39"/>
      <c r="MRZ712" s="39"/>
      <c r="MSA712" s="37"/>
      <c r="MSB712" s="37"/>
      <c r="MSC712" s="37"/>
      <c r="MSD712" s="37"/>
      <c r="MSE712" s="34"/>
      <c r="MSF712" s="40"/>
      <c r="MSG712" s="34"/>
      <c r="MSH712" s="34"/>
      <c r="MSI712" s="35"/>
      <c r="MSJ712" s="36"/>
      <c r="MSK712" s="37"/>
      <c r="MSL712" s="34"/>
      <c r="MSM712" s="34"/>
      <c r="MSN712" s="41"/>
      <c r="MSO712" s="41"/>
      <c r="MSP712" s="41"/>
      <c r="MSQ712" s="41"/>
      <c r="MSR712" s="36"/>
      <c r="MSS712" s="41"/>
      <c r="MST712" s="36"/>
      <c r="MSU712" s="34"/>
      <c r="MSV712" s="34"/>
      <c r="MSW712" s="37"/>
      <c r="MSX712" s="38"/>
      <c r="MSY712" s="34"/>
      <c r="MSZ712" s="39"/>
      <c r="MTA712" s="39"/>
      <c r="MTB712" s="39"/>
      <c r="MTC712" s="39"/>
      <c r="MTD712" s="39"/>
      <c r="MTE712" s="39"/>
      <c r="MTF712" s="39"/>
      <c r="MTG712" s="39"/>
      <c r="MTH712" s="39"/>
      <c r="MTI712" s="39"/>
      <c r="MTJ712" s="39"/>
      <c r="MTK712" s="37"/>
      <c r="MTL712" s="37"/>
      <c r="MTM712" s="37"/>
      <c r="MTN712" s="37"/>
      <c r="MTO712" s="34"/>
      <c r="MTP712" s="40"/>
      <c r="MTQ712" s="34"/>
      <c r="MTR712" s="34"/>
      <c r="MTS712" s="35"/>
      <c r="MTT712" s="36"/>
      <c r="MTU712" s="37"/>
      <c r="MTV712" s="34"/>
      <c r="MTW712" s="34"/>
      <c r="MTX712" s="41"/>
      <c r="MTY712" s="41"/>
      <c r="MTZ712" s="41"/>
      <c r="MUA712" s="41"/>
      <c r="MUB712" s="36"/>
      <c r="MUC712" s="41"/>
      <c r="MUD712" s="36"/>
      <c r="MUE712" s="34"/>
      <c r="MUF712" s="34"/>
      <c r="MUG712" s="37"/>
      <c r="MUH712" s="38"/>
      <c r="MUI712" s="34"/>
      <c r="MUJ712" s="39"/>
      <c r="MUK712" s="39"/>
      <c r="MUL712" s="39"/>
      <c r="MUM712" s="39"/>
      <c r="MUN712" s="39"/>
      <c r="MUO712" s="39"/>
      <c r="MUP712" s="39"/>
      <c r="MUQ712" s="39"/>
      <c r="MUR712" s="39"/>
      <c r="MUS712" s="39"/>
      <c r="MUT712" s="39"/>
      <c r="MUU712" s="37"/>
      <c r="MUV712" s="37"/>
      <c r="MUW712" s="37"/>
      <c r="MUX712" s="37"/>
      <c r="MUY712" s="34"/>
      <c r="MUZ712" s="40"/>
      <c r="MVA712" s="34"/>
      <c r="MVB712" s="34"/>
      <c r="MVC712" s="35"/>
      <c r="MVD712" s="36"/>
      <c r="MVE712" s="37"/>
      <c r="MVF712" s="34"/>
      <c r="MVG712" s="34"/>
      <c r="MVH712" s="41"/>
      <c r="MVI712" s="41"/>
      <c r="MVJ712" s="41"/>
      <c r="MVK712" s="41"/>
      <c r="MVL712" s="36"/>
      <c r="MVM712" s="41"/>
      <c r="MVN712" s="36"/>
      <c r="MVO712" s="34"/>
      <c r="MVP712" s="34"/>
      <c r="MVQ712" s="37"/>
      <c r="MVR712" s="38"/>
      <c r="MVS712" s="34"/>
      <c r="MVT712" s="39"/>
      <c r="MVU712" s="39"/>
      <c r="MVV712" s="39"/>
      <c r="MVW712" s="39"/>
      <c r="MVX712" s="39"/>
      <c r="MVY712" s="39"/>
      <c r="MVZ712" s="39"/>
      <c r="MWA712" s="39"/>
      <c r="MWB712" s="39"/>
      <c r="MWC712" s="39"/>
      <c r="MWD712" s="39"/>
      <c r="MWE712" s="37"/>
      <c r="MWF712" s="37"/>
      <c r="MWG712" s="37"/>
      <c r="MWH712" s="37"/>
      <c r="MWI712" s="34"/>
      <c r="MWJ712" s="40"/>
      <c r="MWK712" s="34"/>
      <c r="MWL712" s="34"/>
      <c r="MWM712" s="35"/>
      <c r="MWN712" s="36"/>
      <c r="MWO712" s="37"/>
      <c r="MWP712" s="34"/>
      <c r="MWQ712" s="34"/>
      <c r="MWR712" s="41"/>
      <c r="MWS712" s="41"/>
      <c r="MWT712" s="41"/>
      <c r="MWU712" s="41"/>
      <c r="MWV712" s="36"/>
      <c r="MWW712" s="41"/>
      <c r="MWX712" s="36"/>
      <c r="MWY712" s="34"/>
      <c r="MWZ712" s="34"/>
      <c r="MXA712" s="37"/>
      <c r="MXB712" s="38"/>
      <c r="MXC712" s="34"/>
      <c r="MXD712" s="39"/>
      <c r="MXE712" s="39"/>
      <c r="MXF712" s="39"/>
      <c r="MXG712" s="39"/>
      <c r="MXH712" s="39"/>
      <c r="MXI712" s="39"/>
      <c r="MXJ712" s="39"/>
      <c r="MXK712" s="39"/>
      <c r="MXL712" s="39"/>
      <c r="MXM712" s="39"/>
      <c r="MXN712" s="39"/>
      <c r="MXO712" s="37"/>
      <c r="MXP712" s="37"/>
      <c r="MXQ712" s="37"/>
      <c r="MXR712" s="37"/>
      <c r="MXS712" s="34"/>
      <c r="MXT712" s="40"/>
      <c r="MXU712" s="34"/>
      <c r="MXV712" s="34"/>
      <c r="MXW712" s="35"/>
      <c r="MXX712" s="36"/>
      <c r="MXY712" s="37"/>
      <c r="MXZ712" s="34"/>
      <c r="MYA712" s="34"/>
      <c r="MYB712" s="41"/>
      <c r="MYC712" s="41"/>
      <c r="MYD712" s="41"/>
      <c r="MYE712" s="41"/>
      <c r="MYF712" s="36"/>
      <c r="MYG712" s="41"/>
      <c r="MYH712" s="36"/>
      <c r="MYI712" s="34"/>
      <c r="MYJ712" s="34"/>
      <c r="MYK712" s="37"/>
      <c r="MYL712" s="38"/>
      <c r="MYM712" s="34"/>
      <c r="MYN712" s="39"/>
      <c r="MYO712" s="39"/>
      <c r="MYP712" s="39"/>
      <c r="MYQ712" s="39"/>
      <c r="MYR712" s="39"/>
      <c r="MYS712" s="39"/>
      <c r="MYT712" s="39"/>
      <c r="MYU712" s="39"/>
      <c r="MYV712" s="39"/>
      <c r="MYW712" s="39"/>
      <c r="MYX712" s="39"/>
      <c r="MYY712" s="37"/>
      <c r="MYZ712" s="37"/>
      <c r="MZA712" s="37"/>
      <c r="MZB712" s="37"/>
      <c r="MZC712" s="34"/>
      <c r="MZD712" s="40"/>
      <c r="MZE712" s="34"/>
      <c r="MZF712" s="34"/>
      <c r="MZG712" s="35"/>
      <c r="MZH712" s="36"/>
      <c r="MZI712" s="37"/>
      <c r="MZJ712" s="34"/>
      <c r="MZK712" s="34"/>
      <c r="MZL712" s="41"/>
      <c r="MZM712" s="41"/>
      <c r="MZN712" s="41"/>
      <c r="MZO712" s="41"/>
      <c r="MZP712" s="36"/>
      <c r="MZQ712" s="41"/>
      <c r="MZR712" s="36"/>
      <c r="MZS712" s="34"/>
      <c r="MZT712" s="34"/>
      <c r="MZU712" s="37"/>
      <c r="MZV712" s="38"/>
      <c r="MZW712" s="34"/>
      <c r="MZX712" s="39"/>
      <c r="MZY712" s="39"/>
      <c r="MZZ712" s="39"/>
      <c r="NAA712" s="39"/>
      <c r="NAB712" s="39"/>
      <c r="NAC712" s="39"/>
      <c r="NAD712" s="39"/>
      <c r="NAE712" s="39"/>
      <c r="NAF712" s="39"/>
      <c r="NAG712" s="39"/>
      <c r="NAH712" s="39"/>
      <c r="NAI712" s="37"/>
      <c r="NAJ712" s="37"/>
      <c r="NAK712" s="37"/>
      <c r="NAL712" s="37"/>
      <c r="NAM712" s="34"/>
      <c r="NAN712" s="40"/>
      <c r="NAO712" s="34"/>
      <c r="NAP712" s="34"/>
      <c r="NAQ712" s="35"/>
      <c r="NAR712" s="36"/>
      <c r="NAS712" s="37"/>
      <c r="NAT712" s="34"/>
      <c r="NAU712" s="34"/>
      <c r="NAV712" s="41"/>
      <c r="NAW712" s="41"/>
      <c r="NAX712" s="41"/>
      <c r="NAY712" s="41"/>
      <c r="NAZ712" s="36"/>
      <c r="NBA712" s="41"/>
      <c r="NBB712" s="36"/>
      <c r="NBC712" s="34"/>
      <c r="NBD712" s="34"/>
      <c r="NBE712" s="37"/>
      <c r="NBF712" s="38"/>
      <c r="NBG712" s="34"/>
      <c r="NBH712" s="39"/>
      <c r="NBI712" s="39"/>
      <c r="NBJ712" s="39"/>
      <c r="NBK712" s="39"/>
      <c r="NBL712" s="39"/>
      <c r="NBM712" s="39"/>
      <c r="NBN712" s="39"/>
      <c r="NBO712" s="39"/>
      <c r="NBP712" s="39"/>
      <c r="NBQ712" s="39"/>
      <c r="NBR712" s="39"/>
      <c r="NBS712" s="37"/>
      <c r="NBT712" s="37"/>
      <c r="NBU712" s="37"/>
      <c r="NBV712" s="37"/>
      <c r="NBW712" s="34"/>
      <c r="NBX712" s="40"/>
      <c r="NBY712" s="34"/>
      <c r="NBZ712" s="34"/>
      <c r="NCA712" s="35"/>
      <c r="NCB712" s="36"/>
      <c r="NCC712" s="37"/>
      <c r="NCD712" s="34"/>
      <c r="NCE712" s="34"/>
      <c r="NCF712" s="41"/>
      <c r="NCG712" s="41"/>
      <c r="NCH712" s="41"/>
      <c r="NCI712" s="41"/>
      <c r="NCJ712" s="36"/>
      <c r="NCK712" s="41"/>
      <c r="NCL712" s="36"/>
      <c r="NCM712" s="34"/>
      <c r="NCN712" s="34"/>
      <c r="NCO712" s="37"/>
      <c r="NCP712" s="38"/>
      <c r="NCQ712" s="34"/>
      <c r="NCR712" s="39"/>
      <c r="NCS712" s="39"/>
      <c r="NCT712" s="39"/>
      <c r="NCU712" s="39"/>
      <c r="NCV712" s="39"/>
      <c r="NCW712" s="39"/>
      <c r="NCX712" s="39"/>
      <c r="NCY712" s="39"/>
      <c r="NCZ712" s="39"/>
      <c r="NDA712" s="39"/>
      <c r="NDB712" s="39"/>
      <c r="NDC712" s="37"/>
      <c r="NDD712" s="37"/>
      <c r="NDE712" s="37"/>
      <c r="NDF712" s="37"/>
      <c r="NDG712" s="34"/>
      <c r="NDH712" s="40"/>
      <c r="NDI712" s="34"/>
      <c r="NDJ712" s="34"/>
      <c r="NDK712" s="35"/>
      <c r="NDL712" s="36"/>
      <c r="NDM712" s="37"/>
      <c r="NDN712" s="34"/>
      <c r="NDO712" s="34"/>
      <c r="NDP712" s="41"/>
      <c r="NDQ712" s="41"/>
      <c r="NDR712" s="41"/>
      <c r="NDS712" s="41"/>
      <c r="NDT712" s="36"/>
      <c r="NDU712" s="41"/>
      <c r="NDV712" s="36"/>
      <c r="NDW712" s="34"/>
      <c r="NDX712" s="34"/>
      <c r="NDY712" s="37"/>
      <c r="NDZ712" s="38"/>
      <c r="NEA712" s="34"/>
      <c r="NEB712" s="39"/>
      <c r="NEC712" s="39"/>
      <c r="NED712" s="39"/>
      <c r="NEE712" s="39"/>
      <c r="NEF712" s="39"/>
      <c r="NEG712" s="39"/>
      <c r="NEH712" s="39"/>
      <c r="NEI712" s="39"/>
      <c r="NEJ712" s="39"/>
      <c r="NEK712" s="39"/>
      <c r="NEL712" s="39"/>
      <c r="NEM712" s="37"/>
      <c r="NEN712" s="37"/>
      <c r="NEO712" s="37"/>
      <c r="NEP712" s="37"/>
      <c r="NEQ712" s="34"/>
      <c r="NER712" s="40"/>
      <c r="NES712" s="34"/>
      <c r="NET712" s="34"/>
      <c r="NEU712" s="35"/>
      <c r="NEV712" s="36"/>
      <c r="NEW712" s="37"/>
      <c r="NEX712" s="34"/>
      <c r="NEY712" s="34"/>
      <c r="NEZ712" s="41"/>
      <c r="NFA712" s="41"/>
      <c r="NFB712" s="41"/>
      <c r="NFC712" s="41"/>
      <c r="NFD712" s="36"/>
      <c r="NFE712" s="41"/>
      <c r="NFF712" s="36"/>
      <c r="NFG712" s="34"/>
      <c r="NFH712" s="34"/>
      <c r="NFI712" s="37"/>
      <c r="NFJ712" s="38"/>
      <c r="NFK712" s="34"/>
      <c r="NFL712" s="39"/>
      <c r="NFM712" s="39"/>
      <c r="NFN712" s="39"/>
      <c r="NFO712" s="39"/>
      <c r="NFP712" s="39"/>
      <c r="NFQ712" s="39"/>
      <c r="NFR712" s="39"/>
      <c r="NFS712" s="39"/>
      <c r="NFT712" s="39"/>
      <c r="NFU712" s="39"/>
      <c r="NFV712" s="39"/>
      <c r="NFW712" s="37"/>
      <c r="NFX712" s="37"/>
      <c r="NFY712" s="37"/>
      <c r="NFZ712" s="37"/>
      <c r="NGA712" s="34"/>
      <c r="NGB712" s="40"/>
      <c r="NGC712" s="34"/>
      <c r="NGD712" s="34"/>
      <c r="NGE712" s="35"/>
      <c r="NGF712" s="36"/>
      <c r="NGG712" s="37"/>
      <c r="NGH712" s="34"/>
      <c r="NGI712" s="34"/>
      <c r="NGJ712" s="41"/>
      <c r="NGK712" s="41"/>
      <c r="NGL712" s="41"/>
      <c r="NGM712" s="41"/>
      <c r="NGN712" s="36"/>
      <c r="NGO712" s="41"/>
      <c r="NGP712" s="36"/>
      <c r="NGQ712" s="34"/>
      <c r="NGR712" s="34"/>
      <c r="NGS712" s="37"/>
      <c r="NGT712" s="38"/>
      <c r="NGU712" s="34"/>
      <c r="NGV712" s="39"/>
      <c r="NGW712" s="39"/>
      <c r="NGX712" s="39"/>
      <c r="NGY712" s="39"/>
      <c r="NGZ712" s="39"/>
      <c r="NHA712" s="39"/>
      <c r="NHB712" s="39"/>
      <c r="NHC712" s="39"/>
      <c r="NHD712" s="39"/>
      <c r="NHE712" s="39"/>
      <c r="NHF712" s="39"/>
      <c r="NHG712" s="37"/>
      <c r="NHH712" s="37"/>
      <c r="NHI712" s="37"/>
      <c r="NHJ712" s="37"/>
      <c r="NHK712" s="34"/>
      <c r="NHL712" s="40"/>
      <c r="NHM712" s="34"/>
      <c r="NHN712" s="34"/>
      <c r="NHO712" s="35"/>
      <c r="NHP712" s="36"/>
      <c r="NHQ712" s="37"/>
      <c r="NHR712" s="34"/>
      <c r="NHS712" s="34"/>
      <c r="NHT712" s="41"/>
      <c r="NHU712" s="41"/>
      <c r="NHV712" s="41"/>
      <c r="NHW712" s="41"/>
      <c r="NHX712" s="36"/>
      <c r="NHY712" s="41"/>
      <c r="NHZ712" s="36"/>
      <c r="NIA712" s="34"/>
      <c r="NIB712" s="34"/>
      <c r="NIC712" s="37"/>
      <c r="NID712" s="38"/>
      <c r="NIE712" s="34"/>
      <c r="NIF712" s="39"/>
      <c r="NIG712" s="39"/>
      <c r="NIH712" s="39"/>
      <c r="NII712" s="39"/>
      <c r="NIJ712" s="39"/>
      <c r="NIK712" s="39"/>
      <c r="NIL712" s="39"/>
      <c r="NIM712" s="39"/>
      <c r="NIN712" s="39"/>
      <c r="NIO712" s="39"/>
      <c r="NIP712" s="39"/>
      <c r="NIQ712" s="37"/>
      <c r="NIR712" s="37"/>
      <c r="NIS712" s="37"/>
      <c r="NIT712" s="37"/>
      <c r="NIU712" s="34"/>
      <c r="NIV712" s="40"/>
      <c r="NIW712" s="34"/>
      <c r="NIX712" s="34"/>
      <c r="NIY712" s="35"/>
      <c r="NIZ712" s="36"/>
      <c r="NJA712" s="37"/>
      <c r="NJB712" s="34"/>
      <c r="NJC712" s="34"/>
      <c r="NJD712" s="41"/>
      <c r="NJE712" s="41"/>
      <c r="NJF712" s="41"/>
      <c r="NJG712" s="41"/>
      <c r="NJH712" s="36"/>
      <c r="NJI712" s="41"/>
      <c r="NJJ712" s="36"/>
      <c r="NJK712" s="34"/>
      <c r="NJL712" s="34"/>
      <c r="NJM712" s="37"/>
      <c r="NJN712" s="38"/>
      <c r="NJO712" s="34"/>
      <c r="NJP712" s="39"/>
      <c r="NJQ712" s="39"/>
      <c r="NJR712" s="39"/>
      <c r="NJS712" s="39"/>
      <c r="NJT712" s="39"/>
      <c r="NJU712" s="39"/>
      <c r="NJV712" s="39"/>
      <c r="NJW712" s="39"/>
      <c r="NJX712" s="39"/>
      <c r="NJY712" s="39"/>
      <c r="NJZ712" s="39"/>
      <c r="NKA712" s="37"/>
      <c r="NKB712" s="37"/>
      <c r="NKC712" s="37"/>
      <c r="NKD712" s="37"/>
      <c r="NKE712" s="34"/>
      <c r="NKF712" s="40"/>
      <c r="NKG712" s="34"/>
      <c r="NKH712" s="34"/>
      <c r="NKI712" s="35"/>
      <c r="NKJ712" s="36"/>
      <c r="NKK712" s="37"/>
      <c r="NKL712" s="34"/>
      <c r="NKM712" s="34"/>
      <c r="NKN712" s="41"/>
      <c r="NKO712" s="41"/>
      <c r="NKP712" s="41"/>
      <c r="NKQ712" s="41"/>
      <c r="NKR712" s="36"/>
      <c r="NKS712" s="41"/>
      <c r="NKT712" s="36"/>
      <c r="NKU712" s="34"/>
      <c r="NKV712" s="34"/>
      <c r="NKW712" s="37"/>
      <c r="NKX712" s="38"/>
      <c r="NKY712" s="34"/>
      <c r="NKZ712" s="39"/>
      <c r="NLA712" s="39"/>
      <c r="NLB712" s="39"/>
      <c r="NLC712" s="39"/>
      <c r="NLD712" s="39"/>
      <c r="NLE712" s="39"/>
      <c r="NLF712" s="39"/>
      <c r="NLG712" s="39"/>
      <c r="NLH712" s="39"/>
      <c r="NLI712" s="39"/>
      <c r="NLJ712" s="39"/>
      <c r="NLK712" s="37"/>
      <c r="NLL712" s="37"/>
      <c r="NLM712" s="37"/>
      <c r="NLN712" s="37"/>
      <c r="NLO712" s="34"/>
      <c r="NLP712" s="40"/>
      <c r="NLQ712" s="34"/>
      <c r="NLR712" s="34"/>
      <c r="NLS712" s="35"/>
      <c r="NLT712" s="36"/>
      <c r="NLU712" s="37"/>
      <c r="NLV712" s="34"/>
      <c r="NLW712" s="34"/>
      <c r="NLX712" s="41"/>
      <c r="NLY712" s="41"/>
      <c r="NLZ712" s="41"/>
      <c r="NMA712" s="41"/>
      <c r="NMB712" s="36"/>
      <c r="NMC712" s="41"/>
      <c r="NMD712" s="36"/>
      <c r="NME712" s="34"/>
      <c r="NMF712" s="34"/>
      <c r="NMG712" s="37"/>
      <c r="NMH712" s="38"/>
      <c r="NMI712" s="34"/>
      <c r="NMJ712" s="39"/>
      <c r="NMK712" s="39"/>
      <c r="NML712" s="39"/>
      <c r="NMM712" s="39"/>
      <c r="NMN712" s="39"/>
      <c r="NMO712" s="39"/>
      <c r="NMP712" s="39"/>
      <c r="NMQ712" s="39"/>
      <c r="NMR712" s="39"/>
      <c r="NMS712" s="39"/>
      <c r="NMT712" s="39"/>
      <c r="NMU712" s="37"/>
      <c r="NMV712" s="37"/>
      <c r="NMW712" s="37"/>
      <c r="NMX712" s="37"/>
      <c r="NMY712" s="34"/>
      <c r="NMZ712" s="40"/>
      <c r="NNA712" s="34"/>
      <c r="NNB712" s="34"/>
      <c r="NNC712" s="35"/>
      <c r="NND712" s="36"/>
      <c r="NNE712" s="37"/>
      <c r="NNF712" s="34"/>
      <c r="NNG712" s="34"/>
      <c r="NNH712" s="41"/>
      <c r="NNI712" s="41"/>
      <c r="NNJ712" s="41"/>
      <c r="NNK712" s="41"/>
      <c r="NNL712" s="36"/>
      <c r="NNM712" s="41"/>
      <c r="NNN712" s="36"/>
      <c r="NNO712" s="34"/>
      <c r="NNP712" s="34"/>
      <c r="NNQ712" s="37"/>
      <c r="NNR712" s="38"/>
      <c r="NNS712" s="34"/>
      <c r="NNT712" s="39"/>
      <c r="NNU712" s="39"/>
      <c r="NNV712" s="39"/>
      <c r="NNW712" s="39"/>
      <c r="NNX712" s="39"/>
      <c r="NNY712" s="39"/>
      <c r="NNZ712" s="39"/>
      <c r="NOA712" s="39"/>
      <c r="NOB712" s="39"/>
      <c r="NOC712" s="39"/>
      <c r="NOD712" s="39"/>
      <c r="NOE712" s="37"/>
      <c r="NOF712" s="37"/>
      <c r="NOG712" s="37"/>
      <c r="NOH712" s="37"/>
      <c r="NOI712" s="34"/>
      <c r="NOJ712" s="40"/>
      <c r="NOK712" s="34"/>
      <c r="NOL712" s="34"/>
      <c r="NOM712" s="35"/>
      <c r="NON712" s="36"/>
      <c r="NOO712" s="37"/>
      <c r="NOP712" s="34"/>
      <c r="NOQ712" s="34"/>
      <c r="NOR712" s="41"/>
      <c r="NOS712" s="41"/>
      <c r="NOT712" s="41"/>
      <c r="NOU712" s="41"/>
      <c r="NOV712" s="36"/>
      <c r="NOW712" s="41"/>
      <c r="NOX712" s="36"/>
      <c r="NOY712" s="34"/>
      <c r="NOZ712" s="34"/>
      <c r="NPA712" s="37"/>
      <c r="NPB712" s="38"/>
      <c r="NPC712" s="34"/>
      <c r="NPD712" s="39"/>
      <c r="NPE712" s="39"/>
      <c r="NPF712" s="39"/>
      <c r="NPG712" s="39"/>
      <c r="NPH712" s="39"/>
      <c r="NPI712" s="39"/>
      <c r="NPJ712" s="39"/>
      <c r="NPK712" s="39"/>
      <c r="NPL712" s="39"/>
      <c r="NPM712" s="39"/>
      <c r="NPN712" s="39"/>
      <c r="NPO712" s="37"/>
      <c r="NPP712" s="37"/>
      <c r="NPQ712" s="37"/>
      <c r="NPR712" s="37"/>
      <c r="NPS712" s="34"/>
      <c r="NPT712" s="40"/>
      <c r="NPU712" s="34"/>
      <c r="NPV712" s="34"/>
      <c r="NPW712" s="35"/>
      <c r="NPX712" s="36"/>
      <c r="NPY712" s="37"/>
      <c r="NPZ712" s="34"/>
      <c r="NQA712" s="34"/>
      <c r="NQB712" s="41"/>
      <c r="NQC712" s="41"/>
      <c r="NQD712" s="41"/>
      <c r="NQE712" s="41"/>
      <c r="NQF712" s="36"/>
      <c r="NQG712" s="41"/>
      <c r="NQH712" s="36"/>
      <c r="NQI712" s="34"/>
      <c r="NQJ712" s="34"/>
      <c r="NQK712" s="37"/>
      <c r="NQL712" s="38"/>
      <c r="NQM712" s="34"/>
      <c r="NQN712" s="39"/>
      <c r="NQO712" s="39"/>
      <c r="NQP712" s="39"/>
      <c r="NQQ712" s="39"/>
      <c r="NQR712" s="39"/>
      <c r="NQS712" s="39"/>
      <c r="NQT712" s="39"/>
      <c r="NQU712" s="39"/>
      <c r="NQV712" s="39"/>
      <c r="NQW712" s="39"/>
      <c r="NQX712" s="39"/>
      <c r="NQY712" s="37"/>
      <c r="NQZ712" s="37"/>
      <c r="NRA712" s="37"/>
      <c r="NRB712" s="37"/>
      <c r="NRC712" s="34"/>
      <c r="NRD712" s="40"/>
      <c r="NRE712" s="34"/>
      <c r="NRF712" s="34"/>
      <c r="NRG712" s="35"/>
      <c r="NRH712" s="36"/>
      <c r="NRI712" s="37"/>
      <c r="NRJ712" s="34"/>
      <c r="NRK712" s="34"/>
      <c r="NRL712" s="41"/>
      <c r="NRM712" s="41"/>
      <c r="NRN712" s="41"/>
      <c r="NRO712" s="41"/>
      <c r="NRP712" s="36"/>
      <c r="NRQ712" s="41"/>
      <c r="NRR712" s="36"/>
      <c r="NRS712" s="34"/>
      <c r="NRT712" s="34"/>
      <c r="NRU712" s="37"/>
      <c r="NRV712" s="38"/>
      <c r="NRW712" s="34"/>
      <c r="NRX712" s="39"/>
      <c r="NRY712" s="39"/>
      <c r="NRZ712" s="39"/>
      <c r="NSA712" s="39"/>
      <c r="NSB712" s="39"/>
      <c r="NSC712" s="39"/>
      <c r="NSD712" s="39"/>
      <c r="NSE712" s="39"/>
      <c r="NSF712" s="39"/>
      <c r="NSG712" s="39"/>
      <c r="NSH712" s="39"/>
      <c r="NSI712" s="37"/>
      <c r="NSJ712" s="37"/>
      <c r="NSK712" s="37"/>
      <c r="NSL712" s="37"/>
      <c r="NSM712" s="34"/>
      <c r="NSN712" s="40"/>
      <c r="NSO712" s="34"/>
      <c r="NSP712" s="34"/>
      <c r="NSQ712" s="35"/>
      <c r="NSR712" s="36"/>
      <c r="NSS712" s="37"/>
      <c r="NST712" s="34"/>
      <c r="NSU712" s="34"/>
      <c r="NSV712" s="41"/>
      <c r="NSW712" s="41"/>
      <c r="NSX712" s="41"/>
      <c r="NSY712" s="41"/>
      <c r="NSZ712" s="36"/>
      <c r="NTA712" s="41"/>
      <c r="NTB712" s="36"/>
      <c r="NTC712" s="34"/>
      <c r="NTD712" s="34"/>
      <c r="NTE712" s="37"/>
      <c r="NTF712" s="38"/>
      <c r="NTG712" s="34"/>
      <c r="NTH712" s="39"/>
      <c r="NTI712" s="39"/>
      <c r="NTJ712" s="39"/>
      <c r="NTK712" s="39"/>
      <c r="NTL712" s="39"/>
      <c r="NTM712" s="39"/>
      <c r="NTN712" s="39"/>
      <c r="NTO712" s="39"/>
      <c r="NTP712" s="39"/>
      <c r="NTQ712" s="39"/>
      <c r="NTR712" s="39"/>
      <c r="NTS712" s="37"/>
      <c r="NTT712" s="37"/>
      <c r="NTU712" s="37"/>
      <c r="NTV712" s="37"/>
      <c r="NTW712" s="34"/>
      <c r="NTX712" s="40"/>
      <c r="NTY712" s="34"/>
      <c r="NTZ712" s="34"/>
      <c r="NUA712" s="35"/>
      <c r="NUB712" s="36"/>
      <c r="NUC712" s="37"/>
      <c r="NUD712" s="34"/>
      <c r="NUE712" s="34"/>
      <c r="NUF712" s="41"/>
      <c r="NUG712" s="41"/>
      <c r="NUH712" s="41"/>
      <c r="NUI712" s="41"/>
      <c r="NUJ712" s="36"/>
      <c r="NUK712" s="41"/>
      <c r="NUL712" s="36"/>
      <c r="NUM712" s="34"/>
      <c r="NUN712" s="34"/>
      <c r="NUO712" s="37"/>
      <c r="NUP712" s="38"/>
      <c r="NUQ712" s="34"/>
      <c r="NUR712" s="39"/>
      <c r="NUS712" s="39"/>
      <c r="NUT712" s="39"/>
      <c r="NUU712" s="39"/>
      <c r="NUV712" s="39"/>
      <c r="NUW712" s="39"/>
      <c r="NUX712" s="39"/>
      <c r="NUY712" s="39"/>
      <c r="NUZ712" s="39"/>
      <c r="NVA712" s="39"/>
      <c r="NVB712" s="39"/>
      <c r="NVC712" s="37"/>
      <c r="NVD712" s="37"/>
      <c r="NVE712" s="37"/>
      <c r="NVF712" s="37"/>
      <c r="NVG712" s="34"/>
      <c r="NVH712" s="40"/>
      <c r="NVI712" s="34"/>
      <c r="NVJ712" s="34"/>
      <c r="NVK712" s="35"/>
      <c r="NVL712" s="36"/>
      <c r="NVM712" s="37"/>
      <c r="NVN712" s="34"/>
      <c r="NVO712" s="34"/>
      <c r="NVP712" s="41"/>
      <c r="NVQ712" s="41"/>
      <c r="NVR712" s="41"/>
      <c r="NVS712" s="41"/>
      <c r="NVT712" s="36"/>
      <c r="NVU712" s="41"/>
      <c r="NVV712" s="36"/>
      <c r="NVW712" s="34"/>
      <c r="NVX712" s="34"/>
      <c r="NVY712" s="37"/>
      <c r="NVZ712" s="38"/>
      <c r="NWA712" s="34"/>
      <c r="NWB712" s="39"/>
      <c r="NWC712" s="39"/>
      <c r="NWD712" s="39"/>
      <c r="NWE712" s="39"/>
      <c r="NWF712" s="39"/>
      <c r="NWG712" s="39"/>
      <c r="NWH712" s="39"/>
      <c r="NWI712" s="39"/>
      <c r="NWJ712" s="39"/>
      <c r="NWK712" s="39"/>
      <c r="NWL712" s="39"/>
      <c r="NWM712" s="37"/>
      <c r="NWN712" s="37"/>
      <c r="NWO712" s="37"/>
      <c r="NWP712" s="37"/>
      <c r="NWQ712" s="34"/>
      <c r="NWR712" s="40"/>
      <c r="NWS712" s="34"/>
      <c r="NWT712" s="34"/>
      <c r="NWU712" s="35"/>
      <c r="NWV712" s="36"/>
      <c r="NWW712" s="37"/>
      <c r="NWX712" s="34"/>
      <c r="NWY712" s="34"/>
      <c r="NWZ712" s="41"/>
      <c r="NXA712" s="41"/>
      <c r="NXB712" s="41"/>
      <c r="NXC712" s="41"/>
      <c r="NXD712" s="36"/>
      <c r="NXE712" s="41"/>
      <c r="NXF712" s="36"/>
      <c r="NXG712" s="34"/>
      <c r="NXH712" s="34"/>
      <c r="NXI712" s="37"/>
      <c r="NXJ712" s="38"/>
      <c r="NXK712" s="34"/>
      <c r="NXL712" s="39"/>
      <c r="NXM712" s="39"/>
      <c r="NXN712" s="39"/>
      <c r="NXO712" s="39"/>
      <c r="NXP712" s="39"/>
      <c r="NXQ712" s="39"/>
      <c r="NXR712" s="39"/>
      <c r="NXS712" s="39"/>
      <c r="NXT712" s="39"/>
      <c r="NXU712" s="39"/>
      <c r="NXV712" s="39"/>
      <c r="NXW712" s="37"/>
      <c r="NXX712" s="37"/>
      <c r="NXY712" s="37"/>
      <c r="NXZ712" s="37"/>
      <c r="NYA712" s="34"/>
      <c r="NYB712" s="40"/>
      <c r="NYC712" s="34"/>
      <c r="NYD712" s="34"/>
      <c r="NYE712" s="35"/>
      <c r="NYF712" s="36"/>
      <c r="NYG712" s="37"/>
      <c r="NYH712" s="34"/>
      <c r="NYI712" s="34"/>
      <c r="NYJ712" s="41"/>
      <c r="NYK712" s="41"/>
      <c r="NYL712" s="41"/>
      <c r="NYM712" s="41"/>
      <c r="NYN712" s="36"/>
      <c r="NYO712" s="41"/>
      <c r="NYP712" s="36"/>
      <c r="NYQ712" s="34"/>
      <c r="NYR712" s="34"/>
      <c r="NYS712" s="37"/>
      <c r="NYT712" s="38"/>
      <c r="NYU712" s="34"/>
      <c r="NYV712" s="39"/>
      <c r="NYW712" s="39"/>
      <c r="NYX712" s="39"/>
      <c r="NYY712" s="39"/>
      <c r="NYZ712" s="39"/>
      <c r="NZA712" s="39"/>
      <c r="NZB712" s="39"/>
      <c r="NZC712" s="39"/>
      <c r="NZD712" s="39"/>
      <c r="NZE712" s="39"/>
      <c r="NZF712" s="39"/>
      <c r="NZG712" s="37"/>
      <c r="NZH712" s="37"/>
      <c r="NZI712" s="37"/>
      <c r="NZJ712" s="37"/>
      <c r="NZK712" s="34"/>
      <c r="NZL712" s="40"/>
      <c r="NZM712" s="34"/>
      <c r="NZN712" s="34"/>
      <c r="NZO712" s="35"/>
      <c r="NZP712" s="36"/>
      <c r="NZQ712" s="37"/>
      <c r="NZR712" s="34"/>
      <c r="NZS712" s="34"/>
      <c r="NZT712" s="41"/>
      <c r="NZU712" s="41"/>
      <c r="NZV712" s="41"/>
      <c r="NZW712" s="41"/>
      <c r="NZX712" s="36"/>
      <c r="NZY712" s="41"/>
      <c r="NZZ712" s="36"/>
      <c r="OAA712" s="34"/>
      <c r="OAB712" s="34"/>
      <c r="OAC712" s="37"/>
      <c r="OAD712" s="38"/>
      <c r="OAE712" s="34"/>
      <c r="OAF712" s="39"/>
      <c r="OAG712" s="39"/>
      <c r="OAH712" s="39"/>
      <c r="OAI712" s="39"/>
      <c r="OAJ712" s="39"/>
      <c r="OAK712" s="39"/>
      <c r="OAL712" s="39"/>
      <c r="OAM712" s="39"/>
      <c r="OAN712" s="39"/>
      <c r="OAO712" s="39"/>
      <c r="OAP712" s="39"/>
      <c r="OAQ712" s="37"/>
      <c r="OAR712" s="37"/>
      <c r="OAS712" s="37"/>
      <c r="OAT712" s="37"/>
      <c r="OAU712" s="34"/>
      <c r="OAV712" s="40"/>
      <c r="OAW712" s="34"/>
      <c r="OAX712" s="34"/>
      <c r="OAY712" s="35"/>
      <c r="OAZ712" s="36"/>
      <c r="OBA712" s="37"/>
      <c r="OBB712" s="34"/>
      <c r="OBC712" s="34"/>
      <c r="OBD712" s="41"/>
      <c r="OBE712" s="41"/>
      <c r="OBF712" s="41"/>
      <c r="OBG712" s="41"/>
      <c r="OBH712" s="36"/>
      <c r="OBI712" s="41"/>
      <c r="OBJ712" s="36"/>
      <c r="OBK712" s="34"/>
      <c r="OBL712" s="34"/>
      <c r="OBM712" s="37"/>
      <c r="OBN712" s="38"/>
      <c r="OBO712" s="34"/>
      <c r="OBP712" s="39"/>
      <c r="OBQ712" s="39"/>
      <c r="OBR712" s="39"/>
      <c r="OBS712" s="39"/>
      <c r="OBT712" s="39"/>
      <c r="OBU712" s="39"/>
      <c r="OBV712" s="39"/>
      <c r="OBW712" s="39"/>
      <c r="OBX712" s="39"/>
      <c r="OBY712" s="39"/>
      <c r="OBZ712" s="39"/>
      <c r="OCA712" s="37"/>
      <c r="OCB712" s="37"/>
      <c r="OCC712" s="37"/>
      <c r="OCD712" s="37"/>
      <c r="OCE712" s="34"/>
      <c r="OCF712" s="40"/>
      <c r="OCG712" s="34"/>
      <c r="OCH712" s="34"/>
      <c r="OCI712" s="35"/>
      <c r="OCJ712" s="36"/>
      <c r="OCK712" s="37"/>
      <c r="OCL712" s="34"/>
      <c r="OCM712" s="34"/>
      <c r="OCN712" s="41"/>
      <c r="OCO712" s="41"/>
      <c r="OCP712" s="41"/>
      <c r="OCQ712" s="41"/>
      <c r="OCR712" s="36"/>
      <c r="OCS712" s="41"/>
      <c r="OCT712" s="36"/>
      <c r="OCU712" s="34"/>
      <c r="OCV712" s="34"/>
      <c r="OCW712" s="37"/>
      <c r="OCX712" s="38"/>
      <c r="OCY712" s="34"/>
      <c r="OCZ712" s="39"/>
      <c r="ODA712" s="39"/>
      <c r="ODB712" s="39"/>
      <c r="ODC712" s="39"/>
      <c r="ODD712" s="39"/>
      <c r="ODE712" s="39"/>
      <c r="ODF712" s="39"/>
      <c r="ODG712" s="39"/>
      <c r="ODH712" s="39"/>
      <c r="ODI712" s="39"/>
      <c r="ODJ712" s="39"/>
      <c r="ODK712" s="37"/>
      <c r="ODL712" s="37"/>
      <c r="ODM712" s="37"/>
      <c r="ODN712" s="37"/>
      <c r="ODO712" s="34"/>
      <c r="ODP712" s="40"/>
      <c r="ODQ712" s="34"/>
      <c r="ODR712" s="34"/>
      <c r="ODS712" s="35"/>
      <c r="ODT712" s="36"/>
      <c r="ODU712" s="37"/>
      <c r="ODV712" s="34"/>
      <c r="ODW712" s="34"/>
      <c r="ODX712" s="41"/>
      <c r="ODY712" s="41"/>
      <c r="ODZ712" s="41"/>
      <c r="OEA712" s="41"/>
      <c r="OEB712" s="36"/>
      <c r="OEC712" s="41"/>
      <c r="OED712" s="36"/>
      <c r="OEE712" s="34"/>
      <c r="OEF712" s="34"/>
      <c r="OEG712" s="37"/>
      <c r="OEH712" s="38"/>
      <c r="OEI712" s="34"/>
      <c r="OEJ712" s="39"/>
      <c r="OEK712" s="39"/>
      <c r="OEL712" s="39"/>
      <c r="OEM712" s="39"/>
      <c r="OEN712" s="39"/>
      <c r="OEO712" s="39"/>
      <c r="OEP712" s="39"/>
      <c r="OEQ712" s="39"/>
      <c r="OER712" s="39"/>
      <c r="OES712" s="39"/>
      <c r="OET712" s="39"/>
      <c r="OEU712" s="37"/>
      <c r="OEV712" s="37"/>
      <c r="OEW712" s="37"/>
      <c r="OEX712" s="37"/>
      <c r="OEY712" s="34"/>
      <c r="OEZ712" s="40"/>
      <c r="OFA712" s="34"/>
      <c r="OFB712" s="34"/>
      <c r="OFC712" s="35"/>
      <c r="OFD712" s="36"/>
      <c r="OFE712" s="37"/>
      <c r="OFF712" s="34"/>
      <c r="OFG712" s="34"/>
      <c r="OFH712" s="41"/>
      <c r="OFI712" s="41"/>
      <c r="OFJ712" s="41"/>
      <c r="OFK712" s="41"/>
      <c r="OFL712" s="36"/>
      <c r="OFM712" s="41"/>
      <c r="OFN712" s="36"/>
      <c r="OFO712" s="34"/>
      <c r="OFP712" s="34"/>
      <c r="OFQ712" s="37"/>
      <c r="OFR712" s="38"/>
      <c r="OFS712" s="34"/>
      <c r="OFT712" s="39"/>
      <c r="OFU712" s="39"/>
      <c r="OFV712" s="39"/>
      <c r="OFW712" s="39"/>
      <c r="OFX712" s="39"/>
      <c r="OFY712" s="39"/>
      <c r="OFZ712" s="39"/>
      <c r="OGA712" s="39"/>
      <c r="OGB712" s="39"/>
      <c r="OGC712" s="39"/>
      <c r="OGD712" s="39"/>
      <c r="OGE712" s="37"/>
      <c r="OGF712" s="37"/>
      <c r="OGG712" s="37"/>
      <c r="OGH712" s="37"/>
      <c r="OGI712" s="34"/>
      <c r="OGJ712" s="40"/>
      <c r="OGK712" s="34"/>
      <c r="OGL712" s="34"/>
      <c r="OGM712" s="35"/>
      <c r="OGN712" s="36"/>
      <c r="OGO712" s="37"/>
      <c r="OGP712" s="34"/>
      <c r="OGQ712" s="34"/>
      <c r="OGR712" s="41"/>
      <c r="OGS712" s="41"/>
      <c r="OGT712" s="41"/>
      <c r="OGU712" s="41"/>
      <c r="OGV712" s="36"/>
      <c r="OGW712" s="41"/>
      <c r="OGX712" s="36"/>
      <c r="OGY712" s="34"/>
      <c r="OGZ712" s="34"/>
      <c r="OHA712" s="37"/>
      <c r="OHB712" s="38"/>
      <c r="OHC712" s="34"/>
      <c r="OHD712" s="39"/>
      <c r="OHE712" s="39"/>
      <c r="OHF712" s="39"/>
      <c r="OHG712" s="39"/>
      <c r="OHH712" s="39"/>
      <c r="OHI712" s="39"/>
      <c r="OHJ712" s="39"/>
      <c r="OHK712" s="39"/>
      <c r="OHL712" s="39"/>
      <c r="OHM712" s="39"/>
      <c r="OHN712" s="39"/>
      <c r="OHO712" s="37"/>
      <c r="OHP712" s="37"/>
      <c r="OHQ712" s="37"/>
      <c r="OHR712" s="37"/>
      <c r="OHS712" s="34"/>
      <c r="OHT712" s="40"/>
      <c r="OHU712" s="34"/>
      <c r="OHV712" s="34"/>
      <c r="OHW712" s="35"/>
      <c r="OHX712" s="36"/>
      <c r="OHY712" s="37"/>
      <c r="OHZ712" s="34"/>
      <c r="OIA712" s="34"/>
      <c r="OIB712" s="41"/>
      <c r="OIC712" s="41"/>
      <c r="OID712" s="41"/>
      <c r="OIE712" s="41"/>
      <c r="OIF712" s="36"/>
      <c r="OIG712" s="41"/>
      <c r="OIH712" s="36"/>
      <c r="OII712" s="34"/>
      <c r="OIJ712" s="34"/>
      <c r="OIK712" s="37"/>
      <c r="OIL712" s="38"/>
      <c r="OIM712" s="34"/>
      <c r="OIN712" s="39"/>
      <c r="OIO712" s="39"/>
      <c r="OIP712" s="39"/>
      <c r="OIQ712" s="39"/>
      <c r="OIR712" s="39"/>
      <c r="OIS712" s="39"/>
      <c r="OIT712" s="39"/>
      <c r="OIU712" s="39"/>
      <c r="OIV712" s="39"/>
      <c r="OIW712" s="39"/>
      <c r="OIX712" s="39"/>
      <c r="OIY712" s="37"/>
      <c r="OIZ712" s="37"/>
      <c r="OJA712" s="37"/>
      <c r="OJB712" s="37"/>
      <c r="OJC712" s="34"/>
      <c r="OJD712" s="40"/>
      <c r="OJE712" s="34"/>
      <c r="OJF712" s="34"/>
      <c r="OJG712" s="35"/>
      <c r="OJH712" s="36"/>
      <c r="OJI712" s="37"/>
      <c r="OJJ712" s="34"/>
      <c r="OJK712" s="34"/>
      <c r="OJL712" s="41"/>
      <c r="OJM712" s="41"/>
      <c r="OJN712" s="41"/>
      <c r="OJO712" s="41"/>
      <c r="OJP712" s="36"/>
      <c r="OJQ712" s="41"/>
      <c r="OJR712" s="36"/>
      <c r="OJS712" s="34"/>
      <c r="OJT712" s="34"/>
      <c r="OJU712" s="37"/>
      <c r="OJV712" s="38"/>
      <c r="OJW712" s="34"/>
      <c r="OJX712" s="39"/>
      <c r="OJY712" s="39"/>
      <c r="OJZ712" s="39"/>
      <c r="OKA712" s="39"/>
      <c r="OKB712" s="39"/>
      <c r="OKC712" s="39"/>
      <c r="OKD712" s="39"/>
      <c r="OKE712" s="39"/>
      <c r="OKF712" s="39"/>
      <c r="OKG712" s="39"/>
      <c r="OKH712" s="39"/>
      <c r="OKI712" s="37"/>
      <c r="OKJ712" s="37"/>
      <c r="OKK712" s="37"/>
      <c r="OKL712" s="37"/>
      <c r="OKM712" s="34"/>
      <c r="OKN712" s="40"/>
      <c r="OKO712" s="34"/>
      <c r="OKP712" s="34"/>
      <c r="OKQ712" s="35"/>
      <c r="OKR712" s="36"/>
      <c r="OKS712" s="37"/>
      <c r="OKT712" s="34"/>
      <c r="OKU712" s="34"/>
      <c r="OKV712" s="41"/>
      <c r="OKW712" s="41"/>
      <c r="OKX712" s="41"/>
      <c r="OKY712" s="41"/>
      <c r="OKZ712" s="36"/>
      <c r="OLA712" s="41"/>
      <c r="OLB712" s="36"/>
      <c r="OLC712" s="34"/>
      <c r="OLD712" s="34"/>
      <c r="OLE712" s="37"/>
      <c r="OLF712" s="38"/>
      <c r="OLG712" s="34"/>
      <c r="OLH712" s="39"/>
      <c r="OLI712" s="39"/>
      <c r="OLJ712" s="39"/>
      <c r="OLK712" s="39"/>
      <c r="OLL712" s="39"/>
      <c r="OLM712" s="39"/>
      <c r="OLN712" s="39"/>
      <c r="OLO712" s="39"/>
      <c r="OLP712" s="39"/>
      <c r="OLQ712" s="39"/>
      <c r="OLR712" s="39"/>
      <c r="OLS712" s="37"/>
      <c r="OLT712" s="37"/>
      <c r="OLU712" s="37"/>
      <c r="OLV712" s="37"/>
      <c r="OLW712" s="34"/>
      <c r="OLX712" s="40"/>
      <c r="OLY712" s="34"/>
      <c r="OLZ712" s="34"/>
      <c r="OMA712" s="35"/>
      <c r="OMB712" s="36"/>
      <c r="OMC712" s="37"/>
      <c r="OMD712" s="34"/>
      <c r="OME712" s="34"/>
      <c r="OMF712" s="41"/>
      <c r="OMG712" s="41"/>
      <c r="OMH712" s="41"/>
      <c r="OMI712" s="41"/>
      <c r="OMJ712" s="36"/>
      <c r="OMK712" s="41"/>
      <c r="OML712" s="36"/>
      <c r="OMM712" s="34"/>
      <c r="OMN712" s="34"/>
      <c r="OMO712" s="37"/>
      <c r="OMP712" s="38"/>
      <c r="OMQ712" s="34"/>
      <c r="OMR712" s="39"/>
      <c r="OMS712" s="39"/>
      <c r="OMT712" s="39"/>
      <c r="OMU712" s="39"/>
      <c r="OMV712" s="39"/>
      <c r="OMW712" s="39"/>
      <c r="OMX712" s="39"/>
      <c r="OMY712" s="39"/>
      <c r="OMZ712" s="39"/>
      <c r="ONA712" s="39"/>
      <c r="ONB712" s="39"/>
      <c r="ONC712" s="37"/>
      <c r="OND712" s="37"/>
      <c r="ONE712" s="37"/>
      <c r="ONF712" s="37"/>
      <c r="ONG712" s="34"/>
      <c r="ONH712" s="40"/>
      <c r="ONI712" s="34"/>
      <c r="ONJ712" s="34"/>
      <c r="ONK712" s="35"/>
      <c r="ONL712" s="36"/>
      <c r="ONM712" s="37"/>
      <c r="ONN712" s="34"/>
      <c r="ONO712" s="34"/>
      <c r="ONP712" s="41"/>
      <c r="ONQ712" s="41"/>
      <c r="ONR712" s="41"/>
      <c r="ONS712" s="41"/>
      <c r="ONT712" s="36"/>
      <c r="ONU712" s="41"/>
      <c r="ONV712" s="36"/>
      <c r="ONW712" s="34"/>
      <c r="ONX712" s="34"/>
      <c r="ONY712" s="37"/>
      <c r="ONZ712" s="38"/>
      <c r="OOA712" s="34"/>
      <c r="OOB712" s="39"/>
      <c r="OOC712" s="39"/>
      <c r="OOD712" s="39"/>
      <c r="OOE712" s="39"/>
      <c r="OOF712" s="39"/>
      <c r="OOG712" s="39"/>
      <c r="OOH712" s="39"/>
      <c r="OOI712" s="39"/>
      <c r="OOJ712" s="39"/>
      <c r="OOK712" s="39"/>
      <c r="OOL712" s="39"/>
      <c r="OOM712" s="37"/>
      <c r="OON712" s="37"/>
      <c r="OOO712" s="37"/>
      <c r="OOP712" s="37"/>
      <c r="OOQ712" s="34"/>
      <c r="OOR712" s="40"/>
      <c r="OOS712" s="34"/>
      <c r="OOT712" s="34"/>
      <c r="OOU712" s="35"/>
      <c r="OOV712" s="36"/>
      <c r="OOW712" s="37"/>
      <c r="OOX712" s="34"/>
      <c r="OOY712" s="34"/>
      <c r="OOZ712" s="41"/>
      <c r="OPA712" s="41"/>
      <c r="OPB712" s="41"/>
      <c r="OPC712" s="41"/>
      <c r="OPD712" s="36"/>
      <c r="OPE712" s="41"/>
      <c r="OPF712" s="36"/>
      <c r="OPG712" s="34"/>
      <c r="OPH712" s="34"/>
      <c r="OPI712" s="37"/>
      <c r="OPJ712" s="38"/>
      <c r="OPK712" s="34"/>
      <c r="OPL712" s="39"/>
      <c r="OPM712" s="39"/>
      <c r="OPN712" s="39"/>
      <c r="OPO712" s="39"/>
      <c r="OPP712" s="39"/>
      <c r="OPQ712" s="39"/>
      <c r="OPR712" s="39"/>
      <c r="OPS712" s="39"/>
      <c r="OPT712" s="39"/>
      <c r="OPU712" s="39"/>
      <c r="OPV712" s="39"/>
      <c r="OPW712" s="37"/>
      <c r="OPX712" s="37"/>
      <c r="OPY712" s="37"/>
      <c r="OPZ712" s="37"/>
      <c r="OQA712" s="34"/>
      <c r="OQB712" s="40"/>
      <c r="OQC712" s="34"/>
      <c r="OQD712" s="34"/>
      <c r="OQE712" s="35"/>
      <c r="OQF712" s="36"/>
      <c r="OQG712" s="37"/>
      <c r="OQH712" s="34"/>
      <c r="OQI712" s="34"/>
      <c r="OQJ712" s="41"/>
      <c r="OQK712" s="41"/>
      <c r="OQL712" s="41"/>
      <c r="OQM712" s="41"/>
      <c r="OQN712" s="36"/>
      <c r="OQO712" s="41"/>
      <c r="OQP712" s="36"/>
      <c r="OQQ712" s="34"/>
      <c r="OQR712" s="34"/>
      <c r="OQS712" s="37"/>
      <c r="OQT712" s="38"/>
      <c r="OQU712" s="34"/>
      <c r="OQV712" s="39"/>
      <c r="OQW712" s="39"/>
      <c r="OQX712" s="39"/>
      <c r="OQY712" s="39"/>
      <c r="OQZ712" s="39"/>
      <c r="ORA712" s="39"/>
      <c r="ORB712" s="39"/>
      <c r="ORC712" s="39"/>
      <c r="ORD712" s="39"/>
      <c r="ORE712" s="39"/>
      <c r="ORF712" s="39"/>
      <c r="ORG712" s="37"/>
      <c r="ORH712" s="37"/>
      <c r="ORI712" s="37"/>
      <c r="ORJ712" s="37"/>
      <c r="ORK712" s="34"/>
      <c r="ORL712" s="40"/>
      <c r="ORM712" s="34"/>
      <c r="ORN712" s="34"/>
      <c r="ORO712" s="35"/>
      <c r="ORP712" s="36"/>
      <c r="ORQ712" s="37"/>
      <c r="ORR712" s="34"/>
      <c r="ORS712" s="34"/>
      <c r="ORT712" s="41"/>
      <c r="ORU712" s="41"/>
      <c r="ORV712" s="41"/>
      <c r="ORW712" s="41"/>
      <c r="ORX712" s="36"/>
      <c r="ORY712" s="41"/>
      <c r="ORZ712" s="36"/>
      <c r="OSA712" s="34"/>
      <c r="OSB712" s="34"/>
      <c r="OSC712" s="37"/>
      <c r="OSD712" s="38"/>
      <c r="OSE712" s="34"/>
      <c r="OSF712" s="39"/>
      <c r="OSG712" s="39"/>
      <c r="OSH712" s="39"/>
      <c r="OSI712" s="39"/>
      <c r="OSJ712" s="39"/>
      <c r="OSK712" s="39"/>
      <c r="OSL712" s="39"/>
      <c r="OSM712" s="39"/>
      <c r="OSN712" s="39"/>
      <c r="OSO712" s="39"/>
      <c r="OSP712" s="39"/>
      <c r="OSQ712" s="37"/>
      <c r="OSR712" s="37"/>
      <c r="OSS712" s="37"/>
      <c r="OST712" s="37"/>
      <c r="OSU712" s="34"/>
      <c r="OSV712" s="40"/>
      <c r="OSW712" s="34"/>
      <c r="OSX712" s="34"/>
      <c r="OSY712" s="35"/>
      <c r="OSZ712" s="36"/>
      <c r="OTA712" s="37"/>
      <c r="OTB712" s="34"/>
      <c r="OTC712" s="34"/>
      <c r="OTD712" s="41"/>
      <c r="OTE712" s="41"/>
      <c r="OTF712" s="41"/>
      <c r="OTG712" s="41"/>
      <c r="OTH712" s="36"/>
      <c r="OTI712" s="41"/>
      <c r="OTJ712" s="36"/>
      <c r="OTK712" s="34"/>
      <c r="OTL712" s="34"/>
      <c r="OTM712" s="37"/>
      <c r="OTN712" s="38"/>
      <c r="OTO712" s="34"/>
      <c r="OTP712" s="39"/>
      <c r="OTQ712" s="39"/>
      <c r="OTR712" s="39"/>
      <c r="OTS712" s="39"/>
      <c r="OTT712" s="39"/>
      <c r="OTU712" s="39"/>
      <c r="OTV712" s="39"/>
      <c r="OTW712" s="39"/>
      <c r="OTX712" s="39"/>
      <c r="OTY712" s="39"/>
      <c r="OTZ712" s="39"/>
      <c r="OUA712" s="37"/>
      <c r="OUB712" s="37"/>
      <c r="OUC712" s="37"/>
      <c r="OUD712" s="37"/>
      <c r="OUE712" s="34"/>
      <c r="OUF712" s="40"/>
      <c r="OUG712" s="34"/>
      <c r="OUH712" s="34"/>
      <c r="OUI712" s="35"/>
      <c r="OUJ712" s="36"/>
      <c r="OUK712" s="37"/>
      <c r="OUL712" s="34"/>
      <c r="OUM712" s="34"/>
      <c r="OUN712" s="41"/>
      <c r="OUO712" s="41"/>
      <c r="OUP712" s="41"/>
      <c r="OUQ712" s="41"/>
      <c r="OUR712" s="36"/>
      <c r="OUS712" s="41"/>
      <c r="OUT712" s="36"/>
      <c r="OUU712" s="34"/>
      <c r="OUV712" s="34"/>
      <c r="OUW712" s="37"/>
      <c r="OUX712" s="38"/>
      <c r="OUY712" s="34"/>
      <c r="OUZ712" s="39"/>
      <c r="OVA712" s="39"/>
      <c r="OVB712" s="39"/>
      <c r="OVC712" s="39"/>
      <c r="OVD712" s="39"/>
      <c r="OVE712" s="39"/>
      <c r="OVF712" s="39"/>
      <c r="OVG712" s="39"/>
      <c r="OVH712" s="39"/>
      <c r="OVI712" s="39"/>
      <c r="OVJ712" s="39"/>
      <c r="OVK712" s="37"/>
      <c r="OVL712" s="37"/>
      <c r="OVM712" s="37"/>
      <c r="OVN712" s="37"/>
      <c r="OVO712" s="34"/>
      <c r="OVP712" s="40"/>
      <c r="OVQ712" s="34"/>
      <c r="OVR712" s="34"/>
      <c r="OVS712" s="35"/>
      <c r="OVT712" s="36"/>
      <c r="OVU712" s="37"/>
      <c r="OVV712" s="34"/>
      <c r="OVW712" s="34"/>
      <c r="OVX712" s="41"/>
      <c r="OVY712" s="41"/>
      <c r="OVZ712" s="41"/>
      <c r="OWA712" s="41"/>
      <c r="OWB712" s="36"/>
      <c r="OWC712" s="41"/>
      <c r="OWD712" s="36"/>
      <c r="OWE712" s="34"/>
      <c r="OWF712" s="34"/>
      <c r="OWG712" s="37"/>
      <c r="OWH712" s="38"/>
      <c r="OWI712" s="34"/>
      <c r="OWJ712" s="39"/>
      <c r="OWK712" s="39"/>
      <c r="OWL712" s="39"/>
      <c r="OWM712" s="39"/>
      <c r="OWN712" s="39"/>
      <c r="OWO712" s="39"/>
      <c r="OWP712" s="39"/>
      <c r="OWQ712" s="39"/>
      <c r="OWR712" s="39"/>
      <c r="OWS712" s="39"/>
      <c r="OWT712" s="39"/>
      <c r="OWU712" s="37"/>
      <c r="OWV712" s="37"/>
      <c r="OWW712" s="37"/>
      <c r="OWX712" s="37"/>
      <c r="OWY712" s="34"/>
      <c r="OWZ712" s="40"/>
      <c r="OXA712" s="34"/>
      <c r="OXB712" s="34"/>
      <c r="OXC712" s="35"/>
      <c r="OXD712" s="36"/>
      <c r="OXE712" s="37"/>
      <c r="OXF712" s="34"/>
      <c r="OXG712" s="34"/>
      <c r="OXH712" s="41"/>
      <c r="OXI712" s="41"/>
      <c r="OXJ712" s="41"/>
      <c r="OXK712" s="41"/>
      <c r="OXL712" s="36"/>
      <c r="OXM712" s="41"/>
      <c r="OXN712" s="36"/>
      <c r="OXO712" s="34"/>
      <c r="OXP712" s="34"/>
      <c r="OXQ712" s="37"/>
      <c r="OXR712" s="38"/>
      <c r="OXS712" s="34"/>
      <c r="OXT712" s="39"/>
      <c r="OXU712" s="39"/>
      <c r="OXV712" s="39"/>
      <c r="OXW712" s="39"/>
      <c r="OXX712" s="39"/>
      <c r="OXY712" s="39"/>
      <c r="OXZ712" s="39"/>
      <c r="OYA712" s="39"/>
      <c r="OYB712" s="39"/>
      <c r="OYC712" s="39"/>
      <c r="OYD712" s="39"/>
      <c r="OYE712" s="37"/>
      <c r="OYF712" s="37"/>
      <c r="OYG712" s="37"/>
      <c r="OYH712" s="37"/>
      <c r="OYI712" s="34"/>
      <c r="OYJ712" s="40"/>
      <c r="OYK712" s="34"/>
      <c r="OYL712" s="34"/>
      <c r="OYM712" s="35"/>
      <c r="OYN712" s="36"/>
      <c r="OYO712" s="37"/>
      <c r="OYP712" s="34"/>
      <c r="OYQ712" s="34"/>
      <c r="OYR712" s="41"/>
      <c r="OYS712" s="41"/>
      <c r="OYT712" s="41"/>
      <c r="OYU712" s="41"/>
      <c r="OYV712" s="36"/>
      <c r="OYW712" s="41"/>
      <c r="OYX712" s="36"/>
      <c r="OYY712" s="34"/>
      <c r="OYZ712" s="34"/>
      <c r="OZA712" s="37"/>
      <c r="OZB712" s="38"/>
      <c r="OZC712" s="34"/>
      <c r="OZD712" s="39"/>
      <c r="OZE712" s="39"/>
      <c r="OZF712" s="39"/>
      <c r="OZG712" s="39"/>
      <c r="OZH712" s="39"/>
      <c r="OZI712" s="39"/>
      <c r="OZJ712" s="39"/>
      <c r="OZK712" s="39"/>
      <c r="OZL712" s="39"/>
      <c r="OZM712" s="39"/>
      <c r="OZN712" s="39"/>
      <c r="OZO712" s="37"/>
      <c r="OZP712" s="37"/>
      <c r="OZQ712" s="37"/>
      <c r="OZR712" s="37"/>
      <c r="OZS712" s="34"/>
      <c r="OZT712" s="40"/>
      <c r="OZU712" s="34"/>
      <c r="OZV712" s="34"/>
      <c r="OZW712" s="35"/>
      <c r="OZX712" s="36"/>
      <c r="OZY712" s="37"/>
      <c r="OZZ712" s="34"/>
      <c r="PAA712" s="34"/>
      <c r="PAB712" s="41"/>
      <c r="PAC712" s="41"/>
      <c r="PAD712" s="41"/>
      <c r="PAE712" s="41"/>
      <c r="PAF712" s="36"/>
      <c r="PAG712" s="41"/>
      <c r="PAH712" s="36"/>
      <c r="PAI712" s="34"/>
      <c r="PAJ712" s="34"/>
      <c r="PAK712" s="37"/>
      <c r="PAL712" s="38"/>
      <c r="PAM712" s="34"/>
      <c r="PAN712" s="39"/>
      <c r="PAO712" s="39"/>
      <c r="PAP712" s="39"/>
      <c r="PAQ712" s="39"/>
      <c r="PAR712" s="39"/>
      <c r="PAS712" s="39"/>
      <c r="PAT712" s="39"/>
      <c r="PAU712" s="39"/>
      <c r="PAV712" s="39"/>
      <c r="PAW712" s="39"/>
      <c r="PAX712" s="39"/>
      <c r="PAY712" s="37"/>
      <c r="PAZ712" s="37"/>
      <c r="PBA712" s="37"/>
      <c r="PBB712" s="37"/>
      <c r="PBC712" s="34"/>
      <c r="PBD712" s="40"/>
      <c r="PBE712" s="34"/>
      <c r="PBF712" s="34"/>
      <c r="PBG712" s="35"/>
      <c r="PBH712" s="36"/>
      <c r="PBI712" s="37"/>
      <c r="PBJ712" s="34"/>
      <c r="PBK712" s="34"/>
      <c r="PBL712" s="41"/>
      <c r="PBM712" s="41"/>
      <c r="PBN712" s="41"/>
      <c r="PBO712" s="41"/>
      <c r="PBP712" s="36"/>
      <c r="PBQ712" s="41"/>
      <c r="PBR712" s="36"/>
      <c r="PBS712" s="34"/>
      <c r="PBT712" s="34"/>
      <c r="PBU712" s="37"/>
      <c r="PBV712" s="38"/>
      <c r="PBW712" s="34"/>
      <c r="PBX712" s="39"/>
      <c r="PBY712" s="39"/>
      <c r="PBZ712" s="39"/>
      <c r="PCA712" s="39"/>
      <c r="PCB712" s="39"/>
      <c r="PCC712" s="39"/>
      <c r="PCD712" s="39"/>
      <c r="PCE712" s="39"/>
      <c r="PCF712" s="39"/>
      <c r="PCG712" s="39"/>
      <c r="PCH712" s="39"/>
      <c r="PCI712" s="37"/>
      <c r="PCJ712" s="37"/>
      <c r="PCK712" s="37"/>
      <c r="PCL712" s="37"/>
      <c r="PCM712" s="34"/>
      <c r="PCN712" s="40"/>
      <c r="PCO712" s="34"/>
      <c r="PCP712" s="34"/>
      <c r="PCQ712" s="35"/>
      <c r="PCR712" s="36"/>
      <c r="PCS712" s="37"/>
      <c r="PCT712" s="34"/>
      <c r="PCU712" s="34"/>
      <c r="PCV712" s="41"/>
      <c r="PCW712" s="41"/>
      <c r="PCX712" s="41"/>
      <c r="PCY712" s="41"/>
      <c r="PCZ712" s="36"/>
      <c r="PDA712" s="41"/>
      <c r="PDB712" s="36"/>
      <c r="PDC712" s="34"/>
      <c r="PDD712" s="34"/>
      <c r="PDE712" s="37"/>
      <c r="PDF712" s="38"/>
      <c r="PDG712" s="34"/>
      <c r="PDH712" s="39"/>
      <c r="PDI712" s="39"/>
      <c r="PDJ712" s="39"/>
      <c r="PDK712" s="39"/>
      <c r="PDL712" s="39"/>
      <c r="PDM712" s="39"/>
      <c r="PDN712" s="39"/>
      <c r="PDO712" s="39"/>
      <c r="PDP712" s="39"/>
      <c r="PDQ712" s="39"/>
      <c r="PDR712" s="39"/>
      <c r="PDS712" s="37"/>
      <c r="PDT712" s="37"/>
      <c r="PDU712" s="37"/>
      <c r="PDV712" s="37"/>
      <c r="PDW712" s="34"/>
      <c r="PDX712" s="40"/>
      <c r="PDY712" s="34"/>
      <c r="PDZ712" s="34"/>
      <c r="PEA712" s="35"/>
      <c r="PEB712" s="36"/>
      <c r="PEC712" s="37"/>
      <c r="PED712" s="34"/>
      <c r="PEE712" s="34"/>
      <c r="PEF712" s="41"/>
      <c r="PEG712" s="41"/>
      <c r="PEH712" s="41"/>
      <c r="PEI712" s="41"/>
      <c r="PEJ712" s="36"/>
      <c r="PEK712" s="41"/>
      <c r="PEL712" s="36"/>
      <c r="PEM712" s="34"/>
      <c r="PEN712" s="34"/>
      <c r="PEO712" s="37"/>
      <c r="PEP712" s="38"/>
      <c r="PEQ712" s="34"/>
      <c r="PER712" s="39"/>
      <c r="PES712" s="39"/>
      <c r="PET712" s="39"/>
      <c r="PEU712" s="39"/>
      <c r="PEV712" s="39"/>
      <c r="PEW712" s="39"/>
      <c r="PEX712" s="39"/>
      <c r="PEY712" s="39"/>
      <c r="PEZ712" s="39"/>
      <c r="PFA712" s="39"/>
      <c r="PFB712" s="39"/>
      <c r="PFC712" s="37"/>
      <c r="PFD712" s="37"/>
      <c r="PFE712" s="37"/>
      <c r="PFF712" s="37"/>
      <c r="PFG712" s="34"/>
      <c r="PFH712" s="40"/>
      <c r="PFI712" s="34"/>
      <c r="PFJ712" s="34"/>
      <c r="PFK712" s="35"/>
      <c r="PFL712" s="36"/>
      <c r="PFM712" s="37"/>
      <c r="PFN712" s="34"/>
      <c r="PFO712" s="34"/>
      <c r="PFP712" s="41"/>
      <c r="PFQ712" s="41"/>
      <c r="PFR712" s="41"/>
      <c r="PFS712" s="41"/>
      <c r="PFT712" s="36"/>
      <c r="PFU712" s="41"/>
      <c r="PFV712" s="36"/>
      <c r="PFW712" s="34"/>
      <c r="PFX712" s="34"/>
      <c r="PFY712" s="37"/>
      <c r="PFZ712" s="38"/>
      <c r="PGA712" s="34"/>
      <c r="PGB712" s="39"/>
      <c r="PGC712" s="39"/>
      <c r="PGD712" s="39"/>
      <c r="PGE712" s="39"/>
      <c r="PGF712" s="39"/>
      <c r="PGG712" s="39"/>
      <c r="PGH712" s="39"/>
      <c r="PGI712" s="39"/>
      <c r="PGJ712" s="39"/>
      <c r="PGK712" s="39"/>
      <c r="PGL712" s="39"/>
      <c r="PGM712" s="37"/>
      <c r="PGN712" s="37"/>
      <c r="PGO712" s="37"/>
      <c r="PGP712" s="37"/>
      <c r="PGQ712" s="34"/>
      <c r="PGR712" s="40"/>
      <c r="PGS712" s="34"/>
      <c r="PGT712" s="34"/>
      <c r="PGU712" s="35"/>
      <c r="PGV712" s="36"/>
      <c r="PGW712" s="37"/>
      <c r="PGX712" s="34"/>
      <c r="PGY712" s="34"/>
      <c r="PGZ712" s="41"/>
      <c r="PHA712" s="41"/>
      <c r="PHB712" s="41"/>
      <c r="PHC712" s="41"/>
      <c r="PHD712" s="36"/>
      <c r="PHE712" s="41"/>
      <c r="PHF712" s="36"/>
      <c r="PHG712" s="34"/>
      <c r="PHH712" s="34"/>
      <c r="PHI712" s="37"/>
      <c r="PHJ712" s="38"/>
      <c r="PHK712" s="34"/>
      <c r="PHL712" s="39"/>
      <c r="PHM712" s="39"/>
      <c r="PHN712" s="39"/>
      <c r="PHO712" s="39"/>
      <c r="PHP712" s="39"/>
      <c r="PHQ712" s="39"/>
      <c r="PHR712" s="39"/>
      <c r="PHS712" s="39"/>
      <c r="PHT712" s="39"/>
      <c r="PHU712" s="39"/>
      <c r="PHV712" s="39"/>
      <c r="PHW712" s="37"/>
      <c r="PHX712" s="37"/>
      <c r="PHY712" s="37"/>
      <c r="PHZ712" s="37"/>
      <c r="PIA712" s="34"/>
      <c r="PIB712" s="40"/>
      <c r="PIC712" s="34"/>
      <c r="PID712" s="34"/>
      <c r="PIE712" s="35"/>
      <c r="PIF712" s="36"/>
      <c r="PIG712" s="37"/>
      <c r="PIH712" s="34"/>
      <c r="PII712" s="34"/>
      <c r="PIJ712" s="41"/>
      <c r="PIK712" s="41"/>
      <c r="PIL712" s="41"/>
      <c r="PIM712" s="41"/>
      <c r="PIN712" s="36"/>
      <c r="PIO712" s="41"/>
      <c r="PIP712" s="36"/>
      <c r="PIQ712" s="34"/>
      <c r="PIR712" s="34"/>
      <c r="PIS712" s="37"/>
      <c r="PIT712" s="38"/>
      <c r="PIU712" s="34"/>
      <c r="PIV712" s="39"/>
      <c r="PIW712" s="39"/>
      <c r="PIX712" s="39"/>
      <c r="PIY712" s="39"/>
      <c r="PIZ712" s="39"/>
      <c r="PJA712" s="39"/>
      <c r="PJB712" s="39"/>
      <c r="PJC712" s="39"/>
      <c r="PJD712" s="39"/>
      <c r="PJE712" s="39"/>
      <c r="PJF712" s="39"/>
      <c r="PJG712" s="37"/>
      <c r="PJH712" s="37"/>
      <c r="PJI712" s="37"/>
      <c r="PJJ712" s="37"/>
      <c r="PJK712" s="34"/>
      <c r="PJL712" s="40"/>
      <c r="PJM712" s="34"/>
      <c r="PJN712" s="34"/>
      <c r="PJO712" s="35"/>
      <c r="PJP712" s="36"/>
      <c r="PJQ712" s="37"/>
      <c r="PJR712" s="34"/>
      <c r="PJS712" s="34"/>
      <c r="PJT712" s="41"/>
      <c r="PJU712" s="41"/>
      <c r="PJV712" s="41"/>
      <c r="PJW712" s="41"/>
      <c r="PJX712" s="36"/>
      <c r="PJY712" s="41"/>
      <c r="PJZ712" s="36"/>
      <c r="PKA712" s="34"/>
      <c r="PKB712" s="34"/>
      <c r="PKC712" s="37"/>
      <c r="PKD712" s="38"/>
      <c r="PKE712" s="34"/>
      <c r="PKF712" s="39"/>
      <c r="PKG712" s="39"/>
      <c r="PKH712" s="39"/>
      <c r="PKI712" s="39"/>
      <c r="PKJ712" s="39"/>
      <c r="PKK712" s="39"/>
      <c r="PKL712" s="39"/>
      <c r="PKM712" s="39"/>
      <c r="PKN712" s="39"/>
      <c r="PKO712" s="39"/>
      <c r="PKP712" s="39"/>
      <c r="PKQ712" s="37"/>
      <c r="PKR712" s="37"/>
      <c r="PKS712" s="37"/>
      <c r="PKT712" s="37"/>
      <c r="PKU712" s="34"/>
      <c r="PKV712" s="40"/>
      <c r="PKW712" s="34"/>
      <c r="PKX712" s="34"/>
      <c r="PKY712" s="35"/>
      <c r="PKZ712" s="36"/>
      <c r="PLA712" s="37"/>
      <c r="PLB712" s="34"/>
      <c r="PLC712" s="34"/>
      <c r="PLD712" s="41"/>
      <c r="PLE712" s="41"/>
      <c r="PLF712" s="41"/>
      <c r="PLG712" s="41"/>
      <c r="PLH712" s="36"/>
      <c r="PLI712" s="41"/>
      <c r="PLJ712" s="36"/>
      <c r="PLK712" s="34"/>
      <c r="PLL712" s="34"/>
      <c r="PLM712" s="37"/>
      <c r="PLN712" s="38"/>
      <c r="PLO712" s="34"/>
      <c r="PLP712" s="39"/>
      <c r="PLQ712" s="39"/>
      <c r="PLR712" s="39"/>
      <c r="PLS712" s="39"/>
      <c r="PLT712" s="39"/>
      <c r="PLU712" s="39"/>
      <c r="PLV712" s="39"/>
      <c r="PLW712" s="39"/>
      <c r="PLX712" s="39"/>
      <c r="PLY712" s="39"/>
      <c r="PLZ712" s="39"/>
      <c r="PMA712" s="37"/>
      <c r="PMB712" s="37"/>
      <c r="PMC712" s="37"/>
      <c r="PMD712" s="37"/>
      <c r="PME712" s="34"/>
      <c r="PMF712" s="40"/>
      <c r="PMG712" s="34"/>
      <c r="PMH712" s="34"/>
      <c r="PMI712" s="35"/>
      <c r="PMJ712" s="36"/>
      <c r="PMK712" s="37"/>
      <c r="PML712" s="34"/>
      <c r="PMM712" s="34"/>
      <c r="PMN712" s="41"/>
      <c r="PMO712" s="41"/>
      <c r="PMP712" s="41"/>
      <c r="PMQ712" s="41"/>
      <c r="PMR712" s="36"/>
      <c r="PMS712" s="41"/>
      <c r="PMT712" s="36"/>
      <c r="PMU712" s="34"/>
      <c r="PMV712" s="34"/>
      <c r="PMW712" s="37"/>
      <c r="PMX712" s="38"/>
      <c r="PMY712" s="34"/>
      <c r="PMZ712" s="39"/>
      <c r="PNA712" s="39"/>
      <c r="PNB712" s="39"/>
      <c r="PNC712" s="39"/>
      <c r="PND712" s="39"/>
      <c r="PNE712" s="39"/>
      <c r="PNF712" s="39"/>
      <c r="PNG712" s="39"/>
      <c r="PNH712" s="39"/>
      <c r="PNI712" s="39"/>
      <c r="PNJ712" s="39"/>
      <c r="PNK712" s="37"/>
      <c r="PNL712" s="37"/>
      <c r="PNM712" s="37"/>
      <c r="PNN712" s="37"/>
      <c r="PNO712" s="34"/>
      <c r="PNP712" s="40"/>
      <c r="PNQ712" s="34"/>
      <c r="PNR712" s="34"/>
      <c r="PNS712" s="35"/>
      <c r="PNT712" s="36"/>
      <c r="PNU712" s="37"/>
      <c r="PNV712" s="34"/>
      <c r="PNW712" s="34"/>
      <c r="PNX712" s="41"/>
      <c r="PNY712" s="41"/>
      <c r="PNZ712" s="41"/>
      <c r="POA712" s="41"/>
      <c r="POB712" s="36"/>
      <c r="POC712" s="41"/>
      <c r="POD712" s="36"/>
      <c r="POE712" s="34"/>
      <c r="POF712" s="34"/>
      <c r="POG712" s="37"/>
      <c r="POH712" s="38"/>
      <c r="POI712" s="34"/>
      <c r="POJ712" s="39"/>
      <c r="POK712" s="39"/>
      <c r="POL712" s="39"/>
      <c r="POM712" s="39"/>
      <c r="PON712" s="39"/>
      <c r="POO712" s="39"/>
      <c r="POP712" s="39"/>
      <c r="POQ712" s="39"/>
      <c r="POR712" s="39"/>
      <c r="POS712" s="39"/>
      <c r="POT712" s="39"/>
      <c r="POU712" s="37"/>
      <c r="POV712" s="37"/>
      <c r="POW712" s="37"/>
      <c r="POX712" s="37"/>
      <c r="POY712" s="34"/>
      <c r="POZ712" s="40"/>
      <c r="PPA712" s="34"/>
      <c r="PPB712" s="34"/>
      <c r="PPC712" s="35"/>
      <c r="PPD712" s="36"/>
      <c r="PPE712" s="37"/>
      <c r="PPF712" s="34"/>
      <c r="PPG712" s="34"/>
      <c r="PPH712" s="41"/>
      <c r="PPI712" s="41"/>
      <c r="PPJ712" s="41"/>
      <c r="PPK712" s="41"/>
      <c r="PPL712" s="36"/>
      <c r="PPM712" s="41"/>
      <c r="PPN712" s="36"/>
      <c r="PPO712" s="34"/>
      <c r="PPP712" s="34"/>
      <c r="PPQ712" s="37"/>
      <c r="PPR712" s="38"/>
      <c r="PPS712" s="34"/>
      <c r="PPT712" s="39"/>
      <c r="PPU712" s="39"/>
      <c r="PPV712" s="39"/>
      <c r="PPW712" s="39"/>
      <c r="PPX712" s="39"/>
      <c r="PPY712" s="39"/>
      <c r="PPZ712" s="39"/>
      <c r="PQA712" s="39"/>
      <c r="PQB712" s="39"/>
      <c r="PQC712" s="39"/>
      <c r="PQD712" s="39"/>
      <c r="PQE712" s="37"/>
      <c r="PQF712" s="37"/>
      <c r="PQG712" s="37"/>
      <c r="PQH712" s="37"/>
      <c r="PQI712" s="34"/>
      <c r="PQJ712" s="40"/>
      <c r="PQK712" s="34"/>
      <c r="PQL712" s="34"/>
      <c r="PQM712" s="35"/>
      <c r="PQN712" s="36"/>
      <c r="PQO712" s="37"/>
      <c r="PQP712" s="34"/>
      <c r="PQQ712" s="34"/>
      <c r="PQR712" s="41"/>
      <c r="PQS712" s="41"/>
      <c r="PQT712" s="41"/>
      <c r="PQU712" s="41"/>
      <c r="PQV712" s="36"/>
      <c r="PQW712" s="41"/>
      <c r="PQX712" s="36"/>
      <c r="PQY712" s="34"/>
      <c r="PQZ712" s="34"/>
      <c r="PRA712" s="37"/>
      <c r="PRB712" s="38"/>
      <c r="PRC712" s="34"/>
      <c r="PRD712" s="39"/>
      <c r="PRE712" s="39"/>
      <c r="PRF712" s="39"/>
      <c r="PRG712" s="39"/>
      <c r="PRH712" s="39"/>
      <c r="PRI712" s="39"/>
      <c r="PRJ712" s="39"/>
      <c r="PRK712" s="39"/>
      <c r="PRL712" s="39"/>
      <c r="PRM712" s="39"/>
      <c r="PRN712" s="39"/>
      <c r="PRO712" s="37"/>
      <c r="PRP712" s="37"/>
      <c r="PRQ712" s="37"/>
      <c r="PRR712" s="37"/>
      <c r="PRS712" s="34"/>
      <c r="PRT712" s="40"/>
      <c r="PRU712" s="34"/>
      <c r="PRV712" s="34"/>
      <c r="PRW712" s="35"/>
      <c r="PRX712" s="36"/>
      <c r="PRY712" s="37"/>
      <c r="PRZ712" s="34"/>
      <c r="PSA712" s="34"/>
      <c r="PSB712" s="41"/>
      <c r="PSC712" s="41"/>
      <c r="PSD712" s="41"/>
      <c r="PSE712" s="41"/>
      <c r="PSF712" s="36"/>
      <c r="PSG712" s="41"/>
      <c r="PSH712" s="36"/>
      <c r="PSI712" s="34"/>
      <c r="PSJ712" s="34"/>
      <c r="PSK712" s="37"/>
      <c r="PSL712" s="38"/>
      <c r="PSM712" s="34"/>
      <c r="PSN712" s="39"/>
      <c r="PSO712" s="39"/>
      <c r="PSP712" s="39"/>
      <c r="PSQ712" s="39"/>
      <c r="PSR712" s="39"/>
      <c r="PSS712" s="39"/>
      <c r="PST712" s="39"/>
      <c r="PSU712" s="39"/>
      <c r="PSV712" s="39"/>
      <c r="PSW712" s="39"/>
      <c r="PSX712" s="39"/>
      <c r="PSY712" s="37"/>
      <c r="PSZ712" s="37"/>
      <c r="PTA712" s="37"/>
      <c r="PTB712" s="37"/>
      <c r="PTC712" s="34"/>
      <c r="PTD712" s="40"/>
      <c r="PTE712" s="34"/>
      <c r="PTF712" s="34"/>
      <c r="PTG712" s="35"/>
      <c r="PTH712" s="36"/>
      <c r="PTI712" s="37"/>
      <c r="PTJ712" s="34"/>
      <c r="PTK712" s="34"/>
      <c r="PTL712" s="41"/>
      <c r="PTM712" s="41"/>
      <c r="PTN712" s="41"/>
      <c r="PTO712" s="41"/>
      <c r="PTP712" s="36"/>
      <c r="PTQ712" s="41"/>
      <c r="PTR712" s="36"/>
      <c r="PTS712" s="34"/>
      <c r="PTT712" s="34"/>
      <c r="PTU712" s="37"/>
      <c r="PTV712" s="38"/>
      <c r="PTW712" s="34"/>
      <c r="PTX712" s="39"/>
      <c r="PTY712" s="39"/>
      <c r="PTZ712" s="39"/>
      <c r="PUA712" s="39"/>
      <c r="PUB712" s="39"/>
      <c r="PUC712" s="39"/>
      <c r="PUD712" s="39"/>
      <c r="PUE712" s="39"/>
      <c r="PUF712" s="39"/>
      <c r="PUG712" s="39"/>
      <c r="PUH712" s="39"/>
      <c r="PUI712" s="37"/>
      <c r="PUJ712" s="37"/>
      <c r="PUK712" s="37"/>
      <c r="PUL712" s="37"/>
      <c r="PUM712" s="34"/>
      <c r="PUN712" s="40"/>
      <c r="PUO712" s="34"/>
      <c r="PUP712" s="34"/>
      <c r="PUQ712" s="35"/>
      <c r="PUR712" s="36"/>
      <c r="PUS712" s="37"/>
      <c r="PUT712" s="34"/>
      <c r="PUU712" s="34"/>
      <c r="PUV712" s="41"/>
      <c r="PUW712" s="41"/>
      <c r="PUX712" s="41"/>
      <c r="PUY712" s="41"/>
      <c r="PUZ712" s="36"/>
      <c r="PVA712" s="41"/>
      <c r="PVB712" s="36"/>
      <c r="PVC712" s="34"/>
      <c r="PVD712" s="34"/>
      <c r="PVE712" s="37"/>
      <c r="PVF712" s="38"/>
      <c r="PVG712" s="34"/>
      <c r="PVH712" s="39"/>
      <c r="PVI712" s="39"/>
      <c r="PVJ712" s="39"/>
      <c r="PVK712" s="39"/>
      <c r="PVL712" s="39"/>
      <c r="PVM712" s="39"/>
      <c r="PVN712" s="39"/>
      <c r="PVO712" s="39"/>
      <c r="PVP712" s="39"/>
      <c r="PVQ712" s="39"/>
      <c r="PVR712" s="39"/>
      <c r="PVS712" s="37"/>
      <c r="PVT712" s="37"/>
      <c r="PVU712" s="37"/>
      <c r="PVV712" s="37"/>
      <c r="PVW712" s="34"/>
      <c r="PVX712" s="40"/>
      <c r="PVY712" s="34"/>
      <c r="PVZ712" s="34"/>
      <c r="PWA712" s="35"/>
      <c r="PWB712" s="36"/>
      <c r="PWC712" s="37"/>
      <c r="PWD712" s="34"/>
      <c r="PWE712" s="34"/>
      <c r="PWF712" s="41"/>
      <c r="PWG712" s="41"/>
      <c r="PWH712" s="41"/>
      <c r="PWI712" s="41"/>
      <c r="PWJ712" s="36"/>
      <c r="PWK712" s="41"/>
      <c r="PWL712" s="36"/>
      <c r="PWM712" s="34"/>
      <c r="PWN712" s="34"/>
      <c r="PWO712" s="37"/>
      <c r="PWP712" s="38"/>
      <c r="PWQ712" s="34"/>
      <c r="PWR712" s="39"/>
      <c r="PWS712" s="39"/>
      <c r="PWT712" s="39"/>
      <c r="PWU712" s="39"/>
      <c r="PWV712" s="39"/>
      <c r="PWW712" s="39"/>
      <c r="PWX712" s="39"/>
      <c r="PWY712" s="39"/>
      <c r="PWZ712" s="39"/>
      <c r="PXA712" s="39"/>
      <c r="PXB712" s="39"/>
      <c r="PXC712" s="37"/>
      <c r="PXD712" s="37"/>
      <c r="PXE712" s="37"/>
      <c r="PXF712" s="37"/>
      <c r="PXG712" s="34"/>
      <c r="PXH712" s="40"/>
      <c r="PXI712" s="34"/>
      <c r="PXJ712" s="34"/>
      <c r="PXK712" s="35"/>
      <c r="PXL712" s="36"/>
      <c r="PXM712" s="37"/>
      <c r="PXN712" s="34"/>
      <c r="PXO712" s="34"/>
      <c r="PXP712" s="41"/>
      <c r="PXQ712" s="41"/>
      <c r="PXR712" s="41"/>
      <c r="PXS712" s="41"/>
      <c r="PXT712" s="36"/>
      <c r="PXU712" s="41"/>
      <c r="PXV712" s="36"/>
      <c r="PXW712" s="34"/>
      <c r="PXX712" s="34"/>
      <c r="PXY712" s="37"/>
      <c r="PXZ712" s="38"/>
      <c r="PYA712" s="34"/>
      <c r="PYB712" s="39"/>
      <c r="PYC712" s="39"/>
      <c r="PYD712" s="39"/>
      <c r="PYE712" s="39"/>
      <c r="PYF712" s="39"/>
      <c r="PYG712" s="39"/>
      <c r="PYH712" s="39"/>
      <c r="PYI712" s="39"/>
      <c r="PYJ712" s="39"/>
      <c r="PYK712" s="39"/>
      <c r="PYL712" s="39"/>
      <c r="PYM712" s="37"/>
      <c r="PYN712" s="37"/>
      <c r="PYO712" s="37"/>
      <c r="PYP712" s="37"/>
      <c r="PYQ712" s="34"/>
      <c r="PYR712" s="40"/>
      <c r="PYS712" s="34"/>
      <c r="PYT712" s="34"/>
      <c r="PYU712" s="35"/>
      <c r="PYV712" s="36"/>
      <c r="PYW712" s="37"/>
      <c r="PYX712" s="34"/>
      <c r="PYY712" s="34"/>
      <c r="PYZ712" s="41"/>
      <c r="PZA712" s="41"/>
      <c r="PZB712" s="41"/>
      <c r="PZC712" s="41"/>
      <c r="PZD712" s="36"/>
      <c r="PZE712" s="41"/>
      <c r="PZF712" s="36"/>
      <c r="PZG712" s="34"/>
      <c r="PZH712" s="34"/>
      <c r="PZI712" s="37"/>
      <c r="PZJ712" s="38"/>
      <c r="PZK712" s="34"/>
      <c r="PZL712" s="39"/>
      <c r="PZM712" s="39"/>
      <c r="PZN712" s="39"/>
      <c r="PZO712" s="39"/>
      <c r="PZP712" s="39"/>
      <c r="PZQ712" s="39"/>
      <c r="PZR712" s="39"/>
      <c r="PZS712" s="39"/>
      <c r="PZT712" s="39"/>
      <c r="PZU712" s="39"/>
      <c r="PZV712" s="39"/>
      <c r="PZW712" s="37"/>
      <c r="PZX712" s="37"/>
      <c r="PZY712" s="37"/>
      <c r="PZZ712" s="37"/>
      <c r="QAA712" s="34"/>
      <c r="QAB712" s="40"/>
      <c r="QAC712" s="34"/>
      <c r="QAD712" s="34"/>
      <c r="QAE712" s="35"/>
      <c r="QAF712" s="36"/>
      <c r="QAG712" s="37"/>
      <c r="QAH712" s="34"/>
      <c r="QAI712" s="34"/>
      <c r="QAJ712" s="41"/>
      <c r="QAK712" s="41"/>
      <c r="QAL712" s="41"/>
      <c r="QAM712" s="41"/>
      <c r="QAN712" s="36"/>
      <c r="QAO712" s="41"/>
      <c r="QAP712" s="36"/>
      <c r="QAQ712" s="34"/>
      <c r="QAR712" s="34"/>
      <c r="QAS712" s="37"/>
      <c r="QAT712" s="38"/>
      <c r="QAU712" s="34"/>
      <c r="QAV712" s="39"/>
      <c r="QAW712" s="39"/>
      <c r="QAX712" s="39"/>
      <c r="QAY712" s="39"/>
      <c r="QAZ712" s="39"/>
      <c r="QBA712" s="39"/>
      <c r="QBB712" s="39"/>
      <c r="QBC712" s="39"/>
      <c r="QBD712" s="39"/>
      <c r="QBE712" s="39"/>
      <c r="QBF712" s="39"/>
      <c r="QBG712" s="37"/>
      <c r="QBH712" s="37"/>
      <c r="QBI712" s="37"/>
      <c r="QBJ712" s="37"/>
      <c r="QBK712" s="34"/>
      <c r="QBL712" s="40"/>
      <c r="QBM712" s="34"/>
      <c r="QBN712" s="34"/>
      <c r="QBO712" s="35"/>
      <c r="QBP712" s="36"/>
      <c r="QBQ712" s="37"/>
      <c r="QBR712" s="34"/>
      <c r="QBS712" s="34"/>
      <c r="QBT712" s="41"/>
      <c r="QBU712" s="41"/>
      <c r="QBV712" s="41"/>
      <c r="QBW712" s="41"/>
      <c r="QBX712" s="36"/>
      <c r="QBY712" s="41"/>
      <c r="QBZ712" s="36"/>
      <c r="QCA712" s="34"/>
      <c r="QCB712" s="34"/>
      <c r="QCC712" s="37"/>
      <c r="QCD712" s="38"/>
      <c r="QCE712" s="34"/>
      <c r="QCF712" s="39"/>
      <c r="QCG712" s="39"/>
      <c r="QCH712" s="39"/>
      <c r="QCI712" s="39"/>
      <c r="QCJ712" s="39"/>
      <c r="QCK712" s="39"/>
      <c r="QCL712" s="39"/>
      <c r="QCM712" s="39"/>
      <c r="QCN712" s="39"/>
      <c r="QCO712" s="39"/>
      <c r="QCP712" s="39"/>
      <c r="QCQ712" s="37"/>
      <c r="QCR712" s="37"/>
      <c r="QCS712" s="37"/>
      <c r="QCT712" s="37"/>
      <c r="QCU712" s="34"/>
      <c r="QCV712" s="40"/>
      <c r="QCW712" s="34"/>
      <c r="QCX712" s="34"/>
      <c r="QCY712" s="35"/>
      <c r="QCZ712" s="36"/>
      <c r="QDA712" s="37"/>
      <c r="QDB712" s="34"/>
      <c r="QDC712" s="34"/>
      <c r="QDD712" s="41"/>
      <c r="QDE712" s="41"/>
      <c r="QDF712" s="41"/>
      <c r="QDG712" s="41"/>
      <c r="QDH712" s="36"/>
      <c r="QDI712" s="41"/>
      <c r="QDJ712" s="36"/>
      <c r="QDK712" s="34"/>
      <c r="QDL712" s="34"/>
      <c r="QDM712" s="37"/>
      <c r="QDN712" s="38"/>
      <c r="QDO712" s="34"/>
      <c r="QDP712" s="39"/>
      <c r="QDQ712" s="39"/>
      <c r="QDR712" s="39"/>
      <c r="QDS712" s="39"/>
      <c r="QDT712" s="39"/>
      <c r="QDU712" s="39"/>
      <c r="QDV712" s="39"/>
      <c r="QDW712" s="39"/>
      <c r="QDX712" s="39"/>
      <c r="QDY712" s="39"/>
      <c r="QDZ712" s="39"/>
      <c r="QEA712" s="37"/>
      <c r="QEB712" s="37"/>
      <c r="QEC712" s="37"/>
      <c r="QED712" s="37"/>
      <c r="QEE712" s="34"/>
      <c r="QEF712" s="40"/>
      <c r="QEG712" s="34"/>
      <c r="QEH712" s="34"/>
      <c r="QEI712" s="35"/>
      <c r="QEJ712" s="36"/>
      <c r="QEK712" s="37"/>
      <c r="QEL712" s="34"/>
      <c r="QEM712" s="34"/>
      <c r="QEN712" s="41"/>
      <c r="QEO712" s="41"/>
      <c r="QEP712" s="41"/>
      <c r="QEQ712" s="41"/>
      <c r="QER712" s="36"/>
      <c r="QES712" s="41"/>
      <c r="QET712" s="36"/>
      <c r="QEU712" s="34"/>
      <c r="QEV712" s="34"/>
      <c r="QEW712" s="37"/>
      <c r="QEX712" s="38"/>
      <c r="QEY712" s="34"/>
      <c r="QEZ712" s="39"/>
      <c r="QFA712" s="39"/>
      <c r="QFB712" s="39"/>
      <c r="QFC712" s="39"/>
      <c r="QFD712" s="39"/>
      <c r="QFE712" s="39"/>
      <c r="QFF712" s="39"/>
      <c r="QFG712" s="39"/>
      <c r="QFH712" s="39"/>
      <c r="QFI712" s="39"/>
      <c r="QFJ712" s="39"/>
      <c r="QFK712" s="37"/>
      <c r="QFL712" s="37"/>
      <c r="QFM712" s="37"/>
      <c r="QFN712" s="37"/>
      <c r="QFO712" s="34"/>
      <c r="QFP712" s="40"/>
      <c r="QFQ712" s="34"/>
      <c r="QFR712" s="34"/>
      <c r="QFS712" s="35"/>
      <c r="QFT712" s="36"/>
      <c r="QFU712" s="37"/>
      <c r="QFV712" s="34"/>
      <c r="QFW712" s="34"/>
      <c r="QFX712" s="41"/>
      <c r="QFY712" s="41"/>
      <c r="QFZ712" s="41"/>
      <c r="QGA712" s="41"/>
      <c r="QGB712" s="36"/>
      <c r="QGC712" s="41"/>
      <c r="QGD712" s="36"/>
      <c r="QGE712" s="34"/>
      <c r="QGF712" s="34"/>
      <c r="QGG712" s="37"/>
      <c r="QGH712" s="38"/>
      <c r="QGI712" s="34"/>
      <c r="QGJ712" s="39"/>
      <c r="QGK712" s="39"/>
      <c r="QGL712" s="39"/>
      <c r="QGM712" s="39"/>
      <c r="QGN712" s="39"/>
      <c r="QGO712" s="39"/>
      <c r="QGP712" s="39"/>
      <c r="QGQ712" s="39"/>
      <c r="QGR712" s="39"/>
      <c r="QGS712" s="39"/>
      <c r="QGT712" s="39"/>
      <c r="QGU712" s="37"/>
      <c r="QGV712" s="37"/>
      <c r="QGW712" s="37"/>
      <c r="QGX712" s="37"/>
      <c r="QGY712" s="34"/>
      <c r="QGZ712" s="40"/>
      <c r="QHA712" s="34"/>
      <c r="QHB712" s="34"/>
      <c r="QHC712" s="35"/>
      <c r="QHD712" s="36"/>
      <c r="QHE712" s="37"/>
      <c r="QHF712" s="34"/>
      <c r="QHG712" s="34"/>
      <c r="QHH712" s="41"/>
      <c r="QHI712" s="41"/>
      <c r="QHJ712" s="41"/>
      <c r="QHK712" s="41"/>
      <c r="QHL712" s="36"/>
      <c r="QHM712" s="41"/>
      <c r="QHN712" s="36"/>
      <c r="QHO712" s="34"/>
      <c r="QHP712" s="34"/>
      <c r="QHQ712" s="37"/>
      <c r="QHR712" s="38"/>
      <c r="QHS712" s="34"/>
      <c r="QHT712" s="39"/>
      <c r="QHU712" s="39"/>
      <c r="QHV712" s="39"/>
      <c r="QHW712" s="39"/>
      <c r="QHX712" s="39"/>
      <c r="QHY712" s="39"/>
      <c r="QHZ712" s="39"/>
      <c r="QIA712" s="39"/>
      <c r="QIB712" s="39"/>
      <c r="QIC712" s="39"/>
      <c r="QID712" s="39"/>
      <c r="QIE712" s="37"/>
      <c r="QIF712" s="37"/>
      <c r="QIG712" s="37"/>
      <c r="QIH712" s="37"/>
      <c r="QII712" s="34"/>
      <c r="QIJ712" s="40"/>
      <c r="QIK712" s="34"/>
      <c r="QIL712" s="34"/>
      <c r="QIM712" s="35"/>
      <c r="QIN712" s="36"/>
      <c r="QIO712" s="37"/>
      <c r="QIP712" s="34"/>
      <c r="QIQ712" s="34"/>
      <c r="QIR712" s="41"/>
      <c r="QIS712" s="41"/>
      <c r="QIT712" s="41"/>
      <c r="QIU712" s="41"/>
      <c r="QIV712" s="36"/>
      <c r="QIW712" s="41"/>
      <c r="QIX712" s="36"/>
      <c r="QIY712" s="34"/>
      <c r="QIZ712" s="34"/>
      <c r="QJA712" s="37"/>
      <c r="QJB712" s="38"/>
      <c r="QJC712" s="34"/>
      <c r="QJD712" s="39"/>
      <c r="QJE712" s="39"/>
      <c r="QJF712" s="39"/>
      <c r="QJG712" s="39"/>
      <c r="QJH712" s="39"/>
      <c r="QJI712" s="39"/>
      <c r="QJJ712" s="39"/>
      <c r="QJK712" s="39"/>
      <c r="QJL712" s="39"/>
      <c r="QJM712" s="39"/>
      <c r="QJN712" s="39"/>
      <c r="QJO712" s="37"/>
      <c r="QJP712" s="37"/>
      <c r="QJQ712" s="37"/>
      <c r="QJR712" s="37"/>
      <c r="QJS712" s="34"/>
      <c r="QJT712" s="40"/>
      <c r="QJU712" s="34"/>
      <c r="QJV712" s="34"/>
      <c r="QJW712" s="35"/>
      <c r="QJX712" s="36"/>
      <c r="QJY712" s="37"/>
      <c r="QJZ712" s="34"/>
      <c r="QKA712" s="34"/>
      <c r="QKB712" s="41"/>
      <c r="QKC712" s="41"/>
      <c r="QKD712" s="41"/>
      <c r="QKE712" s="41"/>
      <c r="QKF712" s="36"/>
      <c r="QKG712" s="41"/>
      <c r="QKH712" s="36"/>
      <c r="QKI712" s="34"/>
      <c r="QKJ712" s="34"/>
      <c r="QKK712" s="37"/>
      <c r="QKL712" s="38"/>
      <c r="QKM712" s="34"/>
      <c r="QKN712" s="39"/>
      <c r="QKO712" s="39"/>
      <c r="QKP712" s="39"/>
      <c r="QKQ712" s="39"/>
      <c r="QKR712" s="39"/>
      <c r="QKS712" s="39"/>
      <c r="QKT712" s="39"/>
      <c r="QKU712" s="39"/>
      <c r="QKV712" s="39"/>
      <c r="QKW712" s="39"/>
      <c r="QKX712" s="39"/>
      <c r="QKY712" s="37"/>
      <c r="QKZ712" s="37"/>
      <c r="QLA712" s="37"/>
      <c r="QLB712" s="37"/>
      <c r="QLC712" s="34"/>
      <c r="QLD712" s="40"/>
      <c r="QLE712" s="34"/>
      <c r="QLF712" s="34"/>
      <c r="QLG712" s="35"/>
      <c r="QLH712" s="36"/>
      <c r="QLI712" s="37"/>
      <c r="QLJ712" s="34"/>
      <c r="QLK712" s="34"/>
      <c r="QLL712" s="41"/>
      <c r="QLM712" s="41"/>
      <c r="QLN712" s="41"/>
      <c r="QLO712" s="41"/>
      <c r="QLP712" s="36"/>
      <c r="QLQ712" s="41"/>
      <c r="QLR712" s="36"/>
      <c r="QLS712" s="34"/>
      <c r="QLT712" s="34"/>
      <c r="QLU712" s="37"/>
      <c r="QLV712" s="38"/>
      <c r="QLW712" s="34"/>
      <c r="QLX712" s="39"/>
      <c r="QLY712" s="39"/>
      <c r="QLZ712" s="39"/>
      <c r="QMA712" s="39"/>
      <c r="QMB712" s="39"/>
      <c r="QMC712" s="39"/>
      <c r="QMD712" s="39"/>
      <c r="QME712" s="39"/>
      <c r="QMF712" s="39"/>
      <c r="QMG712" s="39"/>
      <c r="QMH712" s="39"/>
      <c r="QMI712" s="37"/>
      <c r="QMJ712" s="37"/>
      <c r="QMK712" s="37"/>
      <c r="QML712" s="37"/>
      <c r="QMM712" s="34"/>
      <c r="QMN712" s="40"/>
      <c r="QMO712" s="34"/>
      <c r="QMP712" s="34"/>
      <c r="QMQ712" s="35"/>
      <c r="QMR712" s="36"/>
      <c r="QMS712" s="37"/>
      <c r="QMT712" s="34"/>
      <c r="QMU712" s="34"/>
      <c r="QMV712" s="41"/>
      <c r="QMW712" s="41"/>
      <c r="QMX712" s="41"/>
      <c r="QMY712" s="41"/>
      <c r="QMZ712" s="36"/>
      <c r="QNA712" s="41"/>
      <c r="QNB712" s="36"/>
      <c r="QNC712" s="34"/>
      <c r="QND712" s="34"/>
      <c r="QNE712" s="37"/>
      <c r="QNF712" s="38"/>
      <c r="QNG712" s="34"/>
      <c r="QNH712" s="39"/>
      <c r="QNI712" s="39"/>
      <c r="QNJ712" s="39"/>
      <c r="QNK712" s="39"/>
      <c r="QNL712" s="39"/>
      <c r="QNM712" s="39"/>
      <c r="QNN712" s="39"/>
      <c r="QNO712" s="39"/>
      <c r="QNP712" s="39"/>
      <c r="QNQ712" s="39"/>
      <c r="QNR712" s="39"/>
      <c r="QNS712" s="37"/>
      <c r="QNT712" s="37"/>
      <c r="QNU712" s="37"/>
      <c r="QNV712" s="37"/>
      <c r="QNW712" s="34"/>
      <c r="QNX712" s="40"/>
      <c r="QNY712" s="34"/>
      <c r="QNZ712" s="34"/>
      <c r="QOA712" s="35"/>
      <c r="QOB712" s="36"/>
      <c r="QOC712" s="37"/>
      <c r="QOD712" s="34"/>
      <c r="QOE712" s="34"/>
      <c r="QOF712" s="41"/>
      <c r="QOG712" s="41"/>
      <c r="QOH712" s="41"/>
      <c r="QOI712" s="41"/>
      <c r="QOJ712" s="36"/>
      <c r="QOK712" s="41"/>
      <c r="QOL712" s="36"/>
      <c r="QOM712" s="34"/>
      <c r="QON712" s="34"/>
      <c r="QOO712" s="37"/>
      <c r="QOP712" s="38"/>
      <c r="QOQ712" s="34"/>
      <c r="QOR712" s="39"/>
      <c r="QOS712" s="39"/>
      <c r="QOT712" s="39"/>
      <c r="QOU712" s="39"/>
      <c r="QOV712" s="39"/>
      <c r="QOW712" s="39"/>
      <c r="QOX712" s="39"/>
      <c r="QOY712" s="39"/>
      <c r="QOZ712" s="39"/>
      <c r="QPA712" s="39"/>
      <c r="QPB712" s="39"/>
      <c r="QPC712" s="37"/>
      <c r="QPD712" s="37"/>
      <c r="QPE712" s="37"/>
      <c r="QPF712" s="37"/>
      <c r="QPG712" s="34"/>
      <c r="QPH712" s="40"/>
      <c r="QPI712" s="34"/>
      <c r="QPJ712" s="34"/>
      <c r="QPK712" s="35"/>
      <c r="QPL712" s="36"/>
      <c r="QPM712" s="37"/>
      <c r="QPN712" s="34"/>
      <c r="QPO712" s="34"/>
      <c r="QPP712" s="41"/>
      <c r="QPQ712" s="41"/>
      <c r="QPR712" s="41"/>
      <c r="QPS712" s="41"/>
      <c r="QPT712" s="36"/>
      <c r="QPU712" s="41"/>
      <c r="QPV712" s="36"/>
      <c r="QPW712" s="34"/>
      <c r="QPX712" s="34"/>
      <c r="QPY712" s="37"/>
      <c r="QPZ712" s="38"/>
      <c r="QQA712" s="34"/>
      <c r="QQB712" s="39"/>
      <c r="QQC712" s="39"/>
      <c r="QQD712" s="39"/>
      <c r="QQE712" s="39"/>
      <c r="QQF712" s="39"/>
      <c r="QQG712" s="39"/>
      <c r="QQH712" s="39"/>
      <c r="QQI712" s="39"/>
      <c r="QQJ712" s="39"/>
      <c r="QQK712" s="39"/>
      <c r="QQL712" s="39"/>
      <c r="QQM712" s="37"/>
      <c r="QQN712" s="37"/>
      <c r="QQO712" s="37"/>
      <c r="QQP712" s="37"/>
      <c r="QQQ712" s="34"/>
      <c r="QQR712" s="40"/>
      <c r="QQS712" s="34"/>
      <c r="QQT712" s="34"/>
      <c r="QQU712" s="35"/>
      <c r="QQV712" s="36"/>
      <c r="QQW712" s="37"/>
      <c r="QQX712" s="34"/>
      <c r="QQY712" s="34"/>
      <c r="QQZ712" s="41"/>
      <c r="QRA712" s="41"/>
      <c r="QRB712" s="41"/>
      <c r="QRC712" s="41"/>
      <c r="QRD712" s="36"/>
      <c r="QRE712" s="41"/>
      <c r="QRF712" s="36"/>
      <c r="QRG712" s="34"/>
      <c r="QRH712" s="34"/>
      <c r="QRI712" s="37"/>
      <c r="QRJ712" s="38"/>
      <c r="QRK712" s="34"/>
      <c r="QRL712" s="39"/>
      <c r="QRM712" s="39"/>
      <c r="QRN712" s="39"/>
      <c r="QRO712" s="39"/>
      <c r="QRP712" s="39"/>
      <c r="QRQ712" s="39"/>
      <c r="QRR712" s="39"/>
      <c r="QRS712" s="39"/>
      <c r="QRT712" s="39"/>
      <c r="QRU712" s="39"/>
      <c r="QRV712" s="39"/>
      <c r="QRW712" s="37"/>
      <c r="QRX712" s="37"/>
      <c r="QRY712" s="37"/>
      <c r="QRZ712" s="37"/>
      <c r="QSA712" s="34"/>
      <c r="QSB712" s="40"/>
      <c r="QSC712" s="34"/>
      <c r="QSD712" s="34"/>
      <c r="QSE712" s="35"/>
      <c r="QSF712" s="36"/>
      <c r="QSG712" s="37"/>
      <c r="QSH712" s="34"/>
      <c r="QSI712" s="34"/>
      <c r="QSJ712" s="41"/>
      <c r="QSK712" s="41"/>
      <c r="QSL712" s="41"/>
      <c r="QSM712" s="41"/>
      <c r="QSN712" s="36"/>
      <c r="QSO712" s="41"/>
      <c r="QSP712" s="36"/>
      <c r="QSQ712" s="34"/>
      <c r="QSR712" s="34"/>
      <c r="QSS712" s="37"/>
      <c r="QST712" s="38"/>
      <c r="QSU712" s="34"/>
      <c r="QSV712" s="39"/>
      <c r="QSW712" s="39"/>
      <c r="QSX712" s="39"/>
      <c r="QSY712" s="39"/>
      <c r="QSZ712" s="39"/>
      <c r="QTA712" s="39"/>
      <c r="QTB712" s="39"/>
      <c r="QTC712" s="39"/>
      <c r="QTD712" s="39"/>
      <c r="QTE712" s="39"/>
      <c r="QTF712" s="39"/>
      <c r="QTG712" s="37"/>
      <c r="QTH712" s="37"/>
      <c r="QTI712" s="37"/>
      <c r="QTJ712" s="37"/>
      <c r="QTK712" s="34"/>
      <c r="QTL712" s="40"/>
      <c r="QTM712" s="34"/>
      <c r="QTN712" s="34"/>
      <c r="QTO712" s="35"/>
      <c r="QTP712" s="36"/>
      <c r="QTQ712" s="37"/>
      <c r="QTR712" s="34"/>
      <c r="QTS712" s="34"/>
      <c r="QTT712" s="41"/>
      <c r="QTU712" s="41"/>
      <c r="QTV712" s="41"/>
      <c r="QTW712" s="41"/>
      <c r="QTX712" s="36"/>
      <c r="QTY712" s="41"/>
      <c r="QTZ712" s="36"/>
      <c r="QUA712" s="34"/>
      <c r="QUB712" s="34"/>
      <c r="QUC712" s="37"/>
      <c r="QUD712" s="38"/>
      <c r="QUE712" s="34"/>
      <c r="QUF712" s="39"/>
      <c r="QUG712" s="39"/>
      <c r="QUH712" s="39"/>
      <c r="QUI712" s="39"/>
      <c r="QUJ712" s="39"/>
      <c r="QUK712" s="39"/>
      <c r="QUL712" s="39"/>
      <c r="QUM712" s="39"/>
      <c r="QUN712" s="39"/>
      <c r="QUO712" s="39"/>
      <c r="QUP712" s="39"/>
      <c r="QUQ712" s="37"/>
      <c r="QUR712" s="37"/>
      <c r="QUS712" s="37"/>
      <c r="QUT712" s="37"/>
      <c r="QUU712" s="34"/>
      <c r="QUV712" s="40"/>
      <c r="QUW712" s="34"/>
      <c r="QUX712" s="34"/>
      <c r="QUY712" s="35"/>
      <c r="QUZ712" s="36"/>
      <c r="QVA712" s="37"/>
      <c r="QVB712" s="34"/>
      <c r="QVC712" s="34"/>
      <c r="QVD712" s="41"/>
      <c r="QVE712" s="41"/>
      <c r="QVF712" s="41"/>
      <c r="QVG712" s="41"/>
      <c r="QVH712" s="36"/>
      <c r="QVI712" s="41"/>
      <c r="QVJ712" s="36"/>
      <c r="QVK712" s="34"/>
      <c r="QVL712" s="34"/>
      <c r="QVM712" s="37"/>
      <c r="QVN712" s="38"/>
      <c r="QVO712" s="34"/>
      <c r="QVP712" s="39"/>
      <c r="QVQ712" s="39"/>
      <c r="QVR712" s="39"/>
      <c r="QVS712" s="39"/>
      <c r="QVT712" s="39"/>
      <c r="QVU712" s="39"/>
      <c r="QVV712" s="39"/>
      <c r="QVW712" s="39"/>
      <c r="QVX712" s="39"/>
      <c r="QVY712" s="39"/>
      <c r="QVZ712" s="39"/>
      <c r="QWA712" s="37"/>
      <c r="QWB712" s="37"/>
      <c r="QWC712" s="37"/>
      <c r="QWD712" s="37"/>
      <c r="QWE712" s="34"/>
      <c r="QWF712" s="40"/>
      <c r="QWG712" s="34"/>
      <c r="QWH712" s="34"/>
      <c r="QWI712" s="35"/>
      <c r="QWJ712" s="36"/>
      <c r="QWK712" s="37"/>
      <c r="QWL712" s="34"/>
      <c r="QWM712" s="34"/>
      <c r="QWN712" s="41"/>
      <c r="QWO712" s="41"/>
      <c r="QWP712" s="41"/>
      <c r="QWQ712" s="41"/>
      <c r="QWR712" s="36"/>
      <c r="QWS712" s="41"/>
      <c r="QWT712" s="36"/>
      <c r="QWU712" s="34"/>
      <c r="QWV712" s="34"/>
      <c r="QWW712" s="37"/>
      <c r="QWX712" s="38"/>
      <c r="QWY712" s="34"/>
      <c r="QWZ712" s="39"/>
      <c r="QXA712" s="39"/>
      <c r="QXB712" s="39"/>
      <c r="QXC712" s="39"/>
      <c r="QXD712" s="39"/>
      <c r="QXE712" s="39"/>
      <c r="QXF712" s="39"/>
      <c r="QXG712" s="39"/>
      <c r="QXH712" s="39"/>
      <c r="QXI712" s="39"/>
      <c r="QXJ712" s="39"/>
      <c r="QXK712" s="37"/>
      <c r="QXL712" s="37"/>
      <c r="QXM712" s="37"/>
      <c r="QXN712" s="37"/>
      <c r="QXO712" s="34"/>
      <c r="QXP712" s="40"/>
      <c r="QXQ712" s="34"/>
      <c r="QXR712" s="34"/>
      <c r="QXS712" s="35"/>
      <c r="QXT712" s="36"/>
      <c r="QXU712" s="37"/>
      <c r="QXV712" s="34"/>
      <c r="QXW712" s="34"/>
      <c r="QXX712" s="41"/>
      <c r="QXY712" s="41"/>
      <c r="QXZ712" s="41"/>
      <c r="QYA712" s="41"/>
      <c r="QYB712" s="36"/>
      <c r="QYC712" s="41"/>
      <c r="QYD712" s="36"/>
      <c r="QYE712" s="34"/>
      <c r="QYF712" s="34"/>
      <c r="QYG712" s="37"/>
      <c r="QYH712" s="38"/>
      <c r="QYI712" s="34"/>
      <c r="QYJ712" s="39"/>
      <c r="QYK712" s="39"/>
      <c r="QYL712" s="39"/>
      <c r="QYM712" s="39"/>
      <c r="QYN712" s="39"/>
      <c r="QYO712" s="39"/>
      <c r="QYP712" s="39"/>
      <c r="QYQ712" s="39"/>
      <c r="QYR712" s="39"/>
      <c r="QYS712" s="39"/>
      <c r="QYT712" s="39"/>
      <c r="QYU712" s="37"/>
      <c r="QYV712" s="37"/>
      <c r="QYW712" s="37"/>
      <c r="QYX712" s="37"/>
      <c r="QYY712" s="34"/>
      <c r="QYZ712" s="40"/>
      <c r="QZA712" s="34"/>
      <c r="QZB712" s="34"/>
      <c r="QZC712" s="35"/>
      <c r="QZD712" s="36"/>
      <c r="QZE712" s="37"/>
      <c r="QZF712" s="34"/>
      <c r="QZG712" s="34"/>
      <c r="QZH712" s="41"/>
      <c r="QZI712" s="41"/>
      <c r="QZJ712" s="41"/>
      <c r="QZK712" s="41"/>
      <c r="QZL712" s="36"/>
      <c r="QZM712" s="41"/>
      <c r="QZN712" s="36"/>
      <c r="QZO712" s="34"/>
      <c r="QZP712" s="34"/>
      <c r="QZQ712" s="37"/>
      <c r="QZR712" s="38"/>
      <c r="QZS712" s="34"/>
      <c r="QZT712" s="39"/>
      <c r="QZU712" s="39"/>
      <c r="QZV712" s="39"/>
      <c r="QZW712" s="39"/>
      <c r="QZX712" s="39"/>
      <c r="QZY712" s="39"/>
      <c r="QZZ712" s="39"/>
      <c r="RAA712" s="39"/>
      <c r="RAB712" s="39"/>
      <c r="RAC712" s="39"/>
      <c r="RAD712" s="39"/>
      <c r="RAE712" s="37"/>
      <c r="RAF712" s="37"/>
      <c r="RAG712" s="37"/>
      <c r="RAH712" s="37"/>
      <c r="RAI712" s="34"/>
      <c r="RAJ712" s="40"/>
      <c r="RAK712" s="34"/>
      <c r="RAL712" s="34"/>
      <c r="RAM712" s="35"/>
      <c r="RAN712" s="36"/>
      <c r="RAO712" s="37"/>
      <c r="RAP712" s="34"/>
      <c r="RAQ712" s="34"/>
      <c r="RAR712" s="41"/>
      <c r="RAS712" s="41"/>
      <c r="RAT712" s="41"/>
      <c r="RAU712" s="41"/>
      <c r="RAV712" s="36"/>
      <c r="RAW712" s="41"/>
      <c r="RAX712" s="36"/>
      <c r="RAY712" s="34"/>
      <c r="RAZ712" s="34"/>
      <c r="RBA712" s="37"/>
      <c r="RBB712" s="38"/>
      <c r="RBC712" s="34"/>
      <c r="RBD712" s="39"/>
      <c r="RBE712" s="39"/>
      <c r="RBF712" s="39"/>
      <c r="RBG712" s="39"/>
      <c r="RBH712" s="39"/>
      <c r="RBI712" s="39"/>
      <c r="RBJ712" s="39"/>
      <c r="RBK712" s="39"/>
      <c r="RBL712" s="39"/>
      <c r="RBM712" s="39"/>
      <c r="RBN712" s="39"/>
      <c r="RBO712" s="37"/>
      <c r="RBP712" s="37"/>
      <c r="RBQ712" s="37"/>
      <c r="RBR712" s="37"/>
      <c r="RBS712" s="34"/>
      <c r="RBT712" s="40"/>
      <c r="RBU712" s="34"/>
      <c r="RBV712" s="34"/>
      <c r="RBW712" s="35"/>
      <c r="RBX712" s="36"/>
      <c r="RBY712" s="37"/>
      <c r="RBZ712" s="34"/>
      <c r="RCA712" s="34"/>
      <c r="RCB712" s="41"/>
      <c r="RCC712" s="41"/>
      <c r="RCD712" s="41"/>
      <c r="RCE712" s="41"/>
      <c r="RCF712" s="36"/>
      <c r="RCG712" s="41"/>
      <c r="RCH712" s="36"/>
      <c r="RCI712" s="34"/>
      <c r="RCJ712" s="34"/>
      <c r="RCK712" s="37"/>
      <c r="RCL712" s="38"/>
      <c r="RCM712" s="34"/>
      <c r="RCN712" s="39"/>
      <c r="RCO712" s="39"/>
      <c r="RCP712" s="39"/>
      <c r="RCQ712" s="39"/>
      <c r="RCR712" s="39"/>
      <c r="RCS712" s="39"/>
      <c r="RCT712" s="39"/>
      <c r="RCU712" s="39"/>
      <c r="RCV712" s="39"/>
      <c r="RCW712" s="39"/>
      <c r="RCX712" s="39"/>
      <c r="RCY712" s="37"/>
      <c r="RCZ712" s="37"/>
      <c r="RDA712" s="37"/>
      <c r="RDB712" s="37"/>
      <c r="RDC712" s="34"/>
      <c r="RDD712" s="40"/>
      <c r="RDE712" s="34"/>
      <c r="RDF712" s="34"/>
      <c r="RDG712" s="35"/>
      <c r="RDH712" s="36"/>
      <c r="RDI712" s="37"/>
      <c r="RDJ712" s="34"/>
      <c r="RDK712" s="34"/>
      <c r="RDL712" s="41"/>
      <c r="RDM712" s="41"/>
      <c r="RDN712" s="41"/>
      <c r="RDO712" s="41"/>
      <c r="RDP712" s="36"/>
      <c r="RDQ712" s="41"/>
      <c r="RDR712" s="36"/>
      <c r="RDS712" s="34"/>
      <c r="RDT712" s="34"/>
      <c r="RDU712" s="37"/>
      <c r="RDV712" s="38"/>
      <c r="RDW712" s="34"/>
      <c r="RDX712" s="39"/>
      <c r="RDY712" s="39"/>
      <c r="RDZ712" s="39"/>
      <c r="REA712" s="39"/>
      <c r="REB712" s="39"/>
      <c r="REC712" s="39"/>
      <c r="RED712" s="39"/>
      <c r="REE712" s="39"/>
      <c r="REF712" s="39"/>
      <c r="REG712" s="39"/>
      <c r="REH712" s="39"/>
      <c r="REI712" s="37"/>
      <c r="REJ712" s="37"/>
      <c r="REK712" s="37"/>
      <c r="REL712" s="37"/>
      <c r="REM712" s="34"/>
      <c r="REN712" s="40"/>
      <c r="REO712" s="34"/>
      <c r="REP712" s="34"/>
      <c r="REQ712" s="35"/>
      <c r="RER712" s="36"/>
      <c r="RES712" s="37"/>
      <c r="RET712" s="34"/>
      <c r="REU712" s="34"/>
      <c r="REV712" s="41"/>
      <c r="REW712" s="41"/>
      <c r="REX712" s="41"/>
      <c r="REY712" s="41"/>
      <c r="REZ712" s="36"/>
      <c r="RFA712" s="41"/>
      <c r="RFB712" s="36"/>
      <c r="RFC712" s="34"/>
      <c r="RFD712" s="34"/>
      <c r="RFE712" s="37"/>
      <c r="RFF712" s="38"/>
      <c r="RFG712" s="34"/>
      <c r="RFH712" s="39"/>
      <c r="RFI712" s="39"/>
      <c r="RFJ712" s="39"/>
      <c r="RFK712" s="39"/>
      <c r="RFL712" s="39"/>
      <c r="RFM712" s="39"/>
      <c r="RFN712" s="39"/>
      <c r="RFO712" s="39"/>
      <c r="RFP712" s="39"/>
      <c r="RFQ712" s="39"/>
      <c r="RFR712" s="39"/>
      <c r="RFS712" s="37"/>
      <c r="RFT712" s="37"/>
      <c r="RFU712" s="37"/>
      <c r="RFV712" s="37"/>
      <c r="RFW712" s="34"/>
      <c r="RFX712" s="40"/>
      <c r="RFY712" s="34"/>
      <c r="RFZ712" s="34"/>
      <c r="RGA712" s="35"/>
      <c r="RGB712" s="36"/>
      <c r="RGC712" s="37"/>
      <c r="RGD712" s="34"/>
      <c r="RGE712" s="34"/>
      <c r="RGF712" s="41"/>
      <c r="RGG712" s="41"/>
      <c r="RGH712" s="41"/>
      <c r="RGI712" s="41"/>
      <c r="RGJ712" s="36"/>
      <c r="RGK712" s="41"/>
      <c r="RGL712" s="36"/>
      <c r="RGM712" s="34"/>
      <c r="RGN712" s="34"/>
      <c r="RGO712" s="37"/>
      <c r="RGP712" s="38"/>
      <c r="RGQ712" s="34"/>
      <c r="RGR712" s="39"/>
      <c r="RGS712" s="39"/>
      <c r="RGT712" s="39"/>
      <c r="RGU712" s="39"/>
      <c r="RGV712" s="39"/>
      <c r="RGW712" s="39"/>
      <c r="RGX712" s="39"/>
      <c r="RGY712" s="39"/>
      <c r="RGZ712" s="39"/>
      <c r="RHA712" s="39"/>
      <c r="RHB712" s="39"/>
      <c r="RHC712" s="37"/>
      <c r="RHD712" s="37"/>
      <c r="RHE712" s="37"/>
      <c r="RHF712" s="37"/>
      <c r="RHG712" s="34"/>
      <c r="RHH712" s="40"/>
      <c r="RHI712" s="34"/>
      <c r="RHJ712" s="34"/>
      <c r="RHK712" s="35"/>
      <c r="RHL712" s="36"/>
      <c r="RHM712" s="37"/>
      <c r="RHN712" s="34"/>
      <c r="RHO712" s="34"/>
      <c r="RHP712" s="41"/>
      <c r="RHQ712" s="41"/>
      <c r="RHR712" s="41"/>
      <c r="RHS712" s="41"/>
      <c r="RHT712" s="36"/>
      <c r="RHU712" s="41"/>
      <c r="RHV712" s="36"/>
      <c r="RHW712" s="34"/>
      <c r="RHX712" s="34"/>
      <c r="RHY712" s="37"/>
      <c r="RHZ712" s="38"/>
      <c r="RIA712" s="34"/>
      <c r="RIB712" s="39"/>
      <c r="RIC712" s="39"/>
      <c r="RID712" s="39"/>
      <c r="RIE712" s="39"/>
      <c r="RIF712" s="39"/>
      <c r="RIG712" s="39"/>
      <c r="RIH712" s="39"/>
      <c r="RII712" s="39"/>
      <c r="RIJ712" s="39"/>
      <c r="RIK712" s="39"/>
      <c r="RIL712" s="39"/>
      <c r="RIM712" s="37"/>
      <c r="RIN712" s="37"/>
      <c r="RIO712" s="37"/>
      <c r="RIP712" s="37"/>
      <c r="RIQ712" s="34"/>
      <c r="RIR712" s="40"/>
      <c r="RIS712" s="34"/>
      <c r="RIT712" s="34"/>
      <c r="RIU712" s="35"/>
      <c r="RIV712" s="36"/>
      <c r="RIW712" s="37"/>
      <c r="RIX712" s="34"/>
      <c r="RIY712" s="34"/>
      <c r="RIZ712" s="41"/>
      <c r="RJA712" s="41"/>
      <c r="RJB712" s="41"/>
      <c r="RJC712" s="41"/>
      <c r="RJD712" s="36"/>
      <c r="RJE712" s="41"/>
      <c r="RJF712" s="36"/>
      <c r="RJG712" s="34"/>
      <c r="RJH712" s="34"/>
      <c r="RJI712" s="37"/>
      <c r="RJJ712" s="38"/>
      <c r="RJK712" s="34"/>
      <c r="RJL712" s="39"/>
      <c r="RJM712" s="39"/>
      <c r="RJN712" s="39"/>
      <c r="RJO712" s="39"/>
      <c r="RJP712" s="39"/>
      <c r="RJQ712" s="39"/>
      <c r="RJR712" s="39"/>
      <c r="RJS712" s="39"/>
      <c r="RJT712" s="39"/>
      <c r="RJU712" s="39"/>
      <c r="RJV712" s="39"/>
      <c r="RJW712" s="37"/>
      <c r="RJX712" s="37"/>
      <c r="RJY712" s="37"/>
      <c r="RJZ712" s="37"/>
      <c r="RKA712" s="34"/>
      <c r="RKB712" s="40"/>
      <c r="RKC712" s="34"/>
      <c r="RKD712" s="34"/>
      <c r="RKE712" s="35"/>
      <c r="RKF712" s="36"/>
      <c r="RKG712" s="37"/>
      <c r="RKH712" s="34"/>
      <c r="RKI712" s="34"/>
      <c r="RKJ712" s="41"/>
      <c r="RKK712" s="41"/>
      <c r="RKL712" s="41"/>
      <c r="RKM712" s="41"/>
      <c r="RKN712" s="36"/>
      <c r="RKO712" s="41"/>
      <c r="RKP712" s="36"/>
      <c r="RKQ712" s="34"/>
      <c r="RKR712" s="34"/>
      <c r="RKS712" s="37"/>
      <c r="RKT712" s="38"/>
      <c r="RKU712" s="34"/>
      <c r="RKV712" s="39"/>
      <c r="RKW712" s="39"/>
      <c r="RKX712" s="39"/>
      <c r="RKY712" s="39"/>
      <c r="RKZ712" s="39"/>
      <c r="RLA712" s="39"/>
      <c r="RLB712" s="39"/>
      <c r="RLC712" s="39"/>
      <c r="RLD712" s="39"/>
      <c r="RLE712" s="39"/>
      <c r="RLF712" s="39"/>
      <c r="RLG712" s="37"/>
      <c r="RLH712" s="37"/>
      <c r="RLI712" s="37"/>
      <c r="RLJ712" s="37"/>
      <c r="RLK712" s="34"/>
      <c r="RLL712" s="40"/>
      <c r="RLM712" s="34"/>
      <c r="RLN712" s="34"/>
      <c r="RLO712" s="35"/>
      <c r="RLP712" s="36"/>
      <c r="RLQ712" s="37"/>
      <c r="RLR712" s="34"/>
      <c r="RLS712" s="34"/>
      <c r="RLT712" s="41"/>
      <c r="RLU712" s="41"/>
      <c r="RLV712" s="41"/>
      <c r="RLW712" s="41"/>
      <c r="RLX712" s="36"/>
      <c r="RLY712" s="41"/>
      <c r="RLZ712" s="36"/>
      <c r="RMA712" s="34"/>
      <c r="RMB712" s="34"/>
      <c r="RMC712" s="37"/>
      <c r="RMD712" s="38"/>
      <c r="RME712" s="34"/>
      <c r="RMF712" s="39"/>
      <c r="RMG712" s="39"/>
      <c r="RMH712" s="39"/>
      <c r="RMI712" s="39"/>
      <c r="RMJ712" s="39"/>
      <c r="RMK712" s="39"/>
      <c r="RML712" s="39"/>
      <c r="RMM712" s="39"/>
      <c r="RMN712" s="39"/>
      <c r="RMO712" s="39"/>
      <c r="RMP712" s="39"/>
      <c r="RMQ712" s="37"/>
      <c r="RMR712" s="37"/>
      <c r="RMS712" s="37"/>
      <c r="RMT712" s="37"/>
      <c r="RMU712" s="34"/>
      <c r="RMV712" s="40"/>
      <c r="RMW712" s="34"/>
      <c r="RMX712" s="34"/>
      <c r="RMY712" s="35"/>
      <c r="RMZ712" s="36"/>
      <c r="RNA712" s="37"/>
      <c r="RNB712" s="34"/>
      <c r="RNC712" s="34"/>
      <c r="RND712" s="41"/>
      <c r="RNE712" s="41"/>
      <c r="RNF712" s="41"/>
      <c r="RNG712" s="41"/>
      <c r="RNH712" s="36"/>
      <c r="RNI712" s="41"/>
      <c r="RNJ712" s="36"/>
      <c r="RNK712" s="34"/>
      <c r="RNL712" s="34"/>
      <c r="RNM712" s="37"/>
      <c r="RNN712" s="38"/>
      <c r="RNO712" s="34"/>
      <c r="RNP712" s="39"/>
      <c r="RNQ712" s="39"/>
      <c r="RNR712" s="39"/>
      <c r="RNS712" s="39"/>
      <c r="RNT712" s="39"/>
      <c r="RNU712" s="39"/>
      <c r="RNV712" s="39"/>
      <c r="RNW712" s="39"/>
      <c r="RNX712" s="39"/>
      <c r="RNY712" s="39"/>
      <c r="RNZ712" s="39"/>
      <c r="ROA712" s="37"/>
      <c r="ROB712" s="37"/>
      <c r="ROC712" s="37"/>
      <c r="ROD712" s="37"/>
      <c r="ROE712" s="34"/>
      <c r="ROF712" s="40"/>
      <c r="ROG712" s="34"/>
      <c r="ROH712" s="34"/>
      <c r="ROI712" s="35"/>
      <c r="ROJ712" s="36"/>
      <c r="ROK712" s="37"/>
      <c r="ROL712" s="34"/>
      <c r="ROM712" s="34"/>
      <c r="RON712" s="41"/>
      <c r="ROO712" s="41"/>
      <c r="ROP712" s="41"/>
      <c r="ROQ712" s="41"/>
      <c r="ROR712" s="36"/>
      <c r="ROS712" s="41"/>
      <c r="ROT712" s="36"/>
      <c r="ROU712" s="34"/>
      <c r="ROV712" s="34"/>
      <c r="ROW712" s="37"/>
      <c r="ROX712" s="38"/>
      <c r="ROY712" s="34"/>
      <c r="ROZ712" s="39"/>
      <c r="RPA712" s="39"/>
      <c r="RPB712" s="39"/>
      <c r="RPC712" s="39"/>
      <c r="RPD712" s="39"/>
      <c r="RPE712" s="39"/>
      <c r="RPF712" s="39"/>
      <c r="RPG712" s="39"/>
      <c r="RPH712" s="39"/>
      <c r="RPI712" s="39"/>
      <c r="RPJ712" s="39"/>
      <c r="RPK712" s="37"/>
      <c r="RPL712" s="37"/>
      <c r="RPM712" s="37"/>
      <c r="RPN712" s="37"/>
      <c r="RPO712" s="34"/>
      <c r="RPP712" s="40"/>
      <c r="RPQ712" s="34"/>
      <c r="RPR712" s="34"/>
      <c r="RPS712" s="35"/>
      <c r="RPT712" s="36"/>
      <c r="RPU712" s="37"/>
      <c r="RPV712" s="34"/>
      <c r="RPW712" s="34"/>
      <c r="RPX712" s="41"/>
      <c r="RPY712" s="41"/>
      <c r="RPZ712" s="41"/>
      <c r="RQA712" s="41"/>
      <c r="RQB712" s="36"/>
      <c r="RQC712" s="41"/>
      <c r="RQD712" s="36"/>
      <c r="RQE712" s="34"/>
      <c r="RQF712" s="34"/>
      <c r="RQG712" s="37"/>
      <c r="RQH712" s="38"/>
      <c r="RQI712" s="34"/>
      <c r="RQJ712" s="39"/>
      <c r="RQK712" s="39"/>
      <c r="RQL712" s="39"/>
      <c r="RQM712" s="39"/>
      <c r="RQN712" s="39"/>
      <c r="RQO712" s="39"/>
      <c r="RQP712" s="39"/>
      <c r="RQQ712" s="39"/>
      <c r="RQR712" s="39"/>
      <c r="RQS712" s="39"/>
      <c r="RQT712" s="39"/>
      <c r="RQU712" s="37"/>
      <c r="RQV712" s="37"/>
      <c r="RQW712" s="37"/>
      <c r="RQX712" s="37"/>
      <c r="RQY712" s="34"/>
      <c r="RQZ712" s="40"/>
      <c r="RRA712" s="34"/>
      <c r="RRB712" s="34"/>
      <c r="RRC712" s="35"/>
      <c r="RRD712" s="36"/>
      <c r="RRE712" s="37"/>
      <c r="RRF712" s="34"/>
      <c r="RRG712" s="34"/>
      <c r="RRH712" s="41"/>
      <c r="RRI712" s="41"/>
      <c r="RRJ712" s="41"/>
      <c r="RRK712" s="41"/>
      <c r="RRL712" s="36"/>
      <c r="RRM712" s="41"/>
      <c r="RRN712" s="36"/>
      <c r="RRO712" s="34"/>
      <c r="RRP712" s="34"/>
      <c r="RRQ712" s="37"/>
      <c r="RRR712" s="38"/>
      <c r="RRS712" s="34"/>
      <c r="RRT712" s="39"/>
      <c r="RRU712" s="39"/>
      <c r="RRV712" s="39"/>
      <c r="RRW712" s="39"/>
      <c r="RRX712" s="39"/>
      <c r="RRY712" s="39"/>
      <c r="RRZ712" s="39"/>
      <c r="RSA712" s="39"/>
      <c r="RSB712" s="39"/>
      <c r="RSC712" s="39"/>
      <c r="RSD712" s="39"/>
      <c r="RSE712" s="37"/>
      <c r="RSF712" s="37"/>
      <c r="RSG712" s="37"/>
      <c r="RSH712" s="37"/>
      <c r="RSI712" s="34"/>
      <c r="RSJ712" s="40"/>
      <c r="RSK712" s="34"/>
      <c r="RSL712" s="34"/>
      <c r="RSM712" s="35"/>
      <c r="RSN712" s="36"/>
      <c r="RSO712" s="37"/>
      <c r="RSP712" s="34"/>
      <c r="RSQ712" s="34"/>
      <c r="RSR712" s="41"/>
      <c r="RSS712" s="41"/>
      <c r="RST712" s="41"/>
      <c r="RSU712" s="41"/>
      <c r="RSV712" s="36"/>
      <c r="RSW712" s="41"/>
      <c r="RSX712" s="36"/>
      <c r="RSY712" s="34"/>
      <c r="RSZ712" s="34"/>
      <c r="RTA712" s="37"/>
      <c r="RTB712" s="38"/>
      <c r="RTC712" s="34"/>
      <c r="RTD712" s="39"/>
      <c r="RTE712" s="39"/>
      <c r="RTF712" s="39"/>
      <c r="RTG712" s="39"/>
      <c r="RTH712" s="39"/>
      <c r="RTI712" s="39"/>
      <c r="RTJ712" s="39"/>
      <c r="RTK712" s="39"/>
      <c r="RTL712" s="39"/>
      <c r="RTM712" s="39"/>
      <c r="RTN712" s="39"/>
      <c r="RTO712" s="37"/>
      <c r="RTP712" s="37"/>
      <c r="RTQ712" s="37"/>
      <c r="RTR712" s="37"/>
      <c r="RTS712" s="34"/>
      <c r="RTT712" s="40"/>
      <c r="RTU712" s="34"/>
      <c r="RTV712" s="34"/>
      <c r="RTW712" s="35"/>
      <c r="RTX712" s="36"/>
      <c r="RTY712" s="37"/>
      <c r="RTZ712" s="34"/>
      <c r="RUA712" s="34"/>
      <c r="RUB712" s="41"/>
      <c r="RUC712" s="41"/>
      <c r="RUD712" s="41"/>
      <c r="RUE712" s="41"/>
      <c r="RUF712" s="36"/>
      <c r="RUG712" s="41"/>
      <c r="RUH712" s="36"/>
      <c r="RUI712" s="34"/>
      <c r="RUJ712" s="34"/>
      <c r="RUK712" s="37"/>
      <c r="RUL712" s="38"/>
      <c r="RUM712" s="34"/>
      <c r="RUN712" s="39"/>
      <c r="RUO712" s="39"/>
      <c r="RUP712" s="39"/>
      <c r="RUQ712" s="39"/>
      <c r="RUR712" s="39"/>
      <c r="RUS712" s="39"/>
      <c r="RUT712" s="39"/>
      <c r="RUU712" s="39"/>
      <c r="RUV712" s="39"/>
      <c r="RUW712" s="39"/>
      <c r="RUX712" s="39"/>
      <c r="RUY712" s="37"/>
      <c r="RUZ712" s="37"/>
      <c r="RVA712" s="37"/>
      <c r="RVB712" s="37"/>
      <c r="RVC712" s="34"/>
      <c r="RVD712" s="40"/>
      <c r="RVE712" s="34"/>
      <c r="RVF712" s="34"/>
      <c r="RVG712" s="35"/>
      <c r="RVH712" s="36"/>
      <c r="RVI712" s="37"/>
      <c r="RVJ712" s="34"/>
      <c r="RVK712" s="34"/>
      <c r="RVL712" s="41"/>
      <c r="RVM712" s="41"/>
      <c r="RVN712" s="41"/>
      <c r="RVO712" s="41"/>
      <c r="RVP712" s="36"/>
      <c r="RVQ712" s="41"/>
      <c r="RVR712" s="36"/>
      <c r="RVS712" s="34"/>
      <c r="RVT712" s="34"/>
      <c r="RVU712" s="37"/>
      <c r="RVV712" s="38"/>
      <c r="RVW712" s="34"/>
      <c r="RVX712" s="39"/>
      <c r="RVY712" s="39"/>
      <c r="RVZ712" s="39"/>
      <c r="RWA712" s="39"/>
      <c r="RWB712" s="39"/>
      <c r="RWC712" s="39"/>
      <c r="RWD712" s="39"/>
      <c r="RWE712" s="39"/>
      <c r="RWF712" s="39"/>
      <c r="RWG712" s="39"/>
      <c r="RWH712" s="39"/>
      <c r="RWI712" s="37"/>
      <c r="RWJ712" s="37"/>
      <c r="RWK712" s="37"/>
      <c r="RWL712" s="37"/>
      <c r="RWM712" s="34"/>
      <c r="RWN712" s="40"/>
      <c r="RWO712" s="34"/>
      <c r="RWP712" s="34"/>
      <c r="RWQ712" s="35"/>
      <c r="RWR712" s="36"/>
      <c r="RWS712" s="37"/>
      <c r="RWT712" s="34"/>
      <c r="RWU712" s="34"/>
      <c r="RWV712" s="41"/>
      <c r="RWW712" s="41"/>
      <c r="RWX712" s="41"/>
      <c r="RWY712" s="41"/>
      <c r="RWZ712" s="36"/>
      <c r="RXA712" s="41"/>
      <c r="RXB712" s="36"/>
      <c r="RXC712" s="34"/>
      <c r="RXD712" s="34"/>
      <c r="RXE712" s="37"/>
      <c r="RXF712" s="38"/>
      <c r="RXG712" s="34"/>
      <c r="RXH712" s="39"/>
      <c r="RXI712" s="39"/>
      <c r="RXJ712" s="39"/>
      <c r="RXK712" s="39"/>
      <c r="RXL712" s="39"/>
      <c r="RXM712" s="39"/>
      <c r="RXN712" s="39"/>
      <c r="RXO712" s="39"/>
      <c r="RXP712" s="39"/>
      <c r="RXQ712" s="39"/>
      <c r="RXR712" s="39"/>
      <c r="RXS712" s="37"/>
      <c r="RXT712" s="37"/>
      <c r="RXU712" s="37"/>
      <c r="RXV712" s="37"/>
      <c r="RXW712" s="34"/>
      <c r="RXX712" s="40"/>
      <c r="RXY712" s="34"/>
      <c r="RXZ712" s="34"/>
      <c r="RYA712" s="35"/>
      <c r="RYB712" s="36"/>
      <c r="RYC712" s="37"/>
      <c r="RYD712" s="34"/>
      <c r="RYE712" s="34"/>
      <c r="RYF712" s="41"/>
      <c r="RYG712" s="41"/>
      <c r="RYH712" s="41"/>
      <c r="RYI712" s="41"/>
      <c r="RYJ712" s="36"/>
      <c r="RYK712" s="41"/>
      <c r="RYL712" s="36"/>
      <c r="RYM712" s="34"/>
      <c r="RYN712" s="34"/>
      <c r="RYO712" s="37"/>
      <c r="RYP712" s="38"/>
      <c r="RYQ712" s="34"/>
      <c r="RYR712" s="39"/>
      <c r="RYS712" s="39"/>
      <c r="RYT712" s="39"/>
      <c r="RYU712" s="39"/>
      <c r="RYV712" s="39"/>
      <c r="RYW712" s="39"/>
      <c r="RYX712" s="39"/>
      <c r="RYY712" s="39"/>
      <c r="RYZ712" s="39"/>
      <c r="RZA712" s="39"/>
      <c r="RZB712" s="39"/>
      <c r="RZC712" s="37"/>
      <c r="RZD712" s="37"/>
      <c r="RZE712" s="37"/>
      <c r="RZF712" s="37"/>
      <c r="RZG712" s="34"/>
      <c r="RZH712" s="40"/>
      <c r="RZI712" s="34"/>
      <c r="RZJ712" s="34"/>
      <c r="RZK712" s="35"/>
      <c r="RZL712" s="36"/>
      <c r="RZM712" s="37"/>
      <c r="RZN712" s="34"/>
      <c r="RZO712" s="34"/>
      <c r="RZP712" s="41"/>
      <c r="RZQ712" s="41"/>
      <c r="RZR712" s="41"/>
      <c r="RZS712" s="41"/>
      <c r="RZT712" s="36"/>
      <c r="RZU712" s="41"/>
      <c r="RZV712" s="36"/>
      <c r="RZW712" s="34"/>
      <c r="RZX712" s="34"/>
      <c r="RZY712" s="37"/>
      <c r="RZZ712" s="38"/>
      <c r="SAA712" s="34"/>
      <c r="SAB712" s="39"/>
      <c r="SAC712" s="39"/>
      <c r="SAD712" s="39"/>
      <c r="SAE712" s="39"/>
      <c r="SAF712" s="39"/>
      <c r="SAG712" s="39"/>
      <c r="SAH712" s="39"/>
      <c r="SAI712" s="39"/>
      <c r="SAJ712" s="39"/>
      <c r="SAK712" s="39"/>
      <c r="SAL712" s="39"/>
      <c r="SAM712" s="37"/>
      <c r="SAN712" s="37"/>
      <c r="SAO712" s="37"/>
      <c r="SAP712" s="37"/>
      <c r="SAQ712" s="34"/>
      <c r="SAR712" s="40"/>
      <c r="SAS712" s="34"/>
      <c r="SAT712" s="34"/>
      <c r="SAU712" s="35"/>
      <c r="SAV712" s="36"/>
      <c r="SAW712" s="37"/>
      <c r="SAX712" s="34"/>
      <c r="SAY712" s="34"/>
      <c r="SAZ712" s="41"/>
      <c r="SBA712" s="41"/>
      <c r="SBB712" s="41"/>
      <c r="SBC712" s="41"/>
      <c r="SBD712" s="36"/>
      <c r="SBE712" s="41"/>
      <c r="SBF712" s="36"/>
      <c r="SBG712" s="34"/>
      <c r="SBH712" s="34"/>
      <c r="SBI712" s="37"/>
      <c r="SBJ712" s="38"/>
      <c r="SBK712" s="34"/>
      <c r="SBL712" s="39"/>
      <c r="SBM712" s="39"/>
      <c r="SBN712" s="39"/>
      <c r="SBO712" s="39"/>
      <c r="SBP712" s="39"/>
      <c r="SBQ712" s="39"/>
      <c r="SBR712" s="39"/>
      <c r="SBS712" s="39"/>
      <c r="SBT712" s="39"/>
      <c r="SBU712" s="39"/>
      <c r="SBV712" s="39"/>
      <c r="SBW712" s="37"/>
      <c r="SBX712" s="37"/>
      <c r="SBY712" s="37"/>
      <c r="SBZ712" s="37"/>
      <c r="SCA712" s="34"/>
      <c r="SCB712" s="40"/>
      <c r="SCC712" s="34"/>
      <c r="SCD712" s="34"/>
      <c r="SCE712" s="35"/>
      <c r="SCF712" s="36"/>
      <c r="SCG712" s="37"/>
      <c r="SCH712" s="34"/>
      <c r="SCI712" s="34"/>
      <c r="SCJ712" s="41"/>
      <c r="SCK712" s="41"/>
      <c r="SCL712" s="41"/>
      <c r="SCM712" s="41"/>
      <c r="SCN712" s="36"/>
      <c r="SCO712" s="41"/>
      <c r="SCP712" s="36"/>
      <c r="SCQ712" s="34"/>
      <c r="SCR712" s="34"/>
      <c r="SCS712" s="37"/>
      <c r="SCT712" s="38"/>
      <c r="SCU712" s="34"/>
      <c r="SCV712" s="39"/>
      <c r="SCW712" s="39"/>
      <c r="SCX712" s="39"/>
      <c r="SCY712" s="39"/>
      <c r="SCZ712" s="39"/>
      <c r="SDA712" s="39"/>
      <c r="SDB712" s="39"/>
      <c r="SDC712" s="39"/>
      <c r="SDD712" s="39"/>
      <c r="SDE712" s="39"/>
      <c r="SDF712" s="39"/>
      <c r="SDG712" s="37"/>
      <c r="SDH712" s="37"/>
      <c r="SDI712" s="37"/>
      <c r="SDJ712" s="37"/>
      <c r="SDK712" s="34"/>
      <c r="SDL712" s="40"/>
      <c r="SDM712" s="34"/>
      <c r="SDN712" s="34"/>
      <c r="SDO712" s="35"/>
      <c r="SDP712" s="36"/>
      <c r="SDQ712" s="37"/>
      <c r="SDR712" s="34"/>
      <c r="SDS712" s="34"/>
      <c r="SDT712" s="41"/>
      <c r="SDU712" s="41"/>
      <c r="SDV712" s="41"/>
      <c r="SDW712" s="41"/>
      <c r="SDX712" s="36"/>
      <c r="SDY712" s="41"/>
      <c r="SDZ712" s="36"/>
      <c r="SEA712" s="34"/>
      <c r="SEB712" s="34"/>
      <c r="SEC712" s="37"/>
      <c r="SED712" s="38"/>
      <c r="SEE712" s="34"/>
      <c r="SEF712" s="39"/>
      <c r="SEG712" s="39"/>
      <c r="SEH712" s="39"/>
      <c r="SEI712" s="39"/>
      <c r="SEJ712" s="39"/>
      <c r="SEK712" s="39"/>
      <c r="SEL712" s="39"/>
      <c r="SEM712" s="39"/>
      <c r="SEN712" s="39"/>
      <c r="SEO712" s="39"/>
      <c r="SEP712" s="39"/>
      <c r="SEQ712" s="37"/>
      <c r="SER712" s="37"/>
      <c r="SES712" s="37"/>
      <c r="SET712" s="37"/>
      <c r="SEU712" s="34"/>
      <c r="SEV712" s="40"/>
      <c r="SEW712" s="34"/>
      <c r="SEX712" s="34"/>
      <c r="SEY712" s="35"/>
      <c r="SEZ712" s="36"/>
      <c r="SFA712" s="37"/>
      <c r="SFB712" s="34"/>
      <c r="SFC712" s="34"/>
      <c r="SFD712" s="41"/>
      <c r="SFE712" s="41"/>
      <c r="SFF712" s="41"/>
      <c r="SFG712" s="41"/>
      <c r="SFH712" s="36"/>
      <c r="SFI712" s="41"/>
      <c r="SFJ712" s="36"/>
      <c r="SFK712" s="34"/>
      <c r="SFL712" s="34"/>
      <c r="SFM712" s="37"/>
      <c r="SFN712" s="38"/>
      <c r="SFO712" s="34"/>
      <c r="SFP712" s="39"/>
      <c r="SFQ712" s="39"/>
      <c r="SFR712" s="39"/>
      <c r="SFS712" s="39"/>
      <c r="SFT712" s="39"/>
      <c r="SFU712" s="39"/>
      <c r="SFV712" s="39"/>
      <c r="SFW712" s="39"/>
      <c r="SFX712" s="39"/>
      <c r="SFY712" s="39"/>
      <c r="SFZ712" s="39"/>
      <c r="SGA712" s="37"/>
      <c r="SGB712" s="37"/>
      <c r="SGC712" s="37"/>
      <c r="SGD712" s="37"/>
      <c r="SGE712" s="34"/>
      <c r="SGF712" s="40"/>
      <c r="SGG712" s="34"/>
      <c r="SGH712" s="34"/>
      <c r="SGI712" s="35"/>
      <c r="SGJ712" s="36"/>
      <c r="SGK712" s="37"/>
      <c r="SGL712" s="34"/>
      <c r="SGM712" s="34"/>
      <c r="SGN712" s="41"/>
      <c r="SGO712" s="41"/>
      <c r="SGP712" s="41"/>
      <c r="SGQ712" s="41"/>
      <c r="SGR712" s="36"/>
      <c r="SGS712" s="41"/>
      <c r="SGT712" s="36"/>
      <c r="SGU712" s="34"/>
      <c r="SGV712" s="34"/>
      <c r="SGW712" s="37"/>
      <c r="SGX712" s="38"/>
      <c r="SGY712" s="34"/>
      <c r="SGZ712" s="39"/>
      <c r="SHA712" s="39"/>
      <c r="SHB712" s="39"/>
      <c r="SHC712" s="39"/>
      <c r="SHD712" s="39"/>
      <c r="SHE712" s="39"/>
      <c r="SHF712" s="39"/>
      <c r="SHG712" s="39"/>
      <c r="SHH712" s="39"/>
      <c r="SHI712" s="39"/>
      <c r="SHJ712" s="39"/>
      <c r="SHK712" s="37"/>
      <c r="SHL712" s="37"/>
      <c r="SHM712" s="37"/>
      <c r="SHN712" s="37"/>
      <c r="SHO712" s="34"/>
      <c r="SHP712" s="40"/>
      <c r="SHQ712" s="34"/>
      <c r="SHR712" s="34"/>
      <c r="SHS712" s="35"/>
      <c r="SHT712" s="36"/>
      <c r="SHU712" s="37"/>
      <c r="SHV712" s="34"/>
      <c r="SHW712" s="34"/>
      <c r="SHX712" s="41"/>
      <c r="SHY712" s="41"/>
      <c r="SHZ712" s="41"/>
      <c r="SIA712" s="41"/>
      <c r="SIB712" s="36"/>
      <c r="SIC712" s="41"/>
      <c r="SID712" s="36"/>
      <c r="SIE712" s="34"/>
      <c r="SIF712" s="34"/>
      <c r="SIG712" s="37"/>
      <c r="SIH712" s="38"/>
      <c r="SII712" s="34"/>
      <c r="SIJ712" s="39"/>
      <c r="SIK712" s="39"/>
      <c r="SIL712" s="39"/>
      <c r="SIM712" s="39"/>
      <c r="SIN712" s="39"/>
      <c r="SIO712" s="39"/>
      <c r="SIP712" s="39"/>
      <c r="SIQ712" s="39"/>
      <c r="SIR712" s="39"/>
      <c r="SIS712" s="39"/>
      <c r="SIT712" s="39"/>
      <c r="SIU712" s="37"/>
      <c r="SIV712" s="37"/>
      <c r="SIW712" s="37"/>
      <c r="SIX712" s="37"/>
      <c r="SIY712" s="34"/>
      <c r="SIZ712" s="40"/>
      <c r="SJA712" s="34"/>
      <c r="SJB712" s="34"/>
      <c r="SJC712" s="35"/>
      <c r="SJD712" s="36"/>
      <c r="SJE712" s="37"/>
      <c r="SJF712" s="34"/>
      <c r="SJG712" s="34"/>
      <c r="SJH712" s="41"/>
      <c r="SJI712" s="41"/>
      <c r="SJJ712" s="41"/>
      <c r="SJK712" s="41"/>
      <c r="SJL712" s="36"/>
      <c r="SJM712" s="41"/>
      <c r="SJN712" s="36"/>
      <c r="SJO712" s="34"/>
      <c r="SJP712" s="34"/>
      <c r="SJQ712" s="37"/>
      <c r="SJR712" s="38"/>
      <c r="SJS712" s="34"/>
      <c r="SJT712" s="39"/>
      <c r="SJU712" s="39"/>
      <c r="SJV712" s="39"/>
      <c r="SJW712" s="39"/>
      <c r="SJX712" s="39"/>
      <c r="SJY712" s="39"/>
      <c r="SJZ712" s="39"/>
      <c r="SKA712" s="39"/>
      <c r="SKB712" s="39"/>
      <c r="SKC712" s="39"/>
      <c r="SKD712" s="39"/>
      <c r="SKE712" s="37"/>
      <c r="SKF712" s="37"/>
      <c r="SKG712" s="37"/>
      <c r="SKH712" s="37"/>
      <c r="SKI712" s="34"/>
      <c r="SKJ712" s="40"/>
      <c r="SKK712" s="34"/>
      <c r="SKL712" s="34"/>
      <c r="SKM712" s="35"/>
      <c r="SKN712" s="36"/>
      <c r="SKO712" s="37"/>
      <c r="SKP712" s="34"/>
      <c r="SKQ712" s="34"/>
      <c r="SKR712" s="41"/>
      <c r="SKS712" s="41"/>
      <c r="SKT712" s="41"/>
      <c r="SKU712" s="41"/>
      <c r="SKV712" s="36"/>
      <c r="SKW712" s="41"/>
      <c r="SKX712" s="36"/>
      <c r="SKY712" s="34"/>
      <c r="SKZ712" s="34"/>
      <c r="SLA712" s="37"/>
      <c r="SLB712" s="38"/>
      <c r="SLC712" s="34"/>
      <c r="SLD712" s="39"/>
      <c r="SLE712" s="39"/>
      <c r="SLF712" s="39"/>
      <c r="SLG712" s="39"/>
      <c r="SLH712" s="39"/>
      <c r="SLI712" s="39"/>
      <c r="SLJ712" s="39"/>
      <c r="SLK712" s="39"/>
      <c r="SLL712" s="39"/>
      <c r="SLM712" s="39"/>
      <c r="SLN712" s="39"/>
      <c r="SLO712" s="37"/>
      <c r="SLP712" s="37"/>
      <c r="SLQ712" s="37"/>
      <c r="SLR712" s="37"/>
      <c r="SLS712" s="34"/>
      <c r="SLT712" s="40"/>
      <c r="SLU712" s="34"/>
      <c r="SLV712" s="34"/>
      <c r="SLW712" s="35"/>
      <c r="SLX712" s="36"/>
      <c r="SLY712" s="37"/>
      <c r="SLZ712" s="34"/>
      <c r="SMA712" s="34"/>
      <c r="SMB712" s="41"/>
      <c r="SMC712" s="41"/>
      <c r="SMD712" s="41"/>
      <c r="SME712" s="41"/>
      <c r="SMF712" s="36"/>
      <c r="SMG712" s="41"/>
      <c r="SMH712" s="36"/>
      <c r="SMI712" s="34"/>
      <c r="SMJ712" s="34"/>
      <c r="SMK712" s="37"/>
      <c r="SML712" s="38"/>
      <c r="SMM712" s="34"/>
      <c r="SMN712" s="39"/>
      <c r="SMO712" s="39"/>
      <c r="SMP712" s="39"/>
      <c r="SMQ712" s="39"/>
      <c r="SMR712" s="39"/>
      <c r="SMS712" s="39"/>
      <c r="SMT712" s="39"/>
      <c r="SMU712" s="39"/>
      <c r="SMV712" s="39"/>
      <c r="SMW712" s="39"/>
      <c r="SMX712" s="39"/>
      <c r="SMY712" s="37"/>
      <c r="SMZ712" s="37"/>
      <c r="SNA712" s="37"/>
      <c r="SNB712" s="37"/>
      <c r="SNC712" s="34"/>
      <c r="SND712" s="40"/>
      <c r="SNE712" s="34"/>
      <c r="SNF712" s="34"/>
      <c r="SNG712" s="35"/>
      <c r="SNH712" s="36"/>
      <c r="SNI712" s="37"/>
      <c r="SNJ712" s="34"/>
      <c r="SNK712" s="34"/>
      <c r="SNL712" s="41"/>
      <c r="SNM712" s="41"/>
      <c r="SNN712" s="41"/>
      <c r="SNO712" s="41"/>
      <c r="SNP712" s="36"/>
      <c r="SNQ712" s="41"/>
      <c r="SNR712" s="36"/>
      <c r="SNS712" s="34"/>
      <c r="SNT712" s="34"/>
      <c r="SNU712" s="37"/>
      <c r="SNV712" s="38"/>
      <c r="SNW712" s="34"/>
      <c r="SNX712" s="39"/>
      <c r="SNY712" s="39"/>
      <c r="SNZ712" s="39"/>
      <c r="SOA712" s="39"/>
      <c r="SOB712" s="39"/>
      <c r="SOC712" s="39"/>
      <c r="SOD712" s="39"/>
      <c r="SOE712" s="39"/>
      <c r="SOF712" s="39"/>
      <c r="SOG712" s="39"/>
      <c r="SOH712" s="39"/>
      <c r="SOI712" s="37"/>
      <c r="SOJ712" s="37"/>
      <c r="SOK712" s="37"/>
      <c r="SOL712" s="37"/>
      <c r="SOM712" s="34"/>
      <c r="SON712" s="40"/>
      <c r="SOO712" s="34"/>
      <c r="SOP712" s="34"/>
      <c r="SOQ712" s="35"/>
      <c r="SOR712" s="36"/>
      <c r="SOS712" s="37"/>
      <c r="SOT712" s="34"/>
      <c r="SOU712" s="34"/>
      <c r="SOV712" s="41"/>
      <c r="SOW712" s="41"/>
      <c r="SOX712" s="41"/>
      <c r="SOY712" s="41"/>
      <c r="SOZ712" s="36"/>
      <c r="SPA712" s="41"/>
      <c r="SPB712" s="36"/>
      <c r="SPC712" s="34"/>
      <c r="SPD712" s="34"/>
      <c r="SPE712" s="37"/>
      <c r="SPF712" s="38"/>
      <c r="SPG712" s="34"/>
      <c r="SPH712" s="39"/>
      <c r="SPI712" s="39"/>
      <c r="SPJ712" s="39"/>
      <c r="SPK712" s="39"/>
      <c r="SPL712" s="39"/>
      <c r="SPM712" s="39"/>
      <c r="SPN712" s="39"/>
      <c r="SPO712" s="39"/>
      <c r="SPP712" s="39"/>
      <c r="SPQ712" s="39"/>
      <c r="SPR712" s="39"/>
      <c r="SPS712" s="37"/>
      <c r="SPT712" s="37"/>
      <c r="SPU712" s="37"/>
      <c r="SPV712" s="37"/>
      <c r="SPW712" s="34"/>
      <c r="SPX712" s="40"/>
      <c r="SPY712" s="34"/>
      <c r="SPZ712" s="34"/>
      <c r="SQA712" s="35"/>
      <c r="SQB712" s="36"/>
      <c r="SQC712" s="37"/>
      <c r="SQD712" s="34"/>
      <c r="SQE712" s="34"/>
      <c r="SQF712" s="41"/>
      <c r="SQG712" s="41"/>
      <c r="SQH712" s="41"/>
      <c r="SQI712" s="41"/>
      <c r="SQJ712" s="36"/>
      <c r="SQK712" s="41"/>
      <c r="SQL712" s="36"/>
      <c r="SQM712" s="34"/>
      <c r="SQN712" s="34"/>
      <c r="SQO712" s="37"/>
      <c r="SQP712" s="38"/>
      <c r="SQQ712" s="34"/>
      <c r="SQR712" s="39"/>
      <c r="SQS712" s="39"/>
      <c r="SQT712" s="39"/>
      <c r="SQU712" s="39"/>
      <c r="SQV712" s="39"/>
      <c r="SQW712" s="39"/>
      <c r="SQX712" s="39"/>
      <c r="SQY712" s="39"/>
      <c r="SQZ712" s="39"/>
      <c r="SRA712" s="39"/>
      <c r="SRB712" s="39"/>
      <c r="SRC712" s="37"/>
      <c r="SRD712" s="37"/>
      <c r="SRE712" s="37"/>
      <c r="SRF712" s="37"/>
      <c r="SRG712" s="34"/>
      <c r="SRH712" s="40"/>
      <c r="SRI712" s="34"/>
      <c r="SRJ712" s="34"/>
      <c r="SRK712" s="35"/>
      <c r="SRL712" s="36"/>
      <c r="SRM712" s="37"/>
      <c r="SRN712" s="34"/>
      <c r="SRO712" s="34"/>
      <c r="SRP712" s="41"/>
      <c r="SRQ712" s="41"/>
      <c r="SRR712" s="41"/>
      <c r="SRS712" s="41"/>
      <c r="SRT712" s="36"/>
      <c r="SRU712" s="41"/>
      <c r="SRV712" s="36"/>
      <c r="SRW712" s="34"/>
      <c r="SRX712" s="34"/>
      <c r="SRY712" s="37"/>
      <c r="SRZ712" s="38"/>
      <c r="SSA712" s="34"/>
      <c r="SSB712" s="39"/>
      <c r="SSC712" s="39"/>
      <c r="SSD712" s="39"/>
      <c r="SSE712" s="39"/>
      <c r="SSF712" s="39"/>
      <c r="SSG712" s="39"/>
      <c r="SSH712" s="39"/>
      <c r="SSI712" s="39"/>
      <c r="SSJ712" s="39"/>
      <c r="SSK712" s="39"/>
      <c r="SSL712" s="39"/>
      <c r="SSM712" s="37"/>
      <c r="SSN712" s="37"/>
      <c r="SSO712" s="37"/>
      <c r="SSP712" s="37"/>
      <c r="SSQ712" s="34"/>
      <c r="SSR712" s="40"/>
      <c r="SSS712" s="34"/>
      <c r="SST712" s="34"/>
      <c r="SSU712" s="35"/>
      <c r="SSV712" s="36"/>
      <c r="SSW712" s="37"/>
      <c r="SSX712" s="34"/>
      <c r="SSY712" s="34"/>
      <c r="SSZ712" s="41"/>
      <c r="STA712" s="41"/>
      <c r="STB712" s="41"/>
      <c r="STC712" s="41"/>
      <c r="STD712" s="36"/>
      <c r="STE712" s="41"/>
      <c r="STF712" s="36"/>
      <c r="STG712" s="34"/>
      <c r="STH712" s="34"/>
      <c r="STI712" s="37"/>
      <c r="STJ712" s="38"/>
      <c r="STK712" s="34"/>
      <c r="STL712" s="39"/>
      <c r="STM712" s="39"/>
      <c r="STN712" s="39"/>
      <c r="STO712" s="39"/>
      <c r="STP712" s="39"/>
      <c r="STQ712" s="39"/>
      <c r="STR712" s="39"/>
      <c r="STS712" s="39"/>
      <c r="STT712" s="39"/>
      <c r="STU712" s="39"/>
      <c r="STV712" s="39"/>
      <c r="STW712" s="37"/>
      <c r="STX712" s="37"/>
      <c r="STY712" s="37"/>
      <c r="STZ712" s="37"/>
      <c r="SUA712" s="34"/>
      <c r="SUB712" s="40"/>
      <c r="SUC712" s="34"/>
      <c r="SUD712" s="34"/>
      <c r="SUE712" s="35"/>
      <c r="SUF712" s="36"/>
      <c r="SUG712" s="37"/>
      <c r="SUH712" s="34"/>
      <c r="SUI712" s="34"/>
      <c r="SUJ712" s="41"/>
      <c r="SUK712" s="41"/>
      <c r="SUL712" s="41"/>
      <c r="SUM712" s="41"/>
      <c r="SUN712" s="36"/>
      <c r="SUO712" s="41"/>
      <c r="SUP712" s="36"/>
      <c r="SUQ712" s="34"/>
      <c r="SUR712" s="34"/>
      <c r="SUS712" s="37"/>
      <c r="SUT712" s="38"/>
      <c r="SUU712" s="34"/>
      <c r="SUV712" s="39"/>
      <c r="SUW712" s="39"/>
      <c r="SUX712" s="39"/>
      <c r="SUY712" s="39"/>
      <c r="SUZ712" s="39"/>
      <c r="SVA712" s="39"/>
      <c r="SVB712" s="39"/>
      <c r="SVC712" s="39"/>
      <c r="SVD712" s="39"/>
      <c r="SVE712" s="39"/>
      <c r="SVF712" s="39"/>
      <c r="SVG712" s="37"/>
      <c r="SVH712" s="37"/>
      <c r="SVI712" s="37"/>
      <c r="SVJ712" s="37"/>
      <c r="SVK712" s="34"/>
      <c r="SVL712" s="40"/>
      <c r="SVM712" s="34"/>
      <c r="SVN712" s="34"/>
      <c r="SVO712" s="35"/>
      <c r="SVP712" s="36"/>
      <c r="SVQ712" s="37"/>
      <c r="SVR712" s="34"/>
      <c r="SVS712" s="34"/>
      <c r="SVT712" s="41"/>
      <c r="SVU712" s="41"/>
      <c r="SVV712" s="41"/>
      <c r="SVW712" s="41"/>
      <c r="SVX712" s="36"/>
      <c r="SVY712" s="41"/>
      <c r="SVZ712" s="36"/>
      <c r="SWA712" s="34"/>
      <c r="SWB712" s="34"/>
      <c r="SWC712" s="37"/>
      <c r="SWD712" s="38"/>
      <c r="SWE712" s="34"/>
      <c r="SWF712" s="39"/>
      <c r="SWG712" s="39"/>
      <c r="SWH712" s="39"/>
      <c r="SWI712" s="39"/>
      <c r="SWJ712" s="39"/>
      <c r="SWK712" s="39"/>
      <c r="SWL712" s="39"/>
      <c r="SWM712" s="39"/>
      <c r="SWN712" s="39"/>
      <c r="SWO712" s="39"/>
      <c r="SWP712" s="39"/>
      <c r="SWQ712" s="37"/>
      <c r="SWR712" s="37"/>
      <c r="SWS712" s="37"/>
      <c r="SWT712" s="37"/>
      <c r="SWU712" s="34"/>
      <c r="SWV712" s="40"/>
      <c r="SWW712" s="34"/>
      <c r="SWX712" s="34"/>
      <c r="SWY712" s="35"/>
      <c r="SWZ712" s="36"/>
      <c r="SXA712" s="37"/>
      <c r="SXB712" s="34"/>
      <c r="SXC712" s="34"/>
      <c r="SXD712" s="41"/>
      <c r="SXE712" s="41"/>
      <c r="SXF712" s="41"/>
      <c r="SXG712" s="41"/>
      <c r="SXH712" s="36"/>
      <c r="SXI712" s="41"/>
      <c r="SXJ712" s="36"/>
      <c r="SXK712" s="34"/>
      <c r="SXL712" s="34"/>
      <c r="SXM712" s="37"/>
      <c r="SXN712" s="38"/>
      <c r="SXO712" s="34"/>
      <c r="SXP712" s="39"/>
      <c r="SXQ712" s="39"/>
      <c r="SXR712" s="39"/>
      <c r="SXS712" s="39"/>
      <c r="SXT712" s="39"/>
      <c r="SXU712" s="39"/>
      <c r="SXV712" s="39"/>
      <c r="SXW712" s="39"/>
      <c r="SXX712" s="39"/>
      <c r="SXY712" s="39"/>
      <c r="SXZ712" s="39"/>
      <c r="SYA712" s="37"/>
      <c r="SYB712" s="37"/>
      <c r="SYC712" s="37"/>
      <c r="SYD712" s="37"/>
      <c r="SYE712" s="34"/>
      <c r="SYF712" s="40"/>
      <c r="SYG712" s="34"/>
      <c r="SYH712" s="34"/>
      <c r="SYI712" s="35"/>
      <c r="SYJ712" s="36"/>
      <c r="SYK712" s="37"/>
      <c r="SYL712" s="34"/>
      <c r="SYM712" s="34"/>
      <c r="SYN712" s="41"/>
      <c r="SYO712" s="41"/>
      <c r="SYP712" s="41"/>
      <c r="SYQ712" s="41"/>
      <c r="SYR712" s="36"/>
      <c r="SYS712" s="41"/>
      <c r="SYT712" s="36"/>
      <c r="SYU712" s="34"/>
      <c r="SYV712" s="34"/>
      <c r="SYW712" s="37"/>
      <c r="SYX712" s="38"/>
      <c r="SYY712" s="34"/>
      <c r="SYZ712" s="39"/>
      <c r="SZA712" s="39"/>
      <c r="SZB712" s="39"/>
      <c r="SZC712" s="39"/>
      <c r="SZD712" s="39"/>
      <c r="SZE712" s="39"/>
      <c r="SZF712" s="39"/>
      <c r="SZG712" s="39"/>
      <c r="SZH712" s="39"/>
      <c r="SZI712" s="39"/>
      <c r="SZJ712" s="39"/>
      <c r="SZK712" s="37"/>
      <c r="SZL712" s="37"/>
      <c r="SZM712" s="37"/>
      <c r="SZN712" s="37"/>
      <c r="SZO712" s="34"/>
      <c r="SZP712" s="40"/>
      <c r="SZQ712" s="34"/>
      <c r="SZR712" s="34"/>
      <c r="SZS712" s="35"/>
      <c r="SZT712" s="36"/>
      <c r="SZU712" s="37"/>
      <c r="SZV712" s="34"/>
      <c r="SZW712" s="34"/>
      <c r="SZX712" s="41"/>
      <c r="SZY712" s="41"/>
      <c r="SZZ712" s="41"/>
      <c r="TAA712" s="41"/>
      <c r="TAB712" s="36"/>
      <c r="TAC712" s="41"/>
      <c r="TAD712" s="36"/>
      <c r="TAE712" s="34"/>
      <c r="TAF712" s="34"/>
      <c r="TAG712" s="37"/>
      <c r="TAH712" s="38"/>
      <c r="TAI712" s="34"/>
      <c r="TAJ712" s="39"/>
      <c r="TAK712" s="39"/>
      <c r="TAL712" s="39"/>
      <c r="TAM712" s="39"/>
      <c r="TAN712" s="39"/>
      <c r="TAO712" s="39"/>
      <c r="TAP712" s="39"/>
      <c r="TAQ712" s="39"/>
      <c r="TAR712" s="39"/>
      <c r="TAS712" s="39"/>
      <c r="TAT712" s="39"/>
      <c r="TAU712" s="37"/>
      <c r="TAV712" s="37"/>
      <c r="TAW712" s="37"/>
      <c r="TAX712" s="37"/>
      <c r="TAY712" s="34"/>
      <c r="TAZ712" s="40"/>
      <c r="TBA712" s="34"/>
      <c r="TBB712" s="34"/>
      <c r="TBC712" s="35"/>
      <c r="TBD712" s="36"/>
      <c r="TBE712" s="37"/>
      <c r="TBF712" s="34"/>
      <c r="TBG712" s="34"/>
      <c r="TBH712" s="41"/>
      <c r="TBI712" s="41"/>
      <c r="TBJ712" s="41"/>
      <c r="TBK712" s="41"/>
      <c r="TBL712" s="36"/>
      <c r="TBM712" s="41"/>
      <c r="TBN712" s="36"/>
      <c r="TBO712" s="34"/>
      <c r="TBP712" s="34"/>
      <c r="TBQ712" s="37"/>
      <c r="TBR712" s="38"/>
      <c r="TBS712" s="34"/>
      <c r="TBT712" s="39"/>
      <c r="TBU712" s="39"/>
      <c r="TBV712" s="39"/>
      <c r="TBW712" s="39"/>
      <c r="TBX712" s="39"/>
      <c r="TBY712" s="39"/>
      <c r="TBZ712" s="39"/>
      <c r="TCA712" s="39"/>
      <c r="TCB712" s="39"/>
      <c r="TCC712" s="39"/>
      <c r="TCD712" s="39"/>
      <c r="TCE712" s="37"/>
      <c r="TCF712" s="37"/>
      <c r="TCG712" s="37"/>
      <c r="TCH712" s="37"/>
      <c r="TCI712" s="34"/>
      <c r="TCJ712" s="40"/>
      <c r="TCK712" s="34"/>
      <c r="TCL712" s="34"/>
      <c r="TCM712" s="35"/>
      <c r="TCN712" s="36"/>
      <c r="TCO712" s="37"/>
      <c r="TCP712" s="34"/>
      <c r="TCQ712" s="34"/>
      <c r="TCR712" s="41"/>
      <c r="TCS712" s="41"/>
      <c r="TCT712" s="41"/>
      <c r="TCU712" s="41"/>
      <c r="TCV712" s="36"/>
      <c r="TCW712" s="41"/>
      <c r="TCX712" s="36"/>
      <c r="TCY712" s="34"/>
      <c r="TCZ712" s="34"/>
      <c r="TDA712" s="37"/>
      <c r="TDB712" s="38"/>
      <c r="TDC712" s="34"/>
      <c r="TDD712" s="39"/>
      <c r="TDE712" s="39"/>
      <c r="TDF712" s="39"/>
      <c r="TDG712" s="39"/>
      <c r="TDH712" s="39"/>
      <c r="TDI712" s="39"/>
      <c r="TDJ712" s="39"/>
      <c r="TDK712" s="39"/>
      <c r="TDL712" s="39"/>
      <c r="TDM712" s="39"/>
      <c r="TDN712" s="39"/>
      <c r="TDO712" s="37"/>
      <c r="TDP712" s="37"/>
      <c r="TDQ712" s="37"/>
      <c r="TDR712" s="37"/>
      <c r="TDS712" s="34"/>
      <c r="TDT712" s="40"/>
      <c r="TDU712" s="34"/>
      <c r="TDV712" s="34"/>
      <c r="TDW712" s="35"/>
      <c r="TDX712" s="36"/>
      <c r="TDY712" s="37"/>
      <c r="TDZ712" s="34"/>
      <c r="TEA712" s="34"/>
      <c r="TEB712" s="41"/>
      <c r="TEC712" s="41"/>
      <c r="TED712" s="41"/>
      <c r="TEE712" s="41"/>
      <c r="TEF712" s="36"/>
      <c r="TEG712" s="41"/>
      <c r="TEH712" s="36"/>
      <c r="TEI712" s="34"/>
      <c r="TEJ712" s="34"/>
      <c r="TEK712" s="37"/>
      <c r="TEL712" s="38"/>
      <c r="TEM712" s="34"/>
      <c r="TEN712" s="39"/>
      <c r="TEO712" s="39"/>
      <c r="TEP712" s="39"/>
      <c r="TEQ712" s="39"/>
      <c r="TER712" s="39"/>
      <c r="TES712" s="39"/>
      <c r="TET712" s="39"/>
      <c r="TEU712" s="39"/>
      <c r="TEV712" s="39"/>
      <c r="TEW712" s="39"/>
      <c r="TEX712" s="39"/>
      <c r="TEY712" s="37"/>
      <c r="TEZ712" s="37"/>
      <c r="TFA712" s="37"/>
      <c r="TFB712" s="37"/>
      <c r="TFC712" s="34"/>
      <c r="TFD712" s="40"/>
      <c r="TFE712" s="34"/>
      <c r="TFF712" s="34"/>
      <c r="TFG712" s="35"/>
      <c r="TFH712" s="36"/>
      <c r="TFI712" s="37"/>
      <c r="TFJ712" s="34"/>
      <c r="TFK712" s="34"/>
      <c r="TFL712" s="41"/>
      <c r="TFM712" s="41"/>
      <c r="TFN712" s="41"/>
      <c r="TFO712" s="41"/>
      <c r="TFP712" s="36"/>
      <c r="TFQ712" s="41"/>
      <c r="TFR712" s="36"/>
      <c r="TFS712" s="34"/>
      <c r="TFT712" s="34"/>
      <c r="TFU712" s="37"/>
      <c r="TFV712" s="38"/>
      <c r="TFW712" s="34"/>
      <c r="TFX712" s="39"/>
      <c r="TFY712" s="39"/>
      <c r="TFZ712" s="39"/>
      <c r="TGA712" s="39"/>
      <c r="TGB712" s="39"/>
      <c r="TGC712" s="39"/>
      <c r="TGD712" s="39"/>
      <c r="TGE712" s="39"/>
      <c r="TGF712" s="39"/>
      <c r="TGG712" s="39"/>
      <c r="TGH712" s="39"/>
      <c r="TGI712" s="37"/>
      <c r="TGJ712" s="37"/>
      <c r="TGK712" s="37"/>
      <c r="TGL712" s="37"/>
      <c r="TGM712" s="34"/>
      <c r="TGN712" s="40"/>
      <c r="TGO712" s="34"/>
      <c r="TGP712" s="34"/>
      <c r="TGQ712" s="35"/>
      <c r="TGR712" s="36"/>
      <c r="TGS712" s="37"/>
      <c r="TGT712" s="34"/>
      <c r="TGU712" s="34"/>
      <c r="TGV712" s="41"/>
      <c r="TGW712" s="41"/>
      <c r="TGX712" s="41"/>
      <c r="TGY712" s="41"/>
      <c r="TGZ712" s="36"/>
      <c r="THA712" s="41"/>
      <c r="THB712" s="36"/>
      <c r="THC712" s="34"/>
      <c r="THD712" s="34"/>
      <c r="THE712" s="37"/>
      <c r="THF712" s="38"/>
      <c r="THG712" s="34"/>
      <c r="THH712" s="39"/>
      <c r="THI712" s="39"/>
      <c r="THJ712" s="39"/>
      <c r="THK712" s="39"/>
      <c r="THL712" s="39"/>
      <c r="THM712" s="39"/>
      <c r="THN712" s="39"/>
      <c r="THO712" s="39"/>
      <c r="THP712" s="39"/>
      <c r="THQ712" s="39"/>
      <c r="THR712" s="39"/>
      <c r="THS712" s="37"/>
      <c r="THT712" s="37"/>
      <c r="THU712" s="37"/>
      <c r="THV712" s="37"/>
      <c r="THW712" s="34"/>
      <c r="THX712" s="40"/>
      <c r="THY712" s="34"/>
      <c r="THZ712" s="34"/>
      <c r="TIA712" s="35"/>
      <c r="TIB712" s="36"/>
      <c r="TIC712" s="37"/>
      <c r="TID712" s="34"/>
      <c r="TIE712" s="34"/>
      <c r="TIF712" s="41"/>
      <c r="TIG712" s="41"/>
      <c r="TIH712" s="41"/>
      <c r="TII712" s="41"/>
      <c r="TIJ712" s="36"/>
      <c r="TIK712" s="41"/>
      <c r="TIL712" s="36"/>
      <c r="TIM712" s="34"/>
      <c r="TIN712" s="34"/>
      <c r="TIO712" s="37"/>
      <c r="TIP712" s="38"/>
      <c r="TIQ712" s="34"/>
      <c r="TIR712" s="39"/>
      <c r="TIS712" s="39"/>
      <c r="TIT712" s="39"/>
      <c r="TIU712" s="39"/>
      <c r="TIV712" s="39"/>
      <c r="TIW712" s="39"/>
      <c r="TIX712" s="39"/>
      <c r="TIY712" s="39"/>
      <c r="TIZ712" s="39"/>
      <c r="TJA712" s="39"/>
      <c r="TJB712" s="39"/>
      <c r="TJC712" s="37"/>
      <c r="TJD712" s="37"/>
      <c r="TJE712" s="37"/>
      <c r="TJF712" s="37"/>
      <c r="TJG712" s="34"/>
      <c r="TJH712" s="40"/>
      <c r="TJI712" s="34"/>
      <c r="TJJ712" s="34"/>
      <c r="TJK712" s="35"/>
      <c r="TJL712" s="36"/>
      <c r="TJM712" s="37"/>
      <c r="TJN712" s="34"/>
      <c r="TJO712" s="34"/>
      <c r="TJP712" s="41"/>
      <c r="TJQ712" s="41"/>
      <c r="TJR712" s="41"/>
      <c r="TJS712" s="41"/>
      <c r="TJT712" s="36"/>
      <c r="TJU712" s="41"/>
      <c r="TJV712" s="36"/>
      <c r="TJW712" s="34"/>
      <c r="TJX712" s="34"/>
      <c r="TJY712" s="37"/>
      <c r="TJZ712" s="38"/>
      <c r="TKA712" s="34"/>
      <c r="TKB712" s="39"/>
      <c r="TKC712" s="39"/>
      <c r="TKD712" s="39"/>
      <c r="TKE712" s="39"/>
      <c r="TKF712" s="39"/>
      <c r="TKG712" s="39"/>
      <c r="TKH712" s="39"/>
      <c r="TKI712" s="39"/>
      <c r="TKJ712" s="39"/>
      <c r="TKK712" s="39"/>
      <c r="TKL712" s="39"/>
      <c r="TKM712" s="37"/>
      <c r="TKN712" s="37"/>
      <c r="TKO712" s="37"/>
      <c r="TKP712" s="37"/>
      <c r="TKQ712" s="34"/>
      <c r="TKR712" s="40"/>
      <c r="TKS712" s="34"/>
      <c r="TKT712" s="34"/>
      <c r="TKU712" s="35"/>
      <c r="TKV712" s="36"/>
      <c r="TKW712" s="37"/>
      <c r="TKX712" s="34"/>
      <c r="TKY712" s="34"/>
      <c r="TKZ712" s="41"/>
      <c r="TLA712" s="41"/>
      <c r="TLB712" s="41"/>
      <c r="TLC712" s="41"/>
      <c r="TLD712" s="36"/>
      <c r="TLE712" s="41"/>
      <c r="TLF712" s="36"/>
      <c r="TLG712" s="34"/>
      <c r="TLH712" s="34"/>
      <c r="TLI712" s="37"/>
      <c r="TLJ712" s="38"/>
      <c r="TLK712" s="34"/>
      <c r="TLL712" s="39"/>
      <c r="TLM712" s="39"/>
      <c r="TLN712" s="39"/>
      <c r="TLO712" s="39"/>
      <c r="TLP712" s="39"/>
      <c r="TLQ712" s="39"/>
      <c r="TLR712" s="39"/>
      <c r="TLS712" s="39"/>
      <c r="TLT712" s="39"/>
      <c r="TLU712" s="39"/>
      <c r="TLV712" s="39"/>
      <c r="TLW712" s="37"/>
      <c r="TLX712" s="37"/>
      <c r="TLY712" s="37"/>
      <c r="TLZ712" s="37"/>
      <c r="TMA712" s="34"/>
      <c r="TMB712" s="40"/>
      <c r="TMC712" s="34"/>
      <c r="TMD712" s="34"/>
      <c r="TME712" s="35"/>
      <c r="TMF712" s="36"/>
      <c r="TMG712" s="37"/>
      <c r="TMH712" s="34"/>
      <c r="TMI712" s="34"/>
      <c r="TMJ712" s="41"/>
      <c r="TMK712" s="41"/>
      <c r="TML712" s="41"/>
      <c r="TMM712" s="41"/>
      <c r="TMN712" s="36"/>
      <c r="TMO712" s="41"/>
      <c r="TMP712" s="36"/>
      <c r="TMQ712" s="34"/>
      <c r="TMR712" s="34"/>
      <c r="TMS712" s="37"/>
      <c r="TMT712" s="38"/>
      <c r="TMU712" s="34"/>
      <c r="TMV712" s="39"/>
      <c r="TMW712" s="39"/>
      <c r="TMX712" s="39"/>
      <c r="TMY712" s="39"/>
      <c r="TMZ712" s="39"/>
      <c r="TNA712" s="39"/>
      <c r="TNB712" s="39"/>
      <c r="TNC712" s="39"/>
      <c r="TND712" s="39"/>
      <c r="TNE712" s="39"/>
      <c r="TNF712" s="39"/>
      <c r="TNG712" s="37"/>
      <c r="TNH712" s="37"/>
      <c r="TNI712" s="37"/>
      <c r="TNJ712" s="37"/>
      <c r="TNK712" s="34"/>
      <c r="TNL712" s="40"/>
      <c r="TNM712" s="34"/>
      <c r="TNN712" s="34"/>
      <c r="TNO712" s="35"/>
      <c r="TNP712" s="36"/>
      <c r="TNQ712" s="37"/>
      <c r="TNR712" s="34"/>
      <c r="TNS712" s="34"/>
      <c r="TNT712" s="41"/>
      <c r="TNU712" s="41"/>
      <c r="TNV712" s="41"/>
      <c r="TNW712" s="41"/>
      <c r="TNX712" s="36"/>
      <c r="TNY712" s="41"/>
      <c r="TNZ712" s="36"/>
      <c r="TOA712" s="34"/>
      <c r="TOB712" s="34"/>
      <c r="TOC712" s="37"/>
      <c r="TOD712" s="38"/>
      <c r="TOE712" s="34"/>
      <c r="TOF712" s="39"/>
      <c r="TOG712" s="39"/>
      <c r="TOH712" s="39"/>
      <c r="TOI712" s="39"/>
      <c r="TOJ712" s="39"/>
      <c r="TOK712" s="39"/>
      <c r="TOL712" s="39"/>
      <c r="TOM712" s="39"/>
      <c r="TON712" s="39"/>
      <c r="TOO712" s="39"/>
      <c r="TOP712" s="39"/>
      <c r="TOQ712" s="37"/>
      <c r="TOR712" s="37"/>
      <c r="TOS712" s="37"/>
      <c r="TOT712" s="37"/>
      <c r="TOU712" s="34"/>
      <c r="TOV712" s="40"/>
      <c r="TOW712" s="34"/>
      <c r="TOX712" s="34"/>
      <c r="TOY712" s="35"/>
      <c r="TOZ712" s="36"/>
      <c r="TPA712" s="37"/>
      <c r="TPB712" s="34"/>
      <c r="TPC712" s="34"/>
      <c r="TPD712" s="41"/>
      <c r="TPE712" s="41"/>
      <c r="TPF712" s="41"/>
      <c r="TPG712" s="41"/>
      <c r="TPH712" s="36"/>
      <c r="TPI712" s="41"/>
      <c r="TPJ712" s="36"/>
      <c r="TPK712" s="34"/>
      <c r="TPL712" s="34"/>
      <c r="TPM712" s="37"/>
      <c r="TPN712" s="38"/>
      <c r="TPO712" s="34"/>
      <c r="TPP712" s="39"/>
      <c r="TPQ712" s="39"/>
      <c r="TPR712" s="39"/>
      <c r="TPS712" s="39"/>
      <c r="TPT712" s="39"/>
      <c r="TPU712" s="39"/>
      <c r="TPV712" s="39"/>
      <c r="TPW712" s="39"/>
      <c r="TPX712" s="39"/>
      <c r="TPY712" s="39"/>
      <c r="TPZ712" s="39"/>
      <c r="TQA712" s="37"/>
      <c r="TQB712" s="37"/>
      <c r="TQC712" s="37"/>
      <c r="TQD712" s="37"/>
      <c r="TQE712" s="34"/>
      <c r="TQF712" s="40"/>
      <c r="TQG712" s="34"/>
      <c r="TQH712" s="34"/>
      <c r="TQI712" s="35"/>
      <c r="TQJ712" s="36"/>
      <c r="TQK712" s="37"/>
      <c r="TQL712" s="34"/>
      <c r="TQM712" s="34"/>
      <c r="TQN712" s="41"/>
      <c r="TQO712" s="41"/>
      <c r="TQP712" s="41"/>
      <c r="TQQ712" s="41"/>
      <c r="TQR712" s="36"/>
      <c r="TQS712" s="41"/>
      <c r="TQT712" s="36"/>
      <c r="TQU712" s="34"/>
      <c r="TQV712" s="34"/>
      <c r="TQW712" s="37"/>
      <c r="TQX712" s="38"/>
      <c r="TQY712" s="34"/>
      <c r="TQZ712" s="39"/>
      <c r="TRA712" s="39"/>
      <c r="TRB712" s="39"/>
      <c r="TRC712" s="39"/>
      <c r="TRD712" s="39"/>
      <c r="TRE712" s="39"/>
      <c r="TRF712" s="39"/>
      <c r="TRG712" s="39"/>
      <c r="TRH712" s="39"/>
      <c r="TRI712" s="39"/>
      <c r="TRJ712" s="39"/>
      <c r="TRK712" s="37"/>
      <c r="TRL712" s="37"/>
      <c r="TRM712" s="37"/>
      <c r="TRN712" s="37"/>
      <c r="TRO712" s="34"/>
      <c r="TRP712" s="40"/>
      <c r="TRQ712" s="34"/>
      <c r="TRR712" s="34"/>
      <c r="TRS712" s="35"/>
      <c r="TRT712" s="36"/>
      <c r="TRU712" s="37"/>
      <c r="TRV712" s="34"/>
      <c r="TRW712" s="34"/>
      <c r="TRX712" s="41"/>
      <c r="TRY712" s="41"/>
      <c r="TRZ712" s="41"/>
      <c r="TSA712" s="41"/>
      <c r="TSB712" s="36"/>
      <c r="TSC712" s="41"/>
      <c r="TSD712" s="36"/>
      <c r="TSE712" s="34"/>
      <c r="TSF712" s="34"/>
      <c r="TSG712" s="37"/>
      <c r="TSH712" s="38"/>
      <c r="TSI712" s="34"/>
      <c r="TSJ712" s="39"/>
      <c r="TSK712" s="39"/>
      <c r="TSL712" s="39"/>
      <c r="TSM712" s="39"/>
      <c r="TSN712" s="39"/>
      <c r="TSO712" s="39"/>
      <c r="TSP712" s="39"/>
      <c r="TSQ712" s="39"/>
      <c r="TSR712" s="39"/>
      <c r="TSS712" s="39"/>
      <c r="TST712" s="39"/>
      <c r="TSU712" s="37"/>
      <c r="TSV712" s="37"/>
      <c r="TSW712" s="37"/>
      <c r="TSX712" s="37"/>
      <c r="TSY712" s="34"/>
      <c r="TSZ712" s="40"/>
      <c r="TTA712" s="34"/>
      <c r="TTB712" s="34"/>
      <c r="TTC712" s="35"/>
      <c r="TTD712" s="36"/>
      <c r="TTE712" s="37"/>
      <c r="TTF712" s="34"/>
      <c r="TTG712" s="34"/>
      <c r="TTH712" s="41"/>
      <c r="TTI712" s="41"/>
      <c r="TTJ712" s="41"/>
      <c r="TTK712" s="41"/>
      <c r="TTL712" s="36"/>
      <c r="TTM712" s="41"/>
      <c r="TTN712" s="36"/>
      <c r="TTO712" s="34"/>
      <c r="TTP712" s="34"/>
      <c r="TTQ712" s="37"/>
      <c r="TTR712" s="38"/>
      <c r="TTS712" s="34"/>
      <c r="TTT712" s="39"/>
      <c r="TTU712" s="39"/>
      <c r="TTV712" s="39"/>
      <c r="TTW712" s="39"/>
      <c r="TTX712" s="39"/>
      <c r="TTY712" s="39"/>
      <c r="TTZ712" s="39"/>
      <c r="TUA712" s="39"/>
      <c r="TUB712" s="39"/>
      <c r="TUC712" s="39"/>
      <c r="TUD712" s="39"/>
      <c r="TUE712" s="37"/>
      <c r="TUF712" s="37"/>
      <c r="TUG712" s="37"/>
      <c r="TUH712" s="37"/>
      <c r="TUI712" s="34"/>
      <c r="TUJ712" s="40"/>
      <c r="TUK712" s="34"/>
      <c r="TUL712" s="34"/>
      <c r="TUM712" s="35"/>
      <c r="TUN712" s="36"/>
      <c r="TUO712" s="37"/>
      <c r="TUP712" s="34"/>
      <c r="TUQ712" s="34"/>
      <c r="TUR712" s="41"/>
      <c r="TUS712" s="41"/>
      <c r="TUT712" s="41"/>
      <c r="TUU712" s="41"/>
      <c r="TUV712" s="36"/>
      <c r="TUW712" s="41"/>
      <c r="TUX712" s="36"/>
      <c r="TUY712" s="34"/>
      <c r="TUZ712" s="34"/>
      <c r="TVA712" s="37"/>
      <c r="TVB712" s="38"/>
      <c r="TVC712" s="34"/>
      <c r="TVD712" s="39"/>
      <c r="TVE712" s="39"/>
      <c r="TVF712" s="39"/>
      <c r="TVG712" s="39"/>
      <c r="TVH712" s="39"/>
      <c r="TVI712" s="39"/>
      <c r="TVJ712" s="39"/>
      <c r="TVK712" s="39"/>
      <c r="TVL712" s="39"/>
      <c r="TVM712" s="39"/>
      <c r="TVN712" s="39"/>
      <c r="TVO712" s="37"/>
      <c r="TVP712" s="37"/>
      <c r="TVQ712" s="37"/>
      <c r="TVR712" s="37"/>
      <c r="TVS712" s="34"/>
      <c r="TVT712" s="40"/>
      <c r="TVU712" s="34"/>
      <c r="TVV712" s="34"/>
      <c r="TVW712" s="35"/>
      <c r="TVX712" s="36"/>
      <c r="TVY712" s="37"/>
      <c r="TVZ712" s="34"/>
      <c r="TWA712" s="34"/>
      <c r="TWB712" s="41"/>
      <c r="TWC712" s="41"/>
      <c r="TWD712" s="41"/>
      <c r="TWE712" s="41"/>
      <c r="TWF712" s="36"/>
      <c r="TWG712" s="41"/>
      <c r="TWH712" s="36"/>
      <c r="TWI712" s="34"/>
      <c r="TWJ712" s="34"/>
      <c r="TWK712" s="37"/>
      <c r="TWL712" s="38"/>
      <c r="TWM712" s="34"/>
      <c r="TWN712" s="39"/>
      <c r="TWO712" s="39"/>
      <c r="TWP712" s="39"/>
      <c r="TWQ712" s="39"/>
      <c r="TWR712" s="39"/>
      <c r="TWS712" s="39"/>
      <c r="TWT712" s="39"/>
      <c r="TWU712" s="39"/>
      <c r="TWV712" s="39"/>
      <c r="TWW712" s="39"/>
      <c r="TWX712" s="39"/>
      <c r="TWY712" s="37"/>
      <c r="TWZ712" s="37"/>
      <c r="TXA712" s="37"/>
      <c r="TXB712" s="37"/>
      <c r="TXC712" s="34"/>
      <c r="TXD712" s="40"/>
      <c r="TXE712" s="34"/>
      <c r="TXF712" s="34"/>
      <c r="TXG712" s="35"/>
      <c r="TXH712" s="36"/>
      <c r="TXI712" s="37"/>
      <c r="TXJ712" s="34"/>
      <c r="TXK712" s="34"/>
      <c r="TXL712" s="41"/>
      <c r="TXM712" s="41"/>
      <c r="TXN712" s="41"/>
      <c r="TXO712" s="41"/>
      <c r="TXP712" s="36"/>
      <c r="TXQ712" s="41"/>
      <c r="TXR712" s="36"/>
      <c r="TXS712" s="34"/>
      <c r="TXT712" s="34"/>
      <c r="TXU712" s="37"/>
      <c r="TXV712" s="38"/>
      <c r="TXW712" s="34"/>
      <c r="TXX712" s="39"/>
      <c r="TXY712" s="39"/>
      <c r="TXZ712" s="39"/>
      <c r="TYA712" s="39"/>
      <c r="TYB712" s="39"/>
      <c r="TYC712" s="39"/>
      <c r="TYD712" s="39"/>
      <c r="TYE712" s="39"/>
      <c r="TYF712" s="39"/>
      <c r="TYG712" s="39"/>
      <c r="TYH712" s="39"/>
      <c r="TYI712" s="37"/>
      <c r="TYJ712" s="37"/>
      <c r="TYK712" s="37"/>
      <c r="TYL712" s="37"/>
      <c r="TYM712" s="34"/>
      <c r="TYN712" s="40"/>
      <c r="TYO712" s="34"/>
      <c r="TYP712" s="34"/>
      <c r="TYQ712" s="35"/>
      <c r="TYR712" s="36"/>
      <c r="TYS712" s="37"/>
      <c r="TYT712" s="34"/>
      <c r="TYU712" s="34"/>
      <c r="TYV712" s="41"/>
      <c r="TYW712" s="41"/>
      <c r="TYX712" s="41"/>
      <c r="TYY712" s="41"/>
      <c r="TYZ712" s="36"/>
      <c r="TZA712" s="41"/>
      <c r="TZB712" s="36"/>
      <c r="TZC712" s="34"/>
      <c r="TZD712" s="34"/>
      <c r="TZE712" s="37"/>
      <c r="TZF712" s="38"/>
      <c r="TZG712" s="34"/>
      <c r="TZH712" s="39"/>
      <c r="TZI712" s="39"/>
      <c r="TZJ712" s="39"/>
      <c r="TZK712" s="39"/>
      <c r="TZL712" s="39"/>
      <c r="TZM712" s="39"/>
      <c r="TZN712" s="39"/>
      <c r="TZO712" s="39"/>
      <c r="TZP712" s="39"/>
      <c r="TZQ712" s="39"/>
      <c r="TZR712" s="39"/>
      <c r="TZS712" s="37"/>
      <c r="TZT712" s="37"/>
      <c r="TZU712" s="37"/>
      <c r="TZV712" s="37"/>
      <c r="TZW712" s="34"/>
      <c r="TZX712" s="40"/>
      <c r="TZY712" s="34"/>
      <c r="TZZ712" s="34"/>
      <c r="UAA712" s="35"/>
      <c r="UAB712" s="36"/>
      <c r="UAC712" s="37"/>
      <c r="UAD712" s="34"/>
      <c r="UAE712" s="34"/>
      <c r="UAF712" s="41"/>
      <c r="UAG712" s="41"/>
      <c r="UAH712" s="41"/>
      <c r="UAI712" s="41"/>
      <c r="UAJ712" s="36"/>
      <c r="UAK712" s="41"/>
      <c r="UAL712" s="36"/>
      <c r="UAM712" s="34"/>
      <c r="UAN712" s="34"/>
      <c r="UAO712" s="37"/>
      <c r="UAP712" s="38"/>
      <c r="UAQ712" s="34"/>
      <c r="UAR712" s="39"/>
      <c r="UAS712" s="39"/>
      <c r="UAT712" s="39"/>
      <c r="UAU712" s="39"/>
      <c r="UAV712" s="39"/>
      <c r="UAW712" s="39"/>
      <c r="UAX712" s="39"/>
      <c r="UAY712" s="39"/>
      <c r="UAZ712" s="39"/>
      <c r="UBA712" s="39"/>
      <c r="UBB712" s="39"/>
      <c r="UBC712" s="37"/>
      <c r="UBD712" s="37"/>
      <c r="UBE712" s="37"/>
      <c r="UBF712" s="37"/>
      <c r="UBG712" s="34"/>
      <c r="UBH712" s="40"/>
      <c r="UBI712" s="34"/>
      <c r="UBJ712" s="34"/>
      <c r="UBK712" s="35"/>
      <c r="UBL712" s="36"/>
      <c r="UBM712" s="37"/>
      <c r="UBN712" s="34"/>
      <c r="UBO712" s="34"/>
      <c r="UBP712" s="41"/>
      <c r="UBQ712" s="41"/>
      <c r="UBR712" s="41"/>
      <c r="UBS712" s="41"/>
      <c r="UBT712" s="36"/>
      <c r="UBU712" s="41"/>
      <c r="UBV712" s="36"/>
      <c r="UBW712" s="34"/>
      <c r="UBX712" s="34"/>
      <c r="UBY712" s="37"/>
      <c r="UBZ712" s="38"/>
      <c r="UCA712" s="34"/>
      <c r="UCB712" s="39"/>
      <c r="UCC712" s="39"/>
      <c r="UCD712" s="39"/>
      <c r="UCE712" s="39"/>
      <c r="UCF712" s="39"/>
      <c r="UCG712" s="39"/>
      <c r="UCH712" s="39"/>
      <c r="UCI712" s="39"/>
      <c r="UCJ712" s="39"/>
      <c r="UCK712" s="39"/>
      <c r="UCL712" s="39"/>
      <c r="UCM712" s="37"/>
      <c r="UCN712" s="37"/>
      <c r="UCO712" s="37"/>
      <c r="UCP712" s="37"/>
      <c r="UCQ712" s="34"/>
      <c r="UCR712" s="40"/>
      <c r="UCS712" s="34"/>
      <c r="UCT712" s="34"/>
      <c r="UCU712" s="35"/>
      <c r="UCV712" s="36"/>
      <c r="UCW712" s="37"/>
      <c r="UCX712" s="34"/>
      <c r="UCY712" s="34"/>
      <c r="UCZ712" s="41"/>
      <c r="UDA712" s="41"/>
      <c r="UDB712" s="41"/>
      <c r="UDC712" s="41"/>
      <c r="UDD712" s="36"/>
      <c r="UDE712" s="41"/>
      <c r="UDF712" s="36"/>
      <c r="UDG712" s="34"/>
      <c r="UDH712" s="34"/>
      <c r="UDI712" s="37"/>
      <c r="UDJ712" s="38"/>
      <c r="UDK712" s="34"/>
      <c r="UDL712" s="39"/>
      <c r="UDM712" s="39"/>
      <c r="UDN712" s="39"/>
      <c r="UDO712" s="39"/>
      <c r="UDP712" s="39"/>
      <c r="UDQ712" s="39"/>
      <c r="UDR712" s="39"/>
      <c r="UDS712" s="39"/>
      <c r="UDT712" s="39"/>
      <c r="UDU712" s="39"/>
      <c r="UDV712" s="39"/>
      <c r="UDW712" s="37"/>
      <c r="UDX712" s="37"/>
      <c r="UDY712" s="37"/>
      <c r="UDZ712" s="37"/>
      <c r="UEA712" s="34"/>
      <c r="UEB712" s="40"/>
      <c r="UEC712" s="34"/>
      <c r="UED712" s="34"/>
      <c r="UEE712" s="35"/>
      <c r="UEF712" s="36"/>
      <c r="UEG712" s="37"/>
      <c r="UEH712" s="34"/>
      <c r="UEI712" s="34"/>
      <c r="UEJ712" s="41"/>
      <c r="UEK712" s="41"/>
      <c r="UEL712" s="41"/>
      <c r="UEM712" s="41"/>
      <c r="UEN712" s="36"/>
      <c r="UEO712" s="41"/>
      <c r="UEP712" s="36"/>
      <c r="UEQ712" s="34"/>
      <c r="UER712" s="34"/>
      <c r="UES712" s="37"/>
      <c r="UET712" s="38"/>
      <c r="UEU712" s="34"/>
      <c r="UEV712" s="39"/>
      <c r="UEW712" s="39"/>
      <c r="UEX712" s="39"/>
      <c r="UEY712" s="39"/>
      <c r="UEZ712" s="39"/>
      <c r="UFA712" s="39"/>
      <c r="UFB712" s="39"/>
      <c r="UFC712" s="39"/>
      <c r="UFD712" s="39"/>
      <c r="UFE712" s="39"/>
      <c r="UFF712" s="39"/>
      <c r="UFG712" s="37"/>
      <c r="UFH712" s="37"/>
      <c r="UFI712" s="37"/>
      <c r="UFJ712" s="37"/>
      <c r="UFK712" s="34"/>
      <c r="UFL712" s="40"/>
      <c r="UFM712" s="34"/>
      <c r="UFN712" s="34"/>
      <c r="UFO712" s="35"/>
      <c r="UFP712" s="36"/>
      <c r="UFQ712" s="37"/>
      <c r="UFR712" s="34"/>
      <c r="UFS712" s="34"/>
      <c r="UFT712" s="41"/>
      <c r="UFU712" s="41"/>
      <c r="UFV712" s="41"/>
      <c r="UFW712" s="41"/>
      <c r="UFX712" s="36"/>
      <c r="UFY712" s="41"/>
      <c r="UFZ712" s="36"/>
      <c r="UGA712" s="34"/>
      <c r="UGB712" s="34"/>
      <c r="UGC712" s="37"/>
      <c r="UGD712" s="38"/>
      <c r="UGE712" s="34"/>
      <c r="UGF712" s="39"/>
      <c r="UGG712" s="39"/>
      <c r="UGH712" s="39"/>
      <c r="UGI712" s="39"/>
      <c r="UGJ712" s="39"/>
      <c r="UGK712" s="39"/>
      <c r="UGL712" s="39"/>
      <c r="UGM712" s="39"/>
      <c r="UGN712" s="39"/>
      <c r="UGO712" s="39"/>
      <c r="UGP712" s="39"/>
      <c r="UGQ712" s="37"/>
      <c r="UGR712" s="37"/>
      <c r="UGS712" s="37"/>
      <c r="UGT712" s="37"/>
      <c r="UGU712" s="34"/>
      <c r="UGV712" s="40"/>
      <c r="UGW712" s="34"/>
      <c r="UGX712" s="34"/>
      <c r="UGY712" s="35"/>
      <c r="UGZ712" s="36"/>
      <c r="UHA712" s="37"/>
      <c r="UHB712" s="34"/>
      <c r="UHC712" s="34"/>
      <c r="UHD712" s="41"/>
      <c r="UHE712" s="41"/>
      <c r="UHF712" s="41"/>
      <c r="UHG712" s="41"/>
      <c r="UHH712" s="36"/>
      <c r="UHI712" s="41"/>
      <c r="UHJ712" s="36"/>
      <c r="UHK712" s="34"/>
      <c r="UHL712" s="34"/>
      <c r="UHM712" s="37"/>
      <c r="UHN712" s="38"/>
      <c r="UHO712" s="34"/>
      <c r="UHP712" s="39"/>
      <c r="UHQ712" s="39"/>
      <c r="UHR712" s="39"/>
      <c r="UHS712" s="39"/>
      <c r="UHT712" s="39"/>
      <c r="UHU712" s="39"/>
      <c r="UHV712" s="39"/>
      <c r="UHW712" s="39"/>
      <c r="UHX712" s="39"/>
      <c r="UHY712" s="39"/>
      <c r="UHZ712" s="39"/>
      <c r="UIA712" s="37"/>
      <c r="UIB712" s="37"/>
      <c r="UIC712" s="37"/>
      <c r="UID712" s="37"/>
      <c r="UIE712" s="34"/>
      <c r="UIF712" s="40"/>
      <c r="UIG712" s="34"/>
      <c r="UIH712" s="34"/>
      <c r="UII712" s="35"/>
      <c r="UIJ712" s="36"/>
      <c r="UIK712" s="37"/>
      <c r="UIL712" s="34"/>
      <c r="UIM712" s="34"/>
      <c r="UIN712" s="41"/>
      <c r="UIO712" s="41"/>
      <c r="UIP712" s="41"/>
      <c r="UIQ712" s="41"/>
      <c r="UIR712" s="36"/>
      <c r="UIS712" s="41"/>
      <c r="UIT712" s="36"/>
      <c r="UIU712" s="34"/>
      <c r="UIV712" s="34"/>
      <c r="UIW712" s="37"/>
      <c r="UIX712" s="38"/>
      <c r="UIY712" s="34"/>
      <c r="UIZ712" s="39"/>
      <c r="UJA712" s="39"/>
      <c r="UJB712" s="39"/>
      <c r="UJC712" s="39"/>
      <c r="UJD712" s="39"/>
      <c r="UJE712" s="39"/>
      <c r="UJF712" s="39"/>
      <c r="UJG712" s="39"/>
      <c r="UJH712" s="39"/>
      <c r="UJI712" s="39"/>
      <c r="UJJ712" s="39"/>
      <c r="UJK712" s="37"/>
      <c r="UJL712" s="37"/>
      <c r="UJM712" s="37"/>
      <c r="UJN712" s="37"/>
      <c r="UJO712" s="34"/>
      <c r="UJP712" s="40"/>
      <c r="UJQ712" s="34"/>
      <c r="UJR712" s="34"/>
      <c r="UJS712" s="35"/>
      <c r="UJT712" s="36"/>
      <c r="UJU712" s="37"/>
      <c r="UJV712" s="34"/>
      <c r="UJW712" s="34"/>
      <c r="UJX712" s="41"/>
      <c r="UJY712" s="41"/>
      <c r="UJZ712" s="41"/>
      <c r="UKA712" s="41"/>
      <c r="UKB712" s="36"/>
      <c r="UKC712" s="41"/>
      <c r="UKD712" s="36"/>
      <c r="UKE712" s="34"/>
      <c r="UKF712" s="34"/>
      <c r="UKG712" s="37"/>
      <c r="UKH712" s="38"/>
      <c r="UKI712" s="34"/>
      <c r="UKJ712" s="39"/>
      <c r="UKK712" s="39"/>
      <c r="UKL712" s="39"/>
      <c r="UKM712" s="39"/>
      <c r="UKN712" s="39"/>
      <c r="UKO712" s="39"/>
      <c r="UKP712" s="39"/>
      <c r="UKQ712" s="39"/>
      <c r="UKR712" s="39"/>
      <c r="UKS712" s="39"/>
      <c r="UKT712" s="39"/>
      <c r="UKU712" s="37"/>
      <c r="UKV712" s="37"/>
      <c r="UKW712" s="37"/>
      <c r="UKX712" s="37"/>
      <c r="UKY712" s="34"/>
      <c r="UKZ712" s="40"/>
      <c r="ULA712" s="34"/>
      <c r="ULB712" s="34"/>
      <c r="ULC712" s="35"/>
      <c r="ULD712" s="36"/>
      <c r="ULE712" s="37"/>
      <c r="ULF712" s="34"/>
      <c r="ULG712" s="34"/>
      <c r="ULH712" s="41"/>
      <c r="ULI712" s="41"/>
      <c r="ULJ712" s="41"/>
      <c r="ULK712" s="41"/>
      <c r="ULL712" s="36"/>
      <c r="ULM712" s="41"/>
      <c r="ULN712" s="36"/>
      <c r="ULO712" s="34"/>
      <c r="ULP712" s="34"/>
      <c r="ULQ712" s="37"/>
      <c r="ULR712" s="38"/>
      <c r="ULS712" s="34"/>
      <c r="ULT712" s="39"/>
      <c r="ULU712" s="39"/>
      <c r="ULV712" s="39"/>
      <c r="ULW712" s="39"/>
      <c r="ULX712" s="39"/>
      <c r="ULY712" s="39"/>
      <c r="ULZ712" s="39"/>
      <c r="UMA712" s="39"/>
      <c r="UMB712" s="39"/>
      <c r="UMC712" s="39"/>
      <c r="UMD712" s="39"/>
      <c r="UME712" s="37"/>
      <c r="UMF712" s="37"/>
      <c r="UMG712" s="37"/>
      <c r="UMH712" s="37"/>
      <c r="UMI712" s="34"/>
      <c r="UMJ712" s="40"/>
      <c r="UMK712" s="34"/>
      <c r="UML712" s="34"/>
      <c r="UMM712" s="35"/>
      <c r="UMN712" s="36"/>
      <c r="UMO712" s="37"/>
      <c r="UMP712" s="34"/>
      <c r="UMQ712" s="34"/>
      <c r="UMR712" s="41"/>
      <c r="UMS712" s="41"/>
      <c r="UMT712" s="41"/>
      <c r="UMU712" s="41"/>
      <c r="UMV712" s="36"/>
      <c r="UMW712" s="41"/>
      <c r="UMX712" s="36"/>
      <c r="UMY712" s="34"/>
      <c r="UMZ712" s="34"/>
      <c r="UNA712" s="37"/>
      <c r="UNB712" s="38"/>
      <c r="UNC712" s="34"/>
      <c r="UND712" s="39"/>
      <c r="UNE712" s="39"/>
      <c r="UNF712" s="39"/>
      <c r="UNG712" s="39"/>
      <c r="UNH712" s="39"/>
      <c r="UNI712" s="39"/>
      <c r="UNJ712" s="39"/>
      <c r="UNK712" s="39"/>
      <c r="UNL712" s="39"/>
      <c r="UNM712" s="39"/>
      <c r="UNN712" s="39"/>
      <c r="UNO712" s="37"/>
      <c r="UNP712" s="37"/>
      <c r="UNQ712" s="37"/>
      <c r="UNR712" s="37"/>
      <c r="UNS712" s="34"/>
      <c r="UNT712" s="40"/>
      <c r="UNU712" s="34"/>
      <c r="UNV712" s="34"/>
      <c r="UNW712" s="35"/>
      <c r="UNX712" s="36"/>
      <c r="UNY712" s="37"/>
      <c r="UNZ712" s="34"/>
      <c r="UOA712" s="34"/>
      <c r="UOB712" s="41"/>
      <c r="UOC712" s="41"/>
      <c r="UOD712" s="41"/>
      <c r="UOE712" s="41"/>
      <c r="UOF712" s="36"/>
      <c r="UOG712" s="41"/>
      <c r="UOH712" s="36"/>
      <c r="UOI712" s="34"/>
      <c r="UOJ712" s="34"/>
      <c r="UOK712" s="37"/>
      <c r="UOL712" s="38"/>
      <c r="UOM712" s="34"/>
      <c r="UON712" s="39"/>
      <c r="UOO712" s="39"/>
      <c r="UOP712" s="39"/>
      <c r="UOQ712" s="39"/>
      <c r="UOR712" s="39"/>
      <c r="UOS712" s="39"/>
      <c r="UOT712" s="39"/>
      <c r="UOU712" s="39"/>
      <c r="UOV712" s="39"/>
      <c r="UOW712" s="39"/>
      <c r="UOX712" s="39"/>
      <c r="UOY712" s="37"/>
      <c r="UOZ712" s="37"/>
      <c r="UPA712" s="37"/>
      <c r="UPB712" s="37"/>
      <c r="UPC712" s="34"/>
      <c r="UPD712" s="40"/>
      <c r="UPE712" s="34"/>
      <c r="UPF712" s="34"/>
      <c r="UPG712" s="35"/>
      <c r="UPH712" s="36"/>
      <c r="UPI712" s="37"/>
      <c r="UPJ712" s="34"/>
      <c r="UPK712" s="34"/>
      <c r="UPL712" s="41"/>
      <c r="UPM712" s="41"/>
      <c r="UPN712" s="41"/>
      <c r="UPO712" s="41"/>
      <c r="UPP712" s="36"/>
      <c r="UPQ712" s="41"/>
      <c r="UPR712" s="36"/>
      <c r="UPS712" s="34"/>
      <c r="UPT712" s="34"/>
      <c r="UPU712" s="37"/>
      <c r="UPV712" s="38"/>
      <c r="UPW712" s="34"/>
      <c r="UPX712" s="39"/>
      <c r="UPY712" s="39"/>
      <c r="UPZ712" s="39"/>
      <c r="UQA712" s="39"/>
      <c r="UQB712" s="39"/>
      <c r="UQC712" s="39"/>
      <c r="UQD712" s="39"/>
      <c r="UQE712" s="39"/>
      <c r="UQF712" s="39"/>
      <c r="UQG712" s="39"/>
      <c r="UQH712" s="39"/>
      <c r="UQI712" s="37"/>
      <c r="UQJ712" s="37"/>
      <c r="UQK712" s="37"/>
      <c r="UQL712" s="37"/>
      <c r="UQM712" s="34"/>
      <c r="UQN712" s="40"/>
      <c r="UQO712" s="34"/>
      <c r="UQP712" s="34"/>
      <c r="UQQ712" s="35"/>
      <c r="UQR712" s="36"/>
      <c r="UQS712" s="37"/>
      <c r="UQT712" s="34"/>
      <c r="UQU712" s="34"/>
      <c r="UQV712" s="41"/>
      <c r="UQW712" s="41"/>
      <c r="UQX712" s="41"/>
      <c r="UQY712" s="41"/>
      <c r="UQZ712" s="36"/>
      <c r="URA712" s="41"/>
      <c r="URB712" s="36"/>
      <c r="URC712" s="34"/>
      <c r="URD712" s="34"/>
      <c r="URE712" s="37"/>
      <c r="URF712" s="38"/>
      <c r="URG712" s="34"/>
      <c r="URH712" s="39"/>
      <c r="URI712" s="39"/>
      <c r="URJ712" s="39"/>
      <c r="URK712" s="39"/>
      <c r="URL712" s="39"/>
      <c r="URM712" s="39"/>
      <c r="URN712" s="39"/>
      <c r="URO712" s="39"/>
      <c r="URP712" s="39"/>
      <c r="URQ712" s="39"/>
      <c r="URR712" s="39"/>
      <c r="URS712" s="37"/>
      <c r="URT712" s="37"/>
      <c r="URU712" s="37"/>
      <c r="URV712" s="37"/>
      <c r="URW712" s="34"/>
      <c r="URX712" s="40"/>
      <c r="URY712" s="34"/>
      <c r="URZ712" s="34"/>
      <c r="USA712" s="35"/>
      <c r="USB712" s="36"/>
      <c r="USC712" s="37"/>
      <c r="USD712" s="34"/>
      <c r="USE712" s="34"/>
      <c r="USF712" s="41"/>
      <c r="USG712" s="41"/>
      <c r="USH712" s="41"/>
      <c r="USI712" s="41"/>
      <c r="USJ712" s="36"/>
      <c r="USK712" s="41"/>
      <c r="USL712" s="36"/>
      <c r="USM712" s="34"/>
      <c r="USN712" s="34"/>
      <c r="USO712" s="37"/>
      <c r="USP712" s="38"/>
      <c r="USQ712" s="34"/>
      <c r="USR712" s="39"/>
      <c r="USS712" s="39"/>
      <c r="UST712" s="39"/>
      <c r="USU712" s="39"/>
      <c r="USV712" s="39"/>
      <c r="USW712" s="39"/>
      <c r="USX712" s="39"/>
      <c r="USY712" s="39"/>
      <c r="USZ712" s="39"/>
      <c r="UTA712" s="39"/>
      <c r="UTB712" s="39"/>
      <c r="UTC712" s="37"/>
      <c r="UTD712" s="37"/>
      <c r="UTE712" s="37"/>
      <c r="UTF712" s="37"/>
      <c r="UTG712" s="34"/>
      <c r="UTH712" s="40"/>
      <c r="UTI712" s="34"/>
      <c r="UTJ712" s="34"/>
      <c r="UTK712" s="35"/>
      <c r="UTL712" s="36"/>
      <c r="UTM712" s="37"/>
      <c r="UTN712" s="34"/>
      <c r="UTO712" s="34"/>
      <c r="UTP712" s="41"/>
      <c r="UTQ712" s="41"/>
      <c r="UTR712" s="41"/>
      <c r="UTS712" s="41"/>
      <c r="UTT712" s="36"/>
      <c r="UTU712" s="41"/>
      <c r="UTV712" s="36"/>
      <c r="UTW712" s="34"/>
      <c r="UTX712" s="34"/>
      <c r="UTY712" s="37"/>
      <c r="UTZ712" s="38"/>
      <c r="UUA712" s="34"/>
      <c r="UUB712" s="39"/>
      <c r="UUC712" s="39"/>
      <c r="UUD712" s="39"/>
      <c r="UUE712" s="39"/>
      <c r="UUF712" s="39"/>
      <c r="UUG712" s="39"/>
      <c r="UUH712" s="39"/>
      <c r="UUI712" s="39"/>
      <c r="UUJ712" s="39"/>
      <c r="UUK712" s="39"/>
      <c r="UUL712" s="39"/>
      <c r="UUM712" s="37"/>
      <c r="UUN712" s="37"/>
      <c r="UUO712" s="37"/>
      <c r="UUP712" s="37"/>
      <c r="UUQ712" s="34"/>
      <c r="UUR712" s="40"/>
      <c r="UUS712" s="34"/>
      <c r="UUT712" s="34"/>
      <c r="UUU712" s="35"/>
      <c r="UUV712" s="36"/>
      <c r="UUW712" s="37"/>
      <c r="UUX712" s="34"/>
      <c r="UUY712" s="34"/>
      <c r="UUZ712" s="41"/>
      <c r="UVA712" s="41"/>
      <c r="UVB712" s="41"/>
      <c r="UVC712" s="41"/>
      <c r="UVD712" s="36"/>
      <c r="UVE712" s="41"/>
      <c r="UVF712" s="36"/>
      <c r="UVG712" s="34"/>
      <c r="UVH712" s="34"/>
      <c r="UVI712" s="37"/>
      <c r="UVJ712" s="38"/>
      <c r="UVK712" s="34"/>
      <c r="UVL712" s="39"/>
      <c r="UVM712" s="39"/>
      <c r="UVN712" s="39"/>
      <c r="UVO712" s="39"/>
      <c r="UVP712" s="39"/>
      <c r="UVQ712" s="39"/>
      <c r="UVR712" s="39"/>
      <c r="UVS712" s="39"/>
      <c r="UVT712" s="39"/>
      <c r="UVU712" s="39"/>
      <c r="UVV712" s="39"/>
      <c r="UVW712" s="37"/>
      <c r="UVX712" s="37"/>
      <c r="UVY712" s="37"/>
      <c r="UVZ712" s="37"/>
      <c r="UWA712" s="34"/>
      <c r="UWB712" s="40"/>
      <c r="UWC712" s="34"/>
      <c r="UWD712" s="34"/>
      <c r="UWE712" s="35"/>
      <c r="UWF712" s="36"/>
      <c r="UWG712" s="37"/>
      <c r="UWH712" s="34"/>
      <c r="UWI712" s="34"/>
      <c r="UWJ712" s="41"/>
      <c r="UWK712" s="41"/>
      <c r="UWL712" s="41"/>
      <c r="UWM712" s="41"/>
      <c r="UWN712" s="36"/>
      <c r="UWO712" s="41"/>
      <c r="UWP712" s="36"/>
      <c r="UWQ712" s="34"/>
      <c r="UWR712" s="34"/>
      <c r="UWS712" s="37"/>
      <c r="UWT712" s="38"/>
      <c r="UWU712" s="34"/>
      <c r="UWV712" s="39"/>
      <c r="UWW712" s="39"/>
      <c r="UWX712" s="39"/>
      <c r="UWY712" s="39"/>
      <c r="UWZ712" s="39"/>
      <c r="UXA712" s="39"/>
      <c r="UXB712" s="39"/>
      <c r="UXC712" s="39"/>
      <c r="UXD712" s="39"/>
      <c r="UXE712" s="39"/>
      <c r="UXF712" s="39"/>
      <c r="UXG712" s="37"/>
      <c r="UXH712" s="37"/>
      <c r="UXI712" s="37"/>
      <c r="UXJ712" s="37"/>
      <c r="UXK712" s="34"/>
      <c r="UXL712" s="40"/>
      <c r="UXM712" s="34"/>
      <c r="UXN712" s="34"/>
      <c r="UXO712" s="35"/>
      <c r="UXP712" s="36"/>
      <c r="UXQ712" s="37"/>
      <c r="UXR712" s="34"/>
      <c r="UXS712" s="34"/>
      <c r="UXT712" s="41"/>
      <c r="UXU712" s="41"/>
      <c r="UXV712" s="41"/>
      <c r="UXW712" s="41"/>
      <c r="UXX712" s="36"/>
      <c r="UXY712" s="41"/>
      <c r="UXZ712" s="36"/>
      <c r="UYA712" s="34"/>
      <c r="UYB712" s="34"/>
      <c r="UYC712" s="37"/>
      <c r="UYD712" s="38"/>
      <c r="UYE712" s="34"/>
      <c r="UYF712" s="39"/>
      <c r="UYG712" s="39"/>
      <c r="UYH712" s="39"/>
      <c r="UYI712" s="39"/>
      <c r="UYJ712" s="39"/>
      <c r="UYK712" s="39"/>
      <c r="UYL712" s="39"/>
      <c r="UYM712" s="39"/>
      <c r="UYN712" s="39"/>
      <c r="UYO712" s="39"/>
      <c r="UYP712" s="39"/>
      <c r="UYQ712" s="37"/>
      <c r="UYR712" s="37"/>
      <c r="UYS712" s="37"/>
      <c r="UYT712" s="37"/>
      <c r="UYU712" s="34"/>
      <c r="UYV712" s="40"/>
      <c r="UYW712" s="34"/>
      <c r="UYX712" s="34"/>
      <c r="UYY712" s="35"/>
      <c r="UYZ712" s="36"/>
      <c r="UZA712" s="37"/>
      <c r="UZB712" s="34"/>
      <c r="UZC712" s="34"/>
      <c r="UZD712" s="41"/>
      <c r="UZE712" s="41"/>
      <c r="UZF712" s="41"/>
      <c r="UZG712" s="41"/>
      <c r="UZH712" s="36"/>
      <c r="UZI712" s="41"/>
      <c r="UZJ712" s="36"/>
      <c r="UZK712" s="34"/>
      <c r="UZL712" s="34"/>
      <c r="UZM712" s="37"/>
      <c r="UZN712" s="38"/>
      <c r="UZO712" s="34"/>
      <c r="UZP712" s="39"/>
      <c r="UZQ712" s="39"/>
      <c r="UZR712" s="39"/>
      <c r="UZS712" s="39"/>
      <c r="UZT712" s="39"/>
      <c r="UZU712" s="39"/>
      <c r="UZV712" s="39"/>
      <c r="UZW712" s="39"/>
      <c r="UZX712" s="39"/>
      <c r="UZY712" s="39"/>
      <c r="UZZ712" s="39"/>
      <c r="VAA712" s="37"/>
      <c r="VAB712" s="37"/>
      <c r="VAC712" s="37"/>
      <c r="VAD712" s="37"/>
      <c r="VAE712" s="34"/>
      <c r="VAF712" s="40"/>
      <c r="VAG712" s="34"/>
      <c r="VAH712" s="34"/>
      <c r="VAI712" s="35"/>
      <c r="VAJ712" s="36"/>
      <c r="VAK712" s="37"/>
      <c r="VAL712" s="34"/>
      <c r="VAM712" s="34"/>
      <c r="VAN712" s="41"/>
      <c r="VAO712" s="41"/>
      <c r="VAP712" s="41"/>
      <c r="VAQ712" s="41"/>
      <c r="VAR712" s="36"/>
      <c r="VAS712" s="41"/>
      <c r="VAT712" s="36"/>
      <c r="VAU712" s="34"/>
      <c r="VAV712" s="34"/>
      <c r="VAW712" s="37"/>
      <c r="VAX712" s="38"/>
      <c r="VAY712" s="34"/>
      <c r="VAZ712" s="39"/>
      <c r="VBA712" s="39"/>
      <c r="VBB712" s="39"/>
      <c r="VBC712" s="39"/>
      <c r="VBD712" s="39"/>
      <c r="VBE712" s="39"/>
      <c r="VBF712" s="39"/>
      <c r="VBG712" s="39"/>
      <c r="VBH712" s="39"/>
      <c r="VBI712" s="39"/>
      <c r="VBJ712" s="39"/>
      <c r="VBK712" s="37"/>
      <c r="VBL712" s="37"/>
      <c r="VBM712" s="37"/>
      <c r="VBN712" s="37"/>
      <c r="VBO712" s="34"/>
      <c r="VBP712" s="40"/>
      <c r="VBQ712" s="34"/>
      <c r="VBR712" s="34"/>
      <c r="VBS712" s="35"/>
      <c r="VBT712" s="36"/>
      <c r="VBU712" s="37"/>
      <c r="VBV712" s="34"/>
      <c r="VBW712" s="34"/>
      <c r="VBX712" s="41"/>
      <c r="VBY712" s="41"/>
      <c r="VBZ712" s="41"/>
      <c r="VCA712" s="41"/>
      <c r="VCB712" s="36"/>
      <c r="VCC712" s="41"/>
      <c r="VCD712" s="36"/>
      <c r="VCE712" s="34"/>
      <c r="VCF712" s="34"/>
      <c r="VCG712" s="37"/>
      <c r="VCH712" s="38"/>
      <c r="VCI712" s="34"/>
      <c r="VCJ712" s="39"/>
      <c r="VCK712" s="39"/>
      <c r="VCL712" s="39"/>
      <c r="VCM712" s="39"/>
      <c r="VCN712" s="39"/>
      <c r="VCO712" s="39"/>
      <c r="VCP712" s="39"/>
      <c r="VCQ712" s="39"/>
      <c r="VCR712" s="39"/>
      <c r="VCS712" s="39"/>
      <c r="VCT712" s="39"/>
      <c r="VCU712" s="37"/>
      <c r="VCV712" s="37"/>
      <c r="VCW712" s="37"/>
      <c r="VCX712" s="37"/>
      <c r="VCY712" s="34"/>
      <c r="VCZ712" s="40"/>
      <c r="VDA712" s="34"/>
      <c r="VDB712" s="34"/>
      <c r="VDC712" s="35"/>
      <c r="VDD712" s="36"/>
      <c r="VDE712" s="37"/>
      <c r="VDF712" s="34"/>
      <c r="VDG712" s="34"/>
      <c r="VDH712" s="41"/>
      <c r="VDI712" s="41"/>
      <c r="VDJ712" s="41"/>
      <c r="VDK712" s="41"/>
      <c r="VDL712" s="36"/>
      <c r="VDM712" s="41"/>
      <c r="VDN712" s="36"/>
      <c r="VDO712" s="34"/>
      <c r="VDP712" s="34"/>
      <c r="VDQ712" s="37"/>
      <c r="VDR712" s="38"/>
      <c r="VDS712" s="34"/>
      <c r="VDT712" s="39"/>
      <c r="VDU712" s="39"/>
      <c r="VDV712" s="39"/>
      <c r="VDW712" s="39"/>
      <c r="VDX712" s="39"/>
      <c r="VDY712" s="39"/>
      <c r="VDZ712" s="39"/>
      <c r="VEA712" s="39"/>
      <c r="VEB712" s="39"/>
      <c r="VEC712" s="39"/>
      <c r="VED712" s="39"/>
      <c r="VEE712" s="37"/>
      <c r="VEF712" s="37"/>
      <c r="VEG712" s="37"/>
      <c r="VEH712" s="37"/>
      <c r="VEI712" s="34"/>
      <c r="VEJ712" s="40"/>
      <c r="VEK712" s="34"/>
      <c r="VEL712" s="34"/>
      <c r="VEM712" s="35"/>
      <c r="VEN712" s="36"/>
      <c r="VEO712" s="37"/>
      <c r="VEP712" s="34"/>
      <c r="VEQ712" s="34"/>
      <c r="VER712" s="41"/>
      <c r="VES712" s="41"/>
      <c r="VET712" s="41"/>
      <c r="VEU712" s="41"/>
      <c r="VEV712" s="36"/>
      <c r="VEW712" s="41"/>
      <c r="VEX712" s="36"/>
      <c r="VEY712" s="34"/>
      <c r="VEZ712" s="34"/>
      <c r="VFA712" s="37"/>
      <c r="VFB712" s="38"/>
      <c r="VFC712" s="34"/>
      <c r="VFD712" s="39"/>
      <c r="VFE712" s="39"/>
      <c r="VFF712" s="39"/>
      <c r="VFG712" s="39"/>
      <c r="VFH712" s="39"/>
      <c r="VFI712" s="39"/>
      <c r="VFJ712" s="39"/>
      <c r="VFK712" s="39"/>
      <c r="VFL712" s="39"/>
      <c r="VFM712" s="39"/>
      <c r="VFN712" s="39"/>
      <c r="VFO712" s="37"/>
      <c r="VFP712" s="37"/>
      <c r="VFQ712" s="37"/>
      <c r="VFR712" s="37"/>
      <c r="VFS712" s="34"/>
      <c r="VFT712" s="40"/>
      <c r="VFU712" s="34"/>
      <c r="VFV712" s="34"/>
      <c r="VFW712" s="35"/>
      <c r="VFX712" s="36"/>
      <c r="VFY712" s="37"/>
      <c r="VFZ712" s="34"/>
      <c r="VGA712" s="34"/>
      <c r="VGB712" s="41"/>
      <c r="VGC712" s="41"/>
      <c r="VGD712" s="41"/>
      <c r="VGE712" s="41"/>
      <c r="VGF712" s="36"/>
      <c r="VGG712" s="41"/>
      <c r="VGH712" s="36"/>
      <c r="VGI712" s="34"/>
      <c r="VGJ712" s="34"/>
      <c r="VGK712" s="37"/>
      <c r="VGL712" s="38"/>
      <c r="VGM712" s="34"/>
      <c r="VGN712" s="39"/>
      <c r="VGO712" s="39"/>
      <c r="VGP712" s="39"/>
      <c r="VGQ712" s="39"/>
      <c r="VGR712" s="39"/>
      <c r="VGS712" s="39"/>
      <c r="VGT712" s="39"/>
      <c r="VGU712" s="39"/>
      <c r="VGV712" s="39"/>
      <c r="VGW712" s="39"/>
      <c r="VGX712" s="39"/>
      <c r="VGY712" s="37"/>
      <c r="VGZ712" s="37"/>
      <c r="VHA712" s="37"/>
      <c r="VHB712" s="37"/>
      <c r="VHC712" s="34"/>
      <c r="VHD712" s="40"/>
      <c r="VHE712" s="34"/>
      <c r="VHF712" s="34"/>
      <c r="VHG712" s="35"/>
      <c r="VHH712" s="36"/>
      <c r="VHI712" s="37"/>
      <c r="VHJ712" s="34"/>
      <c r="VHK712" s="34"/>
      <c r="VHL712" s="41"/>
      <c r="VHM712" s="41"/>
      <c r="VHN712" s="41"/>
      <c r="VHO712" s="41"/>
      <c r="VHP712" s="36"/>
      <c r="VHQ712" s="41"/>
      <c r="VHR712" s="36"/>
      <c r="VHS712" s="34"/>
      <c r="VHT712" s="34"/>
      <c r="VHU712" s="37"/>
      <c r="VHV712" s="38"/>
      <c r="VHW712" s="34"/>
      <c r="VHX712" s="39"/>
      <c r="VHY712" s="39"/>
      <c r="VHZ712" s="39"/>
      <c r="VIA712" s="39"/>
      <c r="VIB712" s="39"/>
      <c r="VIC712" s="39"/>
      <c r="VID712" s="39"/>
      <c r="VIE712" s="39"/>
      <c r="VIF712" s="39"/>
      <c r="VIG712" s="39"/>
      <c r="VIH712" s="39"/>
      <c r="VII712" s="37"/>
      <c r="VIJ712" s="37"/>
      <c r="VIK712" s="37"/>
      <c r="VIL712" s="37"/>
      <c r="VIM712" s="34"/>
      <c r="VIN712" s="40"/>
      <c r="VIO712" s="34"/>
      <c r="VIP712" s="34"/>
      <c r="VIQ712" s="35"/>
      <c r="VIR712" s="36"/>
      <c r="VIS712" s="37"/>
      <c r="VIT712" s="34"/>
      <c r="VIU712" s="34"/>
      <c r="VIV712" s="41"/>
      <c r="VIW712" s="41"/>
      <c r="VIX712" s="41"/>
      <c r="VIY712" s="41"/>
      <c r="VIZ712" s="36"/>
      <c r="VJA712" s="41"/>
      <c r="VJB712" s="36"/>
      <c r="VJC712" s="34"/>
      <c r="VJD712" s="34"/>
      <c r="VJE712" s="37"/>
      <c r="VJF712" s="38"/>
      <c r="VJG712" s="34"/>
      <c r="VJH712" s="39"/>
      <c r="VJI712" s="39"/>
      <c r="VJJ712" s="39"/>
      <c r="VJK712" s="39"/>
      <c r="VJL712" s="39"/>
      <c r="VJM712" s="39"/>
      <c r="VJN712" s="39"/>
      <c r="VJO712" s="39"/>
      <c r="VJP712" s="39"/>
      <c r="VJQ712" s="39"/>
      <c r="VJR712" s="39"/>
      <c r="VJS712" s="37"/>
      <c r="VJT712" s="37"/>
      <c r="VJU712" s="37"/>
      <c r="VJV712" s="37"/>
      <c r="VJW712" s="34"/>
      <c r="VJX712" s="40"/>
      <c r="VJY712" s="34"/>
      <c r="VJZ712" s="34"/>
      <c r="VKA712" s="35"/>
      <c r="VKB712" s="36"/>
      <c r="VKC712" s="37"/>
      <c r="VKD712" s="34"/>
      <c r="VKE712" s="34"/>
      <c r="VKF712" s="41"/>
      <c r="VKG712" s="41"/>
      <c r="VKH712" s="41"/>
      <c r="VKI712" s="41"/>
      <c r="VKJ712" s="36"/>
      <c r="VKK712" s="41"/>
      <c r="VKL712" s="36"/>
      <c r="VKM712" s="34"/>
      <c r="VKN712" s="34"/>
      <c r="VKO712" s="37"/>
      <c r="VKP712" s="38"/>
      <c r="VKQ712" s="34"/>
      <c r="VKR712" s="39"/>
      <c r="VKS712" s="39"/>
      <c r="VKT712" s="39"/>
      <c r="VKU712" s="39"/>
      <c r="VKV712" s="39"/>
      <c r="VKW712" s="39"/>
      <c r="VKX712" s="39"/>
      <c r="VKY712" s="39"/>
      <c r="VKZ712" s="39"/>
      <c r="VLA712" s="39"/>
      <c r="VLB712" s="39"/>
      <c r="VLC712" s="37"/>
      <c r="VLD712" s="37"/>
      <c r="VLE712" s="37"/>
      <c r="VLF712" s="37"/>
      <c r="VLG712" s="34"/>
      <c r="VLH712" s="40"/>
      <c r="VLI712" s="34"/>
      <c r="VLJ712" s="34"/>
      <c r="VLK712" s="35"/>
      <c r="VLL712" s="36"/>
      <c r="VLM712" s="37"/>
      <c r="VLN712" s="34"/>
      <c r="VLO712" s="34"/>
      <c r="VLP712" s="41"/>
      <c r="VLQ712" s="41"/>
      <c r="VLR712" s="41"/>
      <c r="VLS712" s="41"/>
      <c r="VLT712" s="36"/>
      <c r="VLU712" s="41"/>
      <c r="VLV712" s="36"/>
      <c r="VLW712" s="34"/>
      <c r="VLX712" s="34"/>
      <c r="VLY712" s="37"/>
      <c r="VLZ712" s="38"/>
      <c r="VMA712" s="34"/>
      <c r="VMB712" s="39"/>
      <c r="VMC712" s="39"/>
      <c r="VMD712" s="39"/>
      <c r="VME712" s="39"/>
      <c r="VMF712" s="39"/>
      <c r="VMG712" s="39"/>
      <c r="VMH712" s="39"/>
      <c r="VMI712" s="39"/>
      <c r="VMJ712" s="39"/>
      <c r="VMK712" s="39"/>
      <c r="VML712" s="39"/>
      <c r="VMM712" s="37"/>
      <c r="VMN712" s="37"/>
      <c r="VMO712" s="37"/>
      <c r="VMP712" s="37"/>
      <c r="VMQ712" s="34"/>
      <c r="VMR712" s="40"/>
      <c r="VMS712" s="34"/>
      <c r="VMT712" s="34"/>
      <c r="VMU712" s="35"/>
      <c r="VMV712" s="36"/>
      <c r="VMW712" s="37"/>
      <c r="VMX712" s="34"/>
      <c r="VMY712" s="34"/>
      <c r="VMZ712" s="41"/>
      <c r="VNA712" s="41"/>
      <c r="VNB712" s="41"/>
      <c r="VNC712" s="41"/>
      <c r="VND712" s="36"/>
      <c r="VNE712" s="41"/>
      <c r="VNF712" s="36"/>
      <c r="VNG712" s="34"/>
      <c r="VNH712" s="34"/>
      <c r="VNI712" s="37"/>
      <c r="VNJ712" s="38"/>
      <c r="VNK712" s="34"/>
      <c r="VNL712" s="39"/>
      <c r="VNM712" s="39"/>
      <c r="VNN712" s="39"/>
      <c r="VNO712" s="39"/>
      <c r="VNP712" s="39"/>
      <c r="VNQ712" s="39"/>
      <c r="VNR712" s="39"/>
      <c r="VNS712" s="39"/>
      <c r="VNT712" s="39"/>
      <c r="VNU712" s="39"/>
      <c r="VNV712" s="39"/>
      <c r="VNW712" s="37"/>
      <c r="VNX712" s="37"/>
      <c r="VNY712" s="37"/>
      <c r="VNZ712" s="37"/>
      <c r="VOA712" s="34"/>
      <c r="VOB712" s="40"/>
      <c r="VOC712" s="34"/>
      <c r="VOD712" s="34"/>
      <c r="VOE712" s="35"/>
      <c r="VOF712" s="36"/>
      <c r="VOG712" s="37"/>
      <c r="VOH712" s="34"/>
      <c r="VOI712" s="34"/>
      <c r="VOJ712" s="41"/>
      <c r="VOK712" s="41"/>
      <c r="VOL712" s="41"/>
      <c r="VOM712" s="41"/>
      <c r="VON712" s="36"/>
      <c r="VOO712" s="41"/>
      <c r="VOP712" s="36"/>
      <c r="VOQ712" s="34"/>
      <c r="VOR712" s="34"/>
      <c r="VOS712" s="37"/>
      <c r="VOT712" s="38"/>
      <c r="VOU712" s="34"/>
      <c r="VOV712" s="39"/>
      <c r="VOW712" s="39"/>
      <c r="VOX712" s="39"/>
      <c r="VOY712" s="39"/>
      <c r="VOZ712" s="39"/>
      <c r="VPA712" s="39"/>
      <c r="VPB712" s="39"/>
      <c r="VPC712" s="39"/>
      <c r="VPD712" s="39"/>
      <c r="VPE712" s="39"/>
      <c r="VPF712" s="39"/>
      <c r="VPG712" s="37"/>
      <c r="VPH712" s="37"/>
      <c r="VPI712" s="37"/>
      <c r="VPJ712" s="37"/>
      <c r="VPK712" s="34"/>
      <c r="VPL712" s="40"/>
      <c r="VPM712" s="34"/>
      <c r="VPN712" s="34"/>
      <c r="VPO712" s="35"/>
      <c r="VPP712" s="36"/>
      <c r="VPQ712" s="37"/>
      <c r="VPR712" s="34"/>
      <c r="VPS712" s="34"/>
      <c r="VPT712" s="41"/>
      <c r="VPU712" s="41"/>
      <c r="VPV712" s="41"/>
      <c r="VPW712" s="41"/>
      <c r="VPX712" s="36"/>
      <c r="VPY712" s="41"/>
      <c r="VPZ712" s="36"/>
      <c r="VQA712" s="34"/>
      <c r="VQB712" s="34"/>
      <c r="VQC712" s="37"/>
      <c r="VQD712" s="38"/>
      <c r="VQE712" s="34"/>
      <c r="VQF712" s="39"/>
      <c r="VQG712" s="39"/>
      <c r="VQH712" s="39"/>
      <c r="VQI712" s="39"/>
      <c r="VQJ712" s="39"/>
      <c r="VQK712" s="39"/>
      <c r="VQL712" s="39"/>
      <c r="VQM712" s="39"/>
      <c r="VQN712" s="39"/>
      <c r="VQO712" s="39"/>
      <c r="VQP712" s="39"/>
      <c r="VQQ712" s="37"/>
      <c r="VQR712" s="37"/>
      <c r="VQS712" s="37"/>
      <c r="VQT712" s="37"/>
      <c r="VQU712" s="34"/>
      <c r="VQV712" s="40"/>
      <c r="VQW712" s="34"/>
      <c r="VQX712" s="34"/>
      <c r="VQY712" s="35"/>
      <c r="VQZ712" s="36"/>
      <c r="VRA712" s="37"/>
      <c r="VRB712" s="34"/>
      <c r="VRC712" s="34"/>
      <c r="VRD712" s="41"/>
      <c r="VRE712" s="41"/>
      <c r="VRF712" s="41"/>
      <c r="VRG712" s="41"/>
      <c r="VRH712" s="36"/>
      <c r="VRI712" s="41"/>
      <c r="VRJ712" s="36"/>
      <c r="VRK712" s="34"/>
      <c r="VRL712" s="34"/>
      <c r="VRM712" s="37"/>
      <c r="VRN712" s="38"/>
      <c r="VRO712" s="34"/>
      <c r="VRP712" s="39"/>
      <c r="VRQ712" s="39"/>
      <c r="VRR712" s="39"/>
      <c r="VRS712" s="39"/>
      <c r="VRT712" s="39"/>
      <c r="VRU712" s="39"/>
      <c r="VRV712" s="39"/>
      <c r="VRW712" s="39"/>
      <c r="VRX712" s="39"/>
      <c r="VRY712" s="39"/>
      <c r="VRZ712" s="39"/>
      <c r="VSA712" s="37"/>
      <c r="VSB712" s="37"/>
      <c r="VSC712" s="37"/>
      <c r="VSD712" s="37"/>
      <c r="VSE712" s="34"/>
      <c r="VSF712" s="40"/>
      <c r="VSG712" s="34"/>
      <c r="VSH712" s="34"/>
      <c r="VSI712" s="35"/>
      <c r="VSJ712" s="36"/>
      <c r="VSK712" s="37"/>
      <c r="VSL712" s="34"/>
      <c r="VSM712" s="34"/>
      <c r="VSN712" s="41"/>
      <c r="VSO712" s="41"/>
      <c r="VSP712" s="41"/>
      <c r="VSQ712" s="41"/>
      <c r="VSR712" s="36"/>
      <c r="VSS712" s="41"/>
      <c r="VST712" s="36"/>
      <c r="VSU712" s="34"/>
      <c r="VSV712" s="34"/>
      <c r="VSW712" s="37"/>
      <c r="VSX712" s="38"/>
      <c r="VSY712" s="34"/>
      <c r="VSZ712" s="39"/>
      <c r="VTA712" s="39"/>
      <c r="VTB712" s="39"/>
      <c r="VTC712" s="39"/>
      <c r="VTD712" s="39"/>
      <c r="VTE712" s="39"/>
      <c r="VTF712" s="39"/>
      <c r="VTG712" s="39"/>
      <c r="VTH712" s="39"/>
      <c r="VTI712" s="39"/>
      <c r="VTJ712" s="39"/>
      <c r="VTK712" s="37"/>
      <c r="VTL712" s="37"/>
      <c r="VTM712" s="37"/>
      <c r="VTN712" s="37"/>
      <c r="VTO712" s="34"/>
      <c r="VTP712" s="40"/>
      <c r="VTQ712" s="34"/>
      <c r="VTR712" s="34"/>
      <c r="VTS712" s="35"/>
      <c r="VTT712" s="36"/>
      <c r="VTU712" s="37"/>
      <c r="VTV712" s="34"/>
      <c r="VTW712" s="34"/>
      <c r="VTX712" s="41"/>
      <c r="VTY712" s="41"/>
      <c r="VTZ712" s="41"/>
      <c r="VUA712" s="41"/>
      <c r="VUB712" s="36"/>
      <c r="VUC712" s="41"/>
      <c r="VUD712" s="36"/>
      <c r="VUE712" s="34"/>
      <c r="VUF712" s="34"/>
      <c r="VUG712" s="37"/>
      <c r="VUH712" s="38"/>
      <c r="VUI712" s="34"/>
      <c r="VUJ712" s="39"/>
      <c r="VUK712" s="39"/>
      <c r="VUL712" s="39"/>
      <c r="VUM712" s="39"/>
      <c r="VUN712" s="39"/>
      <c r="VUO712" s="39"/>
      <c r="VUP712" s="39"/>
      <c r="VUQ712" s="39"/>
      <c r="VUR712" s="39"/>
      <c r="VUS712" s="39"/>
      <c r="VUT712" s="39"/>
      <c r="VUU712" s="37"/>
      <c r="VUV712" s="37"/>
      <c r="VUW712" s="37"/>
      <c r="VUX712" s="37"/>
      <c r="VUY712" s="34"/>
      <c r="VUZ712" s="40"/>
      <c r="VVA712" s="34"/>
      <c r="VVB712" s="34"/>
      <c r="VVC712" s="35"/>
      <c r="VVD712" s="36"/>
      <c r="VVE712" s="37"/>
      <c r="VVF712" s="34"/>
      <c r="VVG712" s="34"/>
      <c r="VVH712" s="41"/>
      <c r="VVI712" s="41"/>
      <c r="VVJ712" s="41"/>
      <c r="VVK712" s="41"/>
      <c r="VVL712" s="36"/>
      <c r="VVM712" s="41"/>
      <c r="VVN712" s="36"/>
      <c r="VVO712" s="34"/>
      <c r="VVP712" s="34"/>
      <c r="VVQ712" s="37"/>
      <c r="VVR712" s="38"/>
      <c r="VVS712" s="34"/>
      <c r="VVT712" s="39"/>
      <c r="VVU712" s="39"/>
      <c r="VVV712" s="39"/>
      <c r="VVW712" s="39"/>
      <c r="VVX712" s="39"/>
      <c r="VVY712" s="39"/>
      <c r="VVZ712" s="39"/>
      <c r="VWA712" s="39"/>
      <c r="VWB712" s="39"/>
      <c r="VWC712" s="39"/>
      <c r="VWD712" s="39"/>
      <c r="VWE712" s="37"/>
      <c r="VWF712" s="37"/>
      <c r="VWG712" s="37"/>
      <c r="VWH712" s="37"/>
      <c r="VWI712" s="34"/>
      <c r="VWJ712" s="40"/>
      <c r="VWK712" s="34"/>
      <c r="VWL712" s="34"/>
      <c r="VWM712" s="35"/>
      <c r="VWN712" s="36"/>
      <c r="VWO712" s="37"/>
      <c r="VWP712" s="34"/>
      <c r="VWQ712" s="34"/>
      <c r="VWR712" s="41"/>
      <c r="VWS712" s="41"/>
      <c r="VWT712" s="41"/>
      <c r="VWU712" s="41"/>
      <c r="VWV712" s="36"/>
      <c r="VWW712" s="41"/>
      <c r="VWX712" s="36"/>
      <c r="VWY712" s="34"/>
      <c r="VWZ712" s="34"/>
      <c r="VXA712" s="37"/>
      <c r="VXB712" s="38"/>
      <c r="VXC712" s="34"/>
      <c r="VXD712" s="39"/>
      <c r="VXE712" s="39"/>
      <c r="VXF712" s="39"/>
      <c r="VXG712" s="39"/>
      <c r="VXH712" s="39"/>
      <c r="VXI712" s="39"/>
      <c r="VXJ712" s="39"/>
      <c r="VXK712" s="39"/>
      <c r="VXL712" s="39"/>
      <c r="VXM712" s="39"/>
      <c r="VXN712" s="39"/>
      <c r="VXO712" s="37"/>
      <c r="VXP712" s="37"/>
      <c r="VXQ712" s="37"/>
      <c r="VXR712" s="37"/>
      <c r="VXS712" s="34"/>
      <c r="VXT712" s="40"/>
      <c r="VXU712" s="34"/>
      <c r="VXV712" s="34"/>
      <c r="VXW712" s="35"/>
      <c r="VXX712" s="36"/>
      <c r="VXY712" s="37"/>
      <c r="VXZ712" s="34"/>
      <c r="VYA712" s="34"/>
      <c r="VYB712" s="41"/>
      <c r="VYC712" s="41"/>
      <c r="VYD712" s="41"/>
      <c r="VYE712" s="41"/>
      <c r="VYF712" s="36"/>
      <c r="VYG712" s="41"/>
      <c r="VYH712" s="36"/>
      <c r="VYI712" s="34"/>
      <c r="VYJ712" s="34"/>
      <c r="VYK712" s="37"/>
      <c r="VYL712" s="38"/>
      <c r="VYM712" s="34"/>
      <c r="VYN712" s="39"/>
      <c r="VYO712" s="39"/>
      <c r="VYP712" s="39"/>
      <c r="VYQ712" s="39"/>
      <c r="VYR712" s="39"/>
      <c r="VYS712" s="39"/>
      <c r="VYT712" s="39"/>
      <c r="VYU712" s="39"/>
      <c r="VYV712" s="39"/>
      <c r="VYW712" s="39"/>
      <c r="VYX712" s="39"/>
      <c r="VYY712" s="37"/>
      <c r="VYZ712" s="37"/>
      <c r="VZA712" s="37"/>
      <c r="VZB712" s="37"/>
      <c r="VZC712" s="34"/>
      <c r="VZD712" s="40"/>
      <c r="VZE712" s="34"/>
      <c r="VZF712" s="34"/>
      <c r="VZG712" s="35"/>
      <c r="VZH712" s="36"/>
      <c r="VZI712" s="37"/>
      <c r="VZJ712" s="34"/>
      <c r="VZK712" s="34"/>
      <c r="VZL712" s="41"/>
      <c r="VZM712" s="41"/>
      <c r="VZN712" s="41"/>
      <c r="VZO712" s="41"/>
      <c r="VZP712" s="36"/>
      <c r="VZQ712" s="41"/>
      <c r="VZR712" s="36"/>
      <c r="VZS712" s="34"/>
      <c r="VZT712" s="34"/>
      <c r="VZU712" s="37"/>
      <c r="VZV712" s="38"/>
      <c r="VZW712" s="34"/>
      <c r="VZX712" s="39"/>
      <c r="VZY712" s="39"/>
      <c r="VZZ712" s="39"/>
      <c r="WAA712" s="39"/>
      <c r="WAB712" s="39"/>
      <c r="WAC712" s="39"/>
      <c r="WAD712" s="39"/>
      <c r="WAE712" s="39"/>
      <c r="WAF712" s="39"/>
      <c r="WAG712" s="39"/>
      <c r="WAH712" s="39"/>
      <c r="WAI712" s="37"/>
      <c r="WAJ712" s="37"/>
      <c r="WAK712" s="37"/>
      <c r="WAL712" s="37"/>
      <c r="WAM712" s="34"/>
      <c r="WAN712" s="40"/>
      <c r="WAO712" s="34"/>
      <c r="WAP712" s="34"/>
      <c r="WAQ712" s="35"/>
      <c r="WAR712" s="36"/>
      <c r="WAS712" s="37"/>
      <c r="WAT712" s="34"/>
      <c r="WAU712" s="34"/>
      <c r="WAV712" s="41"/>
      <c r="WAW712" s="41"/>
      <c r="WAX712" s="41"/>
      <c r="WAY712" s="41"/>
      <c r="WAZ712" s="36"/>
      <c r="WBA712" s="41"/>
      <c r="WBB712" s="36"/>
      <c r="WBC712" s="34"/>
      <c r="WBD712" s="34"/>
      <c r="WBE712" s="37"/>
      <c r="WBF712" s="38"/>
      <c r="WBG712" s="34"/>
      <c r="WBH712" s="39"/>
      <c r="WBI712" s="39"/>
      <c r="WBJ712" s="39"/>
      <c r="WBK712" s="39"/>
      <c r="WBL712" s="39"/>
      <c r="WBM712" s="39"/>
      <c r="WBN712" s="39"/>
      <c r="WBO712" s="39"/>
      <c r="WBP712" s="39"/>
      <c r="WBQ712" s="39"/>
      <c r="WBR712" s="39"/>
      <c r="WBS712" s="37"/>
      <c r="WBT712" s="37"/>
      <c r="WBU712" s="37"/>
      <c r="WBV712" s="37"/>
      <c r="WBW712" s="34"/>
      <c r="WBX712" s="40"/>
      <c r="WBY712" s="34"/>
      <c r="WBZ712" s="34"/>
      <c r="WCA712" s="35"/>
      <c r="WCB712" s="36"/>
      <c r="WCC712" s="37"/>
      <c r="WCD712" s="34"/>
      <c r="WCE712" s="34"/>
      <c r="WCF712" s="41"/>
      <c r="WCG712" s="41"/>
      <c r="WCH712" s="41"/>
      <c r="WCI712" s="41"/>
      <c r="WCJ712" s="36"/>
      <c r="WCK712" s="41"/>
      <c r="WCL712" s="36"/>
      <c r="WCM712" s="34"/>
      <c r="WCN712" s="34"/>
      <c r="WCO712" s="37"/>
      <c r="WCP712" s="38"/>
      <c r="WCQ712" s="34"/>
      <c r="WCR712" s="39"/>
      <c r="WCS712" s="39"/>
      <c r="WCT712" s="39"/>
      <c r="WCU712" s="39"/>
      <c r="WCV712" s="39"/>
      <c r="WCW712" s="39"/>
      <c r="WCX712" s="39"/>
      <c r="WCY712" s="39"/>
      <c r="WCZ712" s="39"/>
      <c r="WDA712" s="39"/>
      <c r="WDB712" s="39"/>
      <c r="WDC712" s="37"/>
      <c r="WDD712" s="37"/>
      <c r="WDE712" s="37"/>
      <c r="WDF712" s="37"/>
      <c r="WDG712" s="34"/>
      <c r="WDH712" s="40"/>
      <c r="WDI712" s="34"/>
      <c r="WDJ712" s="34"/>
      <c r="WDK712" s="35"/>
      <c r="WDL712" s="36"/>
      <c r="WDM712" s="37"/>
      <c r="WDN712" s="34"/>
      <c r="WDO712" s="34"/>
      <c r="WDP712" s="41"/>
      <c r="WDQ712" s="41"/>
      <c r="WDR712" s="41"/>
      <c r="WDS712" s="41"/>
      <c r="WDT712" s="36"/>
      <c r="WDU712" s="41"/>
      <c r="WDV712" s="36"/>
      <c r="WDW712" s="34"/>
      <c r="WDX712" s="34"/>
      <c r="WDY712" s="37"/>
      <c r="WDZ712" s="38"/>
      <c r="WEA712" s="34"/>
      <c r="WEB712" s="39"/>
      <c r="WEC712" s="39"/>
      <c r="WED712" s="39"/>
      <c r="WEE712" s="39"/>
      <c r="WEF712" s="39"/>
      <c r="WEG712" s="39"/>
      <c r="WEH712" s="39"/>
      <c r="WEI712" s="39"/>
      <c r="WEJ712" s="39"/>
      <c r="WEK712" s="39"/>
      <c r="WEL712" s="39"/>
      <c r="WEM712" s="37"/>
      <c r="WEN712" s="37"/>
      <c r="WEO712" s="37"/>
      <c r="WEP712" s="37"/>
      <c r="WEQ712" s="34"/>
      <c r="WER712" s="40"/>
      <c r="WES712" s="34"/>
      <c r="WET712" s="34"/>
      <c r="WEU712" s="35"/>
      <c r="WEV712" s="36"/>
      <c r="WEW712" s="37"/>
      <c r="WEX712" s="34"/>
      <c r="WEY712" s="34"/>
      <c r="WEZ712" s="41"/>
      <c r="WFA712" s="41"/>
      <c r="WFB712" s="41"/>
      <c r="WFC712" s="41"/>
      <c r="WFD712" s="36"/>
      <c r="WFE712" s="41"/>
      <c r="WFF712" s="36"/>
      <c r="WFG712" s="34"/>
      <c r="WFH712" s="34"/>
      <c r="WFI712" s="37"/>
      <c r="WFJ712" s="38"/>
      <c r="WFK712" s="34"/>
      <c r="WFL712" s="39"/>
      <c r="WFM712" s="39"/>
      <c r="WFN712" s="39"/>
      <c r="WFO712" s="39"/>
      <c r="WFP712" s="39"/>
      <c r="WFQ712" s="39"/>
      <c r="WFR712" s="39"/>
      <c r="WFS712" s="39"/>
      <c r="WFT712" s="39"/>
      <c r="WFU712" s="39"/>
      <c r="WFV712" s="39"/>
      <c r="WFW712" s="37"/>
      <c r="WFX712" s="37"/>
      <c r="WFY712" s="37"/>
      <c r="WFZ712" s="37"/>
      <c r="WGA712" s="34"/>
      <c r="WGB712" s="40"/>
      <c r="WGC712" s="34"/>
      <c r="WGD712" s="34"/>
      <c r="WGE712" s="35"/>
      <c r="WGF712" s="36"/>
      <c r="WGG712" s="37"/>
      <c r="WGH712" s="34"/>
      <c r="WGI712" s="34"/>
      <c r="WGJ712" s="41"/>
      <c r="WGK712" s="41"/>
      <c r="WGL712" s="41"/>
      <c r="WGM712" s="41"/>
      <c r="WGN712" s="36"/>
      <c r="WGO712" s="41"/>
      <c r="WGP712" s="36"/>
      <c r="WGQ712" s="34"/>
      <c r="WGR712" s="34"/>
      <c r="WGS712" s="37"/>
      <c r="WGT712" s="38"/>
      <c r="WGU712" s="34"/>
      <c r="WGV712" s="39"/>
      <c r="WGW712" s="39"/>
      <c r="WGX712" s="39"/>
      <c r="WGY712" s="39"/>
      <c r="WGZ712" s="39"/>
      <c r="WHA712" s="39"/>
      <c r="WHB712" s="39"/>
      <c r="WHC712" s="39"/>
      <c r="WHD712" s="39"/>
      <c r="WHE712" s="39"/>
      <c r="WHF712" s="39"/>
      <c r="WHG712" s="37"/>
      <c r="WHH712" s="37"/>
      <c r="WHI712" s="37"/>
      <c r="WHJ712" s="37"/>
      <c r="WHK712" s="34"/>
      <c r="WHL712" s="40"/>
      <c r="WHM712" s="34"/>
      <c r="WHN712" s="34"/>
      <c r="WHO712" s="35"/>
      <c r="WHP712" s="36"/>
      <c r="WHQ712" s="37"/>
      <c r="WHR712" s="34"/>
      <c r="WHS712" s="34"/>
      <c r="WHT712" s="41"/>
      <c r="WHU712" s="41"/>
      <c r="WHV712" s="41"/>
      <c r="WHW712" s="41"/>
      <c r="WHX712" s="36"/>
      <c r="WHY712" s="41"/>
      <c r="WHZ712" s="36"/>
      <c r="WIA712" s="34"/>
      <c r="WIB712" s="34"/>
      <c r="WIC712" s="37"/>
      <c r="WID712" s="38"/>
      <c r="WIE712" s="34"/>
      <c r="WIF712" s="39"/>
      <c r="WIG712" s="39"/>
      <c r="WIH712" s="39"/>
      <c r="WII712" s="39"/>
      <c r="WIJ712" s="39"/>
      <c r="WIK712" s="39"/>
      <c r="WIL712" s="39"/>
      <c r="WIM712" s="39"/>
      <c r="WIN712" s="39"/>
      <c r="WIO712" s="39"/>
      <c r="WIP712" s="39"/>
      <c r="WIQ712" s="37"/>
      <c r="WIR712" s="37"/>
      <c r="WIS712" s="37"/>
      <c r="WIT712" s="37"/>
      <c r="WIU712" s="34"/>
      <c r="WIV712" s="40"/>
      <c r="WIW712" s="34"/>
      <c r="WIX712" s="34"/>
      <c r="WIY712" s="35"/>
      <c r="WIZ712" s="36"/>
      <c r="WJA712" s="37"/>
      <c r="WJB712" s="34"/>
      <c r="WJC712" s="34"/>
      <c r="WJD712" s="41"/>
      <c r="WJE712" s="41"/>
      <c r="WJF712" s="41"/>
      <c r="WJG712" s="41"/>
      <c r="WJH712" s="36"/>
      <c r="WJI712" s="41"/>
      <c r="WJJ712" s="36"/>
      <c r="WJK712" s="34"/>
      <c r="WJL712" s="34"/>
      <c r="WJM712" s="37"/>
      <c r="WJN712" s="38"/>
      <c r="WJO712" s="34"/>
      <c r="WJP712" s="39"/>
      <c r="WJQ712" s="39"/>
      <c r="WJR712" s="39"/>
      <c r="WJS712" s="39"/>
      <c r="WJT712" s="39"/>
      <c r="WJU712" s="39"/>
      <c r="WJV712" s="39"/>
      <c r="WJW712" s="39"/>
      <c r="WJX712" s="39"/>
      <c r="WJY712" s="39"/>
      <c r="WJZ712" s="39"/>
      <c r="WKA712" s="37"/>
      <c r="WKB712" s="37"/>
      <c r="WKC712" s="37"/>
      <c r="WKD712" s="37"/>
      <c r="WKE712" s="34"/>
      <c r="WKF712" s="40"/>
      <c r="WKG712" s="34"/>
      <c r="WKH712" s="34"/>
      <c r="WKI712" s="35"/>
      <c r="WKJ712" s="36"/>
      <c r="WKK712" s="37"/>
      <c r="WKL712" s="34"/>
      <c r="WKM712" s="34"/>
      <c r="WKN712" s="41"/>
      <c r="WKO712" s="41"/>
      <c r="WKP712" s="41"/>
      <c r="WKQ712" s="41"/>
      <c r="WKR712" s="36"/>
      <c r="WKS712" s="41"/>
      <c r="WKT712" s="36"/>
      <c r="WKU712" s="34"/>
      <c r="WKV712" s="34"/>
      <c r="WKW712" s="37"/>
      <c r="WKX712" s="38"/>
      <c r="WKY712" s="34"/>
      <c r="WKZ712" s="39"/>
      <c r="WLA712" s="39"/>
      <c r="WLB712" s="39"/>
      <c r="WLC712" s="39"/>
      <c r="WLD712" s="39"/>
      <c r="WLE712" s="39"/>
      <c r="WLF712" s="39"/>
      <c r="WLG712" s="39"/>
      <c r="WLH712" s="39"/>
      <c r="WLI712" s="39"/>
      <c r="WLJ712" s="39"/>
      <c r="WLK712" s="37"/>
      <c r="WLL712" s="37"/>
      <c r="WLM712" s="37"/>
      <c r="WLN712" s="37"/>
      <c r="WLO712" s="34"/>
      <c r="WLP712" s="40"/>
      <c r="WLQ712" s="34"/>
      <c r="WLR712" s="34"/>
      <c r="WLS712" s="35"/>
      <c r="WLT712" s="36"/>
      <c r="WLU712" s="37"/>
      <c r="WLV712" s="34"/>
      <c r="WLW712" s="34"/>
      <c r="WLX712" s="41"/>
      <c r="WLY712" s="41"/>
      <c r="WLZ712" s="41"/>
      <c r="WMA712" s="41"/>
      <c r="WMB712" s="36"/>
      <c r="WMC712" s="41"/>
      <c r="WMD712" s="36"/>
      <c r="WME712" s="34"/>
      <c r="WMF712" s="34"/>
      <c r="WMG712" s="37"/>
      <c r="WMH712" s="38"/>
      <c r="WMI712" s="34"/>
      <c r="WMJ712" s="39"/>
      <c r="WMK712" s="39"/>
      <c r="WML712" s="39"/>
      <c r="WMM712" s="39"/>
      <c r="WMN712" s="39"/>
      <c r="WMO712" s="39"/>
      <c r="WMP712" s="39"/>
      <c r="WMQ712" s="39"/>
      <c r="WMR712" s="39"/>
      <c r="WMS712" s="39"/>
      <c r="WMT712" s="39"/>
      <c r="WMU712" s="37"/>
      <c r="WMV712" s="37"/>
      <c r="WMW712" s="37"/>
      <c r="WMX712" s="37"/>
      <c r="WMY712" s="34"/>
      <c r="WMZ712" s="40"/>
      <c r="WNA712" s="34"/>
      <c r="WNB712" s="34"/>
      <c r="WNC712" s="35"/>
      <c r="WND712" s="36"/>
      <c r="WNE712" s="37"/>
      <c r="WNF712" s="34"/>
      <c r="WNG712" s="34"/>
      <c r="WNH712" s="41"/>
      <c r="WNI712" s="41"/>
      <c r="WNJ712" s="41"/>
      <c r="WNK712" s="41"/>
      <c r="WNL712" s="36"/>
      <c r="WNM712" s="41"/>
      <c r="WNN712" s="36"/>
      <c r="WNO712" s="34"/>
      <c r="WNP712" s="34"/>
      <c r="WNQ712" s="37"/>
      <c r="WNR712" s="38"/>
      <c r="WNS712" s="34"/>
      <c r="WNT712" s="39"/>
      <c r="WNU712" s="39"/>
      <c r="WNV712" s="39"/>
      <c r="WNW712" s="39"/>
      <c r="WNX712" s="39"/>
      <c r="WNY712" s="39"/>
      <c r="WNZ712" s="39"/>
      <c r="WOA712" s="39"/>
      <c r="WOB712" s="39"/>
      <c r="WOC712" s="39"/>
      <c r="WOD712" s="39"/>
      <c r="WOE712" s="37"/>
      <c r="WOF712" s="37"/>
      <c r="WOG712" s="37"/>
      <c r="WOH712" s="37"/>
      <c r="WOI712" s="34"/>
      <c r="WOJ712" s="40"/>
      <c r="WOK712" s="34"/>
      <c r="WOL712" s="34"/>
      <c r="WOM712" s="35"/>
      <c r="WON712" s="36"/>
      <c r="WOO712" s="37"/>
      <c r="WOP712" s="34"/>
      <c r="WOQ712" s="34"/>
      <c r="WOR712" s="41"/>
      <c r="WOS712" s="41"/>
      <c r="WOT712" s="41"/>
      <c r="WOU712" s="41"/>
      <c r="WOV712" s="36"/>
      <c r="WOW712" s="41"/>
      <c r="WOX712" s="36"/>
      <c r="WOY712" s="34"/>
      <c r="WOZ712" s="34"/>
      <c r="WPA712" s="37"/>
      <c r="WPB712" s="38"/>
      <c r="WPC712" s="34"/>
      <c r="WPD712" s="39"/>
      <c r="WPE712" s="39"/>
      <c r="WPF712" s="39"/>
      <c r="WPG712" s="39"/>
      <c r="WPH712" s="39"/>
      <c r="WPI712" s="39"/>
      <c r="WPJ712" s="39"/>
      <c r="WPK712" s="39"/>
      <c r="WPL712" s="39"/>
      <c r="WPM712" s="39"/>
      <c r="WPN712" s="39"/>
      <c r="WPO712" s="37"/>
      <c r="WPP712" s="37"/>
      <c r="WPQ712" s="37"/>
      <c r="WPR712" s="37"/>
      <c r="WPS712" s="34"/>
      <c r="WPT712" s="40"/>
      <c r="WPU712" s="34"/>
      <c r="WPV712" s="34"/>
      <c r="WPW712" s="35"/>
      <c r="WPX712" s="36"/>
      <c r="WPY712" s="37"/>
      <c r="WPZ712" s="34"/>
      <c r="WQA712" s="34"/>
      <c r="WQB712" s="41"/>
      <c r="WQC712" s="41"/>
      <c r="WQD712" s="41"/>
      <c r="WQE712" s="41"/>
      <c r="WQF712" s="36"/>
      <c r="WQG712" s="41"/>
      <c r="WQH712" s="36"/>
      <c r="WQI712" s="34"/>
      <c r="WQJ712" s="34"/>
      <c r="WQK712" s="37"/>
      <c r="WQL712" s="38"/>
      <c r="WQM712" s="34"/>
      <c r="WQN712" s="39"/>
      <c r="WQO712" s="39"/>
      <c r="WQP712" s="39"/>
      <c r="WQQ712" s="39"/>
      <c r="WQR712" s="39"/>
      <c r="WQS712" s="39"/>
      <c r="WQT712" s="39"/>
      <c r="WQU712" s="39"/>
      <c r="WQV712" s="39"/>
      <c r="WQW712" s="39"/>
      <c r="WQX712" s="39"/>
      <c r="WQY712" s="37"/>
      <c r="WQZ712" s="37"/>
      <c r="WRA712" s="37"/>
      <c r="WRB712" s="37"/>
      <c r="WRC712" s="34"/>
      <c r="WRD712" s="40"/>
      <c r="WRE712" s="34"/>
      <c r="WRF712" s="34"/>
      <c r="WRG712" s="35"/>
      <c r="WRH712" s="36"/>
      <c r="WRI712" s="37"/>
      <c r="WRJ712" s="34"/>
      <c r="WRK712" s="34"/>
      <c r="WRL712" s="41"/>
      <c r="WRM712" s="41"/>
      <c r="WRN712" s="41"/>
      <c r="WRO712" s="41"/>
      <c r="WRP712" s="36"/>
      <c r="WRQ712" s="41"/>
      <c r="WRR712" s="36"/>
      <c r="WRS712" s="34"/>
      <c r="WRT712" s="34"/>
      <c r="WRU712" s="37"/>
      <c r="WRV712" s="38"/>
      <c r="WRW712" s="34"/>
      <c r="WRX712" s="39"/>
      <c r="WRY712" s="39"/>
      <c r="WRZ712" s="39"/>
      <c r="WSA712" s="39"/>
      <c r="WSB712" s="39"/>
      <c r="WSC712" s="39"/>
      <c r="WSD712" s="39"/>
      <c r="WSE712" s="39"/>
      <c r="WSF712" s="39"/>
      <c r="WSG712" s="39"/>
      <c r="WSH712" s="39"/>
      <c r="WSI712" s="37"/>
      <c r="WSJ712" s="37"/>
      <c r="WSK712" s="37"/>
      <c r="WSL712" s="37"/>
      <c r="WSM712" s="34"/>
      <c r="WSN712" s="40"/>
      <c r="WSO712" s="34"/>
      <c r="WSP712" s="34"/>
      <c r="WSQ712" s="35"/>
      <c r="WSR712" s="36"/>
      <c r="WSS712" s="37"/>
      <c r="WST712" s="34"/>
      <c r="WSU712" s="34"/>
      <c r="WSV712" s="41"/>
      <c r="WSW712" s="41"/>
      <c r="WSX712" s="41"/>
      <c r="WSY712" s="41"/>
      <c r="WSZ712" s="36"/>
      <c r="WTA712" s="41"/>
      <c r="WTB712" s="36"/>
      <c r="WTC712" s="34"/>
      <c r="WTD712" s="34"/>
      <c r="WTE712" s="37"/>
      <c r="WTF712" s="38"/>
      <c r="WTG712" s="34"/>
      <c r="WTH712" s="39"/>
      <c r="WTI712" s="39"/>
      <c r="WTJ712" s="39"/>
      <c r="WTK712" s="39"/>
      <c r="WTL712" s="39"/>
      <c r="WTM712" s="39"/>
      <c r="WTN712" s="39"/>
      <c r="WTO712" s="39"/>
      <c r="WTP712" s="39"/>
      <c r="WTQ712" s="39"/>
      <c r="WTR712" s="39"/>
      <c r="WTS712" s="37"/>
      <c r="WTT712" s="37"/>
      <c r="WTU712" s="37"/>
      <c r="WTV712" s="37"/>
      <c r="WTW712" s="34"/>
      <c r="WTX712" s="40"/>
      <c r="WTY712" s="34"/>
      <c r="WTZ712" s="34"/>
      <c r="WUA712" s="35"/>
      <c r="WUB712" s="36"/>
      <c r="WUC712" s="37"/>
      <c r="WUD712" s="34"/>
      <c r="WUE712" s="34"/>
      <c r="WUF712" s="41"/>
      <c r="WUG712" s="41"/>
      <c r="WUH712" s="41"/>
      <c r="WUI712" s="41"/>
      <c r="WUJ712" s="36"/>
      <c r="WUK712" s="41"/>
      <c r="WUL712" s="36"/>
      <c r="WUM712" s="34"/>
      <c r="WUN712" s="34"/>
      <c r="WUO712" s="37"/>
      <c r="WUP712" s="38"/>
      <c r="WUQ712" s="34"/>
      <c r="WUR712" s="39"/>
      <c r="WUS712" s="39"/>
      <c r="WUT712" s="39"/>
      <c r="WUU712" s="39"/>
      <c r="WUV712" s="39"/>
      <c r="WUW712" s="39"/>
      <c r="WUX712" s="39"/>
      <c r="WUY712" s="39"/>
      <c r="WUZ712" s="39"/>
      <c r="WVA712" s="39"/>
      <c r="WVB712" s="39"/>
      <c r="WVC712" s="37"/>
      <c r="WVD712" s="37"/>
      <c r="WVE712" s="37"/>
      <c r="WVF712" s="37"/>
      <c r="WVG712" s="34"/>
      <c r="WVH712" s="40"/>
      <c r="WVI712" s="34"/>
      <c r="WVJ712" s="34"/>
      <c r="WVK712" s="35"/>
      <c r="WVL712" s="36"/>
      <c r="WVM712" s="37"/>
      <c r="WVN712" s="34"/>
      <c r="WVO712" s="34"/>
      <c r="WVP712" s="41"/>
      <c r="WVQ712" s="41"/>
      <c r="WVR712" s="41"/>
      <c r="WVS712" s="41"/>
      <c r="WVT712" s="36"/>
      <c r="WVU712" s="41"/>
      <c r="WVV712" s="36"/>
      <c r="WVW712" s="34"/>
      <c r="WVX712" s="34"/>
      <c r="WVY712" s="37"/>
      <c r="WVZ712" s="38"/>
      <c r="WWA712" s="34"/>
      <c r="WWB712" s="39"/>
      <c r="WWC712" s="39"/>
      <c r="WWD712" s="39"/>
      <c r="WWE712" s="39"/>
      <c r="WWF712" s="39"/>
      <c r="WWG712" s="39"/>
      <c r="WWH712" s="39"/>
      <c r="WWI712" s="39"/>
      <c r="WWJ712" s="39"/>
      <c r="WWK712" s="39"/>
      <c r="WWL712" s="39"/>
      <c r="WWM712" s="37"/>
      <c r="WWN712" s="37"/>
      <c r="WWO712" s="37"/>
      <c r="WWP712" s="37"/>
      <c r="WWQ712" s="34"/>
      <c r="WWR712" s="40"/>
      <c r="WWS712" s="34"/>
      <c r="WWT712" s="34"/>
      <c r="WWU712" s="35"/>
      <c r="WWV712" s="36"/>
      <c r="WWW712" s="37"/>
      <c r="WWX712" s="34"/>
      <c r="WWY712" s="34"/>
      <c r="WWZ712" s="41"/>
      <c r="WXA712" s="41"/>
      <c r="WXB712" s="41"/>
      <c r="WXC712" s="41"/>
      <c r="WXD712" s="36"/>
      <c r="WXE712" s="41"/>
      <c r="WXF712" s="36"/>
      <c r="WXG712" s="34"/>
      <c r="WXH712" s="34"/>
      <c r="WXI712" s="37"/>
      <c r="WXJ712" s="38"/>
      <c r="WXK712" s="34"/>
      <c r="WXL712" s="39"/>
      <c r="WXM712" s="39"/>
      <c r="WXN712" s="39"/>
      <c r="WXO712" s="39"/>
      <c r="WXP712" s="39"/>
      <c r="WXQ712" s="39"/>
      <c r="WXR712" s="39"/>
      <c r="WXS712" s="39"/>
      <c r="WXT712" s="39"/>
      <c r="WXU712" s="39"/>
      <c r="WXV712" s="39"/>
      <c r="WXW712" s="37"/>
      <c r="WXX712" s="37"/>
      <c r="WXY712" s="37"/>
      <c r="WXZ712" s="37"/>
      <c r="WYA712" s="34"/>
      <c r="WYB712" s="40"/>
      <c r="WYC712" s="34"/>
      <c r="WYD712" s="34"/>
      <c r="WYE712" s="35"/>
      <c r="WYF712" s="36"/>
      <c r="WYG712" s="37"/>
      <c r="WYH712" s="34"/>
      <c r="WYI712" s="34"/>
      <c r="WYJ712" s="41"/>
      <c r="WYK712" s="41"/>
      <c r="WYL712" s="41"/>
      <c r="WYM712" s="41"/>
      <c r="WYN712" s="36"/>
      <c r="WYO712" s="41"/>
      <c r="WYP712" s="36"/>
      <c r="WYQ712" s="34"/>
      <c r="WYR712" s="34"/>
      <c r="WYS712" s="37"/>
      <c r="WYT712" s="38"/>
      <c r="WYU712" s="34"/>
      <c r="WYV712" s="39"/>
      <c r="WYW712" s="39"/>
      <c r="WYX712" s="39"/>
      <c r="WYY712" s="39"/>
      <c r="WYZ712" s="39"/>
      <c r="WZA712" s="39"/>
      <c r="WZB712" s="39"/>
      <c r="WZC712" s="39"/>
      <c r="WZD712" s="39"/>
      <c r="WZE712" s="39"/>
      <c r="WZF712" s="39"/>
      <c r="WZG712" s="37"/>
      <c r="WZH712" s="37"/>
      <c r="WZI712" s="37"/>
      <c r="WZJ712" s="37"/>
      <c r="WZK712" s="34"/>
      <c r="WZL712" s="40"/>
      <c r="WZM712" s="34"/>
      <c r="WZN712" s="34"/>
      <c r="WZO712" s="35"/>
      <c r="WZP712" s="36"/>
      <c r="WZQ712" s="37"/>
      <c r="WZR712" s="34"/>
      <c r="WZS712" s="34"/>
      <c r="WZT712" s="41"/>
      <c r="WZU712" s="41"/>
      <c r="WZV712" s="41"/>
      <c r="WZW712" s="41"/>
      <c r="WZX712" s="36"/>
      <c r="WZY712" s="41"/>
      <c r="WZZ712" s="36"/>
      <c r="XAA712" s="34"/>
      <c r="XAB712" s="34"/>
      <c r="XAC712" s="37"/>
      <c r="XAD712" s="38"/>
      <c r="XAE712" s="34"/>
      <c r="XAF712" s="39"/>
      <c r="XAG712" s="39"/>
      <c r="XAH712" s="39"/>
      <c r="XAI712" s="39"/>
      <c r="XAJ712" s="39"/>
      <c r="XAK712" s="39"/>
      <c r="XAL712" s="39"/>
      <c r="XAM712" s="39"/>
      <c r="XAN712" s="39"/>
      <c r="XAO712" s="39"/>
      <c r="XAP712" s="39"/>
      <c r="XAQ712" s="37"/>
      <c r="XAR712" s="37"/>
      <c r="XAS712" s="37"/>
      <c r="XAT712" s="37"/>
      <c r="XAU712" s="34"/>
      <c r="XAV712" s="40"/>
      <c r="XAW712" s="34"/>
      <c r="XAX712" s="34"/>
      <c r="XAY712" s="35"/>
      <c r="XAZ712" s="36"/>
      <c r="XBA712" s="37"/>
      <c r="XBB712" s="34"/>
      <c r="XBC712" s="34"/>
      <c r="XBD712" s="41"/>
      <c r="XBE712" s="41"/>
      <c r="XBF712" s="41"/>
      <c r="XBG712" s="41"/>
      <c r="XBH712" s="36"/>
      <c r="XBI712" s="41"/>
      <c r="XBJ712" s="36"/>
      <c r="XBK712" s="34"/>
      <c r="XBL712" s="34"/>
      <c r="XBM712" s="37"/>
      <c r="XBN712" s="38"/>
      <c r="XBO712" s="34"/>
      <c r="XBP712" s="39"/>
      <c r="XBQ712" s="39"/>
      <c r="XBR712" s="39"/>
      <c r="XBS712" s="39"/>
      <c r="XBT712" s="39"/>
      <c r="XBU712" s="39"/>
      <c r="XBV712" s="39"/>
      <c r="XBW712" s="39"/>
      <c r="XBX712" s="39"/>
      <c r="XBY712" s="39"/>
      <c r="XBZ712" s="39"/>
      <c r="XCA712" s="37"/>
      <c r="XCB712" s="37"/>
      <c r="XCC712" s="37"/>
      <c r="XCD712" s="37"/>
      <c r="XCE712" s="34"/>
      <c r="XCF712" s="40"/>
      <c r="XCG712" s="34"/>
      <c r="XCH712" s="34"/>
      <c r="XCI712" s="35"/>
      <c r="XCJ712" s="36"/>
      <c r="XCK712" s="37"/>
      <c r="XCL712" s="34"/>
      <c r="XCM712" s="34"/>
      <c r="XCN712" s="41"/>
      <c r="XCO712" s="41"/>
      <c r="XCP712" s="41"/>
      <c r="XCQ712" s="41"/>
      <c r="XCR712" s="36"/>
      <c r="XCS712" s="41"/>
      <c r="XCT712" s="36"/>
      <c r="XCU712" s="34"/>
      <c r="XCV712" s="34"/>
      <c r="XCW712" s="37"/>
      <c r="XCX712" s="38"/>
      <c r="XCY712" s="34"/>
      <c r="XCZ712" s="39"/>
      <c r="XDA712" s="39"/>
      <c r="XDB712" s="39"/>
      <c r="XDC712" s="39"/>
      <c r="XDD712" s="39"/>
      <c r="XDE712" s="39"/>
      <c r="XDF712" s="39"/>
      <c r="XDG712" s="39"/>
      <c r="XDH712" s="39"/>
      <c r="XDI712" s="39"/>
      <c r="XDJ712" s="39"/>
      <c r="XDK712" s="37"/>
      <c r="XDL712" s="37"/>
      <c r="XDM712" s="37"/>
      <c r="XDN712" s="37"/>
      <c r="XDO712" s="34"/>
      <c r="XDP712" s="40"/>
      <c r="XDQ712" s="34"/>
      <c r="XDR712" s="34"/>
      <c r="XDS712" s="35"/>
      <c r="XDT712" s="36"/>
      <c r="XDU712" s="37"/>
      <c r="XDV712" s="34"/>
      <c r="XDW712" s="34"/>
      <c r="XDX712" s="41"/>
      <c r="XDY712" s="41"/>
      <c r="XDZ712" s="41"/>
      <c r="XEA712" s="41"/>
      <c r="XEB712" s="36"/>
      <c r="XEC712" s="41"/>
      <c r="XED712" s="36"/>
      <c r="XEE712" s="34"/>
      <c r="XEF712" s="34"/>
      <c r="XEG712" s="37"/>
      <c r="XEH712" s="38"/>
      <c r="XEI712" s="34"/>
      <c r="XEJ712" s="39"/>
      <c r="XEK712" s="39"/>
      <c r="XEL712" s="39"/>
      <c r="XEM712" s="39"/>
      <c r="XEN712" s="39"/>
      <c r="XEO712" s="39"/>
      <c r="XEP712" s="39"/>
      <c r="XEQ712" s="39"/>
      <c r="XER712" s="39"/>
      <c r="XES712" s="39"/>
      <c r="XET712" s="39"/>
      <c r="XEU712" s="37"/>
      <c r="XEV712" s="37"/>
      <c r="XEW712" s="37"/>
      <c r="XEX712" s="37"/>
      <c r="XEY712" s="34"/>
      <c r="XEZ712" s="40"/>
      <c r="XFA712" s="34"/>
      <c r="XFB712" s="34"/>
      <c r="XFC712" s="35"/>
      <c r="XFD712" s="36"/>
    </row>
    <row r="713" spans="1:16384" ht="45" hidden="1" customHeight="1">
      <c r="A713" s="43">
        <v>1</v>
      </c>
      <c r="B713" s="43">
        <v>4741</v>
      </c>
      <c r="C713" s="43" t="s">
        <v>10</v>
      </c>
      <c r="D713" s="70" t="s">
        <v>2503</v>
      </c>
      <c r="E713" s="103">
        <v>44754</v>
      </c>
      <c r="F713" s="43" t="s">
        <v>31</v>
      </c>
      <c r="G713" s="43">
        <v>372</v>
      </c>
      <c r="H713" s="219"/>
      <c r="I713" s="103"/>
      <c r="J713" s="56"/>
      <c r="K713" s="43"/>
      <c r="L713" s="70" t="s">
        <v>58</v>
      </c>
      <c r="M713" s="219"/>
      <c r="N713" s="70" t="s">
        <v>2505</v>
      </c>
      <c r="O713" s="43" t="s">
        <v>2296</v>
      </c>
      <c r="P713" s="202">
        <v>1</v>
      </c>
      <c r="Q713" s="55">
        <v>6500</v>
      </c>
      <c r="R713" s="42">
        <f t="shared" ref="R713" si="293">P713*Q713</f>
        <v>6500</v>
      </c>
      <c r="S713" s="43" t="s">
        <v>1914</v>
      </c>
      <c r="T713" s="133">
        <f t="shared" ref="T713:AC713" si="294">IF($S713=T$15,$R713,"  ")</f>
        <v>6500</v>
      </c>
      <c r="U713" s="133" t="str">
        <f t="shared" si="294"/>
        <v xml:space="preserve">  </v>
      </c>
      <c r="V713" s="133" t="str">
        <f t="shared" si="294"/>
        <v xml:space="preserve">  </v>
      </c>
      <c r="W713" s="133"/>
      <c r="X713" s="133"/>
      <c r="Y713" s="133"/>
      <c r="Z713" s="133" t="str">
        <f t="shared" si="294"/>
        <v xml:space="preserve">  </v>
      </c>
      <c r="AA713" s="133" t="str">
        <f t="shared" si="294"/>
        <v xml:space="preserve">  </v>
      </c>
      <c r="AB713" s="133" t="str">
        <f t="shared" si="294"/>
        <v xml:space="preserve">  </v>
      </c>
      <c r="AC713" s="133" t="str">
        <f t="shared" si="294"/>
        <v xml:space="preserve">  </v>
      </c>
      <c r="AD713" s="133"/>
      <c r="AE713" s="133"/>
      <c r="AF713" s="133" t="str">
        <f>IF($S713=AF$15,$R713,"  ")</f>
        <v xml:space="preserve">  </v>
      </c>
      <c r="AG713" s="133" t="str">
        <f>IF($S713=AG$15,$R713,"  ")</f>
        <v xml:space="preserve">  </v>
      </c>
      <c r="AH713" s="133" t="str">
        <f>IF($S713=AH$15,$R713,"  ")</f>
        <v xml:space="preserve">  </v>
      </c>
      <c r="AI713" s="43"/>
      <c r="AJ713" s="42">
        <f>R713</f>
        <v>6500</v>
      </c>
      <c r="AK713" s="43"/>
      <c r="AL713" s="42">
        <f>R713</f>
        <v>6500</v>
      </c>
      <c r="AM713" s="43" t="s">
        <v>311</v>
      </c>
      <c r="AN713" s="95">
        <v>44743</v>
      </c>
      <c r="AO713" s="82"/>
    </row>
    <row r="714" spans="1:16384" ht="45" hidden="1" customHeight="1">
      <c r="A714" s="45"/>
      <c r="B714" s="45"/>
      <c r="C714" s="96" t="s">
        <v>2309</v>
      </c>
      <c r="D714" s="88"/>
      <c r="E714" s="45"/>
      <c r="F714" s="45"/>
      <c r="G714" s="45"/>
      <c r="H714" s="220"/>
      <c r="I714" s="45"/>
      <c r="J714" s="366"/>
      <c r="K714" s="221"/>
      <c r="L714" s="88"/>
      <c r="M714" s="222"/>
      <c r="N714" s="88"/>
      <c r="O714" s="45"/>
      <c r="P714" s="45"/>
      <c r="Q714" s="45"/>
      <c r="R714" s="44">
        <f>SUM(R713)</f>
        <v>6500</v>
      </c>
      <c r="S714" s="45"/>
      <c r="T714" s="206">
        <f>SUBTOTAL(9,T713)</f>
        <v>0</v>
      </c>
      <c r="U714" s="206">
        <f t="shared" ref="U714" si="295">SUBTOTAL(9,U713)</f>
        <v>0</v>
      </c>
      <c r="V714" s="206">
        <f>SUBTOTAL(9,V713)</f>
        <v>0</v>
      </c>
      <c r="W714" s="206"/>
      <c r="X714" s="206"/>
      <c r="Y714" s="206"/>
      <c r="Z714" s="206">
        <f t="shared" ref="Z714:AH714" si="296">SUBTOTAL(9,Z713)</f>
        <v>0</v>
      </c>
      <c r="AA714" s="206">
        <f t="shared" si="296"/>
        <v>0</v>
      </c>
      <c r="AB714" s="206">
        <f t="shared" si="296"/>
        <v>0</v>
      </c>
      <c r="AC714" s="206">
        <f t="shared" si="296"/>
        <v>0</v>
      </c>
      <c r="AD714" s="206">
        <f t="shared" si="296"/>
        <v>0</v>
      </c>
      <c r="AE714" s="206"/>
      <c r="AF714" s="206">
        <f t="shared" si="296"/>
        <v>0</v>
      </c>
      <c r="AG714" s="206">
        <f t="shared" si="296"/>
        <v>0</v>
      </c>
      <c r="AH714" s="206">
        <f t="shared" si="296"/>
        <v>0</v>
      </c>
      <c r="AI714" s="45"/>
      <c r="AJ714" s="45"/>
      <c r="AK714" s="45"/>
      <c r="AL714" s="45"/>
      <c r="AM714" s="45" t="s">
        <v>311</v>
      </c>
      <c r="AN714" s="100">
        <v>44743</v>
      </c>
      <c r="AO714" s="98"/>
      <c r="AP714" s="34"/>
      <c r="AQ714" s="35"/>
      <c r="AR714" s="36"/>
      <c r="AS714" s="41"/>
      <c r="AT714" s="41"/>
      <c r="AU714" s="41"/>
      <c r="AV714" s="36"/>
      <c r="AW714" s="41"/>
      <c r="AX714" s="36"/>
      <c r="AY714" s="34"/>
      <c r="AZ714" s="34"/>
      <c r="BA714" s="37"/>
      <c r="BB714" s="38"/>
      <c r="BC714" s="34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7"/>
      <c r="BP714" s="37"/>
      <c r="BQ714" s="37"/>
      <c r="BR714" s="37"/>
      <c r="BS714" s="34"/>
      <c r="BT714" s="40"/>
      <c r="BU714" s="34"/>
      <c r="BV714" s="34"/>
      <c r="BW714" s="35"/>
      <c r="BX714" s="36"/>
      <c r="BY714" s="37"/>
      <c r="BZ714" s="34"/>
      <c r="CA714" s="34"/>
      <c r="CB714" s="41"/>
      <c r="CC714" s="41"/>
      <c r="CD714" s="41"/>
      <c r="CE714" s="41"/>
      <c r="CF714" s="36"/>
      <c r="CG714" s="41"/>
      <c r="CH714" s="36"/>
      <c r="CI714" s="34"/>
      <c r="CJ714" s="34"/>
      <c r="CK714" s="37"/>
      <c r="CL714" s="38"/>
      <c r="CM714" s="34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7"/>
      <c r="CZ714" s="37"/>
      <c r="DA714" s="37"/>
      <c r="DB714" s="37"/>
      <c r="DC714" s="34"/>
      <c r="DD714" s="40"/>
      <c r="DE714" s="34"/>
      <c r="DF714" s="34"/>
      <c r="DG714" s="35"/>
      <c r="DH714" s="36"/>
      <c r="DI714" s="37"/>
      <c r="DJ714" s="34"/>
      <c r="DK714" s="34"/>
      <c r="DL714" s="41"/>
      <c r="DM714" s="41"/>
      <c r="DN714" s="41"/>
      <c r="DO714" s="41"/>
      <c r="DP714" s="36"/>
      <c r="DQ714" s="41"/>
      <c r="DR714" s="36"/>
      <c r="DS714" s="34"/>
      <c r="DT714" s="34"/>
      <c r="DU714" s="37"/>
      <c r="DV714" s="38"/>
      <c r="DW714" s="34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7"/>
      <c r="EJ714" s="37"/>
      <c r="EK714" s="37"/>
      <c r="EL714" s="37"/>
      <c r="EM714" s="34"/>
      <c r="EN714" s="40"/>
      <c r="EO714" s="34"/>
      <c r="EP714" s="34"/>
      <c r="EQ714" s="35"/>
      <c r="ER714" s="36"/>
      <c r="ES714" s="37"/>
      <c r="ET714" s="34"/>
      <c r="EU714" s="34"/>
      <c r="EV714" s="41"/>
      <c r="EW714" s="41"/>
      <c r="EX714" s="41"/>
      <c r="EY714" s="41"/>
      <c r="EZ714" s="36"/>
      <c r="FA714" s="41"/>
      <c r="FB714" s="36"/>
      <c r="FC714" s="34"/>
      <c r="FD714" s="34"/>
      <c r="FE714" s="37"/>
      <c r="FF714" s="38"/>
      <c r="FG714" s="34"/>
      <c r="FH714" s="39"/>
      <c r="FI714" s="39"/>
      <c r="FJ714" s="39"/>
      <c r="FK714" s="39"/>
      <c r="FL714" s="39"/>
      <c r="FM714" s="39"/>
      <c r="FN714" s="39"/>
      <c r="FO714" s="39"/>
      <c r="FP714" s="39"/>
      <c r="FQ714" s="39"/>
      <c r="FR714" s="39"/>
      <c r="FS714" s="37"/>
      <c r="FT714" s="37"/>
      <c r="FU714" s="37"/>
      <c r="FV714" s="37"/>
      <c r="FW714" s="34"/>
      <c r="FX714" s="40"/>
      <c r="FY714" s="34"/>
      <c r="FZ714" s="34"/>
      <c r="GA714" s="35"/>
      <c r="GB714" s="36"/>
      <c r="GC714" s="37"/>
      <c r="GD714" s="34"/>
      <c r="GE714" s="34"/>
      <c r="GF714" s="41"/>
      <c r="GG714" s="41"/>
      <c r="GH714" s="41"/>
      <c r="GI714" s="41"/>
      <c r="GJ714" s="36"/>
      <c r="GK714" s="41"/>
      <c r="GL714" s="36"/>
      <c r="GM714" s="34"/>
      <c r="GN714" s="34"/>
      <c r="GO714" s="37"/>
      <c r="GP714" s="38"/>
      <c r="GQ714" s="34"/>
      <c r="GR714" s="39"/>
      <c r="GS714" s="39"/>
      <c r="GT714" s="39"/>
      <c r="GU714" s="39"/>
      <c r="GV714" s="39"/>
      <c r="GW714" s="39"/>
      <c r="GX714" s="39"/>
      <c r="GY714" s="39"/>
      <c r="GZ714" s="39"/>
      <c r="HA714" s="39"/>
      <c r="HB714" s="39"/>
      <c r="HC714" s="37"/>
      <c r="HD714" s="37"/>
      <c r="HE714" s="37"/>
      <c r="HF714" s="37"/>
      <c r="HG714" s="34"/>
      <c r="HH714" s="40"/>
      <c r="HI714" s="34"/>
      <c r="HJ714" s="34"/>
      <c r="HK714" s="35"/>
      <c r="HL714" s="36"/>
      <c r="HM714" s="37"/>
      <c r="HN714" s="34"/>
      <c r="HO714" s="34"/>
      <c r="HP714" s="41"/>
      <c r="HQ714" s="41"/>
      <c r="HR714" s="41"/>
      <c r="HS714" s="41"/>
      <c r="HT714" s="36"/>
      <c r="HU714" s="41"/>
      <c r="HV714" s="36"/>
      <c r="HW714" s="34"/>
      <c r="HX714" s="34"/>
      <c r="HY714" s="37"/>
      <c r="HZ714" s="38"/>
      <c r="IA714" s="34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7"/>
      <c r="IN714" s="37"/>
      <c r="IO714" s="37"/>
      <c r="IP714" s="37"/>
      <c r="IQ714" s="34"/>
      <c r="IR714" s="40"/>
      <c r="IS714" s="34"/>
      <c r="IT714" s="34"/>
      <c r="IU714" s="35"/>
      <c r="IV714" s="36"/>
      <c r="IW714" s="37"/>
      <c r="IX714" s="34"/>
      <c r="IY714" s="34"/>
      <c r="IZ714" s="41"/>
      <c r="JA714" s="41"/>
      <c r="JB714" s="41"/>
      <c r="JC714" s="41"/>
      <c r="JD714" s="36"/>
      <c r="JE714" s="41"/>
      <c r="JF714" s="36"/>
      <c r="JG714" s="34"/>
      <c r="JH714" s="34"/>
      <c r="JI714" s="37"/>
      <c r="JJ714" s="38"/>
      <c r="JK714" s="34"/>
      <c r="JL714" s="39"/>
      <c r="JM714" s="39"/>
      <c r="JN714" s="39"/>
      <c r="JO714" s="39"/>
      <c r="JP714" s="39"/>
      <c r="JQ714" s="39"/>
      <c r="JR714" s="39"/>
      <c r="JS714" s="39"/>
      <c r="JT714" s="39"/>
      <c r="JU714" s="39"/>
      <c r="JV714" s="39"/>
      <c r="JW714" s="37"/>
      <c r="JX714" s="37"/>
      <c r="JY714" s="37"/>
      <c r="JZ714" s="37"/>
      <c r="KA714" s="34"/>
      <c r="KB714" s="40"/>
      <c r="KC714" s="34"/>
      <c r="KD714" s="34"/>
      <c r="KE714" s="35"/>
      <c r="KF714" s="36"/>
      <c r="KG714" s="37"/>
      <c r="KH714" s="34"/>
      <c r="KI714" s="34"/>
      <c r="KJ714" s="41"/>
      <c r="KK714" s="41"/>
      <c r="KL714" s="41"/>
      <c r="KM714" s="41"/>
      <c r="KN714" s="36"/>
      <c r="KO714" s="41"/>
      <c r="KP714" s="36"/>
      <c r="KQ714" s="34"/>
      <c r="KR714" s="34"/>
      <c r="KS714" s="37"/>
      <c r="KT714" s="38"/>
      <c r="KU714" s="34"/>
      <c r="KV714" s="39"/>
      <c r="KW714" s="39"/>
      <c r="KX714" s="39"/>
      <c r="KY714" s="39"/>
      <c r="KZ714" s="39"/>
      <c r="LA714" s="39"/>
      <c r="LB714" s="39"/>
      <c r="LC714" s="39"/>
      <c r="LD714" s="39"/>
      <c r="LE714" s="39"/>
      <c r="LF714" s="39"/>
      <c r="LG714" s="37"/>
      <c r="LH714" s="37"/>
      <c r="LI714" s="37"/>
      <c r="LJ714" s="37"/>
      <c r="LK714" s="34"/>
      <c r="LL714" s="40"/>
      <c r="LM714" s="34"/>
      <c r="LN714" s="34"/>
      <c r="LO714" s="35"/>
      <c r="LP714" s="36"/>
      <c r="LQ714" s="37"/>
      <c r="LR714" s="34"/>
      <c r="LS714" s="34"/>
      <c r="LT714" s="41"/>
      <c r="LU714" s="41"/>
      <c r="LV714" s="41"/>
      <c r="LW714" s="41"/>
      <c r="LX714" s="36"/>
      <c r="LY714" s="41"/>
      <c r="LZ714" s="36"/>
      <c r="MA714" s="34"/>
      <c r="MB714" s="34"/>
      <c r="MC714" s="37"/>
      <c r="MD714" s="38"/>
      <c r="ME714" s="34"/>
      <c r="MF714" s="39"/>
      <c r="MG714" s="39"/>
      <c r="MH714" s="39"/>
      <c r="MI714" s="39"/>
      <c r="MJ714" s="39"/>
      <c r="MK714" s="39"/>
      <c r="ML714" s="39"/>
      <c r="MM714" s="39"/>
      <c r="MN714" s="39"/>
      <c r="MO714" s="39"/>
      <c r="MP714" s="39"/>
      <c r="MQ714" s="37"/>
      <c r="MR714" s="37"/>
      <c r="MS714" s="37"/>
      <c r="MT714" s="37"/>
      <c r="MU714" s="34"/>
      <c r="MV714" s="40"/>
      <c r="MW714" s="34"/>
      <c r="MX714" s="34"/>
      <c r="MY714" s="35"/>
      <c r="MZ714" s="36"/>
      <c r="NA714" s="37"/>
      <c r="NB714" s="34"/>
      <c r="NC714" s="34"/>
      <c r="ND714" s="41"/>
      <c r="NE714" s="41"/>
      <c r="NF714" s="41"/>
      <c r="NG714" s="41"/>
      <c r="NH714" s="36"/>
      <c r="NI714" s="41"/>
      <c r="NJ714" s="36"/>
      <c r="NK714" s="34"/>
      <c r="NL714" s="34"/>
      <c r="NM714" s="37"/>
      <c r="NN714" s="38"/>
      <c r="NO714" s="34"/>
      <c r="NP714" s="39"/>
      <c r="NQ714" s="39"/>
      <c r="NR714" s="39"/>
      <c r="NS714" s="39"/>
      <c r="NT714" s="39"/>
      <c r="NU714" s="39"/>
      <c r="NV714" s="39"/>
      <c r="NW714" s="39"/>
      <c r="NX714" s="39"/>
      <c r="NY714" s="39"/>
      <c r="NZ714" s="39"/>
      <c r="OA714" s="37"/>
      <c r="OB714" s="37"/>
      <c r="OC714" s="37"/>
      <c r="OD714" s="37"/>
      <c r="OE714" s="34"/>
      <c r="OF714" s="40"/>
      <c r="OG714" s="34"/>
      <c r="OH714" s="34"/>
      <c r="OI714" s="35"/>
      <c r="OJ714" s="36"/>
      <c r="OK714" s="37"/>
      <c r="OL714" s="34"/>
      <c r="OM714" s="34"/>
      <c r="ON714" s="41"/>
      <c r="OO714" s="41"/>
      <c r="OP714" s="41"/>
      <c r="OQ714" s="41"/>
      <c r="OR714" s="36"/>
      <c r="OS714" s="41"/>
      <c r="OT714" s="36"/>
      <c r="OU714" s="34"/>
      <c r="OV714" s="34"/>
      <c r="OW714" s="37"/>
      <c r="OX714" s="38"/>
      <c r="OY714" s="34"/>
      <c r="OZ714" s="39"/>
      <c r="PA714" s="39"/>
      <c r="PB714" s="39"/>
      <c r="PC714" s="39"/>
      <c r="PD714" s="39"/>
      <c r="PE714" s="39"/>
      <c r="PF714" s="39"/>
      <c r="PG714" s="39"/>
      <c r="PH714" s="39"/>
      <c r="PI714" s="39"/>
      <c r="PJ714" s="39"/>
      <c r="PK714" s="37"/>
      <c r="PL714" s="37"/>
      <c r="PM714" s="37"/>
      <c r="PN714" s="37"/>
      <c r="PO714" s="34"/>
      <c r="PP714" s="40"/>
      <c r="PQ714" s="34"/>
      <c r="PR714" s="34"/>
      <c r="PS714" s="35"/>
      <c r="PT714" s="36"/>
      <c r="PU714" s="37"/>
      <c r="PV714" s="34"/>
      <c r="PW714" s="34"/>
      <c r="PX714" s="41"/>
      <c r="PY714" s="41"/>
      <c r="PZ714" s="41"/>
      <c r="QA714" s="41"/>
      <c r="QB714" s="36"/>
      <c r="QC714" s="41"/>
      <c r="QD714" s="36"/>
      <c r="QE714" s="34"/>
      <c r="QF714" s="34"/>
      <c r="QG714" s="37"/>
      <c r="QH714" s="38"/>
      <c r="QI714" s="34"/>
      <c r="QJ714" s="39"/>
      <c r="QK714" s="39"/>
      <c r="QL714" s="39"/>
      <c r="QM714" s="39"/>
      <c r="QN714" s="39"/>
      <c r="QO714" s="39"/>
      <c r="QP714" s="39"/>
      <c r="QQ714" s="39"/>
      <c r="QR714" s="39"/>
      <c r="QS714" s="39"/>
      <c r="QT714" s="39"/>
      <c r="QU714" s="37"/>
      <c r="QV714" s="37"/>
      <c r="QW714" s="37"/>
      <c r="QX714" s="37"/>
      <c r="QY714" s="34"/>
      <c r="QZ714" s="40"/>
      <c r="RA714" s="34"/>
      <c r="RB714" s="34"/>
      <c r="RC714" s="35"/>
      <c r="RD714" s="36"/>
      <c r="RE714" s="37"/>
      <c r="RF714" s="34"/>
      <c r="RG714" s="34"/>
      <c r="RH714" s="41"/>
      <c r="RI714" s="41"/>
      <c r="RJ714" s="41"/>
      <c r="RK714" s="41"/>
      <c r="RL714" s="36"/>
      <c r="RM714" s="41"/>
      <c r="RN714" s="36"/>
      <c r="RO714" s="34"/>
      <c r="RP714" s="34"/>
      <c r="RQ714" s="37"/>
      <c r="RR714" s="38"/>
      <c r="RS714" s="34"/>
      <c r="RT714" s="39"/>
      <c r="RU714" s="39"/>
      <c r="RV714" s="39"/>
      <c r="RW714" s="39"/>
      <c r="RX714" s="39"/>
      <c r="RY714" s="39"/>
      <c r="RZ714" s="39"/>
      <c r="SA714" s="39"/>
      <c r="SB714" s="39"/>
      <c r="SC714" s="39"/>
      <c r="SD714" s="39"/>
      <c r="SE714" s="37"/>
      <c r="SF714" s="37"/>
      <c r="SG714" s="37"/>
      <c r="SH714" s="37"/>
      <c r="SI714" s="34"/>
      <c r="SJ714" s="40"/>
      <c r="SK714" s="34"/>
      <c r="SL714" s="34"/>
      <c r="SM714" s="35"/>
      <c r="SN714" s="36"/>
      <c r="SO714" s="37"/>
      <c r="SP714" s="34"/>
      <c r="SQ714" s="34"/>
      <c r="SR714" s="41"/>
      <c r="SS714" s="41"/>
      <c r="ST714" s="41"/>
      <c r="SU714" s="41"/>
      <c r="SV714" s="36"/>
      <c r="SW714" s="41"/>
      <c r="SX714" s="36"/>
      <c r="SY714" s="34"/>
      <c r="SZ714" s="34"/>
      <c r="TA714" s="37"/>
      <c r="TB714" s="38"/>
      <c r="TC714" s="34"/>
      <c r="TD714" s="39"/>
      <c r="TE714" s="39"/>
      <c r="TF714" s="39"/>
      <c r="TG714" s="39"/>
      <c r="TH714" s="39"/>
      <c r="TI714" s="39"/>
      <c r="TJ714" s="39"/>
      <c r="TK714" s="39"/>
      <c r="TL714" s="39"/>
      <c r="TM714" s="39"/>
      <c r="TN714" s="39"/>
      <c r="TO714" s="37"/>
      <c r="TP714" s="37"/>
      <c r="TQ714" s="37"/>
      <c r="TR714" s="37"/>
      <c r="TS714" s="34"/>
      <c r="TT714" s="40"/>
      <c r="TU714" s="34"/>
      <c r="TV714" s="34"/>
      <c r="TW714" s="35"/>
      <c r="TX714" s="36"/>
      <c r="TY714" s="37"/>
      <c r="TZ714" s="34"/>
      <c r="UA714" s="34"/>
      <c r="UB714" s="41"/>
      <c r="UC714" s="41"/>
      <c r="UD714" s="41"/>
      <c r="UE714" s="41"/>
      <c r="UF714" s="36"/>
      <c r="UG714" s="41"/>
      <c r="UH714" s="36"/>
      <c r="UI714" s="34"/>
      <c r="UJ714" s="34"/>
      <c r="UK714" s="37"/>
      <c r="UL714" s="38"/>
      <c r="UM714" s="34"/>
      <c r="UN714" s="39"/>
      <c r="UO714" s="39"/>
      <c r="UP714" s="39"/>
      <c r="UQ714" s="39"/>
      <c r="UR714" s="39"/>
      <c r="US714" s="39"/>
      <c r="UT714" s="39"/>
      <c r="UU714" s="39"/>
      <c r="UV714" s="39"/>
      <c r="UW714" s="39"/>
      <c r="UX714" s="39"/>
      <c r="UY714" s="37"/>
      <c r="UZ714" s="37"/>
      <c r="VA714" s="37"/>
      <c r="VB714" s="37"/>
      <c r="VC714" s="34"/>
      <c r="VD714" s="40"/>
      <c r="VE714" s="34"/>
      <c r="VF714" s="34"/>
      <c r="VG714" s="35"/>
      <c r="VH714" s="36"/>
      <c r="VI714" s="37"/>
      <c r="VJ714" s="34"/>
      <c r="VK714" s="34"/>
      <c r="VL714" s="41"/>
      <c r="VM714" s="41"/>
      <c r="VN714" s="41"/>
      <c r="VO714" s="41"/>
      <c r="VP714" s="36"/>
      <c r="VQ714" s="41"/>
      <c r="VR714" s="36"/>
      <c r="VS714" s="34"/>
      <c r="VT714" s="34"/>
      <c r="VU714" s="37"/>
      <c r="VV714" s="38"/>
      <c r="VW714" s="34"/>
      <c r="VX714" s="39"/>
      <c r="VY714" s="39"/>
      <c r="VZ714" s="39"/>
      <c r="WA714" s="39"/>
      <c r="WB714" s="39"/>
      <c r="WC714" s="39"/>
      <c r="WD714" s="39"/>
      <c r="WE714" s="39"/>
      <c r="WF714" s="39"/>
      <c r="WG714" s="39"/>
      <c r="WH714" s="39"/>
      <c r="WI714" s="37"/>
      <c r="WJ714" s="37"/>
      <c r="WK714" s="37"/>
      <c r="WL714" s="37"/>
      <c r="WM714" s="34"/>
      <c r="WN714" s="40"/>
      <c r="WO714" s="34"/>
      <c r="WP714" s="34"/>
      <c r="WQ714" s="35"/>
      <c r="WR714" s="36"/>
      <c r="WS714" s="37"/>
      <c r="WT714" s="34"/>
      <c r="WU714" s="34"/>
      <c r="WV714" s="41"/>
      <c r="WW714" s="41"/>
      <c r="WX714" s="41"/>
      <c r="WY714" s="41"/>
      <c r="WZ714" s="36"/>
      <c r="XA714" s="41"/>
      <c r="XB714" s="36"/>
      <c r="XC714" s="34"/>
      <c r="XD714" s="34"/>
      <c r="XE714" s="37"/>
      <c r="XF714" s="38"/>
      <c r="XG714" s="34"/>
      <c r="XH714" s="39"/>
      <c r="XI714" s="39"/>
      <c r="XJ714" s="39"/>
      <c r="XK714" s="39"/>
      <c r="XL714" s="39"/>
      <c r="XM714" s="39"/>
      <c r="XN714" s="39"/>
      <c r="XO714" s="39"/>
      <c r="XP714" s="39"/>
      <c r="XQ714" s="39"/>
      <c r="XR714" s="39"/>
      <c r="XS714" s="37"/>
      <c r="XT714" s="37"/>
      <c r="XU714" s="37"/>
      <c r="XV714" s="37"/>
      <c r="XW714" s="34"/>
      <c r="XX714" s="40"/>
      <c r="XY714" s="34"/>
      <c r="XZ714" s="34"/>
      <c r="YA714" s="35"/>
      <c r="YB714" s="36"/>
      <c r="YC714" s="37"/>
      <c r="YD714" s="34"/>
      <c r="YE714" s="34"/>
      <c r="YF714" s="41"/>
      <c r="YG714" s="41"/>
      <c r="YH714" s="41"/>
      <c r="YI714" s="41"/>
      <c r="YJ714" s="36"/>
      <c r="YK714" s="41"/>
      <c r="YL714" s="36"/>
      <c r="YM714" s="34"/>
      <c r="YN714" s="34"/>
      <c r="YO714" s="37"/>
      <c r="YP714" s="38"/>
      <c r="YQ714" s="34"/>
      <c r="YR714" s="39"/>
      <c r="YS714" s="39"/>
      <c r="YT714" s="39"/>
      <c r="YU714" s="39"/>
      <c r="YV714" s="39"/>
      <c r="YW714" s="39"/>
      <c r="YX714" s="39"/>
      <c r="YY714" s="39"/>
      <c r="YZ714" s="39"/>
      <c r="ZA714" s="39"/>
      <c r="ZB714" s="39"/>
      <c r="ZC714" s="37"/>
      <c r="ZD714" s="37"/>
      <c r="ZE714" s="37"/>
      <c r="ZF714" s="37"/>
      <c r="ZG714" s="34"/>
      <c r="ZH714" s="40"/>
      <c r="ZI714" s="34"/>
      <c r="ZJ714" s="34"/>
      <c r="ZK714" s="35"/>
      <c r="ZL714" s="36"/>
      <c r="ZM714" s="37"/>
      <c r="ZN714" s="34"/>
      <c r="ZO714" s="34"/>
      <c r="ZP714" s="41"/>
      <c r="ZQ714" s="41"/>
      <c r="ZR714" s="41"/>
      <c r="ZS714" s="41"/>
      <c r="ZT714" s="36"/>
      <c r="ZU714" s="41"/>
      <c r="ZV714" s="36"/>
      <c r="ZW714" s="34"/>
      <c r="ZX714" s="34"/>
      <c r="ZY714" s="37"/>
      <c r="ZZ714" s="38"/>
      <c r="AAA714" s="34"/>
      <c r="AAB714" s="39"/>
      <c r="AAC714" s="39"/>
      <c r="AAD714" s="39"/>
      <c r="AAE714" s="39"/>
      <c r="AAF714" s="39"/>
      <c r="AAG714" s="39"/>
      <c r="AAH714" s="39"/>
      <c r="AAI714" s="39"/>
      <c r="AAJ714" s="39"/>
      <c r="AAK714" s="39"/>
      <c r="AAL714" s="39"/>
      <c r="AAM714" s="37"/>
      <c r="AAN714" s="37"/>
      <c r="AAO714" s="37"/>
      <c r="AAP714" s="37"/>
      <c r="AAQ714" s="34"/>
      <c r="AAR714" s="40"/>
      <c r="AAS714" s="34"/>
      <c r="AAT714" s="34"/>
      <c r="AAU714" s="35"/>
      <c r="AAV714" s="36"/>
      <c r="AAW714" s="37"/>
      <c r="AAX714" s="34"/>
      <c r="AAY714" s="34"/>
      <c r="AAZ714" s="41"/>
      <c r="ABA714" s="41"/>
      <c r="ABB714" s="41"/>
      <c r="ABC714" s="41"/>
      <c r="ABD714" s="36"/>
      <c r="ABE714" s="41"/>
      <c r="ABF714" s="36"/>
      <c r="ABG714" s="34"/>
      <c r="ABH714" s="34"/>
      <c r="ABI714" s="37"/>
      <c r="ABJ714" s="38"/>
      <c r="ABK714" s="34"/>
      <c r="ABL714" s="39"/>
      <c r="ABM714" s="39"/>
      <c r="ABN714" s="39"/>
      <c r="ABO714" s="39"/>
      <c r="ABP714" s="39"/>
      <c r="ABQ714" s="39"/>
      <c r="ABR714" s="39"/>
      <c r="ABS714" s="39"/>
      <c r="ABT714" s="39"/>
      <c r="ABU714" s="39"/>
      <c r="ABV714" s="39"/>
      <c r="ABW714" s="37"/>
      <c r="ABX714" s="37"/>
      <c r="ABY714" s="37"/>
      <c r="ABZ714" s="37"/>
      <c r="ACA714" s="34"/>
      <c r="ACB714" s="40"/>
      <c r="ACC714" s="34"/>
      <c r="ACD714" s="34"/>
      <c r="ACE714" s="35"/>
      <c r="ACF714" s="36"/>
      <c r="ACG714" s="37"/>
      <c r="ACH714" s="34"/>
      <c r="ACI714" s="34"/>
      <c r="ACJ714" s="41"/>
      <c r="ACK714" s="41"/>
      <c r="ACL714" s="41"/>
      <c r="ACM714" s="41"/>
      <c r="ACN714" s="36"/>
      <c r="ACO714" s="41"/>
      <c r="ACP714" s="36"/>
      <c r="ACQ714" s="34"/>
      <c r="ACR714" s="34"/>
      <c r="ACS714" s="37"/>
      <c r="ACT714" s="38"/>
      <c r="ACU714" s="34"/>
      <c r="ACV714" s="39"/>
      <c r="ACW714" s="39"/>
      <c r="ACX714" s="39"/>
      <c r="ACY714" s="39"/>
      <c r="ACZ714" s="39"/>
      <c r="ADA714" s="39"/>
      <c r="ADB714" s="39"/>
      <c r="ADC714" s="39"/>
      <c r="ADD714" s="39"/>
      <c r="ADE714" s="39"/>
      <c r="ADF714" s="39"/>
      <c r="ADG714" s="37"/>
      <c r="ADH714" s="37"/>
      <c r="ADI714" s="37"/>
      <c r="ADJ714" s="37"/>
      <c r="ADK714" s="34"/>
      <c r="ADL714" s="40"/>
      <c r="ADM714" s="34"/>
      <c r="ADN714" s="34"/>
      <c r="ADO714" s="35"/>
      <c r="ADP714" s="36"/>
      <c r="ADQ714" s="37"/>
      <c r="ADR714" s="34"/>
      <c r="ADS714" s="34"/>
      <c r="ADT714" s="41"/>
      <c r="ADU714" s="41"/>
      <c r="ADV714" s="41"/>
      <c r="ADW714" s="41"/>
      <c r="ADX714" s="36"/>
      <c r="ADY714" s="41"/>
      <c r="ADZ714" s="36"/>
      <c r="AEA714" s="34"/>
      <c r="AEB714" s="34"/>
      <c r="AEC714" s="37"/>
      <c r="AED714" s="38"/>
      <c r="AEE714" s="34"/>
      <c r="AEF714" s="39"/>
      <c r="AEG714" s="39"/>
      <c r="AEH714" s="39"/>
      <c r="AEI714" s="39"/>
      <c r="AEJ714" s="39"/>
      <c r="AEK714" s="39"/>
      <c r="AEL714" s="39"/>
      <c r="AEM714" s="39"/>
      <c r="AEN714" s="39"/>
      <c r="AEO714" s="39"/>
      <c r="AEP714" s="39"/>
      <c r="AEQ714" s="37"/>
      <c r="AER714" s="37"/>
      <c r="AES714" s="37"/>
      <c r="AET714" s="37"/>
      <c r="AEU714" s="34"/>
      <c r="AEV714" s="40"/>
      <c r="AEW714" s="34"/>
      <c r="AEX714" s="34"/>
      <c r="AEY714" s="35"/>
      <c r="AEZ714" s="36"/>
      <c r="AFA714" s="37"/>
      <c r="AFB714" s="34"/>
      <c r="AFC714" s="34"/>
      <c r="AFD714" s="41"/>
      <c r="AFE714" s="41"/>
      <c r="AFF714" s="41"/>
      <c r="AFG714" s="41"/>
      <c r="AFH714" s="36"/>
      <c r="AFI714" s="41"/>
      <c r="AFJ714" s="36"/>
      <c r="AFK714" s="34"/>
      <c r="AFL714" s="34"/>
      <c r="AFM714" s="37"/>
      <c r="AFN714" s="38"/>
      <c r="AFO714" s="34"/>
      <c r="AFP714" s="39"/>
      <c r="AFQ714" s="39"/>
      <c r="AFR714" s="39"/>
      <c r="AFS714" s="39"/>
      <c r="AFT714" s="39"/>
      <c r="AFU714" s="39"/>
      <c r="AFV714" s="39"/>
      <c r="AFW714" s="39"/>
      <c r="AFX714" s="39"/>
      <c r="AFY714" s="39"/>
      <c r="AFZ714" s="39"/>
      <c r="AGA714" s="37"/>
      <c r="AGB714" s="37"/>
      <c r="AGC714" s="37"/>
      <c r="AGD714" s="37"/>
      <c r="AGE714" s="34"/>
      <c r="AGF714" s="40"/>
      <c r="AGG714" s="34"/>
      <c r="AGH714" s="34"/>
      <c r="AGI714" s="35"/>
      <c r="AGJ714" s="36"/>
      <c r="AGK714" s="37"/>
      <c r="AGL714" s="34"/>
      <c r="AGM714" s="34"/>
      <c r="AGN714" s="41"/>
      <c r="AGO714" s="41"/>
      <c r="AGP714" s="41"/>
      <c r="AGQ714" s="41"/>
      <c r="AGR714" s="36"/>
      <c r="AGS714" s="41"/>
      <c r="AGT714" s="36"/>
      <c r="AGU714" s="34"/>
      <c r="AGV714" s="34"/>
      <c r="AGW714" s="37"/>
      <c r="AGX714" s="38"/>
      <c r="AGY714" s="34"/>
      <c r="AGZ714" s="39"/>
      <c r="AHA714" s="39"/>
      <c r="AHB714" s="39"/>
      <c r="AHC714" s="39"/>
      <c r="AHD714" s="39"/>
      <c r="AHE714" s="39"/>
      <c r="AHF714" s="39"/>
      <c r="AHG714" s="39"/>
      <c r="AHH714" s="39"/>
      <c r="AHI714" s="39"/>
      <c r="AHJ714" s="39"/>
      <c r="AHK714" s="37"/>
      <c r="AHL714" s="37"/>
      <c r="AHM714" s="37"/>
      <c r="AHN714" s="37"/>
      <c r="AHO714" s="34"/>
      <c r="AHP714" s="40"/>
      <c r="AHQ714" s="34"/>
      <c r="AHR714" s="34"/>
      <c r="AHS714" s="35"/>
      <c r="AHT714" s="36"/>
      <c r="AHU714" s="37"/>
      <c r="AHV714" s="34"/>
      <c r="AHW714" s="34"/>
      <c r="AHX714" s="41"/>
      <c r="AHY714" s="41"/>
      <c r="AHZ714" s="41"/>
      <c r="AIA714" s="41"/>
      <c r="AIB714" s="36"/>
      <c r="AIC714" s="41"/>
      <c r="AID714" s="36"/>
      <c r="AIE714" s="34"/>
      <c r="AIF714" s="34"/>
      <c r="AIG714" s="37"/>
      <c r="AIH714" s="38"/>
      <c r="AII714" s="34"/>
      <c r="AIJ714" s="39"/>
      <c r="AIK714" s="39"/>
      <c r="AIL714" s="39"/>
      <c r="AIM714" s="39"/>
      <c r="AIN714" s="39"/>
      <c r="AIO714" s="39"/>
      <c r="AIP714" s="39"/>
      <c r="AIQ714" s="39"/>
      <c r="AIR714" s="39"/>
      <c r="AIS714" s="39"/>
      <c r="AIT714" s="39"/>
      <c r="AIU714" s="37"/>
      <c r="AIV714" s="37"/>
      <c r="AIW714" s="37"/>
      <c r="AIX714" s="37"/>
      <c r="AIY714" s="34"/>
      <c r="AIZ714" s="40"/>
      <c r="AJA714" s="34"/>
      <c r="AJB714" s="34"/>
      <c r="AJC714" s="35"/>
      <c r="AJD714" s="36"/>
      <c r="AJE714" s="37"/>
      <c r="AJF714" s="34"/>
      <c r="AJG714" s="34"/>
      <c r="AJH714" s="41"/>
      <c r="AJI714" s="41"/>
      <c r="AJJ714" s="41"/>
      <c r="AJK714" s="41"/>
      <c r="AJL714" s="36"/>
      <c r="AJM714" s="41"/>
      <c r="AJN714" s="36"/>
      <c r="AJO714" s="34"/>
      <c r="AJP714" s="34"/>
      <c r="AJQ714" s="37"/>
      <c r="AJR714" s="38"/>
      <c r="AJS714" s="34"/>
      <c r="AJT714" s="39"/>
      <c r="AJU714" s="39"/>
      <c r="AJV714" s="39"/>
      <c r="AJW714" s="39"/>
      <c r="AJX714" s="39"/>
      <c r="AJY714" s="39"/>
      <c r="AJZ714" s="39"/>
      <c r="AKA714" s="39"/>
      <c r="AKB714" s="39"/>
      <c r="AKC714" s="39"/>
      <c r="AKD714" s="39"/>
      <c r="AKE714" s="37"/>
      <c r="AKF714" s="37"/>
      <c r="AKG714" s="37"/>
      <c r="AKH714" s="37"/>
      <c r="AKI714" s="34"/>
      <c r="AKJ714" s="40"/>
      <c r="AKK714" s="34"/>
      <c r="AKL714" s="34"/>
      <c r="AKM714" s="35"/>
      <c r="AKN714" s="36"/>
      <c r="AKO714" s="37"/>
      <c r="AKP714" s="34"/>
      <c r="AKQ714" s="34"/>
      <c r="AKR714" s="41"/>
      <c r="AKS714" s="41"/>
      <c r="AKT714" s="41"/>
      <c r="AKU714" s="41"/>
      <c r="AKV714" s="36"/>
      <c r="AKW714" s="41"/>
      <c r="AKX714" s="36"/>
      <c r="AKY714" s="34"/>
      <c r="AKZ714" s="34"/>
      <c r="ALA714" s="37"/>
      <c r="ALB714" s="38"/>
      <c r="ALC714" s="34"/>
      <c r="ALD714" s="39"/>
      <c r="ALE714" s="39"/>
      <c r="ALF714" s="39"/>
      <c r="ALG714" s="39"/>
      <c r="ALH714" s="39"/>
      <c r="ALI714" s="39"/>
      <c r="ALJ714" s="39"/>
      <c r="ALK714" s="39"/>
      <c r="ALL714" s="39"/>
      <c r="ALM714" s="39"/>
      <c r="ALN714" s="39"/>
      <c r="ALO714" s="37"/>
      <c r="ALP714" s="37"/>
      <c r="ALQ714" s="37"/>
      <c r="ALR714" s="37"/>
      <c r="ALS714" s="34"/>
      <c r="ALT714" s="40"/>
      <c r="ALU714" s="34"/>
      <c r="ALV714" s="34"/>
      <c r="ALW714" s="35"/>
      <c r="ALX714" s="36"/>
      <c r="ALY714" s="37"/>
      <c r="ALZ714" s="34"/>
      <c r="AMA714" s="34"/>
      <c r="AMB714" s="41"/>
      <c r="AMC714" s="41"/>
      <c r="AMD714" s="41"/>
      <c r="AME714" s="41"/>
      <c r="AMF714" s="36"/>
      <c r="AMG714" s="41"/>
      <c r="AMH714" s="36"/>
      <c r="AMI714" s="34"/>
      <c r="AMJ714" s="34"/>
      <c r="AMK714" s="37"/>
      <c r="AML714" s="38"/>
      <c r="AMM714" s="34"/>
      <c r="AMN714" s="39"/>
      <c r="AMO714" s="39"/>
      <c r="AMP714" s="39"/>
      <c r="AMQ714" s="39"/>
      <c r="AMR714" s="39"/>
      <c r="AMS714" s="39"/>
      <c r="AMT714" s="39"/>
      <c r="AMU714" s="39"/>
      <c r="AMV714" s="39"/>
      <c r="AMW714" s="39"/>
      <c r="AMX714" s="39"/>
      <c r="AMY714" s="37"/>
      <c r="AMZ714" s="37"/>
      <c r="ANA714" s="37"/>
      <c r="ANB714" s="37"/>
      <c r="ANC714" s="34"/>
      <c r="AND714" s="40"/>
      <c r="ANE714" s="34"/>
      <c r="ANF714" s="34"/>
      <c r="ANG714" s="35"/>
      <c r="ANH714" s="36"/>
      <c r="ANI714" s="37"/>
      <c r="ANJ714" s="34"/>
      <c r="ANK714" s="34"/>
      <c r="ANL714" s="41"/>
      <c r="ANM714" s="41"/>
      <c r="ANN714" s="41"/>
      <c r="ANO714" s="41"/>
      <c r="ANP714" s="36"/>
      <c r="ANQ714" s="41"/>
      <c r="ANR714" s="36"/>
      <c r="ANS714" s="34"/>
      <c r="ANT714" s="34"/>
      <c r="ANU714" s="37"/>
      <c r="ANV714" s="38"/>
      <c r="ANW714" s="34"/>
      <c r="ANX714" s="39"/>
      <c r="ANY714" s="39"/>
      <c r="ANZ714" s="39"/>
      <c r="AOA714" s="39"/>
      <c r="AOB714" s="39"/>
      <c r="AOC714" s="39"/>
      <c r="AOD714" s="39"/>
      <c r="AOE714" s="39"/>
      <c r="AOF714" s="39"/>
      <c r="AOG714" s="39"/>
      <c r="AOH714" s="39"/>
      <c r="AOI714" s="37"/>
      <c r="AOJ714" s="37"/>
      <c r="AOK714" s="37"/>
      <c r="AOL714" s="37"/>
      <c r="AOM714" s="34"/>
      <c r="AON714" s="40"/>
      <c r="AOO714" s="34"/>
      <c r="AOP714" s="34"/>
      <c r="AOQ714" s="35"/>
      <c r="AOR714" s="36"/>
      <c r="AOS714" s="37"/>
      <c r="AOT714" s="34"/>
      <c r="AOU714" s="34"/>
      <c r="AOV714" s="41"/>
      <c r="AOW714" s="41"/>
      <c r="AOX714" s="41"/>
      <c r="AOY714" s="41"/>
      <c r="AOZ714" s="36"/>
      <c r="APA714" s="41"/>
      <c r="APB714" s="36"/>
      <c r="APC714" s="34"/>
      <c r="APD714" s="34"/>
      <c r="APE714" s="37"/>
      <c r="APF714" s="38"/>
      <c r="APG714" s="34"/>
      <c r="APH714" s="39"/>
      <c r="API714" s="39"/>
      <c r="APJ714" s="39"/>
      <c r="APK714" s="39"/>
      <c r="APL714" s="39"/>
      <c r="APM714" s="39"/>
      <c r="APN714" s="39"/>
      <c r="APO714" s="39"/>
      <c r="APP714" s="39"/>
      <c r="APQ714" s="39"/>
      <c r="APR714" s="39"/>
      <c r="APS714" s="37"/>
      <c r="APT714" s="37"/>
      <c r="APU714" s="37"/>
      <c r="APV714" s="37"/>
      <c r="APW714" s="34"/>
      <c r="APX714" s="40"/>
      <c r="APY714" s="34"/>
      <c r="APZ714" s="34"/>
      <c r="AQA714" s="35"/>
      <c r="AQB714" s="36"/>
      <c r="AQC714" s="37"/>
      <c r="AQD714" s="34"/>
      <c r="AQE714" s="34"/>
      <c r="AQF714" s="41"/>
      <c r="AQG714" s="41"/>
      <c r="AQH714" s="41"/>
      <c r="AQI714" s="41"/>
      <c r="AQJ714" s="36"/>
      <c r="AQK714" s="41"/>
      <c r="AQL714" s="36"/>
      <c r="AQM714" s="34"/>
      <c r="AQN714" s="34"/>
      <c r="AQO714" s="37"/>
      <c r="AQP714" s="38"/>
      <c r="AQQ714" s="34"/>
      <c r="AQR714" s="39"/>
      <c r="AQS714" s="39"/>
      <c r="AQT714" s="39"/>
      <c r="AQU714" s="39"/>
      <c r="AQV714" s="39"/>
      <c r="AQW714" s="39"/>
      <c r="AQX714" s="39"/>
      <c r="AQY714" s="39"/>
      <c r="AQZ714" s="39"/>
      <c r="ARA714" s="39"/>
      <c r="ARB714" s="39"/>
      <c r="ARC714" s="37"/>
      <c r="ARD714" s="37"/>
      <c r="ARE714" s="37"/>
      <c r="ARF714" s="37"/>
      <c r="ARG714" s="34"/>
      <c r="ARH714" s="40"/>
      <c r="ARI714" s="34"/>
      <c r="ARJ714" s="34"/>
      <c r="ARK714" s="35"/>
      <c r="ARL714" s="36"/>
      <c r="ARM714" s="37"/>
      <c r="ARN714" s="34"/>
      <c r="ARO714" s="34"/>
      <c r="ARP714" s="41"/>
      <c r="ARQ714" s="41"/>
      <c r="ARR714" s="41"/>
      <c r="ARS714" s="41"/>
      <c r="ART714" s="36"/>
      <c r="ARU714" s="41"/>
      <c r="ARV714" s="36"/>
      <c r="ARW714" s="34"/>
      <c r="ARX714" s="34"/>
      <c r="ARY714" s="37"/>
      <c r="ARZ714" s="38"/>
      <c r="ASA714" s="34"/>
      <c r="ASB714" s="39"/>
      <c r="ASC714" s="39"/>
      <c r="ASD714" s="39"/>
      <c r="ASE714" s="39"/>
      <c r="ASF714" s="39"/>
      <c r="ASG714" s="39"/>
      <c r="ASH714" s="39"/>
      <c r="ASI714" s="39"/>
      <c r="ASJ714" s="39"/>
      <c r="ASK714" s="39"/>
      <c r="ASL714" s="39"/>
      <c r="ASM714" s="37"/>
      <c r="ASN714" s="37"/>
      <c r="ASO714" s="37"/>
      <c r="ASP714" s="37"/>
      <c r="ASQ714" s="34"/>
      <c r="ASR714" s="40"/>
      <c r="ASS714" s="34"/>
      <c r="AST714" s="34"/>
      <c r="ASU714" s="35"/>
      <c r="ASV714" s="36"/>
      <c r="ASW714" s="37"/>
      <c r="ASX714" s="34"/>
      <c r="ASY714" s="34"/>
      <c r="ASZ714" s="41"/>
      <c r="ATA714" s="41"/>
      <c r="ATB714" s="41"/>
      <c r="ATC714" s="41"/>
      <c r="ATD714" s="36"/>
      <c r="ATE714" s="41"/>
      <c r="ATF714" s="36"/>
      <c r="ATG714" s="34"/>
      <c r="ATH714" s="34"/>
      <c r="ATI714" s="37"/>
      <c r="ATJ714" s="38"/>
      <c r="ATK714" s="34"/>
      <c r="ATL714" s="39"/>
      <c r="ATM714" s="39"/>
      <c r="ATN714" s="39"/>
      <c r="ATO714" s="39"/>
      <c r="ATP714" s="39"/>
      <c r="ATQ714" s="39"/>
      <c r="ATR714" s="39"/>
      <c r="ATS714" s="39"/>
      <c r="ATT714" s="39"/>
      <c r="ATU714" s="39"/>
      <c r="ATV714" s="39"/>
      <c r="ATW714" s="37"/>
      <c r="ATX714" s="37"/>
      <c r="ATY714" s="37"/>
      <c r="ATZ714" s="37"/>
      <c r="AUA714" s="34"/>
      <c r="AUB714" s="40"/>
      <c r="AUC714" s="34"/>
      <c r="AUD714" s="34"/>
      <c r="AUE714" s="35"/>
      <c r="AUF714" s="36"/>
      <c r="AUG714" s="37"/>
      <c r="AUH714" s="34"/>
      <c r="AUI714" s="34"/>
      <c r="AUJ714" s="41"/>
      <c r="AUK714" s="41"/>
      <c r="AUL714" s="41"/>
      <c r="AUM714" s="41"/>
      <c r="AUN714" s="36"/>
      <c r="AUO714" s="41"/>
      <c r="AUP714" s="36"/>
      <c r="AUQ714" s="34"/>
      <c r="AUR714" s="34"/>
      <c r="AUS714" s="37"/>
      <c r="AUT714" s="38"/>
      <c r="AUU714" s="34"/>
      <c r="AUV714" s="39"/>
      <c r="AUW714" s="39"/>
      <c r="AUX714" s="39"/>
      <c r="AUY714" s="39"/>
      <c r="AUZ714" s="39"/>
      <c r="AVA714" s="39"/>
      <c r="AVB714" s="39"/>
      <c r="AVC714" s="39"/>
      <c r="AVD714" s="39"/>
      <c r="AVE714" s="39"/>
      <c r="AVF714" s="39"/>
      <c r="AVG714" s="37"/>
      <c r="AVH714" s="37"/>
      <c r="AVI714" s="37"/>
      <c r="AVJ714" s="37"/>
      <c r="AVK714" s="34"/>
      <c r="AVL714" s="40"/>
      <c r="AVM714" s="34"/>
      <c r="AVN714" s="34"/>
      <c r="AVO714" s="35"/>
      <c r="AVP714" s="36"/>
      <c r="AVQ714" s="37"/>
      <c r="AVR714" s="34"/>
      <c r="AVS714" s="34"/>
      <c r="AVT714" s="41"/>
      <c r="AVU714" s="41"/>
      <c r="AVV714" s="41"/>
      <c r="AVW714" s="41"/>
      <c r="AVX714" s="36"/>
      <c r="AVY714" s="41"/>
      <c r="AVZ714" s="36"/>
      <c r="AWA714" s="34"/>
      <c r="AWB714" s="34"/>
      <c r="AWC714" s="37"/>
      <c r="AWD714" s="38"/>
      <c r="AWE714" s="34"/>
      <c r="AWF714" s="39"/>
      <c r="AWG714" s="39"/>
      <c r="AWH714" s="39"/>
      <c r="AWI714" s="39"/>
      <c r="AWJ714" s="39"/>
      <c r="AWK714" s="39"/>
      <c r="AWL714" s="39"/>
      <c r="AWM714" s="39"/>
      <c r="AWN714" s="39"/>
      <c r="AWO714" s="39"/>
      <c r="AWP714" s="39"/>
      <c r="AWQ714" s="37"/>
      <c r="AWR714" s="37"/>
      <c r="AWS714" s="37"/>
      <c r="AWT714" s="37"/>
      <c r="AWU714" s="34"/>
      <c r="AWV714" s="40"/>
      <c r="AWW714" s="34"/>
      <c r="AWX714" s="34"/>
      <c r="AWY714" s="35"/>
      <c r="AWZ714" s="36"/>
      <c r="AXA714" s="37"/>
      <c r="AXB714" s="34"/>
      <c r="AXC714" s="34"/>
      <c r="AXD714" s="41"/>
      <c r="AXE714" s="41"/>
      <c r="AXF714" s="41"/>
      <c r="AXG714" s="41"/>
      <c r="AXH714" s="36"/>
      <c r="AXI714" s="41"/>
      <c r="AXJ714" s="36"/>
      <c r="AXK714" s="34"/>
      <c r="AXL714" s="34"/>
      <c r="AXM714" s="37"/>
      <c r="AXN714" s="38"/>
      <c r="AXO714" s="34"/>
      <c r="AXP714" s="39"/>
      <c r="AXQ714" s="39"/>
      <c r="AXR714" s="39"/>
      <c r="AXS714" s="39"/>
      <c r="AXT714" s="39"/>
      <c r="AXU714" s="39"/>
      <c r="AXV714" s="39"/>
      <c r="AXW714" s="39"/>
      <c r="AXX714" s="39"/>
      <c r="AXY714" s="39"/>
      <c r="AXZ714" s="39"/>
      <c r="AYA714" s="37"/>
      <c r="AYB714" s="37"/>
      <c r="AYC714" s="37"/>
      <c r="AYD714" s="37"/>
      <c r="AYE714" s="34"/>
      <c r="AYF714" s="40"/>
      <c r="AYG714" s="34"/>
      <c r="AYH714" s="34"/>
      <c r="AYI714" s="35"/>
      <c r="AYJ714" s="36"/>
      <c r="AYK714" s="37"/>
      <c r="AYL714" s="34"/>
      <c r="AYM714" s="34"/>
      <c r="AYN714" s="41"/>
      <c r="AYO714" s="41"/>
      <c r="AYP714" s="41"/>
      <c r="AYQ714" s="41"/>
      <c r="AYR714" s="36"/>
      <c r="AYS714" s="41"/>
      <c r="AYT714" s="36"/>
      <c r="AYU714" s="34"/>
      <c r="AYV714" s="34"/>
      <c r="AYW714" s="37"/>
      <c r="AYX714" s="38"/>
      <c r="AYY714" s="34"/>
      <c r="AYZ714" s="39"/>
      <c r="AZA714" s="39"/>
      <c r="AZB714" s="39"/>
      <c r="AZC714" s="39"/>
      <c r="AZD714" s="39"/>
      <c r="AZE714" s="39"/>
      <c r="AZF714" s="39"/>
      <c r="AZG714" s="39"/>
      <c r="AZH714" s="39"/>
      <c r="AZI714" s="39"/>
      <c r="AZJ714" s="39"/>
      <c r="AZK714" s="37"/>
      <c r="AZL714" s="37"/>
      <c r="AZM714" s="37"/>
      <c r="AZN714" s="37"/>
      <c r="AZO714" s="34"/>
      <c r="AZP714" s="40"/>
      <c r="AZQ714" s="34"/>
      <c r="AZR714" s="34"/>
      <c r="AZS714" s="35"/>
      <c r="AZT714" s="36"/>
      <c r="AZU714" s="37"/>
      <c r="AZV714" s="34"/>
      <c r="AZW714" s="34"/>
      <c r="AZX714" s="41"/>
      <c r="AZY714" s="41"/>
      <c r="AZZ714" s="41"/>
      <c r="BAA714" s="41"/>
      <c r="BAB714" s="36"/>
      <c r="BAC714" s="41"/>
      <c r="BAD714" s="36"/>
      <c r="BAE714" s="34"/>
      <c r="BAF714" s="34"/>
      <c r="BAG714" s="37"/>
      <c r="BAH714" s="38"/>
      <c r="BAI714" s="34"/>
      <c r="BAJ714" s="39"/>
      <c r="BAK714" s="39"/>
      <c r="BAL714" s="39"/>
      <c r="BAM714" s="39"/>
      <c r="BAN714" s="39"/>
      <c r="BAO714" s="39"/>
      <c r="BAP714" s="39"/>
      <c r="BAQ714" s="39"/>
      <c r="BAR714" s="39"/>
      <c r="BAS714" s="39"/>
      <c r="BAT714" s="39"/>
      <c r="BAU714" s="37"/>
      <c r="BAV714" s="37"/>
      <c r="BAW714" s="37"/>
      <c r="BAX714" s="37"/>
      <c r="BAY714" s="34"/>
      <c r="BAZ714" s="40"/>
      <c r="BBA714" s="34"/>
      <c r="BBB714" s="34"/>
      <c r="BBC714" s="35"/>
      <c r="BBD714" s="36"/>
      <c r="BBE714" s="37"/>
      <c r="BBF714" s="34"/>
      <c r="BBG714" s="34"/>
      <c r="BBH714" s="41"/>
      <c r="BBI714" s="41"/>
      <c r="BBJ714" s="41"/>
      <c r="BBK714" s="41"/>
      <c r="BBL714" s="36"/>
      <c r="BBM714" s="41"/>
      <c r="BBN714" s="36"/>
      <c r="BBO714" s="34"/>
      <c r="BBP714" s="34"/>
      <c r="BBQ714" s="37"/>
      <c r="BBR714" s="38"/>
      <c r="BBS714" s="34"/>
      <c r="BBT714" s="39"/>
      <c r="BBU714" s="39"/>
      <c r="BBV714" s="39"/>
      <c r="BBW714" s="39"/>
      <c r="BBX714" s="39"/>
      <c r="BBY714" s="39"/>
      <c r="BBZ714" s="39"/>
      <c r="BCA714" s="39"/>
      <c r="BCB714" s="39"/>
      <c r="BCC714" s="39"/>
      <c r="BCD714" s="39"/>
      <c r="BCE714" s="37"/>
      <c r="BCF714" s="37"/>
      <c r="BCG714" s="37"/>
      <c r="BCH714" s="37"/>
      <c r="BCI714" s="34"/>
      <c r="BCJ714" s="40"/>
      <c r="BCK714" s="34"/>
      <c r="BCL714" s="34"/>
      <c r="BCM714" s="35"/>
      <c r="BCN714" s="36"/>
      <c r="BCO714" s="37"/>
      <c r="BCP714" s="34"/>
      <c r="BCQ714" s="34"/>
      <c r="BCR714" s="41"/>
      <c r="BCS714" s="41"/>
      <c r="BCT714" s="41"/>
      <c r="BCU714" s="41"/>
      <c r="BCV714" s="36"/>
      <c r="BCW714" s="41"/>
      <c r="BCX714" s="36"/>
      <c r="BCY714" s="34"/>
      <c r="BCZ714" s="34"/>
      <c r="BDA714" s="37"/>
      <c r="BDB714" s="38"/>
      <c r="BDC714" s="34"/>
      <c r="BDD714" s="39"/>
      <c r="BDE714" s="39"/>
      <c r="BDF714" s="39"/>
      <c r="BDG714" s="39"/>
      <c r="BDH714" s="39"/>
      <c r="BDI714" s="39"/>
      <c r="BDJ714" s="39"/>
      <c r="BDK714" s="39"/>
      <c r="BDL714" s="39"/>
      <c r="BDM714" s="39"/>
      <c r="BDN714" s="39"/>
      <c r="BDO714" s="37"/>
      <c r="BDP714" s="37"/>
      <c r="BDQ714" s="37"/>
      <c r="BDR714" s="37"/>
      <c r="BDS714" s="34"/>
      <c r="BDT714" s="40"/>
      <c r="BDU714" s="34"/>
      <c r="BDV714" s="34"/>
      <c r="BDW714" s="35"/>
      <c r="BDX714" s="36"/>
      <c r="BDY714" s="37"/>
      <c r="BDZ714" s="34"/>
      <c r="BEA714" s="34"/>
      <c r="BEB714" s="41"/>
      <c r="BEC714" s="41"/>
      <c r="BED714" s="41"/>
      <c r="BEE714" s="41"/>
      <c r="BEF714" s="36"/>
      <c r="BEG714" s="41"/>
      <c r="BEH714" s="36"/>
      <c r="BEI714" s="34"/>
      <c r="BEJ714" s="34"/>
      <c r="BEK714" s="37"/>
      <c r="BEL714" s="38"/>
      <c r="BEM714" s="34"/>
      <c r="BEN714" s="39"/>
      <c r="BEO714" s="39"/>
      <c r="BEP714" s="39"/>
      <c r="BEQ714" s="39"/>
      <c r="BER714" s="39"/>
      <c r="BES714" s="39"/>
      <c r="BET714" s="39"/>
      <c r="BEU714" s="39"/>
      <c r="BEV714" s="39"/>
      <c r="BEW714" s="39"/>
      <c r="BEX714" s="39"/>
      <c r="BEY714" s="37"/>
      <c r="BEZ714" s="37"/>
      <c r="BFA714" s="37"/>
      <c r="BFB714" s="37"/>
      <c r="BFC714" s="34"/>
      <c r="BFD714" s="40"/>
      <c r="BFE714" s="34"/>
      <c r="BFF714" s="34"/>
      <c r="BFG714" s="35"/>
      <c r="BFH714" s="36"/>
      <c r="BFI714" s="37"/>
      <c r="BFJ714" s="34"/>
      <c r="BFK714" s="34"/>
      <c r="BFL714" s="41"/>
      <c r="BFM714" s="41"/>
      <c r="BFN714" s="41"/>
      <c r="BFO714" s="41"/>
      <c r="BFP714" s="36"/>
      <c r="BFQ714" s="41"/>
      <c r="BFR714" s="36"/>
      <c r="BFS714" s="34"/>
      <c r="BFT714" s="34"/>
      <c r="BFU714" s="37"/>
      <c r="BFV714" s="38"/>
      <c r="BFW714" s="34"/>
      <c r="BFX714" s="39"/>
      <c r="BFY714" s="39"/>
      <c r="BFZ714" s="39"/>
      <c r="BGA714" s="39"/>
      <c r="BGB714" s="39"/>
      <c r="BGC714" s="39"/>
      <c r="BGD714" s="39"/>
      <c r="BGE714" s="39"/>
      <c r="BGF714" s="39"/>
      <c r="BGG714" s="39"/>
      <c r="BGH714" s="39"/>
      <c r="BGI714" s="37"/>
      <c r="BGJ714" s="37"/>
      <c r="BGK714" s="37"/>
      <c r="BGL714" s="37"/>
      <c r="BGM714" s="34"/>
      <c r="BGN714" s="40"/>
      <c r="BGO714" s="34"/>
      <c r="BGP714" s="34"/>
      <c r="BGQ714" s="35"/>
      <c r="BGR714" s="36"/>
      <c r="BGS714" s="37"/>
      <c r="BGT714" s="34"/>
      <c r="BGU714" s="34"/>
      <c r="BGV714" s="41"/>
      <c r="BGW714" s="41"/>
      <c r="BGX714" s="41"/>
      <c r="BGY714" s="41"/>
      <c r="BGZ714" s="36"/>
      <c r="BHA714" s="41"/>
      <c r="BHB714" s="36"/>
      <c r="BHC714" s="34"/>
      <c r="BHD714" s="34"/>
      <c r="BHE714" s="37"/>
      <c r="BHF714" s="38"/>
      <c r="BHG714" s="34"/>
      <c r="BHH714" s="39"/>
      <c r="BHI714" s="39"/>
      <c r="BHJ714" s="39"/>
      <c r="BHK714" s="39"/>
      <c r="BHL714" s="39"/>
      <c r="BHM714" s="39"/>
      <c r="BHN714" s="39"/>
      <c r="BHO714" s="39"/>
      <c r="BHP714" s="39"/>
      <c r="BHQ714" s="39"/>
      <c r="BHR714" s="39"/>
      <c r="BHS714" s="37"/>
      <c r="BHT714" s="37"/>
      <c r="BHU714" s="37"/>
      <c r="BHV714" s="37"/>
      <c r="BHW714" s="34"/>
      <c r="BHX714" s="40"/>
      <c r="BHY714" s="34"/>
      <c r="BHZ714" s="34"/>
      <c r="BIA714" s="35"/>
      <c r="BIB714" s="36"/>
      <c r="BIC714" s="37"/>
      <c r="BID714" s="34"/>
      <c r="BIE714" s="34"/>
      <c r="BIF714" s="41"/>
      <c r="BIG714" s="41"/>
      <c r="BIH714" s="41"/>
      <c r="BII714" s="41"/>
      <c r="BIJ714" s="36"/>
      <c r="BIK714" s="41"/>
      <c r="BIL714" s="36"/>
      <c r="BIM714" s="34"/>
      <c r="BIN714" s="34"/>
      <c r="BIO714" s="37"/>
      <c r="BIP714" s="38"/>
      <c r="BIQ714" s="34"/>
      <c r="BIR714" s="39"/>
      <c r="BIS714" s="39"/>
      <c r="BIT714" s="39"/>
      <c r="BIU714" s="39"/>
      <c r="BIV714" s="39"/>
      <c r="BIW714" s="39"/>
      <c r="BIX714" s="39"/>
      <c r="BIY714" s="39"/>
      <c r="BIZ714" s="39"/>
      <c r="BJA714" s="39"/>
      <c r="BJB714" s="39"/>
      <c r="BJC714" s="37"/>
      <c r="BJD714" s="37"/>
      <c r="BJE714" s="37"/>
      <c r="BJF714" s="37"/>
      <c r="BJG714" s="34"/>
      <c r="BJH714" s="40"/>
      <c r="BJI714" s="34"/>
      <c r="BJJ714" s="34"/>
      <c r="BJK714" s="35"/>
      <c r="BJL714" s="36"/>
      <c r="BJM714" s="37"/>
      <c r="BJN714" s="34"/>
      <c r="BJO714" s="34"/>
      <c r="BJP714" s="41"/>
      <c r="BJQ714" s="41"/>
      <c r="BJR714" s="41"/>
      <c r="BJS714" s="41"/>
      <c r="BJT714" s="36"/>
      <c r="BJU714" s="41"/>
      <c r="BJV714" s="36"/>
      <c r="BJW714" s="34"/>
      <c r="BJX714" s="34"/>
      <c r="BJY714" s="37"/>
      <c r="BJZ714" s="38"/>
      <c r="BKA714" s="34"/>
      <c r="BKB714" s="39"/>
      <c r="BKC714" s="39"/>
      <c r="BKD714" s="39"/>
      <c r="BKE714" s="39"/>
      <c r="BKF714" s="39"/>
      <c r="BKG714" s="39"/>
      <c r="BKH714" s="39"/>
      <c r="BKI714" s="39"/>
      <c r="BKJ714" s="39"/>
      <c r="BKK714" s="39"/>
      <c r="BKL714" s="39"/>
      <c r="BKM714" s="37"/>
      <c r="BKN714" s="37"/>
      <c r="BKO714" s="37"/>
      <c r="BKP714" s="37"/>
      <c r="BKQ714" s="34"/>
      <c r="BKR714" s="40"/>
      <c r="BKS714" s="34"/>
      <c r="BKT714" s="34"/>
      <c r="BKU714" s="35"/>
      <c r="BKV714" s="36"/>
      <c r="BKW714" s="37"/>
      <c r="BKX714" s="34"/>
      <c r="BKY714" s="34"/>
      <c r="BKZ714" s="41"/>
      <c r="BLA714" s="41"/>
      <c r="BLB714" s="41"/>
      <c r="BLC714" s="41"/>
      <c r="BLD714" s="36"/>
      <c r="BLE714" s="41"/>
      <c r="BLF714" s="36"/>
      <c r="BLG714" s="34"/>
      <c r="BLH714" s="34"/>
      <c r="BLI714" s="37"/>
      <c r="BLJ714" s="38"/>
      <c r="BLK714" s="34"/>
      <c r="BLL714" s="39"/>
      <c r="BLM714" s="39"/>
      <c r="BLN714" s="39"/>
      <c r="BLO714" s="39"/>
      <c r="BLP714" s="39"/>
      <c r="BLQ714" s="39"/>
      <c r="BLR714" s="39"/>
      <c r="BLS714" s="39"/>
      <c r="BLT714" s="39"/>
      <c r="BLU714" s="39"/>
      <c r="BLV714" s="39"/>
      <c r="BLW714" s="37"/>
      <c r="BLX714" s="37"/>
      <c r="BLY714" s="37"/>
      <c r="BLZ714" s="37"/>
      <c r="BMA714" s="34"/>
      <c r="BMB714" s="40"/>
      <c r="BMC714" s="34"/>
      <c r="BMD714" s="34"/>
      <c r="BME714" s="35"/>
      <c r="BMF714" s="36"/>
      <c r="BMG714" s="37"/>
      <c r="BMH714" s="34"/>
      <c r="BMI714" s="34"/>
      <c r="BMJ714" s="41"/>
      <c r="BMK714" s="41"/>
      <c r="BML714" s="41"/>
      <c r="BMM714" s="41"/>
      <c r="BMN714" s="36"/>
      <c r="BMO714" s="41"/>
      <c r="BMP714" s="36"/>
      <c r="BMQ714" s="34"/>
      <c r="BMR714" s="34"/>
      <c r="BMS714" s="37"/>
      <c r="BMT714" s="38"/>
      <c r="BMU714" s="34"/>
      <c r="BMV714" s="39"/>
      <c r="BMW714" s="39"/>
      <c r="BMX714" s="39"/>
      <c r="BMY714" s="39"/>
      <c r="BMZ714" s="39"/>
      <c r="BNA714" s="39"/>
      <c r="BNB714" s="39"/>
      <c r="BNC714" s="39"/>
      <c r="BND714" s="39"/>
      <c r="BNE714" s="39"/>
      <c r="BNF714" s="39"/>
      <c r="BNG714" s="37"/>
      <c r="BNH714" s="37"/>
      <c r="BNI714" s="37"/>
      <c r="BNJ714" s="37"/>
      <c r="BNK714" s="34"/>
      <c r="BNL714" s="40"/>
      <c r="BNM714" s="34"/>
      <c r="BNN714" s="34"/>
      <c r="BNO714" s="35"/>
      <c r="BNP714" s="36"/>
      <c r="BNQ714" s="37"/>
      <c r="BNR714" s="34"/>
      <c r="BNS714" s="34"/>
      <c r="BNT714" s="41"/>
      <c r="BNU714" s="41"/>
      <c r="BNV714" s="41"/>
      <c r="BNW714" s="41"/>
      <c r="BNX714" s="36"/>
      <c r="BNY714" s="41"/>
      <c r="BNZ714" s="36"/>
      <c r="BOA714" s="34"/>
      <c r="BOB714" s="34"/>
      <c r="BOC714" s="37"/>
      <c r="BOD714" s="38"/>
      <c r="BOE714" s="34"/>
      <c r="BOF714" s="39"/>
      <c r="BOG714" s="39"/>
      <c r="BOH714" s="39"/>
      <c r="BOI714" s="39"/>
      <c r="BOJ714" s="39"/>
      <c r="BOK714" s="39"/>
      <c r="BOL714" s="39"/>
      <c r="BOM714" s="39"/>
      <c r="BON714" s="39"/>
      <c r="BOO714" s="39"/>
      <c r="BOP714" s="39"/>
      <c r="BOQ714" s="37"/>
      <c r="BOR714" s="37"/>
      <c r="BOS714" s="37"/>
      <c r="BOT714" s="37"/>
      <c r="BOU714" s="34"/>
      <c r="BOV714" s="40"/>
      <c r="BOW714" s="34"/>
      <c r="BOX714" s="34"/>
      <c r="BOY714" s="35"/>
      <c r="BOZ714" s="36"/>
      <c r="BPA714" s="37"/>
      <c r="BPB714" s="34"/>
      <c r="BPC714" s="34"/>
      <c r="BPD714" s="41"/>
      <c r="BPE714" s="41"/>
      <c r="BPF714" s="41"/>
      <c r="BPG714" s="41"/>
      <c r="BPH714" s="36"/>
      <c r="BPI714" s="41"/>
      <c r="BPJ714" s="36"/>
      <c r="BPK714" s="34"/>
      <c r="BPL714" s="34"/>
      <c r="BPM714" s="37"/>
      <c r="BPN714" s="38"/>
      <c r="BPO714" s="34"/>
      <c r="BPP714" s="39"/>
      <c r="BPQ714" s="39"/>
      <c r="BPR714" s="39"/>
      <c r="BPS714" s="39"/>
      <c r="BPT714" s="39"/>
      <c r="BPU714" s="39"/>
      <c r="BPV714" s="39"/>
      <c r="BPW714" s="39"/>
      <c r="BPX714" s="39"/>
      <c r="BPY714" s="39"/>
      <c r="BPZ714" s="39"/>
      <c r="BQA714" s="37"/>
      <c r="BQB714" s="37"/>
      <c r="BQC714" s="37"/>
      <c r="BQD714" s="37"/>
      <c r="BQE714" s="34"/>
      <c r="BQF714" s="40"/>
      <c r="BQG714" s="34"/>
      <c r="BQH714" s="34"/>
      <c r="BQI714" s="35"/>
      <c r="BQJ714" s="36"/>
      <c r="BQK714" s="37"/>
      <c r="BQL714" s="34"/>
      <c r="BQM714" s="34"/>
      <c r="BQN714" s="41"/>
      <c r="BQO714" s="41"/>
      <c r="BQP714" s="41"/>
      <c r="BQQ714" s="41"/>
      <c r="BQR714" s="36"/>
      <c r="BQS714" s="41"/>
      <c r="BQT714" s="36"/>
      <c r="BQU714" s="34"/>
      <c r="BQV714" s="34"/>
      <c r="BQW714" s="37"/>
      <c r="BQX714" s="38"/>
      <c r="BQY714" s="34"/>
      <c r="BQZ714" s="39"/>
      <c r="BRA714" s="39"/>
      <c r="BRB714" s="39"/>
      <c r="BRC714" s="39"/>
      <c r="BRD714" s="39"/>
      <c r="BRE714" s="39"/>
      <c r="BRF714" s="39"/>
      <c r="BRG714" s="39"/>
      <c r="BRH714" s="39"/>
      <c r="BRI714" s="39"/>
      <c r="BRJ714" s="39"/>
      <c r="BRK714" s="37"/>
      <c r="BRL714" s="37"/>
      <c r="BRM714" s="37"/>
      <c r="BRN714" s="37"/>
      <c r="BRO714" s="34"/>
      <c r="BRP714" s="40"/>
      <c r="BRQ714" s="34"/>
      <c r="BRR714" s="34"/>
      <c r="BRS714" s="35"/>
      <c r="BRT714" s="36"/>
      <c r="BRU714" s="37"/>
      <c r="BRV714" s="34"/>
      <c r="BRW714" s="34"/>
      <c r="BRX714" s="41"/>
      <c r="BRY714" s="41"/>
      <c r="BRZ714" s="41"/>
      <c r="BSA714" s="41"/>
      <c r="BSB714" s="36"/>
      <c r="BSC714" s="41"/>
      <c r="BSD714" s="36"/>
      <c r="BSE714" s="34"/>
      <c r="BSF714" s="34"/>
      <c r="BSG714" s="37"/>
      <c r="BSH714" s="38"/>
      <c r="BSI714" s="34"/>
      <c r="BSJ714" s="39"/>
      <c r="BSK714" s="39"/>
      <c r="BSL714" s="39"/>
      <c r="BSM714" s="39"/>
      <c r="BSN714" s="39"/>
      <c r="BSO714" s="39"/>
      <c r="BSP714" s="39"/>
      <c r="BSQ714" s="39"/>
      <c r="BSR714" s="39"/>
      <c r="BSS714" s="39"/>
      <c r="BST714" s="39"/>
      <c r="BSU714" s="37"/>
      <c r="BSV714" s="37"/>
      <c r="BSW714" s="37"/>
      <c r="BSX714" s="37"/>
      <c r="BSY714" s="34"/>
      <c r="BSZ714" s="40"/>
      <c r="BTA714" s="34"/>
      <c r="BTB714" s="34"/>
      <c r="BTC714" s="35"/>
      <c r="BTD714" s="36"/>
      <c r="BTE714" s="37"/>
      <c r="BTF714" s="34"/>
      <c r="BTG714" s="34"/>
      <c r="BTH714" s="41"/>
      <c r="BTI714" s="41"/>
      <c r="BTJ714" s="41"/>
      <c r="BTK714" s="41"/>
      <c r="BTL714" s="36"/>
      <c r="BTM714" s="41"/>
      <c r="BTN714" s="36"/>
      <c r="BTO714" s="34"/>
      <c r="BTP714" s="34"/>
      <c r="BTQ714" s="37"/>
      <c r="BTR714" s="38"/>
      <c r="BTS714" s="34"/>
      <c r="BTT714" s="39"/>
      <c r="BTU714" s="39"/>
      <c r="BTV714" s="39"/>
      <c r="BTW714" s="39"/>
      <c r="BTX714" s="39"/>
      <c r="BTY714" s="39"/>
      <c r="BTZ714" s="39"/>
      <c r="BUA714" s="39"/>
      <c r="BUB714" s="39"/>
      <c r="BUC714" s="39"/>
      <c r="BUD714" s="39"/>
      <c r="BUE714" s="37"/>
      <c r="BUF714" s="37"/>
      <c r="BUG714" s="37"/>
      <c r="BUH714" s="37"/>
      <c r="BUI714" s="34"/>
      <c r="BUJ714" s="40"/>
      <c r="BUK714" s="34"/>
      <c r="BUL714" s="34"/>
      <c r="BUM714" s="35"/>
      <c r="BUN714" s="36"/>
      <c r="BUO714" s="37"/>
      <c r="BUP714" s="34"/>
      <c r="BUQ714" s="34"/>
      <c r="BUR714" s="41"/>
      <c r="BUS714" s="41"/>
      <c r="BUT714" s="41"/>
      <c r="BUU714" s="41"/>
      <c r="BUV714" s="36"/>
      <c r="BUW714" s="41"/>
      <c r="BUX714" s="36"/>
      <c r="BUY714" s="34"/>
      <c r="BUZ714" s="34"/>
      <c r="BVA714" s="37"/>
      <c r="BVB714" s="38"/>
      <c r="BVC714" s="34"/>
      <c r="BVD714" s="39"/>
      <c r="BVE714" s="39"/>
      <c r="BVF714" s="39"/>
      <c r="BVG714" s="39"/>
      <c r="BVH714" s="39"/>
      <c r="BVI714" s="39"/>
      <c r="BVJ714" s="39"/>
      <c r="BVK714" s="39"/>
      <c r="BVL714" s="39"/>
      <c r="BVM714" s="39"/>
      <c r="BVN714" s="39"/>
      <c r="BVO714" s="37"/>
      <c r="BVP714" s="37"/>
      <c r="BVQ714" s="37"/>
      <c r="BVR714" s="37"/>
      <c r="BVS714" s="34"/>
      <c r="BVT714" s="40"/>
      <c r="BVU714" s="34"/>
      <c r="BVV714" s="34"/>
      <c r="BVW714" s="35"/>
      <c r="BVX714" s="36"/>
      <c r="BVY714" s="37"/>
      <c r="BVZ714" s="34"/>
      <c r="BWA714" s="34"/>
      <c r="BWB714" s="41"/>
      <c r="BWC714" s="41"/>
      <c r="BWD714" s="41"/>
      <c r="BWE714" s="41"/>
      <c r="BWF714" s="36"/>
      <c r="BWG714" s="41"/>
      <c r="BWH714" s="36"/>
      <c r="BWI714" s="34"/>
      <c r="BWJ714" s="34"/>
      <c r="BWK714" s="37"/>
      <c r="BWL714" s="38"/>
      <c r="BWM714" s="34"/>
      <c r="BWN714" s="39"/>
      <c r="BWO714" s="39"/>
      <c r="BWP714" s="39"/>
      <c r="BWQ714" s="39"/>
      <c r="BWR714" s="39"/>
      <c r="BWS714" s="39"/>
      <c r="BWT714" s="39"/>
      <c r="BWU714" s="39"/>
      <c r="BWV714" s="39"/>
      <c r="BWW714" s="39"/>
      <c r="BWX714" s="39"/>
      <c r="BWY714" s="37"/>
      <c r="BWZ714" s="37"/>
      <c r="BXA714" s="37"/>
      <c r="BXB714" s="37"/>
      <c r="BXC714" s="34"/>
      <c r="BXD714" s="40"/>
      <c r="BXE714" s="34"/>
      <c r="BXF714" s="34"/>
      <c r="BXG714" s="35"/>
      <c r="BXH714" s="36"/>
      <c r="BXI714" s="37"/>
      <c r="BXJ714" s="34"/>
      <c r="BXK714" s="34"/>
      <c r="BXL714" s="41"/>
      <c r="BXM714" s="41"/>
      <c r="BXN714" s="41"/>
      <c r="BXO714" s="41"/>
      <c r="BXP714" s="36"/>
      <c r="BXQ714" s="41"/>
      <c r="BXR714" s="36"/>
      <c r="BXS714" s="34"/>
      <c r="BXT714" s="34"/>
      <c r="BXU714" s="37"/>
      <c r="BXV714" s="38"/>
      <c r="BXW714" s="34"/>
      <c r="BXX714" s="39"/>
      <c r="BXY714" s="39"/>
      <c r="BXZ714" s="39"/>
      <c r="BYA714" s="39"/>
      <c r="BYB714" s="39"/>
      <c r="BYC714" s="39"/>
      <c r="BYD714" s="39"/>
      <c r="BYE714" s="39"/>
      <c r="BYF714" s="39"/>
      <c r="BYG714" s="39"/>
      <c r="BYH714" s="39"/>
      <c r="BYI714" s="37"/>
      <c r="BYJ714" s="37"/>
      <c r="BYK714" s="37"/>
      <c r="BYL714" s="37"/>
      <c r="BYM714" s="34"/>
      <c r="BYN714" s="40"/>
      <c r="BYO714" s="34"/>
      <c r="BYP714" s="34"/>
      <c r="BYQ714" s="35"/>
      <c r="BYR714" s="36"/>
      <c r="BYS714" s="37"/>
      <c r="BYT714" s="34"/>
      <c r="BYU714" s="34"/>
      <c r="BYV714" s="41"/>
      <c r="BYW714" s="41"/>
      <c r="BYX714" s="41"/>
      <c r="BYY714" s="41"/>
      <c r="BYZ714" s="36"/>
      <c r="BZA714" s="41"/>
      <c r="BZB714" s="36"/>
      <c r="BZC714" s="34"/>
      <c r="BZD714" s="34"/>
      <c r="BZE714" s="37"/>
      <c r="BZF714" s="38"/>
      <c r="BZG714" s="34"/>
      <c r="BZH714" s="39"/>
      <c r="BZI714" s="39"/>
      <c r="BZJ714" s="39"/>
      <c r="BZK714" s="39"/>
      <c r="BZL714" s="39"/>
      <c r="BZM714" s="39"/>
      <c r="BZN714" s="39"/>
      <c r="BZO714" s="39"/>
      <c r="BZP714" s="39"/>
      <c r="BZQ714" s="39"/>
      <c r="BZR714" s="39"/>
      <c r="BZS714" s="37"/>
      <c r="BZT714" s="37"/>
      <c r="BZU714" s="37"/>
      <c r="BZV714" s="37"/>
      <c r="BZW714" s="34"/>
      <c r="BZX714" s="40"/>
      <c r="BZY714" s="34"/>
      <c r="BZZ714" s="34"/>
      <c r="CAA714" s="35"/>
      <c r="CAB714" s="36"/>
      <c r="CAC714" s="37"/>
      <c r="CAD714" s="34"/>
      <c r="CAE714" s="34"/>
      <c r="CAF714" s="41"/>
      <c r="CAG714" s="41"/>
      <c r="CAH714" s="41"/>
      <c r="CAI714" s="41"/>
      <c r="CAJ714" s="36"/>
      <c r="CAK714" s="41"/>
      <c r="CAL714" s="36"/>
      <c r="CAM714" s="34"/>
      <c r="CAN714" s="34"/>
      <c r="CAO714" s="37"/>
      <c r="CAP714" s="38"/>
      <c r="CAQ714" s="34"/>
      <c r="CAR714" s="39"/>
      <c r="CAS714" s="39"/>
      <c r="CAT714" s="39"/>
      <c r="CAU714" s="39"/>
      <c r="CAV714" s="39"/>
      <c r="CAW714" s="39"/>
      <c r="CAX714" s="39"/>
      <c r="CAY714" s="39"/>
      <c r="CAZ714" s="39"/>
      <c r="CBA714" s="39"/>
      <c r="CBB714" s="39"/>
      <c r="CBC714" s="37"/>
      <c r="CBD714" s="37"/>
      <c r="CBE714" s="37"/>
      <c r="CBF714" s="37"/>
      <c r="CBG714" s="34"/>
      <c r="CBH714" s="40"/>
      <c r="CBI714" s="34"/>
      <c r="CBJ714" s="34"/>
      <c r="CBK714" s="35"/>
      <c r="CBL714" s="36"/>
      <c r="CBM714" s="37"/>
      <c r="CBN714" s="34"/>
      <c r="CBO714" s="34"/>
      <c r="CBP714" s="41"/>
      <c r="CBQ714" s="41"/>
      <c r="CBR714" s="41"/>
      <c r="CBS714" s="41"/>
      <c r="CBT714" s="36"/>
      <c r="CBU714" s="41"/>
      <c r="CBV714" s="36"/>
      <c r="CBW714" s="34"/>
      <c r="CBX714" s="34"/>
      <c r="CBY714" s="37"/>
      <c r="CBZ714" s="38"/>
      <c r="CCA714" s="34"/>
      <c r="CCB714" s="39"/>
      <c r="CCC714" s="39"/>
      <c r="CCD714" s="39"/>
      <c r="CCE714" s="39"/>
      <c r="CCF714" s="39"/>
      <c r="CCG714" s="39"/>
      <c r="CCH714" s="39"/>
      <c r="CCI714" s="39"/>
      <c r="CCJ714" s="39"/>
      <c r="CCK714" s="39"/>
      <c r="CCL714" s="39"/>
      <c r="CCM714" s="37"/>
      <c r="CCN714" s="37"/>
      <c r="CCO714" s="37"/>
      <c r="CCP714" s="37"/>
      <c r="CCQ714" s="34"/>
      <c r="CCR714" s="40"/>
      <c r="CCS714" s="34"/>
      <c r="CCT714" s="34"/>
      <c r="CCU714" s="35"/>
      <c r="CCV714" s="36"/>
      <c r="CCW714" s="37"/>
      <c r="CCX714" s="34"/>
      <c r="CCY714" s="34"/>
      <c r="CCZ714" s="41"/>
      <c r="CDA714" s="41"/>
      <c r="CDB714" s="41"/>
      <c r="CDC714" s="41"/>
      <c r="CDD714" s="36"/>
      <c r="CDE714" s="41"/>
      <c r="CDF714" s="36"/>
      <c r="CDG714" s="34"/>
      <c r="CDH714" s="34"/>
      <c r="CDI714" s="37"/>
      <c r="CDJ714" s="38"/>
      <c r="CDK714" s="34"/>
      <c r="CDL714" s="39"/>
      <c r="CDM714" s="39"/>
      <c r="CDN714" s="39"/>
      <c r="CDO714" s="39"/>
      <c r="CDP714" s="39"/>
      <c r="CDQ714" s="39"/>
      <c r="CDR714" s="39"/>
      <c r="CDS714" s="39"/>
      <c r="CDT714" s="39"/>
      <c r="CDU714" s="39"/>
      <c r="CDV714" s="39"/>
      <c r="CDW714" s="37"/>
      <c r="CDX714" s="37"/>
      <c r="CDY714" s="37"/>
      <c r="CDZ714" s="37"/>
      <c r="CEA714" s="34"/>
      <c r="CEB714" s="40"/>
      <c r="CEC714" s="34"/>
      <c r="CED714" s="34"/>
      <c r="CEE714" s="35"/>
      <c r="CEF714" s="36"/>
      <c r="CEG714" s="37"/>
      <c r="CEH714" s="34"/>
      <c r="CEI714" s="34"/>
      <c r="CEJ714" s="41"/>
      <c r="CEK714" s="41"/>
      <c r="CEL714" s="41"/>
      <c r="CEM714" s="41"/>
      <c r="CEN714" s="36"/>
      <c r="CEO714" s="41"/>
      <c r="CEP714" s="36"/>
      <c r="CEQ714" s="34"/>
      <c r="CER714" s="34"/>
      <c r="CES714" s="37"/>
      <c r="CET714" s="38"/>
      <c r="CEU714" s="34"/>
      <c r="CEV714" s="39"/>
      <c r="CEW714" s="39"/>
      <c r="CEX714" s="39"/>
      <c r="CEY714" s="39"/>
      <c r="CEZ714" s="39"/>
      <c r="CFA714" s="39"/>
      <c r="CFB714" s="39"/>
      <c r="CFC714" s="39"/>
      <c r="CFD714" s="39"/>
      <c r="CFE714" s="39"/>
      <c r="CFF714" s="39"/>
      <c r="CFG714" s="37"/>
      <c r="CFH714" s="37"/>
      <c r="CFI714" s="37"/>
      <c r="CFJ714" s="37"/>
      <c r="CFK714" s="34"/>
      <c r="CFL714" s="40"/>
      <c r="CFM714" s="34"/>
      <c r="CFN714" s="34"/>
      <c r="CFO714" s="35"/>
      <c r="CFP714" s="36"/>
      <c r="CFQ714" s="37"/>
      <c r="CFR714" s="34"/>
      <c r="CFS714" s="34"/>
      <c r="CFT714" s="41"/>
      <c r="CFU714" s="41"/>
      <c r="CFV714" s="41"/>
      <c r="CFW714" s="41"/>
      <c r="CFX714" s="36"/>
      <c r="CFY714" s="41"/>
      <c r="CFZ714" s="36"/>
      <c r="CGA714" s="34"/>
      <c r="CGB714" s="34"/>
      <c r="CGC714" s="37"/>
      <c r="CGD714" s="38"/>
      <c r="CGE714" s="34"/>
      <c r="CGF714" s="39"/>
      <c r="CGG714" s="39"/>
      <c r="CGH714" s="39"/>
      <c r="CGI714" s="39"/>
      <c r="CGJ714" s="39"/>
      <c r="CGK714" s="39"/>
      <c r="CGL714" s="39"/>
      <c r="CGM714" s="39"/>
      <c r="CGN714" s="39"/>
      <c r="CGO714" s="39"/>
      <c r="CGP714" s="39"/>
      <c r="CGQ714" s="37"/>
      <c r="CGR714" s="37"/>
      <c r="CGS714" s="37"/>
      <c r="CGT714" s="37"/>
      <c r="CGU714" s="34"/>
      <c r="CGV714" s="40"/>
      <c r="CGW714" s="34"/>
      <c r="CGX714" s="34"/>
      <c r="CGY714" s="35"/>
      <c r="CGZ714" s="36"/>
      <c r="CHA714" s="37"/>
      <c r="CHB714" s="34"/>
      <c r="CHC714" s="34"/>
      <c r="CHD714" s="41"/>
      <c r="CHE714" s="41"/>
      <c r="CHF714" s="41"/>
      <c r="CHG714" s="41"/>
      <c r="CHH714" s="36"/>
      <c r="CHI714" s="41"/>
      <c r="CHJ714" s="36"/>
      <c r="CHK714" s="34"/>
      <c r="CHL714" s="34"/>
      <c r="CHM714" s="37"/>
      <c r="CHN714" s="38"/>
      <c r="CHO714" s="34"/>
      <c r="CHP714" s="39"/>
      <c r="CHQ714" s="39"/>
      <c r="CHR714" s="39"/>
      <c r="CHS714" s="39"/>
      <c r="CHT714" s="39"/>
      <c r="CHU714" s="39"/>
      <c r="CHV714" s="39"/>
      <c r="CHW714" s="39"/>
      <c r="CHX714" s="39"/>
      <c r="CHY714" s="39"/>
      <c r="CHZ714" s="39"/>
      <c r="CIA714" s="37"/>
      <c r="CIB714" s="37"/>
      <c r="CIC714" s="37"/>
      <c r="CID714" s="37"/>
      <c r="CIE714" s="34"/>
      <c r="CIF714" s="40"/>
      <c r="CIG714" s="34"/>
      <c r="CIH714" s="34"/>
      <c r="CII714" s="35"/>
      <c r="CIJ714" s="36"/>
      <c r="CIK714" s="37"/>
      <c r="CIL714" s="34"/>
      <c r="CIM714" s="34"/>
      <c r="CIN714" s="41"/>
      <c r="CIO714" s="41"/>
      <c r="CIP714" s="41"/>
      <c r="CIQ714" s="41"/>
      <c r="CIR714" s="36"/>
      <c r="CIS714" s="41"/>
      <c r="CIT714" s="36"/>
      <c r="CIU714" s="34"/>
      <c r="CIV714" s="34"/>
      <c r="CIW714" s="37"/>
      <c r="CIX714" s="38"/>
      <c r="CIY714" s="34"/>
      <c r="CIZ714" s="39"/>
      <c r="CJA714" s="39"/>
      <c r="CJB714" s="39"/>
      <c r="CJC714" s="39"/>
      <c r="CJD714" s="39"/>
      <c r="CJE714" s="39"/>
      <c r="CJF714" s="39"/>
      <c r="CJG714" s="39"/>
      <c r="CJH714" s="39"/>
      <c r="CJI714" s="39"/>
      <c r="CJJ714" s="39"/>
      <c r="CJK714" s="37"/>
      <c r="CJL714" s="37"/>
      <c r="CJM714" s="37"/>
      <c r="CJN714" s="37"/>
      <c r="CJO714" s="34"/>
      <c r="CJP714" s="40"/>
      <c r="CJQ714" s="34"/>
      <c r="CJR714" s="34"/>
      <c r="CJS714" s="35"/>
      <c r="CJT714" s="36"/>
      <c r="CJU714" s="37"/>
      <c r="CJV714" s="34"/>
      <c r="CJW714" s="34"/>
      <c r="CJX714" s="41"/>
      <c r="CJY714" s="41"/>
      <c r="CJZ714" s="41"/>
      <c r="CKA714" s="41"/>
      <c r="CKB714" s="36"/>
      <c r="CKC714" s="41"/>
      <c r="CKD714" s="36"/>
      <c r="CKE714" s="34"/>
      <c r="CKF714" s="34"/>
      <c r="CKG714" s="37"/>
      <c r="CKH714" s="38"/>
      <c r="CKI714" s="34"/>
      <c r="CKJ714" s="39"/>
      <c r="CKK714" s="39"/>
      <c r="CKL714" s="39"/>
      <c r="CKM714" s="39"/>
      <c r="CKN714" s="39"/>
      <c r="CKO714" s="39"/>
      <c r="CKP714" s="39"/>
      <c r="CKQ714" s="39"/>
      <c r="CKR714" s="39"/>
      <c r="CKS714" s="39"/>
      <c r="CKT714" s="39"/>
      <c r="CKU714" s="37"/>
      <c r="CKV714" s="37"/>
      <c r="CKW714" s="37"/>
      <c r="CKX714" s="37"/>
      <c r="CKY714" s="34"/>
      <c r="CKZ714" s="40"/>
      <c r="CLA714" s="34"/>
      <c r="CLB714" s="34"/>
      <c r="CLC714" s="35"/>
      <c r="CLD714" s="36"/>
      <c r="CLE714" s="37"/>
      <c r="CLF714" s="34"/>
      <c r="CLG714" s="34"/>
      <c r="CLH714" s="41"/>
      <c r="CLI714" s="41"/>
      <c r="CLJ714" s="41"/>
      <c r="CLK714" s="41"/>
      <c r="CLL714" s="36"/>
      <c r="CLM714" s="41"/>
      <c r="CLN714" s="36"/>
      <c r="CLO714" s="34"/>
      <c r="CLP714" s="34"/>
      <c r="CLQ714" s="37"/>
      <c r="CLR714" s="38"/>
      <c r="CLS714" s="34"/>
      <c r="CLT714" s="39"/>
      <c r="CLU714" s="39"/>
      <c r="CLV714" s="39"/>
      <c r="CLW714" s="39"/>
      <c r="CLX714" s="39"/>
      <c r="CLY714" s="39"/>
      <c r="CLZ714" s="39"/>
      <c r="CMA714" s="39"/>
      <c r="CMB714" s="39"/>
      <c r="CMC714" s="39"/>
      <c r="CMD714" s="39"/>
      <c r="CME714" s="37"/>
      <c r="CMF714" s="37"/>
      <c r="CMG714" s="37"/>
      <c r="CMH714" s="37"/>
      <c r="CMI714" s="34"/>
      <c r="CMJ714" s="40"/>
      <c r="CMK714" s="34"/>
      <c r="CML714" s="34"/>
      <c r="CMM714" s="35"/>
      <c r="CMN714" s="36"/>
      <c r="CMO714" s="37"/>
      <c r="CMP714" s="34"/>
      <c r="CMQ714" s="34"/>
      <c r="CMR714" s="41"/>
      <c r="CMS714" s="41"/>
      <c r="CMT714" s="41"/>
      <c r="CMU714" s="41"/>
      <c r="CMV714" s="36"/>
      <c r="CMW714" s="41"/>
      <c r="CMX714" s="36"/>
      <c r="CMY714" s="34"/>
      <c r="CMZ714" s="34"/>
      <c r="CNA714" s="37"/>
      <c r="CNB714" s="38"/>
      <c r="CNC714" s="34"/>
      <c r="CND714" s="39"/>
      <c r="CNE714" s="39"/>
      <c r="CNF714" s="39"/>
      <c r="CNG714" s="39"/>
      <c r="CNH714" s="39"/>
      <c r="CNI714" s="39"/>
      <c r="CNJ714" s="39"/>
      <c r="CNK714" s="39"/>
      <c r="CNL714" s="39"/>
      <c r="CNM714" s="39"/>
      <c r="CNN714" s="39"/>
      <c r="CNO714" s="37"/>
      <c r="CNP714" s="37"/>
      <c r="CNQ714" s="37"/>
      <c r="CNR714" s="37"/>
      <c r="CNS714" s="34"/>
      <c r="CNT714" s="40"/>
      <c r="CNU714" s="34"/>
      <c r="CNV714" s="34"/>
      <c r="CNW714" s="35"/>
      <c r="CNX714" s="36"/>
      <c r="CNY714" s="37"/>
      <c r="CNZ714" s="34"/>
      <c r="COA714" s="34"/>
      <c r="COB714" s="41"/>
      <c r="COC714" s="41"/>
      <c r="COD714" s="41"/>
      <c r="COE714" s="41"/>
      <c r="COF714" s="36"/>
      <c r="COG714" s="41"/>
      <c r="COH714" s="36"/>
      <c r="COI714" s="34"/>
      <c r="COJ714" s="34"/>
      <c r="COK714" s="37"/>
      <c r="COL714" s="38"/>
      <c r="COM714" s="34"/>
      <c r="CON714" s="39"/>
      <c r="COO714" s="39"/>
      <c r="COP714" s="39"/>
      <c r="COQ714" s="39"/>
      <c r="COR714" s="39"/>
      <c r="COS714" s="39"/>
      <c r="COT714" s="39"/>
      <c r="COU714" s="39"/>
      <c r="COV714" s="39"/>
      <c r="COW714" s="39"/>
      <c r="COX714" s="39"/>
      <c r="COY714" s="37"/>
      <c r="COZ714" s="37"/>
      <c r="CPA714" s="37"/>
      <c r="CPB714" s="37"/>
      <c r="CPC714" s="34"/>
      <c r="CPD714" s="40"/>
      <c r="CPE714" s="34"/>
      <c r="CPF714" s="34"/>
      <c r="CPG714" s="35"/>
      <c r="CPH714" s="36"/>
      <c r="CPI714" s="37"/>
      <c r="CPJ714" s="34"/>
      <c r="CPK714" s="34"/>
      <c r="CPL714" s="41"/>
      <c r="CPM714" s="41"/>
      <c r="CPN714" s="41"/>
      <c r="CPO714" s="41"/>
      <c r="CPP714" s="36"/>
      <c r="CPQ714" s="41"/>
      <c r="CPR714" s="36"/>
      <c r="CPS714" s="34"/>
      <c r="CPT714" s="34"/>
      <c r="CPU714" s="37"/>
      <c r="CPV714" s="38"/>
      <c r="CPW714" s="34"/>
      <c r="CPX714" s="39"/>
      <c r="CPY714" s="39"/>
      <c r="CPZ714" s="39"/>
      <c r="CQA714" s="39"/>
      <c r="CQB714" s="39"/>
      <c r="CQC714" s="39"/>
      <c r="CQD714" s="39"/>
      <c r="CQE714" s="39"/>
      <c r="CQF714" s="39"/>
      <c r="CQG714" s="39"/>
      <c r="CQH714" s="39"/>
      <c r="CQI714" s="37"/>
      <c r="CQJ714" s="37"/>
      <c r="CQK714" s="37"/>
      <c r="CQL714" s="37"/>
      <c r="CQM714" s="34"/>
      <c r="CQN714" s="40"/>
      <c r="CQO714" s="34"/>
      <c r="CQP714" s="34"/>
      <c r="CQQ714" s="35"/>
      <c r="CQR714" s="36"/>
      <c r="CQS714" s="37"/>
      <c r="CQT714" s="34"/>
      <c r="CQU714" s="34"/>
      <c r="CQV714" s="41"/>
      <c r="CQW714" s="41"/>
      <c r="CQX714" s="41"/>
      <c r="CQY714" s="41"/>
      <c r="CQZ714" s="36"/>
      <c r="CRA714" s="41"/>
      <c r="CRB714" s="36"/>
      <c r="CRC714" s="34"/>
      <c r="CRD714" s="34"/>
      <c r="CRE714" s="37"/>
      <c r="CRF714" s="38"/>
      <c r="CRG714" s="34"/>
      <c r="CRH714" s="39"/>
      <c r="CRI714" s="39"/>
      <c r="CRJ714" s="39"/>
      <c r="CRK714" s="39"/>
      <c r="CRL714" s="39"/>
      <c r="CRM714" s="39"/>
      <c r="CRN714" s="39"/>
      <c r="CRO714" s="39"/>
      <c r="CRP714" s="39"/>
      <c r="CRQ714" s="39"/>
      <c r="CRR714" s="39"/>
      <c r="CRS714" s="37"/>
      <c r="CRT714" s="37"/>
      <c r="CRU714" s="37"/>
      <c r="CRV714" s="37"/>
      <c r="CRW714" s="34"/>
      <c r="CRX714" s="40"/>
      <c r="CRY714" s="34"/>
      <c r="CRZ714" s="34"/>
      <c r="CSA714" s="35"/>
      <c r="CSB714" s="36"/>
      <c r="CSC714" s="37"/>
      <c r="CSD714" s="34"/>
      <c r="CSE714" s="34"/>
      <c r="CSF714" s="41"/>
      <c r="CSG714" s="41"/>
      <c r="CSH714" s="41"/>
      <c r="CSI714" s="41"/>
      <c r="CSJ714" s="36"/>
      <c r="CSK714" s="41"/>
      <c r="CSL714" s="36"/>
      <c r="CSM714" s="34"/>
      <c r="CSN714" s="34"/>
      <c r="CSO714" s="37"/>
      <c r="CSP714" s="38"/>
      <c r="CSQ714" s="34"/>
      <c r="CSR714" s="39"/>
      <c r="CSS714" s="39"/>
      <c r="CST714" s="39"/>
      <c r="CSU714" s="39"/>
      <c r="CSV714" s="39"/>
      <c r="CSW714" s="39"/>
      <c r="CSX714" s="39"/>
      <c r="CSY714" s="39"/>
      <c r="CSZ714" s="39"/>
      <c r="CTA714" s="39"/>
      <c r="CTB714" s="39"/>
      <c r="CTC714" s="37"/>
      <c r="CTD714" s="37"/>
      <c r="CTE714" s="37"/>
      <c r="CTF714" s="37"/>
      <c r="CTG714" s="34"/>
      <c r="CTH714" s="40"/>
      <c r="CTI714" s="34"/>
      <c r="CTJ714" s="34"/>
      <c r="CTK714" s="35"/>
      <c r="CTL714" s="36"/>
      <c r="CTM714" s="37"/>
      <c r="CTN714" s="34"/>
      <c r="CTO714" s="34"/>
      <c r="CTP714" s="41"/>
      <c r="CTQ714" s="41"/>
      <c r="CTR714" s="41"/>
      <c r="CTS714" s="41"/>
      <c r="CTT714" s="36"/>
      <c r="CTU714" s="41"/>
      <c r="CTV714" s="36"/>
      <c r="CTW714" s="34"/>
      <c r="CTX714" s="34"/>
      <c r="CTY714" s="37"/>
      <c r="CTZ714" s="38"/>
      <c r="CUA714" s="34"/>
      <c r="CUB714" s="39"/>
      <c r="CUC714" s="39"/>
      <c r="CUD714" s="39"/>
      <c r="CUE714" s="39"/>
      <c r="CUF714" s="39"/>
      <c r="CUG714" s="39"/>
      <c r="CUH714" s="39"/>
      <c r="CUI714" s="39"/>
      <c r="CUJ714" s="39"/>
      <c r="CUK714" s="39"/>
      <c r="CUL714" s="39"/>
      <c r="CUM714" s="37"/>
      <c r="CUN714" s="37"/>
      <c r="CUO714" s="37"/>
      <c r="CUP714" s="37"/>
      <c r="CUQ714" s="34"/>
      <c r="CUR714" s="40"/>
      <c r="CUS714" s="34"/>
      <c r="CUT714" s="34"/>
      <c r="CUU714" s="35"/>
      <c r="CUV714" s="36"/>
      <c r="CUW714" s="37"/>
      <c r="CUX714" s="34"/>
      <c r="CUY714" s="34"/>
      <c r="CUZ714" s="41"/>
      <c r="CVA714" s="41"/>
      <c r="CVB714" s="41"/>
      <c r="CVC714" s="41"/>
      <c r="CVD714" s="36"/>
      <c r="CVE714" s="41"/>
      <c r="CVF714" s="36"/>
      <c r="CVG714" s="34"/>
      <c r="CVH714" s="34"/>
      <c r="CVI714" s="37"/>
      <c r="CVJ714" s="38"/>
      <c r="CVK714" s="34"/>
      <c r="CVL714" s="39"/>
      <c r="CVM714" s="39"/>
      <c r="CVN714" s="39"/>
      <c r="CVO714" s="39"/>
      <c r="CVP714" s="39"/>
      <c r="CVQ714" s="39"/>
      <c r="CVR714" s="39"/>
      <c r="CVS714" s="39"/>
      <c r="CVT714" s="39"/>
      <c r="CVU714" s="39"/>
      <c r="CVV714" s="39"/>
      <c r="CVW714" s="37"/>
      <c r="CVX714" s="37"/>
      <c r="CVY714" s="37"/>
      <c r="CVZ714" s="37"/>
      <c r="CWA714" s="34"/>
      <c r="CWB714" s="40"/>
      <c r="CWC714" s="34"/>
      <c r="CWD714" s="34"/>
      <c r="CWE714" s="35"/>
      <c r="CWF714" s="36"/>
      <c r="CWG714" s="37"/>
      <c r="CWH714" s="34"/>
      <c r="CWI714" s="34"/>
      <c r="CWJ714" s="41"/>
      <c r="CWK714" s="41"/>
      <c r="CWL714" s="41"/>
      <c r="CWM714" s="41"/>
      <c r="CWN714" s="36"/>
      <c r="CWO714" s="41"/>
      <c r="CWP714" s="36"/>
      <c r="CWQ714" s="34"/>
      <c r="CWR714" s="34"/>
      <c r="CWS714" s="37"/>
      <c r="CWT714" s="38"/>
      <c r="CWU714" s="34"/>
      <c r="CWV714" s="39"/>
      <c r="CWW714" s="39"/>
      <c r="CWX714" s="39"/>
      <c r="CWY714" s="39"/>
      <c r="CWZ714" s="39"/>
      <c r="CXA714" s="39"/>
      <c r="CXB714" s="39"/>
      <c r="CXC714" s="39"/>
      <c r="CXD714" s="39"/>
      <c r="CXE714" s="39"/>
      <c r="CXF714" s="39"/>
      <c r="CXG714" s="37"/>
      <c r="CXH714" s="37"/>
      <c r="CXI714" s="37"/>
      <c r="CXJ714" s="37"/>
      <c r="CXK714" s="34"/>
      <c r="CXL714" s="40"/>
      <c r="CXM714" s="34"/>
      <c r="CXN714" s="34"/>
      <c r="CXO714" s="35"/>
      <c r="CXP714" s="36"/>
      <c r="CXQ714" s="37"/>
      <c r="CXR714" s="34"/>
      <c r="CXS714" s="34"/>
      <c r="CXT714" s="41"/>
      <c r="CXU714" s="41"/>
      <c r="CXV714" s="41"/>
      <c r="CXW714" s="41"/>
      <c r="CXX714" s="36"/>
      <c r="CXY714" s="41"/>
      <c r="CXZ714" s="36"/>
      <c r="CYA714" s="34"/>
      <c r="CYB714" s="34"/>
      <c r="CYC714" s="37"/>
      <c r="CYD714" s="38"/>
      <c r="CYE714" s="34"/>
      <c r="CYF714" s="39"/>
      <c r="CYG714" s="39"/>
      <c r="CYH714" s="39"/>
      <c r="CYI714" s="39"/>
      <c r="CYJ714" s="39"/>
      <c r="CYK714" s="39"/>
      <c r="CYL714" s="39"/>
      <c r="CYM714" s="39"/>
      <c r="CYN714" s="39"/>
      <c r="CYO714" s="39"/>
      <c r="CYP714" s="39"/>
      <c r="CYQ714" s="37"/>
      <c r="CYR714" s="37"/>
      <c r="CYS714" s="37"/>
      <c r="CYT714" s="37"/>
      <c r="CYU714" s="34"/>
      <c r="CYV714" s="40"/>
      <c r="CYW714" s="34"/>
      <c r="CYX714" s="34"/>
      <c r="CYY714" s="35"/>
      <c r="CYZ714" s="36"/>
      <c r="CZA714" s="37"/>
      <c r="CZB714" s="34"/>
      <c r="CZC714" s="34"/>
      <c r="CZD714" s="41"/>
      <c r="CZE714" s="41"/>
      <c r="CZF714" s="41"/>
      <c r="CZG714" s="41"/>
      <c r="CZH714" s="36"/>
      <c r="CZI714" s="41"/>
      <c r="CZJ714" s="36"/>
      <c r="CZK714" s="34"/>
      <c r="CZL714" s="34"/>
      <c r="CZM714" s="37"/>
      <c r="CZN714" s="38"/>
      <c r="CZO714" s="34"/>
      <c r="CZP714" s="39"/>
      <c r="CZQ714" s="39"/>
      <c r="CZR714" s="39"/>
      <c r="CZS714" s="39"/>
      <c r="CZT714" s="39"/>
      <c r="CZU714" s="39"/>
      <c r="CZV714" s="39"/>
      <c r="CZW714" s="39"/>
      <c r="CZX714" s="39"/>
      <c r="CZY714" s="39"/>
      <c r="CZZ714" s="39"/>
      <c r="DAA714" s="37"/>
      <c r="DAB714" s="37"/>
      <c r="DAC714" s="37"/>
      <c r="DAD714" s="37"/>
      <c r="DAE714" s="34"/>
      <c r="DAF714" s="40"/>
      <c r="DAG714" s="34"/>
      <c r="DAH714" s="34"/>
      <c r="DAI714" s="35"/>
      <c r="DAJ714" s="36"/>
      <c r="DAK714" s="37"/>
      <c r="DAL714" s="34"/>
      <c r="DAM714" s="34"/>
      <c r="DAN714" s="41"/>
      <c r="DAO714" s="41"/>
      <c r="DAP714" s="41"/>
      <c r="DAQ714" s="41"/>
      <c r="DAR714" s="36"/>
      <c r="DAS714" s="41"/>
      <c r="DAT714" s="36"/>
      <c r="DAU714" s="34"/>
      <c r="DAV714" s="34"/>
      <c r="DAW714" s="37"/>
      <c r="DAX714" s="38"/>
      <c r="DAY714" s="34"/>
      <c r="DAZ714" s="39"/>
      <c r="DBA714" s="39"/>
      <c r="DBB714" s="39"/>
      <c r="DBC714" s="39"/>
      <c r="DBD714" s="39"/>
      <c r="DBE714" s="39"/>
      <c r="DBF714" s="39"/>
      <c r="DBG714" s="39"/>
      <c r="DBH714" s="39"/>
      <c r="DBI714" s="39"/>
      <c r="DBJ714" s="39"/>
      <c r="DBK714" s="37"/>
      <c r="DBL714" s="37"/>
      <c r="DBM714" s="37"/>
      <c r="DBN714" s="37"/>
      <c r="DBO714" s="34"/>
      <c r="DBP714" s="40"/>
      <c r="DBQ714" s="34"/>
      <c r="DBR714" s="34"/>
      <c r="DBS714" s="35"/>
      <c r="DBT714" s="36"/>
      <c r="DBU714" s="37"/>
      <c r="DBV714" s="34"/>
      <c r="DBW714" s="34"/>
      <c r="DBX714" s="41"/>
      <c r="DBY714" s="41"/>
      <c r="DBZ714" s="41"/>
      <c r="DCA714" s="41"/>
      <c r="DCB714" s="36"/>
      <c r="DCC714" s="41"/>
      <c r="DCD714" s="36"/>
      <c r="DCE714" s="34"/>
      <c r="DCF714" s="34"/>
      <c r="DCG714" s="37"/>
      <c r="DCH714" s="38"/>
      <c r="DCI714" s="34"/>
      <c r="DCJ714" s="39"/>
      <c r="DCK714" s="39"/>
      <c r="DCL714" s="39"/>
      <c r="DCM714" s="39"/>
      <c r="DCN714" s="39"/>
      <c r="DCO714" s="39"/>
      <c r="DCP714" s="39"/>
      <c r="DCQ714" s="39"/>
      <c r="DCR714" s="39"/>
      <c r="DCS714" s="39"/>
      <c r="DCT714" s="39"/>
      <c r="DCU714" s="37"/>
      <c r="DCV714" s="37"/>
      <c r="DCW714" s="37"/>
      <c r="DCX714" s="37"/>
      <c r="DCY714" s="34"/>
      <c r="DCZ714" s="40"/>
      <c r="DDA714" s="34"/>
      <c r="DDB714" s="34"/>
      <c r="DDC714" s="35"/>
      <c r="DDD714" s="36"/>
      <c r="DDE714" s="37"/>
      <c r="DDF714" s="34"/>
      <c r="DDG714" s="34"/>
      <c r="DDH714" s="41"/>
      <c r="DDI714" s="41"/>
      <c r="DDJ714" s="41"/>
      <c r="DDK714" s="41"/>
      <c r="DDL714" s="36"/>
      <c r="DDM714" s="41"/>
      <c r="DDN714" s="36"/>
      <c r="DDO714" s="34"/>
      <c r="DDP714" s="34"/>
      <c r="DDQ714" s="37"/>
      <c r="DDR714" s="38"/>
      <c r="DDS714" s="34"/>
      <c r="DDT714" s="39"/>
      <c r="DDU714" s="39"/>
      <c r="DDV714" s="39"/>
      <c r="DDW714" s="39"/>
      <c r="DDX714" s="39"/>
      <c r="DDY714" s="39"/>
      <c r="DDZ714" s="39"/>
      <c r="DEA714" s="39"/>
      <c r="DEB714" s="39"/>
      <c r="DEC714" s="39"/>
      <c r="DED714" s="39"/>
      <c r="DEE714" s="37"/>
      <c r="DEF714" s="37"/>
      <c r="DEG714" s="37"/>
      <c r="DEH714" s="37"/>
      <c r="DEI714" s="34"/>
      <c r="DEJ714" s="40"/>
      <c r="DEK714" s="34"/>
      <c r="DEL714" s="34"/>
      <c r="DEM714" s="35"/>
      <c r="DEN714" s="36"/>
      <c r="DEO714" s="37"/>
      <c r="DEP714" s="34"/>
      <c r="DEQ714" s="34"/>
      <c r="DER714" s="41"/>
      <c r="DES714" s="41"/>
      <c r="DET714" s="41"/>
      <c r="DEU714" s="41"/>
      <c r="DEV714" s="36"/>
      <c r="DEW714" s="41"/>
      <c r="DEX714" s="36"/>
      <c r="DEY714" s="34"/>
      <c r="DEZ714" s="34"/>
      <c r="DFA714" s="37"/>
      <c r="DFB714" s="38"/>
      <c r="DFC714" s="34"/>
      <c r="DFD714" s="39"/>
      <c r="DFE714" s="39"/>
      <c r="DFF714" s="39"/>
      <c r="DFG714" s="39"/>
      <c r="DFH714" s="39"/>
      <c r="DFI714" s="39"/>
      <c r="DFJ714" s="39"/>
      <c r="DFK714" s="39"/>
      <c r="DFL714" s="39"/>
      <c r="DFM714" s="39"/>
      <c r="DFN714" s="39"/>
      <c r="DFO714" s="37"/>
      <c r="DFP714" s="37"/>
      <c r="DFQ714" s="37"/>
      <c r="DFR714" s="37"/>
      <c r="DFS714" s="34"/>
      <c r="DFT714" s="40"/>
      <c r="DFU714" s="34"/>
      <c r="DFV714" s="34"/>
      <c r="DFW714" s="35"/>
      <c r="DFX714" s="36"/>
      <c r="DFY714" s="37"/>
      <c r="DFZ714" s="34"/>
      <c r="DGA714" s="34"/>
      <c r="DGB714" s="41"/>
      <c r="DGC714" s="41"/>
      <c r="DGD714" s="41"/>
      <c r="DGE714" s="41"/>
      <c r="DGF714" s="36"/>
      <c r="DGG714" s="41"/>
      <c r="DGH714" s="36"/>
      <c r="DGI714" s="34"/>
      <c r="DGJ714" s="34"/>
      <c r="DGK714" s="37"/>
      <c r="DGL714" s="38"/>
      <c r="DGM714" s="34"/>
      <c r="DGN714" s="39"/>
      <c r="DGO714" s="39"/>
      <c r="DGP714" s="39"/>
      <c r="DGQ714" s="39"/>
      <c r="DGR714" s="39"/>
      <c r="DGS714" s="39"/>
      <c r="DGT714" s="39"/>
      <c r="DGU714" s="39"/>
      <c r="DGV714" s="39"/>
      <c r="DGW714" s="39"/>
      <c r="DGX714" s="39"/>
      <c r="DGY714" s="37"/>
      <c r="DGZ714" s="37"/>
      <c r="DHA714" s="37"/>
      <c r="DHB714" s="37"/>
      <c r="DHC714" s="34"/>
      <c r="DHD714" s="40"/>
      <c r="DHE714" s="34"/>
      <c r="DHF714" s="34"/>
      <c r="DHG714" s="35"/>
      <c r="DHH714" s="36"/>
      <c r="DHI714" s="37"/>
      <c r="DHJ714" s="34"/>
      <c r="DHK714" s="34"/>
      <c r="DHL714" s="41"/>
      <c r="DHM714" s="41"/>
      <c r="DHN714" s="41"/>
      <c r="DHO714" s="41"/>
      <c r="DHP714" s="36"/>
      <c r="DHQ714" s="41"/>
      <c r="DHR714" s="36"/>
      <c r="DHS714" s="34"/>
      <c r="DHT714" s="34"/>
      <c r="DHU714" s="37"/>
      <c r="DHV714" s="38"/>
      <c r="DHW714" s="34"/>
      <c r="DHX714" s="39"/>
      <c r="DHY714" s="39"/>
      <c r="DHZ714" s="39"/>
      <c r="DIA714" s="39"/>
      <c r="DIB714" s="39"/>
      <c r="DIC714" s="39"/>
      <c r="DID714" s="39"/>
      <c r="DIE714" s="39"/>
      <c r="DIF714" s="39"/>
      <c r="DIG714" s="39"/>
      <c r="DIH714" s="39"/>
      <c r="DII714" s="37"/>
      <c r="DIJ714" s="37"/>
      <c r="DIK714" s="37"/>
      <c r="DIL714" s="37"/>
      <c r="DIM714" s="34"/>
      <c r="DIN714" s="40"/>
      <c r="DIO714" s="34"/>
      <c r="DIP714" s="34"/>
      <c r="DIQ714" s="35"/>
      <c r="DIR714" s="36"/>
      <c r="DIS714" s="37"/>
      <c r="DIT714" s="34"/>
      <c r="DIU714" s="34"/>
      <c r="DIV714" s="41"/>
      <c r="DIW714" s="41"/>
      <c r="DIX714" s="41"/>
      <c r="DIY714" s="41"/>
      <c r="DIZ714" s="36"/>
      <c r="DJA714" s="41"/>
      <c r="DJB714" s="36"/>
      <c r="DJC714" s="34"/>
      <c r="DJD714" s="34"/>
      <c r="DJE714" s="37"/>
      <c r="DJF714" s="38"/>
      <c r="DJG714" s="34"/>
      <c r="DJH714" s="39"/>
      <c r="DJI714" s="39"/>
      <c r="DJJ714" s="39"/>
      <c r="DJK714" s="39"/>
      <c r="DJL714" s="39"/>
      <c r="DJM714" s="39"/>
      <c r="DJN714" s="39"/>
      <c r="DJO714" s="39"/>
      <c r="DJP714" s="39"/>
      <c r="DJQ714" s="39"/>
      <c r="DJR714" s="39"/>
      <c r="DJS714" s="37"/>
      <c r="DJT714" s="37"/>
      <c r="DJU714" s="37"/>
      <c r="DJV714" s="37"/>
      <c r="DJW714" s="34"/>
      <c r="DJX714" s="40"/>
      <c r="DJY714" s="34"/>
      <c r="DJZ714" s="34"/>
      <c r="DKA714" s="35"/>
      <c r="DKB714" s="36"/>
      <c r="DKC714" s="37"/>
      <c r="DKD714" s="34"/>
      <c r="DKE714" s="34"/>
      <c r="DKF714" s="41"/>
      <c r="DKG714" s="41"/>
      <c r="DKH714" s="41"/>
      <c r="DKI714" s="41"/>
      <c r="DKJ714" s="36"/>
      <c r="DKK714" s="41"/>
      <c r="DKL714" s="36"/>
      <c r="DKM714" s="34"/>
      <c r="DKN714" s="34"/>
      <c r="DKO714" s="37"/>
      <c r="DKP714" s="38"/>
      <c r="DKQ714" s="34"/>
      <c r="DKR714" s="39"/>
      <c r="DKS714" s="39"/>
      <c r="DKT714" s="39"/>
      <c r="DKU714" s="39"/>
      <c r="DKV714" s="39"/>
      <c r="DKW714" s="39"/>
      <c r="DKX714" s="39"/>
      <c r="DKY714" s="39"/>
      <c r="DKZ714" s="39"/>
      <c r="DLA714" s="39"/>
      <c r="DLB714" s="39"/>
      <c r="DLC714" s="37"/>
      <c r="DLD714" s="37"/>
      <c r="DLE714" s="37"/>
      <c r="DLF714" s="37"/>
      <c r="DLG714" s="34"/>
      <c r="DLH714" s="40"/>
      <c r="DLI714" s="34"/>
      <c r="DLJ714" s="34"/>
      <c r="DLK714" s="35"/>
      <c r="DLL714" s="36"/>
      <c r="DLM714" s="37"/>
      <c r="DLN714" s="34"/>
      <c r="DLO714" s="34"/>
      <c r="DLP714" s="41"/>
      <c r="DLQ714" s="41"/>
      <c r="DLR714" s="41"/>
      <c r="DLS714" s="41"/>
      <c r="DLT714" s="36"/>
      <c r="DLU714" s="41"/>
      <c r="DLV714" s="36"/>
      <c r="DLW714" s="34"/>
      <c r="DLX714" s="34"/>
      <c r="DLY714" s="37"/>
      <c r="DLZ714" s="38"/>
      <c r="DMA714" s="34"/>
      <c r="DMB714" s="39"/>
      <c r="DMC714" s="39"/>
      <c r="DMD714" s="39"/>
      <c r="DME714" s="39"/>
      <c r="DMF714" s="39"/>
      <c r="DMG714" s="39"/>
      <c r="DMH714" s="39"/>
      <c r="DMI714" s="39"/>
      <c r="DMJ714" s="39"/>
      <c r="DMK714" s="39"/>
      <c r="DML714" s="39"/>
      <c r="DMM714" s="37"/>
      <c r="DMN714" s="37"/>
      <c r="DMO714" s="37"/>
      <c r="DMP714" s="37"/>
      <c r="DMQ714" s="34"/>
      <c r="DMR714" s="40"/>
      <c r="DMS714" s="34"/>
      <c r="DMT714" s="34"/>
      <c r="DMU714" s="35"/>
      <c r="DMV714" s="36"/>
      <c r="DMW714" s="37"/>
      <c r="DMX714" s="34"/>
      <c r="DMY714" s="34"/>
      <c r="DMZ714" s="41"/>
      <c r="DNA714" s="41"/>
      <c r="DNB714" s="41"/>
      <c r="DNC714" s="41"/>
      <c r="DND714" s="36"/>
      <c r="DNE714" s="41"/>
      <c r="DNF714" s="36"/>
      <c r="DNG714" s="34"/>
      <c r="DNH714" s="34"/>
      <c r="DNI714" s="37"/>
      <c r="DNJ714" s="38"/>
      <c r="DNK714" s="34"/>
      <c r="DNL714" s="39"/>
      <c r="DNM714" s="39"/>
      <c r="DNN714" s="39"/>
      <c r="DNO714" s="39"/>
      <c r="DNP714" s="39"/>
      <c r="DNQ714" s="39"/>
      <c r="DNR714" s="39"/>
      <c r="DNS714" s="39"/>
      <c r="DNT714" s="39"/>
      <c r="DNU714" s="39"/>
      <c r="DNV714" s="39"/>
      <c r="DNW714" s="37"/>
      <c r="DNX714" s="37"/>
      <c r="DNY714" s="37"/>
      <c r="DNZ714" s="37"/>
      <c r="DOA714" s="34"/>
      <c r="DOB714" s="40"/>
      <c r="DOC714" s="34"/>
      <c r="DOD714" s="34"/>
      <c r="DOE714" s="35"/>
      <c r="DOF714" s="36"/>
      <c r="DOG714" s="37"/>
      <c r="DOH714" s="34"/>
      <c r="DOI714" s="34"/>
      <c r="DOJ714" s="41"/>
      <c r="DOK714" s="41"/>
      <c r="DOL714" s="41"/>
      <c r="DOM714" s="41"/>
      <c r="DON714" s="36"/>
      <c r="DOO714" s="41"/>
      <c r="DOP714" s="36"/>
      <c r="DOQ714" s="34"/>
      <c r="DOR714" s="34"/>
      <c r="DOS714" s="37"/>
      <c r="DOT714" s="38"/>
      <c r="DOU714" s="34"/>
      <c r="DOV714" s="39"/>
      <c r="DOW714" s="39"/>
      <c r="DOX714" s="39"/>
      <c r="DOY714" s="39"/>
      <c r="DOZ714" s="39"/>
      <c r="DPA714" s="39"/>
      <c r="DPB714" s="39"/>
      <c r="DPC714" s="39"/>
      <c r="DPD714" s="39"/>
      <c r="DPE714" s="39"/>
      <c r="DPF714" s="39"/>
      <c r="DPG714" s="37"/>
      <c r="DPH714" s="37"/>
      <c r="DPI714" s="37"/>
      <c r="DPJ714" s="37"/>
      <c r="DPK714" s="34"/>
      <c r="DPL714" s="40"/>
      <c r="DPM714" s="34"/>
      <c r="DPN714" s="34"/>
      <c r="DPO714" s="35"/>
      <c r="DPP714" s="36"/>
      <c r="DPQ714" s="37"/>
      <c r="DPR714" s="34"/>
      <c r="DPS714" s="34"/>
      <c r="DPT714" s="41"/>
      <c r="DPU714" s="41"/>
      <c r="DPV714" s="41"/>
      <c r="DPW714" s="41"/>
      <c r="DPX714" s="36"/>
      <c r="DPY714" s="41"/>
      <c r="DPZ714" s="36"/>
      <c r="DQA714" s="34"/>
      <c r="DQB714" s="34"/>
      <c r="DQC714" s="37"/>
      <c r="DQD714" s="38"/>
      <c r="DQE714" s="34"/>
      <c r="DQF714" s="39"/>
      <c r="DQG714" s="39"/>
      <c r="DQH714" s="39"/>
      <c r="DQI714" s="39"/>
      <c r="DQJ714" s="39"/>
      <c r="DQK714" s="39"/>
      <c r="DQL714" s="39"/>
      <c r="DQM714" s="39"/>
      <c r="DQN714" s="39"/>
      <c r="DQO714" s="39"/>
      <c r="DQP714" s="39"/>
      <c r="DQQ714" s="37"/>
      <c r="DQR714" s="37"/>
      <c r="DQS714" s="37"/>
      <c r="DQT714" s="37"/>
      <c r="DQU714" s="34"/>
      <c r="DQV714" s="40"/>
      <c r="DQW714" s="34"/>
      <c r="DQX714" s="34"/>
      <c r="DQY714" s="35"/>
      <c r="DQZ714" s="36"/>
      <c r="DRA714" s="37"/>
      <c r="DRB714" s="34"/>
      <c r="DRC714" s="34"/>
      <c r="DRD714" s="41"/>
      <c r="DRE714" s="41"/>
      <c r="DRF714" s="41"/>
      <c r="DRG714" s="41"/>
      <c r="DRH714" s="36"/>
      <c r="DRI714" s="41"/>
      <c r="DRJ714" s="36"/>
      <c r="DRK714" s="34"/>
      <c r="DRL714" s="34"/>
      <c r="DRM714" s="37"/>
      <c r="DRN714" s="38"/>
      <c r="DRO714" s="34"/>
      <c r="DRP714" s="39"/>
      <c r="DRQ714" s="39"/>
      <c r="DRR714" s="39"/>
      <c r="DRS714" s="39"/>
      <c r="DRT714" s="39"/>
      <c r="DRU714" s="39"/>
      <c r="DRV714" s="39"/>
      <c r="DRW714" s="39"/>
      <c r="DRX714" s="39"/>
      <c r="DRY714" s="39"/>
      <c r="DRZ714" s="39"/>
      <c r="DSA714" s="37"/>
      <c r="DSB714" s="37"/>
      <c r="DSC714" s="37"/>
      <c r="DSD714" s="37"/>
      <c r="DSE714" s="34"/>
      <c r="DSF714" s="40"/>
      <c r="DSG714" s="34"/>
      <c r="DSH714" s="34"/>
      <c r="DSI714" s="35"/>
      <c r="DSJ714" s="36"/>
      <c r="DSK714" s="37"/>
      <c r="DSL714" s="34"/>
      <c r="DSM714" s="34"/>
      <c r="DSN714" s="41"/>
      <c r="DSO714" s="41"/>
      <c r="DSP714" s="41"/>
      <c r="DSQ714" s="41"/>
      <c r="DSR714" s="36"/>
      <c r="DSS714" s="41"/>
      <c r="DST714" s="36"/>
      <c r="DSU714" s="34"/>
      <c r="DSV714" s="34"/>
      <c r="DSW714" s="37"/>
      <c r="DSX714" s="38"/>
      <c r="DSY714" s="34"/>
      <c r="DSZ714" s="39"/>
      <c r="DTA714" s="39"/>
      <c r="DTB714" s="39"/>
      <c r="DTC714" s="39"/>
      <c r="DTD714" s="39"/>
      <c r="DTE714" s="39"/>
      <c r="DTF714" s="39"/>
      <c r="DTG714" s="39"/>
      <c r="DTH714" s="39"/>
      <c r="DTI714" s="39"/>
      <c r="DTJ714" s="39"/>
      <c r="DTK714" s="37"/>
      <c r="DTL714" s="37"/>
      <c r="DTM714" s="37"/>
      <c r="DTN714" s="37"/>
      <c r="DTO714" s="34"/>
      <c r="DTP714" s="40"/>
      <c r="DTQ714" s="34"/>
      <c r="DTR714" s="34"/>
      <c r="DTS714" s="35"/>
      <c r="DTT714" s="36"/>
      <c r="DTU714" s="37"/>
      <c r="DTV714" s="34"/>
      <c r="DTW714" s="34"/>
      <c r="DTX714" s="41"/>
      <c r="DTY714" s="41"/>
      <c r="DTZ714" s="41"/>
      <c r="DUA714" s="41"/>
      <c r="DUB714" s="36"/>
      <c r="DUC714" s="41"/>
      <c r="DUD714" s="36"/>
      <c r="DUE714" s="34"/>
      <c r="DUF714" s="34"/>
      <c r="DUG714" s="37"/>
      <c r="DUH714" s="38"/>
      <c r="DUI714" s="34"/>
      <c r="DUJ714" s="39"/>
      <c r="DUK714" s="39"/>
      <c r="DUL714" s="39"/>
      <c r="DUM714" s="39"/>
      <c r="DUN714" s="39"/>
      <c r="DUO714" s="39"/>
      <c r="DUP714" s="39"/>
      <c r="DUQ714" s="39"/>
      <c r="DUR714" s="39"/>
      <c r="DUS714" s="39"/>
      <c r="DUT714" s="39"/>
      <c r="DUU714" s="37"/>
      <c r="DUV714" s="37"/>
      <c r="DUW714" s="37"/>
      <c r="DUX714" s="37"/>
      <c r="DUY714" s="34"/>
      <c r="DUZ714" s="40"/>
      <c r="DVA714" s="34"/>
      <c r="DVB714" s="34"/>
      <c r="DVC714" s="35"/>
      <c r="DVD714" s="36"/>
      <c r="DVE714" s="37"/>
      <c r="DVF714" s="34"/>
      <c r="DVG714" s="34"/>
      <c r="DVH714" s="41"/>
      <c r="DVI714" s="41"/>
      <c r="DVJ714" s="41"/>
      <c r="DVK714" s="41"/>
      <c r="DVL714" s="36"/>
      <c r="DVM714" s="41"/>
      <c r="DVN714" s="36"/>
      <c r="DVO714" s="34"/>
      <c r="DVP714" s="34"/>
      <c r="DVQ714" s="37"/>
      <c r="DVR714" s="38"/>
      <c r="DVS714" s="34"/>
      <c r="DVT714" s="39"/>
      <c r="DVU714" s="39"/>
      <c r="DVV714" s="39"/>
      <c r="DVW714" s="39"/>
      <c r="DVX714" s="39"/>
      <c r="DVY714" s="39"/>
      <c r="DVZ714" s="39"/>
      <c r="DWA714" s="39"/>
      <c r="DWB714" s="39"/>
      <c r="DWC714" s="39"/>
      <c r="DWD714" s="39"/>
      <c r="DWE714" s="37"/>
      <c r="DWF714" s="37"/>
      <c r="DWG714" s="37"/>
      <c r="DWH714" s="37"/>
      <c r="DWI714" s="34"/>
      <c r="DWJ714" s="40"/>
      <c r="DWK714" s="34"/>
      <c r="DWL714" s="34"/>
      <c r="DWM714" s="35"/>
      <c r="DWN714" s="36"/>
      <c r="DWO714" s="37"/>
      <c r="DWP714" s="34"/>
      <c r="DWQ714" s="34"/>
      <c r="DWR714" s="41"/>
      <c r="DWS714" s="41"/>
      <c r="DWT714" s="41"/>
      <c r="DWU714" s="41"/>
      <c r="DWV714" s="36"/>
      <c r="DWW714" s="41"/>
      <c r="DWX714" s="36"/>
      <c r="DWY714" s="34"/>
      <c r="DWZ714" s="34"/>
      <c r="DXA714" s="37"/>
      <c r="DXB714" s="38"/>
      <c r="DXC714" s="34"/>
      <c r="DXD714" s="39"/>
      <c r="DXE714" s="39"/>
      <c r="DXF714" s="39"/>
      <c r="DXG714" s="39"/>
      <c r="DXH714" s="39"/>
      <c r="DXI714" s="39"/>
      <c r="DXJ714" s="39"/>
      <c r="DXK714" s="39"/>
      <c r="DXL714" s="39"/>
      <c r="DXM714" s="39"/>
      <c r="DXN714" s="39"/>
      <c r="DXO714" s="37"/>
      <c r="DXP714" s="37"/>
      <c r="DXQ714" s="37"/>
      <c r="DXR714" s="37"/>
      <c r="DXS714" s="34"/>
      <c r="DXT714" s="40"/>
      <c r="DXU714" s="34"/>
      <c r="DXV714" s="34"/>
      <c r="DXW714" s="35"/>
      <c r="DXX714" s="36"/>
      <c r="DXY714" s="37"/>
      <c r="DXZ714" s="34"/>
      <c r="DYA714" s="34"/>
      <c r="DYB714" s="41"/>
      <c r="DYC714" s="41"/>
      <c r="DYD714" s="41"/>
      <c r="DYE714" s="41"/>
      <c r="DYF714" s="36"/>
      <c r="DYG714" s="41"/>
      <c r="DYH714" s="36"/>
      <c r="DYI714" s="34"/>
      <c r="DYJ714" s="34"/>
      <c r="DYK714" s="37"/>
      <c r="DYL714" s="38"/>
      <c r="DYM714" s="34"/>
      <c r="DYN714" s="39"/>
      <c r="DYO714" s="39"/>
      <c r="DYP714" s="39"/>
      <c r="DYQ714" s="39"/>
      <c r="DYR714" s="39"/>
      <c r="DYS714" s="39"/>
      <c r="DYT714" s="39"/>
      <c r="DYU714" s="39"/>
      <c r="DYV714" s="39"/>
      <c r="DYW714" s="39"/>
      <c r="DYX714" s="39"/>
      <c r="DYY714" s="37"/>
      <c r="DYZ714" s="37"/>
      <c r="DZA714" s="37"/>
      <c r="DZB714" s="37"/>
      <c r="DZC714" s="34"/>
      <c r="DZD714" s="40"/>
      <c r="DZE714" s="34"/>
      <c r="DZF714" s="34"/>
      <c r="DZG714" s="35"/>
      <c r="DZH714" s="36"/>
      <c r="DZI714" s="37"/>
      <c r="DZJ714" s="34"/>
      <c r="DZK714" s="34"/>
      <c r="DZL714" s="41"/>
      <c r="DZM714" s="41"/>
      <c r="DZN714" s="41"/>
      <c r="DZO714" s="41"/>
      <c r="DZP714" s="36"/>
      <c r="DZQ714" s="41"/>
      <c r="DZR714" s="36"/>
      <c r="DZS714" s="34"/>
      <c r="DZT714" s="34"/>
      <c r="DZU714" s="37"/>
      <c r="DZV714" s="38"/>
      <c r="DZW714" s="34"/>
      <c r="DZX714" s="39"/>
      <c r="DZY714" s="39"/>
      <c r="DZZ714" s="39"/>
      <c r="EAA714" s="39"/>
      <c r="EAB714" s="39"/>
      <c r="EAC714" s="39"/>
      <c r="EAD714" s="39"/>
      <c r="EAE714" s="39"/>
      <c r="EAF714" s="39"/>
      <c r="EAG714" s="39"/>
      <c r="EAH714" s="39"/>
      <c r="EAI714" s="37"/>
      <c r="EAJ714" s="37"/>
      <c r="EAK714" s="37"/>
      <c r="EAL714" s="37"/>
      <c r="EAM714" s="34"/>
      <c r="EAN714" s="40"/>
      <c r="EAO714" s="34"/>
      <c r="EAP714" s="34"/>
      <c r="EAQ714" s="35"/>
      <c r="EAR714" s="36"/>
      <c r="EAS714" s="37"/>
      <c r="EAT714" s="34"/>
      <c r="EAU714" s="34"/>
      <c r="EAV714" s="41"/>
      <c r="EAW714" s="41"/>
      <c r="EAX714" s="41"/>
      <c r="EAY714" s="41"/>
      <c r="EAZ714" s="36"/>
      <c r="EBA714" s="41"/>
      <c r="EBB714" s="36"/>
      <c r="EBC714" s="34"/>
      <c r="EBD714" s="34"/>
      <c r="EBE714" s="37"/>
      <c r="EBF714" s="38"/>
      <c r="EBG714" s="34"/>
      <c r="EBH714" s="39"/>
      <c r="EBI714" s="39"/>
      <c r="EBJ714" s="39"/>
      <c r="EBK714" s="39"/>
      <c r="EBL714" s="39"/>
      <c r="EBM714" s="39"/>
      <c r="EBN714" s="39"/>
      <c r="EBO714" s="39"/>
      <c r="EBP714" s="39"/>
      <c r="EBQ714" s="39"/>
      <c r="EBR714" s="39"/>
      <c r="EBS714" s="37"/>
      <c r="EBT714" s="37"/>
      <c r="EBU714" s="37"/>
      <c r="EBV714" s="37"/>
      <c r="EBW714" s="34"/>
      <c r="EBX714" s="40"/>
      <c r="EBY714" s="34"/>
      <c r="EBZ714" s="34"/>
      <c r="ECA714" s="35"/>
      <c r="ECB714" s="36"/>
      <c r="ECC714" s="37"/>
      <c r="ECD714" s="34"/>
      <c r="ECE714" s="34"/>
      <c r="ECF714" s="41"/>
      <c r="ECG714" s="41"/>
      <c r="ECH714" s="41"/>
      <c r="ECI714" s="41"/>
      <c r="ECJ714" s="36"/>
      <c r="ECK714" s="41"/>
      <c r="ECL714" s="36"/>
      <c r="ECM714" s="34"/>
      <c r="ECN714" s="34"/>
      <c r="ECO714" s="37"/>
      <c r="ECP714" s="38"/>
      <c r="ECQ714" s="34"/>
      <c r="ECR714" s="39"/>
      <c r="ECS714" s="39"/>
      <c r="ECT714" s="39"/>
      <c r="ECU714" s="39"/>
      <c r="ECV714" s="39"/>
      <c r="ECW714" s="39"/>
      <c r="ECX714" s="39"/>
      <c r="ECY714" s="39"/>
      <c r="ECZ714" s="39"/>
      <c r="EDA714" s="39"/>
      <c r="EDB714" s="39"/>
      <c r="EDC714" s="37"/>
      <c r="EDD714" s="37"/>
      <c r="EDE714" s="37"/>
      <c r="EDF714" s="37"/>
      <c r="EDG714" s="34"/>
      <c r="EDH714" s="40"/>
      <c r="EDI714" s="34"/>
      <c r="EDJ714" s="34"/>
      <c r="EDK714" s="35"/>
      <c r="EDL714" s="36"/>
      <c r="EDM714" s="37"/>
      <c r="EDN714" s="34"/>
      <c r="EDO714" s="34"/>
      <c r="EDP714" s="41"/>
      <c r="EDQ714" s="41"/>
      <c r="EDR714" s="41"/>
      <c r="EDS714" s="41"/>
      <c r="EDT714" s="36"/>
      <c r="EDU714" s="41"/>
      <c r="EDV714" s="36"/>
      <c r="EDW714" s="34"/>
      <c r="EDX714" s="34"/>
      <c r="EDY714" s="37"/>
      <c r="EDZ714" s="38"/>
      <c r="EEA714" s="34"/>
      <c r="EEB714" s="39"/>
      <c r="EEC714" s="39"/>
      <c r="EED714" s="39"/>
      <c r="EEE714" s="39"/>
      <c r="EEF714" s="39"/>
      <c r="EEG714" s="39"/>
      <c r="EEH714" s="39"/>
      <c r="EEI714" s="39"/>
      <c r="EEJ714" s="39"/>
      <c r="EEK714" s="39"/>
      <c r="EEL714" s="39"/>
      <c r="EEM714" s="37"/>
      <c r="EEN714" s="37"/>
      <c r="EEO714" s="37"/>
      <c r="EEP714" s="37"/>
      <c r="EEQ714" s="34"/>
      <c r="EER714" s="40"/>
      <c r="EES714" s="34"/>
      <c r="EET714" s="34"/>
      <c r="EEU714" s="35"/>
      <c r="EEV714" s="36"/>
      <c r="EEW714" s="37"/>
      <c r="EEX714" s="34"/>
      <c r="EEY714" s="34"/>
      <c r="EEZ714" s="41"/>
      <c r="EFA714" s="41"/>
      <c r="EFB714" s="41"/>
      <c r="EFC714" s="41"/>
      <c r="EFD714" s="36"/>
      <c r="EFE714" s="41"/>
      <c r="EFF714" s="36"/>
      <c r="EFG714" s="34"/>
      <c r="EFH714" s="34"/>
      <c r="EFI714" s="37"/>
      <c r="EFJ714" s="38"/>
      <c r="EFK714" s="34"/>
      <c r="EFL714" s="39"/>
      <c r="EFM714" s="39"/>
      <c r="EFN714" s="39"/>
      <c r="EFO714" s="39"/>
      <c r="EFP714" s="39"/>
      <c r="EFQ714" s="39"/>
      <c r="EFR714" s="39"/>
      <c r="EFS714" s="39"/>
      <c r="EFT714" s="39"/>
      <c r="EFU714" s="39"/>
      <c r="EFV714" s="39"/>
      <c r="EFW714" s="37"/>
      <c r="EFX714" s="37"/>
      <c r="EFY714" s="37"/>
      <c r="EFZ714" s="37"/>
      <c r="EGA714" s="34"/>
      <c r="EGB714" s="40"/>
      <c r="EGC714" s="34"/>
      <c r="EGD714" s="34"/>
      <c r="EGE714" s="35"/>
      <c r="EGF714" s="36"/>
      <c r="EGG714" s="37"/>
      <c r="EGH714" s="34"/>
      <c r="EGI714" s="34"/>
      <c r="EGJ714" s="41"/>
      <c r="EGK714" s="41"/>
      <c r="EGL714" s="41"/>
      <c r="EGM714" s="41"/>
      <c r="EGN714" s="36"/>
      <c r="EGO714" s="41"/>
      <c r="EGP714" s="36"/>
      <c r="EGQ714" s="34"/>
      <c r="EGR714" s="34"/>
      <c r="EGS714" s="37"/>
      <c r="EGT714" s="38"/>
      <c r="EGU714" s="34"/>
      <c r="EGV714" s="39"/>
      <c r="EGW714" s="39"/>
      <c r="EGX714" s="39"/>
      <c r="EGY714" s="39"/>
      <c r="EGZ714" s="39"/>
      <c r="EHA714" s="39"/>
      <c r="EHB714" s="39"/>
      <c r="EHC714" s="39"/>
      <c r="EHD714" s="39"/>
      <c r="EHE714" s="39"/>
      <c r="EHF714" s="39"/>
      <c r="EHG714" s="37"/>
      <c r="EHH714" s="37"/>
      <c r="EHI714" s="37"/>
      <c r="EHJ714" s="37"/>
      <c r="EHK714" s="34"/>
      <c r="EHL714" s="40"/>
      <c r="EHM714" s="34"/>
      <c r="EHN714" s="34"/>
      <c r="EHO714" s="35"/>
      <c r="EHP714" s="36"/>
      <c r="EHQ714" s="37"/>
      <c r="EHR714" s="34"/>
      <c r="EHS714" s="34"/>
      <c r="EHT714" s="41"/>
      <c r="EHU714" s="41"/>
      <c r="EHV714" s="41"/>
      <c r="EHW714" s="41"/>
      <c r="EHX714" s="36"/>
      <c r="EHY714" s="41"/>
      <c r="EHZ714" s="36"/>
      <c r="EIA714" s="34"/>
      <c r="EIB714" s="34"/>
      <c r="EIC714" s="37"/>
      <c r="EID714" s="38"/>
      <c r="EIE714" s="34"/>
      <c r="EIF714" s="39"/>
      <c r="EIG714" s="39"/>
      <c r="EIH714" s="39"/>
      <c r="EII714" s="39"/>
      <c r="EIJ714" s="39"/>
      <c r="EIK714" s="39"/>
      <c r="EIL714" s="39"/>
      <c r="EIM714" s="39"/>
      <c r="EIN714" s="39"/>
      <c r="EIO714" s="39"/>
      <c r="EIP714" s="39"/>
      <c r="EIQ714" s="37"/>
      <c r="EIR714" s="37"/>
      <c r="EIS714" s="37"/>
      <c r="EIT714" s="37"/>
      <c r="EIU714" s="34"/>
      <c r="EIV714" s="40"/>
      <c r="EIW714" s="34"/>
      <c r="EIX714" s="34"/>
      <c r="EIY714" s="35"/>
      <c r="EIZ714" s="36"/>
      <c r="EJA714" s="37"/>
      <c r="EJB714" s="34"/>
      <c r="EJC714" s="34"/>
      <c r="EJD714" s="41"/>
      <c r="EJE714" s="41"/>
      <c r="EJF714" s="41"/>
      <c r="EJG714" s="41"/>
      <c r="EJH714" s="36"/>
      <c r="EJI714" s="41"/>
      <c r="EJJ714" s="36"/>
      <c r="EJK714" s="34"/>
      <c r="EJL714" s="34"/>
      <c r="EJM714" s="37"/>
      <c r="EJN714" s="38"/>
      <c r="EJO714" s="34"/>
      <c r="EJP714" s="39"/>
      <c r="EJQ714" s="39"/>
      <c r="EJR714" s="39"/>
      <c r="EJS714" s="39"/>
      <c r="EJT714" s="39"/>
      <c r="EJU714" s="39"/>
      <c r="EJV714" s="39"/>
      <c r="EJW714" s="39"/>
      <c r="EJX714" s="39"/>
      <c r="EJY714" s="39"/>
      <c r="EJZ714" s="39"/>
      <c r="EKA714" s="37"/>
      <c r="EKB714" s="37"/>
      <c r="EKC714" s="37"/>
      <c r="EKD714" s="37"/>
      <c r="EKE714" s="34"/>
      <c r="EKF714" s="40"/>
      <c r="EKG714" s="34"/>
      <c r="EKH714" s="34"/>
      <c r="EKI714" s="35"/>
      <c r="EKJ714" s="36"/>
      <c r="EKK714" s="37"/>
      <c r="EKL714" s="34"/>
      <c r="EKM714" s="34"/>
      <c r="EKN714" s="41"/>
      <c r="EKO714" s="41"/>
      <c r="EKP714" s="41"/>
      <c r="EKQ714" s="41"/>
      <c r="EKR714" s="36"/>
      <c r="EKS714" s="41"/>
      <c r="EKT714" s="36"/>
      <c r="EKU714" s="34"/>
      <c r="EKV714" s="34"/>
      <c r="EKW714" s="37"/>
      <c r="EKX714" s="38"/>
      <c r="EKY714" s="34"/>
      <c r="EKZ714" s="39"/>
      <c r="ELA714" s="39"/>
      <c r="ELB714" s="39"/>
      <c r="ELC714" s="39"/>
      <c r="ELD714" s="39"/>
      <c r="ELE714" s="39"/>
      <c r="ELF714" s="39"/>
      <c r="ELG714" s="39"/>
      <c r="ELH714" s="39"/>
      <c r="ELI714" s="39"/>
      <c r="ELJ714" s="39"/>
      <c r="ELK714" s="37"/>
      <c r="ELL714" s="37"/>
      <c r="ELM714" s="37"/>
      <c r="ELN714" s="37"/>
      <c r="ELO714" s="34"/>
      <c r="ELP714" s="40"/>
      <c r="ELQ714" s="34"/>
      <c r="ELR714" s="34"/>
      <c r="ELS714" s="35"/>
      <c r="ELT714" s="36"/>
      <c r="ELU714" s="37"/>
      <c r="ELV714" s="34"/>
      <c r="ELW714" s="34"/>
      <c r="ELX714" s="41"/>
      <c r="ELY714" s="41"/>
      <c r="ELZ714" s="41"/>
      <c r="EMA714" s="41"/>
      <c r="EMB714" s="36"/>
      <c r="EMC714" s="41"/>
      <c r="EMD714" s="36"/>
      <c r="EME714" s="34"/>
      <c r="EMF714" s="34"/>
      <c r="EMG714" s="37"/>
      <c r="EMH714" s="38"/>
      <c r="EMI714" s="34"/>
      <c r="EMJ714" s="39"/>
      <c r="EMK714" s="39"/>
      <c r="EML714" s="39"/>
      <c r="EMM714" s="39"/>
      <c r="EMN714" s="39"/>
      <c r="EMO714" s="39"/>
      <c r="EMP714" s="39"/>
      <c r="EMQ714" s="39"/>
      <c r="EMR714" s="39"/>
      <c r="EMS714" s="39"/>
      <c r="EMT714" s="39"/>
      <c r="EMU714" s="37"/>
      <c r="EMV714" s="37"/>
      <c r="EMW714" s="37"/>
      <c r="EMX714" s="37"/>
      <c r="EMY714" s="34"/>
      <c r="EMZ714" s="40"/>
      <c r="ENA714" s="34"/>
      <c r="ENB714" s="34"/>
      <c r="ENC714" s="35"/>
      <c r="END714" s="36"/>
      <c r="ENE714" s="37"/>
      <c r="ENF714" s="34"/>
      <c r="ENG714" s="34"/>
      <c r="ENH714" s="41"/>
      <c r="ENI714" s="41"/>
      <c r="ENJ714" s="41"/>
      <c r="ENK714" s="41"/>
      <c r="ENL714" s="36"/>
      <c r="ENM714" s="41"/>
      <c r="ENN714" s="36"/>
      <c r="ENO714" s="34"/>
      <c r="ENP714" s="34"/>
      <c r="ENQ714" s="37"/>
      <c r="ENR714" s="38"/>
      <c r="ENS714" s="34"/>
      <c r="ENT714" s="39"/>
      <c r="ENU714" s="39"/>
      <c r="ENV714" s="39"/>
      <c r="ENW714" s="39"/>
      <c r="ENX714" s="39"/>
      <c r="ENY714" s="39"/>
      <c r="ENZ714" s="39"/>
      <c r="EOA714" s="39"/>
      <c r="EOB714" s="39"/>
      <c r="EOC714" s="39"/>
      <c r="EOD714" s="39"/>
      <c r="EOE714" s="37"/>
      <c r="EOF714" s="37"/>
      <c r="EOG714" s="37"/>
      <c r="EOH714" s="37"/>
      <c r="EOI714" s="34"/>
      <c r="EOJ714" s="40"/>
      <c r="EOK714" s="34"/>
      <c r="EOL714" s="34"/>
      <c r="EOM714" s="35"/>
      <c r="EON714" s="36"/>
      <c r="EOO714" s="37"/>
      <c r="EOP714" s="34"/>
      <c r="EOQ714" s="34"/>
      <c r="EOR714" s="41"/>
      <c r="EOS714" s="41"/>
      <c r="EOT714" s="41"/>
      <c r="EOU714" s="41"/>
      <c r="EOV714" s="36"/>
      <c r="EOW714" s="41"/>
      <c r="EOX714" s="36"/>
      <c r="EOY714" s="34"/>
      <c r="EOZ714" s="34"/>
      <c r="EPA714" s="37"/>
      <c r="EPB714" s="38"/>
      <c r="EPC714" s="34"/>
      <c r="EPD714" s="39"/>
      <c r="EPE714" s="39"/>
      <c r="EPF714" s="39"/>
      <c r="EPG714" s="39"/>
      <c r="EPH714" s="39"/>
      <c r="EPI714" s="39"/>
      <c r="EPJ714" s="39"/>
      <c r="EPK714" s="39"/>
      <c r="EPL714" s="39"/>
      <c r="EPM714" s="39"/>
      <c r="EPN714" s="39"/>
      <c r="EPO714" s="37"/>
      <c r="EPP714" s="37"/>
      <c r="EPQ714" s="37"/>
      <c r="EPR714" s="37"/>
      <c r="EPS714" s="34"/>
      <c r="EPT714" s="40"/>
      <c r="EPU714" s="34"/>
      <c r="EPV714" s="34"/>
      <c r="EPW714" s="35"/>
      <c r="EPX714" s="36"/>
      <c r="EPY714" s="37"/>
      <c r="EPZ714" s="34"/>
      <c r="EQA714" s="34"/>
      <c r="EQB714" s="41"/>
      <c r="EQC714" s="41"/>
      <c r="EQD714" s="41"/>
      <c r="EQE714" s="41"/>
      <c r="EQF714" s="36"/>
      <c r="EQG714" s="41"/>
      <c r="EQH714" s="36"/>
      <c r="EQI714" s="34"/>
      <c r="EQJ714" s="34"/>
      <c r="EQK714" s="37"/>
      <c r="EQL714" s="38"/>
      <c r="EQM714" s="34"/>
      <c r="EQN714" s="39"/>
      <c r="EQO714" s="39"/>
      <c r="EQP714" s="39"/>
      <c r="EQQ714" s="39"/>
      <c r="EQR714" s="39"/>
      <c r="EQS714" s="39"/>
      <c r="EQT714" s="39"/>
      <c r="EQU714" s="39"/>
      <c r="EQV714" s="39"/>
      <c r="EQW714" s="39"/>
      <c r="EQX714" s="39"/>
      <c r="EQY714" s="37"/>
      <c r="EQZ714" s="37"/>
      <c r="ERA714" s="37"/>
      <c r="ERB714" s="37"/>
      <c r="ERC714" s="34"/>
      <c r="ERD714" s="40"/>
      <c r="ERE714" s="34"/>
      <c r="ERF714" s="34"/>
      <c r="ERG714" s="35"/>
      <c r="ERH714" s="36"/>
      <c r="ERI714" s="37"/>
      <c r="ERJ714" s="34"/>
      <c r="ERK714" s="34"/>
      <c r="ERL714" s="41"/>
      <c r="ERM714" s="41"/>
      <c r="ERN714" s="41"/>
      <c r="ERO714" s="41"/>
      <c r="ERP714" s="36"/>
      <c r="ERQ714" s="41"/>
      <c r="ERR714" s="36"/>
      <c r="ERS714" s="34"/>
      <c r="ERT714" s="34"/>
      <c r="ERU714" s="37"/>
      <c r="ERV714" s="38"/>
      <c r="ERW714" s="34"/>
      <c r="ERX714" s="39"/>
      <c r="ERY714" s="39"/>
      <c r="ERZ714" s="39"/>
      <c r="ESA714" s="39"/>
      <c r="ESB714" s="39"/>
      <c r="ESC714" s="39"/>
      <c r="ESD714" s="39"/>
      <c r="ESE714" s="39"/>
      <c r="ESF714" s="39"/>
      <c r="ESG714" s="39"/>
      <c r="ESH714" s="39"/>
      <c r="ESI714" s="37"/>
      <c r="ESJ714" s="37"/>
      <c r="ESK714" s="37"/>
      <c r="ESL714" s="37"/>
      <c r="ESM714" s="34"/>
      <c r="ESN714" s="40"/>
      <c r="ESO714" s="34"/>
      <c r="ESP714" s="34"/>
      <c r="ESQ714" s="35"/>
      <c r="ESR714" s="36"/>
      <c r="ESS714" s="37"/>
      <c r="EST714" s="34"/>
      <c r="ESU714" s="34"/>
      <c r="ESV714" s="41"/>
      <c r="ESW714" s="41"/>
      <c r="ESX714" s="41"/>
      <c r="ESY714" s="41"/>
      <c r="ESZ714" s="36"/>
      <c r="ETA714" s="41"/>
      <c r="ETB714" s="36"/>
      <c r="ETC714" s="34"/>
      <c r="ETD714" s="34"/>
      <c r="ETE714" s="37"/>
      <c r="ETF714" s="38"/>
      <c r="ETG714" s="34"/>
      <c r="ETH714" s="39"/>
      <c r="ETI714" s="39"/>
      <c r="ETJ714" s="39"/>
      <c r="ETK714" s="39"/>
      <c r="ETL714" s="39"/>
      <c r="ETM714" s="39"/>
      <c r="ETN714" s="39"/>
      <c r="ETO714" s="39"/>
      <c r="ETP714" s="39"/>
      <c r="ETQ714" s="39"/>
      <c r="ETR714" s="39"/>
      <c r="ETS714" s="37"/>
      <c r="ETT714" s="37"/>
      <c r="ETU714" s="37"/>
      <c r="ETV714" s="37"/>
      <c r="ETW714" s="34"/>
      <c r="ETX714" s="40"/>
      <c r="ETY714" s="34"/>
      <c r="ETZ714" s="34"/>
      <c r="EUA714" s="35"/>
      <c r="EUB714" s="36"/>
      <c r="EUC714" s="37"/>
      <c r="EUD714" s="34"/>
      <c r="EUE714" s="34"/>
      <c r="EUF714" s="41"/>
      <c r="EUG714" s="41"/>
      <c r="EUH714" s="41"/>
      <c r="EUI714" s="41"/>
      <c r="EUJ714" s="36"/>
      <c r="EUK714" s="41"/>
      <c r="EUL714" s="36"/>
      <c r="EUM714" s="34"/>
      <c r="EUN714" s="34"/>
      <c r="EUO714" s="37"/>
      <c r="EUP714" s="38"/>
      <c r="EUQ714" s="34"/>
      <c r="EUR714" s="39"/>
      <c r="EUS714" s="39"/>
      <c r="EUT714" s="39"/>
      <c r="EUU714" s="39"/>
      <c r="EUV714" s="39"/>
      <c r="EUW714" s="39"/>
      <c r="EUX714" s="39"/>
      <c r="EUY714" s="39"/>
      <c r="EUZ714" s="39"/>
      <c r="EVA714" s="39"/>
      <c r="EVB714" s="39"/>
      <c r="EVC714" s="37"/>
      <c r="EVD714" s="37"/>
      <c r="EVE714" s="37"/>
      <c r="EVF714" s="37"/>
      <c r="EVG714" s="34"/>
      <c r="EVH714" s="40"/>
      <c r="EVI714" s="34"/>
      <c r="EVJ714" s="34"/>
      <c r="EVK714" s="35"/>
      <c r="EVL714" s="36"/>
      <c r="EVM714" s="37"/>
      <c r="EVN714" s="34"/>
      <c r="EVO714" s="34"/>
      <c r="EVP714" s="41"/>
      <c r="EVQ714" s="41"/>
      <c r="EVR714" s="41"/>
      <c r="EVS714" s="41"/>
      <c r="EVT714" s="36"/>
      <c r="EVU714" s="41"/>
      <c r="EVV714" s="36"/>
      <c r="EVW714" s="34"/>
      <c r="EVX714" s="34"/>
      <c r="EVY714" s="37"/>
      <c r="EVZ714" s="38"/>
      <c r="EWA714" s="34"/>
      <c r="EWB714" s="39"/>
      <c r="EWC714" s="39"/>
      <c r="EWD714" s="39"/>
      <c r="EWE714" s="39"/>
      <c r="EWF714" s="39"/>
      <c r="EWG714" s="39"/>
      <c r="EWH714" s="39"/>
      <c r="EWI714" s="39"/>
      <c r="EWJ714" s="39"/>
      <c r="EWK714" s="39"/>
      <c r="EWL714" s="39"/>
      <c r="EWM714" s="37"/>
      <c r="EWN714" s="37"/>
      <c r="EWO714" s="37"/>
      <c r="EWP714" s="37"/>
      <c r="EWQ714" s="34"/>
      <c r="EWR714" s="40"/>
      <c r="EWS714" s="34"/>
      <c r="EWT714" s="34"/>
      <c r="EWU714" s="35"/>
      <c r="EWV714" s="36"/>
      <c r="EWW714" s="37"/>
      <c r="EWX714" s="34"/>
      <c r="EWY714" s="34"/>
      <c r="EWZ714" s="41"/>
      <c r="EXA714" s="41"/>
      <c r="EXB714" s="41"/>
      <c r="EXC714" s="41"/>
      <c r="EXD714" s="36"/>
      <c r="EXE714" s="41"/>
      <c r="EXF714" s="36"/>
      <c r="EXG714" s="34"/>
      <c r="EXH714" s="34"/>
      <c r="EXI714" s="37"/>
      <c r="EXJ714" s="38"/>
      <c r="EXK714" s="34"/>
      <c r="EXL714" s="39"/>
      <c r="EXM714" s="39"/>
      <c r="EXN714" s="39"/>
      <c r="EXO714" s="39"/>
      <c r="EXP714" s="39"/>
      <c r="EXQ714" s="39"/>
      <c r="EXR714" s="39"/>
      <c r="EXS714" s="39"/>
      <c r="EXT714" s="39"/>
      <c r="EXU714" s="39"/>
      <c r="EXV714" s="39"/>
      <c r="EXW714" s="37"/>
      <c r="EXX714" s="37"/>
      <c r="EXY714" s="37"/>
      <c r="EXZ714" s="37"/>
      <c r="EYA714" s="34"/>
      <c r="EYB714" s="40"/>
      <c r="EYC714" s="34"/>
      <c r="EYD714" s="34"/>
      <c r="EYE714" s="35"/>
      <c r="EYF714" s="36"/>
      <c r="EYG714" s="37"/>
      <c r="EYH714" s="34"/>
      <c r="EYI714" s="34"/>
      <c r="EYJ714" s="41"/>
      <c r="EYK714" s="41"/>
      <c r="EYL714" s="41"/>
      <c r="EYM714" s="41"/>
      <c r="EYN714" s="36"/>
      <c r="EYO714" s="41"/>
      <c r="EYP714" s="36"/>
      <c r="EYQ714" s="34"/>
      <c r="EYR714" s="34"/>
      <c r="EYS714" s="37"/>
      <c r="EYT714" s="38"/>
      <c r="EYU714" s="34"/>
      <c r="EYV714" s="39"/>
      <c r="EYW714" s="39"/>
      <c r="EYX714" s="39"/>
      <c r="EYY714" s="39"/>
      <c r="EYZ714" s="39"/>
      <c r="EZA714" s="39"/>
      <c r="EZB714" s="39"/>
      <c r="EZC714" s="39"/>
      <c r="EZD714" s="39"/>
      <c r="EZE714" s="39"/>
      <c r="EZF714" s="39"/>
      <c r="EZG714" s="37"/>
      <c r="EZH714" s="37"/>
      <c r="EZI714" s="37"/>
      <c r="EZJ714" s="37"/>
      <c r="EZK714" s="34"/>
      <c r="EZL714" s="40"/>
      <c r="EZM714" s="34"/>
      <c r="EZN714" s="34"/>
      <c r="EZO714" s="35"/>
      <c r="EZP714" s="36"/>
      <c r="EZQ714" s="37"/>
      <c r="EZR714" s="34"/>
      <c r="EZS714" s="34"/>
      <c r="EZT714" s="41"/>
      <c r="EZU714" s="41"/>
      <c r="EZV714" s="41"/>
      <c r="EZW714" s="41"/>
      <c r="EZX714" s="36"/>
      <c r="EZY714" s="41"/>
      <c r="EZZ714" s="36"/>
      <c r="FAA714" s="34"/>
      <c r="FAB714" s="34"/>
      <c r="FAC714" s="37"/>
      <c r="FAD714" s="38"/>
      <c r="FAE714" s="34"/>
      <c r="FAF714" s="39"/>
      <c r="FAG714" s="39"/>
      <c r="FAH714" s="39"/>
      <c r="FAI714" s="39"/>
      <c r="FAJ714" s="39"/>
      <c r="FAK714" s="39"/>
      <c r="FAL714" s="39"/>
      <c r="FAM714" s="39"/>
      <c r="FAN714" s="39"/>
      <c r="FAO714" s="39"/>
      <c r="FAP714" s="39"/>
      <c r="FAQ714" s="37"/>
      <c r="FAR714" s="37"/>
      <c r="FAS714" s="37"/>
      <c r="FAT714" s="37"/>
      <c r="FAU714" s="34"/>
      <c r="FAV714" s="40"/>
      <c r="FAW714" s="34"/>
      <c r="FAX714" s="34"/>
      <c r="FAY714" s="35"/>
      <c r="FAZ714" s="36"/>
      <c r="FBA714" s="37"/>
      <c r="FBB714" s="34"/>
      <c r="FBC714" s="34"/>
      <c r="FBD714" s="41"/>
      <c r="FBE714" s="41"/>
      <c r="FBF714" s="41"/>
      <c r="FBG714" s="41"/>
      <c r="FBH714" s="36"/>
      <c r="FBI714" s="41"/>
      <c r="FBJ714" s="36"/>
      <c r="FBK714" s="34"/>
      <c r="FBL714" s="34"/>
      <c r="FBM714" s="37"/>
      <c r="FBN714" s="38"/>
      <c r="FBO714" s="34"/>
      <c r="FBP714" s="39"/>
      <c r="FBQ714" s="39"/>
      <c r="FBR714" s="39"/>
      <c r="FBS714" s="39"/>
      <c r="FBT714" s="39"/>
      <c r="FBU714" s="39"/>
      <c r="FBV714" s="39"/>
      <c r="FBW714" s="39"/>
      <c r="FBX714" s="39"/>
      <c r="FBY714" s="39"/>
      <c r="FBZ714" s="39"/>
      <c r="FCA714" s="37"/>
      <c r="FCB714" s="37"/>
      <c r="FCC714" s="37"/>
      <c r="FCD714" s="37"/>
      <c r="FCE714" s="34"/>
      <c r="FCF714" s="40"/>
      <c r="FCG714" s="34"/>
      <c r="FCH714" s="34"/>
      <c r="FCI714" s="35"/>
      <c r="FCJ714" s="36"/>
      <c r="FCK714" s="37"/>
      <c r="FCL714" s="34"/>
      <c r="FCM714" s="34"/>
      <c r="FCN714" s="41"/>
      <c r="FCO714" s="41"/>
      <c r="FCP714" s="41"/>
      <c r="FCQ714" s="41"/>
      <c r="FCR714" s="36"/>
      <c r="FCS714" s="41"/>
      <c r="FCT714" s="36"/>
      <c r="FCU714" s="34"/>
      <c r="FCV714" s="34"/>
      <c r="FCW714" s="37"/>
      <c r="FCX714" s="38"/>
      <c r="FCY714" s="34"/>
      <c r="FCZ714" s="39"/>
      <c r="FDA714" s="39"/>
      <c r="FDB714" s="39"/>
      <c r="FDC714" s="39"/>
      <c r="FDD714" s="39"/>
      <c r="FDE714" s="39"/>
      <c r="FDF714" s="39"/>
      <c r="FDG714" s="39"/>
      <c r="FDH714" s="39"/>
      <c r="FDI714" s="39"/>
      <c r="FDJ714" s="39"/>
      <c r="FDK714" s="37"/>
      <c r="FDL714" s="37"/>
      <c r="FDM714" s="37"/>
      <c r="FDN714" s="37"/>
      <c r="FDO714" s="34"/>
      <c r="FDP714" s="40"/>
      <c r="FDQ714" s="34"/>
      <c r="FDR714" s="34"/>
      <c r="FDS714" s="35"/>
      <c r="FDT714" s="36"/>
      <c r="FDU714" s="37"/>
      <c r="FDV714" s="34"/>
      <c r="FDW714" s="34"/>
      <c r="FDX714" s="41"/>
      <c r="FDY714" s="41"/>
      <c r="FDZ714" s="41"/>
      <c r="FEA714" s="41"/>
      <c r="FEB714" s="36"/>
      <c r="FEC714" s="41"/>
      <c r="FED714" s="36"/>
      <c r="FEE714" s="34"/>
      <c r="FEF714" s="34"/>
      <c r="FEG714" s="37"/>
      <c r="FEH714" s="38"/>
      <c r="FEI714" s="34"/>
      <c r="FEJ714" s="39"/>
      <c r="FEK714" s="39"/>
      <c r="FEL714" s="39"/>
      <c r="FEM714" s="39"/>
      <c r="FEN714" s="39"/>
      <c r="FEO714" s="39"/>
      <c r="FEP714" s="39"/>
      <c r="FEQ714" s="39"/>
      <c r="FER714" s="39"/>
      <c r="FES714" s="39"/>
      <c r="FET714" s="39"/>
      <c r="FEU714" s="37"/>
      <c r="FEV714" s="37"/>
      <c r="FEW714" s="37"/>
      <c r="FEX714" s="37"/>
      <c r="FEY714" s="34"/>
      <c r="FEZ714" s="40"/>
      <c r="FFA714" s="34"/>
      <c r="FFB714" s="34"/>
      <c r="FFC714" s="35"/>
      <c r="FFD714" s="36"/>
      <c r="FFE714" s="37"/>
      <c r="FFF714" s="34"/>
      <c r="FFG714" s="34"/>
      <c r="FFH714" s="41"/>
      <c r="FFI714" s="41"/>
      <c r="FFJ714" s="41"/>
      <c r="FFK714" s="41"/>
      <c r="FFL714" s="36"/>
      <c r="FFM714" s="41"/>
      <c r="FFN714" s="36"/>
      <c r="FFO714" s="34"/>
      <c r="FFP714" s="34"/>
      <c r="FFQ714" s="37"/>
      <c r="FFR714" s="38"/>
      <c r="FFS714" s="34"/>
      <c r="FFT714" s="39"/>
      <c r="FFU714" s="39"/>
      <c r="FFV714" s="39"/>
      <c r="FFW714" s="39"/>
      <c r="FFX714" s="39"/>
      <c r="FFY714" s="39"/>
      <c r="FFZ714" s="39"/>
      <c r="FGA714" s="39"/>
      <c r="FGB714" s="39"/>
      <c r="FGC714" s="39"/>
      <c r="FGD714" s="39"/>
      <c r="FGE714" s="37"/>
      <c r="FGF714" s="37"/>
      <c r="FGG714" s="37"/>
      <c r="FGH714" s="37"/>
      <c r="FGI714" s="34"/>
      <c r="FGJ714" s="40"/>
      <c r="FGK714" s="34"/>
      <c r="FGL714" s="34"/>
      <c r="FGM714" s="35"/>
      <c r="FGN714" s="36"/>
      <c r="FGO714" s="37"/>
      <c r="FGP714" s="34"/>
      <c r="FGQ714" s="34"/>
      <c r="FGR714" s="41"/>
      <c r="FGS714" s="41"/>
      <c r="FGT714" s="41"/>
      <c r="FGU714" s="41"/>
      <c r="FGV714" s="36"/>
      <c r="FGW714" s="41"/>
      <c r="FGX714" s="36"/>
      <c r="FGY714" s="34"/>
      <c r="FGZ714" s="34"/>
      <c r="FHA714" s="37"/>
      <c r="FHB714" s="38"/>
      <c r="FHC714" s="34"/>
      <c r="FHD714" s="39"/>
      <c r="FHE714" s="39"/>
      <c r="FHF714" s="39"/>
      <c r="FHG714" s="39"/>
      <c r="FHH714" s="39"/>
      <c r="FHI714" s="39"/>
      <c r="FHJ714" s="39"/>
      <c r="FHK714" s="39"/>
      <c r="FHL714" s="39"/>
      <c r="FHM714" s="39"/>
      <c r="FHN714" s="39"/>
      <c r="FHO714" s="37"/>
      <c r="FHP714" s="37"/>
      <c r="FHQ714" s="37"/>
      <c r="FHR714" s="37"/>
      <c r="FHS714" s="34"/>
      <c r="FHT714" s="40"/>
      <c r="FHU714" s="34"/>
      <c r="FHV714" s="34"/>
      <c r="FHW714" s="35"/>
      <c r="FHX714" s="36"/>
      <c r="FHY714" s="37"/>
      <c r="FHZ714" s="34"/>
      <c r="FIA714" s="34"/>
      <c r="FIB714" s="41"/>
      <c r="FIC714" s="41"/>
      <c r="FID714" s="41"/>
      <c r="FIE714" s="41"/>
      <c r="FIF714" s="36"/>
      <c r="FIG714" s="41"/>
      <c r="FIH714" s="36"/>
      <c r="FII714" s="34"/>
      <c r="FIJ714" s="34"/>
      <c r="FIK714" s="37"/>
      <c r="FIL714" s="38"/>
      <c r="FIM714" s="34"/>
      <c r="FIN714" s="39"/>
      <c r="FIO714" s="39"/>
      <c r="FIP714" s="39"/>
      <c r="FIQ714" s="39"/>
      <c r="FIR714" s="39"/>
      <c r="FIS714" s="39"/>
      <c r="FIT714" s="39"/>
      <c r="FIU714" s="39"/>
      <c r="FIV714" s="39"/>
      <c r="FIW714" s="39"/>
      <c r="FIX714" s="39"/>
      <c r="FIY714" s="37"/>
      <c r="FIZ714" s="37"/>
      <c r="FJA714" s="37"/>
      <c r="FJB714" s="37"/>
      <c r="FJC714" s="34"/>
      <c r="FJD714" s="40"/>
      <c r="FJE714" s="34"/>
      <c r="FJF714" s="34"/>
      <c r="FJG714" s="35"/>
      <c r="FJH714" s="36"/>
      <c r="FJI714" s="37"/>
      <c r="FJJ714" s="34"/>
      <c r="FJK714" s="34"/>
      <c r="FJL714" s="41"/>
      <c r="FJM714" s="41"/>
      <c r="FJN714" s="41"/>
      <c r="FJO714" s="41"/>
      <c r="FJP714" s="36"/>
      <c r="FJQ714" s="41"/>
      <c r="FJR714" s="36"/>
      <c r="FJS714" s="34"/>
      <c r="FJT714" s="34"/>
      <c r="FJU714" s="37"/>
      <c r="FJV714" s="38"/>
      <c r="FJW714" s="34"/>
      <c r="FJX714" s="39"/>
      <c r="FJY714" s="39"/>
      <c r="FJZ714" s="39"/>
      <c r="FKA714" s="39"/>
      <c r="FKB714" s="39"/>
      <c r="FKC714" s="39"/>
      <c r="FKD714" s="39"/>
      <c r="FKE714" s="39"/>
      <c r="FKF714" s="39"/>
      <c r="FKG714" s="39"/>
      <c r="FKH714" s="39"/>
      <c r="FKI714" s="37"/>
      <c r="FKJ714" s="37"/>
      <c r="FKK714" s="37"/>
      <c r="FKL714" s="37"/>
      <c r="FKM714" s="34"/>
      <c r="FKN714" s="40"/>
      <c r="FKO714" s="34"/>
      <c r="FKP714" s="34"/>
      <c r="FKQ714" s="35"/>
      <c r="FKR714" s="36"/>
      <c r="FKS714" s="37"/>
      <c r="FKT714" s="34"/>
      <c r="FKU714" s="34"/>
      <c r="FKV714" s="41"/>
      <c r="FKW714" s="41"/>
      <c r="FKX714" s="41"/>
      <c r="FKY714" s="41"/>
      <c r="FKZ714" s="36"/>
      <c r="FLA714" s="41"/>
      <c r="FLB714" s="36"/>
      <c r="FLC714" s="34"/>
      <c r="FLD714" s="34"/>
      <c r="FLE714" s="37"/>
      <c r="FLF714" s="38"/>
      <c r="FLG714" s="34"/>
      <c r="FLH714" s="39"/>
      <c r="FLI714" s="39"/>
      <c r="FLJ714" s="39"/>
      <c r="FLK714" s="39"/>
      <c r="FLL714" s="39"/>
      <c r="FLM714" s="39"/>
      <c r="FLN714" s="39"/>
      <c r="FLO714" s="39"/>
      <c r="FLP714" s="39"/>
      <c r="FLQ714" s="39"/>
      <c r="FLR714" s="39"/>
      <c r="FLS714" s="37"/>
      <c r="FLT714" s="37"/>
      <c r="FLU714" s="37"/>
      <c r="FLV714" s="37"/>
      <c r="FLW714" s="34"/>
      <c r="FLX714" s="40"/>
      <c r="FLY714" s="34"/>
      <c r="FLZ714" s="34"/>
      <c r="FMA714" s="35"/>
      <c r="FMB714" s="36"/>
      <c r="FMC714" s="37"/>
      <c r="FMD714" s="34"/>
      <c r="FME714" s="34"/>
      <c r="FMF714" s="41"/>
      <c r="FMG714" s="41"/>
      <c r="FMH714" s="41"/>
      <c r="FMI714" s="41"/>
      <c r="FMJ714" s="36"/>
      <c r="FMK714" s="41"/>
      <c r="FML714" s="36"/>
      <c r="FMM714" s="34"/>
      <c r="FMN714" s="34"/>
      <c r="FMO714" s="37"/>
      <c r="FMP714" s="38"/>
      <c r="FMQ714" s="34"/>
      <c r="FMR714" s="39"/>
      <c r="FMS714" s="39"/>
      <c r="FMT714" s="39"/>
      <c r="FMU714" s="39"/>
      <c r="FMV714" s="39"/>
      <c r="FMW714" s="39"/>
      <c r="FMX714" s="39"/>
      <c r="FMY714" s="39"/>
      <c r="FMZ714" s="39"/>
      <c r="FNA714" s="39"/>
      <c r="FNB714" s="39"/>
      <c r="FNC714" s="37"/>
      <c r="FND714" s="37"/>
      <c r="FNE714" s="37"/>
      <c r="FNF714" s="37"/>
      <c r="FNG714" s="34"/>
      <c r="FNH714" s="40"/>
      <c r="FNI714" s="34"/>
      <c r="FNJ714" s="34"/>
      <c r="FNK714" s="35"/>
      <c r="FNL714" s="36"/>
      <c r="FNM714" s="37"/>
      <c r="FNN714" s="34"/>
      <c r="FNO714" s="34"/>
      <c r="FNP714" s="41"/>
      <c r="FNQ714" s="41"/>
      <c r="FNR714" s="41"/>
      <c r="FNS714" s="41"/>
      <c r="FNT714" s="36"/>
      <c r="FNU714" s="41"/>
      <c r="FNV714" s="36"/>
      <c r="FNW714" s="34"/>
      <c r="FNX714" s="34"/>
      <c r="FNY714" s="37"/>
      <c r="FNZ714" s="38"/>
      <c r="FOA714" s="34"/>
      <c r="FOB714" s="39"/>
      <c r="FOC714" s="39"/>
      <c r="FOD714" s="39"/>
      <c r="FOE714" s="39"/>
      <c r="FOF714" s="39"/>
      <c r="FOG714" s="39"/>
      <c r="FOH714" s="39"/>
      <c r="FOI714" s="39"/>
      <c r="FOJ714" s="39"/>
      <c r="FOK714" s="39"/>
      <c r="FOL714" s="39"/>
      <c r="FOM714" s="37"/>
      <c r="FON714" s="37"/>
      <c r="FOO714" s="37"/>
      <c r="FOP714" s="37"/>
      <c r="FOQ714" s="34"/>
      <c r="FOR714" s="40"/>
      <c r="FOS714" s="34"/>
      <c r="FOT714" s="34"/>
      <c r="FOU714" s="35"/>
      <c r="FOV714" s="36"/>
      <c r="FOW714" s="37"/>
      <c r="FOX714" s="34"/>
      <c r="FOY714" s="34"/>
      <c r="FOZ714" s="41"/>
      <c r="FPA714" s="41"/>
      <c r="FPB714" s="41"/>
      <c r="FPC714" s="41"/>
      <c r="FPD714" s="36"/>
      <c r="FPE714" s="41"/>
      <c r="FPF714" s="36"/>
      <c r="FPG714" s="34"/>
      <c r="FPH714" s="34"/>
      <c r="FPI714" s="37"/>
      <c r="FPJ714" s="38"/>
      <c r="FPK714" s="34"/>
      <c r="FPL714" s="39"/>
      <c r="FPM714" s="39"/>
      <c r="FPN714" s="39"/>
      <c r="FPO714" s="39"/>
      <c r="FPP714" s="39"/>
      <c r="FPQ714" s="39"/>
      <c r="FPR714" s="39"/>
      <c r="FPS714" s="39"/>
      <c r="FPT714" s="39"/>
      <c r="FPU714" s="39"/>
      <c r="FPV714" s="39"/>
      <c r="FPW714" s="37"/>
      <c r="FPX714" s="37"/>
      <c r="FPY714" s="37"/>
      <c r="FPZ714" s="37"/>
      <c r="FQA714" s="34"/>
      <c r="FQB714" s="40"/>
      <c r="FQC714" s="34"/>
      <c r="FQD714" s="34"/>
      <c r="FQE714" s="35"/>
      <c r="FQF714" s="36"/>
      <c r="FQG714" s="37"/>
      <c r="FQH714" s="34"/>
      <c r="FQI714" s="34"/>
      <c r="FQJ714" s="41"/>
      <c r="FQK714" s="41"/>
      <c r="FQL714" s="41"/>
      <c r="FQM714" s="41"/>
      <c r="FQN714" s="36"/>
      <c r="FQO714" s="41"/>
      <c r="FQP714" s="36"/>
      <c r="FQQ714" s="34"/>
      <c r="FQR714" s="34"/>
      <c r="FQS714" s="37"/>
      <c r="FQT714" s="38"/>
      <c r="FQU714" s="34"/>
      <c r="FQV714" s="39"/>
      <c r="FQW714" s="39"/>
      <c r="FQX714" s="39"/>
      <c r="FQY714" s="39"/>
      <c r="FQZ714" s="39"/>
      <c r="FRA714" s="39"/>
      <c r="FRB714" s="39"/>
      <c r="FRC714" s="39"/>
      <c r="FRD714" s="39"/>
      <c r="FRE714" s="39"/>
      <c r="FRF714" s="39"/>
      <c r="FRG714" s="37"/>
      <c r="FRH714" s="37"/>
      <c r="FRI714" s="37"/>
      <c r="FRJ714" s="37"/>
      <c r="FRK714" s="34"/>
      <c r="FRL714" s="40"/>
      <c r="FRM714" s="34"/>
      <c r="FRN714" s="34"/>
      <c r="FRO714" s="35"/>
      <c r="FRP714" s="36"/>
      <c r="FRQ714" s="37"/>
      <c r="FRR714" s="34"/>
      <c r="FRS714" s="34"/>
      <c r="FRT714" s="41"/>
      <c r="FRU714" s="41"/>
      <c r="FRV714" s="41"/>
      <c r="FRW714" s="41"/>
      <c r="FRX714" s="36"/>
      <c r="FRY714" s="41"/>
      <c r="FRZ714" s="36"/>
      <c r="FSA714" s="34"/>
      <c r="FSB714" s="34"/>
      <c r="FSC714" s="37"/>
      <c r="FSD714" s="38"/>
      <c r="FSE714" s="34"/>
      <c r="FSF714" s="39"/>
      <c r="FSG714" s="39"/>
      <c r="FSH714" s="39"/>
      <c r="FSI714" s="39"/>
      <c r="FSJ714" s="39"/>
      <c r="FSK714" s="39"/>
      <c r="FSL714" s="39"/>
      <c r="FSM714" s="39"/>
      <c r="FSN714" s="39"/>
      <c r="FSO714" s="39"/>
      <c r="FSP714" s="39"/>
      <c r="FSQ714" s="37"/>
      <c r="FSR714" s="37"/>
      <c r="FSS714" s="37"/>
      <c r="FST714" s="37"/>
      <c r="FSU714" s="34"/>
      <c r="FSV714" s="40"/>
      <c r="FSW714" s="34"/>
      <c r="FSX714" s="34"/>
      <c r="FSY714" s="35"/>
      <c r="FSZ714" s="36"/>
      <c r="FTA714" s="37"/>
      <c r="FTB714" s="34"/>
      <c r="FTC714" s="34"/>
      <c r="FTD714" s="41"/>
      <c r="FTE714" s="41"/>
      <c r="FTF714" s="41"/>
      <c r="FTG714" s="41"/>
      <c r="FTH714" s="36"/>
      <c r="FTI714" s="41"/>
      <c r="FTJ714" s="36"/>
      <c r="FTK714" s="34"/>
      <c r="FTL714" s="34"/>
      <c r="FTM714" s="37"/>
      <c r="FTN714" s="38"/>
      <c r="FTO714" s="34"/>
      <c r="FTP714" s="39"/>
      <c r="FTQ714" s="39"/>
      <c r="FTR714" s="39"/>
      <c r="FTS714" s="39"/>
      <c r="FTT714" s="39"/>
      <c r="FTU714" s="39"/>
      <c r="FTV714" s="39"/>
      <c r="FTW714" s="39"/>
      <c r="FTX714" s="39"/>
      <c r="FTY714" s="39"/>
      <c r="FTZ714" s="39"/>
      <c r="FUA714" s="37"/>
      <c r="FUB714" s="37"/>
      <c r="FUC714" s="37"/>
      <c r="FUD714" s="37"/>
      <c r="FUE714" s="34"/>
      <c r="FUF714" s="40"/>
      <c r="FUG714" s="34"/>
      <c r="FUH714" s="34"/>
      <c r="FUI714" s="35"/>
      <c r="FUJ714" s="36"/>
      <c r="FUK714" s="37"/>
      <c r="FUL714" s="34"/>
      <c r="FUM714" s="34"/>
      <c r="FUN714" s="41"/>
      <c r="FUO714" s="41"/>
      <c r="FUP714" s="41"/>
      <c r="FUQ714" s="41"/>
      <c r="FUR714" s="36"/>
      <c r="FUS714" s="41"/>
      <c r="FUT714" s="36"/>
      <c r="FUU714" s="34"/>
      <c r="FUV714" s="34"/>
      <c r="FUW714" s="37"/>
      <c r="FUX714" s="38"/>
      <c r="FUY714" s="34"/>
      <c r="FUZ714" s="39"/>
      <c r="FVA714" s="39"/>
      <c r="FVB714" s="39"/>
      <c r="FVC714" s="39"/>
      <c r="FVD714" s="39"/>
      <c r="FVE714" s="39"/>
      <c r="FVF714" s="39"/>
      <c r="FVG714" s="39"/>
      <c r="FVH714" s="39"/>
      <c r="FVI714" s="39"/>
      <c r="FVJ714" s="39"/>
      <c r="FVK714" s="37"/>
      <c r="FVL714" s="37"/>
      <c r="FVM714" s="37"/>
      <c r="FVN714" s="37"/>
      <c r="FVO714" s="34"/>
      <c r="FVP714" s="40"/>
      <c r="FVQ714" s="34"/>
      <c r="FVR714" s="34"/>
      <c r="FVS714" s="35"/>
      <c r="FVT714" s="36"/>
      <c r="FVU714" s="37"/>
      <c r="FVV714" s="34"/>
      <c r="FVW714" s="34"/>
      <c r="FVX714" s="41"/>
      <c r="FVY714" s="41"/>
      <c r="FVZ714" s="41"/>
      <c r="FWA714" s="41"/>
      <c r="FWB714" s="36"/>
      <c r="FWC714" s="41"/>
      <c r="FWD714" s="36"/>
      <c r="FWE714" s="34"/>
      <c r="FWF714" s="34"/>
      <c r="FWG714" s="37"/>
      <c r="FWH714" s="38"/>
      <c r="FWI714" s="34"/>
      <c r="FWJ714" s="39"/>
      <c r="FWK714" s="39"/>
      <c r="FWL714" s="39"/>
      <c r="FWM714" s="39"/>
      <c r="FWN714" s="39"/>
      <c r="FWO714" s="39"/>
      <c r="FWP714" s="39"/>
      <c r="FWQ714" s="39"/>
      <c r="FWR714" s="39"/>
      <c r="FWS714" s="39"/>
      <c r="FWT714" s="39"/>
      <c r="FWU714" s="37"/>
      <c r="FWV714" s="37"/>
      <c r="FWW714" s="37"/>
      <c r="FWX714" s="37"/>
      <c r="FWY714" s="34"/>
      <c r="FWZ714" s="40"/>
      <c r="FXA714" s="34"/>
      <c r="FXB714" s="34"/>
      <c r="FXC714" s="35"/>
      <c r="FXD714" s="36"/>
      <c r="FXE714" s="37"/>
      <c r="FXF714" s="34"/>
      <c r="FXG714" s="34"/>
      <c r="FXH714" s="41"/>
      <c r="FXI714" s="41"/>
      <c r="FXJ714" s="41"/>
      <c r="FXK714" s="41"/>
      <c r="FXL714" s="36"/>
      <c r="FXM714" s="41"/>
      <c r="FXN714" s="36"/>
      <c r="FXO714" s="34"/>
      <c r="FXP714" s="34"/>
      <c r="FXQ714" s="37"/>
      <c r="FXR714" s="38"/>
      <c r="FXS714" s="34"/>
      <c r="FXT714" s="39"/>
      <c r="FXU714" s="39"/>
      <c r="FXV714" s="39"/>
      <c r="FXW714" s="39"/>
      <c r="FXX714" s="39"/>
      <c r="FXY714" s="39"/>
      <c r="FXZ714" s="39"/>
      <c r="FYA714" s="39"/>
      <c r="FYB714" s="39"/>
      <c r="FYC714" s="39"/>
      <c r="FYD714" s="39"/>
      <c r="FYE714" s="37"/>
      <c r="FYF714" s="37"/>
      <c r="FYG714" s="37"/>
      <c r="FYH714" s="37"/>
      <c r="FYI714" s="34"/>
      <c r="FYJ714" s="40"/>
      <c r="FYK714" s="34"/>
      <c r="FYL714" s="34"/>
      <c r="FYM714" s="35"/>
      <c r="FYN714" s="36"/>
      <c r="FYO714" s="37"/>
      <c r="FYP714" s="34"/>
      <c r="FYQ714" s="34"/>
      <c r="FYR714" s="41"/>
      <c r="FYS714" s="41"/>
      <c r="FYT714" s="41"/>
      <c r="FYU714" s="41"/>
      <c r="FYV714" s="36"/>
      <c r="FYW714" s="41"/>
      <c r="FYX714" s="36"/>
      <c r="FYY714" s="34"/>
      <c r="FYZ714" s="34"/>
      <c r="FZA714" s="37"/>
      <c r="FZB714" s="38"/>
      <c r="FZC714" s="34"/>
      <c r="FZD714" s="39"/>
      <c r="FZE714" s="39"/>
      <c r="FZF714" s="39"/>
      <c r="FZG714" s="39"/>
      <c r="FZH714" s="39"/>
      <c r="FZI714" s="39"/>
      <c r="FZJ714" s="39"/>
      <c r="FZK714" s="39"/>
      <c r="FZL714" s="39"/>
      <c r="FZM714" s="39"/>
      <c r="FZN714" s="39"/>
      <c r="FZO714" s="37"/>
      <c r="FZP714" s="37"/>
      <c r="FZQ714" s="37"/>
      <c r="FZR714" s="37"/>
      <c r="FZS714" s="34"/>
      <c r="FZT714" s="40"/>
      <c r="FZU714" s="34"/>
      <c r="FZV714" s="34"/>
      <c r="FZW714" s="35"/>
      <c r="FZX714" s="36"/>
      <c r="FZY714" s="37"/>
      <c r="FZZ714" s="34"/>
      <c r="GAA714" s="34"/>
      <c r="GAB714" s="41"/>
      <c r="GAC714" s="41"/>
      <c r="GAD714" s="41"/>
      <c r="GAE714" s="41"/>
      <c r="GAF714" s="36"/>
      <c r="GAG714" s="41"/>
      <c r="GAH714" s="36"/>
      <c r="GAI714" s="34"/>
      <c r="GAJ714" s="34"/>
      <c r="GAK714" s="37"/>
      <c r="GAL714" s="38"/>
      <c r="GAM714" s="34"/>
      <c r="GAN714" s="39"/>
      <c r="GAO714" s="39"/>
      <c r="GAP714" s="39"/>
      <c r="GAQ714" s="39"/>
      <c r="GAR714" s="39"/>
      <c r="GAS714" s="39"/>
      <c r="GAT714" s="39"/>
      <c r="GAU714" s="39"/>
      <c r="GAV714" s="39"/>
      <c r="GAW714" s="39"/>
      <c r="GAX714" s="39"/>
      <c r="GAY714" s="37"/>
      <c r="GAZ714" s="37"/>
      <c r="GBA714" s="37"/>
      <c r="GBB714" s="37"/>
      <c r="GBC714" s="34"/>
      <c r="GBD714" s="40"/>
      <c r="GBE714" s="34"/>
      <c r="GBF714" s="34"/>
      <c r="GBG714" s="35"/>
      <c r="GBH714" s="36"/>
      <c r="GBI714" s="37"/>
      <c r="GBJ714" s="34"/>
      <c r="GBK714" s="34"/>
      <c r="GBL714" s="41"/>
      <c r="GBM714" s="41"/>
      <c r="GBN714" s="41"/>
      <c r="GBO714" s="41"/>
      <c r="GBP714" s="36"/>
      <c r="GBQ714" s="41"/>
      <c r="GBR714" s="36"/>
      <c r="GBS714" s="34"/>
      <c r="GBT714" s="34"/>
      <c r="GBU714" s="37"/>
      <c r="GBV714" s="38"/>
      <c r="GBW714" s="34"/>
      <c r="GBX714" s="39"/>
      <c r="GBY714" s="39"/>
      <c r="GBZ714" s="39"/>
      <c r="GCA714" s="39"/>
      <c r="GCB714" s="39"/>
      <c r="GCC714" s="39"/>
      <c r="GCD714" s="39"/>
      <c r="GCE714" s="39"/>
      <c r="GCF714" s="39"/>
      <c r="GCG714" s="39"/>
      <c r="GCH714" s="39"/>
      <c r="GCI714" s="37"/>
      <c r="GCJ714" s="37"/>
      <c r="GCK714" s="37"/>
      <c r="GCL714" s="37"/>
      <c r="GCM714" s="34"/>
      <c r="GCN714" s="40"/>
      <c r="GCO714" s="34"/>
      <c r="GCP714" s="34"/>
      <c r="GCQ714" s="35"/>
      <c r="GCR714" s="36"/>
      <c r="GCS714" s="37"/>
      <c r="GCT714" s="34"/>
      <c r="GCU714" s="34"/>
      <c r="GCV714" s="41"/>
      <c r="GCW714" s="41"/>
      <c r="GCX714" s="41"/>
      <c r="GCY714" s="41"/>
      <c r="GCZ714" s="36"/>
      <c r="GDA714" s="41"/>
      <c r="GDB714" s="36"/>
      <c r="GDC714" s="34"/>
      <c r="GDD714" s="34"/>
      <c r="GDE714" s="37"/>
      <c r="GDF714" s="38"/>
      <c r="GDG714" s="34"/>
      <c r="GDH714" s="39"/>
      <c r="GDI714" s="39"/>
      <c r="GDJ714" s="39"/>
      <c r="GDK714" s="39"/>
      <c r="GDL714" s="39"/>
      <c r="GDM714" s="39"/>
      <c r="GDN714" s="39"/>
      <c r="GDO714" s="39"/>
      <c r="GDP714" s="39"/>
      <c r="GDQ714" s="39"/>
      <c r="GDR714" s="39"/>
      <c r="GDS714" s="37"/>
      <c r="GDT714" s="37"/>
      <c r="GDU714" s="37"/>
      <c r="GDV714" s="37"/>
      <c r="GDW714" s="34"/>
      <c r="GDX714" s="40"/>
      <c r="GDY714" s="34"/>
      <c r="GDZ714" s="34"/>
      <c r="GEA714" s="35"/>
      <c r="GEB714" s="36"/>
      <c r="GEC714" s="37"/>
      <c r="GED714" s="34"/>
      <c r="GEE714" s="34"/>
      <c r="GEF714" s="41"/>
      <c r="GEG714" s="41"/>
      <c r="GEH714" s="41"/>
      <c r="GEI714" s="41"/>
      <c r="GEJ714" s="36"/>
      <c r="GEK714" s="41"/>
      <c r="GEL714" s="36"/>
      <c r="GEM714" s="34"/>
      <c r="GEN714" s="34"/>
      <c r="GEO714" s="37"/>
      <c r="GEP714" s="38"/>
      <c r="GEQ714" s="34"/>
      <c r="GER714" s="39"/>
      <c r="GES714" s="39"/>
      <c r="GET714" s="39"/>
      <c r="GEU714" s="39"/>
      <c r="GEV714" s="39"/>
      <c r="GEW714" s="39"/>
      <c r="GEX714" s="39"/>
      <c r="GEY714" s="39"/>
      <c r="GEZ714" s="39"/>
      <c r="GFA714" s="39"/>
      <c r="GFB714" s="39"/>
      <c r="GFC714" s="37"/>
      <c r="GFD714" s="37"/>
      <c r="GFE714" s="37"/>
      <c r="GFF714" s="37"/>
      <c r="GFG714" s="34"/>
      <c r="GFH714" s="40"/>
      <c r="GFI714" s="34"/>
      <c r="GFJ714" s="34"/>
      <c r="GFK714" s="35"/>
      <c r="GFL714" s="36"/>
      <c r="GFM714" s="37"/>
      <c r="GFN714" s="34"/>
      <c r="GFO714" s="34"/>
      <c r="GFP714" s="41"/>
      <c r="GFQ714" s="41"/>
      <c r="GFR714" s="41"/>
      <c r="GFS714" s="41"/>
      <c r="GFT714" s="36"/>
      <c r="GFU714" s="41"/>
      <c r="GFV714" s="36"/>
      <c r="GFW714" s="34"/>
      <c r="GFX714" s="34"/>
      <c r="GFY714" s="37"/>
      <c r="GFZ714" s="38"/>
      <c r="GGA714" s="34"/>
      <c r="GGB714" s="39"/>
      <c r="GGC714" s="39"/>
      <c r="GGD714" s="39"/>
      <c r="GGE714" s="39"/>
      <c r="GGF714" s="39"/>
      <c r="GGG714" s="39"/>
      <c r="GGH714" s="39"/>
      <c r="GGI714" s="39"/>
      <c r="GGJ714" s="39"/>
      <c r="GGK714" s="39"/>
      <c r="GGL714" s="39"/>
      <c r="GGM714" s="37"/>
      <c r="GGN714" s="37"/>
      <c r="GGO714" s="37"/>
      <c r="GGP714" s="37"/>
      <c r="GGQ714" s="34"/>
      <c r="GGR714" s="40"/>
      <c r="GGS714" s="34"/>
      <c r="GGT714" s="34"/>
      <c r="GGU714" s="35"/>
      <c r="GGV714" s="36"/>
      <c r="GGW714" s="37"/>
      <c r="GGX714" s="34"/>
      <c r="GGY714" s="34"/>
      <c r="GGZ714" s="41"/>
      <c r="GHA714" s="41"/>
      <c r="GHB714" s="41"/>
      <c r="GHC714" s="41"/>
      <c r="GHD714" s="36"/>
      <c r="GHE714" s="41"/>
      <c r="GHF714" s="36"/>
      <c r="GHG714" s="34"/>
      <c r="GHH714" s="34"/>
      <c r="GHI714" s="37"/>
      <c r="GHJ714" s="38"/>
      <c r="GHK714" s="34"/>
      <c r="GHL714" s="39"/>
      <c r="GHM714" s="39"/>
      <c r="GHN714" s="39"/>
      <c r="GHO714" s="39"/>
      <c r="GHP714" s="39"/>
      <c r="GHQ714" s="39"/>
      <c r="GHR714" s="39"/>
      <c r="GHS714" s="39"/>
      <c r="GHT714" s="39"/>
      <c r="GHU714" s="39"/>
      <c r="GHV714" s="39"/>
      <c r="GHW714" s="37"/>
      <c r="GHX714" s="37"/>
      <c r="GHY714" s="37"/>
      <c r="GHZ714" s="37"/>
      <c r="GIA714" s="34"/>
      <c r="GIB714" s="40"/>
      <c r="GIC714" s="34"/>
      <c r="GID714" s="34"/>
      <c r="GIE714" s="35"/>
      <c r="GIF714" s="36"/>
      <c r="GIG714" s="37"/>
      <c r="GIH714" s="34"/>
      <c r="GII714" s="34"/>
      <c r="GIJ714" s="41"/>
      <c r="GIK714" s="41"/>
      <c r="GIL714" s="41"/>
      <c r="GIM714" s="41"/>
      <c r="GIN714" s="36"/>
      <c r="GIO714" s="41"/>
      <c r="GIP714" s="36"/>
      <c r="GIQ714" s="34"/>
      <c r="GIR714" s="34"/>
      <c r="GIS714" s="37"/>
      <c r="GIT714" s="38"/>
      <c r="GIU714" s="34"/>
      <c r="GIV714" s="39"/>
      <c r="GIW714" s="39"/>
      <c r="GIX714" s="39"/>
      <c r="GIY714" s="39"/>
      <c r="GIZ714" s="39"/>
      <c r="GJA714" s="39"/>
      <c r="GJB714" s="39"/>
      <c r="GJC714" s="39"/>
      <c r="GJD714" s="39"/>
      <c r="GJE714" s="39"/>
      <c r="GJF714" s="39"/>
      <c r="GJG714" s="37"/>
      <c r="GJH714" s="37"/>
      <c r="GJI714" s="37"/>
      <c r="GJJ714" s="37"/>
      <c r="GJK714" s="34"/>
      <c r="GJL714" s="40"/>
      <c r="GJM714" s="34"/>
      <c r="GJN714" s="34"/>
      <c r="GJO714" s="35"/>
      <c r="GJP714" s="36"/>
      <c r="GJQ714" s="37"/>
      <c r="GJR714" s="34"/>
      <c r="GJS714" s="34"/>
      <c r="GJT714" s="41"/>
      <c r="GJU714" s="41"/>
      <c r="GJV714" s="41"/>
      <c r="GJW714" s="41"/>
      <c r="GJX714" s="36"/>
      <c r="GJY714" s="41"/>
      <c r="GJZ714" s="36"/>
      <c r="GKA714" s="34"/>
      <c r="GKB714" s="34"/>
      <c r="GKC714" s="37"/>
      <c r="GKD714" s="38"/>
      <c r="GKE714" s="34"/>
      <c r="GKF714" s="39"/>
      <c r="GKG714" s="39"/>
      <c r="GKH714" s="39"/>
      <c r="GKI714" s="39"/>
      <c r="GKJ714" s="39"/>
      <c r="GKK714" s="39"/>
      <c r="GKL714" s="39"/>
      <c r="GKM714" s="39"/>
      <c r="GKN714" s="39"/>
      <c r="GKO714" s="39"/>
      <c r="GKP714" s="39"/>
      <c r="GKQ714" s="37"/>
      <c r="GKR714" s="37"/>
      <c r="GKS714" s="37"/>
      <c r="GKT714" s="37"/>
      <c r="GKU714" s="34"/>
      <c r="GKV714" s="40"/>
      <c r="GKW714" s="34"/>
      <c r="GKX714" s="34"/>
      <c r="GKY714" s="35"/>
      <c r="GKZ714" s="36"/>
      <c r="GLA714" s="37"/>
      <c r="GLB714" s="34"/>
      <c r="GLC714" s="34"/>
      <c r="GLD714" s="41"/>
      <c r="GLE714" s="41"/>
      <c r="GLF714" s="41"/>
      <c r="GLG714" s="41"/>
      <c r="GLH714" s="36"/>
      <c r="GLI714" s="41"/>
      <c r="GLJ714" s="36"/>
      <c r="GLK714" s="34"/>
      <c r="GLL714" s="34"/>
      <c r="GLM714" s="37"/>
      <c r="GLN714" s="38"/>
      <c r="GLO714" s="34"/>
      <c r="GLP714" s="39"/>
      <c r="GLQ714" s="39"/>
      <c r="GLR714" s="39"/>
      <c r="GLS714" s="39"/>
      <c r="GLT714" s="39"/>
      <c r="GLU714" s="39"/>
      <c r="GLV714" s="39"/>
      <c r="GLW714" s="39"/>
      <c r="GLX714" s="39"/>
      <c r="GLY714" s="39"/>
      <c r="GLZ714" s="39"/>
      <c r="GMA714" s="37"/>
      <c r="GMB714" s="37"/>
      <c r="GMC714" s="37"/>
      <c r="GMD714" s="37"/>
      <c r="GME714" s="34"/>
      <c r="GMF714" s="40"/>
      <c r="GMG714" s="34"/>
      <c r="GMH714" s="34"/>
      <c r="GMI714" s="35"/>
      <c r="GMJ714" s="36"/>
      <c r="GMK714" s="37"/>
      <c r="GML714" s="34"/>
      <c r="GMM714" s="34"/>
      <c r="GMN714" s="41"/>
      <c r="GMO714" s="41"/>
      <c r="GMP714" s="41"/>
      <c r="GMQ714" s="41"/>
      <c r="GMR714" s="36"/>
      <c r="GMS714" s="41"/>
      <c r="GMT714" s="36"/>
      <c r="GMU714" s="34"/>
      <c r="GMV714" s="34"/>
      <c r="GMW714" s="37"/>
      <c r="GMX714" s="38"/>
      <c r="GMY714" s="34"/>
      <c r="GMZ714" s="39"/>
      <c r="GNA714" s="39"/>
      <c r="GNB714" s="39"/>
      <c r="GNC714" s="39"/>
      <c r="GND714" s="39"/>
      <c r="GNE714" s="39"/>
      <c r="GNF714" s="39"/>
      <c r="GNG714" s="39"/>
      <c r="GNH714" s="39"/>
      <c r="GNI714" s="39"/>
      <c r="GNJ714" s="39"/>
      <c r="GNK714" s="37"/>
      <c r="GNL714" s="37"/>
      <c r="GNM714" s="37"/>
      <c r="GNN714" s="37"/>
      <c r="GNO714" s="34"/>
      <c r="GNP714" s="40"/>
      <c r="GNQ714" s="34"/>
      <c r="GNR714" s="34"/>
      <c r="GNS714" s="35"/>
      <c r="GNT714" s="36"/>
      <c r="GNU714" s="37"/>
      <c r="GNV714" s="34"/>
      <c r="GNW714" s="34"/>
      <c r="GNX714" s="41"/>
      <c r="GNY714" s="41"/>
      <c r="GNZ714" s="41"/>
      <c r="GOA714" s="41"/>
      <c r="GOB714" s="36"/>
      <c r="GOC714" s="41"/>
      <c r="GOD714" s="36"/>
      <c r="GOE714" s="34"/>
      <c r="GOF714" s="34"/>
      <c r="GOG714" s="37"/>
      <c r="GOH714" s="38"/>
      <c r="GOI714" s="34"/>
      <c r="GOJ714" s="39"/>
      <c r="GOK714" s="39"/>
      <c r="GOL714" s="39"/>
      <c r="GOM714" s="39"/>
      <c r="GON714" s="39"/>
      <c r="GOO714" s="39"/>
      <c r="GOP714" s="39"/>
      <c r="GOQ714" s="39"/>
      <c r="GOR714" s="39"/>
      <c r="GOS714" s="39"/>
      <c r="GOT714" s="39"/>
      <c r="GOU714" s="37"/>
      <c r="GOV714" s="37"/>
      <c r="GOW714" s="37"/>
      <c r="GOX714" s="37"/>
      <c r="GOY714" s="34"/>
      <c r="GOZ714" s="40"/>
      <c r="GPA714" s="34"/>
      <c r="GPB714" s="34"/>
      <c r="GPC714" s="35"/>
      <c r="GPD714" s="36"/>
      <c r="GPE714" s="37"/>
      <c r="GPF714" s="34"/>
      <c r="GPG714" s="34"/>
      <c r="GPH714" s="41"/>
      <c r="GPI714" s="41"/>
      <c r="GPJ714" s="41"/>
      <c r="GPK714" s="41"/>
      <c r="GPL714" s="36"/>
      <c r="GPM714" s="41"/>
      <c r="GPN714" s="36"/>
      <c r="GPO714" s="34"/>
      <c r="GPP714" s="34"/>
      <c r="GPQ714" s="37"/>
      <c r="GPR714" s="38"/>
      <c r="GPS714" s="34"/>
      <c r="GPT714" s="39"/>
      <c r="GPU714" s="39"/>
      <c r="GPV714" s="39"/>
      <c r="GPW714" s="39"/>
      <c r="GPX714" s="39"/>
      <c r="GPY714" s="39"/>
      <c r="GPZ714" s="39"/>
      <c r="GQA714" s="39"/>
      <c r="GQB714" s="39"/>
      <c r="GQC714" s="39"/>
      <c r="GQD714" s="39"/>
      <c r="GQE714" s="37"/>
      <c r="GQF714" s="37"/>
      <c r="GQG714" s="37"/>
      <c r="GQH714" s="37"/>
      <c r="GQI714" s="34"/>
      <c r="GQJ714" s="40"/>
      <c r="GQK714" s="34"/>
      <c r="GQL714" s="34"/>
      <c r="GQM714" s="35"/>
      <c r="GQN714" s="36"/>
      <c r="GQO714" s="37"/>
      <c r="GQP714" s="34"/>
      <c r="GQQ714" s="34"/>
      <c r="GQR714" s="41"/>
      <c r="GQS714" s="41"/>
      <c r="GQT714" s="41"/>
      <c r="GQU714" s="41"/>
      <c r="GQV714" s="36"/>
      <c r="GQW714" s="41"/>
      <c r="GQX714" s="36"/>
      <c r="GQY714" s="34"/>
      <c r="GQZ714" s="34"/>
      <c r="GRA714" s="37"/>
      <c r="GRB714" s="38"/>
      <c r="GRC714" s="34"/>
      <c r="GRD714" s="39"/>
      <c r="GRE714" s="39"/>
      <c r="GRF714" s="39"/>
      <c r="GRG714" s="39"/>
      <c r="GRH714" s="39"/>
      <c r="GRI714" s="39"/>
      <c r="GRJ714" s="39"/>
      <c r="GRK714" s="39"/>
      <c r="GRL714" s="39"/>
      <c r="GRM714" s="39"/>
      <c r="GRN714" s="39"/>
      <c r="GRO714" s="37"/>
      <c r="GRP714" s="37"/>
      <c r="GRQ714" s="37"/>
      <c r="GRR714" s="37"/>
      <c r="GRS714" s="34"/>
      <c r="GRT714" s="40"/>
      <c r="GRU714" s="34"/>
      <c r="GRV714" s="34"/>
      <c r="GRW714" s="35"/>
      <c r="GRX714" s="36"/>
      <c r="GRY714" s="37"/>
      <c r="GRZ714" s="34"/>
      <c r="GSA714" s="34"/>
      <c r="GSB714" s="41"/>
      <c r="GSC714" s="41"/>
      <c r="GSD714" s="41"/>
      <c r="GSE714" s="41"/>
      <c r="GSF714" s="36"/>
      <c r="GSG714" s="41"/>
      <c r="GSH714" s="36"/>
      <c r="GSI714" s="34"/>
      <c r="GSJ714" s="34"/>
      <c r="GSK714" s="37"/>
      <c r="GSL714" s="38"/>
      <c r="GSM714" s="34"/>
      <c r="GSN714" s="39"/>
      <c r="GSO714" s="39"/>
      <c r="GSP714" s="39"/>
      <c r="GSQ714" s="39"/>
      <c r="GSR714" s="39"/>
      <c r="GSS714" s="39"/>
      <c r="GST714" s="39"/>
      <c r="GSU714" s="39"/>
      <c r="GSV714" s="39"/>
      <c r="GSW714" s="39"/>
      <c r="GSX714" s="39"/>
      <c r="GSY714" s="37"/>
      <c r="GSZ714" s="37"/>
      <c r="GTA714" s="37"/>
      <c r="GTB714" s="37"/>
      <c r="GTC714" s="34"/>
      <c r="GTD714" s="40"/>
      <c r="GTE714" s="34"/>
      <c r="GTF714" s="34"/>
      <c r="GTG714" s="35"/>
      <c r="GTH714" s="36"/>
      <c r="GTI714" s="37"/>
      <c r="GTJ714" s="34"/>
      <c r="GTK714" s="34"/>
      <c r="GTL714" s="41"/>
      <c r="GTM714" s="41"/>
      <c r="GTN714" s="41"/>
      <c r="GTO714" s="41"/>
      <c r="GTP714" s="36"/>
      <c r="GTQ714" s="41"/>
      <c r="GTR714" s="36"/>
      <c r="GTS714" s="34"/>
      <c r="GTT714" s="34"/>
      <c r="GTU714" s="37"/>
      <c r="GTV714" s="38"/>
      <c r="GTW714" s="34"/>
      <c r="GTX714" s="39"/>
      <c r="GTY714" s="39"/>
      <c r="GTZ714" s="39"/>
      <c r="GUA714" s="39"/>
      <c r="GUB714" s="39"/>
      <c r="GUC714" s="39"/>
      <c r="GUD714" s="39"/>
      <c r="GUE714" s="39"/>
      <c r="GUF714" s="39"/>
      <c r="GUG714" s="39"/>
      <c r="GUH714" s="39"/>
      <c r="GUI714" s="37"/>
      <c r="GUJ714" s="37"/>
      <c r="GUK714" s="37"/>
      <c r="GUL714" s="37"/>
      <c r="GUM714" s="34"/>
      <c r="GUN714" s="40"/>
      <c r="GUO714" s="34"/>
      <c r="GUP714" s="34"/>
      <c r="GUQ714" s="35"/>
      <c r="GUR714" s="36"/>
      <c r="GUS714" s="37"/>
      <c r="GUT714" s="34"/>
      <c r="GUU714" s="34"/>
      <c r="GUV714" s="41"/>
      <c r="GUW714" s="41"/>
      <c r="GUX714" s="41"/>
      <c r="GUY714" s="41"/>
      <c r="GUZ714" s="36"/>
      <c r="GVA714" s="41"/>
      <c r="GVB714" s="36"/>
      <c r="GVC714" s="34"/>
      <c r="GVD714" s="34"/>
      <c r="GVE714" s="37"/>
      <c r="GVF714" s="38"/>
      <c r="GVG714" s="34"/>
      <c r="GVH714" s="39"/>
      <c r="GVI714" s="39"/>
      <c r="GVJ714" s="39"/>
      <c r="GVK714" s="39"/>
      <c r="GVL714" s="39"/>
      <c r="GVM714" s="39"/>
      <c r="GVN714" s="39"/>
      <c r="GVO714" s="39"/>
      <c r="GVP714" s="39"/>
      <c r="GVQ714" s="39"/>
      <c r="GVR714" s="39"/>
      <c r="GVS714" s="37"/>
      <c r="GVT714" s="37"/>
      <c r="GVU714" s="37"/>
      <c r="GVV714" s="37"/>
      <c r="GVW714" s="34"/>
      <c r="GVX714" s="40"/>
      <c r="GVY714" s="34"/>
      <c r="GVZ714" s="34"/>
      <c r="GWA714" s="35"/>
      <c r="GWB714" s="36"/>
      <c r="GWC714" s="37"/>
      <c r="GWD714" s="34"/>
      <c r="GWE714" s="34"/>
      <c r="GWF714" s="41"/>
      <c r="GWG714" s="41"/>
      <c r="GWH714" s="41"/>
      <c r="GWI714" s="41"/>
      <c r="GWJ714" s="36"/>
      <c r="GWK714" s="41"/>
      <c r="GWL714" s="36"/>
      <c r="GWM714" s="34"/>
      <c r="GWN714" s="34"/>
      <c r="GWO714" s="37"/>
      <c r="GWP714" s="38"/>
      <c r="GWQ714" s="34"/>
      <c r="GWR714" s="39"/>
      <c r="GWS714" s="39"/>
      <c r="GWT714" s="39"/>
      <c r="GWU714" s="39"/>
      <c r="GWV714" s="39"/>
      <c r="GWW714" s="39"/>
      <c r="GWX714" s="39"/>
      <c r="GWY714" s="39"/>
      <c r="GWZ714" s="39"/>
      <c r="GXA714" s="39"/>
      <c r="GXB714" s="39"/>
      <c r="GXC714" s="37"/>
      <c r="GXD714" s="37"/>
      <c r="GXE714" s="37"/>
      <c r="GXF714" s="37"/>
      <c r="GXG714" s="34"/>
      <c r="GXH714" s="40"/>
      <c r="GXI714" s="34"/>
      <c r="GXJ714" s="34"/>
      <c r="GXK714" s="35"/>
      <c r="GXL714" s="36"/>
      <c r="GXM714" s="37"/>
      <c r="GXN714" s="34"/>
      <c r="GXO714" s="34"/>
      <c r="GXP714" s="41"/>
      <c r="GXQ714" s="41"/>
      <c r="GXR714" s="41"/>
      <c r="GXS714" s="41"/>
      <c r="GXT714" s="36"/>
      <c r="GXU714" s="41"/>
      <c r="GXV714" s="36"/>
      <c r="GXW714" s="34"/>
      <c r="GXX714" s="34"/>
      <c r="GXY714" s="37"/>
      <c r="GXZ714" s="38"/>
      <c r="GYA714" s="34"/>
      <c r="GYB714" s="39"/>
      <c r="GYC714" s="39"/>
      <c r="GYD714" s="39"/>
      <c r="GYE714" s="39"/>
      <c r="GYF714" s="39"/>
      <c r="GYG714" s="39"/>
      <c r="GYH714" s="39"/>
      <c r="GYI714" s="39"/>
      <c r="GYJ714" s="39"/>
      <c r="GYK714" s="39"/>
      <c r="GYL714" s="39"/>
      <c r="GYM714" s="37"/>
      <c r="GYN714" s="37"/>
      <c r="GYO714" s="37"/>
      <c r="GYP714" s="37"/>
      <c r="GYQ714" s="34"/>
      <c r="GYR714" s="40"/>
      <c r="GYS714" s="34"/>
      <c r="GYT714" s="34"/>
      <c r="GYU714" s="35"/>
      <c r="GYV714" s="36"/>
      <c r="GYW714" s="37"/>
      <c r="GYX714" s="34"/>
      <c r="GYY714" s="34"/>
      <c r="GYZ714" s="41"/>
      <c r="GZA714" s="41"/>
      <c r="GZB714" s="41"/>
      <c r="GZC714" s="41"/>
      <c r="GZD714" s="36"/>
      <c r="GZE714" s="41"/>
      <c r="GZF714" s="36"/>
      <c r="GZG714" s="34"/>
      <c r="GZH714" s="34"/>
      <c r="GZI714" s="37"/>
      <c r="GZJ714" s="38"/>
      <c r="GZK714" s="34"/>
      <c r="GZL714" s="39"/>
      <c r="GZM714" s="39"/>
      <c r="GZN714" s="39"/>
      <c r="GZO714" s="39"/>
      <c r="GZP714" s="39"/>
      <c r="GZQ714" s="39"/>
      <c r="GZR714" s="39"/>
      <c r="GZS714" s="39"/>
      <c r="GZT714" s="39"/>
      <c r="GZU714" s="39"/>
      <c r="GZV714" s="39"/>
      <c r="GZW714" s="37"/>
      <c r="GZX714" s="37"/>
      <c r="GZY714" s="37"/>
      <c r="GZZ714" s="37"/>
      <c r="HAA714" s="34"/>
      <c r="HAB714" s="40"/>
      <c r="HAC714" s="34"/>
      <c r="HAD714" s="34"/>
      <c r="HAE714" s="35"/>
      <c r="HAF714" s="36"/>
      <c r="HAG714" s="37"/>
      <c r="HAH714" s="34"/>
      <c r="HAI714" s="34"/>
      <c r="HAJ714" s="41"/>
      <c r="HAK714" s="41"/>
      <c r="HAL714" s="41"/>
      <c r="HAM714" s="41"/>
      <c r="HAN714" s="36"/>
      <c r="HAO714" s="41"/>
      <c r="HAP714" s="36"/>
      <c r="HAQ714" s="34"/>
      <c r="HAR714" s="34"/>
      <c r="HAS714" s="37"/>
      <c r="HAT714" s="38"/>
      <c r="HAU714" s="34"/>
      <c r="HAV714" s="39"/>
      <c r="HAW714" s="39"/>
      <c r="HAX714" s="39"/>
      <c r="HAY714" s="39"/>
      <c r="HAZ714" s="39"/>
      <c r="HBA714" s="39"/>
      <c r="HBB714" s="39"/>
      <c r="HBC714" s="39"/>
      <c r="HBD714" s="39"/>
      <c r="HBE714" s="39"/>
      <c r="HBF714" s="39"/>
      <c r="HBG714" s="37"/>
      <c r="HBH714" s="37"/>
      <c r="HBI714" s="37"/>
      <c r="HBJ714" s="37"/>
      <c r="HBK714" s="34"/>
      <c r="HBL714" s="40"/>
      <c r="HBM714" s="34"/>
      <c r="HBN714" s="34"/>
      <c r="HBO714" s="35"/>
      <c r="HBP714" s="36"/>
      <c r="HBQ714" s="37"/>
      <c r="HBR714" s="34"/>
      <c r="HBS714" s="34"/>
      <c r="HBT714" s="41"/>
      <c r="HBU714" s="41"/>
      <c r="HBV714" s="41"/>
      <c r="HBW714" s="41"/>
      <c r="HBX714" s="36"/>
      <c r="HBY714" s="41"/>
      <c r="HBZ714" s="36"/>
      <c r="HCA714" s="34"/>
      <c r="HCB714" s="34"/>
      <c r="HCC714" s="37"/>
      <c r="HCD714" s="38"/>
      <c r="HCE714" s="34"/>
      <c r="HCF714" s="39"/>
      <c r="HCG714" s="39"/>
      <c r="HCH714" s="39"/>
      <c r="HCI714" s="39"/>
      <c r="HCJ714" s="39"/>
      <c r="HCK714" s="39"/>
      <c r="HCL714" s="39"/>
      <c r="HCM714" s="39"/>
      <c r="HCN714" s="39"/>
      <c r="HCO714" s="39"/>
      <c r="HCP714" s="39"/>
      <c r="HCQ714" s="37"/>
      <c r="HCR714" s="37"/>
      <c r="HCS714" s="37"/>
      <c r="HCT714" s="37"/>
      <c r="HCU714" s="34"/>
      <c r="HCV714" s="40"/>
      <c r="HCW714" s="34"/>
      <c r="HCX714" s="34"/>
      <c r="HCY714" s="35"/>
      <c r="HCZ714" s="36"/>
      <c r="HDA714" s="37"/>
      <c r="HDB714" s="34"/>
      <c r="HDC714" s="34"/>
      <c r="HDD714" s="41"/>
      <c r="HDE714" s="41"/>
      <c r="HDF714" s="41"/>
      <c r="HDG714" s="41"/>
      <c r="HDH714" s="36"/>
      <c r="HDI714" s="41"/>
      <c r="HDJ714" s="36"/>
      <c r="HDK714" s="34"/>
      <c r="HDL714" s="34"/>
      <c r="HDM714" s="37"/>
      <c r="HDN714" s="38"/>
      <c r="HDO714" s="34"/>
      <c r="HDP714" s="39"/>
      <c r="HDQ714" s="39"/>
      <c r="HDR714" s="39"/>
      <c r="HDS714" s="39"/>
      <c r="HDT714" s="39"/>
      <c r="HDU714" s="39"/>
      <c r="HDV714" s="39"/>
      <c r="HDW714" s="39"/>
      <c r="HDX714" s="39"/>
      <c r="HDY714" s="39"/>
      <c r="HDZ714" s="39"/>
      <c r="HEA714" s="37"/>
      <c r="HEB714" s="37"/>
      <c r="HEC714" s="37"/>
      <c r="HED714" s="37"/>
      <c r="HEE714" s="34"/>
      <c r="HEF714" s="40"/>
      <c r="HEG714" s="34"/>
      <c r="HEH714" s="34"/>
      <c r="HEI714" s="35"/>
      <c r="HEJ714" s="36"/>
      <c r="HEK714" s="37"/>
      <c r="HEL714" s="34"/>
      <c r="HEM714" s="34"/>
      <c r="HEN714" s="41"/>
      <c r="HEO714" s="41"/>
      <c r="HEP714" s="41"/>
      <c r="HEQ714" s="41"/>
      <c r="HER714" s="36"/>
      <c r="HES714" s="41"/>
      <c r="HET714" s="36"/>
      <c r="HEU714" s="34"/>
      <c r="HEV714" s="34"/>
      <c r="HEW714" s="37"/>
      <c r="HEX714" s="38"/>
      <c r="HEY714" s="34"/>
      <c r="HEZ714" s="39"/>
      <c r="HFA714" s="39"/>
      <c r="HFB714" s="39"/>
      <c r="HFC714" s="39"/>
      <c r="HFD714" s="39"/>
      <c r="HFE714" s="39"/>
      <c r="HFF714" s="39"/>
      <c r="HFG714" s="39"/>
      <c r="HFH714" s="39"/>
      <c r="HFI714" s="39"/>
      <c r="HFJ714" s="39"/>
      <c r="HFK714" s="37"/>
      <c r="HFL714" s="37"/>
      <c r="HFM714" s="37"/>
      <c r="HFN714" s="37"/>
      <c r="HFO714" s="34"/>
      <c r="HFP714" s="40"/>
      <c r="HFQ714" s="34"/>
      <c r="HFR714" s="34"/>
      <c r="HFS714" s="35"/>
      <c r="HFT714" s="36"/>
      <c r="HFU714" s="37"/>
      <c r="HFV714" s="34"/>
      <c r="HFW714" s="34"/>
      <c r="HFX714" s="41"/>
      <c r="HFY714" s="41"/>
      <c r="HFZ714" s="41"/>
      <c r="HGA714" s="41"/>
      <c r="HGB714" s="36"/>
      <c r="HGC714" s="41"/>
      <c r="HGD714" s="36"/>
      <c r="HGE714" s="34"/>
      <c r="HGF714" s="34"/>
      <c r="HGG714" s="37"/>
      <c r="HGH714" s="38"/>
      <c r="HGI714" s="34"/>
      <c r="HGJ714" s="39"/>
      <c r="HGK714" s="39"/>
      <c r="HGL714" s="39"/>
      <c r="HGM714" s="39"/>
      <c r="HGN714" s="39"/>
      <c r="HGO714" s="39"/>
      <c r="HGP714" s="39"/>
      <c r="HGQ714" s="39"/>
      <c r="HGR714" s="39"/>
      <c r="HGS714" s="39"/>
      <c r="HGT714" s="39"/>
      <c r="HGU714" s="37"/>
      <c r="HGV714" s="37"/>
      <c r="HGW714" s="37"/>
      <c r="HGX714" s="37"/>
      <c r="HGY714" s="34"/>
      <c r="HGZ714" s="40"/>
      <c r="HHA714" s="34"/>
      <c r="HHB714" s="34"/>
      <c r="HHC714" s="35"/>
      <c r="HHD714" s="36"/>
      <c r="HHE714" s="37"/>
      <c r="HHF714" s="34"/>
      <c r="HHG714" s="34"/>
      <c r="HHH714" s="41"/>
      <c r="HHI714" s="41"/>
      <c r="HHJ714" s="41"/>
      <c r="HHK714" s="41"/>
      <c r="HHL714" s="36"/>
      <c r="HHM714" s="41"/>
      <c r="HHN714" s="36"/>
      <c r="HHO714" s="34"/>
      <c r="HHP714" s="34"/>
      <c r="HHQ714" s="37"/>
      <c r="HHR714" s="38"/>
      <c r="HHS714" s="34"/>
      <c r="HHT714" s="39"/>
      <c r="HHU714" s="39"/>
      <c r="HHV714" s="39"/>
      <c r="HHW714" s="39"/>
      <c r="HHX714" s="39"/>
      <c r="HHY714" s="39"/>
      <c r="HHZ714" s="39"/>
      <c r="HIA714" s="39"/>
      <c r="HIB714" s="39"/>
      <c r="HIC714" s="39"/>
      <c r="HID714" s="39"/>
      <c r="HIE714" s="37"/>
      <c r="HIF714" s="37"/>
      <c r="HIG714" s="37"/>
      <c r="HIH714" s="37"/>
      <c r="HII714" s="34"/>
      <c r="HIJ714" s="40"/>
      <c r="HIK714" s="34"/>
      <c r="HIL714" s="34"/>
      <c r="HIM714" s="35"/>
      <c r="HIN714" s="36"/>
      <c r="HIO714" s="37"/>
      <c r="HIP714" s="34"/>
      <c r="HIQ714" s="34"/>
      <c r="HIR714" s="41"/>
      <c r="HIS714" s="41"/>
      <c r="HIT714" s="41"/>
      <c r="HIU714" s="41"/>
      <c r="HIV714" s="36"/>
      <c r="HIW714" s="41"/>
      <c r="HIX714" s="36"/>
      <c r="HIY714" s="34"/>
      <c r="HIZ714" s="34"/>
      <c r="HJA714" s="37"/>
      <c r="HJB714" s="38"/>
      <c r="HJC714" s="34"/>
      <c r="HJD714" s="39"/>
      <c r="HJE714" s="39"/>
      <c r="HJF714" s="39"/>
      <c r="HJG714" s="39"/>
      <c r="HJH714" s="39"/>
      <c r="HJI714" s="39"/>
      <c r="HJJ714" s="39"/>
      <c r="HJK714" s="39"/>
      <c r="HJL714" s="39"/>
      <c r="HJM714" s="39"/>
      <c r="HJN714" s="39"/>
      <c r="HJO714" s="37"/>
      <c r="HJP714" s="37"/>
      <c r="HJQ714" s="37"/>
      <c r="HJR714" s="37"/>
      <c r="HJS714" s="34"/>
      <c r="HJT714" s="40"/>
      <c r="HJU714" s="34"/>
      <c r="HJV714" s="34"/>
      <c r="HJW714" s="35"/>
      <c r="HJX714" s="36"/>
      <c r="HJY714" s="37"/>
      <c r="HJZ714" s="34"/>
      <c r="HKA714" s="34"/>
      <c r="HKB714" s="41"/>
      <c r="HKC714" s="41"/>
      <c r="HKD714" s="41"/>
      <c r="HKE714" s="41"/>
      <c r="HKF714" s="36"/>
      <c r="HKG714" s="41"/>
      <c r="HKH714" s="36"/>
      <c r="HKI714" s="34"/>
      <c r="HKJ714" s="34"/>
      <c r="HKK714" s="37"/>
      <c r="HKL714" s="38"/>
      <c r="HKM714" s="34"/>
      <c r="HKN714" s="39"/>
      <c r="HKO714" s="39"/>
      <c r="HKP714" s="39"/>
      <c r="HKQ714" s="39"/>
      <c r="HKR714" s="39"/>
      <c r="HKS714" s="39"/>
      <c r="HKT714" s="39"/>
      <c r="HKU714" s="39"/>
      <c r="HKV714" s="39"/>
      <c r="HKW714" s="39"/>
      <c r="HKX714" s="39"/>
      <c r="HKY714" s="37"/>
      <c r="HKZ714" s="37"/>
      <c r="HLA714" s="37"/>
      <c r="HLB714" s="37"/>
      <c r="HLC714" s="34"/>
      <c r="HLD714" s="40"/>
      <c r="HLE714" s="34"/>
      <c r="HLF714" s="34"/>
      <c r="HLG714" s="35"/>
      <c r="HLH714" s="36"/>
      <c r="HLI714" s="37"/>
      <c r="HLJ714" s="34"/>
      <c r="HLK714" s="34"/>
      <c r="HLL714" s="41"/>
      <c r="HLM714" s="41"/>
      <c r="HLN714" s="41"/>
      <c r="HLO714" s="41"/>
      <c r="HLP714" s="36"/>
      <c r="HLQ714" s="41"/>
      <c r="HLR714" s="36"/>
      <c r="HLS714" s="34"/>
      <c r="HLT714" s="34"/>
      <c r="HLU714" s="37"/>
      <c r="HLV714" s="38"/>
      <c r="HLW714" s="34"/>
      <c r="HLX714" s="39"/>
      <c r="HLY714" s="39"/>
      <c r="HLZ714" s="39"/>
      <c r="HMA714" s="39"/>
      <c r="HMB714" s="39"/>
      <c r="HMC714" s="39"/>
      <c r="HMD714" s="39"/>
      <c r="HME714" s="39"/>
      <c r="HMF714" s="39"/>
      <c r="HMG714" s="39"/>
      <c r="HMH714" s="39"/>
      <c r="HMI714" s="37"/>
      <c r="HMJ714" s="37"/>
      <c r="HMK714" s="37"/>
      <c r="HML714" s="37"/>
      <c r="HMM714" s="34"/>
      <c r="HMN714" s="40"/>
      <c r="HMO714" s="34"/>
      <c r="HMP714" s="34"/>
      <c r="HMQ714" s="35"/>
      <c r="HMR714" s="36"/>
      <c r="HMS714" s="37"/>
      <c r="HMT714" s="34"/>
      <c r="HMU714" s="34"/>
      <c r="HMV714" s="41"/>
      <c r="HMW714" s="41"/>
      <c r="HMX714" s="41"/>
      <c r="HMY714" s="41"/>
      <c r="HMZ714" s="36"/>
      <c r="HNA714" s="41"/>
      <c r="HNB714" s="36"/>
      <c r="HNC714" s="34"/>
      <c r="HND714" s="34"/>
      <c r="HNE714" s="37"/>
      <c r="HNF714" s="38"/>
      <c r="HNG714" s="34"/>
      <c r="HNH714" s="39"/>
      <c r="HNI714" s="39"/>
      <c r="HNJ714" s="39"/>
      <c r="HNK714" s="39"/>
      <c r="HNL714" s="39"/>
      <c r="HNM714" s="39"/>
      <c r="HNN714" s="39"/>
      <c r="HNO714" s="39"/>
      <c r="HNP714" s="39"/>
      <c r="HNQ714" s="39"/>
      <c r="HNR714" s="39"/>
      <c r="HNS714" s="37"/>
      <c r="HNT714" s="37"/>
      <c r="HNU714" s="37"/>
      <c r="HNV714" s="37"/>
      <c r="HNW714" s="34"/>
      <c r="HNX714" s="40"/>
      <c r="HNY714" s="34"/>
      <c r="HNZ714" s="34"/>
      <c r="HOA714" s="35"/>
      <c r="HOB714" s="36"/>
      <c r="HOC714" s="37"/>
      <c r="HOD714" s="34"/>
      <c r="HOE714" s="34"/>
      <c r="HOF714" s="41"/>
      <c r="HOG714" s="41"/>
      <c r="HOH714" s="41"/>
      <c r="HOI714" s="41"/>
      <c r="HOJ714" s="36"/>
      <c r="HOK714" s="41"/>
      <c r="HOL714" s="36"/>
      <c r="HOM714" s="34"/>
      <c r="HON714" s="34"/>
      <c r="HOO714" s="37"/>
      <c r="HOP714" s="38"/>
      <c r="HOQ714" s="34"/>
      <c r="HOR714" s="39"/>
      <c r="HOS714" s="39"/>
      <c r="HOT714" s="39"/>
      <c r="HOU714" s="39"/>
      <c r="HOV714" s="39"/>
      <c r="HOW714" s="39"/>
      <c r="HOX714" s="39"/>
      <c r="HOY714" s="39"/>
      <c r="HOZ714" s="39"/>
      <c r="HPA714" s="39"/>
      <c r="HPB714" s="39"/>
      <c r="HPC714" s="37"/>
      <c r="HPD714" s="37"/>
      <c r="HPE714" s="37"/>
      <c r="HPF714" s="37"/>
      <c r="HPG714" s="34"/>
      <c r="HPH714" s="40"/>
      <c r="HPI714" s="34"/>
      <c r="HPJ714" s="34"/>
      <c r="HPK714" s="35"/>
      <c r="HPL714" s="36"/>
      <c r="HPM714" s="37"/>
      <c r="HPN714" s="34"/>
      <c r="HPO714" s="34"/>
      <c r="HPP714" s="41"/>
      <c r="HPQ714" s="41"/>
      <c r="HPR714" s="41"/>
      <c r="HPS714" s="41"/>
      <c r="HPT714" s="36"/>
      <c r="HPU714" s="41"/>
      <c r="HPV714" s="36"/>
      <c r="HPW714" s="34"/>
      <c r="HPX714" s="34"/>
      <c r="HPY714" s="37"/>
      <c r="HPZ714" s="38"/>
      <c r="HQA714" s="34"/>
      <c r="HQB714" s="39"/>
      <c r="HQC714" s="39"/>
      <c r="HQD714" s="39"/>
      <c r="HQE714" s="39"/>
      <c r="HQF714" s="39"/>
      <c r="HQG714" s="39"/>
      <c r="HQH714" s="39"/>
      <c r="HQI714" s="39"/>
      <c r="HQJ714" s="39"/>
      <c r="HQK714" s="39"/>
      <c r="HQL714" s="39"/>
      <c r="HQM714" s="37"/>
      <c r="HQN714" s="37"/>
      <c r="HQO714" s="37"/>
      <c r="HQP714" s="37"/>
      <c r="HQQ714" s="34"/>
      <c r="HQR714" s="40"/>
      <c r="HQS714" s="34"/>
      <c r="HQT714" s="34"/>
      <c r="HQU714" s="35"/>
      <c r="HQV714" s="36"/>
      <c r="HQW714" s="37"/>
      <c r="HQX714" s="34"/>
      <c r="HQY714" s="34"/>
      <c r="HQZ714" s="41"/>
      <c r="HRA714" s="41"/>
      <c r="HRB714" s="41"/>
      <c r="HRC714" s="41"/>
      <c r="HRD714" s="36"/>
      <c r="HRE714" s="41"/>
      <c r="HRF714" s="36"/>
      <c r="HRG714" s="34"/>
      <c r="HRH714" s="34"/>
      <c r="HRI714" s="37"/>
      <c r="HRJ714" s="38"/>
      <c r="HRK714" s="34"/>
      <c r="HRL714" s="39"/>
      <c r="HRM714" s="39"/>
      <c r="HRN714" s="39"/>
      <c r="HRO714" s="39"/>
      <c r="HRP714" s="39"/>
      <c r="HRQ714" s="39"/>
      <c r="HRR714" s="39"/>
      <c r="HRS714" s="39"/>
      <c r="HRT714" s="39"/>
      <c r="HRU714" s="39"/>
      <c r="HRV714" s="39"/>
      <c r="HRW714" s="37"/>
      <c r="HRX714" s="37"/>
      <c r="HRY714" s="37"/>
      <c r="HRZ714" s="37"/>
      <c r="HSA714" s="34"/>
      <c r="HSB714" s="40"/>
      <c r="HSC714" s="34"/>
      <c r="HSD714" s="34"/>
      <c r="HSE714" s="35"/>
      <c r="HSF714" s="36"/>
      <c r="HSG714" s="37"/>
      <c r="HSH714" s="34"/>
      <c r="HSI714" s="34"/>
      <c r="HSJ714" s="41"/>
      <c r="HSK714" s="41"/>
      <c r="HSL714" s="41"/>
      <c r="HSM714" s="41"/>
      <c r="HSN714" s="36"/>
      <c r="HSO714" s="41"/>
      <c r="HSP714" s="36"/>
      <c r="HSQ714" s="34"/>
      <c r="HSR714" s="34"/>
      <c r="HSS714" s="37"/>
      <c r="HST714" s="38"/>
      <c r="HSU714" s="34"/>
      <c r="HSV714" s="39"/>
      <c r="HSW714" s="39"/>
      <c r="HSX714" s="39"/>
      <c r="HSY714" s="39"/>
      <c r="HSZ714" s="39"/>
      <c r="HTA714" s="39"/>
      <c r="HTB714" s="39"/>
      <c r="HTC714" s="39"/>
      <c r="HTD714" s="39"/>
      <c r="HTE714" s="39"/>
      <c r="HTF714" s="39"/>
      <c r="HTG714" s="37"/>
      <c r="HTH714" s="37"/>
      <c r="HTI714" s="37"/>
      <c r="HTJ714" s="37"/>
      <c r="HTK714" s="34"/>
      <c r="HTL714" s="40"/>
      <c r="HTM714" s="34"/>
      <c r="HTN714" s="34"/>
      <c r="HTO714" s="35"/>
      <c r="HTP714" s="36"/>
      <c r="HTQ714" s="37"/>
      <c r="HTR714" s="34"/>
      <c r="HTS714" s="34"/>
      <c r="HTT714" s="41"/>
      <c r="HTU714" s="41"/>
      <c r="HTV714" s="41"/>
      <c r="HTW714" s="41"/>
      <c r="HTX714" s="36"/>
      <c r="HTY714" s="41"/>
      <c r="HTZ714" s="36"/>
      <c r="HUA714" s="34"/>
      <c r="HUB714" s="34"/>
      <c r="HUC714" s="37"/>
      <c r="HUD714" s="38"/>
      <c r="HUE714" s="34"/>
      <c r="HUF714" s="39"/>
      <c r="HUG714" s="39"/>
      <c r="HUH714" s="39"/>
      <c r="HUI714" s="39"/>
      <c r="HUJ714" s="39"/>
      <c r="HUK714" s="39"/>
      <c r="HUL714" s="39"/>
      <c r="HUM714" s="39"/>
      <c r="HUN714" s="39"/>
      <c r="HUO714" s="39"/>
      <c r="HUP714" s="39"/>
      <c r="HUQ714" s="37"/>
      <c r="HUR714" s="37"/>
      <c r="HUS714" s="37"/>
      <c r="HUT714" s="37"/>
      <c r="HUU714" s="34"/>
      <c r="HUV714" s="40"/>
      <c r="HUW714" s="34"/>
      <c r="HUX714" s="34"/>
      <c r="HUY714" s="35"/>
      <c r="HUZ714" s="36"/>
      <c r="HVA714" s="37"/>
      <c r="HVB714" s="34"/>
      <c r="HVC714" s="34"/>
      <c r="HVD714" s="41"/>
      <c r="HVE714" s="41"/>
      <c r="HVF714" s="41"/>
      <c r="HVG714" s="41"/>
      <c r="HVH714" s="36"/>
      <c r="HVI714" s="41"/>
      <c r="HVJ714" s="36"/>
      <c r="HVK714" s="34"/>
      <c r="HVL714" s="34"/>
      <c r="HVM714" s="37"/>
      <c r="HVN714" s="38"/>
      <c r="HVO714" s="34"/>
      <c r="HVP714" s="39"/>
      <c r="HVQ714" s="39"/>
      <c r="HVR714" s="39"/>
      <c r="HVS714" s="39"/>
      <c r="HVT714" s="39"/>
      <c r="HVU714" s="39"/>
      <c r="HVV714" s="39"/>
      <c r="HVW714" s="39"/>
      <c r="HVX714" s="39"/>
      <c r="HVY714" s="39"/>
      <c r="HVZ714" s="39"/>
      <c r="HWA714" s="37"/>
      <c r="HWB714" s="37"/>
      <c r="HWC714" s="37"/>
      <c r="HWD714" s="37"/>
      <c r="HWE714" s="34"/>
      <c r="HWF714" s="40"/>
      <c r="HWG714" s="34"/>
      <c r="HWH714" s="34"/>
      <c r="HWI714" s="35"/>
      <c r="HWJ714" s="36"/>
      <c r="HWK714" s="37"/>
      <c r="HWL714" s="34"/>
      <c r="HWM714" s="34"/>
      <c r="HWN714" s="41"/>
      <c r="HWO714" s="41"/>
      <c r="HWP714" s="41"/>
      <c r="HWQ714" s="41"/>
      <c r="HWR714" s="36"/>
      <c r="HWS714" s="41"/>
      <c r="HWT714" s="36"/>
      <c r="HWU714" s="34"/>
      <c r="HWV714" s="34"/>
      <c r="HWW714" s="37"/>
      <c r="HWX714" s="38"/>
      <c r="HWY714" s="34"/>
      <c r="HWZ714" s="39"/>
      <c r="HXA714" s="39"/>
      <c r="HXB714" s="39"/>
      <c r="HXC714" s="39"/>
      <c r="HXD714" s="39"/>
      <c r="HXE714" s="39"/>
      <c r="HXF714" s="39"/>
      <c r="HXG714" s="39"/>
      <c r="HXH714" s="39"/>
      <c r="HXI714" s="39"/>
      <c r="HXJ714" s="39"/>
      <c r="HXK714" s="37"/>
      <c r="HXL714" s="37"/>
      <c r="HXM714" s="37"/>
      <c r="HXN714" s="37"/>
      <c r="HXO714" s="34"/>
      <c r="HXP714" s="40"/>
      <c r="HXQ714" s="34"/>
      <c r="HXR714" s="34"/>
      <c r="HXS714" s="35"/>
      <c r="HXT714" s="36"/>
      <c r="HXU714" s="37"/>
      <c r="HXV714" s="34"/>
      <c r="HXW714" s="34"/>
      <c r="HXX714" s="41"/>
      <c r="HXY714" s="41"/>
      <c r="HXZ714" s="41"/>
      <c r="HYA714" s="41"/>
      <c r="HYB714" s="36"/>
      <c r="HYC714" s="41"/>
      <c r="HYD714" s="36"/>
      <c r="HYE714" s="34"/>
      <c r="HYF714" s="34"/>
      <c r="HYG714" s="37"/>
      <c r="HYH714" s="38"/>
      <c r="HYI714" s="34"/>
      <c r="HYJ714" s="39"/>
      <c r="HYK714" s="39"/>
      <c r="HYL714" s="39"/>
      <c r="HYM714" s="39"/>
      <c r="HYN714" s="39"/>
      <c r="HYO714" s="39"/>
      <c r="HYP714" s="39"/>
      <c r="HYQ714" s="39"/>
      <c r="HYR714" s="39"/>
      <c r="HYS714" s="39"/>
      <c r="HYT714" s="39"/>
      <c r="HYU714" s="37"/>
      <c r="HYV714" s="37"/>
      <c r="HYW714" s="37"/>
      <c r="HYX714" s="37"/>
      <c r="HYY714" s="34"/>
      <c r="HYZ714" s="40"/>
      <c r="HZA714" s="34"/>
      <c r="HZB714" s="34"/>
      <c r="HZC714" s="35"/>
      <c r="HZD714" s="36"/>
      <c r="HZE714" s="37"/>
      <c r="HZF714" s="34"/>
      <c r="HZG714" s="34"/>
      <c r="HZH714" s="41"/>
      <c r="HZI714" s="41"/>
      <c r="HZJ714" s="41"/>
      <c r="HZK714" s="41"/>
      <c r="HZL714" s="36"/>
      <c r="HZM714" s="41"/>
      <c r="HZN714" s="36"/>
      <c r="HZO714" s="34"/>
      <c r="HZP714" s="34"/>
      <c r="HZQ714" s="37"/>
      <c r="HZR714" s="38"/>
      <c r="HZS714" s="34"/>
      <c r="HZT714" s="39"/>
      <c r="HZU714" s="39"/>
      <c r="HZV714" s="39"/>
      <c r="HZW714" s="39"/>
      <c r="HZX714" s="39"/>
      <c r="HZY714" s="39"/>
      <c r="HZZ714" s="39"/>
      <c r="IAA714" s="39"/>
      <c r="IAB714" s="39"/>
      <c r="IAC714" s="39"/>
      <c r="IAD714" s="39"/>
      <c r="IAE714" s="37"/>
      <c r="IAF714" s="37"/>
      <c r="IAG714" s="37"/>
      <c r="IAH714" s="37"/>
      <c r="IAI714" s="34"/>
      <c r="IAJ714" s="40"/>
      <c r="IAK714" s="34"/>
      <c r="IAL714" s="34"/>
      <c r="IAM714" s="35"/>
      <c r="IAN714" s="36"/>
      <c r="IAO714" s="37"/>
      <c r="IAP714" s="34"/>
      <c r="IAQ714" s="34"/>
      <c r="IAR714" s="41"/>
      <c r="IAS714" s="41"/>
      <c r="IAT714" s="41"/>
      <c r="IAU714" s="41"/>
      <c r="IAV714" s="36"/>
      <c r="IAW714" s="41"/>
      <c r="IAX714" s="36"/>
      <c r="IAY714" s="34"/>
      <c r="IAZ714" s="34"/>
      <c r="IBA714" s="37"/>
      <c r="IBB714" s="38"/>
      <c r="IBC714" s="34"/>
      <c r="IBD714" s="39"/>
      <c r="IBE714" s="39"/>
      <c r="IBF714" s="39"/>
      <c r="IBG714" s="39"/>
      <c r="IBH714" s="39"/>
      <c r="IBI714" s="39"/>
      <c r="IBJ714" s="39"/>
      <c r="IBK714" s="39"/>
      <c r="IBL714" s="39"/>
      <c r="IBM714" s="39"/>
      <c r="IBN714" s="39"/>
      <c r="IBO714" s="37"/>
      <c r="IBP714" s="37"/>
      <c r="IBQ714" s="37"/>
      <c r="IBR714" s="37"/>
      <c r="IBS714" s="34"/>
      <c r="IBT714" s="40"/>
      <c r="IBU714" s="34"/>
      <c r="IBV714" s="34"/>
      <c r="IBW714" s="35"/>
      <c r="IBX714" s="36"/>
      <c r="IBY714" s="37"/>
      <c r="IBZ714" s="34"/>
      <c r="ICA714" s="34"/>
      <c r="ICB714" s="41"/>
      <c r="ICC714" s="41"/>
      <c r="ICD714" s="41"/>
      <c r="ICE714" s="41"/>
      <c r="ICF714" s="36"/>
      <c r="ICG714" s="41"/>
      <c r="ICH714" s="36"/>
      <c r="ICI714" s="34"/>
      <c r="ICJ714" s="34"/>
      <c r="ICK714" s="37"/>
      <c r="ICL714" s="38"/>
      <c r="ICM714" s="34"/>
      <c r="ICN714" s="39"/>
      <c r="ICO714" s="39"/>
      <c r="ICP714" s="39"/>
      <c r="ICQ714" s="39"/>
      <c r="ICR714" s="39"/>
      <c r="ICS714" s="39"/>
      <c r="ICT714" s="39"/>
      <c r="ICU714" s="39"/>
      <c r="ICV714" s="39"/>
      <c r="ICW714" s="39"/>
      <c r="ICX714" s="39"/>
      <c r="ICY714" s="37"/>
      <c r="ICZ714" s="37"/>
      <c r="IDA714" s="37"/>
      <c r="IDB714" s="37"/>
      <c r="IDC714" s="34"/>
      <c r="IDD714" s="40"/>
      <c r="IDE714" s="34"/>
      <c r="IDF714" s="34"/>
      <c r="IDG714" s="35"/>
      <c r="IDH714" s="36"/>
      <c r="IDI714" s="37"/>
      <c r="IDJ714" s="34"/>
      <c r="IDK714" s="34"/>
      <c r="IDL714" s="41"/>
      <c r="IDM714" s="41"/>
      <c r="IDN714" s="41"/>
      <c r="IDO714" s="41"/>
      <c r="IDP714" s="36"/>
      <c r="IDQ714" s="41"/>
      <c r="IDR714" s="36"/>
      <c r="IDS714" s="34"/>
      <c r="IDT714" s="34"/>
      <c r="IDU714" s="37"/>
      <c r="IDV714" s="38"/>
      <c r="IDW714" s="34"/>
      <c r="IDX714" s="39"/>
      <c r="IDY714" s="39"/>
      <c r="IDZ714" s="39"/>
      <c r="IEA714" s="39"/>
      <c r="IEB714" s="39"/>
      <c r="IEC714" s="39"/>
      <c r="IED714" s="39"/>
      <c r="IEE714" s="39"/>
      <c r="IEF714" s="39"/>
      <c r="IEG714" s="39"/>
      <c r="IEH714" s="39"/>
      <c r="IEI714" s="37"/>
      <c r="IEJ714" s="37"/>
      <c r="IEK714" s="37"/>
      <c r="IEL714" s="37"/>
      <c r="IEM714" s="34"/>
      <c r="IEN714" s="40"/>
      <c r="IEO714" s="34"/>
      <c r="IEP714" s="34"/>
      <c r="IEQ714" s="35"/>
      <c r="IER714" s="36"/>
      <c r="IES714" s="37"/>
      <c r="IET714" s="34"/>
      <c r="IEU714" s="34"/>
      <c r="IEV714" s="41"/>
      <c r="IEW714" s="41"/>
      <c r="IEX714" s="41"/>
      <c r="IEY714" s="41"/>
      <c r="IEZ714" s="36"/>
      <c r="IFA714" s="41"/>
      <c r="IFB714" s="36"/>
      <c r="IFC714" s="34"/>
      <c r="IFD714" s="34"/>
      <c r="IFE714" s="37"/>
      <c r="IFF714" s="38"/>
      <c r="IFG714" s="34"/>
      <c r="IFH714" s="39"/>
      <c r="IFI714" s="39"/>
      <c r="IFJ714" s="39"/>
      <c r="IFK714" s="39"/>
      <c r="IFL714" s="39"/>
      <c r="IFM714" s="39"/>
      <c r="IFN714" s="39"/>
      <c r="IFO714" s="39"/>
      <c r="IFP714" s="39"/>
      <c r="IFQ714" s="39"/>
      <c r="IFR714" s="39"/>
      <c r="IFS714" s="37"/>
      <c r="IFT714" s="37"/>
      <c r="IFU714" s="37"/>
      <c r="IFV714" s="37"/>
      <c r="IFW714" s="34"/>
      <c r="IFX714" s="40"/>
      <c r="IFY714" s="34"/>
      <c r="IFZ714" s="34"/>
      <c r="IGA714" s="35"/>
      <c r="IGB714" s="36"/>
      <c r="IGC714" s="37"/>
      <c r="IGD714" s="34"/>
      <c r="IGE714" s="34"/>
      <c r="IGF714" s="41"/>
      <c r="IGG714" s="41"/>
      <c r="IGH714" s="41"/>
      <c r="IGI714" s="41"/>
      <c r="IGJ714" s="36"/>
      <c r="IGK714" s="41"/>
      <c r="IGL714" s="36"/>
      <c r="IGM714" s="34"/>
      <c r="IGN714" s="34"/>
      <c r="IGO714" s="37"/>
      <c r="IGP714" s="38"/>
      <c r="IGQ714" s="34"/>
      <c r="IGR714" s="39"/>
      <c r="IGS714" s="39"/>
      <c r="IGT714" s="39"/>
      <c r="IGU714" s="39"/>
      <c r="IGV714" s="39"/>
      <c r="IGW714" s="39"/>
      <c r="IGX714" s="39"/>
      <c r="IGY714" s="39"/>
      <c r="IGZ714" s="39"/>
      <c r="IHA714" s="39"/>
      <c r="IHB714" s="39"/>
      <c r="IHC714" s="37"/>
      <c r="IHD714" s="37"/>
      <c r="IHE714" s="37"/>
      <c r="IHF714" s="37"/>
      <c r="IHG714" s="34"/>
      <c r="IHH714" s="40"/>
      <c r="IHI714" s="34"/>
      <c r="IHJ714" s="34"/>
      <c r="IHK714" s="35"/>
      <c r="IHL714" s="36"/>
      <c r="IHM714" s="37"/>
      <c r="IHN714" s="34"/>
      <c r="IHO714" s="34"/>
      <c r="IHP714" s="41"/>
      <c r="IHQ714" s="41"/>
      <c r="IHR714" s="41"/>
      <c r="IHS714" s="41"/>
      <c r="IHT714" s="36"/>
      <c r="IHU714" s="41"/>
      <c r="IHV714" s="36"/>
      <c r="IHW714" s="34"/>
      <c r="IHX714" s="34"/>
      <c r="IHY714" s="37"/>
      <c r="IHZ714" s="38"/>
      <c r="IIA714" s="34"/>
      <c r="IIB714" s="39"/>
      <c r="IIC714" s="39"/>
      <c r="IID714" s="39"/>
      <c r="IIE714" s="39"/>
      <c r="IIF714" s="39"/>
      <c r="IIG714" s="39"/>
      <c r="IIH714" s="39"/>
      <c r="III714" s="39"/>
      <c r="IIJ714" s="39"/>
      <c r="IIK714" s="39"/>
      <c r="IIL714" s="39"/>
      <c r="IIM714" s="37"/>
      <c r="IIN714" s="37"/>
      <c r="IIO714" s="37"/>
      <c r="IIP714" s="37"/>
      <c r="IIQ714" s="34"/>
      <c r="IIR714" s="40"/>
      <c r="IIS714" s="34"/>
      <c r="IIT714" s="34"/>
      <c r="IIU714" s="35"/>
      <c r="IIV714" s="36"/>
      <c r="IIW714" s="37"/>
      <c r="IIX714" s="34"/>
      <c r="IIY714" s="34"/>
      <c r="IIZ714" s="41"/>
      <c r="IJA714" s="41"/>
      <c r="IJB714" s="41"/>
      <c r="IJC714" s="41"/>
      <c r="IJD714" s="36"/>
      <c r="IJE714" s="41"/>
      <c r="IJF714" s="36"/>
      <c r="IJG714" s="34"/>
      <c r="IJH714" s="34"/>
      <c r="IJI714" s="37"/>
      <c r="IJJ714" s="38"/>
      <c r="IJK714" s="34"/>
      <c r="IJL714" s="39"/>
      <c r="IJM714" s="39"/>
      <c r="IJN714" s="39"/>
      <c r="IJO714" s="39"/>
      <c r="IJP714" s="39"/>
      <c r="IJQ714" s="39"/>
      <c r="IJR714" s="39"/>
      <c r="IJS714" s="39"/>
      <c r="IJT714" s="39"/>
      <c r="IJU714" s="39"/>
      <c r="IJV714" s="39"/>
      <c r="IJW714" s="37"/>
      <c r="IJX714" s="37"/>
      <c r="IJY714" s="37"/>
      <c r="IJZ714" s="37"/>
      <c r="IKA714" s="34"/>
      <c r="IKB714" s="40"/>
      <c r="IKC714" s="34"/>
      <c r="IKD714" s="34"/>
      <c r="IKE714" s="35"/>
      <c r="IKF714" s="36"/>
      <c r="IKG714" s="37"/>
      <c r="IKH714" s="34"/>
      <c r="IKI714" s="34"/>
      <c r="IKJ714" s="41"/>
      <c r="IKK714" s="41"/>
      <c r="IKL714" s="41"/>
      <c r="IKM714" s="41"/>
      <c r="IKN714" s="36"/>
      <c r="IKO714" s="41"/>
      <c r="IKP714" s="36"/>
      <c r="IKQ714" s="34"/>
      <c r="IKR714" s="34"/>
      <c r="IKS714" s="37"/>
      <c r="IKT714" s="38"/>
      <c r="IKU714" s="34"/>
      <c r="IKV714" s="39"/>
      <c r="IKW714" s="39"/>
      <c r="IKX714" s="39"/>
      <c r="IKY714" s="39"/>
      <c r="IKZ714" s="39"/>
      <c r="ILA714" s="39"/>
      <c r="ILB714" s="39"/>
      <c r="ILC714" s="39"/>
      <c r="ILD714" s="39"/>
      <c r="ILE714" s="39"/>
      <c r="ILF714" s="39"/>
      <c r="ILG714" s="37"/>
      <c r="ILH714" s="37"/>
      <c r="ILI714" s="37"/>
      <c r="ILJ714" s="37"/>
      <c r="ILK714" s="34"/>
      <c r="ILL714" s="40"/>
      <c r="ILM714" s="34"/>
      <c r="ILN714" s="34"/>
      <c r="ILO714" s="35"/>
      <c r="ILP714" s="36"/>
      <c r="ILQ714" s="37"/>
      <c r="ILR714" s="34"/>
      <c r="ILS714" s="34"/>
      <c r="ILT714" s="41"/>
      <c r="ILU714" s="41"/>
      <c r="ILV714" s="41"/>
      <c r="ILW714" s="41"/>
      <c r="ILX714" s="36"/>
      <c r="ILY714" s="41"/>
      <c r="ILZ714" s="36"/>
      <c r="IMA714" s="34"/>
      <c r="IMB714" s="34"/>
      <c r="IMC714" s="37"/>
      <c r="IMD714" s="38"/>
      <c r="IME714" s="34"/>
      <c r="IMF714" s="39"/>
      <c r="IMG714" s="39"/>
      <c r="IMH714" s="39"/>
      <c r="IMI714" s="39"/>
      <c r="IMJ714" s="39"/>
      <c r="IMK714" s="39"/>
      <c r="IML714" s="39"/>
      <c r="IMM714" s="39"/>
      <c r="IMN714" s="39"/>
      <c r="IMO714" s="39"/>
      <c r="IMP714" s="39"/>
      <c r="IMQ714" s="37"/>
      <c r="IMR714" s="37"/>
      <c r="IMS714" s="37"/>
      <c r="IMT714" s="37"/>
      <c r="IMU714" s="34"/>
      <c r="IMV714" s="40"/>
      <c r="IMW714" s="34"/>
      <c r="IMX714" s="34"/>
      <c r="IMY714" s="35"/>
      <c r="IMZ714" s="36"/>
      <c r="INA714" s="37"/>
      <c r="INB714" s="34"/>
      <c r="INC714" s="34"/>
      <c r="IND714" s="41"/>
      <c r="INE714" s="41"/>
      <c r="INF714" s="41"/>
      <c r="ING714" s="41"/>
      <c r="INH714" s="36"/>
      <c r="INI714" s="41"/>
      <c r="INJ714" s="36"/>
      <c r="INK714" s="34"/>
      <c r="INL714" s="34"/>
      <c r="INM714" s="37"/>
      <c r="INN714" s="38"/>
      <c r="INO714" s="34"/>
      <c r="INP714" s="39"/>
      <c r="INQ714" s="39"/>
      <c r="INR714" s="39"/>
      <c r="INS714" s="39"/>
      <c r="INT714" s="39"/>
      <c r="INU714" s="39"/>
      <c r="INV714" s="39"/>
      <c r="INW714" s="39"/>
      <c r="INX714" s="39"/>
      <c r="INY714" s="39"/>
      <c r="INZ714" s="39"/>
      <c r="IOA714" s="37"/>
      <c r="IOB714" s="37"/>
      <c r="IOC714" s="37"/>
      <c r="IOD714" s="37"/>
      <c r="IOE714" s="34"/>
      <c r="IOF714" s="40"/>
      <c r="IOG714" s="34"/>
      <c r="IOH714" s="34"/>
      <c r="IOI714" s="35"/>
      <c r="IOJ714" s="36"/>
      <c r="IOK714" s="37"/>
      <c r="IOL714" s="34"/>
      <c r="IOM714" s="34"/>
      <c r="ION714" s="41"/>
      <c r="IOO714" s="41"/>
      <c r="IOP714" s="41"/>
      <c r="IOQ714" s="41"/>
      <c r="IOR714" s="36"/>
      <c r="IOS714" s="41"/>
      <c r="IOT714" s="36"/>
      <c r="IOU714" s="34"/>
      <c r="IOV714" s="34"/>
      <c r="IOW714" s="37"/>
      <c r="IOX714" s="38"/>
      <c r="IOY714" s="34"/>
      <c r="IOZ714" s="39"/>
      <c r="IPA714" s="39"/>
      <c r="IPB714" s="39"/>
      <c r="IPC714" s="39"/>
      <c r="IPD714" s="39"/>
      <c r="IPE714" s="39"/>
      <c r="IPF714" s="39"/>
      <c r="IPG714" s="39"/>
      <c r="IPH714" s="39"/>
      <c r="IPI714" s="39"/>
      <c r="IPJ714" s="39"/>
      <c r="IPK714" s="37"/>
      <c r="IPL714" s="37"/>
      <c r="IPM714" s="37"/>
      <c r="IPN714" s="37"/>
      <c r="IPO714" s="34"/>
      <c r="IPP714" s="40"/>
      <c r="IPQ714" s="34"/>
      <c r="IPR714" s="34"/>
      <c r="IPS714" s="35"/>
      <c r="IPT714" s="36"/>
      <c r="IPU714" s="37"/>
      <c r="IPV714" s="34"/>
      <c r="IPW714" s="34"/>
      <c r="IPX714" s="41"/>
      <c r="IPY714" s="41"/>
      <c r="IPZ714" s="41"/>
      <c r="IQA714" s="41"/>
      <c r="IQB714" s="36"/>
      <c r="IQC714" s="41"/>
      <c r="IQD714" s="36"/>
      <c r="IQE714" s="34"/>
      <c r="IQF714" s="34"/>
      <c r="IQG714" s="37"/>
      <c r="IQH714" s="38"/>
      <c r="IQI714" s="34"/>
      <c r="IQJ714" s="39"/>
      <c r="IQK714" s="39"/>
      <c r="IQL714" s="39"/>
      <c r="IQM714" s="39"/>
      <c r="IQN714" s="39"/>
      <c r="IQO714" s="39"/>
      <c r="IQP714" s="39"/>
      <c r="IQQ714" s="39"/>
      <c r="IQR714" s="39"/>
      <c r="IQS714" s="39"/>
      <c r="IQT714" s="39"/>
      <c r="IQU714" s="37"/>
      <c r="IQV714" s="37"/>
      <c r="IQW714" s="37"/>
      <c r="IQX714" s="37"/>
      <c r="IQY714" s="34"/>
      <c r="IQZ714" s="40"/>
      <c r="IRA714" s="34"/>
      <c r="IRB714" s="34"/>
      <c r="IRC714" s="35"/>
      <c r="IRD714" s="36"/>
      <c r="IRE714" s="37"/>
      <c r="IRF714" s="34"/>
      <c r="IRG714" s="34"/>
      <c r="IRH714" s="41"/>
      <c r="IRI714" s="41"/>
      <c r="IRJ714" s="41"/>
      <c r="IRK714" s="41"/>
      <c r="IRL714" s="36"/>
      <c r="IRM714" s="41"/>
      <c r="IRN714" s="36"/>
      <c r="IRO714" s="34"/>
      <c r="IRP714" s="34"/>
      <c r="IRQ714" s="37"/>
      <c r="IRR714" s="38"/>
      <c r="IRS714" s="34"/>
      <c r="IRT714" s="39"/>
      <c r="IRU714" s="39"/>
      <c r="IRV714" s="39"/>
      <c r="IRW714" s="39"/>
      <c r="IRX714" s="39"/>
      <c r="IRY714" s="39"/>
      <c r="IRZ714" s="39"/>
      <c r="ISA714" s="39"/>
      <c r="ISB714" s="39"/>
      <c r="ISC714" s="39"/>
      <c r="ISD714" s="39"/>
      <c r="ISE714" s="37"/>
      <c r="ISF714" s="37"/>
      <c r="ISG714" s="37"/>
      <c r="ISH714" s="37"/>
      <c r="ISI714" s="34"/>
      <c r="ISJ714" s="40"/>
      <c r="ISK714" s="34"/>
      <c r="ISL714" s="34"/>
      <c r="ISM714" s="35"/>
      <c r="ISN714" s="36"/>
      <c r="ISO714" s="37"/>
      <c r="ISP714" s="34"/>
      <c r="ISQ714" s="34"/>
      <c r="ISR714" s="41"/>
      <c r="ISS714" s="41"/>
      <c r="IST714" s="41"/>
      <c r="ISU714" s="41"/>
      <c r="ISV714" s="36"/>
      <c r="ISW714" s="41"/>
      <c r="ISX714" s="36"/>
      <c r="ISY714" s="34"/>
      <c r="ISZ714" s="34"/>
      <c r="ITA714" s="37"/>
      <c r="ITB714" s="38"/>
      <c r="ITC714" s="34"/>
      <c r="ITD714" s="39"/>
      <c r="ITE714" s="39"/>
      <c r="ITF714" s="39"/>
      <c r="ITG714" s="39"/>
      <c r="ITH714" s="39"/>
      <c r="ITI714" s="39"/>
      <c r="ITJ714" s="39"/>
      <c r="ITK714" s="39"/>
      <c r="ITL714" s="39"/>
      <c r="ITM714" s="39"/>
      <c r="ITN714" s="39"/>
      <c r="ITO714" s="37"/>
      <c r="ITP714" s="37"/>
      <c r="ITQ714" s="37"/>
      <c r="ITR714" s="37"/>
      <c r="ITS714" s="34"/>
      <c r="ITT714" s="40"/>
      <c r="ITU714" s="34"/>
      <c r="ITV714" s="34"/>
      <c r="ITW714" s="35"/>
      <c r="ITX714" s="36"/>
      <c r="ITY714" s="37"/>
      <c r="ITZ714" s="34"/>
      <c r="IUA714" s="34"/>
      <c r="IUB714" s="41"/>
      <c r="IUC714" s="41"/>
      <c r="IUD714" s="41"/>
      <c r="IUE714" s="41"/>
      <c r="IUF714" s="36"/>
      <c r="IUG714" s="41"/>
      <c r="IUH714" s="36"/>
      <c r="IUI714" s="34"/>
      <c r="IUJ714" s="34"/>
      <c r="IUK714" s="37"/>
      <c r="IUL714" s="38"/>
      <c r="IUM714" s="34"/>
      <c r="IUN714" s="39"/>
      <c r="IUO714" s="39"/>
      <c r="IUP714" s="39"/>
      <c r="IUQ714" s="39"/>
      <c r="IUR714" s="39"/>
      <c r="IUS714" s="39"/>
      <c r="IUT714" s="39"/>
      <c r="IUU714" s="39"/>
      <c r="IUV714" s="39"/>
      <c r="IUW714" s="39"/>
      <c r="IUX714" s="39"/>
      <c r="IUY714" s="37"/>
      <c r="IUZ714" s="37"/>
      <c r="IVA714" s="37"/>
      <c r="IVB714" s="37"/>
      <c r="IVC714" s="34"/>
      <c r="IVD714" s="40"/>
      <c r="IVE714" s="34"/>
      <c r="IVF714" s="34"/>
      <c r="IVG714" s="35"/>
      <c r="IVH714" s="36"/>
      <c r="IVI714" s="37"/>
      <c r="IVJ714" s="34"/>
      <c r="IVK714" s="34"/>
      <c r="IVL714" s="41"/>
      <c r="IVM714" s="41"/>
      <c r="IVN714" s="41"/>
      <c r="IVO714" s="41"/>
      <c r="IVP714" s="36"/>
      <c r="IVQ714" s="41"/>
      <c r="IVR714" s="36"/>
      <c r="IVS714" s="34"/>
      <c r="IVT714" s="34"/>
      <c r="IVU714" s="37"/>
      <c r="IVV714" s="38"/>
      <c r="IVW714" s="34"/>
      <c r="IVX714" s="39"/>
      <c r="IVY714" s="39"/>
      <c r="IVZ714" s="39"/>
      <c r="IWA714" s="39"/>
      <c r="IWB714" s="39"/>
      <c r="IWC714" s="39"/>
      <c r="IWD714" s="39"/>
      <c r="IWE714" s="39"/>
      <c r="IWF714" s="39"/>
      <c r="IWG714" s="39"/>
      <c r="IWH714" s="39"/>
      <c r="IWI714" s="37"/>
      <c r="IWJ714" s="37"/>
      <c r="IWK714" s="37"/>
      <c r="IWL714" s="37"/>
      <c r="IWM714" s="34"/>
      <c r="IWN714" s="40"/>
      <c r="IWO714" s="34"/>
      <c r="IWP714" s="34"/>
      <c r="IWQ714" s="35"/>
      <c r="IWR714" s="36"/>
      <c r="IWS714" s="37"/>
      <c r="IWT714" s="34"/>
      <c r="IWU714" s="34"/>
      <c r="IWV714" s="41"/>
      <c r="IWW714" s="41"/>
      <c r="IWX714" s="41"/>
      <c r="IWY714" s="41"/>
      <c r="IWZ714" s="36"/>
      <c r="IXA714" s="41"/>
      <c r="IXB714" s="36"/>
      <c r="IXC714" s="34"/>
      <c r="IXD714" s="34"/>
      <c r="IXE714" s="37"/>
      <c r="IXF714" s="38"/>
      <c r="IXG714" s="34"/>
      <c r="IXH714" s="39"/>
      <c r="IXI714" s="39"/>
      <c r="IXJ714" s="39"/>
      <c r="IXK714" s="39"/>
      <c r="IXL714" s="39"/>
      <c r="IXM714" s="39"/>
      <c r="IXN714" s="39"/>
      <c r="IXO714" s="39"/>
      <c r="IXP714" s="39"/>
      <c r="IXQ714" s="39"/>
      <c r="IXR714" s="39"/>
      <c r="IXS714" s="37"/>
      <c r="IXT714" s="37"/>
      <c r="IXU714" s="37"/>
      <c r="IXV714" s="37"/>
      <c r="IXW714" s="34"/>
      <c r="IXX714" s="40"/>
      <c r="IXY714" s="34"/>
      <c r="IXZ714" s="34"/>
      <c r="IYA714" s="35"/>
      <c r="IYB714" s="36"/>
      <c r="IYC714" s="37"/>
      <c r="IYD714" s="34"/>
      <c r="IYE714" s="34"/>
      <c r="IYF714" s="41"/>
      <c r="IYG714" s="41"/>
      <c r="IYH714" s="41"/>
      <c r="IYI714" s="41"/>
      <c r="IYJ714" s="36"/>
      <c r="IYK714" s="41"/>
      <c r="IYL714" s="36"/>
      <c r="IYM714" s="34"/>
      <c r="IYN714" s="34"/>
      <c r="IYO714" s="37"/>
      <c r="IYP714" s="38"/>
      <c r="IYQ714" s="34"/>
      <c r="IYR714" s="39"/>
      <c r="IYS714" s="39"/>
      <c r="IYT714" s="39"/>
      <c r="IYU714" s="39"/>
      <c r="IYV714" s="39"/>
      <c r="IYW714" s="39"/>
      <c r="IYX714" s="39"/>
      <c r="IYY714" s="39"/>
      <c r="IYZ714" s="39"/>
      <c r="IZA714" s="39"/>
      <c r="IZB714" s="39"/>
      <c r="IZC714" s="37"/>
      <c r="IZD714" s="37"/>
      <c r="IZE714" s="37"/>
      <c r="IZF714" s="37"/>
      <c r="IZG714" s="34"/>
      <c r="IZH714" s="40"/>
      <c r="IZI714" s="34"/>
      <c r="IZJ714" s="34"/>
      <c r="IZK714" s="35"/>
      <c r="IZL714" s="36"/>
      <c r="IZM714" s="37"/>
      <c r="IZN714" s="34"/>
      <c r="IZO714" s="34"/>
      <c r="IZP714" s="41"/>
      <c r="IZQ714" s="41"/>
      <c r="IZR714" s="41"/>
      <c r="IZS714" s="41"/>
      <c r="IZT714" s="36"/>
      <c r="IZU714" s="41"/>
      <c r="IZV714" s="36"/>
      <c r="IZW714" s="34"/>
      <c r="IZX714" s="34"/>
      <c r="IZY714" s="37"/>
      <c r="IZZ714" s="38"/>
      <c r="JAA714" s="34"/>
      <c r="JAB714" s="39"/>
      <c r="JAC714" s="39"/>
      <c r="JAD714" s="39"/>
      <c r="JAE714" s="39"/>
      <c r="JAF714" s="39"/>
      <c r="JAG714" s="39"/>
      <c r="JAH714" s="39"/>
      <c r="JAI714" s="39"/>
      <c r="JAJ714" s="39"/>
      <c r="JAK714" s="39"/>
      <c r="JAL714" s="39"/>
      <c r="JAM714" s="37"/>
      <c r="JAN714" s="37"/>
      <c r="JAO714" s="37"/>
      <c r="JAP714" s="37"/>
      <c r="JAQ714" s="34"/>
      <c r="JAR714" s="40"/>
      <c r="JAS714" s="34"/>
      <c r="JAT714" s="34"/>
      <c r="JAU714" s="35"/>
      <c r="JAV714" s="36"/>
      <c r="JAW714" s="37"/>
      <c r="JAX714" s="34"/>
      <c r="JAY714" s="34"/>
      <c r="JAZ714" s="41"/>
      <c r="JBA714" s="41"/>
      <c r="JBB714" s="41"/>
      <c r="JBC714" s="41"/>
      <c r="JBD714" s="36"/>
      <c r="JBE714" s="41"/>
      <c r="JBF714" s="36"/>
      <c r="JBG714" s="34"/>
      <c r="JBH714" s="34"/>
      <c r="JBI714" s="37"/>
      <c r="JBJ714" s="38"/>
      <c r="JBK714" s="34"/>
      <c r="JBL714" s="39"/>
      <c r="JBM714" s="39"/>
      <c r="JBN714" s="39"/>
      <c r="JBO714" s="39"/>
      <c r="JBP714" s="39"/>
      <c r="JBQ714" s="39"/>
      <c r="JBR714" s="39"/>
      <c r="JBS714" s="39"/>
      <c r="JBT714" s="39"/>
      <c r="JBU714" s="39"/>
      <c r="JBV714" s="39"/>
      <c r="JBW714" s="37"/>
      <c r="JBX714" s="37"/>
      <c r="JBY714" s="37"/>
      <c r="JBZ714" s="37"/>
      <c r="JCA714" s="34"/>
      <c r="JCB714" s="40"/>
      <c r="JCC714" s="34"/>
      <c r="JCD714" s="34"/>
      <c r="JCE714" s="35"/>
      <c r="JCF714" s="36"/>
      <c r="JCG714" s="37"/>
      <c r="JCH714" s="34"/>
      <c r="JCI714" s="34"/>
      <c r="JCJ714" s="41"/>
      <c r="JCK714" s="41"/>
      <c r="JCL714" s="41"/>
      <c r="JCM714" s="41"/>
      <c r="JCN714" s="36"/>
      <c r="JCO714" s="41"/>
      <c r="JCP714" s="36"/>
      <c r="JCQ714" s="34"/>
      <c r="JCR714" s="34"/>
      <c r="JCS714" s="37"/>
      <c r="JCT714" s="38"/>
      <c r="JCU714" s="34"/>
      <c r="JCV714" s="39"/>
      <c r="JCW714" s="39"/>
      <c r="JCX714" s="39"/>
      <c r="JCY714" s="39"/>
      <c r="JCZ714" s="39"/>
      <c r="JDA714" s="39"/>
      <c r="JDB714" s="39"/>
      <c r="JDC714" s="39"/>
      <c r="JDD714" s="39"/>
      <c r="JDE714" s="39"/>
      <c r="JDF714" s="39"/>
      <c r="JDG714" s="37"/>
      <c r="JDH714" s="37"/>
      <c r="JDI714" s="37"/>
      <c r="JDJ714" s="37"/>
      <c r="JDK714" s="34"/>
      <c r="JDL714" s="40"/>
      <c r="JDM714" s="34"/>
      <c r="JDN714" s="34"/>
      <c r="JDO714" s="35"/>
      <c r="JDP714" s="36"/>
      <c r="JDQ714" s="37"/>
      <c r="JDR714" s="34"/>
      <c r="JDS714" s="34"/>
      <c r="JDT714" s="41"/>
      <c r="JDU714" s="41"/>
      <c r="JDV714" s="41"/>
      <c r="JDW714" s="41"/>
      <c r="JDX714" s="36"/>
      <c r="JDY714" s="41"/>
      <c r="JDZ714" s="36"/>
      <c r="JEA714" s="34"/>
      <c r="JEB714" s="34"/>
      <c r="JEC714" s="37"/>
      <c r="JED714" s="38"/>
      <c r="JEE714" s="34"/>
      <c r="JEF714" s="39"/>
      <c r="JEG714" s="39"/>
      <c r="JEH714" s="39"/>
      <c r="JEI714" s="39"/>
      <c r="JEJ714" s="39"/>
      <c r="JEK714" s="39"/>
      <c r="JEL714" s="39"/>
      <c r="JEM714" s="39"/>
      <c r="JEN714" s="39"/>
      <c r="JEO714" s="39"/>
      <c r="JEP714" s="39"/>
      <c r="JEQ714" s="37"/>
      <c r="JER714" s="37"/>
      <c r="JES714" s="37"/>
      <c r="JET714" s="37"/>
      <c r="JEU714" s="34"/>
      <c r="JEV714" s="40"/>
      <c r="JEW714" s="34"/>
      <c r="JEX714" s="34"/>
      <c r="JEY714" s="35"/>
      <c r="JEZ714" s="36"/>
      <c r="JFA714" s="37"/>
      <c r="JFB714" s="34"/>
      <c r="JFC714" s="34"/>
      <c r="JFD714" s="41"/>
      <c r="JFE714" s="41"/>
      <c r="JFF714" s="41"/>
      <c r="JFG714" s="41"/>
      <c r="JFH714" s="36"/>
      <c r="JFI714" s="41"/>
      <c r="JFJ714" s="36"/>
      <c r="JFK714" s="34"/>
      <c r="JFL714" s="34"/>
      <c r="JFM714" s="37"/>
      <c r="JFN714" s="38"/>
      <c r="JFO714" s="34"/>
      <c r="JFP714" s="39"/>
      <c r="JFQ714" s="39"/>
      <c r="JFR714" s="39"/>
      <c r="JFS714" s="39"/>
      <c r="JFT714" s="39"/>
      <c r="JFU714" s="39"/>
      <c r="JFV714" s="39"/>
      <c r="JFW714" s="39"/>
      <c r="JFX714" s="39"/>
      <c r="JFY714" s="39"/>
      <c r="JFZ714" s="39"/>
      <c r="JGA714" s="37"/>
      <c r="JGB714" s="37"/>
      <c r="JGC714" s="37"/>
      <c r="JGD714" s="37"/>
      <c r="JGE714" s="34"/>
      <c r="JGF714" s="40"/>
      <c r="JGG714" s="34"/>
      <c r="JGH714" s="34"/>
      <c r="JGI714" s="35"/>
      <c r="JGJ714" s="36"/>
      <c r="JGK714" s="37"/>
      <c r="JGL714" s="34"/>
      <c r="JGM714" s="34"/>
      <c r="JGN714" s="41"/>
      <c r="JGO714" s="41"/>
      <c r="JGP714" s="41"/>
      <c r="JGQ714" s="41"/>
      <c r="JGR714" s="36"/>
      <c r="JGS714" s="41"/>
      <c r="JGT714" s="36"/>
      <c r="JGU714" s="34"/>
      <c r="JGV714" s="34"/>
      <c r="JGW714" s="37"/>
      <c r="JGX714" s="38"/>
      <c r="JGY714" s="34"/>
      <c r="JGZ714" s="39"/>
      <c r="JHA714" s="39"/>
      <c r="JHB714" s="39"/>
      <c r="JHC714" s="39"/>
      <c r="JHD714" s="39"/>
      <c r="JHE714" s="39"/>
      <c r="JHF714" s="39"/>
      <c r="JHG714" s="39"/>
      <c r="JHH714" s="39"/>
      <c r="JHI714" s="39"/>
      <c r="JHJ714" s="39"/>
      <c r="JHK714" s="37"/>
      <c r="JHL714" s="37"/>
      <c r="JHM714" s="37"/>
      <c r="JHN714" s="37"/>
      <c r="JHO714" s="34"/>
      <c r="JHP714" s="40"/>
      <c r="JHQ714" s="34"/>
      <c r="JHR714" s="34"/>
      <c r="JHS714" s="35"/>
      <c r="JHT714" s="36"/>
      <c r="JHU714" s="37"/>
      <c r="JHV714" s="34"/>
      <c r="JHW714" s="34"/>
      <c r="JHX714" s="41"/>
      <c r="JHY714" s="41"/>
      <c r="JHZ714" s="41"/>
      <c r="JIA714" s="41"/>
      <c r="JIB714" s="36"/>
      <c r="JIC714" s="41"/>
      <c r="JID714" s="36"/>
      <c r="JIE714" s="34"/>
      <c r="JIF714" s="34"/>
      <c r="JIG714" s="37"/>
      <c r="JIH714" s="38"/>
      <c r="JII714" s="34"/>
      <c r="JIJ714" s="39"/>
      <c r="JIK714" s="39"/>
      <c r="JIL714" s="39"/>
      <c r="JIM714" s="39"/>
      <c r="JIN714" s="39"/>
      <c r="JIO714" s="39"/>
      <c r="JIP714" s="39"/>
      <c r="JIQ714" s="39"/>
      <c r="JIR714" s="39"/>
      <c r="JIS714" s="39"/>
      <c r="JIT714" s="39"/>
      <c r="JIU714" s="37"/>
      <c r="JIV714" s="37"/>
      <c r="JIW714" s="37"/>
      <c r="JIX714" s="37"/>
      <c r="JIY714" s="34"/>
      <c r="JIZ714" s="40"/>
      <c r="JJA714" s="34"/>
      <c r="JJB714" s="34"/>
      <c r="JJC714" s="35"/>
      <c r="JJD714" s="36"/>
      <c r="JJE714" s="37"/>
      <c r="JJF714" s="34"/>
      <c r="JJG714" s="34"/>
      <c r="JJH714" s="41"/>
      <c r="JJI714" s="41"/>
      <c r="JJJ714" s="41"/>
      <c r="JJK714" s="41"/>
      <c r="JJL714" s="36"/>
      <c r="JJM714" s="41"/>
      <c r="JJN714" s="36"/>
      <c r="JJO714" s="34"/>
      <c r="JJP714" s="34"/>
      <c r="JJQ714" s="37"/>
      <c r="JJR714" s="38"/>
      <c r="JJS714" s="34"/>
      <c r="JJT714" s="39"/>
      <c r="JJU714" s="39"/>
      <c r="JJV714" s="39"/>
      <c r="JJW714" s="39"/>
      <c r="JJX714" s="39"/>
      <c r="JJY714" s="39"/>
      <c r="JJZ714" s="39"/>
      <c r="JKA714" s="39"/>
      <c r="JKB714" s="39"/>
      <c r="JKC714" s="39"/>
      <c r="JKD714" s="39"/>
      <c r="JKE714" s="37"/>
      <c r="JKF714" s="37"/>
      <c r="JKG714" s="37"/>
      <c r="JKH714" s="37"/>
      <c r="JKI714" s="34"/>
      <c r="JKJ714" s="40"/>
      <c r="JKK714" s="34"/>
      <c r="JKL714" s="34"/>
      <c r="JKM714" s="35"/>
      <c r="JKN714" s="36"/>
      <c r="JKO714" s="37"/>
      <c r="JKP714" s="34"/>
      <c r="JKQ714" s="34"/>
      <c r="JKR714" s="41"/>
      <c r="JKS714" s="41"/>
      <c r="JKT714" s="41"/>
      <c r="JKU714" s="41"/>
      <c r="JKV714" s="36"/>
      <c r="JKW714" s="41"/>
      <c r="JKX714" s="36"/>
      <c r="JKY714" s="34"/>
      <c r="JKZ714" s="34"/>
      <c r="JLA714" s="37"/>
      <c r="JLB714" s="38"/>
      <c r="JLC714" s="34"/>
      <c r="JLD714" s="39"/>
      <c r="JLE714" s="39"/>
      <c r="JLF714" s="39"/>
      <c r="JLG714" s="39"/>
      <c r="JLH714" s="39"/>
      <c r="JLI714" s="39"/>
      <c r="JLJ714" s="39"/>
      <c r="JLK714" s="39"/>
      <c r="JLL714" s="39"/>
      <c r="JLM714" s="39"/>
      <c r="JLN714" s="39"/>
      <c r="JLO714" s="37"/>
      <c r="JLP714" s="37"/>
      <c r="JLQ714" s="37"/>
      <c r="JLR714" s="37"/>
      <c r="JLS714" s="34"/>
      <c r="JLT714" s="40"/>
      <c r="JLU714" s="34"/>
      <c r="JLV714" s="34"/>
      <c r="JLW714" s="35"/>
      <c r="JLX714" s="36"/>
      <c r="JLY714" s="37"/>
      <c r="JLZ714" s="34"/>
      <c r="JMA714" s="34"/>
      <c r="JMB714" s="41"/>
      <c r="JMC714" s="41"/>
      <c r="JMD714" s="41"/>
      <c r="JME714" s="41"/>
      <c r="JMF714" s="36"/>
      <c r="JMG714" s="41"/>
      <c r="JMH714" s="36"/>
      <c r="JMI714" s="34"/>
      <c r="JMJ714" s="34"/>
      <c r="JMK714" s="37"/>
      <c r="JML714" s="38"/>
      <c r="JMM714" s="34"/>
      <c r="JMN714" s="39"/>
      <c r="JMO714" s="39"/>
      <c r="JMP714" s="39"/>
      <c r="JMQ714" s="39"/>
      <c r="JMR714" s="39"/>
      <c r="JMS714" s="39"/>
      <c r="JMT714" s="39"/>
      <c r="JMU714" s="39"/>
      <c r="JMV714" s="39"/>
      <c r="JMW714" s="39"/>
      <c r="JMX714" s="39"/>
      <c r="JMY714" s="37"/>
      <c r="JMZ714" s="37"/>
      <c r="JNA714" s="37"/>
      <c r="JNB714" s="37"/>
      <c r="JNC714" s="34"/>
      <c r="JND714" s="40"/>
      <c r="JNE714" s="34"/>
      <c r="JNF714" s="34"/>
      <c r="JNG714" s="35"/>
      <c r="JNH714" s="36"/>
      <c r="JNI714" s="37"/>
      <c r="JNJ714" s="34"/>
      <c r="JNK714" s="34"/>
      <c r="JNL714" s="41"/>
      <c r="JNM714" s="41"/>
      <c r="JNN714" s="41"/>
      <c r="JNO714" s="41"/>
      <c r="JNP714" s="36"/>
      <c r="JNQ714" s="41"/>
      <c r="JNR714" s="36"/>
      <c r="JNS714" s="34"/>
      <c r="JNT714" s="34"/>
      <c r="JNU714" s="37"/>
      <c r="JNV714" s="38"/>
      <c r="JNW714" s="34"/>
      <c r="JNX714" s="39"/>
      <c r="JNY714" s="39"/>
      <c r="JNZ714" s="39"/>
      <c r="JOA714" s="39"/>
      <c r="JOB714" s="39"/>
      <c r="JOC714" s="39"/>
      <c r="JOD714" s="39"/>
      <c r="JOE714" s="39"/>
      <c r="JOF714" s="39"/>
      <c r="JOG714" s="39"/>
      <c r="JOH714" s="39"/>
      <c r="JOI714" s="37"/>
      <c r="JOJ714" s="37"/>
      <c r="JOK714" s="37"/>
      <c r="JOL714" s="37"/>
      <c r="JOM714" s="34"/>
      <c r="JON714" s="40"/>
      <c r="JOO714" s="34"/>
      <c r="JOP714" s="34"/>
      <c r="JOQ714" s="35"/>
      <c r="JOR714" s="36"/>
      <c r="JOS714" s="37"/>
      <c r="JOT714" s="34"/>
      <c r="JOU714" s="34"/>
      <c r="JOV714" s="41"/>
      <c r="JOW714" s="41"/>
      <c r="JOX714" s="41"/>
      <c r="JOY714" s="41"/>
      <c r="JOZ714" s="36"/>
      <c r="JPA714" s="41"/>
      <c r="JPB714" s="36"/>
      <c r="JPC714" s="34"/>
      <c r="JPD714" s="34"/>
      <c r="JPE714" s="37"/>
      <c r="JPF714" s="38"/>
      <c r="JPG714" s="34"/>
      <c r="JPH714" s="39"/>
      <c r="JPI714" s="39"/>
      <c r="JPJ714" s="39"/>
      <c r="JPK714" s="39"/>
      <c r="JPL714" s="39"/>
      <c r="JPM714" s="39"/>
      <c r="JPN714" s="39"/>
      <c r="JPO714" s="39"/>
      <c r="JPP714" s="39"/>
      <c r="JPQ714" s="39"/>
      <c r="JPR714" s="39"/>
      <c r="JPS714" s="37"/>
      <c r="JPT714" s="37"/>
      <c r="JPU714" s="37"/>
      <c r="JPV714" s="37"/>
      <c r="JPW714" s="34"/>
      <c r="JPX714" s="40"/>
      <c r="JPY714" s="34"/>
      <c r="JPZ714" s="34"/>
      <c r="JQA714" s="35"/>
      <c r="JQB714" s="36"/>
      <c r="JQC714" s="37"/>
      <c r="JQD714" s="34"/>
      <c r="JQE714" s="34"/>
      <c r="JQF714" s="41"/>
      <c r="JQG714" s="41"/>
      <c r="JQH714" s="41"/>
      <c r="JQI714" s="41"/>
      <c r="JQJ714" s="36"/>
      <c r="JQK714" s="41"/>
      <c r="JQL714" s="36"/>
      <c r="JQM714" s="34"/>
      <c r="JQN714" s="34"/>
      <c r="JQO714" s="37"/>
      <c r="JQP714" s="38"/>
      <c r="JQQ714" s="34"/>
      <c r="JQR714" s="39"/>
      <c r="JQS714" s="39"/>
      <c r="JQT714" s="39"/>
      <c r="JQU714" s="39"/>
      <c r="JQV714" s="39"/>
      <c r="JQW714" s="39"/>
      <c r="JQX714" s="39"/>
      <c r="JQY714" s="39"/>
      <c r="JQZ714" s="39"/>
      <c r="JRA714" s="39"/>
      <c r="JRB714" s="39"/>
      <c r="JRC714" s="37"/>
      <c r="JRD714" s="37"/>
      <c r="JRE714" s="37"/>
      <c r="JRF714" s="37"/>
      <c r="JRG714" s="34"/>
      <c r="JRH714" s="40"/>
      <c r="JRI714" s="34"/>
      <c r="JRJ714" s="34"/>
      <c r="JRK714" s="35"/>
      <c r="JRL714" s="36"/>
      <c r="JRM714" s="37"/>
      <c r="JRN714" s="34"/>
      <c r="JRO714" s="34"/>
      <c r="JRP714" s="41"/>
      <c r="JRQ714" s="41"/>
      <c r="JRR714" s="41"/>
      <c r="JRS714" s="41"/>
      <c r="JRT714" s="36"/>
      <c r="JRU714" s="41"/>
      <c r="JRV714" s="36"/>
      <c r="JRW714" s="34"/>
      <c r="JRX714" s="34"/>
      <c r="JRY714" s="37"/>
      <c r="JRZ714" s="38"/>
      <c r="JSA714" s="34"/>
      <c r="JSB714" s="39"/>
      <c r="JSC714" s="39"/>
      <c r="JSD714" s="39"/>
      <c r="JSE714" s="39"/>
      <c r="JSF714" s="39"/>
      <c r="JSG714" s="39"/>
      <c r="JSH714" s="39"/>
      <c r="JSI714" s="39"/>
      <c r="JSJ714" s="39"/>
      <c r="JSK714" s="39"/>
      <c r="JSL714" s="39"/>
      <c r="JSM714" s="37"/>
      <c r="JSN714" s="37"/>
      <c r="JSO714" s="37"/>
      <c r="JSP714" s="37"/>
      <c r="JSQ714" s="34"/>
      <c r="JSR714" s="40"/>
      <c r="JSS714" s="34"/>
      <c r="JST714" s="34"/>
      <c r="JSU714" s="35"/>
      <c r="JSV714" s="36"/>
      <c r="JSW714" s="37"/>
      <c r="JSX714" s="34"/>
      <c r="JSY714" s="34"/>
      <c r="JSZ714" s="41"/>
      <c r="JTA714" s="41"/>
      <c r="JTB714" s="41"/>
      <c r="JTC714" s="41"/>
      <c r="JTD714" s="36"/>
      <c r="JTE714" s="41"/>
      <c r="JTF714" s="36"/>
      <c r="JTG714" s="34"/>
      <c r="JTH714" s="34"/>
      <c r="JTI714" s="37"/>
      <c r="JTJ714" s="38"/>
      <c r="JTK714" s="34"/>
      <c r="JTL714" s="39"/>
      <c r="JTM714" s="39"/>
      <c r="JTN714" s="39"/>
      <c r="JTO714" s="39"/>
      <c r="JTP714" s="39"/>
      <c r="JTQ714" s="39"/>
      <c r="JTR714" s="39"/>
      <c r="JTS714" s="39"/>
      <c r="JTT714" s="39"/>
      <c r="JTU714" s="39"/>
      <c r="JTV714" s="39"/>
      <c r="JTW714" s="37"/>
      <c r="JTX714" s="37"/>
      <c r="JTY714" s="37"/>
      <c r="JTZ714" s="37"/>
      <c r="JUA714" s="34"/>
      <c r="JUB714" s="40"/>
      <c r="JUC714" s="34"/>
      <c r="JUD714" s="34"/>
      <c r="JUE714" s="35"/>
      <c r="JUF714" s="36"/>
      <c r="JUG714" s="37"/>
      <c r="JUH714" s="34"/>
      <c r="JUI714" s="34"/>
      <c r="JUJ714" s="41"/>
      <c r="JUK714" s="41"/>
      <c r="JUL714" s="41"/>
      <c r="JUM714" s="41"/>
      <c r="JUN714" s="36"/>
      <c r="JUO714" s="41"/>
      <c r="JUP714" s="36"/>
      <c r="JUQ714" s="34"/>
      <c r="JUR714" s="34"/>
      <c r="JUS714" s="37"/>
      <c r="JUT714" s="38"/>
      <c r="JUU714" s="34"/>
      <c r="JUV714" s="39"/>
      <c r="JUW714" s="39"/>
      <c r="JUX714" s="39"/>
      <c r="JUY714" s="39"/>
      <c r="JUZ714" s="39"/>
      <c r="JVA714" s="39"/>
      <c r="JVB714" s="39"/>
      <c r="JVC714" s="39"/>
      <c r="JVD714" s="39"/>
      <c r="JVE714" s="39"/>
      <c r="JVF714" s="39"/>
      <c r="JVG714" s="37"/>
      <c r="JVH714" s="37"/>
      <c r="JVI714" s="37"/>
      <c r="JVJ714" s="37"/>
      <c r="JVK714" s="34"/>
      <c r="JVL714" s="40"/>
      <c r="JVM714" s="34"/>
      <c r="JVN714" s="34"/>
      <c r="JVO714" s="35"/>
      <c r="JVP714" s="36"/>
      <c r="JVQ714" s="37"/>
      <c r="JVR714" s="34"/>
      <c r="JVS714" s="34"/>
      <c r="JVT714" s="41"/>
      <c r="JVU714" s="41"/>
      <c r="JVV714" s="41"/>
      <c r="JVW714" s="41"/>
      <c r="JVX714" s="36"/>
      <c r="JVY714" s="41"/>
      <c r="JVZ714" s="36"/>
      <c r="JWA714" s="34"/>
      <c r="JWB714" s="34"/>
      <c r="JWC714" s="37"/>
      <c r="JWD714" s="38"/>
      <c r="JWE714" s="34"/>
      <c r="JWF714" s="39"/>
      <c r="JWG714" s="39"/>
      <c r="JWH714" s="39"/>
      <c r="JWI714" s="39"/>
      <c r="JWJ714" s="39"/>
      <c r="JWK714" s="39"/>
      <c r="JWL714" s="39"/>
      <c r="JWM714" s="39"/>
      <c r="JWN714" s="39"/>
      <c r="JWO714" s="39"/>
      <c r="JWP714" s="39"/>
      <c r="JWQ714" s="37"/>
      <c r="JWR714" s="37"/>
      <c r="JWS714" s="37"/>
      <c r="JWT714" s="37"/>
      <c r="JWU714" s="34"/>
      <c r="JWV714" s="40"/>
      <c r="JWW714" s="34"/>
      <c r="JWX714" s="34"/>
      <c r="JWY714" s="35"/>
      <c r="JWZ714" s="36"/>
      <c r="JXA714" s="37"/>
      <c r="JXB714" s="34"/>
      <c r="JXC714" s="34"/>
      <c r="JXD714" s="41"/>
      <c r="JXE714" s="41"/>
      <c r="JXF714" s="41"/>
      <c r="JXG714" s="41"/>
      <c r="JXH714" s="36"/>
      <c r="JXI714" s="41"/>
      <c r="JXJ714" s="36"/>
      <c r="JXK714" s="34"/>
      <c r="JXL714" s="34"/>
      <c r="JXM714" s="37"/>
      <c r="JXN714" s="38"/>
      <c r="JXO714" s="34"/>
      <c r="JXP714" s="39"/>
      <c r="JXQ714" s="39"/>
      <c r="JXR714" s="39"/>
      <c r="JXS714" s="39"/>
      <c r="JXT714" s="39"/>
      <c r="JXU714" s="39"/>
      <c r="JXV714" s="39"/>
      <c r="JXW714" s="39"/>
      <c r="JXX714" s="39"/>
      <c r="JXY714" s="39"/>
      <c r="JXZ714" s="39"/>
      <c r="JYA714" s="37"/>
      <c r="JYB714" s="37"/>
      <c r="JYC714" s="37"/>
      <c r="JYD714" s="37"/>
      <c r="JYE714" s="34"/>
      <c r="JYF714" s="40"/>
      <c r="JYG714" s="34"/>
      <c r="JYH714" s="34"/>
      <c r="JYI714" s="35"/>
      <c r="JYJ714" s="36"/>
      <c r="JYK714" s="37"/>
      <c r="JYL714" s="34"/>
      <c r="JYM714" s="34"/>
      <c r="JYN714" s="41"/>
      <c r="JYO714" s="41"/>
      <c r="JYP714" s="41"/>
      <c r="JYQ714" s="41"/>
      <c r="JYR714" s="36"/>
      <c r="JYS714" s="41"/>
      <c r="JYT714" s="36"/>
      <c r="JYU714" s="34"/>
      <c r="JYV714" s="34"/>
      <c r="JYW714" s="37"/>
      <c r="JYX714" s="38"/>
      <c r="JYY714" s="34"/>
      <c r="JYZ714" s="39"/>
      <c r="JZA714" s="39"/>
      <c r="JZB714" s="39"/>
      <c r="JZC714" s="39"/>
      <c r="JZD714" s="39"/>
      <c r="JZE714" s="39"/>
      <c r="JZF714" s="39"/>
      <c r="JZG714" s="39"/>
      <c r="JZH714" s="39"/>
      <c r="JZI714" s="39"/>
      <c r="JZJ714" s="39"/>
      <c r="JZK714" s="37"/>
      <c r="JZL714" s="37"/>
      <c r="JZM714" s="37"/>
      <c r="JZN714" s="37"/>
      <c r="JZO714" s="34"/>
      <c r="JZP714" s="40"/>
      <c r="JZQ714" s="34"/>
      <c r="JZR714" s="34"/>
      <c r="JZS714" s="35"/>
      <c r="JZT714" s="36"/>
      <c r="JZU714" s="37"/>
      <c r="JZV714" s="34"/>
      <c r="JZW714" s="34"/>
      <c r="JZX714" s="41"/>
      <c r="JZY714" s="41"/>
      <c r="JZZ714" s="41"/>
      <c r="KAA714" s="41"/>
      <c r="KAB714" s="36"/>
      <c r="KAC714" s="41"/>
      <c r="KAD714" s="36"/>
      <c r="KAE714" s="34"/>
      <c r="KAF714" s="34"/>
      <c r="KAG714" s="37"/>
      <c r="KAH714" s="38"/>
      <c r="KAI714" s="34"/>
      <c r="KAJ714" s="39"/>
      <c r="KAK714" s="39"/>
      <c r="KAL714" s="39"/>
      <c r="KAM714" s="39"/>
      <c r="KAN714" s="39"/>
      <c r="KAO714" s="39"/>
      <c r="KAP714" s="39"/>
      <c r="KAQ714" s="39"/>
      <c r="KAR714" s="39"/>
      <c r="KAS714" s="39"/>
      <c r="KAT714" s="39"/>
      <c r="KAU714" s="37"/>
      <c r="KAV714" s="37"/>
      <c r="KAW714" s="37"/>
      <c r="KAX714" s="37"/>
      <c r="KAY714" s="34"/>
      <c r="KAZ714" s="40"/>
      <c r="KBA714" s="34"/>
      <c r="KBB714" s="34"/>
      <c r="KBC714" s="35"/>
      <c r="KBD714" s="36"/>
      <c r="KBE714" s="37"/>
      <c r="KBF714" s="34"/>
      <c r="KBG714" s="34"/>
      <c r="KBH714" s="41"/>
      <c r="KBI714" s="41"/>
      <c r="KBJ714" s="41"/>
      <c r="KBK714" s="41"/>
      <c r="KBL714" s="36"/>
      <c r="KBM714" s="41"/>
      <c r="KBN714" s="36"/>
      <c r="KBO714" s="34"/>
      <c r="KBP714" s="34"/>
      <c r="KBQ714" s="37"/>
      <c r="KBR714" s="38"/>
      <c r="KBS714" s="34"/>
      <c r="KBT714" s="39"/>
      <c r="KBU714" s="39"/>
      <c r="KBV714" s="39"/>
      <c r="KBW714" s="39"/>
      <c r="KBX714" s="39"/>
      <c r="KBY714" s="39"/>
      <c r="KBZ714" s="39"/>
      <c r="KCA714" s="39"/>
      <c r="KCB714" s="39"/>
      <c r="KCC714" s="39"/>
      <c r="KCD714" s="39"/>
      <c r="KCE714" s="37"/>
      <c r="KCF714" s="37"/>
      <c r="KCG714" s="37"/>
      <c r="KCH714" s="37"/>
      <c r="KCI714" s="34"/>
      <c r="KCJ714" s="40"/>
      <c r="KCK714" s="34"/>
      <c r="KCL714" s="34"/>
      <c r="KCM714" s="35"/>
      <c r="KCN714" s="36"/>
      <c r="KCO714" s="37"/>
      <c r="KCP714" s="34"/>
      <c r="KCQ714" s="34"/>
      <c r="KCR714" s="41"/>
      <c r="KCS714" s="41"/>
      <c r="KCT714" s="41"/>
      <c r="KCU714" s="41"/>
      <c r="KCV714" s="36"/>
      <c r="KCW714" s="41"/>
      <c r="KCX714" s="36"/>
      <c r="KCY714" s="34"/>
      <c r="KCZ714" s="34"/>
      <c r="KDA714" s="37"/>
      <c r="KDB714" s="38"/>
      <c r="KDC714" s="34"/>
      <c r="KDD714" s="39"/>
      <c r="KDE714" s="39"/>
      <c r="KDF714" s="39"/>
      <c r="KDG714" s="39"/>
      <c r="KDH714" s="39"/>
      <c r="KDI714" s="39"/>
      <c r="KDJ714" s="39"/>
      <c r="KDK714" s="39"/>
      <c r="KDL714" s="39"/>
      <c r="KDM714" s="39"/>
      <c r="KDN714" s="39"/>
      <c r="KDO714" s="37"/>
      <c r="KDP714" s="37"/>
      <c r="KDQ714" s="37"/>
      <c r="KDR714" s="37"/>
      <c r="KDS714" s="34"/>
      <c r="KDT714" s="40"/>
      <c r="KDU714" s="34"/>
      <c r="KDV714" s="34"/>
      <c r="KDW714" s="35"/>
      <c r="KDX714" s="36"/>
      <c r="KDY714" s="37"/>
      <c r="KDZ714" s="34"/>
      <c r="KEA714" s="34"/>
      <c r="KEB714" s="41"/>
      <c r="KEC714" s="41"/>
      <c r="KED714" s="41"/>
      <c r="KEE714" s="41"/>
      <c r="KEF714" s="36"/>
      <c r="KEG714" s="41"/>
      <c r="KEH714" s="36"/>
      <c r="KEI714" s="34"/>
      <c r="KEJ714" s="34"/>
      <c r="KEK714" s="37"/>
      <c r="KEL714" s="38"/>
      <c r="KEM714" s="34"/>
      <c r="KEN714" s="39"/>
      <c r="KEO714" s="39"/>
      <c r="KEP714" s="39"/>
      <c r="KEQ714" s="39"/>
      <c r="KER714" s="39"/>
      <c r="KES714" s="39"/>
      <c r="KET714" s="39"/>
      <c r="KEU714" s="39"/>
      <c r="KEV714" s="39"/>
      <c r="KEW714" s="39"/>
      <c r="KEX714" s="39"/>
      <c r="KEY714" s="37"/>
      <c r="KEZ714" s="37"/>
      <c r="KFA714" s="37"/>
      <c r="KFB714" s="37"/>
      <c r="KFC714" s="34"/>
      <c r="KFD714" s="40"/>
      <c r="KFE714" s="34"/>
      <c r="KFF714" s="34"/>
      <c r="KFG714" s="35"/>
      <c r="KFH714" s="36"/>
      <c r="KFI714" s="37"/>
      <c r="KFJ714" s="34"/>
      <c r="KFK714" s="34"/>
      <c r="KFL714" s="41"/>
      <c r="KFM714" s="41"/>
      <c r="KFN714" s="41"/>
      <c r="KFO714" s="41"/>
      <c r="KFP714" s="36"/>
      <c r="KFQ714" s="41"/>
      <c r="KFR714" s="36"/>
      <c r="KFS714" s="34"/>
      <c r="KFT714" s="34"/>
      <c r="KFU714" s="37"/>
      <c r="KFV714" s="38"/>
      <c r="KFW714" s="34"/>
      <c r="KFX714" s="39"/>
      <c r="KFY714" s="39"/>
      <c r="KFZ714" s="39"/>
      <c r="KGA714" s="39"/>
      <c r="KGB714" s="39"/>
      <c r="KGC714" s="39"/>
      <c r="KGD714" s="39"/>
      <c r="KGE714" s="39"/>
      <c r="KGF714" s="39"/>
      <c r="KGG714" s="39"/>
      <c r="KGH714" s="39"/>
      <c r="KGI714" s="37"/>
      <c r="KGJ714" s="37"/>
      <c r="KGK714" s="37"/>
      <c r="KGL714" s="37"/>
      <c r="KGM714" s="34"/>
      <c r="KGN714" s="40"/>
      <c r="KGO714" s="34"/>
      <c r="KGP714" s="34"/>
      <c r="KGQ714" s="35"/>
      <c r="KGR714" s="36"/>
      <c r="KGS714" s="37"/>
      <c r="KGT714" s="34"/>
      <c r="KGU714" s="34"/>
      <c r="KGV714" s="41"/>
      <c r="KGW714" s="41"/>
      <c r="KGX714" s="41"/>
      <c r="KGY714" s="41"/>
      <c r="KGZ714" s="36"/>
      <c r="KHA714" s="41"/>
      <c r="KHB714" s="36"/>
      <c r="KHC714" s="34"/>
      <c r="KHD714" s="34"/>
      <c r="KHE714" s="37"/>
      <c r="KHF714" s="38"/>
      <c r="KHG714" s="34"/>
      <c r="KHH714" s="39"/>
      <c r="KHI714" s="39"/>
      <c r="KHJ714" s="39"/>
      <c r="KHK714" s="39"/>
      <c r="KHL714" s="39"/>
      <c r="KHM714" s="39"/>
      <c r="KHN714" s="39"/>
      <c r="KHO714" s="39"/>
      <c r="KHP714" s="39"/>
      <c r="KHQ714" s="39"/>
      <c r="KHR714" s="39"/>
      <c r="KHS714" s="37"/>
      <c r="KHT714" s="37"/>
      <c r="KHU714" s="37"/>
      <c r="KHV714" s="37"/>
      <c r="KHW714" s="34"/>
      <c r="KHX714" s="40"/>
      <c r="KHY714" s="34"/>
      <c r="KHZ714" s="34"/>
      <c r="KIA714" s="35"/>
      <c r="KIB714" s="36"/>
      <c r="KIC714" s="37"/>
      <c r="KID714" s="34"/>
      <c r="KIE714" s="34"/>
      <c r="KIF714" s="41"/>
      <c r="KIG714" s="41"/>
      <c r="KIH714" s="41"/>
      <c r="KII714" s="41"/>
      <c r="KIJ714" s="36"/>
      <c r="KIK714" s="41"/>
      <c r="KIL714" s="36"/>
      <c r="KIM714" s="34"/>
      <c r="KIN714" s="34"/>
      <c r="KIO714" s="37"/>
      <c r="KIP714" s="38"/>
      <c r="KIQ714" s="34"/>
      <c r="KIR714" s="39"/>
      <c r="KIS714" s="39"/>
      <c r="KIT714" s="39"/>
      <c r="KIU714" s="39"/>
      <c r="KIV714" s="39"/>
      <c r="KIW714" s="39"/>
      <c r="KIX714" s="39"/>
      <c r="KIY714" s="39"/>
      <c r="KIZ714" s="39"/>
      <c r="KJA714" s="39"/>
      <c r="KJB714" s="39"/>
      <c r="KJC714" s="37"/>
      <c r="KJD714" s="37"/>
      <c r="KJE714" s="37"/>
      <c r="KJF714" s="37"/>
      <c r="KJG714" s="34"/>
      <c r="KJH714" s="40"/>
      <c r="KJI714" s="34"/>
      <c r="KJJ714" s="34"/>
      <c r="KJK714" s="35"/>
      <c r="KJL714" s="36"/>
      <c r="KJM714" s="37"/>
      <c r="KJN714" s="34"/>
      <c r="KJO714" s="34"/>
      <c r="KJP714" s="41"/>
      <c r="KJQ714" s="41"/>
      <c r="KJR714" s="41"/>
      <c r="KJS714" s="41"/>
      <c r="KJT714" s="36"/>
      <c r="KJU714" s="41"/>
      <c r="KJV714" s="36"/>
      <c r="KJW714" s="34"/>
      <c r="KJX714" s="34"/>
      <c r="KJY714" s="37"/>
      <c r="KJZ714" s="38"/>
      <c r="KKA714" s="34"/>
      <c r="KKB714" s="39"/>
      <c r="KKC714" s="39"/>
      <c r="KKD714" s="39"/>
      <c r="KKE714" s="39"/>
      <c r="KKF714" s="39"/>
      <c r="KKG714" s="39"/>
      <c r="KKH714" s="39"/>
      <c r="KKI714" s="39"/>
      <c r="KKJ714" s="39"/>
      <c r="KKK714" s="39"/>
      <c r="KKL714" s="39"/>
      <c r="KKM714" s="37"/>
      <c r="KKN714" s="37"/>
      <c r="KKO714" s="37"/>
      <c r="KKP714" s="37"/>
      <c r="KKQ714" s="34"/>
      <c r="KKR714" s="40"/>
      <c r="KKS714" s="34"/>
      <c r="KKT714" s="34"/>
      <c r="KKU714" s="35"/>
      <c r="KKV714" s="36"/>
      <c r="KKW714" s="37"/>
      <c r="KKX714" s="34"/>
      <c r="KKY714" s="34"/>
      <c r="KKZ714" s="41"/>
      <c r="KLA714" s="41"/>
      <c r="KLB714" s="41"/>
      <c r="KLC714" s="41"/>
      <c r="KLD714" s="36"/>
      <c r="KLE714" s="41"/>
      <c r="KLF714" s="36"/>
      <c r="KLG714" s="34"/>
      <c r="KLH714" s="34"/>
      <c r="KLI714" s="37"/>
      <c r="KLJ714" s="38"/>
      <c r="KLK714" s="34"/>
      <c r="KLL714" s="39"/>
      <c r="KLM714" s="39"/>
      <c r="KLN714" s="39"/>
      <c r="KLO714" s="39"/>
      <c r="KLP714" s="39"/>
      <c r="KLQ714" s="39"/>
      <c r="KLR714" s="39"/>
      <c r="KLS714" s="39"/>
      <c r="KLT714" s="39"/>
      <c r="KLU714" s="39"/>
      <c r="KLV714" s="39"/>
      <c r="KLW714" s="37"/>
      <c r="KLX714" s="37"/>
      <c r="KLY714" s="37"/>
      <c r="KLZ714" s="37"/>
      <c r="KMA714" s="34"/>
      <c r="KMB714" s="40"/>
      <c r="KMC714" s="34"/>
      <c r="KMD714" s="34"/>
      <c r="KME714" s="35"/>
      <c r="KMF714" s="36"/>
      <c r="KMG714" s="37"/>
      <c r="KMH714" s="34"/>
      <c r="KMI714" s="34"/>
      <c r="KMJ714" s="41"/>
      <c r="KMK714" s="41"/>
      <c r="KML714" s="41"/>
      <c r="KMM714" s="41"/>
      <c r="KMN714" s="36"/>
      <c r="KMO714" s="41"/>
      <c r="KMP714" s="36"/>
      <c r="KMQ714" s="34"/>
      <c r="KMR714" s="34"/>
      <c r="KMS714" s="37"/>
      <c r="KMT714" s="38"/>
      <c r="KMU714" s="34"/>
      <c r="KMV714" s="39"/>
      <c r="KMW714" s="39"/>
      <c r="KMX714" s="39"/>
      <c r="KMY714" s="39"/>
      <c r="KMZ714" s="39"/>
      <c r="KNA714" s="39"/>
      <c r="KNB714" s="39"/>
      <c r="KNC714" s="39"/>
      <c r="KND714" s="39"/>
      <c r="KNE714" s="39"/>
      <c r="KNF714" s="39"/>
      <c r="KNG714" s="37"/>
      <c r="KNH714" s="37"/>
      <c r="KNI714" s="37"/>
      <c r="KNJ714" s="37"/>
      <c r="KNK714" s="34"/>
      <c r="KNL714" s="40"/>
      <c r="KNM714" s="34"/>
      <c r="KNN714" s="34"/>
      <c r="KNO714" s="35"/>
      <c r="KNP714" s="36"/>
      <c r="KNQ714" s="37"/>
      <c r="KNR714" s="34"/>
      <c r="KNS714" s="34"/>
      <c r="KNT714" s="41"/>
      <c r="KNU714" s="41"/>
      <c r="KNV714" s="41"/>
      <c r="KNW714" s="41"/>
      <c r="KNX714" s="36"/>
      <c r="KNY714" s="41"/>
      <c r="KNZ714" s="36"/>
      <c r="KOA714" s="34"/>
      <c r="KOB714" s="34"/>
      <c r="KOC714" s="37"/>
      <c r="KOD714" s="38"/>
      <c r="KOE714" s="34"/>
      <c r="KOF714" s="39"/>
      <c r="KOG714" s="39"/>
      <c r="KOH714" s="39"/>
      <c r="KOI714" s="39"/>
      <c r="KOJ714" s="39"/>
      <c r="KOK714" s="39"/>
      <c r="KOL714" s="39"/>
      <c r="KOM714" s="39"/>
      <c r="KON714" s="39"/>
      <c r="KOO714" s="39"/>
      <c r="KOP714" s="39"/>
      <c r="KOQ714" s="37"/>
      <c r="KOR714" s="37"/>
      <c r="KOS714" s="37"/>
      <c r="KOT714" s="37"/>
      <c r="KOU714" s="34"/>
      <c r="KOV714" s="40"/>
      <c r="KOW714" s="34"/>
      <c r="KOX714" s="34"/>
      <c r="KOY714" s="35"/>
      <c r="KOZ714" s="36"/>
      <c r="KPA714" s="37"/>
      <c r="KPB714" s="34"/>
      <c r="KPC714" s="34"/>
      <c r="KPD714" s="41"/>
      <c r="KPE714" s="41"/>
      <c r="KPF714" s="41"/>
      <c r="KPG714" s="41"/>
      <c r="KPH714" s="36"/>
      <c r="KPI714" s="41"/>
      <c r="KPJ714" s="36"/>
      <c r="KPK714" s="34"/>
      <c r="KPL714" s="34"/>
      <c r="KPM714" s="37"/>
      <c r="KPN714" s="38"/>
      <c r="KPO714" s="34"/>
      <c r="KPP714" s="39"/>
      <c r="KPQ714" s="39"/>
      <c r="KPR714" s="39"/>
      <c r="KPS714" s="39"/>
      <c r="KPT714" s="39"/>
      <c r="KPU714" s="39"/>
      <c r="KPV714" s="39"/>
      <c r="KPW714" s="39"/>
      <c r="KPX714" s="39"/>
      <c r="KPY714" s="39"/>
      <c r="KPZ714" s="39"/>
      <c r="KQA714" s="37"/>
      <c r="KQB714" s="37"/>
      <c r="KQC714" s="37"/>
      <c r="KQD714" s="37"/>
      <c r="KQE714" s="34"/>
      <c r="KQF714" s="40"/>
      <c r="KQG714" s="34"/>
      <c r="KQH714" s="34"/>
      <c r="KQI714" s="35"/>
      <c r="KQJ714" s="36"/>
      <c r="KQK714" s="37"/>
      <c r="KQL714" s="34"/>
      <c r="KQM714" s="34"/>
      <c r="KQN714" s="41"/>
      <c r="KQO714" s="41"/>
      <c r="KQP714" s="41"/>
      <c r="KQQ714" s="41"/>
      <c r="KQR714" s="36"/>
      <c r="KQS714" s="41"/>
      <c r="KQT714" s="36"/>
      <c r="KQU714" s="34"/>
      <c r="KQV714" s="34"/>
      <c r="KQW714" s="37"/>
      <c r="KQX714" s="38"/>
      <c r="KQY714" s="34"/>
      <c r="KQZ714" s="39"/>
      <c r="KRA714" s="39"/>
      <c r="KRB714" s="39"/>
      <c r="KRC714" s="39"/>
      <c r="KRD714" s="39"/>
      <c r="KRE714" s="39"/>
      <c r="KRF714" s="39"/>
      <c r="KRG714" s="39"/>
      <c r="KRH714" s="39"/>
      <c r="KRI714" s="39"/>
      <c r="KRJ714" s="39"/>
      <c r="KRK714" s="37"/>
      <c r="KRL714" s="37"/>
      <c r="KRM714" s="37"/>
      <c r="KRN714" s="37"/>
      <c r="KRO714" s="34"/>
      <c r="KRP714" s="40"/>
      <c r="KRQ714" s="34"/>
      <c r="KRR714" s="34"/>
      <c r="KRS714" s="35"/>
      <c r="KRT714" s="36"/>
      <c r="KRU714" s="37"/>
      <c r="KRV714" s="34"/>
      <c r="KRW714" s="34"/>
      <c r="KRX714" s="41"/>
      <c r="KRY714" s="41"/>
      <c r="KRZ714" s="41"/>
      <c r="KSA714" s="41"/>
      <c r="KSB714" s="36"/>
      <c r="KSC714" s="41"/>
      <c r="KSD714" s="36"/>
      <c r="KSE714" s="34"/>
      <c r="KSF714" s="34"/>
      <c r="KSG714" s="37"/>
      <c r="KSH714" s="38"/>
      <c r="KSI714" s="34"/>
      <c r="KSJ714" s="39"/>
      <c r="KSK714" s="39"/>
      <c r="KSL714" s="39"/>
      <c r="KSM714" s="39"/>
      <c r="KSN714" s="39"/>
      <c r="KSO714" s="39"/>
      <c r="KSP714" s="39"/>
      <c r="KSQ714" s="39"/>
      <c r="KSR714" s="39"/>
      <c r="KSS714" s="39"/>
      <c r="KST714" s="39"/>
      <c r="KSU714" s="37"/>
      <c r="KSV714" s="37"/>
      <c r="KSW714" s="37"/>
      <c r="KSX714" s="37"/>
      <c r="KSY714" s="34"/>
      <c r="KSZ714" s="40"/>
      <c r="KTA714" s="34"/>
      <c r="KTB714" s="34"/>
      <c r="KTC714" s="35"/>
      <c r="KTD714" s="36"/>
      <c r="KTE714" s="37"/>
      <c r="KTF714" s="34"/>
      <c r="KTG714" s="34"/>
      <c r="KTH714" s="41"/>
      <c r="KTI714" s="41"/>
      <c r="KTJ714" s="41"/>
      <c r="KTK714" s="41"/>
      <c r="KTL714" s="36"/>
      <c r="KTM714" s="41"/>
      <c r="KTN714" s="36"/>
      <c r="KTO714" s="34"/>
      <c r="KTP714" s="34"/>
      <c r="KTQ714" s="37"/>
      <c r="KTR714" s="38"/>
      <c r="KTS714" s="34"/>
      <c r="KTT714" s="39"/>
      <c r="KTU714" s="39"/>
      <c r="KTV714" s="39"/>
      <c r="KTW714" s="39"/>
      <c r="KTX714" s="39"/>
      <c r="KTY714" s="39"/>
      <c r="KTZ714" s="39"/>
      <c r="KUA714" s="39"/>
      <c r="KUB714" s="39"/>
      <c r="KUC714" s="39"/>
      <c r="KUD714" s="39"/>
      <c r="KUE714" s="37"/>
      <c r="KUF714" s="37"/>
      <c r="KUG714" s="37"/>
      <c r="KUH714" s="37"/>
      <c r="KUI714" s="34"/>
      <c r="KUJ714" s="40"/>
      <c r="KUK714" s="34"/>
      <c r="KUL714" s="34"/>
      <c r="KUM714" s="35"/>
      <c r="KUN714" s="36"/>
      <c r="KUO714" s="37"/>
      <c r="KUP714" s="34"/>
      <c r="KUQ714" s="34"/>
      <c r="KUR714" s="41"/>
      <c r="KUS714" s="41"/>
      <c r="KUT714" s="41"/>
      <c r="KUU714" s="41"/>
      <c r="KUV714" s="36"/>
      <c r="KUW714" s="41"/>
      <c r="KUX714" s="36"/>
      <c r="KUY714" s="34"/>
      <c r="KUZ714" s="34"/>
      <c r="KVA714" s="37"/>
      <c r="KVB714" s="38"/>
      <c r="KVC714" s="34"/>
      <c r="KVD714" s="39"/>
      <c r="KVE714" s="39"/>
      <c r="KVF714" s="39"/>
      <c r="KVG714" s="39"/>
      <c r="KVH714" s="39"/>
      <c r="KVI714" s="39"/>
      <c r="KVJ714" s="39"/>
      <c r="KVK714" s="39"/>
      <c r="KVL714" s="39"/>
      <c r="KVM714" s="39"/>
      <c r="KVN714" s="39"/>
      <c r="KVO714" s="37"/>
      <c r="KVP714" s="37"/>
      <c r="KVQ714" s="37"/>
      <c r="KVR714" s="37"/>
      <c r="KVS714" s="34"/>
      <c r="KVT714" s="40"/>
      <c r="KVU714" s="34"/>
      <c r="KVV714" s="34"/>
      <c r="KVW714" s="35"/>
      <c r="KVX714" s="36"/>
      <c r="KVY714" s="37"/>
      <c r="KVZ714" s="34"/>
      <c r="KWA714" s="34"/>
      <c r="KWB714" s="41"/>
      <c r="KWC714" s="41"/>
      <c r="KWD714" s="41"/>
      <c r="KWE714" s="41"/>
      <c r="KWF714" s="36"/>
      <c r="KWG714" s="41"/>
      <c r="KWH714" s="36"/>
      <c r="KWI714" s="34"/>
      <c r="KWJ714" s="34"/>
      <c r="KWK714" s="37"/>
      <c r="KWL714" s="38"/>
      <c r="KWM714" s="34"/>
      <c r="KWN714" s="39"/>
      <c r="KWO714" s="39"/>
      <c r="KWP714" s="39"/>
      <c r="KWQ714" s="39"/>
      <c r="KWR714" s="39"/>
      <c r="KWS714" s="39"/>
      <c r="KWT714" s="39"/>
      <c r="KWU714" s="39"/>
      <c r="KWV714" s="39"/>
      <c r="KWW714" s="39"/>
      <c r="KWX714" s="39"/>
      <c r="KWY714" s="37"/>
      <c r="KWZ714" s="37"/>
      <c r="KXA714" s="37"/>
      <c r="KXB714" s="37"/>
      <c r="KXC714" s="34"/>
      <c r="KXD714" s="40"/>
      <c r="KXE714" s="34"/>
      <c r="KXF714" s="34"/>
      <c r="KXG714" s="35"/>
      <c r="KXH714" s="36"/>
      <c r="KXI714" s="37"/>
      <c r="KXJ714" s="34"/>
      <c r="KXK714" s="34"/>
      <c r="KXL714" s="41"/>
      <c r="KXM714" s="41"/>
      <c r="KXN714" s="41"/>
      <c r="KXO714" s="41"/>
      <c r="KXP714" s="36"/>
      <c r="KXQ714" s="41"/>
      <c r="KXR714" s="36"/>
      <c r="KXS714" s="34"/>
      <c r="KXT714" s="34"/>
      <c r="KXU714" s="37"/>
      <c r="KXV714" s="38"/>
      <c r="KXW714" s="34"/>
      <c r="KXX714" s="39"/>
      <c r="KXY714" s="39"/>
      <c r="KXZ714" s="39"/>
      <c r="KYA714" s="39"/>
      <c r="KYB714" s="39"/>
      <c r="KYC714" s="39"/>
      <c r="KYD714" s="39"/>
      <c r="KYE714" s="39"/>
      <c r="KYF714" s="39"/>
      <c r="KYG714" s="39"/>
      <c r="KYH714" s="39"/>
      <c r="KYI714" s="37"/>
      <c r="KYJ714" s="37"/>
      <c r="KYK714" s="37"/>
      <c r="KYL714" s="37"/>
      <c r="KYM714" s="34"/>
      <c r="KYN714" s="40"/>
      <c r="KYO714" s="34"/>
      <c r="KYP714" s="34"/>
      <c r="KYQ714" s="35"/>
      <c r="KYR714" s="36"/>
      <c r="KYS714" s="37"/>
      <c r="KYT714" s="34"/>
      <c r="KYU714" s="34"/>
      <c r="KYV714" s="41"/>
      <c r="KYW714" s="41"/>
      <c r="KYX714" s="41"/>
      <c r="KYY714" s="41"/>
      <c r="KYZ714" s="36"/>
      <c r="KZA714" s="41"/>
      <c r="KZB714" s="36"/>
      <c r="KZC714" s="34"/>
      <c r="KZD714" s="34"/>
      <c r="KZE714" s="37"/>
      <c r="KZF714" s="38"/>
      <c r="KZG714" s="34"/>
      <c r="KZH714" s="39"/>
      <c r="KZI714" s="39"/>
      <c r="KZJ714" s="39"/>
      <c r="KZK714" s="39"/>
      <c r="KZL714" s="39"/>
      <c r="KZM714" s="39"/>
      <c r="KZN714" s="39"/>
      <c r="KZO714" s="39"/>
      <c r="KZP714" s="39"/>
      <c r="KZQ714" s="39"/>
      <c r="KZR714" s="39"/>
      <c r="KZS714" s="37"/>
      <c r="KZT714" s="37"/>
      <c r="KZU714" s="37"/>
      <c r="KZV714" s="37"/>
      <c r="KZW714" s="34"/>
      <c r="KZX714" s="40"/>
      <c r="KZY714" s="34"/>
      <c r="KZZ714" s="34"/>
      <c r="LAA714" s="35"/>
      <c r="LAB714" s="36"/>
      <c r="LAC714" s="37"/>
      <c r="LAD714" s="34"/>
      <c r="LAE714" s="34"/>
      <c r="LAF714" s="41"/>
      <c r="LAG714" s="41"/>
      <c r="LAH714" s="41"/>
      <c r="LAI714" s="41"/>
      <c r="LAJ714" s="36"/>
      <c r="LAK714" s="41"/>
      <c r="LAL714" s="36"/>
      <c r="LAM714" s="34"/>
      <c r="LAN714" s="34"/>
      <c r="LAO714" s="37"/>
      <c r="LAP714" s="38"/>
      <c r="LAQ714" s="34"/>
      <c r="LAR714" s="39"/>
      <c r="LAS714" s="39"/>
      <c r="LAT714" s="39"/>
      <c r="LAU714" s="39"/>
      <c r="LAV714" s="39"/>
      <c r="LAW714" s="39"/>
      <c r="LAX714" s="39"/>
      <c r="LAY714" s="39"/>
      <c r="LAZ714" s="39"/>
      <c r="LBA714" s="39"/>
      <c r="LBB714" s="39"/>
      <c r="LBC714" s="37"/>
      <c r="LBD714" s="37"/>
      <c r="LBE714" s="37"/>
      <c r="LBF714" s="37"/>
      <c r="LBG714" s="34"/>
      <c r="LBH714" s="40"/>
      <c r="LBI714" s="34"/>
      <c r="LBJ714" s="34"/>
      <c r="LBK714" s="35"/>
      <c r="LBL714" s="36"/>
      <c r="LBM714" s="37"/>
      <c r="LBN714" s="34"/>
      <c r="LBO714" s="34"/>
      <c r="LBP714" s="41"/>
      <c r="LBQ714" s="41"/>
      <c r="LBR714" s="41"/>
      <c r="LBS714" s="41"/>
      <c r="LBT714" s="36"/>
      <c r="LBU714" s="41"/>
      <c r="LBV714" s="36"/>
      <c r="LBW714" s="34"/>
      <c r="LBX714" s="34"/>
      <c r="LBY714" s="37"/>
      <c r="LBZ714" s="38"/>
      <c r="LCA714" s="34"/>
      <c r="LCB714" s="39"/>
      <c r="LCC714" s="39"/>
      <c r="LCD714" s="39"/>
      <c r="LCE714" s="39"/>
      <c r="LCF714" s="39"/>
      <c r="LCG714" s="39"/>
      <c r="LCH714" s="39"/>
      <c r="LCI714" s="39"/>
      <c r="LCJ714" s="39"/>
      <c r="LCK714" s="39"/>
      <c r="LCL714" s="39"/>
      <c r="LCM714" s="37"/>
      <c r="LCN714" s="37"/>
      <c r="LCO714" s="37"/>
      <c r="LCP714" s="37"/>
      <c r="LCQ714" s="34"/>
      <c r="LCR714" s="40"/>
      <c r="LCS714" s="34"/>
      <c r="LCT714" s="34"/>
      <c r="LCU714" s="35"/>
      <c r="LCV714" s="36"/>
      <c r="LCW714" s="37"/>
      <c r="LCX714" s="34"/>
      <c r="LCY714" s="34"/>
      <c r="LCZ714" s="41"/>
      <c r="LDA714" s="41"/>
      <c r="LDB714" s="41"/>
      <c r="LDC714" s="41"/>
      <c r="LDD714" s="36"/>
      <c r="LDE714" s="41"/>
      <c r="LDF714" s="36"/>
      <c r="LDG714" s="34"/>
      <c r="LDH714" s="34"/>
      <c r="LDI714" s="37"/>
      <c r="LDJ714" s="38"/>
      <c r="LDK714" s="34"/>
      <c r="LDL714" s="39"/>
      <c r="LDM714" s="39"/>
      <c r="LDN714" s="39"/>
      <c r="LDO714" s="39"/>
      <c r="LDP714" s="39"/>
      <c r="LDQ714" s="39"/>
      <c r="LDR714" s="39"/>
      <c r="LDS714" s="39"/>
      <c r="LDT714" s="39"/>
      <c r="LDU714" s="39"/>
      <c r="LDV714" s="39"/>
      <c r="LDW714" s="37"/>
      <c r="LDX714" s="37"/>
      <c r="LDY714" s="37"/>
      <c r="LDZ714" s="37"/>
      <c r="LEA714" s="34"/>
      <c r="LEB714" s="40"/>
      <c r="LEC714" s="34"/>
      <c r="LED714" s="34"/>
      <c r="LEE714" s="35"/>
      <c r="LEF714" s="36"/>
      <c r="LEG714" s="37"/>
      <c r="LEH714" s="34"/>
      <c r="LEI714" s="34"/>
      <c r="LEJ714" s="41"/>
      <c r="LEK714" s="41"/>
      <c r="LEL714" s="41"/>
      <c r="LEM714" s="41"/>
      <c r="LEN714" s="36"/>
      <c r="LEO714" s="41"/>
      <c r="LEP714" s="36"/>
      <c r="LEQ714" s="34"/>
      <c r="LER714" s="34"/>
      <c r="LES714" s="37"/>
      <c r="LET714" s="38"/>
      <c r="LEU714" s="34"/>
      <c r="LEV714" s="39"/>
      <c r="LEW714" s="39"/>
      <c r="LEX714" s="39"/>
      <c r="LEY714" s="39"/>
      <c r="LEZ714" s="39"/>
      <c r="LFA714" s="39"/>
      <c r="LFB714" s="39"/>
      <c r="LFC714" s="39"/>
      <c r="LFD714" s="39"/>
      <c r="LFE714" s="39"/>
      <c r="LFF714" s="39"/>
      <c r="LFG714" s="37"/>
      <c r="LFH714" s="37"/>
      <c r="LFI714" s="37"/>
      <c r="LFJ714" s="37"/>
      <c r="LFK714" s="34"/>
      <c r="LFL714" s="40"/>
      <c r="LFM714" s="34"/>
      <c r="LFN714" s="34"/>
      <c r="LFO714" s="35"/>
      <c r="LFP714" s="36"/>
      <c r="LFQ714" s="37"/>
      <c r="LFR714" s="34"/>
      <c r="LFS714" s="34"/>
      <c r="LFT714" s="41"/>
      <c r="LFU714" s="41"/>
      <c r="LFV714" s="41"/>
      <c r="LFW714" s="41"/>
      <c r="LFX714" s="36"/>
      <c r="LFY714" s="41"/>
      <c r="LFZ714" s="36"/>
      <c r="LGA714" s="34"/>
      <c r="LGB714" s="34"/>
      <c r="LGC714" s="37"/>
      <c r="LGD714" s="38"/>
      <c r="LGE714" s="34"/>
      <c r="LGF714" s="39"/>
      <c r="LGG714" s="39"/>
      <c r="LGH714" s="39"/>
      <c r="LGI714" s="39"/>
      <c r="LGJ714" s="39"/>
      <c r="LGK714" s="39"/>
      <c r="LGL714" s="39"/>
      <c r="LGM714" s="39"/>
      <c r="LGN714" s="39"/>
      <c r="LGO714" s="39"/>
      <c r="LGP714" s="39"/>
      <c r="LGQ714" s="37"/>
      <c r="LGR714" s="37"/>
      <c r="LGS714" s="37"/>
      <c r="LGT714" s="37"/>
      <c r="LGU714" s="34"/>
      <c r="LGV714" s="40"/>
      <c r="LGW714" s="34"/>
      <c r="LGX714" s="34"/>
      <c r="LGY714" s="35"/>
      <c r="LGZ714" s="36"/>
      <c r="LHA714" s="37"/>
      <c r="LHB714" s="34"/>
      <c r="LHC714" s="34"/>
      <c r="LHD714" s="41"/>
      <c r="LHE714" s="41"/>
      <c r="LHF714" s="41"/>
      <c r="LHG714" s="41"/>
      <c r="LHH714" s="36"/>
      <c r="LHI714" s="41"/>
      <c r="LHJ714" s="36"/>
      <c r="LHK714" s="34"/>
      <c r="LHL714" s="34"/>
      <c r="LHM714" s="37"/>
      <c r="LHN714" s="38"/>
      <c r="LHO714" s="34"/>
      <c r="LHP714" s="39"/>
      <c r="LHQ714" s="39"/>
      <c r="LHR714" s="39"/>
      <c r="LHS714" s="39"/>
      <c r="LHT714" s="39"/>
      <c r="LHU714" s="39"/>
      <c r="LHV714" s="39"/>
      <c r="LHW714" s="39"/>
      <c r="LHX714" s="39"/>
      <c r="LHY714" s="39"/>
      <c r="LHZ714" s="39"/>
      <c r="LIA714" s="37"/>
      <c r="LIB714" s="37"/>
      <c r="LIC714" s="37"/>
      <c r="LID714" s="37"/>
      <c r="LIE714" s="34"/>
      <c r="LIF714" s="40"/>
      <c r="LIG714" s="34"/>
      <c r="LIH714" s="34"/>
      <c r="LII714" s="35"/>
      <c r="LIJ714" s="36"/>
      <c r="LIK714" s="37"/>
      <c r="LIL714" s="34"/>
      <c r="LIM714" s="34"/>
      <c r="LIN714" s="41"/>
      <c r="LIO714" s="41"/>
      <c r="LIP714" s="41"/>
      <c r="LIQ714" s="41"/>
      <c r="LIR714" s="36"/>
      <c r="LIS714" s="41"/>
      <c r="LIT714" s="36"/>
      <c r="LIU714" s="34"/>
      <c r="LIV714" s="34"/>
      <c r="LIW714" s="37"/>
      <c r="LIX714" s="38"/>
      <c r="LIY714" s="34"/>
      <c r="LIZ714" s="39"/>
      <c r="LJA714" s="39"/>
      <c r="LJB714" s="39"/>
      <c r="LJC714" s="39"/>
      <c r="LJD714" s="39"/>
      <c r="LJE714" s="39"/>
      <c r="LJF714" s="39"/>
      <c r="LJG714" s="39"/>
      <c r="LJH714" s="39"/>
      <c r="LJI714" s="39"/>
      <c r="LJJ714" s="39"/>
      <c r="LJK714" s="37"/>
      <c r="LJL714" s="37"/>
      <c r="LJM714" s="37"/>
      <c r="LJN714" s="37"/>
      <c r="LJO714" s="34"/>
      <c r="LJP714" s="40"/>
      <c r="LJQ714" s="34"/>
      <c r="LJR714" s="34"/>
      <c r="LJS714" s="35"/>
      <c r="LJT714" s="36"/>
      <c r="LJU714" s="37"/>
      <c r="LJV714" s="34"/>
      <c r="LJW714" s="34"/>
      <c r="LJX714" s="41"/>
      <c r="LJY714" s="41"/>
      <c r="LJZ714" s="41"/>
      <c r="LKA714" s="41"/>
      <c r="LKB714" s="36"/>
      <c r="LKC714" s="41"/>
      <c r="LKD714" s="36"/>
      <c r="LKE714" s="34"/>
      <c r="LKF714" s="34"/>
      <c r="LKG714" s="37"/>
      <c r="LKH714" s="38"/>
      <c r="LKI714" s="34"/>
      <c r="LKJ714" s="39"/>
      <c r="LKK714" s="39"/>
      <c r="LKL714" s="39"/>
      <c r="LKM714" s="39"/>
      <c r="LKN714" s="39"/>
      <c r="LKO714" s="39"/>
      <c r="LKP714" s="39"/>
      <c r="LKQ714" s="39"/>
      <c r="LKR714" s="39"/>
      <c r="LKS714" s="39"/>
      <c r="LKT714" s="39"/>
      <c r="LKU714" s="37"/>
      <c r="LKV714" s="37"/>
      <c r="LKW714" s="37"/>
      <c r="LKX714" s="37"/>
      <c r="LKY714" s="34"/>
      <c r="LKZ714" s="40"/>
      <c r="LLA714" s="34"/>
      <c r="LLB714" s="34"/>
      <c r="LLC714" s="35"/>
      <c r="LLD714" s="36"/>
      <c r="LLE714" s="37"/>
      <c r="LLF714" s="34"/>
      <c r="LLG714" s="34"/>
      <c r="LLH714" s="41"/>
      <c r="LLI714" s="41"/>
      <c r="LLJ714" s="41"/>
      <c r="LLK714" s="41"/>
      <c r="LLL714" s="36"/>
      <c r="LLM714" s="41"/>
      <c r="LLN714" s="36"/>
      <c r="LLO714" s="34"/>
      <c r="LLP714" s="34"/>
      <c r="LLQ714" s="37"/>
      <c r="LLR714" s="38"/>
      <c r="LLS714" s="34"/>
      <c r="LLT714" s="39"/>
      <c r="LLU714" s="39"/>
      <c r="LLV714" s="39"/>
      <c r="LLW714" s="39"/>
      <c r="LLX714" s="39"/>
      <c r="LLY714" s="39"/>
      <c r="LLZ714" s="39"/>
      <c r="LMA714" s="39"/>
      <c r="LMB714" s="39"/>
      <c r="LMC714" s="39"/>
      <c r="LMD714" s="39"/>
      <c r="LME714" s="37"/>
      <c r="LMF714" s="37"/>
      <c r="LMG714" s="37"/>
      <c r="LMH714" s="37"/>
      <c r="LMI714" s="34"/>
      <c r="LMJ714" s="40"/>
      <c r="LMK714" s="34"/>
      <c r="LML714" s="34"/>
      <c r="LMM714" s="35"/>
      <c r="LMN714" s="36"/>
      <c r="LMO714" s="37"/>
      <c r="LMP714" s="34"/>
      <c r="LMQ714" s="34"/>
      <c r="LMR714" s="41"/>
      <c r="LMS714" s="41"/>
      <c r="LMT714" s="41"/>
      <c r="LMU714" s="41"/>
      <c r="LMV714" s="36"/>
      <c r="LMW714" s="41"/>
      <c r="LMX714" s="36"/>
      <c r="LMY714" s="34"/>
      <c r="LMZ714" s="34"/>
      <c r="LNA714" s="37"/>
      <c r="LNB714" s="38"/>
      <c r="LNC714" s="34"/>
      <c r="LND714" s="39"/>
      <c r="LNE714" s="39"/>
      <c r="LNF714" s="39"/>
      <c r="LNG714" s="39"/>
      <c r="LNH714" s="39"/>
      <c r="LNI714" s="39"/>
      <c r="LNJ714" s="39"/>
      <c r="LNK714" s="39"/>
      <c r="LNL714" s="39"/>
      <c r="LNM714" s="39"/>
      <c r="LNN714" s="39"/>
      <c r="LNO714" s="37"/>
      <c r="LNP714" s="37"/>
      <c r="LNQ714" s="37"/>
      <c r="LNR714" s="37"/>
      <c r="LNS714" s="34"/>
      <c r="LNT714" s="40"/>
      <c r="LNU714" s="34"/>
      <c r="LNV714" s="34"/>
      <c r="LNW714" s="35"/>
      <c r="LNX714" s="36"/>
      <c r="LNY714" s="37"/>
      <c r="LNZ714" s="34"/>
      <c r="LOA714" s="34"/>
      <c r="LOB714" s="41"/>
      <c r="LOC714" s="41"/>
      <c r="LOD714" s="41"/>
      <c r="LOE714" s="41"/>
      <c r="LOF714" s="36"/>
      <c r="LOG714" s="41"/>
      <c r="LOH714" s="36"/>
      <c r="LOI714" s="34"/>
      <c r="LOJ714" s="34"/>
      <c r="LOK714" s="37"/>
      <c r="LOL714" s="38"/>
      <c r="LOM714" s="34"/>
      <c r="LON714" s="39"/>
      <c r="LOO714" s="39"/>
      <c r="LOP714" s="39"/>
      <c r="LOQ714" s="39"/>
      <c r="LOR714" s="39"/>
      <c r="LOS714" s="39"/>
      <c r="LOT714" s="39"/>
      <c r="LOU714" s="39"/>
      <c r="LOV714" s="39"/>
      <c r="LOW714" s="39"/>
      <c r="LOX714" s="39"/>
      <c r="LOY714" s="37"/>
      <c r="LOZ714" s="37"/>
      <c r="LPA714" s="37"/>
      <c r="LPB714" s="37"/>
      <c r="LPC714" s="34"/>
      <c r="LPD714" s="40"/>
      <c r="LPE714" s="34"/>
      <c r="LPF714" s="34"/>
      <c r="LPG714" s="35"/>
      <c r="LPH714" s="36"/>
      <c r="LPI714" s="37"/>
      <c r="LPJ714" s="34"/>
      <c r="LPK714" s="34"/>
      <c r="LPL714" s="41"/>
      <c r="LPM714" s="41"/>
      <c r="LPN714" s="41"/>
      <c r="LPO714" s="41"/>
      <c r="LPP714" s="36"/>
      <c r="LPQ714" s="41"/>
      <c r="LPR714" s="36"/>
      <c r="LPS714" s="34"/>
      <c r="LPT714" s="34"/>
      <c r="LPU714" s="37"/>
      <c r="LPV714" s="38"/>
      <c r="LPW714" s="34"/>
      <c r="LPX714" s="39"/>
      <c r="LPY714" s="39"/>
      <c r="LPZ714" s="39"/>
      <c r="LQA714" s="39"/>
      <c r="LQB714" s="39"/>
      <c r="LQC714" s="39"/>
      <c r="LQD714" s="39"/>
      <c r="LQE714" s="39"/>
      <c r="LQF714" s="39"/>
      <c r="LQG714" s="39"/>
      <c r="LQH714" s="39"/>
      <c r="LQI714" s="37"/>
      <c r="LQJ714" s="37"/>
      <c r="LQK714" s="37"/>
      <c r="LQL714" s="37"/>
      <c r="LQM714" s="34"/>
      <c r="LQN714" s="40"/>
      <c r="LQO714" s="34"/>
      <c r="LQP714" s="34"/>
      <c r="LQQ714" s="35"/>
      <c r="LQR714" s="36"/>
      <c r="LQS714" s="37"/>
      <c r="LQT714" s="34"/>
      <c r="LQU714" s="34"/>
      <c r="LQV714" s="41"/>
      <c r="LQW714" s="41"/>
      <c r="LQX714" s="41"/>
      <c r="LQY714" s="41"/>
      <c r="LQZ714" s="36"/>
      <c r="LRA714" s="41"/>
      <c r="LRB714" s="36"/>
      <c r="LRC714" s="34"/>
      <c r="LRD714" s="34"/>
      <c r="LRE714" s="37"/>
      <c r="LRF714" s="38"/>
      <c r="LRG714" s="34"/>
      <c r="LRH714" s="39"/>
      <c r="LRI714" s="39"/>
      <c r="LRJ714" s="39"/>
      <c r="LRK714" s="39"/>
      <c r="LRL714" s="39"/>
      <c r="LRM714" s="39"/>
      <c r="LRN714" s="39"/>
      <c r="LRO714" s="39"/>
      <c r="LRP714" s="39"/>
      <c r="LRQ714" s="39"/>
      <c r="LRR714" s="39"/>
      <c r="LRS714" s="37"/>
      <c r="LRT714" s="37"/>
      <c r="LRU714" s="37"/>
      <c r="LRV714" s="37"/>
      <c r="LRW714" s="34"/>
      <c r="LRX714" s="40"/>
      <c r="LRY714" s="34"/>
      <c r="LRZ714" s="34"/>
      <c r="LSA714" s="35"/>
      <c r="LSB714" s="36"/>
      <c r="LSC714" s="37"/>
      <c r="LSD714" s="34"/>
      <c r="LSE714" s="34"/>
      <c r="LSF714" s="41"/>
      <c r="LSG714" s="41"/>
      <c r="LSH714" s="41"/>
      <c r="LSI714" s="41"/>
      <c r="LSJ714" s="36"/>
      <c r="LSK714" s="41"/>
      <c r="LSL714" s="36"/>
      <c r="LSM714" s="34"/>
      <c r="LSN714" s="34"/>
      <c r="LSO714" s="37"/>
      <c r="LSP714" s="38"/>
      <c r="LSQ714" s="34"/>
      <c r="LSR714" s="39"/>
      <c r="LSS714" s="39"/>
      <c r="LST714" s="39"/>
      <c r="LSU714" s="39"/>
      <c r="LSV714" s="39"/>
      <c r="LSW714" s="39"/>
      <c r="LSX714" s="39"/>
      <c r="LSY714" s="39"/>
      <c r="LSZ714" s="39"/>
      <c r="LTA714" s="39"/>
      <c r="LTB714" s="39"/>
      <c r="LTC714" s="37"/>
      <c r="LTD714" s="37"/>
      <c r="LTE714" s="37"/>
      <c r="LTF714" s="37"/>
      <c r="LTG714" s="34"/>
      <c r="LTH714" s="40"/>
      <c r="LTI714" s="34"/>
      <c r="LTJ714" s="34"/>
      <c r="LTK714" s="35"/>
      <c r="LTL714" s="36"/>
      <c r="LTM714" s="37"/>
      <c r="LTN714" s="34"/>
      <c r="LTO714" s="34"/>
      <c r="LTP714" s="41"/>
      <c r="LTQ714" s="41"/>
      <c r="LTR714" s="41"/>
      <c r="LTS714" s="41"/>
      <c r="LTT714" s="36"/>
      <c r="LTU714" s="41"/>
      <c r="LTV714" s="36"/>
      <c r="LTW714" s="34"/>
      <c r="LTX714" s="34"/>
      <c r="LTY714" s="37"/>
      <c r="LTZ714" s="38"/>
      <c r="LUA714" s="34"/>
      <c r="LUB714" s="39"/>
      <c r="LUC714" s="39"/>
      <c r="LUD714" s="39"/>
      <c r="LUE714" s="39"/>
      <c r="LUF714" s="39"/>
      <c r="LUG714" s="39"/>
      <c r="LUH714" s="39"/>
      <c r="LUI714" s="39"/>
      <c r="LUJ714" s="39"/>
      <c r="LUK714" s="39"/>
      <c r="LUL714" s="39"/>
      <c r="LUM714" s="37"/>
      <c r="LUN714" s="37"/>
      <c r="LUO714" s="37"/>
      <c r="LUP714" s="37"/>
      <c r="LUQ714" s="34"/>
      <c r="LUR714" s="40"/>
      <c r="LUS714" s="34"/>
      <c r="LUT714" s="34"/>
      <c r="LUU714" s="35"/>
      <c r="LUV714" s="36"/>
      <c r="LUW714" s="37"/>
      <c r="LUX714" s="34"/>
      <c r="LUY714" s="34"/>
      <c r="LUZ714" s="41"/>
      <c r="LVA714" s="41"/>
      <c r="LVB714" s="41"/>
      <c r="LVC714" s="41"/>
      <c r="LVD714" s="36"/>
      <c r="LVE714" s="41"/>
      <c r="LVF714" s="36"/>
      <c r="LVG714" s="34"/>
      <c r="LVH714" s="34"/>
      <c r="LVI714" s="37"/>
      <c r="LVJ714" s="38"/>
      <c r="LVK714" s="34"/>
      <c r="LVL714" s="39"/>
      <c r="LVM714" s="39"/>
      <c r="LVN714" s="39"/>
      <c r="LVO714" s="39"/>
      <c r="LVP714" s="39"/>
      <c r="LVQ714" s="39"/>
      <c r="LVR714" s="39"/>
      <c r="LVS714" s="39"/>
      <c r="LVT714" s="39"/>
      <c r="LVU714" s="39"/>
      <c r="LVV714" s="39"/>
      <c r="LVW714" s="37"/>
      <c r="LVX714" s="37"/>
      <c r="LVY714" s="37"/>
      <c r="LVZ714" s="37"/>
      <c r="LWA714" s="34"/>
      <c r="LWB714" s="40"/>
      <c r="LWC714" s="34"/>
      <c r="LWD714" s="34"/>
      <c r="LWE714" s="35"/>
      <c r="LWF714" s="36"/>
      <c r="LWG714" s="37"/>
      <c r="LWH714" s="34"/>
      <c r="LWI714" s="34"/>
      <c r="LWJ714" s="41"/>
      <c r="LWK714" s="41"/>
      <c r="LWL714" s="41"/>
      <c r="LWM714" s="41"/>
      <c r="LWN714" s="36"/>
      <c r="LWO714" s="41"/>
      <c r="LWP714" s="36"/>
      <c r="LWQ714" s="34"/>
      <c r="LWR714" s="34"/>
      <c r="LWS714" s="37"/>
      <c r="LWT714" s="38"/>
      <c r="LWU714" s="34"/>
      <c r="LWV714" s="39"/>
      <c r="LWW714" s="39"/>
      <c r="LWX714" s="39"/>
      <c r="LWY714" s="39"/>
      <c r="LWZ714" s="39"/>
      <c r="LXA714" s="39"/>
      <c r="LXB714" s="39"/>
      <c r="LXC714" s="39"/>
      <c r="LXD714" s="39"/>
      <c r="LXE714" s="39"/>
      <c r="LXF714" s="39"/>
      <c r="LXG714" s="37"/>
      <c r="LXH714" s="37"/>
      <c r="LXI714" s="37"/>
      <c r="LXJ714" s="37"/>
      <c r="LXK714" s="34"/>
      <c r="LXL714" s="40"/>
      <c r="LXM714" s="34"/>
      <c r="LXN714" s="34"/>
      <c r="LXO714" s="35"/>
      <c r="LXP714" s="36"/>
      <c r="LXQ714" s="37"/>
      <c r="LXR714" s="34"/>
      <c r="LXS714" s="34"/>
      <c r="LXT714" s="41"/>
      <c r="LXU714" s="41"/>
      <c r="LXV714" s="41"/>
      <c r="LXW714" s="41"/>
      <c r="LXX714" s="36"/>
      <c r="LXY714" s="41"/>
      <c r="LXZ714" s="36"/>
      <c r="LYA714" s="34"/>
      <c r="LYB714" s="34"/>
      <c r="LYC714" s="37"/>
      <c r="LYD714" s="38"/>
      <c r="LYE714" s="34"/>
      <c r="LYF714" s="39"/>
      <c r="LYG714" s="39"/>
      <c r="LYH714" s="39"/>
      <c r="LYI714" s="39"/>
      <c r="LYJ714" s="39"/>
      <c r="LYK714" s="39"/>
      <c r="LYL714" s="39"/>
      <c r="LYM714" s="39"/>
      <c r="LYN714" s="39"/>
      <c r="LYO714" s="39"/>
      <c r="LYP714" s="39"/>
      <c r="LYQ714" s="37"/>
      <c r="LYR714" s="37"/>
      <c r="LYS714" s="37"/>
      <c r="LYT714" s="37"/>
      <c r="LYU714" s="34"/>
      <c r="LYV714" s="40"/>
      <c r="LYW714" s="34"/>
      <c r="LYX714" s="34"/>
      <c r="LYY714" s="35"/>
      <c r="LYZ714" s="36"/>
      <c r="LZA714" s="37"/>
      <c r="LZB714" s="34"/>
      <c r="LZC714" s="34"/>
      <c r="LZD714" s="41"/>
      <c r="LZE714" s="41"/>
      <c r="LZF714" s="41"/>
      <c r="LZG714" s="41"/>
      <c r="LZH714" s="36"/>
      <c r="LZI714" s="41"/>
      <c r="LZJ714" s="36"/>
      <c r="LZK714" s="34"/>
      <c r="LZL714" s="34"/>
      <c r="LZM714" s="37"/>
      <c r="LZN714" s="38"/>
      <c r="LZO714" s="34"/>
      <c r="LZP714" s="39"/>
      <c r="LZQ714" s="39"/>
      <c r="LZR714" s="39"/>
      <c r="LZS714" s="39"/>
      <c r="LZT714" s="39"/>
      <c r="LZU714" s="39"/>
      <c r="LZV714" s="39"/>
      <c r="LZW714" s="39"/>
      <c r="LZX714" s="39"/>
      <c r="LZY714" s="39"/>
      <c r="LZZ714" s="39"/>
      <c r="MAA714" s="37"/>
      <c r="MAB714" s="37"/>
      <c r="MAC714" s="37"/>
      <c r="MAD714" s="37"/>
      <c r="MAE714" s="34"/>
      <c r="MAF714" s="40"/>
      <c r="MAG714" s="34"/>
      <c r="MAH714" s="34"/>
      <c r="MAI714" s="35"/>
      <c r="MAJ714" s="36"/>
      <c r="MAK714" s="37"/>
      <c r="MAL714" s="34"/>
      <c r="MAM714" s="34"/>
      <c r="MAN714" s="41"/>
      <c r="MAO714" s="41"/>
      <c r="MAP714" s="41"/>
      <c r="MAQ714" s="41"/>
      <c r="MAR714" s="36"/>
      <c r="MAS714" s="41"/>
      <c r="MAT714" s="36"/>
      <c r="MAU714" s="34"/>
      <c r="MAV714" s="34"/>
      <c r="MAW714" s="37"/>
      <c r="MAX714" s="38"/>
      <c r="MAY714" s="34"/>
      <c r="MAZ714" s="39"/>
      <c r="MBA714" s="39"/>
      <c r="MBB714" s="39"/>
      <c r="MBC714" s="39"/>
      <c r="MBD714" s="39"/>
      <c r="MBE714" s="39"/>
      <c r="MBF714" s="39"/>
      <c r="MBG714" s="39"/>
      <c r="MBH714" s="39"/>
      <c r="MBI714" s="39"/>
      <c r="MBJ714" s="39"/>
      <c r="MBK714" s="37"/>
      <c r="MBL714" s="37"/>
      <c r="MBM714" s="37"/>
      <c r="MBN714" s="37"/>
      <c r="MBO714" s="34"/>
      <c r="MBP714" s="40"/>
      <c r="MBQ714" s="34"/>
      <c r="MBR714" s="34"/>
      <c r="MBS714" s="35"/>
      <c r="MBT714" s="36"/>
      <c r="MBU714" s="37"/>
      <c r="MBV714" s="34"/>
      <c r="MBW714" s="34"/>
      <c r="MBX714" s="41"/>
      <c r="MBY714" s="41"/>
      <c r="MBZ714" s="41"/>
      <c r="MCA714" s="41"/>
      <c r="MCB714" s="36"/>
      <c r="MCC714" s="41"/>
      <c r="MCD714" s="36"/>
      <c r="MCE714" s="34"/>
      <c r="MCF714" s="34"/>
      <c r="MCG714" s="37"/>
      <c r="MCH714" s="38"/>
      <c r="MCI714" s="34"/>
      <c r="MCJ714" s="39"/>
      <c r="MCK714" s="39"/>
      <c r="MCL714" s="39"/>
      <c r="MCM714" s="39"/>
      <c r="MCN714" s="39"/>
      <c r="MCO714" s="39"/>
      <c r="MCP714" s="39"/>
      <c r="MCQ714" s="39"/>
      <c r="MCR714" s="39"/>
      <c r="MCS714" s="39"/>
      <c r="MCT714" s="39"/>
      <c r="MCU714" s="37"/>
      <c r="MCV714" s="37"/>
      <c r="MCW714" s="37"/>
      <c r="MCX714" s="37"/>
      <c r="MCY714" s="34"/>
      <c r="MCZ714" s="40"/>
      <c r="MDA714" s="34"/>
      <c r="MDB714" s="34"/>
      <c r="MDC714" s="35"/>
      <c r="MDD714" s="36"/>
      <c r="MDE714" s="37"/>
      <c r="MDF714" s="34"/>
      <c r="MDG714" s="34"/>
      <c r="MDH714" s="41"/>
      <c r="MDI714" s="41"/>
      <c r="MDJ714" s="41"/>
      <c r="MDK714" s="41"/>
      <c r="MDL714" s="36"/>
      <c r="MDM714" s="41"/>
      <c r="MDN714" s="36"/>
      <c r="MDO714" s="34"/>
      <c r="MDP714" s="34"/>
      <c r="MDQ714" s="37"/>
      <c r="MDR714" s="38"/>
      <c r="MDS714" s="34"/>
      <c r="MDT714" s="39"/>
      <c r="MDU714" s="39"/>
      <c r="MDV714" s="39"/>
      <c r="MDW714" s="39"/>
      <c r="MDX714" s="39"/>
      <c r="MDY714" s="39"/>
      <c r="MDZ714" s="39"/>
      <c r="MEA714" s="39"/>
      <c r="MEB714" s="39"/>
      <c r="MEC714" s="39"/>
      <c r="MED714" s="39"/>
      <c r="MEE714" s="37"/>
      <c r="MEF714" s="37"/>
      <c r="MEG714" s="37"/>
      <c r="MEH714" s="37"/>
      <c r="MEI714" s="34"/>
      <c r="MEJ714" s="40"/>
      <c r="MEK714" s="34"/>
      <c r="MEL714" s="34"/>
      <c r="MEM714" s="35"/>
      <c r="MEN714" s="36"/>
      <c r="MEO714" s="37"/>
      <c r="MEP714" s="34"/>
      <c r="MEQ714" s="34"/>
      <c r="MER714" s="41"/>
      <c r="MES714" s="41"/>
      <c r="MET714" s="41"/>
      <c r="MEU714" s="41"/>
      <c r="MEV714" s="36"/>
      <c r="MEW714" s="41"/>
      <c r="MEX714" s="36"/>
      <c r="MEY714" s="34"/>
      <c r="MEZ714" s="34"/>
      <c r="MFA714" s="37"/>
      <c r="MFB714" s="38"/>
      <c r="MFC714" s="34"/>
      <c r="MFD714" s="39"/>
      <c r="MFE714" s="39"/>
      <c r="MFF714" s="39"/>
      <c r="MFG714" s="39"/>
      <c r="MFH714" s="39"/>
      <c r="MFI714" s="39"/>
      <c r="MFJ714" s="39"/>
      <c r="MFK714" s="39"/>
      <c r="MFL714" s="39"/>
      <c r="MFM714" s="39"/>
      <c r="MFN714" s="39"/>
      <c r="MFO714" s="37"/>
      <c r="MFP714" s="37"/>
      <c r="MFQ714" s="37"/>
      <c r="MFR714" s="37"/>
      <c r="MFS714" s="34"/>
      <c r="MFT714" s="40"/>
      <c r="MFU714" s="34"/>
      <c r="MFV714" s="34"/>
      <c r="MFW714" s="35"/>
      <c r="MFX714" s="36"/>
      <c r="MFY714" s="37"/>
      <c r="MFZ714" s="34"/>
      <c r="MGA714" s="34"/>
      <c r="MGB714" s="41"/>
      <c r="MGC714" s="41"/>
      <c r="MGD714" s="41"/>
      <c r="MGE714" s="41"/>
      <c r="MGF714" s="36"/>
      <c r="MGG714" s="41"/>
      <c r="MGH714" s="36"/>
      <c r="MGI714" s="34"/>
      <c r="MGJ714" s="34"/>
      <c r="MGK714" s="37"/>
      <c r="MGL714" s="38"/>
      <c r="MGM714" s="34"/>
      <c r="MGN714" s="39"/>
      <c r="MGO714" s="39"/>
      <c r="MGP714" s="39"/>
      <c r="MGQ714" s="39"/>
      <c r="MGR714" s="39"/>
      <c r="MGS714" s="39"/>
      <c r="MGT714" s="39"/>
      <c r="MGU714" s="39"/>
      <c r="MGV714" s="39"/>
      <c r="MGW714" s="39"/>
      <c r="MGX714" s="39"/>
      <c r="MGY714" s="37"/>
      <c r="MGZ714" s="37"/>
      <c r="MHA714" s="37"/>
      <c r="MHB714" s="37"/>
      <c r="MHC714" s="34"/>
      <c r="MHD714" s="40"/>
      <c r="MHE714" s="34"/>
      <c r="MHF714" s="34"/>
      <c r="MHG714" s="35"/>
      <c r="MHH714" s="36"/>
      <c r="MHI714" s="37"/>
      <c r="MHJ714" s="34"/>
      <c r="MHK714" s="34"/>
      <c r="MHL714" s="41"/>
      <c r="MHM714" s="41"/>
      <c r="MHN714" s="41"/>
      <c r="MHO714" s="41"/>
      <c r="MHP714" s="36"/>
      <c r="MHQ714" s="41"/>
      <c r="MHR714" s="36"/>
      <c r="MHS714" s="34"/>
      <c r="MHT714" s="34"/>
      <c r="MHU714" s="37"/>
      <c r="MHV714" s="38"/>
      <c r="MHW714" s="34"/>
      <c r="MHX714" s="39"/>
      <c r="MHY714" s="39"/>
      <c r="MHZ714" s="39"/>
      <c r="MIA714" s="39"/>
      <c r="MIB714" s="39"/>
      <c r="MIC714" s="39"/>
      <c r="MID714" s="39"/>
      <c r="MIE714" s="39"/>
      <c r="MIF714" s="39"/>
      <c r="MIG714" s="39"/>
      <c r="MIH714" s="39"/>
      <c r="MII714" s="37"/>
      <c r="MIJ714" s="37"/>
      <c r="MIK714" s="37"/>
      <c r="MIL714" s="37"/>
      <c r="MIM714" s="34"/>
      <c r="MIN714" s="40"/>
      <c r="MIO714" s="34"/>
      <c r="MIP714" s="34"/>
      <c r="MIQ714" s="35"/>
      <c r="MIR714" s="36"/>
      <c r="MIS714" s="37"/>
      <c r="MIT714" s="34"/>
      <c r="MIU714" s="34"/>
      <c r="MIV714" s="41"/>
      <c r="MIW714" s="41"/>
      <c r="MIX714" s="41"/>
      <c r="MIY714" s="41"/>
      <c r="MIZ714" s="36"/>
      <c r="MJA714" s="41"/>
      <c r="MJB714" s="36"/>
      <c r="MJC714" s="34"/>
      <c r="MJD714" s="34"/>
      <c r="MJE714" s="37"/>
      <c r="MJF714" s="38"/>
      <c r="MJG714" s="34"/>
      <c r="MJH714" s="39"/>
      <c r="MJI714" s="39"/>
      <c r="MJJ714" s="39"/>
      <c r="MJK714" s="39"/>
      <c r="MJL714" s="39"/>
      <c r="MJM714" s="39"/>
      <c r="MJN714" s="39"/>
      <c r="MJO714" s="39"/>
      <c r="MJP714" s="39"/>
      <c r="MJQ714" s="39"/>
      <c r="MJR714" s="39"/>
      <c r="MJS714" s="37"/>
      <c r="MJT714" s="37"/>
      <c r="MJU714" s="37"/>
      <c r="MJV714" s="37"/>
      <c r="MJW714" s="34"/>
      <c r="MJX714" s="40"/>
      <c r="MJY714" s="34"/>
      <c r="MJZ714" s="34"/>
      <c r="MKA714" s="35"/>
      <c r="MKB714" s="36"/>
      <c r="MKC714" s="37"/>
      <c r="MKD714" s="34"/>
      <c r="MKE714" s="34"/>
      <c r="MKF714" s="41"/>
      <c r="MKG714" s="41"/>
      <c r="MKH714" s="41"/>
      <c r="MKI714" s="41"/>
      <c r="MKJ714" s="36"/>
      <c r="MKK714" s="41"/>
      <c r="MKL714" s="36"/>
      <c r="MKM714" s="34"/>
      <c r="MKN714" s="34"/>
      <c r="MKO714" s="37"/>
      <c r="MKP714" s="38"/>
      <c r="MKQ714" s="34"/>
      <c r="MKR714" s="39"/>
      <c r="MKS714" s="39"/>
      <c r="MKT714" s="39"/>
      <c r="MKU714" s="39"/>
      <c r="MKV714" s="39"/>
      <c r="MKW714" s="39"/>
      <c r="MKX714" s="39"/>
      <c r="MKY714" s="39"/>
      <c r="MKZ714" s="39"/>
      <c r="MLA714" s="39"/>
      <c r="MLB714" s="39"/>
      <c r="MLC714" s="37"/>
      <c r="MLD714" s="37"/>
      <c r="MLE714" s="37"/>
      <c r="MLF714" s="37"/>
      <c r="MLG714" s="34"/>
      <c r="MLH714" s="40"/>
      <c r="MLI714" s="34"/>
      <c r="MLJ714" s="34"/>
      <c r="MLK714" s="35"/>
      <c r="MLL714" s="36"/>
      <c r="MLM714" s="37"/>
      <c r="MLN714" s="34"/>
      <c r="MLO714" s="34"/>
      <c r="MLP714" s="41"/>
      <c r="MLQ714" s="41"/>
      <c r="MLR714" s="41"/>
      <c r="MLS714" s="41"/>
      <c r="MLT714" s="36"/>
      <c r="MLU714" s="41"/>
      <c r="MLV714" s="36"/>
      <c r="MLW714" s="34"/>
      <c r="MLX714" s="34"/>
      <c r="MLY714" s="37"/>
      <c r="MLZ714" s="38"/>
      <c r="MMA714" s="34"/>
      <c r="MMB714" s="39"/>
      <c r="MMC714" s="39"/>
      <c r="MMD714" s="39"/>
      <c r="MME714" s="39"/>
      <c r="MMF714" s="39"/>
      <c r="MMG714" s="39"/>
      <c r="MMH714" s="39"/>
      <c r="MMI714" s="39"/>
      <c r="MMJ714" s="39"/>
      <c r="MMK714" s="39"/>
      <c r="MML714" s="39"/>
      <c r="MMM714" s="37"/>
      <c r="MMN714" s="37"/>
      <c r="MMO714" s="37"/>
      <c r="MMP714" s="37"/>
      <c r="MMQ714" s="34"/>
      <c r="MMR714" s="40"/>
      <c r="MMS714" s="34"/>
      <c r="MMT714" s="34"/>
      <c r="MMU714" s="35"/>
      <c r="MMV714" s="36"/>
      <c r="MMW714" s="37"/>
      <c r="MMX714" s="34"/>
      <c r="MMY714" s="34"/>
      <c r="MMZ714" s="41"/>
      <c r="MNA714" s="41"/>
      <c r="MNB714" s="41"/>
      <c r="MNC714" s="41"/>
      <c r="MND714" s="36"/>
      <c r="MNE714" s="41"/>
      <c r="MNF714" s="36"/>
      <c r="MNG714" s="34"/>
      <c r="MNH714" s="34"/>
      <c r="MNI714" s="37"/>
      <c r="MNJ714" s="38"/>
      <c r="MNK714" s="34"/>
      <c r="MNL714" s="39"/>
      <c r="MNM714" s="39"/>
      <c r="MNN714" s="39"/>
      <c r="MNO714" s="39"/>
      <c r="MNP714" s="39"/>
      <c r="MNQ714" s="39"/>
      <c r="MNR714" s="39"/>
      <c r="MNS714" s="39"/>
      <c r="MNT714" s="39"/>
      <c r="MNU714" s="39"/>
      <c r="MNV714" s="39"/>
      <c r="MNW714" s="37"/>
      <c r="MNX714" s="37"/>
      <c r="MNY714" s="37"/>
      <c r="MNZ714" s="37"/>
      <c r="MOA714" s="34"/>
      <c r="MOB714" s="40"/>
      <c r="MOC714" s="34"/>
      <c r="MOD714" s="34"/>
      <c r="MOE714" s="35"/>
      <c r="MOF714" s="36"/>
      <c r="MOG714" s="37"/>
      <c r="MOH714" s="34"/>
      <c r="MOI714" s="34"/>
      <c r="MOJ714" s="41"/>
      <c r="MOK714" s="41"/>
      <c r="MOL714" s="41"/>
      <c r="MOM714" s="41"/>
      <c r="MON714" s="36"/>
      <c r="MOO714" s="41"/>
      <c r="MOP714" s="36"/>
      <c r="MOQ714" s="34"/>
      <c r="MOR714" s="34"/>
      <c r="MOS714" s="37"/>
      <c r="MOT714" s="38"/>
      <c r="MOU714" s="34"/>
      <c r="MOV714" s="39"/>
      <c r="MOW714" s="39"/>
      <c r="MOX714" s="39"/>
      <c r="MOY714" s="39"/>
      <c r="MOZ714" s="39"/>
      <c r="MPA714" s="39"/>
      <c r="MPB714" s="39"/>
      <c r="MPC714" s="39"/>
      <c r="MPD714" s="39"/>
      <c r="MPE714" s="39"/>
      <c r="MPF714" s="39"/>
      <c r="MPG714" s="37"/>
      <c r="MPH714" s="37"/>
      <c r="MPI714" s="37"/>
      <c r="MPJ714" s="37"/>
      <c r="MPK714" s="34"/>
      <c r="MPL714" s="40"/>
      <c r="MPM714" s="34"/>
      <c r="MPN714" s="34"/>
      <c r="MPO714" s="35"/>
      <c r="MPP714" s="36"/>
      <c r="MPQ714" s="37"/>
      <c r="MPR714" s="34"/>
      <c r="MPS714" s="34"/>
      <c r="MPT714" s="41"/>
      <c r="MPU714" s="41"/>
      <c r="MPV714" s="41"/>
      <c r="MPW714" s="41"/>
      <c r="MPX714" s="36"/>
      <c r="MPY714" s="41"/>
      <c r="MPZ714" s="36"/>
      <c r="MQA714" s="34"/>
      <c r="MQB714" s="34"/>
      <c r="MQC714" s="37"/>
      <c r="MQD714" s="38"/>
      <c r="MQE714" s="34"/>
      <c r="MQF714" s="39"/>
      <c r="MQG714" s="39"/>
      <c r="MQH714" s="39"/>
      <c r="MQI714" s="39"/>
      <c r="MQJ714" s="39"/>
      <c r="MQK714" s="39"/>
      <c r="MQL714" s="39"/>
      <c r="MQM714" s="39"/>
      <c r="MQN714" s="39"/>
      <c r="MQO714" s="39"/>
      <c r="MQP714" s="39"/>
      <c r="MQQ714" s="37"/>
      <c r="MQR714" s="37"/>
      <c r="MQS714" s="37"/>
      <c r="MQT714" s="37"/>
      <c r="MQU714" s="34"/>
      <c r="MQV714" s="40"/>
      <c r="MQW714" s="34"/>
      <c r="MQX714" s="34"/>
      <c r="MQY714" s="35"/>
      <c r="MQZ714" s="36"/>
      <c r="MRA714" s="37"/>
      <c r="MRB714" s="34"/>
      <c r="MRC714" s="34"/>
      <c r="MRD714" s="41"/>
      <c r="MRE714" s="41"/>
      <c r="MRF714" s="41"/>
      <c r="MRG714" s="41"/>
      <c r="MRH714" s="36"/>
      <c r="MRI714" s="41"/>
      <c r="MRJ714" s="36"/>
      <c r="MRK714" s="34"/>
      <c r="MRL714" s="34"/>
      <c r="MRM714" s="37"/>
      <c r="MRN714" s="38"/>
      <c r="MRO714" s="34"/>
      <c r="MRP714" s="39"/>
      <c r="MRQ714" s="39"/>
      <c r="MRR714" s="39"/>
      <c r="MRS714" s="39"/>
      <c r="MRT714" s="39"/>
      <c r="MRU714" s="39"/>
      <c r="MRV714" s="39"/>
      <c r="MRW714" s="39"/>
      <c r="MRX714" s="39"/>
      <c r="MRY714" s="39"/>
      <c r="MRZ714" s="39"/>
      <c r="MSA714" s="37"/>
      <c r="MSB714" s="37"/>
      <c r="MSC714" s="37"/>
      <c r="MSD714" s="37"/>
      <c r="MSE714" s="34"/>
      <c r="MSF714" s="40"/>
      <c r="MSG714" s="34"/>
      <c r="MSH714" s="34"/>
      <c r="MSI714" s="35"/>
      <c r="MSJ714" s="36"/>
      <c r="MSK714" s="37"/>
      <c r="MSL714" s="34"/>
      <c r="MSM714" s="34"/>
      <c r="MSN714" s="41"/>
      <c r="MSO714" s="41"/>
      <c r="MSP714" s="41"/>
      <c r="MSQ714" s="41"/>
      <c r="MSR714" s="36"/>
      <c r="MSS714" s="41"/>
      <c r="MST714" s="36"/>
      <c r="MSU714" s="34"/>
      <c r="MSV714" s="34"/>
      <c r="MSW714" s="37"/>
      <c r="MSX714" s="38"/>
      <c r="MSY714" s="34"/>
      <c r="MSZ714" s="39"/>
      <c r="MTA714" s="39"/>
      <c r="MTB714" s="39"/>
      <c r="MTC714" s="39"/>
      <c r="MTD714" s="39"/>
      <c r="MTE714" s="39"/>
      <c r="MTF714" s="39"/>
      <c r="MTG714" s="39"/>
      <c r="MTH714" s="39"/>
      <c r="MTI714" s="39"/>
      <c r="MTJ714" s="39"/>
      <c r="MTK714" s="37"/>
      <c r="MTL714" s="37"/>
      <c r="MTM714" s="37"/>
      <c r="MTN714" s="37"/>
      <c r="MTO714" s="34"/>
      <c r="MTP714" s="40"/>
      <c r="MTQ714" s="34"/>
      <c r="MTR714" s="34"/>
      <c r="MTS714" s="35"/>
      <c r="MTT714" s="36"/>
      <c r="MTU714" s="37"/>
      <c r="MTV714" s="34"/>
      <c r="MTW714" s="34"/>
      <c r="MTX714" s="41"/>
      <c r="MTY714" s="41"/>
      <c r="MTZ714" s="41"/>
      <c r="MUA714" s="41"/>
      <c r="MUB714" s="36"/>
      <c r="MUC714" s="41"/>
      <c r="MUD714" s="36"/>
      <c r="MUE714" s="34"/>
      <c r="MUF714" s="34"/>
      <c r="MUG714" s="37"/>
      <c r="MUH714" s="38"/>
      <c r="MUI714" s="34"/>
      <c r="MUJ714" s="39"/>
      <c r="MUK714" s="39"/>
      <c r="MUL714" s="39"/>
      <c r="MUM714" s="39"/>
      <c r="MUN714" s="39"/>
      <c r="MUO714" s="39"/>
      <c r="MUP714" s="39"/>
      <c r="MUQ714" s="39"/>
      <c r="MUR714" s="39"/>
      <c r="MUS714" s="39"/>
      <c r="MUT714" s="39"/>
      <c r="MUU714" s="37"/>
      <c r="MUV714" s="37"/>
      <c r="MUW714" s="37"/>
      <c r="MUX714" s="37"/>
      <c r="MUY714" s="34"/>
      <c r="MUZ714" s="40"/>
      <c r="MVA714" s="34"/>
      <c r="MVB714" s="34"/>
      <c r="MVC714" s="35"/>
      <c r="MVD714" s="36"/>
      <c r="MVE714" s="37"/>
      <c r="MVF714" s="34"/>
      <c r="MVG714" s="34"/>
      <c r="MVH714" s="41"/>
      <c r="MVI714" s="41"/>
      <c r="MVJ714" s="41"/>
      <c r="MVK714" s="41"/>
      <c r="MVL714" s="36"/>
      <c r="MVM714" s="41"/>
      <c r="MVN714" s="36"/>
      <c r="MVO714" s="34"/>
      <c r="MVP714" s="34"/>
      <c r="MVQ714" s="37"/>
      <c r="MVR714" s="38"/>
      <c r="MVS714" s="34"/>
      <c r="MVT714" s="39"/>
      <c r="MVU714" s="39"/>
      <c r="MVV714" s="39"/>
      <c r="MVW714" s="39"/>
      <c r="MVX714" s="39"/>
      <c r="MVY714" s="39"/>
      <c r="MVZ714" s="39"/>
      <c r="MWA714" s="39"/>
      <c r="MWB714" s="39"/>
      <c r="MWC714" s="39"/>
      <c r="MWD714" s="39"/>
      <c r="MWE714" s="37"/>
      <c r="MWF714" s="37"/>
      <c r="MWG714" s="37"/>
      <c r="MWH714" s="37"/>
      <c r="MWI714" s="34"/>
      <c r="MWJ714" s="40"/>
      <c r="MWK714" s="34"/>
      <c r="MWL714" s="34"/>
      <c r="MWM714" s="35"/>
      <c r="MWN714" s="36"/>
      <c r="MWO714" s="37"/>
      <c r="MWP714" s="34"/>
      <c r="MWQ714" s="34"/>
      <c r="MWR714" s="41"/>
      <c r="MWS714" s="41"/>
      <c r="MWT714" s="41"/>
      <c r="MWU714" s="41"/>
      <c r="MWV714" s="36"/>
      <c r="MWW714" s="41"/>
      <c r="MWX714" s="36"/>
      <c r="MWY714" s="34"/>
      <c r="MWZ714" s="34"/>
      <c r="MXA714" s="37"/>
      <c r="MXB714" s="38"/>
      <c r="MXC714" s="34"/>
      <c r="MXD714" s="39"/>
      <c r="MXE714" s="39"/>
      <c r="MXF714" s="39"/>
      <c r="MXG714" s="39"/>
      <c r="MXH714" s="39"/>
      <c r="MXI714" s="39"/>
      <c r="MXJ714" s="39"/>
      <c r="MXK714" s="39"/>
      <c r="MXL714" s="39"/>
      <c r="MXM714" s="39"/>
      <c r="MXN714" s="39"/>
      <c r="MXO714" s="37"/>
      <c r="MXP714" s="37"/>
      <c r="MXQ714" s="37"/>
      <c r="MXR714" s="37"/>
      <c r="MXS714" s="34"/>
      <c r="MXT714" s="40"/>
      <c r="MXU714" s="34"/>
      <c r="MXV714" s="34"/>
      <c r="MXW714" s="35"/>
      <c r="MXX714" s="36"/>
      <c r="MXY714" s="37"/>
      <c r="MXZ714" s="34"/>
      <c r="MYA714" s="34"/>
      <c r="MYB714" s="41"/>
      <c r="MYC714" s="41"/>
      <c r="MYD714" s="41"/>
      <c r="MYE714" s="41"/>
      <c r="MYF714" s="36"/>
      <c r="MYG714" s="41"/>
      <c r="MYH714" s="36"/>
      <c r="MYI714" s="34"/>
      <c r="MYJ714" s="34"/>
      <c r="MYK714" s="37"/>
      <c r="MYL714" s="38"/>
      <c r="MYM714" s="34"/>
      <c r="MYN714" s="39"/>
      <c r="MYO714" s="39"/>
      <c r="MYP714" s="39"/>
      <c r="MYQ714" s="39"/>
      <c r="MYR714" s="39"/>
      <c r="MYS714" s="39"/>
      <c r="MYT714" s="39"/>
      <c r="MYU714" s="39"/>
      <c r="MYV714" s="39"/>
      <c r="MYW714" s="39"/>
      <c r="MYX714" s="39"/>
      <c r="MYY714" s="37"/>
      <c r="MYZ714" s="37"/>
      <c r="MZA714" s="37"/>
      <c r="MZB714" s="37"/>
      <c r="MZC714" s="34"/>
      <c r="MZD714" s="40"/>
      <c r="MZE714" s="34"/>
      <c r="MZF714" s="34"/>
      <c r="MZG714" s="35"/>
      <c r="MZH714" s="36"/>
      <c r="MZI714" s="37"/>
      <c r="MZJ714" s="34"/>
      <c r="MZK714" s="34"/>
      <c r="MZL714" s="41"/>
      <c r="MZM714" s="41"/>
      <c r="MZN714" s="41"/>
      <c r="MZO714" s="41"/>
      <c r="MZP714" s="36"/>
      <c r="MZQ714" s="41"/>
      <c r="MZR714" s="36"/>
      <c r="MZS714" s="34"/>
      <c r="MZT714" s="34"/>
      <c r="MZU714" s="37"/>
      <c r="MZV714" s="38"/>
      <c r="MZW714" s="34"/>
      <c r="MZX714" s="39"/>
      <c r="MZY714" s="39"/>
      <c r="MZZ714" s="39"/>
      <c r="NAA714" s="39"/>
      <c r="NAB714" s="39"/>
      <c r="NAC714" s="39"/>
      <c r="NAD714" s="39"/>
      <c r="NAE714" s="39"/>
      <c r="NAF714" s="39"/>
      <c r="NAG714" s="39"/>
      <c r="NAH714" s="39"/>
      <c r="NAI714" s="37"/>
      <c r="NAJ714" s="37"/>
      <c r="NAK714" s="37"/>
      <c r="NAL714" s="37"/>
      <c r="NAM714" s="34"/>
      <c r="NAN714" s="40"/>
      <c r="NAO714" s="34"/>
      <c r="NAP714" s="34"/>
      <c r="NAQ714" s="35"/>
      <c r="NAR714" s="36"/>
      <c r="NAS714" s="37"/>
      <c r="NAT714" s="34"/>
      <c r="NAU714" s="34"/>
      <c r="NAV714" s="41"/>
      <c r="NAW714" s="41"/>
      <c r="NAX714" s="41"/>
      <c r="NAY714" s="41"/>
      <c r="NAZ714" s="36"/>
      <c r="NBA714" s="41"/>
      <c r="NBB714" s="36"/>
      <c r="NBC714" s="34"/>
      <c r="NBD714" s="34"/>
      <c r="NBE714" s="37"/>
      <c r="NBF714" s="38"/>
      <c r="NBG714" s="34"/>
      <c r="NBH714" s="39"/>
      <c r="NBI714" s="39"/>
      <c r="NBJ714" s="39"/>
      <c r="NBK714" s="39"/>
      <c r="NBL714" s="39"/>
      <c r="NBM714" s="39"/>
      <c r="NBN714" s="39"/>
      <c r="NBO714" s="39"/>
      <c r="NBP714" s="39"/>
      <c r="NBQ714" s="39"/>
      <c r="NBR714" s="39"/>
      <c r="NBS714" s="37"/>
      <c r="NBT714" s="37"/>
      <c r="NBU714" s="37"/>
      <c r="NBV714" s="37"/>
      <c r="NBW714" s="34"/>
      <c r="NBX714" s="40"/>
      <c r="NBY714" s="34"/>
      <c r="NBZ714" s="34"/>
      <c r="NCA714" s="35"/>
      <c r="NCB714" s="36"/>
      <c r="NCC714" s="37"/>
      <c r="NCD714" s="34"/>
      <c r="NCE714" s="34"/>
      <c r="NCF714" s="41"/>
      <c r="NCG714" s="41"/>
      <c r="NCH714" s="41"/>
      <c r="NCI714" s="41"/>
      <c r="NCJ714" s="36"/>
      <c r="NCK714" s="41"/>
      <c r="NCL714" s="36"/>
      <c r="NCM714" s="34"/>
      <c r="NCN714" s="34"/>
      <c r="NCO714" s="37"/>
      <c r="NCP714" s="38"/>
      <c r="NCQ714" s="34"/>
      <c r="NCR714" s="39"/>
      <c r="NCS714" s="39"/>
      <c r="NCT714" s="39"/>
      <c r="NCU714" s="39"/>
      <c r="NCV714" s="39"/>
      <c r="NCW714" s="39"/>
      <c r="NCX714" s="39"/>
      <c r="NCY714" s="39"/>
      <c r="NCZ714" s="39"/>
      <c r="NDA714" s="39"/>
      <c r="NDB714" s="39"/>
      <c r="NDC714" s="37"/>
      <c r="NDD714" s="37"/>
      <c r="NDE714" s="37"/>
      <c r="NDF714" s="37"/>
      <c r="NDG714" s="34"/>
      <c r="NDH714" s="40"/>
      <c r="NDI714" s="34"/>
      <c r="NDJ714" s="34"/>
      <c r="NDK714" s="35"/>
      <c r="NDL714" s="36"/>
      <c r="NDM714" s="37"/>
      <c r="NDN714" s="34"/>
      <c r="NDO714" s="34"/>
      <c r="NDP714" s="41"/>
      <c r="NDQ714" s="41"/>
      <c r="NDR714" s="41"/>
      <c r="NDS714" s="41"/>
      <c r="NDT714" s="36"/>
      <c r="NDU714" s="41"/>
      <c r="NDV714" s="36"/>
      <c r="NDW714" s="34"/>
      <c r="NDX714" s="34"/>
      <c r="NDY714" s="37"/>
      <c r="NDZ714" s="38"/>
      <c r="NEA714" s="34"/>
      <c r="NEB714" s="39"/>
      <c r="NEC714" s="39"/>
      <c r="NED714" s="39"/>
      <c r="NEE714" s="39"/>
      <c r="NEF714" s="39"/>
      <c r="NEG714" s="39"/>
      <c r="NEH714" s="39"/>
      <c r="NEI714" s="39"/>
      <c r="NEJ714" s="39"/>
      <c r="NEK714" s="39"/>
      <c r="NEL714" s="39"/>
      <c r="NEM714" s="37"/>
      <c r="NEN714" s="37"/>
      <c r="NEO714" s="37"/>
      <c r="NEP714" s="37"/>
      <c r="NEQ714" s="34"/>
      <c r="NER714" s="40"/>
      <c r="NES714" s="34"/>
      <c r="NET714" s="34"/>
      <c r="NEU714" s="35"/>
      <c r="NEV714" s="36"/>
      <c r="NEW714" s="37"/>
      <c r="NEX714" s="34"/>
      <c r="NEY714" s="34"/>
      <c r="NEZ714" s="41"/>
      <c r="NFA714" s="41"/>
      <c r="NFB714" s="41"/>
      <c r="NFC714" s="41"/>
      <c r="NFD714" s="36"/>
      <c r="NFE714" s="41"/>
      <c r="NFF714" s="36"/>
      <c r="NFG714" s="34"/>
      <c r="NFH714" s="34"/>
      <c r="NFI714" s="37"/>
      <c r="NFJ714" s="38"/>
      <c r="NFK714" s="34"/>
      <c r="NFL714" s="39"/>
      <c r="NFM714" s="39"/>
      <c r="NFN714" s="39"/>
      <c r="NFO714" s="39"/>
      <c r="NFP714" s="39"/>
      <c r="NFQ714" s="39"/>
      <c r="NFR714" s="39"/>
      <c r="NFS714" s="39"/>
      <c r="NFT714" s="39"/>
      <c r="NFU714" s="39"/>
      <c r="NFV714" s="39"/>
      <c r="NFW714" s="37"/>
      <c r="NFX714" s="37"/>
      <c r="NFY714" s="37"/>
      <c r="NFZ714" s="37"/>
      <c r="NGA714" s="34"/>
      <c r="NGB714" s="40"/>
      <c r="NGC714" s="34"/>
      <c r="NGD714" s="34"/>
      <c r="NGE714" s="35"/>
      <c r="NGF714" s="36"/>
      <c r="NGG714" s="37"/>
      <c r="NGH714" s="34"/>
      <c r="NGI714" s="34"/>
      <c r="NGJ714" s="41"/>
      <c r="NGK714" s="41"/>
      <c r="NGL714" s="41"/>
      <c r="NGM714" s="41"/>
      <c r="NGN714" s="36"/>
      <c r="NGO714" s="41"/>
      <c r="NGP714" s="36"/>
      <c r="NGQ714" s="34"/>
      <c r="NGR714" s="34"/>
      <c r="NGS714" s="37"/>
      <c r="NGT714" s="38"/>
      <c r="NGU714" s="34"/>
      <c r="NGV714" s="39"/>
      <c r="NGW714" s="39"/>
      <c r="NGX714" s="39"/>
      <c r="NGY714" s="39"/>
      <c r="NGZ714" s="39"/>
      <c r="NHA714" s="39"/>
      <c r="NHB714" s="39"/>
      <c r="NHC714" s="39"/>
      <c r="NHD714" s="39"/>
      <c r="NHE714" s="39"/>
      <c r="NHF714" s="39"/>
      <c r="NHG714" s="37"/>
      <c r="NHH714" s="37"/>
      <c r="NHI714" s="37"/>
      <c r="NHJ714" s="37"/>
      <c r="NHK714" s="34"/>
      <c r="NHL714" s="40"/>
      <c r="NHM714" s="34"/>
      <c r="NHN714" s="34"/>
      <c r="NHO714" s="35"/>
      <c r="NHP714" s="36"/>
      <c r="NHQ714" s="37"/>
      <c r="NHR714" s="34"/>
      <c r="NHS714" s="34"/>
      <c r="NHT714" s="41"/>
      <c r="NHU714" s="41"/>
      <c r="NHV714" s="41"/>
      <c r="NHW714" s="41"/>
      <c r="NHX714" s="36"/>
      <c r="NHY714" s="41"/>
      <c r="NHZ714" s="36"/>
      <c r="NIA714" s="34"/>
      <c r="NIB714" s="34"/>
      <c r="NIC714" s="37"/>
      <c r="NID714" s="38"/>
      <c r="NIE714" s="34"/>
      <c r="NIF714" s="39"/>
      <c r="NIG714" s="39"/>
      <c r="NIH714" s="39"/>
      <c r="NII714" s="39"/>
      <c r="NIJ714" s="39"/>
      <c r="NIK714" s="39"/>
      <c r="NIL714" s="39"/>
      <c r="NIM714" s="39"/>
      <c r="NIN714" s="39"/>
      <c r="NIO714" s="39"/>
      <c r="NIP714" s="39"/>
      <c r="NIQ714" s="37"/>
      <c r="NIR714" s="37"/>
      <c r="NIS714" s="37"/>
      <c r="NIT714" s="37"/>
      <c r="NIU714" s="34"/>
      <c r="NIV714" s="40"/>
      <c r="NIW714" s="34"/>
      <c r="NIX714" s="34"/>
      <c r="NIY714" s="35"/>
      <c r="NIZ714" s="36"/>
      <c r="NJA714" s="37"/>
      <c r="NJB714" s="34"/>
      <c r="NJC714" s="34"/>
      <c r="NJD714" s="41"/>
      <c r="NJE714" s="41"/>
      <c r="NJF714" s="41"/>
      <c r="NJG714" s="41"/>
      <c r="NJH714" s="36"/>
      <c r="NJI714" s="41"/>
      <c r="NJJ714" s="36"/>
      <c r="NJK714" s="34"/>
      <c r="NJL714" s="34"/>
      <c r="NJM714" s="37"/>
      <c r="NJN714" s="38"/>
      <c r="NJO714" s="34"/>
      <c r="NJP714" s="39"/>
      <c r="NJQ714" s="39"/>
      <c r="NJR714" s="39"/>
      <c r="NJS714" s="39"/>
      <c r="NJT714" s="39"/>
      <c r="NJU714" s="39"/>
      <c r="NJV714" s="39"/>
      <c r="NJW714" s="39"/>
      <c r="NJX714" s="39"/>
      <c r="NJY714" s="39"/>
      <c r="NJZ714" s="39"/>
      <c r="NKA714" s="37"/>
      <c r="NKB714" s="37"/>
      <c r="NKC714" s="37"/>
      <c r="NKD714" s="37"/>
      <c r="NKE714" s="34"/>
      <c r="NKF714" s="40"/>
      <c r="NKG714" s="34"/>
      <c r="NKH714" s="34"/>
      <c r="NKI714" s="35"/>
      <c r="NKJ714" s="36"/>
      <c r="NKK714" s="37"/>
      <c r="NKL714" s="34"/>
      <c r="NKM714" s="34"/>
      <c r="NKN714" s="41"/>
      <c r="NKO714" s="41"/>
      <c r="NKP714" s="41"/>
      <c r="NKQ714" s="41"/>
      <c r="NKR714" s="36"/>
      <c r="NKS714" s="41"/>
      <c r="NKT714" s="36"/>
      <c r="NKU714" s="34"/>
      <c r="NKV714" s="34"/>
      <c r="NKW714" s="37"/>
      <c r="NKX714" s="38"/>
      <c r="NKY714" s="34"/>
      <c r="NKZ714" s="39"/>
      <c r="NLA714" s="39"/>
      <c r="NLB714" s="39"/>
      <c r="NLC714" s="39"/>
      <c r="NLD714" s="39"/>
      <c r="NLE714" s="39"/>
      <c r="NLF714" s="39"/>
      <c r="NLG714" s="39"/>
      <c r="NLH714" s="39"/>
      <c r="NLI714" s="39"/>
      <c r="NLJ714" s="39"/>
      <c r="NLK714" s="37"/>
      <c r="NLL714" s="37"/>
      <c r="NLM714" s="37"/>
      <c r="NLN714" s="37"/>
      <c r="NLO714" s="34"/>
      <c r="NLP714" s="40"/>
      <c r="NLQ714" s="34"/>
      <c r="NLR714" s="34"/>
      <c r="NLS714" s="35"/>
      <c r="NLT714" s="36"/>
      <c r="NLU714" s="37"/>
      <c r="NLV714" s="34"/>
      <c r="NLW714" s="34"/>
      <c r="NLX714" s="41"/>
      <c r="NLY714" s="41"/>
      <c r="NLZ714" s="41"/>
      <c r="NMA714" s="41"/>
      <c r="NMB714" s="36"/>
      <c r="NMC714" s="41"/>
      <c r="NMD714" s="36"/>
      <c r="NME714" s="34"/>
      <c r="NMF714" s="34"/>
      <c r="NMG714" s="37"/>
      <c r="NMH714" s="38"/>
      <c r="NMI714" s="34"/>
      <c r="NMJ714" s="39"/>
      <c r="NMK714" s="39"/>
      <c r="NML714" s="39"/>
      <c r="NMM714" s="39"/>
      <c r="NMN714" s="39"/>
      <c r="NMO714" s="39"/>
      <c r="NMP714" s="39"/>
      <c r="NMQ714" s="39"/>
      <c r="NMR714" s="39"/>
      <c r="NMS714" s="39"/>
      <c r="NMT714" s="39"/>
      <c r="NMU714" s="37"/>
      <c r="NMV714" s="37"/>
      <c r="NMW714" s="37"/>
      <c r="NMX714" s="37"/>
      <c r="NMY714" s="34"/>
      <c r="NMZ714" s="40"/>
      <c r="NNA714" s="34"/>
      <c r="NNB714" s="34"/>
      <c r="NNC714" s="35"/>
      <c r="NND714" s="36"/>
      <c r="NNE714" s="37"/>
      <c r="NNF714" s="34"/>
      <c r="NNG714" s="34"/>
      <c r="NNH714" s="41"/>
      <c r="NNI714" s="41"/>
      <c r="NNJ714" s="41"/>
      <c r="NNK714" s="41"/>
      <c r="NNL714" s="36"/>
      <c r="NNM714" s="41"/>
      <c r="NNN714" s="36"/>
      <c r="NNO714" s="34"/>
      <c r="NNP714" s="34"/>
      <c r="NNQ714" s="37"/>
      <c r="NNR714" s="38"/>
      <c r="NNS714" s="34"/>
      <c r="NNT714" s="39"/>
      <c r="NNU714" s="39"/>
      <c r="NNV714" s="39"/>
      <c r="NNW714" s="39"/>
      <c r="NNX714" s="39"/>
      <c r="NNY714" s="39"/>
      <c r="NNZ714" s="39"/>
      <c r="NOA714" s="39"/>
      <c r="NOB714" s="39"/>
      <c r="NOC714" s="39"/>
      <c r="NOD714" s="39"/>
      <c r="NOE714" s="37"/>
      <c r="NOF714" s="37"/>
      <c r="NOG714" s="37"/>
      <c r="NOH714" s="37"/>
      <c r="NOI714" s="34"/>
      <c r="NOJ714" s="40"/>
      <c r="NOK714" s="34"/>
      <c r="NOL714" s="34"/>
      <c r="NOM714" s="35"/>
      <c r="NON714" s="36"/>
      <c r="NOO714" s="37"/>
      <c r="NOP714" s="34"/>
      <c r="NOQ714" s="34"/>
      <c r="NOR714" s="41"/>
      <c r="NOS714" s="41"/>
      <c r="NOT714" s="41"/>
      <c r="NOU714" s="41"/>
      <c r="NOV714" s="36"/>
      <c r="NOW714" s="41"/>
      <c r="NOX714" s="36"/>
      <c r="NOY714" s="34"/>
      <c r="NOZ714" s="34"/>
      <c r="NPA714" s="37"/>
      <c r="NPB714" s="38"/>
      <c r="NPC714" s="34"/>
      <c r="NPD714" s="39"/>
      <c r="NPE714" s="39"/>
      <c r="NPF714" s="39"/>
      <c r="NPG714" s="39"/>
      <c r="NPH714" s="39"/>
      <c r="NPI714" s="39"/>
      <c r="NPJ714" s="39"/>
      <c r="NPK714" s="39"/>
      <c r="NPL714" s="39"/>
      <c r="NPM714" s="39"/>
      <c r="NPN714" s="39"/>
      <c r="NPO714" s="37"/>
      <c r="NPP714" s="37"/>
      <c r="NPQ714" s="37"/>
      <c r="NPR714" s="37"/>
      <c r="NPS714" s="34"/>
      <c r="NPT714" s="40"/>
      <c r="NPU714" s="34"/>
      <c r="NPV714" s="34"/>
      <c r="NPW714" s="35"/>
      <c r="NPX714" s="36"/>
      <c r="NPY714" s="37"/>
      <c r="NPZ714" s="34"/>
      <c r="NQA714" s="34"/>
      <c r="NQB714" s="41"/>
      <c r="NQC714" s="41"/>
      <c r="NQD714" s="41"/>
      <c r="NQE714" s="41"/>
      <c r="NQF714" s="36"/>
      <c r="NQG714" s="41"/>
      <c r="NQH714" s="36"/>
      <c r="NQI714" s="34"/>
      <c r="NQJ714" s="34"/>
      <c r="NQK714" s="37"/>
      <c r="NQL714" s="38"/>
      <c r="NQM714" s="34"/>
      <c r="NQN714" s="39"/>
      <c r="NQO714" s="39"/>
      <c r="NQP714" s="39"/>
      <c r="NQQ714" s="39"/>
      <c r="NQR714" s="39"/>
      <c r="NQS714" s="39"/>
      <c r="NQT714" s="39"/>
      <c r="NQU714" s="39"/>
      <c r="NQV714" s="39"/>
      <c r="NQW714" s="39"/>
      <c r="NQX714" s="39"/>
      <c r="NQY714" s="37"/>
      <c r="NQZ714" s="37"/>
      <c r="NRA714" s="37"/>
      <c r="NRB714" s="37"/>
      <c r="NRC714" s="34"/>
      <c r="NRD714" s="40"/>
      <c r="NRE714" s="34"/>
      <c r="NRF714" s="34"/>
      <c r="NRG714" s="35"/>
      <c r="NRH714" s="36"/>
      <c r="NRI714" s="37"/>
      <c r="NRJ714" s="34"/>
      <c r="NRK714" s="34"/>
      <c r="NRL714" s="41"/>
      <c r="NRM714" s="41"/>
      <c r="NRN714" s="41"/>
      <c r="NRO714" s="41"/>
      <c r="NRP714" s="36"/>
      <c r="NRQ714" s="41"/>
      <c r="NRR714" s="36"/>
      <c r="NRS714" s="34"/>
      <c r="NRT714" s="34"/>
      <c r="NRU714" s="37"/>
      <c r="NRV714" s="38"/>
      <c r="NRW714" s="34"/>
      <c r="NRX714" s="39"/>
      <c r="NRY714" s="39"/>
      <c r="NRZ714" s="39"/>
      <c r="NSA714" s="39"/>
      <c r="NSB714" s="39"/>
      <c r="NSC714" s="39"/>
      <c r="NSD714" s="39"/>
      <c r="NSE714" s="39"/>
      <c r="NSF714" s="39"/>
      <c r="NSG714" s="39"/>
      <c r="NSH714" s="39"/>
      <c r="NSI714" s="37"/>
      <c r="NSJ714" s="37"/>
      <c r="NSK714" s="37"/>
      <c r="NSL714" s="37"/>
      <c r="NSM714" s="34"/>
      <c r="NSN714" s="40"/>
      <c r="NSO714" s="34"/>
      <c r="NSP714" s="34"/>
      <c r="NSQ714" s="35"/>
      <c r="NSR714" s="36"/>
      <c r="NSS714" s="37"/>
      <c r="NST714" s="34"/>
      <c r="NSU714" s="34"/>
      <c r="NSV714" s="41"/>
      <c r="NSW714" s="41"/>
      <c r="NSX714" s="41"/>
      <c r="NSY714" s="41"/>
      <c r="NSZ714" s="36"/>
      <c r="NTA714" s="41"/>
      <c r="NTB714" s="36"/>
      <c r="NTC714" s="34"/>
      <c r="NTD714" s="34"/>
      <c r="NTE714" s="37"/>
      <c r="NTF714" s="38"/>
      <c r="NTG714" s="34"/>
      <c r="NTH714" s="39"/>
      <c r="NTI714" s="39"/>
      <c r="NTJ714" s="39"/>
      <c r="NTK714" s="39"/>
      <c r="NTL714" s="39"/>
      <c r="NTM714" s="39"/>
      <c r="NTN714" s="39"/>
      <c r="NTO714" s="39"/>
      <c r="NTP714" s="39"/>
      <c r="NTQ714" s="39"/>
      <c r="NTR714" s="39"/>
      <c r="NTS714" s="37"/>
      <c r="NTT714" s="37"/>
      <c r="NTU714" s="37"/>
      <c r="NTV714" s="37"/>
      <c r="NTW714" s="34"/>
      <c r="NTX714" s="40"/>
      <c r="NTY714" s="34"/>
      <c r="NTZ714" s="34"/>
      <c r="NUA714" s="35"/>
      <c r="NUB714" s="36"/>
      <c r="NUC714" s="37"/>
      <c r="NUD714" s="34"/>
      <c r="NUE714" s="34"/>
      <c r="NUF714" s="41"/>
      <c r="NUG714" s="41"/>
      <c r="NUH714" s="41"/>
      <c r="NUI714" s="41"/>
      <c r="NUJ714" s="36"/>
      <c r="NUK714" s="41"/>
      <c r="NUL714" s="36"/>
      <c r="NUM714" s="34"/>
      <c r="NUN714" s="34"/>
      <c r="NUO714" s="37"/>
      <c r="NUP714" s="38"/>
      <c r="NUQ714" s="34"/>
      <c r="NUR714" s="39"/>
      <c r="NUS714" s="39"/>
      <c r="NUT714" s="39"/>
      <c r="NUU714" s="39"/>
      <c r="NUV714" s="39"/>
      <c r="NUW714" s="39"/>
      <c r="NUX714" s="39"/>
      <c r="NUY714" s="39"/>
      <c r="NUZ714" s="39"/>
      <c r="NVA714" s="39"/>
      <c r="NVB714" s="39"/>
      <c r="NVC714" s="37"/>
      <c r="NVD714" s="37"/>
      <c r="NVE714" s="37"/>
      <c r="NVF714" s="37"/>
      <c r="NVG714" s="34"/>
      <c r="NVH714" s="40"/>
      <c r="NVI714" s="34"/>
      <c r="NVJ714" s="34"/>
      <c r="NVK714" s="35"/>
      <c r="NVL714" s="36"/>
      <c r="NVM714" s="37"/>
      <c r="NVN714" s="34"/>
      <c r="NVO714" s="34"/>
      <c r="NVP714" s="41"/>
      <c r="NVQ714" s="41"/>
      <c r="NVR714" s="41"/>
      <c r="NVS714" s="41"/>
      <c r="NVT714" s="36"/>
      <c r="NVU714" s="41"/>
      <c r="NVV714" s="36"/>
      <c r="NVW714" s="34"/>
      <c r="NVX714" s="34"/>
      <c r="NVY714" s="37"/>
      <c r="NVZ714" s="38"/>
      <c r="NWA714" s="34"/>
      <c r="NWB714" s="39"/>
      <c r="NWC714" s="39"/>
      <c r="NWD714" s="39"/>
      <c r="NWE714" s="39"/>
      <c r="NWF714" s="39"/>
      <c r="NWG714" s="39"/>
      <c r="NWH714" s="39"/>
      <c r="NWI714" s="39"/>
      <c r="NWJ714" s="39"/>
      <c r="NWK714" s="39"/>
      <c r="NWL714" s="39"/>
      <c r="NWM714" s="37"/>
      <c r="NWN714" s="37"/>
      <c r="NWO714" s="37"/>
      <c r="NWP714" s="37"/>
      <c r="NWQ714" s="34"/>
      <c r="NWR714" s="40"/>
      <c r="NWS714" s="34"/>
      <c r="NWT714" s="34"/>
      <c r="NWU714" s="35"/>
      <c r="NWV714" s="36"/>
      <c r="NWW714" s="37"/>
      <c r="NWX714" s="34"/>
      <c r="NWY714" s="34"/>
      <c r="NWZ714" s="41"/>
      <c r="NXA714" s="41"/>
      <c r="NXB714" s="41"/>
      <c r="NXC714" s="41"/>
      <c r="NXD714" s="36"/>
      <c r="NXE714" s="41"/>
      <c r="NXF714" s="36"/>
      <c r="NXG714" s="34"/>
      <c r="NXH714" s="34"/>
      <c r="NXI714" s="37"/>
      <c r="NXJ714" s="38"/>
      <c r="NXK714" s="34"/>
      <c r="NXL714" s="39"/>
      <c r="NXM714" s="39"/>
      <c r="NXN714" s="39"/>
      <c r="NXO714" s="39"/>
      <c r="NXP714" s="39"/>
      <c r="NXQ714" s="39"/>
      <c r="NXR714" s="39"/>
      <c r="NXS714" s="39"/>
      <c r="NXT714" s="39"/>
      <c r="NXU714" s="39"/>
      <c r="NXV714" s="39"/>
      <c r="NXW714" s="37"/>
      <c r="NXX714" s="37"/>
      <c r="NXY714" s="37"/>
      <c r="NXZ714" s="37"/>
      <c r="NYA714" s="34"/>
      <c r="NYB714" s="40"/>
      <c r="NYC714" s="34"/>
      <c r="NYD714" s="34"/>
      <c r="NYE714" s="35"/>
      <c r="NYF714" s="36"/>
      <c r="NYG714" s="37"/>
      <c r="NYH714" s="34"/>
      <c r="NYI714" s="34"/>
      <c r="NYJ714" s="41"/>
      <c r="NYK714" s="41"/>
      <c r="NYL714" s="41"/>
      <c r="NYM714" s="41"/>
      <c r="NYN714" s="36"/>
      <c r="NYO714" s="41"/>
      <c r="NYP714" s="36"/>
      <c r="NYQ714" s="34"/>
      <c r="NYR714" s="34"/>
      <c r="NYS714" s="37"/>
      <c r="NYT714" s="38"/>
      <c r="NYU714" s="34"/>
      <c r="NYV714" s="39"/>
      <c r="NYW714" s="39"/>
      <c r="NYX714" s="39"/>
      <c r="NYY714" s="39"/>
      <c r="NYZ714" s="39"/>
      <c r="NZA714" s="39"/>
      <c r="NZB714" s="39"/>
      <c r="NZC714" s="39"/>
      <c r="NZD714" s="39"/>
      <c r="NZE714" s="39"/>
      <c r="NZF714" s="39"/>
      <c r="NZG714" s="37"/>
      <c r="NZH714" s="37"/>
      <c r="NZI714" s="37"/>
      <c r="NZJ714" s="37"/>
      <c r="NZK714" s="34"/>
      <c r="NZL714" s="40"/>
      <c r="NZM714" s="34"/>
      <c r="NZN714" s="34"/>
      <c r="NZO714" s="35"/>
      <c r="NZP714" s="36"/>
      <c r="NZQ714" s="37"/>
      <c r="NZR714" s="34"/>
      <c r="NZS714" s="34"/>
      <c r="NZT714" s="41"/>
      <c r="NZU714" s="41"/>
      <c r="NZV714" s="41"/>
      <c r="NZW714" s="41"/>
      <c r="NZX714" s="36"/>
      <c r="NZY714" s="41"/>
      <c r="NZZ714" s="36"/>
      <c r="OAA714" s="34"/>
      <c r="OAB714" s="34"/>
      <c r="OAC714" s="37"/>
      <c r="OAD714" s="38"/>
      <c r="OAE714" s="34"/>
      <c r="OAF714" s="39"/>
      <c r="OAG714" s="39"/>
      <c r="OAH714" s="39"/>
      <c r="OAI714" s="39"/>
      <c r="OAJ714" s="39"/>
      <c r="OAK714" s="39"/>
      <c r="OAL714" s="39"/>
      <c r="OAM714" s="39"/>
      <c r="OAN714" s="39"/>
      <c r="OAO714" s="39"/>
      <c r="OAP714" s="39"/>
      <c r="OAQ714" s="37"/>
      <c r="OAR714" s="37"/>
      <c r="OAS714" s="37"/>
      <c r="OAT714" s="37"/>
      <c r="OAU714" s="34"/>
      <c r="OAV714" s="40"/>
      <c r="OAW714" s="34"/>
      <c r="OAX714" s="34"/>
      <c r="OAY714" s="35"/>
      <c r="OAZ714" s="36"/>
      <c r="OBA714" s="37"/>
      <c r="OBB714" s="34"/>
      <c r="OBC714" s="34"/>
      <c r="OBD714" s="41"/>
      <c r="OBE714" s="41"/>
      <c r="OBF714" s="41"/>
      <c r="OBG714" s="41"/>
      <c r="OBH714" s="36"/>
      <c r="OBI714" s="41"/>
      <c r="OBJ714" s="36"/>
      <c r="OBK714" s="34"/>
      <c r="OBL714" s="34"/>
      <c r="OBM714" s="37"/>
      <c r="OBN714" s="38"/>
      <c r="OBO714" s="34"/>
      <c r="OBP714" s="39"/>
      <c r="OBQ714" s="39"/>
      <c r="OBR714" s="39"/>
      <c r="OBS714" s="39"/>
      <c r="OBT714" s="39"/>
      <c r="OBU714" s="39"/>
      <c r="OBV714" s="39"/>
      <c r="OBW714" s="39"/>
      <c r="OBX714" s="39"/>
      <c r="OBY714" s="39"/>
      <c r="OBZ714" s="39"/>
      <c r="OCA714" s="37"/>
      <c r="OCB714" s="37"/>
      <c r="OCC714" s="37"/>
      <c r="OCD714" s="37"/>
      <c r="OCE714" s="34"/>
      <c r="OCF714" s="40"/>
      <c r="OCG714" s="34"/>
      <c r="OCH714" s="34"/>
      <c r="OCI714" s="35"/>
      <c r="OCJ714" s="36"/>
      <c r="OCK714" s="37"/>
      <c r="OCL714" s="34"/>
      <c r="OCM714" s="34"/>
      <c r="OCN714" s="41"/>
      <c r="OCO714" s="41"/>
      <c r="OCP714" s="41"/>
      <c r="OCQ714" s="41"/>
      <c r="OCR714" s="36"/>
      <c r="OCS714" s="41"/>
      <c r="OCT714" s="36"/>
      <c r="OCU714" s="34"/>
      <c r="OCV714" s="34"/>
      <c r="OCW714" s="37"/>
      <c r="OCX714" s="38"/>
      <c r="OCY714" s="34"/>
      <c r="OCZ714" s="39"/>
      <c r="ODA714" s="39"/>
      <c r="ODB714" s="39"/>
      <c r="ODC714" s="39"/>
      <c r="ODD714" s="39"/>
      <c r="ODE714" s="39"/>
      <c r="ODF714" s="39"/>
      <c r="ODG714" s="39"/>
      <c r="ODH714" s="39"/>
      <c r="ODI714" s="39"/>
      <c r="ODJ714" s="39"/>
      <c r="ODK714" s="37"/>
      <c r="ODL714" s="37"/>
      <c r="ODM714" s="37"/>
      <c r="ODN714" s="37"/>
      <c r="ODO714" s="34"/>
      <c r="ODP714" s="40"/>
      <c r="ODQ714" s="34"/>
      <c r="ODR714" s="34"/>
      <c r="ODS714" s="35"/>
      <c r="ODT714" s="36"/>
      <c r="ODU714" s="37"/>
      <c r="ODV714" s="34"/>
      <c r="ODW714" s="34"/>
      <c r="ODX714" s="41"/>
      <c r="ODY714" s="41"/>
      <c r="ODZ714" s="41"/>
      <c r="OEA714" s="41"/>
      <c r="OEB714" s="36"/>
      <c r="OEC714" s="41"/>
      <c r="OED714" s="36"/>
      <c r="OEE714" s="34"/>
      <c r="OEF714" s="34"/>
      <c r="OEG714" s="37"/>
      <c r="OEH714" s="38"/>
      <c r="OEI714" s="34"/>
      <c r="OEJ714" s="39"/>
      <c r="OEK714" s="39"/>
      <c r="OEL714" s="39"/>
      <c r="OEM714" s="39"/>
      <c r="OEN714" s="39"/>
      <c r="OEO714" s="39"/>
      <c r="OEP714" s="39"/>
      <c r="OEQ714" s="39"/>
      <c r="OER714" s="39"/>
      <c r="OES714" s="39"/>
      <c r="OET714" s="39"/>
      <c r="OEU714" s="37"/>
      <c r="OEV714" s="37"/>
      <c r="OEW714" s="37"/>
      <c r="OEX714" s="37"/>
      <c r="OEY714" s="34"/>
      <c r="OEZ714" s="40"/>
      <c r="OFA714" s="34"/>
      <c r="OFB714" s="34"/>
      <c r="OFC714" s="35"/>
      <c r="OFD714" s="36"/>
      <c r="OFE714" s="37"/>
      <c r="OFF714" s="34"/>
      <c r="OFG714" s="34"/>
      <c r="OFH714" s="41"/>
      <c r="OFI714" s="41"/>
      <c r="OFJ714" s="41"/>
      <c r="OFK714" s="41"/>
      <c r="OFL714" s="36"/>
      <c r="OFM714" s="41"/>
      <c r="OFN714" s="36"/>
      <c r="OFO714" s="34"/>
      <c r="OFP714" s="34"/>
      <c r="OFQ714" s="37"/>
      <c r="OFR714" s="38"/>
      <c r="OFS714" s="34"/>
      <c r="OFT714" s="39"/>
      <c r="OFU714" s="39"/>
      <c r="OFV714" s="39"/>
      <c r="OFW714" s="39"/>
      <c r="OFX714" s="39"/>
      <c r="OFY714" s="39"/>
      <c r="OFZ714" s="39"/>
      <c r="OGA714" s="39"/>
      <c r="OGB714" s="39"/>
      <c r="OGC714" s="39"/>
      <c r="OGD714" s="39"/>
      <c r="OGE714" s="37"/>
      <c r="OGF714" s="37"/>
      <c r="OGG714" s="37"/>
      <c r="OGH714" s="37"/>
      <c r="OGI714" s="34"/>
      <c r="OGJ714" s="40"/>
      <c r="OGK714" s="34"/>
      <c r="OGL714" s="34"/>
      <c r="OGM714" s="35"/>
      <c r="OGN714" s="36"/>
      <c r="OGO714" s="37"/>
      <c r="OGP714" s="34"/>
      <c r="OGQ714" s="34"/>
      <c r="OGR714" s="41"/>
      <c r="OGS714" s="41"/>
      <c r="OGT714" s="41"/>
      <c r="OGU714" s="41"/>
      <c r="OGV714" s="36"/>
      <c r="OGW714" s="41"/>
      <c r="OGX714" s="36"/>
      <c r="OGY714" s="34"/>
      <c r="OGZ714" s="34"/>
      <c r="OHA714" s="37"/>
      <c r="OHB714" s="38"/>
      <c r="OHC714" s="34"/>
      <c r="OHD714" s="39"/>
      <c r="OHE714" s="39"/>
      <c r="OHF714" s="39"/>
      <c r="OHG714" s="39"/>
      <c r="OHH714" s="39"/>
      <c r="OHI714" s="39"/>
      <c r="OHJ714" s="39"/>
      <c r="OHK714" s="39"/>
      <c r="OHL714" s="39"/>
      <c r="OHM714" s="39"/>
      <c r="OHN714" s="39"/>
      <c r="OHO714" s="37"/>
      <c r="OHP714" s="37"/>
      <c r="OHQ714" s="37"/>
      <c r="OHR714" s="37"/>
      <c r="OHS714" s="34"/>
      <c r="OHT714" s="40"/>
      <c r="OHU714" s="34"/>
      <c r="OHV714" s="34"/>
      <c r="OHW714" s="35"/>
      <c r="OHX714" s="36"/>
      <c r="OHY714" s="37"/>
      <c r="OHZ714" s="34"/>
      <c r="OIA714" s="34"/>
      <c r="OIB714" s="41"/>
      <c r="OIC714" s="41"/>
      <c r="OID714" s="41"/>
      <c r="OIE714" s="41"/>
      <c r="OIF714" s="36"/>
      <c r="OIG714" s="41"/>
      <c r="OIH714" s="36"/>
      <c r="OII714" s="34"/>
      <c r="OIJ714" s="34"/>
      <c r="OIK714" s="37"/>
      <c r="OIL714" s="38"/>
      <c r="OIM714" s="34"/>
      <c r="OIN714" s="39"/>
      <c r="OIO714" s="39"/>
      <c r="OIP714" s="39"/>
      <c r="OIQ714" s="39"/>
      <c r="OIR714" s="39"/>
      <c r="OIS714" s="39"/>
      <c r="OIT714" s="39"/>
      <c r="OIU714" s="39"/>
      <c r="OIV714" s="39"/>
      <c r="OIW714" s="39"/>
      <c r="OIX714" s="39"/>
      <c r="OIY714" s="37"/>
      <c r="OIZ714" s="37"/>
      <c r="OJA714" s="37"/>
      <c r="OJB714" s="37"/>
      <c r="OJC714" s="34"/>
      <c r="OJD714" s="40"/>
      <c r="OJE714" s="34"/>
      <c r="OJF714" s="34"/>
      <c r="OJG714" s="35"/>
      <c r="OJH714" s="36"/>
      <c r="OJI714" s="37"/>
      <c r="OJJ714" s="34"/>
      <c r="OJK714" s="34"/>
      <c r="OJL714" s="41"/>
      <c r="OJM714" s="41"/>
      <c r="OJN714" s="41"/>
      <c r="OJO714" s="41"/>
      <c r="OJP714" s="36"/>
      <c r="OJQ714" s="41"/>
      <c r="OJR714" s="36"/>
      <c r="OJS714" s="34"/>
      <c r="OJT714" s="34"/>
      <c r="OJU714" s="37"/>
      <c r="OJV714" s="38"/>
      <c r="OJW714" s="34"/>
      <c r="OJX714" s="39"/>
      <c r="OJY714" s="39"/>
      <c r="OJZ714" s="39"/>
      <c r="OKA714" s="39"/>
      <c r="OKB714" s="39"/>
      <c r="OKC714" s="39"/>
      <c r="OKD714" s="39"/>
      <c r="OKE714" s="39"/>
      <c r="OKF714" s="39"/>
      <c r="OKG714" s="39"/>
      <c r="OKH714" s="39"/>
      <c r="OKI714" s="37"/>
      <c r="OKJ714" s="37"/>
      <c r="OKK714" s="37"/>
      <c r="OKL714" s="37"/>
      <c r="OKM714" s="34"/>
      <c r="OKN714" s="40"/>
      <c r="OKO714" s="34"/>
      <c r="OKP714" s="34"/>
      <c r="OKQ714" s="35"/>
      <c r="OKR714" s="36"/>
      <c r="OKS714" s="37"/>
      <c r="OKT714" s="34"/>
      <c r="OKU714" s="34"/>
      <c r="OKV714" s="41"/>
      <c r="OKW714" s="41"/>
      <c r="OKX714" s="41"/>
      <c r="OKY714" s="41"/>
      <c r="OKZ714" s="36"/>
      <c r="OLA714" s="41"/>
      <c r="OLB714" s="36"/>
      <c r="OLC714" s="34"/>
      <c r="OLD714" s="34"/>
      <c r="OLE714" s="37"/>
      <c r="OLF714" s="38"/>
      <c r="OLG714" s="34"/>
      <c r="OLH714" s="39"/>
      <c r="OLI714" s="39"/>
      <c r="OLJ714" s="39"/>
      <c r="OLK714" s="39"/>
      <c r="OLL714" s="39"/>
      <c r="OLM714" s="39"/>
      <c r="OLN714" s="39"/>
      <c r="OLO714" s="39"/>
      <c r="OLP714" s="39"/>
      <c r="OLQ714" s="39"/>
      <c r="OLR714" s="39"/>
      <c r="OLS714" s="37"/>
      <c r="OLT714" s="37"/>
      <c r="OLU714" s="37"/>
      <c r="OLV714" s="37"/>
      <c r="OLW714" s="34"/>
      <c r="OLX714" s="40"/>
      <c r="OLY714" s="34"/>
      <c r="OLZ714" s="34"/>
      <c r="OMA714" s="35"/>
      <c r="OMB714" s="36"/>
      <c r="OMC714" s="37"/>
      <c r="OMD714" s="34"/>
      <c r="OME714" s="34"/>
      <c r="OMF714" s="41"/>
      <c r="OMG714" s="41"/>
      <c r="OMH714" s="41"/>
      <c r="OMI714" s="41"/>
      <c r="OMJ714" s="36"/>
      <c r="OMK714" s="41"/>
      <c r="OML714" s="36"/>
      <c r="OMM714" s="34"/>
      <c r="OMN714" s="34"/>
      <c r="OMO714" s="37"/>
      <c r="OMP714" s="38"/>
      <c r="OMQ714" s="34"/>
      <c r="OMR714" s="39"/>
      <c r="OMS714" s="39"/>
      <c r="OMT714" s="39"/>
      <c r="OMU714" s="39"/>
      <c r="OMV714" s="39"/>
      <c r="OMW714" s="39"/>
      <c r="OMX714" s="39"/>
      <c r="OMY714" s="39"/>
      <c r="OMZ714" s="39"/>
      <c r="ONA714" s="39"/>
      <c r="ONB714" s="39"/>
      <c r="ONC714" s="37"/>
      <c r="OND714" s="37"/>
      <c r="ONE714" s="37"/>
      <c r="ONF714" s="37"/>
      <c r="ONG714" s="34"/>
      <c r="ONH714" s="40"/>
      <c r="ONI714" s="34"/>
      <c r="ONJ714" s="34"/>
      <c r="ONK714" s="35"/>
      <c r="ONL714" s="36"/>
      <c r="ONM714" s="37"/>
      <c r="ONN714" s="34"/>
      <c r="ONO714" s="34"/>
      <c r="ONP714" s="41"/>
      <c r="ONQ714" s="41"/>
      <c r="ONR714" s="41"/>
      <c r="ONS714" s="41"/>
      <c r="ONT714" s="36"/>
      <c r="ONU714" s="41"/>
      <c r="ONV714" s="36"/>
      <c r="ONW714" s="34"/>
      <c r="ONX714" s="34"/>
      <c r="ONY714" s="37"/>
      <c r="ONZ714" s="38"/>
      <c r="OOA714" s="34"/>
      <c r="OOB714" s="39"/>
      <c r="OOC714" s="39"/>
      <c r="OOD714" s="39"/>
      <c r="OOE714" s="39"/>
      <c r="OOF714" s="39"/>
      <c r="OOG714" s="39"/>
      <c r="OOH714" s="39"/>
      <c r="OOI714" s="39"/>
      <c r="OOJ714" s="39"/>
      <c r="OOK714" s="39"/>
      <c r="OOL714" s="39"/>
      <c r="OOM714" s="37"/>
      <c r="OON714" s="37"/>
      <c r="OOO714" s="37"/>
      <c r="OOP714" s="37"/>
      <c r="OOQ714" s="34"/>
      <c r="OOR714" s="40"/>
      <c r="OOS714" s="34"/>
      <c r="OOT714" s="34"/>
      <c r="OOU714" s="35"/>
      <c r="OOV714" s="36"/>
      <c r="OOW714" s="37"/>
      <c r="OOX714" s="34"/>
      <c r="OOY714" s="34"/>
      <c r="OOZ714" s="41"/>
      <c r="OPA714" s="41"/>
      <c r="OPB714" s="41"/>
      <c r="OPC714" s="41"/>
      <c r="OPD714" s="36"/>
      <c r="OPE714" s="41"/>
      <c r="OPF714" s="36"/>
      <c r="OPG714" s="34"/>
      <c r="OPH714" s="34"/>
      <c r="OPI714" s="37"/>
      <c r="OPJ714" s="38"/>
      <c r="OPK714" s="34"/>
      <c r="OPL714" s="39"/>
      <c r="OPM714" s="39"/>
      <c r="OPN714" s="39"/>
      <c r="OPO714" s="39"/>
      <c r="OPP714" s="39"/>
      <c r="OPQ714" s="39"/>
      <c r="OPR714" s="39"/>
      <c r="OPS714" s="39"/>
      <c r="OPT714" s="39"/>
      <c r="OPU714" s="39"/>
      <c r="OPV714" s="39"/>
      <c r="OPW714" s="37"/>
      <c r="OPX714" s="37"/>
      <c r="OPY714" s="37"/>
      <c r="OPZ714" s="37"/>
      <c r="OQA714" s="34"/>
      <c r="OQB714" s="40"/>
      <c r="OQC714" s="34"/>
      <c r="OQD714" s="34"/>
      <c r="OQE714" s="35"/>
      <c r="OQF714" s="36"/>
      <c r="OQG714" s="37"/>
      <c r="OQH714" s="34"/>
      <c r="OQI714" s="34"/>
      <c r="OQJ714" s="41"/>
      <c r="OQK714" s="41"/>
      <c r="OQL714" s="41"/>
      <c r="OQM714" s="41"/>
      <c r="OQN714" s="36"/>
      <c r="OQO714" s="41"/>
      <c r="OQP714" s="36"/>
      <c r="OQQ714" s="34"/>
      <c r="OQR714" s="34"/>
      <c r="OQS714" s="37"/>
      <c r="OQT714" s="38"/>
      <c r="OQU714" s="34"/>
      <c r="OQV714" s="39"/>
      <c r="OQW714" s="39"/>
      <c r="OQX714" s="39"/>
      <c r="OQY714" s="39"/>
      <c r="OQZ714" s="39"/>
      <c r="ORA714" s="39"/>
      <c r="ORB714" s="39"/>
      <c r="ORC714" s="39"/>
      <c r="ORD714" s="39"/>
      <c r="ORE714" s="39"/>
      <c r="ORF714" s="39"/>
      <c r="ORG714" s="37"/>
      <c r="ORH714" s="37"/>
      <c r="ORI714" s="37"/>
      <c r="ORJ714" s="37"/>
      <c r="ORK714" s="34"/>
      <c r="ORL714" s="40"/>
      <c r="ORM714" s="34"/>
      <c r="ORN714" s="34"/>
      <c r="ORO714" s="35"/>
      <c r="ORP714" s="36"/>
      <c r="ORQ714" s="37"/>
      <c r="ORR714" s="34"/>
      <c r="ORS714" s="34"/>
      <c r="ORT714" s="41"/>
      <c r="ORU714" s="41"/>
      <c r="ORV714" s="41"/>
      <c r="ORW714" s="41"/>
      <c r="ORX714" s="36"/>
      <c r="ORY714" s="41"/>
      <c r="ORZ714" s="36"/>
      <c r="OSA714" s="34"/>
      <c r="OSB714" s="34"/>
      <c r="OSC714" s="37"/>
      <c r="OSD714" s="38"/>
      <c r="OSE714" s="34"/>
      <c r="OSF714" s="39"/>
      <c r="OSG714" s="39"/>
      <c r="OSH714" s="39"/>
      <c r="OSI714" s="39"/>
      <c r="OSJ714" s="39"/>
      <c r="OSK714" s="39"/>
      <c r="OSL714" s="39"/>
      <c r="OSM714" s="39"/>
      <c r="OSN714" s="39"/>
      <c r="OSO714" s="39"/>
      <c r="OSP714" s="39"/>
      <c r="OSQ714" s="37"/>
      <c r="OSR714" s="37"/>
      <c r="OSS714" s="37"/>
      <c r="OST714" s="37"/>
      <c r="OSU714" s="34"/>
      <c r="OSV714" s="40"/>
      <c r="OSW714" s="34"/>
      <c r="OSX714" s="34"/>
      <c r="OSY714" s="35"/>
      <c r="OSZ714" s="36"/>
      <c r="OTA714" s="37"/>
      <c r="OTB714" s="34"/>
      <c r="OTC714" s="34"/>
      <c r="OTD714" s="41"/>
      <c r="OTE714" s="41"/>
      <c r="OTF714" s="41"/>
      <c r="OTG714" s="41"/>
      <c r="OTH714" s="36"/>
      <c r="OTI714" s="41"/>
      <c r="OTJ714" s="36"/>
      <c r="OTK714" s="34"/>
      <c r="OTL714" s="34"/>
      <c r="OTM714" s="37"/>
      <c r="OTN714" s="38"/>
      <c r="OTO714" s="34"/>
      <c r="OTP714" s="39"/>
      <c r="OTQ714" s="39"/>
      <c r="OTR714" s="39"/>
      <c r="OTS714" s="39"/>
      <c r="OTT714" s="39"/>
      <c r="OTU714" s="39"/>
      <c r="OTV714" s="39"/>
      <c r="OTW714" s="39"/>
      <c r="OTX714" s="39"/>
      <c r="OTY714" s="39"/>
      <c r="OTZ714" s="39"/>
      <c r="OUA714" s="37"/>
      <c r="OUB714" s="37"/>
      <c r="OUC714" s="37"/>
      <c r="OUD714" s="37"/>
      <c r="OUE714" s="34"/>
      <c r="OUF714" s="40"/>
      <c r="OUG714" s="34"/>
      <c r="OUH714" s="34"/>
      <c r="OUI714" s="35"/>
      <c r="OUJ714" s="36"/>
      <c r="OUK714" s="37"/>
      <c r="OUL714" s="34"/>
      <c r="OUM714" s="34"/>
      <c r="OUN714" s="41"/>
      <c r="OUO714" s="41"/>
      <c r="OUP714" s="41"/>
      <c r="OUQ714" s="41"/>
      <c r="OUR714" s="36"/>
      <c r="OUS714" s="41"/>
      <c r="OUT714" s="36"/>
      <c r="OUU714" s="34"/>
      <c r="OUV714" s="34"/>
      <c r="OUW714" s="37"/>
      <c r="OUX714" s="38"/>
      <c r="OUY714" s="34"/>
      <c r="OUZ714" s="39"/>
      <c r="OVA714" s="39"/>
      <c r="OVB714" s="39"/>
      <c r="OVC714" s="39"/>
      <c r="OVD714" s="39"/>
      <c r="OVE714" s="39"/>
      <c r="OVF714" s="39"/>
      <c r="OVG714" s="39"/>
      <c r="OVH714" s="39"/>
      <c r="OVI714" s="39"/>
      <c r="OVJ714" s="39"/>
      <c r="OVK714" s="37"/>
      <c r="OVL714" s="37"/>
      <c r="OVM714" s="37"/>
      <c r="OVN714" s="37"/>
      <c r="OVO714" s="34"/>
      <c r="OVP714" s="40"/>
      <c r="OVQ714" s="34"/>
      <c r="OVR714" s="34"/>
      <c r="OVS714" s="35"/>
      <c r="OVT714" s="36"/>
      <c r="OVU714" s="37"/>
      <c r="OVV714" s="34"/>
      <c r="OVW714" s="34"/>
      <c r="OVX714" s="41"/>
      <c r="OVY714" s="41"/>
      <c r="OVZ714" s="41"/>
      <c r="OWA714" s="41"/>
      <c r="OWB714" s="36"/>
      <c r="OWC714" s="41"/>
      <c r="OWD714" s="36"/>
      <c r="OWE714" s="34"/>
      <c r="OWF714" s="34"/>
      <c r="OWG714" s="37"/>
      <c r="OWH714" s="38"/>
      <c r="OWI714" s="34"/>
      <c r="OWJ714" s="39"/>
      <c r="OWK714" s="39"/>
      <c r="OWL714" s="39"/>
      <c r="OWM714" s="39"/>
      <c r="OWN714" s="39"/>
      <c r="OWO714" s="39"/>
      <c r="OWP714" s="39"/>
      <c r="OWQ714" s="39"/>
      <c r="OWR714" s="39"/>
      <c r="OWS714" s="39"/>
      <c r="OWT714" s="39"/>
      <c r="OWU714" s="37"/>
      <c r="OWV714" s="37"/>
      <c r="OWW714" s="37"/>
      <c r="OWX714" s="37"/>
      <c r="OWY714" s="34"/>
      <c r="OWZ714" s="40"/>
      <c r="OXA714" s="34"/>
      <c r="OXB714" s="34"/>
      <c r="OXC714" s="35"/>
      <c r="OXD714" s="36"/>
      <c r="OXE714" s="37"/>
      <c r="OXF714" s="34"/>
      <c r="OXG714" s="34"/>
      <c r="OXH714" s="41"/>
      <c r="OXI714" s="41"/>
      <c r="OXJ714" s="41"/>
      <c r="OXK714" s="41"/>
      <c r="OXL714" s="36"/>
      <c r="OXM714" s="41"/>
      <c r="OXN714" s="36"/>
      <c r="OXO714" s="34"/>
      <c r="OXP714" s="34"/>
      <c r="OXQ714" s="37"/>
      <c r="OXR714" s="38"/>
      <c r="OXS714" s="34"/>
      <c r="OXT714" s="39"/>
      <c r="OXU714" s="39"/>
      <c r="OXV714" s="39"/>
      <c r="OXW714" s="39"/>
      <c r="OXX714" s="39"/>
      <c r="OXY714" s="39"/>
      <c r="OXZ714" s="39"/>
      <c r="OYA714" s="39"/>
      <c r="OYB714" s="39"/>
      <c r="OYC714" s="39"/>
      <c r="OYD714" s="39"/>
      <c r="OYE714" s="37"/>
      <c r="OYF714" s="37"/>
      <c r="OYG714" s="37"/>
      <c r="OYH714" s="37"/>
      <c r="OYI714" s="34"/>
      <c r="OYJ714" s="40"/>
      <c r="OYK714" s="34"/>
      <c r="OYL714" s="34"/>
      <c r="OYM714" s="35"/>
      <c r="OYN714" s="36"/>
      <c r="OYO714" s="37"/>
      <c r="OYP714" s="34"/>
      <c r="OYQ714" s="34"/>
      <c r="OYR714" s="41"/>
      <c r="OYS714" s="41"/>
      <c r="OYT714" s="41"/>
      <c r="OYU714" s="41"/>
      <c r="OYV714" s="36"/>
      <c r="OYW714" s="41"/>
      <c r="OYX714" s="36"/>
      <c r="OYY714" s="34"/>
      <c r="OYZ714" s="34"/>
      <c r="OZA714" s="37"/>
      <c r="OZB714" s="38"/>
      <c r="OZC714" s="34"/>
      <c r="OZD714" s="39"/>
      <c r="OZE714" s="39"/>
      <c r="OZF714" s="39"/>
      <c r="OZG714" s="39"/>
      <c r="OZH714" s="39"/>
      <c r="OZI714" s="39"/>
      <c r="OZJ714" s="39"/>
      <c r="OZK714" s="39"/>
      <c r="OZL714" s="39"/>
      <c r="OZM714" s="39"/>
      <c r="OZN714" s="39"/>
      <c r="OZO714" s="37"/>
      <c r="OZP714" s="37"/>
      <c r="OZQ714" s="37"/>
      <c r="OZR714" s="37"/>
      <c r="OZS714" s="34"/>
      <c r="OZT714" s="40"/>
      <c r="OZU714" s="34"/>
      <c r="OZV714" s="34"/>
      <c r="OZW714" s="35"/>
      <c r="OZX714" s="36"/>
      <c r="OZY714" s="37"/>
      <c r="OZZ714" s="34"/>
      <c r="PAA714" s="34"/>
      <c r="PAB714" s="41"/>
      <c r="PAC714" s="41"/>
      <c r="PAD714" s="41"/>
      <c r="PAE714" s="41"/>
      <c r="PAF714" s="36"/>
      <c r="PAG714" s="41"/>
      <c r="PAH714" s="36"/>
      <c r="PAI714" s="34"/>
      <c r="PAJ714" s="34"/>
      <c r="PAK714" s="37"/>
      <c r="PAL714" s="38"/>
      <c r="PAM714" s="34"/>
      <c r="PAN714" s="39"/>
      <c r="PAO714" s="39"/>
      <c r="PAP714" s="39"/>
      <c r="PAQ714" s="39"/>
      <c r="PAR714" s="39"/>
      <c r="PAS714" s="39"/>
      <c r="PAT714" s="39"/>
      <c r="PAU714" s="39"/>
      <c r="PAV714" s="39"/>
      <c r="PAW714" s="39"/>
      <c r="PAX714" s="39"/>
      <c r="PAY714" s="37"/>
      <c r="PAZ714" s="37"/>
      <c r="PBA714" s="37"/>
      <c r="PBB714" s="37"/>
      <c r="PBC714" s="34"/>
      <c r="PBD714" s="40"/>
      <c r="PBE714" s="34"/>
      <c r="PBF714" s="34"/>
      <c r="PBG714" s="35"/>
      <c r="PBH714" s="36"/>
      <c r="PBI714" s="37"/>
      <c r="PBJ714" s="34"/>
      <c r="PBK714" s="34"/>
      <c r="PBL714" s="41"/>
      <c r="PBM714" s="41"/>
      <c r="PBN714" s="41"/>
      <c r="PBO714" s="41"/>
      <c r="PBP714" s="36"/>
      <c r="PBQ714" s="41"/>
      <c r="PBR714" s="36"/>
      <c r="PBS714" s="34"/>
      <c r="PBT714" s="34"/>
      <c r="PBU714" s="37"/>
      <c r="PBV714" s="38"/>
      <c r="PBW714" s="34"/>
      <c r="PBX714" s="39"/>
      <c r="PBY714" s="39"/>
      <c r="PBZ714" s="39"/>
      <c r="PCA714" s="39"/>
      <c r="PCB714" s="39"/>
      <c r="PCC714" s="39"/>
      <c r="PCD714" s="39"/>
      <c r="PCE714" s="39"/>
      <c r="PCF714" s="39"/>
      <c r="PCG714" s="39"/>
      <c r="PCH714" s="39"/>
      <c r="PCI714" s="37"/>
      <c r="PCJ714" s="37"/>
      <c r="PCK714" s="37"/>
      <c r="PCL714" s="37"/>
      <c r="PCM714" s="34"/>
      <c r="PCN714" s="40"/>
      <c r="PCO714" s="34"/>
      <c r="PCP714" s="34"/>
      <c r="PCQ714" s="35"/>
      <c r="PCR714" s="36"/>
      <c r="PCS714" s="37"/>
      <c r="PCT714" s="34"/>
      <c r="PCU714" s="34"/>
      <c r="PCV714" s="41"/>
      <c r="PCW714" s="41"/>
      <c r="PCX714" s="41"/>
      <c r="PCY714" s="41"/>
      <c r="PCZ714" s="36"/>
      <c r="PDA714" s="41"/>
      <c r="PDB714" s="36"/>
      <c r="PDC714" s="34"/>
      <c r="PDD714" s="34"/>
      <c r="PDE714" s="37"/>
      <c r="PDF714" s="38"/>
      <c r="PDG714" s="34"/>
      <c r="PDH714" s="39"/>
      <c r="PDI714" s="39"/>
      <c r="PDJ714" s="39"/>
      <c r="PDK714" s="39"/>
      <c r="PDL714" s="39"/>
      <c r="PDM714" s="39"/>
      <c r="PDN714" s="39"/>
      <c r="PDO714" s="39"/>
      <c r="PDP714" s="39"/>
      <c r="PDQ714" s="39"/>
      <c r="PDR714" s="39"/>
      <c r="PDS714" s="37"/>
      <c r="PDT714" s="37"/>
      <c r="PDU714" s="37"/>
      <c r="PDV714" s="37"/>
      <c r="PDW714" s="34"/>
      <c r="PDX714" s="40"/>
      <c r="PDY714" s="34"/>
      <c r="PDZ714" s="34"/>
      <c r="PEA714" s="35"/>
      <c r="PEB714" s="36"/>
      <c r="PEC714" s="37"/>
      <c r="PED714" s="34"/>
      <c r="PEE714" s="34"/>
      <c r="PEF714" s="41"/>
      <c r="PEG714" s="41"/>
      <c r="PEH714" s="41"/>
      <c r="PEI714" s="41"/>
      <c r="PEJ714" s="36"/>
      <c r="PEK714" s="41"/>
      <c r="PEL714" s="36"/>
      <c r="PEM714" s="34"/>
      <c r="PEN714" s="34"/>
      <c r="PEO714" s="37"/>
      <c r="PEP714" s="38"/>
      <c r="PEQ714" s="34"/>
      <c r="PER714" s="39"/>
      <c r="PES714" s="39"/>
      <c r="PET714" s="39"/>
      <c r="PEU714" s="39"/>
      <c r="PEV714" s="39"/>
      <c r="PEW714" s="39"/>
      <c r="PEX714" s="39"/>
      <c r="PEY714" s="39"/>
      <c r="PEZ714" s="39"/>
      <c r="PFA714" s="39"/>
      <c r="PFB714" s="39"/>
      <c r="PFC714" s="37"/>
      <c r="PFD714" s="37"/>
      <c r="PFE714" s="37"/>
      <c r="PFF714" s="37"/>
      <c r="PFG714" s="34"/>
      <c r="PFH714" s="40"/>
      <c r="PFI714" s="34"/>
      <c r="PFJ714" s="34"/>
      <c r="PFK714" s="35"/>
      <c r="PFL714" s="36"/>
      <c r="PFM714" s="37"/>
      <c r="PFN714" s="34"/>
      <c r="PFO714" s="34"/>
      <c r="PFP714" s="41"/>
      <c r="PFQ714" s="41"/>
      <c r="PFR714" s="41"/>
      <c r="PFS714" s="41"/>
      <c r="PFT714" s="36"/>
      <c r="PFU714" s="41"/>
      <c r="PFV714" s="36"/>
      <c r="PFW714" s="34"/>
      <c r="PFX714" s="34"/>
      <c r="PFY714" s="37"/>
      <c r="PFZ714" s="38"/>
      <c r="PGA714" s="34"/>
      <c r="PGB714" s="39"/>
      <c r="PGC714" s="39"/>
      <c r="PGD714" s="39"/>
      <c r="PGE714" s="39"/>
      <c r="PGF714" s="39"/>
      <c r="PGG714" s="39"/>
      <c r="PGH714" s="39"/>
      <c r="PGI714" s="39"/>
      <c r="PGJ714" s="39"/>
      <c r="PGK714" s="39"/>
      <c r="PGL714" s="39"/>
      <c r="PGM714" s="37"/>
      <c r="PGN714" s="37"/>
      <c r="PGO714" s="37"/>
      <c r="PGP714" s="37"/>
      <c r="PGQ714" s="34"/>
      <c r="PGR714" s="40"/>
      <c r="PGS714" s="34"/>
      <c r="PGT714" s="34"/>
      <c r="PGU714" s="35"/>
      <c r="PGV714" s="36"/>
      <c r="PGW714" s="37"/>
      <c r="PGX714" s="34"/>
      <c r="PGY714" s="34"/>
      <c r="PGZ714" s="41"/>
      <c r="PHA714" s="41"/>
      <c r="PHB714" s="41"/>
      <c r="PHC714" s="41"/>
      <c r="PHD714" s="36"/>
      <c r="PHE714" s="41"/>
      <c r="PHF714" s="36"/>
      <c r="PHG714" s="34"/>
      <c r="PHH714" s="34"/>
      <c r="PHI714" s="37"/>
      <c r="PHJ714" s="38"/>
      <c r="PHK714" s="34"/>
      <c r="PHL714" s="39"/>
      <c r="PHM714" s="39"/>
      <c r="PHN714" s="39"/>
      <c r="PHO714" s="39"/>
      <c r="PHP714" s="39"/>
      <c r="PHQ714" s="39"/>
      <c r="PHR714" s="39"/>
      <c r="PHS714" s="39"/>
      <c r="PHT714" s="39"/>
      <c r="PHU714" s="39"/>
      <c r="PHV714" s="39"/>
      <c r="PHW714" s="37"/>
      <c r="PHX714" s="37"/>
      <c r="PHY714" s="37"/>
      <c r="PHZ714" s="37"/>
      <c r="PIA714" s="34"/>
      <c r="PIB714" s="40"/>
      <c r="PIC714" s="34"/>
      <c r="PID714" s="34"/>
      <c r="PIE714" s="35"/>
      <c r="PIF714" s="36"/>
      <c r="PIG714" s="37"/>
      <c r="PIH714" s="34"/>
      <c r="PII714" s="34"/>
      <c r="PIJ714" s="41"/>
      <c r="PIK714" s="41"/>
      <c r="PIL714" s="41"/>
      <c r="PIM714" s="41"/>
      <c r="PIN714" s="36"/>
      <c r="PIO714" s="41"/>
      <c r="PIP714" s="36"/>
      <c r="PIQ714" s="34"/>
      <c r="PIR714" s="34"/>
      <c r="PIS714" s="37"/>
      <c r="PIT714" s="38"/>
      <c r="PIU714" s="34"/>
      <c r="PIV714" s="39"/>
      <c r="PIW714" s="39"/>
      <c r="PIX714" s="39"/>
      <c r="PIY714" s="39"/>
      <c r="PIZ714" s="39"/>
      <c r="PJA714" s="39"/>
      <c r="PJB714" s="39"/>
      <c r="PJC714" s="39"/>
      <c r="PJD714" s="39"/>
      <c r="PJE714" s="39"/>
      <c r="PJF714" s="39"/>
      <c r="PJG714" s="37"/>
      <c r="PJH714" s="37"/>
      <c r="PJI714" s="37"/>
      <c r="PJJ714" s="37"/>
      <c r="PJK714" s="34"/>
      <c r="PJL714" s="40"/>
      <c r="PJM714" s="34"/>
      <c r="PJN714" s="34"/>
      <c r="PJO714" s="35"/>
      <c r="PJP714" s="36"/>
      <c r="PJQ714" s="37"/>
      <c r="PJR714" s="34"/>
      <c r="PJS714" s="34"/>
      <c r="PJT714" s="41"/>
      <c r="PJU714" s="41"/>
      <c r="PJV714" s="41"/>
      <c r="PJW714" s="41"/>
      <c r="PJX714" s="36"/>
      <c r="PJY714" s="41"/>
      <c r="PJZ714" s="36"/>
      <c r="PKA714" s="34"/>
      <c r="PKB714" s="34"/>
      <c r="PKC714" s="37"/>
      <c r="PKD714" s="38"/>
      <c r="PKE714" s="34"/>
      <c r="PKF714" s="39"/>
      <c r="PKG714" s="39"/>
      <c r="PKH714" s="39"/>
      <c r="PKI714" s="39"/>
      <c r="PKJ714" s="39"/>
      <c r="PKK714" s="39"/>
      <c r="PKL714" s="39"/>
      <c r="PKM714" s="39"/>
      <c r="PKN714" s="39"/>
      <c r="PKO714" s="39"/>
      <c r="PKP714" s="39"/>
      <c r="PKQ714" s="37"/>
      <c r="PKR714" s="37"/>
      <c r="PKS714" s="37"/>
      <c r="PKT714" s="37"/>
      <c r="PKU714" s="34"/>
      <c r="PKV714" s="40"/>
      <c r="PKW714" s="34"/>
      <c r="PKX714" s="34"/>
      <c r="PKY714" s="35"/>
      <c r="PKZ714" s="36"/>
      <c r="PLA714" s="37"/>
      <c r="PLB714" s="34"/>
      <c r="PLC714" s="34"/>
      <c r="PLD714" s="41"/>
      <c r="PLE714" s="41"/>
      <c r="PLF714" s="41"/>
      <c r="PLG714" s="41"/>
      <c r="PLH714" s="36"/>
      <c r="PLI714" s="41"/>
      <c r="PLJ714" s="36"/>
      <c r="PLK714" s="34"/>
      <c r="PLL714" s="34"/>
      <c r="PLM714" s="37"/>
      <c r="PLN714" s="38"/>
      <c r="PLO714" s="34"/>
      <c r="PLP714" s="39"/>
      <c r="PLQ714" s="39"/>
      <c r="PLR714" s="39"/>
      <c r="PLS714" s="39"/>
      <c r="PLT714" s="39"/>
      <c r="PLU714" s="39"/>
      <c r="PLV714" s="39"/>
      <c r="PLW714" s="39"/>
      <c r="PLX714" s="39"/>
      <c r="PLY714" s="39"/>
      <c r="PLZ714" s="39"/>
      <c r="PMA714" s="37"/>
      <c r="PMB714" s="37"/>
      <c r="PMC714" s="37"/>
      <c r="PMD714" s="37"/>
      <c r="PME714" s="34"/>
      <c r="PMF714" s="40"/>
      <c r="PMG714" s="34"/>
      <c r="PMH714" s="34"/>
      <c r="PMI714" s="35"/>
      <c r="PMJ714" s="36"/>
      <c r="PMK714" s="37"/>
      <c r="PML714" s="34"/>
      <c r="PMM714" s="34"/>
      <c r="PMN714" s="41"/>
      <c r="PMO714" s="41"/>
      <c r="PMP714" s="41"/>
      <c r="PMQ714" s="41"/>
      <c r="PMR714" s="36"/>
      <c r="PMS714" s="41"/>
      <c r="PMT714" s="36"/>
      <c r="PMU714" s="34"/>
      <c r="PMV714" s="34"/>
      <c r="PMW714" s="37"/>
      <c r="PMX714" s="38"/>
      <c r="PMY714" s="34"/>
      <c r="PMZ714" s="39"/>
      <c r="PNA714" s="39"/>
      <c r="PNB714" s="39"/>
      <c r="PNC714" s="39"/>
      <c r="PND714" s="39"/>
      <c r="PNE714" s="39"/>
      <c r="PNF714" s="39"/>
      <c r="PNG714" s="39"/>
      <c r="PNH714" s="39"/>
      <c r="PNI714" s="39"/>
      <c r="PNJ714" s="39"/>
      <c r="PNK714" s="37"/>
      <c r="PNL714" s="37"/>
      <c r="PNM714" s="37"/>
      <c r="PNN714" s="37"/>
      <c r="PNO714" s="34"/>
      <c r="PNP714" s="40"/>
      <c r="PNQ714" s="34"/>
      <c r="PNR714" s="34"/>
      <c r="PNS714" s="35"/>
      <c r="PNT714" s="36"/>
      <c r="PNU714" s="37"/>
      <c r="PNV714" s="34"/>
      <c r="PNW714" s="34"/>
      <c r="PNX714" s="41"/>
      <c r="PNY714" s="41"/>
      <c r="PNZ714" s="41"/>
      <c r="POA714" s="41"/>
      <c r="POB714" s="36"/>
      <c r="POC714" s="41"/>
      <c r="POD714" s="36"/>
      <c r="POE714" s="34"/>
      <c r="POF714" s="34"/>
      <c r="POG714" s="37"/>
      <c r="POH714" s="38"/>
      <c r="POI714" s="34"/>
      <c r="POJ714" s="39"/>
      <c r="POK714" s="39"/>
      <c r="POL714" s="39"/>
      <c r="POM714" s="39"/>
      <c r="PON714" s="39"/>
      <c r="POO714" s="39"/>
      <c r="POP714" s="39"/>
      <c r="POQ714" s="39"/>
      <c r="POR714" s="39"/>
      <c r="POS714" s="39"/>
      <c r="POT714" s="39"/>
      <c r="POU714" s="37"/>
      <c r="POV714" s="37"/>
      <c r="POW714" s="37"/>
      <c r="POX714" s="37"/>
      <c r="POY714" s="34"/>
      <c r="POZ714" s="40"/>
      <c r="PPA714" s="34"/>
      <c r="PPB714" s="34"/>
      <c r="PPC714" s="35"/>
      <c r="PPD714" s="36"/>
      <c r="PPE714" s="37"/>
      <c r="PPF714" s="34"/>
      <c r="PPG714" s="34"/>
      <c r="PPH714" s="41"/>
      <c r="PPI714" s="41"/>
      <c r="PPJ714" s="41"/>
      <c r="PPK714" s="41"/>
      <c r="PPL714" s="36"/>
      <c r="PPM714" s="41"/>
      <c r="PPN714" s="36"/>
      <c r="PPO714" s="34"/>
      <c r="PPP714" s="34"/>
      <c r="PPQ714" s="37"/>
      <c r="PPR714" s="38"/>
      <c r="PPS714" s="34"/>
      <c r="PPT714" s="39"/>
      <c r="PPU714" s="39"/>
      <c r="PPV714" s="39"/>
      <c r="PPW714" s="39"/>
      <c r="PPX714" s="39"/>
      <c r="PPY714" s="39"/>
      <c r="PPZ714" s="39"/>
      <c r="PQA714" s="39"/>
      <c r="PQB714" s="39"/>
      <c r="PQC714" s="39"/>
      <c r="PQD714" s="39"/>
      <c r="PQE714" s="37"/>
      <c r="PQF714" s="37"/>
      <c r="PQG714" s="37"/>
      <c r="PQH714" s="37"/>
      <c r="PQI714" s="34"/>
      <c r="PQJ714" s="40"/>
      <c r="PQK714" s="34"/>
      <c r="PQL714" s="34"/>
      <c r="PQM714" s="35"/>
      <c r="PQN714" s="36"/>
      <c r="PQO714" s="37"/>
      <c r="PQP714" s="34"/>
      <c r="PQQ714" s="34"/>
      <c r="PQR714" s="41"/>
      <c r="PQS714" s="41"/>
      <c r="PQT714" s="41"/>
      <c r="PQU714" s="41"/>
      <c r="PQV714" s="36"/>
      <c r="PQW714" s="41"/>
      <c r="PQX714" s="36"/>
      <c r="PQY714" s="34"/>
      <c r="PQZ714" s="34"/>
      <c r="PRA714" s="37"/>
      <c r="PRB714" s="38"/>
      <c r="PRC714" s="34"/>
      <c r="PRD714" s="39"/>
      <c r="PRE714" s="39"/>
      <c r="PRF714" s="39"/>
      <c r="PRG714" s="39"/>
      <c r="PRH714" s="39"/>
      <c r="PRI714" s="39"/>
      <c r="PRJ714" s="39"/>
      <c r="PRK714" s="39"/>
      <c r="PRL714" s="39"/>
      <c r="PRM714" s="39"/>
      <c r="PRN714" s="39"/>
      <c r="PRO714" s="37"/>
      <c r="PRP714" s="37"/>
      <c r="PRQ714" s="37"/>
      <c r="PRR714" s="37"/>
      <c r="PRS714" s="34"/>
      <c r="PRT714" s="40"/>
      <c r="PRU714" s="34"/>
      <c r="PRV714" s="34"/>
      <c r="PRW714" s="35"/>
      <c r="PRX714" s="36"/>
      <c r="PRY714" s="37"/>
      <c r="PRZ714" s="34"/>
      <c r="PSA714" s="34"/>
      <c r="PSB714" s="41"/>
      <c r="PSC714" s="41"/>
      <c r="PSD714" s="41"/>
      <c r="PSE714" s="41"/>
      <c r="PSF714" s="36"/>
      <c r="PSG714" s="41"/>
      <c r="PSH714" s="36"/>
      <c r="PSI714" s="34"/>
      <c r="PSJ714" s="34"/>
      <c r="PSK714" s="37"/>
      <c r="PSL714" s="38"/>
      <c r="PSM714" s="34"/>
      <c r="PSN714" s="39"/>
      <c r="PSO714" s="39"/>
      <c r="PSP714" s="39"/>
      <c r="PSQ714" s="39"/>
      <c r="PSR714" s="39"/>
      <c r="PSS714" s="39"/>
      <c r="PST714" s="39"/>
      <c r="PSU714" s="39"/>
      <c r="PSV714" s="39"/>
      <c r="PSW714" s="39"/>
      <c r="PSX714" s="39"/>
      <c r="PSY714" s="37"/>
      <c r="PSZ714" s="37"/>
      <c r="PTA714" s="37"/>
      <c r="PTB714" s="37"/>
      <c r="PTC714" s="34"/>
      <c r="PTD714" s="40"/>
      <c r="PTE714" s="34"/>
      <c r="PTF714" s="34"/>
      <c r="PTG714" s="35"/>
      <c r="PTH714" s="36"/>
      <c r="PTI714" s="37"/>
      <c r="PTJ714" s="34"/>
      <c r="PTK714" s="34"/>
      <c r="PTL714" s="41"/>
      <c r="PTM714" s="41"/>
      <c r="PTN714" s="41"/>
      <c r="PTO714" s="41"/>
      <c r="PTP714" s="36"/>
      <c r="PTQ714" s="41"/>
      <c r="PTR714" s="36"/>
      <c r="PTS714" s="34"/>
      <c r="PTT714" s="34"/>
      <c r="PTU714" s="37"/>
      <c r="PTV714" s="38"/>
      <c r="PTW714" s="34"/>
      <c r="PTX714" s="39"/>
      <c r="PTY714" s="39"/>
      <c r="PTZ714" s="39"/>
      <c r="PUA714" s="39"/>
      <c r="PUB714" s="39"/>
      <c r="PUC714" s="39"/>
      <c r="PUD714" s="39"/>
      <c r="PUE714" s="39"/>
      <c r="PUF714" s="39"/>
      <c r="PUG714" s="39"/>
      <c r="PUH714" s="39"/>
      <c r="PUI714" s="37"/>
      <c r="PUJ714" s="37"/>
      <c r="PUK714" s="37"/>
      <c r="PUL714" s="37"/>
      <c r="PUM714" s="34"/>
      <c r="PUN714" s="40"/>
      <c r="PUO714" s="34"/>
      <c r="PUP714" s="34"/>
      <c r="PUQ714" s="35"/>
      <c r="PUR714" s="36"/>
      <c r="PUS714" s="37"/>
      <c r="PUT714" s="34"/>
      <c r="PUU714" s="34"/>
      <c r="PUV714" s="41"/>
      <c r="PUW714" s="41"/>
      <c r="PUX714" s="41"/>
      <c r="PUY714" s="41"/>
      <c r="PUZ714" s="36"/>
      <c r="PVA714" s="41"/>
      <c r="PVB714" s="36"/>
      <c r="PVC714" s="34"/>
      <c r="PVD714" s="34"/>
      <c r="PVE714" s="37"/>
      <c r="PVF714" s="38"/>
      <c r="PVG714" s="34"/>
      <c r="PVH714" s="39"/>
      <c r="PVI714" s="39"/>
      <c r="PVJ714" s="39"/>
      <c r="PVK714" s="39"/>
      <c r="PVL714" s="39"/>
      <c r="PVM714" s="39"/>
      <c r="PVN714" s="39"/>
      <c r="PVO714" s="39"/>
      <c r="PVP714" s="39"/>
      <c r="PVQ714" s="39"/>
      <c r="PVR714" s="39"/>
      <c r="PVS714" s="37"/>
      <c r="PVT714" s="37"/>
      <c r="PVU714" s="37"/>
      <c r="PVV714" s="37"/>
      <c r="PVW714" s="34"/>
      <c r="PVX714" s="40"/>
      <c r="PVY714" s="34"/>
      <c r="PVZ714" s="34"/>
      <c r="PWA714" s="35"/>
      <c r="PWB714" s="36"/>
      <c r="PWC714" s="37"/>
      <c r="PWD714" s="34"/>
      <c r="PWE714" s="34"/>
      <c r="PWF714" s="41"/>
      <c r="PWG714" s="41"/>
      <c r="PWH714" s="41"/>
      <c r="PWI714" s="41"/>
      <c r="PWJ714" s="36"/>
      <c r="PWK714" s="41"/>
      <c r="PWL714" s="36"/>
      <c r="PWM714" s="34"/>
      <c r="PWN714" s="34"/>
      <c r="PWO714" s="37"/>
      <c r="PWP714" s="38"/>
      <c r="PWQ714" s="34"/>
      <c r="PWR714" s="39"/>
      <c r="PWS714" s="39"/>
      <c r="PWT714" s="39"/>
      <c r="PWU714" s="39"/>
      <c r="PWV714" s="39"/>
      <c r="PWW714" s="39"/>
      <c r="PWX714" s="39"/>
      <c r="PWY714" s="39"/>
      <c r="PWZ714" s="39"/>
      <c r="PXA714" s="39"/>
      <c r="PXB714" s="39"/>
      <c r="PXC714" s="37"/>
      <c r="PXD714" s="37"/>
      <c r="PXE714" s="37"/>
      <c r="PXF714" s="37"/>
      <c r="PXG714" s="34"/>
      <c r="PXH714" s="40"/>
      <c r="PXI714" s="34"/>
      <c r="PXJ714" s="34"/>
      <c r="PXK714" s="35"/>
      <c r="PXL714" s="36"/>
      <c r="PXM714" s="37"/>
      <c r="PXN714" s="34"/>
      <c r="PXO714" s="34"/>
      <c r="PXP714" s="41"/>
      <c r="PXQ714" s="41"/>
      <c r="PXR714" s="41"/>
      <c r="PXS714" s="41"/>
      <c r="PXT714" s="36"/>
      <c r="PXU714" s="41"/>
      <c r="PXV714" s="36"/>
      <c r="PXW714" s="34"/>
      <c r="PXX714" s="34"/>
      <c r="PXY714" s="37"/>
      <c r="PXZ714" s="38"/>
      <c r="PYA714" s="34"/>
      <c r="PYB714" s="39"/>
      <c r="PYC714" s="39"/>
      <c r="PYD714" s="39"/>
      <c r="PYE714" s="39"/>
      <c r="PYF714" s="39"/>
      <c r="PYG714" s="39"/>
      <c r="PYH714" s="39"/>
      <c r="PYI714" s="39"/>
      <c r="PYJ714" s="39"/>
      <c r="PYK714" s="39"/>
      <c r="PYL714" s="39"/>
      <c r="PYM714" s="37"/>
      <c r="PYN714" s="37"/>
      <c r="PYO714" s="37"/>
      <c r="PYP714" s="37"/>
      <c r="PYQ714" s="34"/>
      <c r="PYR714" s="40"/>
      <c r="PYS714" s="34"/>
      <c r="PYT714" s="34"/>
      <c r="PYU714" s="35"/>
      <c r="PYV714" s="36"/>
      <c r="PYW714" s="37"/>
      <c r="PYX714" s="34"/>
      <c r="PYY714" s="34"/>
      <c r="PYZ714" s="41"/>
      <c r="PZA714" s="41"/>
      <c r="PZB714" s="41"/>
      <c r="PZC714" s="41"/>
      <c r="PZD714" s="36"/>
      <c r="PZE714" s="41"/>
      <c r="PZF714" s="36"/>
      <c r="PZG714" s="34"/>
      <c r="PZH714" s="34"/>
      <c r="PZI714" s="37"/>
      <c r="PZJ714" s="38"/>
      <c r="PZK714" s="34"/>
      <c r="PZL714" s="39"/>
      <c r="PZM714" s="39"/>
      <c r="PZN714" s="39"/>
      <c r="PZO714" s="39"/>
      <c r="PZP714" s="39"/>
      <c r="PZQ714" s="39"/>
      <c r="PZR714" s="39"/>
      <c r="PZS714" s="39"/>
      <c r="PZT714" s="39"/>
      <c r="PZU714" s="39"/>
      <c r="PZV714" s="39"/>
      <c r="PZW714" s="37"/>
      <c r="PZX714" s="37"/>
      <c r="PZY714" s="37"/>
      <c r="PZZ714" s="37"/>
      <c r="QAA714" s="34"/>
      <c r="QAB714" s="40"/>
      <c r="QAC714" s="34"/>
      <c r="QAD714" s="34"/>
      <c r="QAE714" s="35"/>
      <c r="QAF714" s="36"/>
      <c r="QAG714" s="37"/>
      <c r="QAH714" s="34"/>
      <c r="QAI714" s="34"/>
      <c r="QAJ714" s="41"/>
      <c r="QAK714" s="41"/>
      <c r="QAL714" s="41"/>
      <c r="QAM714" s="41"/>
      <c r="QAN714" s="36"/>
      <c r="QAO714" s="41"/>
      <c r="QAP714" s="36"/>
      <c r="QAQ714" s="34"/>
      <c r="QAR714" s="34"/>
      <c r="QAS714" s="37"/>
      <c r="QAT714" s="38"/>
      <c r="QAU714" s="34"/>
      <c r="QAV714" s="39"/>
      <c r="QAW714" s="39"/>
      <c r="QAX714" s="39"/>
      <c r="QAY714" s="39"/>
      <c r="QAZ714" s="39"/>
      <c r="QBA714" s="39"/>
      <c r="QBB714" s="39"/>
      <c r="QBC714" s="39"/>
      <c r="QBD714" s="39"/>
      <c r="QBE714" s="39"/>
      <c r="QBF714" s="39"/>
      <c r="QBG714" s="37"/>
      <c r="QBH714" s="37"/>
      <c r="QBI714" s="37"/>
      <c r="QBJ714" s="37"/>
      <c r="QBK714" s="34"/>
      <c r="QBL714" s="40"/>
      <c r="QBM714" s="34"/>
      <c r="QBN714" s="34"/>
      <c r="QBO714" s="35"/>
      <c r="QBP714" s="36"/>
      <c r="QBQ714" s="37"/>
      <c r="QBR714" s="34"/>
      <c r="QBS714" s="34"/>
      <c r="QBT714" s="41"/>
      <c r="QBU714" s="41"/>
      <c r="QBV714" s="41"/>
      <c r="QBW714" s="41"/>
      <c r="QBX714" s="36"/>
      <c r="QBY714" s="41"/>
      <c r="QBZ714" s="36"/>
      <c r="QCA714" s="34"/>
      <c r="QCB714" s="34"/>
      <c r="QCC714" s="37"/>
      <c r="QCD714" s="38"/>
      <c r="QCE714" s="34"/>
      <c r="QCF714" s="39"/>
      <c r="QCG714" s="39"/>
      <c r="QCH714" s="39"/>
      <c r="QCI714" s="39"/>
      <c r="QCJ714" s="39"/>
      <c r="QCK714" s="39"/>
      <c r="QCL714" s="39"/>
      <c r="QCM714" s="39"/>
      <c r="QCN714" s="39"/>
      <c r="QCO714" s="39"/>
      <c r="QCP714" s="39"/>
      <c r="QCQ714" s="37"/>
      <c r="QCR714" s="37"/>
      <c r="QCS714" s="37"/>
      <c r="QCT714" s="37"/>
      <c r="QCU714" s="34"/>
      <c r="QCV714" s="40"/>
      <c r="QCW714" s="34"/>
      <c r="QCX714" s="34"/>
      <c r="QCY714" s="35"/>
      <c r="QCZ714" s="36"/>
      <c r="QDA714" s="37"/>
      <c r="QDB714" s="34"/>
      <c r="QDC714" s="34"/>
      <c r="QDD714" s="41"/>
      <c r="QDE714" s="41"/>
      <c r="QDF714" s="41"/>
      <c r="QDG714" s="41"/>
      <c r="QDH714" s="36"/>
      <c r="QDI714" s="41"/>
      <c r="QDJ714" s="36"/>
      <c r="QDK714" s="34"/>
      <c r="QDL714" s="34"/>
      <c r="QDM714" s="37"/>
      <c r="QDN714" s="38"/>
      <c r="QDO714" s="34"/>
      <c r="QDP714" s="39"/>
      <c r="QDQ714" s="39"/>
      <c r="QDR714" s="39"/>
      <c r="QDS714" s="39"/>
      <c r="QDT714" s="39"/>
      <c r="QDU714" s="39"/>
      <c r="QDV714" s="39"/>
      <c r="QDW714" s="39"/>
      <c r="QDX714" s="39"/>
      <c r="QDY714" s="39"/>
      <c r="QDZ714" s="39"/>
      <c r="QEA714" s="37"/>
      <c r="QEB714" s="37"/>
      <c r="QEC714" s="37"/>
      <c r="QED714" s="37"/>
      <c r="QEE714" s="34"/>
      <c r="QEF714" s="40"/>
      <c r="QEG714" s="34"/>
      <c r="QEH714" s="34"/>
      <c r="QEI714" s="35"/>
      <c r="QEJ714" s="36"/>
      <c r="QEK714" s="37"/>
      <c r="QEL714" s="34"/>
      <c r="QEM714" s="34"/>
      <c r="QEN714" s="41"/>
      <c r="QEO714" s="41"/>
      <c r="QEP714" s="41"/>
      <c r="QEQ714" s="41"/>
      <c r="QER714" s="36"/>
      <c r="QES714" s="41"/>
      <c r="QET714" s="36"/>
      <c r="QEU714" s="34"/>
      <c r="QEV714" s="34"/>
      <c r="QEW714" s="37"/>
      <c r="QEX714" s="38"/>
      <c r="QEY714" s="34"/>
      <c r="QEZ714" s="39"/>
      <c r="QFA714" s="39"/>
      <c r="QFB714" s="39"/>
      <c r="QFC714" s="39"/>
      <c r="QFD714" s="39"/>
      <c r="QFE714" s="39"/>
      <c r="QFF714" s="39"/>
      <c r="QFG714" s="39"/>
      <c r="QFH714" s="39"/>
      <c r="QFI714" s="39"/>
      <c r="QFJ714" s="39"/>
      <c r="QFK714" s="37"/>
      <c r="QFL714" s="37"/>
      <c r="QFM714" s="37"/>
      <c r="QFN714" s="37"/>
      <c r="QFO714" s="34"/>
      <c r="QFP714" s="40"/>
      <c r="QFQ714" s="34"/>
      <c r="QFR714" s="34"/>
      <c r="QFS714" s="35"/>
      <c r="QFT714" s="36"/>
      <c r="QFU714" s="37"/>
      <c r="QFV714" s="34"/>
      <c r="QFW714" s="34"/>
      <c r="QFX714" s="41"/>
      <c r="QFY714" s="41"/>
      <c r="QFZ714" s="41"/>
      <c r="QGA714" s="41"/>
      <c r="QGB714" s="36"/>
      <c r="QGC714" s="41"/>
      <c r="QGD714" s="36"/>
      <c r="QGE714" s="34"/>
      <c r="QGF714" s="34"/>
      <c r="QGG714" s="37"/>
      <c r="QGH714" s="38"/>
      <c r="QGI714" s="34"/>
      <c r="QGJ714" s="39"/>
      <c r="QGK714" s="39"/>
      <c r="QGL714" s="39"/>
      <c r="QGM714" s="39"/>
      <c r="QGN714" s="39"/>
      <c r="QGO714" s="39"/>
      <c r="QGP714" s="39"/>
      <c r="QGQ714" s="39"/>
      <c r="QGR714" s="39"/>
      <c r="QGS714" s="39"/>
      <c r="QGT714" s="39"/>
      <c r="QGU714" s="37"/>
      <c r="QGV714" s="37"/>
      <c r="QGW714" s="37"/>
      <c r="QGX714" s="37"/>
      <c r="QGY714" s="34"/>
      <c r="QGZ714" s="40"/>
      <c r="QHA714" s="34"/>
      <c r="QHB714" s="34"/>
      <c r="QHC714" s="35"/>
      <c r="QHD714" s="36"/>
      <c r="QHE714" s="37"/>
      <c r="QHF714" s="34"/>
      <c r="QHG714" s="34"/>
      <c r="QHH714" s="41"/>
      <c r="QHI714" s="41"/>
      <c r="QHJ714" s="41"/>
      <c r="QHK714" s="41"/>
      <c r="QHL714" s="36"/>
      <c r="QHM714" s="41"/>
      <c r="QHN714" s="36"/>
      <c r="QHO714" s="34"/>
      <c r="QHP714" s="34"/>
      <c r="QHQ714" s="37"/>
      <c r="QHR714" s="38"/>
      <c r="QHS714" s="34"/>
      <c r="QHT714" s="39"/>
      <c r="QHU714" s="39"/>
      <c r="QHV714" s="39"/>
      <c r="QHW714" s="39"/>
      <c r="QHX714" s="39"/>
      <c r="QHY714" s="39"/>
      <c r="QHZ714" s="39"/>
      <c r="QIA714" s="39"/>
      <c r="QIB714" s="39"/>
      <c r="QIC714" s="39"/>
      <c r="QID714" s="39"/>
      <c r="QIE714" s="37"/>
      <c r="QIF714" s="37"/>
      <c r="QIG714" s="37"/>
      <c r="QIH714" s="37"/>
      <c r="QII714" s="34"/>
      <c r="QIJ714" s="40"/>
      <c r="QIK714" s="34"/>
      <c r="QIL714" s="34"/>
      <c r="QIM714" s="35"/>
      <c r="QIN714" s="36"/>
      <c r="QIO714" s="37"/>
      <c r="QIP714" s="34"/>
      <c r="QIQ714" s="34"/>
      <c r="QIR714" s="41"/>
      <c r="QIS714" s="41"/>
      <c r="QIT714" s="41"/>
      <c r="QIU714" s="41"/>
      <c r="QIV714" s="36"/>
      <c r="QIW714" s="41"/>
      <c r="QIX714" s="36"/>
      <c r="QIY714" s="34"/>
      <c r="QIZ714" s="34"/>
      <c r="QJA714" s="37"/>
      <c r="QJB714" s="38"/>
      <c r="QJC714" s="34"/>
      <c r="QJD714" s="39"/>
      <c r="QJE714" s="39"/>
      <c r="QJF714" s="39"/>
      <c r="QJG714" s="39"/>
      <c r="QJH714" s="39"/>
      <c r="QJI714" s="39"/>
      <c r="QJJ714" s="39"/>
      <c r="QJK714" s="39"/>
      <c r="QJL714" s="39"/>
      <c r="QJM714" s="39"/>
      <c r="QJN714" s="39"/>
      <c r="QJO714" s="37"/>
      <c r="QJP714" s="37"/>
      <c r="QJQ714" s="37"/>
      <c r="QJR714" s="37"/>
      <c r="QJS714" s="34"/>
      <c r="QJT714" s="40"/>
      <c r="QJU714" s="34"/>
      <c r="QJV714" s="34"/>
      <c r="QJW714" s="35"/>
      <c r="QJX714" s="36"/>
      <c r="QJY714" s="37"/>
      <c r="QJZ714" s="34"/>
      <c r="QKA714" s="34"/>
      <c r="QKB714" s="41"/>
      <c r="QKC714" s="41"/>
      <c r="QKD714" s="41"/>
      <c r="QKE714" s="41"/>
      <c r="QKF714" s="36"/>
      <c r="QKG714" s="41"/>
      <c r="QKH714" s="36"/>
      <c r="QKI714" s="34"/>
      <c r="QKJ714" s="34"/>
      <c r="QKK714" s="37"/>
      <c r="QKL714" s="38"/>
      <c r="QKM714" s="34"/>
      <c r="QKN714" s="39"/>
      <c r="QKO714" s="39"/>
      <c r="QKP714" s="39"/>
      <c r="QKQ714" s="39"/>
      <c r="QKR714" s="39"/>
      <c r="QKS714" s="39"/>
      <c r="QKT714" s="39"/>
      <c r="QKU714" s="39"/>
      <c r="QKV714" s="39"/>
      <c r="QKW714" s="39"/>
      <c r="QKX714" s="39"/>
      <c r="QKY714" s="37"/>
      <c r="QKZ714" s="37"/>
      <c r="QLA714" s="37"/>
      <c r="QLB714" s="37"/>
      <c r="QLC714" s="34"/>
      <c r="QLD714" s="40"/>
      <c r="QLE714" s="34"/>
      <c r="QLF714" s="34"/>
      <c r="QLG714" s="35"/>
      <c r="QLH714" s="36"/>
      <c r="QLI714" s="37"/>
      <c r="QLJ714" s="34"/>
      <c r="QLK714" s="34"/>
      <c r="QLL714" s="41"/>
      <c r="QLM714" s="41"/>
      <c r="QLN714" s="41"/>
      <c r="QLO714" s="41"/>
      <c r="QLP714" s="36"/>
      <c r="QLQ714" s="41"/>
      <c r="QLR714" s="36"/>
      <c r="QLS714" s="34"/>
      <c r="QLT714" s="34"/>
      <c r="QLU714" s="37"/>
      <c r="QLV714" s="38"/>
      <c r="QLW714" s="34"/>
      <c r="QLX714" s="39"/>
      <c r="QLY714" s="39"/>
      <c r="QLZ714" s="39"/>
      <c r="QMA714" s="39"/>
      <c r="QMB714" s="39"/>
      <c r="QMC714" s="39"/>
      <c r="QMD714" s="39"/>
      <c r="QME714" s="39"/>
      <c r="QMF714" s="39"/>
      <c r="QMG714" s="39"/>
      <c r="QMH714" s="39"/>
      <c r="QMI714" s="37"/>
      <c r="QMJ714" s="37"/>
      <c r="QMK714" s="37"/>
      <c r="QML714" s="37"/>
      <c r="QMM714" s="34"/>
      <c r="QMN714" s="40"/>
      <c r="QMO714" s="34"/>
      <c r="QMP714" s="34"/>
      <c r="QMQ714" s="35"/>
      <c r="QMR714" s="36"/>
      <c r="QMS714" s="37"/>
      <c r="QMT714" s="34"/>
      <c r="QMU714" s="34"/>
      <c r="QMV714" s="41"/>
      <c r="QMW714" s="41"/>
      <c r="QMX714" s="41"/>
      <c r="QMY714" s="41"/>
      <c r="QMZ714" s="36"/>
      <c r="QNA714" s="41"/>
      <c r="QNB714" s="36"/>
      <c r="QNC714" s="34"/>
      <c r="QND714" s="34"/>
      <c r="QNE714" s="37"/>
      <c r="QNF714" s="38"/>
      <c r="QNG714" s="34"/>
      <c r="QNH714" s="39"/>
      <c r="QNI714" s="39"/>
      <c r="QNJ714" s="39"/>
      <c r="QNK714" s="39"/>
      <c r="QNL714" s="39"/>
      <c r="QNM714" s="39"/>
      <c r="QNN714" s="39"/>
      <c r="QNO714" s="39"/>
      <c r="QNP714" s="39"/>
      <c r="QNQ714" s="39"/>
      <c r="QNR714" s="39"/>
      <c r="QNS714" s="37"/>
      <c r="QNT714" s="37"/>
      <c r="QNU714" s="37"/>
      <c r="QNV714" s="37"/>
      <c r="QNW714" s="34"/>
      <c r="QNX714" s="40"/>
      <c r="QNY714" s="34"/>
      <c r="QNZ714" s="34"/>
      <c r="QOA714" s="35"/>
      <c r="QOB714" s="36"/>
      <c r="QOC714" s="37"/>
      <c r="QOD714" s="34"/>
      <c r="QOE714" s="34"/>
      <c r="QOF714" s="41"/>
      <c r="QOG714" s="41"/>
      <c r="QOH714" s="41"/>
      <c r="QOI714" s="41"/>
      <c r="QOJ714" s="36"/>
      <c r="QOK714" s="41"/>
      <c r="QOL714" s="36"/>
      <c r="QOM714" s="34"/>
      <c r="QON714" s="34"/>
      <c r="QOO714" s="37"/>
      <c r="QOP714" s="38"/>
      <c r="QOQ714" s="34"/>
      <c r="QOR714" s="39"/>
      <c r="QOS714" s="39"/>
      <c r="QOT714" s="39"/>
      <c r="QOU714" s="39"/>
      <c r="QOV714" s="39"/>
      <c r="QOW714" s="39"/>
      <c r="QOX714" s="39"/>
      <c r="QOY714" s="39"/>
      <c r="QOZ714" s="39"/>
      <c r="QPA714" s="39"/>
      <c r="QPB714" s="39"/>
      <c r="QPC714" s="37"/>
      <c r="QPD714" s="37"/>
      <c r="QPE714" s="37"/>
      <c r="QPF714" s="37"/>
      <c r="QPG714" s="34"/>
      <c r="QPH714" s="40"/>
      <c r="QPI714" s="34"/>
      <c r="QPJ714" s="34"/>
      <c r="QPK714" s="35"/>
      <c r="QPL714" s="36"/>
      <c r="QPM714" s="37"/>
      <c r="QPN714" s="34"/>
      <c r="QPO714" s="34"/>
      <c r="QPP714" s="41"/>
      <c r="QPQ714" s="41"/>
      <c r="QPR714" s="41"/>
      <c r="QPS714" s="41"/>
      <c r="QPT714" s="36"/>
      <c r="QPU714" s="41"/>
      <c r="QPV714" s="36"/>
      <c r="QPW714" s="34"/>
      <c r="QPX714" s="34"/>
      <c r="QPY714" s="37"/>
      <c r="QPZ714" s="38"/>
      <c r="QQA714" s="34"/>
      <c r="QQB714" s="39"/>
      <c r="QQC714" s="39"/>
      <c r="QQD714" s="39"/>
      <c r="QQE714" s="39"/>
      <c r="QQF714" s="39"/>
      <c r="QQG714" s="39"/>
      <c r="QQH714" s="39"/>
      <c r="QQI714" s="39"/>
      <c r="QQJ714" s="39"/>
      <c r="QQK714" s="39"/>
      <c r="QQL714" s="39"/>
      <c r="QQM714" s="37"/>
      <c r="QQN714" s="37"/>
      <c r="QQO714" s="37"/>
      <c r="QQP714" s="37"/>
      <c r="QQQ714" s="34"/>
      <c r="QQR714" s="40"/>
      <c r="QQS714" s="34"/>
      <c r="QQT714" s="34"/>
      <c r="QQU714" s="35"/>
      <c r="QQV714" s="36"/>
      <c r="QQW714" s="37"/>
      <c r="QQX714" s="34"/>
      <c r="QQY714" s="34"/>
      <c r="QQZ714" s="41"/>
      <c r="QRA714" s="41"/>
      <c r="QRB714" s="41"/>
      <c r="QRC714" s="41"/>
      <c r="QRD714" s="36"/>
      <c r="QRE714" s="41"/>
      <c r="QRF714" s="36"/>
      <c r="QRG714" s="34"/>
      <c r="QRH714" s="34"/>
      <c r="QRI714" s="37"/>
      <c r="QRJ714" s="38"/>
      <c r="QRK714" s="34"/>
      <c r="QRL714" s="39"/>
      <c r="QRM714" s="39"/>
      <c r="QRN714" s="39"/>
      <c r="QRO714" s="39"/>
      <c r="QRP714" s="39"/>
      <c r="QRQ714" s="39"/>
      <c r="QRR714" s="39"/>
      <c r="QRS714" s="39"/>
      <c r="QRT714" s="39"/>
      <c r="QRU714" s="39"/>
      <c r="QRV714" s="39"/>
      <c r="QRW714" s="37"/>
      <c r="QRX714" s="37"/>
      <c r="QRY714" s="37"/>
      <c r="QRZ714" s="37"/>
      <c r="QSA714" s="34"/>
      <c r="QSB714" s="40"/>
      <c r="QSC714" s="34"/>
      <c r="QSD714" s="34"/>
      <c r="QSE714" s="35"/>
      <c r="QSF714" s="36"/>
      <c r="QSG714" s="37"/>
      <c r="QSH714" s="34"/>
      <c r="QSI714" s="34"/>
      <c r="QSJ714" s="41"/>
      <c r="QSK714" s="41"/>
      <c r="QSL714" s="41"/>
      <c r="QSM714" s="41"/>
      <c r="QSN714" s="36"/>
      <c r="QSO714" s="41"/>
      <c r="QSP714" s="36"/>
      <c r="QSQ714" s="34"/>
      <c r="QSR714" s="34"/>
      <c r="QSS714" s="37"/>
      <c r="QST714" s="38"/>
      <c r="QSU714" s="34"/>
      <c r="QSV714" s="39"/>
      <c r="QSW714" s="39"/>
      <c r="QSX714" s="39"/>
      <c r="QSY714" s="39"/>
      <c r="QSZ714" s="39"/>
      <c r="QTA714" s="39"/>
      <c r="QTB714" s="39"/>
      <c r="QTC714" s="39"/>
      <c r="QTD714" s="39"/>
      <c r="QTE714" s="39"/>
      <c r="QTF714" s="39"/>
      <c r="QTG714" s="37"/>
      <c r="QTH714" s="37"/>
      <c r="QTI714" s="37"/>
      <c r="QTJ714" s="37"/>
      <c r="QTK714" s="34"/>
      <c r="QTL714" s="40"/>
      <c r="QTM714" s="34"/>
      <c r="QTN714" s="34"/>
      <c r="QTO714" s="35"/>
      <c r="QTP714" s="36"/>
      <c r="QTQ714" s="37"/>
      <c r="QTR714" s="34"/>
      <c r="QTS714" s="34"/>
      <c r="QTT714" s="41"/>
      <c r="QTU714" s="41"/>
      <c r="QTV714" s="41"/>
      <c r="QTW714" s="41"/>
      <c r="QTX714" s="36"/>
      <c r="QTY714" s="41"/>
      <c r="QTZ714" s="36"/>
      <c r="QUA714" s="34"/>
      <c r="QUB714" s="34"/>
      <c r="QUC714" s="37"/>
      <c r="QUD714" s="38"/>
      <c r="QUE714" s="34"/>
      <c r="QUF714" s="39"/>
      <c r="QUG714" s="39"/>
      <c r="QUH714" s="39"/>
      <c r="QUI714" s="39"/>
      <c r="QUJ714" s="39"/>
      <c r="QUK714" s="39"/>
      <c r="QUL714" s="39"/>
      <c r="QUM714" s="39"/>
      <c r="QUN714" s="39"/>
      <c r="QUO714" s="39"/>
      <c r="QUP714" s="39"/>
      <c r="QUQ714" s="37"/>
      <c r="QUR714" s="37"/>
      <c r="QUS714" s="37"/>
      <c r="QUT714" s="37"/>
      <c r="QUU714" s="34"/>
      <c r="QUV714" s="40"/>
      <c r="QUW714" s="34"/>
      <c r="QUX714" s="34"/>
      <c r="QUY714" s="35"/>
      <c r="QUZ714" s="36"/>
      <c r="QVA714" s="37"/>
      <c r="QVB714" s="34"/>
      <c r="QVC714" s="34"/>
      <c r="QVD714" s="41"/>
      <c r="QVE714" s="41"/>
      <c r="QVF714" s="41"/>
      <c r="QVG714" s="41"/>
      <c r="QVH714" s="36"/>
      <c r="QVI714" s="41"/>
      <c r="QVJ714" s="36"/>
      <c r="QVK714" s="34"/>
      <c r="QVL714" s="34"/>
      <c r="QVM714" s="37"/>
      <c r="QVN714" s="38"/>
      <c r="QVO714" s="34"/>
      <c r="QVP714" s="39"/>
      <c r="QVQ714" s="39"/>
      <c r="QVR714" s="39"/>
      <c r="QVS714" s="39"/>
      <c r="QVT714" s="39"/>
      <c r="QVU714" s="39"/>
      <c r="QVV714" s="39"/>
      <c r="QVW714" s="39"/>
      <c r="QVX714" s="39"/>
      <c r="QVY714" s="39"/>
      <c r="QVZ714" s="39"/>
      <c r="QWA714" s="37"/>
      <c r="QWB714" s="37"/>
      <c r="QWC714" s="37"/>
      <c r="QWD714" s="37"/>
      <c r="QWE714" s="34"/>
      <c r="QWF714" s="40"/>
      <c r="QWG714" s="34"/>
      <c r="QWH714" s="34"/>
      <c r="QWI714" s="35"/>
      <c r="QWJ714" s="36"/>
      <c r="QWK714" s="37"/>
      <c r="QWL714" s="34"/>
      <c r="QWM714" s="34"/>
      <c r="QWN714" s="41"/>
      <c r="QWO714" s="41"/>
      <c r="QWP714" s="41"/>
      <c r="QWQ714" s="41"/>
      <c r="QWR714" s="36"/>
      <c r="QWS714" s="41"/>
      <c r="QWT714" s="36"/>
      <c r="QWU714" s="34"/>
      <c r="QWV714" s="34"/>
      <c r="QWW714" s="37"/>
      <c r="QWX714" s="38"/>
      <c r="QWY714" s="34"/>
      <c r="QWZ714" s="39"/>
      <c r="QXA714" s="39"/>
      <c r="QXB714" s="39"/>
      <c r="QXC714" s="39"/>
      <c r="QXD714" s="39"/>
      <c r="QXE714" s="39"/>
      <c r="QXF714" s="39"/>
      <c r="QXG714" s="39"/>
      <c r="QXH714" s="39"/>
      <c r="QXI714" s="39"/>
      <c r="QXJ714" s="39"/>
      <c r="QXK714" s="37"/>
      <c r="QXL714" s="37"/>
      <c r="QXM714" s="37"/>
      <c r="QXN714" s="37"/>
      <c r="QXO714" s="34"/>
      <c r="QXP714" s="40"/>
      <c r="QXQ714" s="34"/>
      <c r="QXR714" s="34"/>
      <c r="QXS714" s="35"/>
      <c r="QXT714" s="36"/>
      <c r="QXU714" s="37"/>
      <c r="QXV714" s="34"/>
      <c r="QXW714" s="34"/>
      <c r="QXX714" s="41"/>
      <c r="QXY714" s="41"/>
      <c r="QXZ714" s="41"/>
      <c r="QYA714" s="41"/>
      <c r="QYB714" s="36"/>
      <c r="QYC714" s="41"/>
      <c r="QYD714" s="36"/>
      <c r="QYE714" s="34"/>
      <c r="QYF714" s="34"/>
      <c r="QYG714" s="37"/>
      <c r="QYH714" s="38"/>
      <c r="QYI714" s="34"/>
      <c r="QYJ714" s="39"/>
      <c r="QYK714" s="39"/>
      <c r="QYL714" s="39"/>
      <c r="QYM714" s="39"/>
      <c r="QYN714" s="39"/>
      <c r="QYO714" s="39"/>
      <c r="QYP714" s="39"/>
      <c r="QYQ714" s="39"/>
      <c r="QYR714" s="39"/>
      <c r="QYS714" s="39"/>
      <c r="QYT714" s="39"/>
      <c r="QYU714" s="37"/>
      <c r="QYV714" s="37"/>
      <c r="QYW714" s="37"/>
      <c r="QYX714" s="37"/>
      <c r="QYY714" s="34"/>
      <c r="QYZ714" s="40"/>
      <c r="QZA714" s="34"/>
      <c r="QZB714" s="34"/>
      <c r="QZC714" s="35"/>
      <c r="QZD714" s="36"/>
      <c r="QZE714" s="37"/>
      <c r="QZF714" s="34"/>
      <c r="QZG714" s="34"/>
      <c r="QZH714" s="41"/>
      <c r="QZI714" s="41"/>
      <c r="QZJ714" s="41"/>
      <c r="QZK714" s="41"/>
      <c r="QZL714" s="36"/>
      <c r="QZM714" s="41"/>
      <c r="QZN714" s="36"/>
      <c r="QZO714" s="34"/>
      <c r="QZP714" s="34"/>
      <c r="QZQ714" s="37"/>
      <c r="QZR714" s="38"/>
      <c r="QZS714" s="34"/>
      <c r="QZT714" s="39"/>
      <c r="QZU714" s="39"/>
      <c r="QZV714" s="39"/>
      <c r="QZW714" s="39"/>
      <c r="QZX714" s="39"/>
      <c r="QZY714" s="39"/>
      <c r="QZZ714" s="39"/>
      <c r="RAA714" s="39"/>
      <c r="RAB714" s="39"/>
      <c r="RAC714" s="39"/>
      <c r="RAD714" s="39"/>
      <c r="RAE714" s="37"/>
      <c r="RAF714" s="37"/>
      <c r="RAG714" s="37"/>
      <c r="RAH714" s="37"/>
      <c r="RAI714" s="34"/>
      <c r="RAJ714" s="40"/>
      <c r="RAK714" s="34"/>
      <c r="RAL714" s="34"/>
      <c r="RAM714" s="35"/>
      <c r="RAN714" s="36"/>
      <c r="RAO714" s="37"/>
      <c r="RAP714" s="34"/>
      <c r="RAQ714" s="34"/>
      <c r="RAR714" s="41"/>
      <c r="RAS714" s="41"/>
      <c r="RAT714" s="41"/>
      <c r="RAU714" s="41"/>
      <c r="RAV714" s="36"/>
      <c r="RAW714" s="41"/>
      <c r="RAX714" s="36"/>
      <c r="RAY714" s="34"/>
      <c r="RAZ714" s="34"/>
      <c r="RBA714" s="37"/>
      <c r="RBB714" s="38"/>
      <c r="RBC714" s="34"/>
      <c r="RBD714" s="39"/>
      <c r="RBE714" s="39"/>
      <c r="RBF714" s="39"/>
      <c r="RBG714" s="39"/>
      <c r="RBH714" s="39"/>
      <c r="RBI714" s="39"/>
      <c r="RBJ714" s="39"/>
      <c r="RBK714" s="39"/>
      <c r="RBL714" s="39"/>
      <c r="RBM714" s="39"/>
      <c r="RBN714" s="39"/>
      <c r="RBO714" s="37"/>
      <c r="RBP714" s="37"/>
      <c r="RBQ714" s="37"/>
      <c r="RBR714" s="37"/>
      <c r="RBS714" s="34"/>
      <c r="RBT714" s="40"/>
      <c r="RBU714" s="34"/>
      <c r="RBV714" s="34"/>
      <c r="RBW714" s="35"/>
      <c r="RBX714" s="36"/>
      <c r="RBY714" s="37"/>
      <c r="RBZ714" s="34"/>
      <c r="RCA714" s="34"/>
      <c r="RCB714" s="41"/>
      <c r="RCC714" s="41"/>
      <c r="RCD714" s="41"/>
      <c r="RCE714" s="41"/>
      <c r="RCF714" s="36"/>
      <c r="RCG714" s="41"/>
      <c r="RCH714" s="36"/>
      <c r="RCI714" s="34"/>
      <c r="RCJ714" s="34"/>
      <c r="RCK714" s="37"/>
      <c r="RCL714" s="38"/>
      <c r="RCM714" s="34"/>
      <c r="RCN714" s="39"/>
      <c r="RCO714" s="39"/>
      <c r="RCP714" s="39"/>
      <c r="RCQ714" s="39"/>
      <c r="RCR714" s="39"/>
      <c r="RCS714" s="39"/>
      <c r="RCT714" s="39"/>
      <c r="RCU714" s="39"/>
      <c r="RCV714" s="39"/>
      <c r="RCW714" s="39"/>
      <c r="RCX714" s="39"/>
      <c r="RCY714" s="37"/>
      <c r="RCZ714" s="37"/>
      <c r="RDA714" s="37"/>
      <c r="RDB714" s="37"/>
      <c r="RDC714" s="34"/>
      <c r="RDD714" s="40"/>
      <c r="RDE714" s="34"/>
      <c r="RDF714" s="34"/>
      <c r="RDG714" s="35"/>
      <c r="RDH714" s="36"/>
      <c r="RDI714" s="37"/>
      <c r="RDJ714" s="34"/>
      <c r="RDK714" s="34"/>
      <c r="RDL714" s="41"/>
      <c r="RDM714" s="41"/>
      <c r="RDN714" s="41"/>
      <c r="RDO714" s="41"/>
      <c r="RDP714" s="36"/>
      <c r="RDQ714" s="41"/>
      <c r="RDR714" s="36"/>
      <c r="RDS714" s="34"/>
      <c r="RDT714" s="34"/>
      <c r="RDU714" s="37"/>
      <c r="RDV714" s="38"/>
      <c r="RDW714" s="34"/>
      <c r="RDX714" s="39"/>
      <c r="RDY714" s="39"/>
      <c r="RDZ714" s="39"/>
      <c r="REA714" s="39"/>
      <c r="REB714" s="39"/>
      <c r="REC714" s="39"/>
      <c r="RED714" s="39"/>
      <c r="REE714" s="39"/>
      <c r="REF714" s="39"/>
      <c r="REG714" s="39"/>
      <c r="REH714" s="39"/>
      <c r="REI714" s="37"/>
      <c r="REJ714" s="37"/>
      <c r="REK714" s="37"/>
      <c r="REL714" s="37"/>
      <c r="REM714" s="34"/>
      <c r="REN714" s="40"/>
      <c r="REO714" s="34"/>
      <c r="REP714" s="34"/>
      <c r="REQ714" s="35"/>
      <c r="RER714" s="36"/>
      <c r="RES714" s="37"/>
      <c r="RET714" s="34"/>
      <c r="REU714" s="34"/>
      <c r="REV714" s="41"/>
      <c r="REW714" s="41"/>
      <c r="REX714" s="41"/>
      <c r="REY714" s="41"/>
      <c r="REZ714" s="36"/>
      <c r="RFA714" s="41"/>
      <c r="RFB714" s="36"/>
      <c r="RFC714" s="34"/>
      <c r="RFD714" s="34"/>
      <c r="RFE714" s="37"/>
      <c r="RFF714" s="38"/>
      <c r="RFG714" s="34"/>
      <c r="RFH714" s="39"/>
      <c r="RFI714" s="39"/>
      <c r="RFJ714" s="39"/>
      <c r="RFK714" s="39"/>
      <c r="RFL714" s="39"/>
      <c r="RFM714" s="39"/>
      <c r="RFN714" s="39"/>
      <c r="RFO714" s="39"/>
      <c r="RFP714" s="39"/>
      <c r="RFQ714" s="39"/>
      <c r="RFR714" s="39"/>
      <c r="RFS714" s="37"/>
      <c r="RFT714" s="37"/>
      <c r="RFU714" s="37"/>
      <c r="RFV714" s="37"/>
      <c r="RFW714" s="34"/>
      <c r="RFX714" s="40"/>
      <c r="RFY714" s="34"/>
      <c r="RFZ714" s="34"/>
      <c r="RGA714" s="35"/>
      <c r="RGB714" s="36"/>
      <c r="RGC714" s="37"/>
      <c r="RGD714" s="34"/>
      <c r="RGE714" s="34"/>
      <c r="RGF714" s="41"/>
      <c r="RGG714" s="41"/>
      <c r="RGH714" s="41"/>
      <c r="RGI714" s="41"/>
      <c r="RGJ714" s="36"/>
      <c r="RGK714" s="41"/>
      <c r="RGL714" s="36"/>
      <c r="RGM714" s="34"/>
      <c r="RGN714" s="34"/>
      <c r="RGO714" s="37"/>
      <c r="RGP714" s="38"/>
      <c r="RGQ714" s="34"/>
      <c r="RGR714" s="39"/>
      <c r="RGS714" s="39"/>
      <c r="RGT714" s="39"/>
      <c r="RGU714" s="39"/>
      <c r="RGV714" s="39"/>
      <c r="RGW714" s="39"/>
      <c r="RGX714" s="39"/>
      <c r="RGY714" s="39"/>
      <c r="RGZ714" s="39"/>
      <c r="RHA714" s="39"/>
      <c r="RHB714" s="39"/>
      <c r="RHC714" s="37"/>
      <c r="RHD714" s="37"/>
      <c r="RHE714" s="37"/>
      <c r="RHF714" s="37"/>
      <c r="RHG714" s="34"/>
      <c r="RHH714" s="40"/>
      <c r="RHI714" s="34"/>
      <c r="RHJ714" s="34"/>
      <c r="RHK714" s="35"/>
      <c r="RHL714" s="36"/>
      <c r="RHM714" s="37"/>
      <c r="RHN714" s="34"/>
      <c r="RHO714" s="34"/>
      <c r="RHP714" s="41"/>
      <c r="RHQ714" s="41"/>
      <c r="RHR714" s="41"/>
      <c r="RHS714" s="41"/>
      <c r="RHT714" s="36"/>
      <c r="RHU714" s="41"/>
      <c r="RHV714" s="36"/>
      <c r="RHW714" s="34"/>
      <c r="RHX714" s="34"/>
      <c r="RHY714" s="37"/>
      <c r="RHZ714" s="38"/>
      <c r="RIA714" s="34"/>
      <c r="RIB714" s="39"/>
      <c r="RIC714" s="39"/>
      <c r="RID714" s="39"/>
      <c r="RIE714" s="39"/>
      <c r="RIF714" s="39"/>
      <c r="RIG714" s="39"/>
      <c r="RIH714" s="39"/>
      <c r="RII714" s="39"/>
      <c r="RIJ714" s="39"/>
      <c r="RIK714" s="39"/>
      <c r="RIL714" s="39"/>
      <c r="RIM714" s="37"/>
      <c r="RIN714" s="37"/>
      <c r="RIO714" s="37"/>
      <c r="RIP714" s="37"/>
      <c r="RIQ714" s="34"/>
      <c r="RIR714" s="40"/>
      <c r="RIS714" s="34"/>
      <c r="RIT714" s="34"/>
      <c r="RIU714" s="35"/>
      <c r="RIV714" s="36"/>
      <c r="RIW714" s="37"/>
      <c r="RIX714" s="34"/>
      <c r="RIY714" s="34"/>
      <c r="RIZ714" s="41"/>
      <c r="RJA714" s="41"/>
      <c r="RJB714" s="41"/>
      <c r="RJC714" s="41"/>
      <c r="RJD714" s="36"/>
      <c r="RJE714" s="41"/>
      <c r="RJF714" s="36"/>
      <c r="RJG714" s="34"/>
      <c r="RJH714" s="34"/>
      <c r="RJI714" s="37"/>
      <c r="RJJ714" s="38"/>
      <c r="RJK714" s="34"/>
      <c r="RJL714" s="39"/>
      <c r="RJM714" s="39"/>
      <c r="RJN714" s="39"/>
      <c r="RJO714" s="39"/>
      <c r="RJP714" s="39"/>
      <c r="RJQ714" s="39"/>
      <c r="RJR714" s="39"/>
      <c r="RJS714" s="39"/>
      <c r="RJT714" s="39"/>
      <c r="RJU714" s="39"/>
      <c r="RJV714" s="39"/>
      <c r="RJW714" s="37"/>
      <c r="RJX714" s="37"/>
      <c r="RJY714" s="37"/>
      <c r="RJZ714" s="37"/>
      <c r="RKA714" s="34"/>
      <c r="RKB714" s="40"/>
      <c r="RKC714" s="34"/>
      <c r="RKD714" s="34"/>
      <c r="RKE714" s="35"/>
      <c r="RKF714" s="36"/>
      <c r="RKG714" s="37"/>
      <c r="RKH714" s="34"/>
      <c r="RKI714" s="34"/>
      <c r="RKJ714" s="41"/>
      <c r="RKK714" s="41"/>
      <c r="RKL714" s="41"/>
      <c r="RKM714" s="41"/>
      <c r="RKN714" s="36"/>
      <c r="RKO714" s="41"/>
      <c r="RKP714" s="36"/>
      <c r="RKQ714" s="34"/>
      <c r="RKR714" s="34"/>
      <c r="RKS714" s="37"/>
      <c r="RKT714" s="38"/>
      <c r="RKU714" s="34"/>
      <c r="RKV714" s="39"/>
      <c r="RKW714" s="39"/>
      <c r="RKX714" s="39"/>
      <c r="RKY714" s="39"/>
      <c r="RKZ714" s="39"/>
      <c r="RLA714" s="39"/>
      <c r="RLB714" s="39"/>
      <c r="RLC714" s="39"/>
      <c r="RLD714" s="39"/>
      <c r="RLE714" s="39"/>
      <c r="RLF714" s="39"/>
      <c r="RLG714" s="37"/>
      <c r="RLH714" s="37"/>
      <c r="RLI714" s="37"/>
      <c r="RLJ714" s="37"/>
      <c r="RLK714" s="34"/>
      <c r="RLL714" s="40"/>
      <c r="RLM714" s="34"/>
      <c r="RLN714" s="34"/>
      <c r="RLO714" s="35"/>
      <c r="RLP714" s="36"/>
      <c r="RLQ714" s="37"/>
      <c r="RLR714" s="34"/>
      <c r="RLS714" s="34"/>
      <c r="RLT714" s="41"/>
      <c r="RLU714" s="41"/>
      <c r="RLV714" s="41"/>
      <c r="RLW714" s="41"/>
      <c r="RLX714" s="36"/>
      <c r="RLY714" s="41"/>
      <c r="RLZ714" s="36"/>
      <c r="RMA714" s="34"/>
      <c r="RMB714" s="34"/>
      <c r="RMC714" s="37"/>
      <c r="RMD714" s="38"/>
      <c r="RME714" s="34"/>
      <c r="RMF714" s="39"/>
      <c r="RMG714" s="39"/>
      <c r="RMH714" s="39"/>
      <c r="RMI714" s="39"/>
      <c r="RMJ714" s="39"/>
      <c r="RMK714" s="39"/>
      <c r="RML714" s="39"/>
      <c r="RMM714" s="39"/>
      <c r="RMN714" s="39"/>
      <c r="RMO714" s="39"/>
      <c r="RMP714" s="39"/>
      <c r="RMQ714" s="37"/>
      <c r="RMR714" s="37"/>
      <c r="RMS714" s="37"/>
      <c r="RMT714" s="37"/>
      <c r="RMU714" s="34"/>
      <c r="RMV714" s="40"/>
      <c r="RMW714" s="34"/>
      <c r="RMX714" s="34"/>
      <c r="RMY714" s="35"/>
      <c r="RMZ714" s="36"/>
      <c r="RNA714" s="37"/>
      <c r="RNB714" s="34"/>
      <c r="RNC714" s="34"/>
      <c r="RND714" s="41"/>
      <c r="RNE714" s="41"/>
      <c r="RNF714" s="41"/>
      <c r="RNG714" s="41"/>
      <c r="RNH714" s="36"/>
      <c r="RNI714" s="41"/>
      <c r="RNJ714" s="36"/>
      <c r="RNK714" s="34"/>
      <c r="RNL714" s="34"/>
      <c r="RNM714" s="37"/>
      <c r="RNN714" s="38"/>
      <c r="RNO714" s="34"/>
      <c r="RNP714" s="39"/>
      <c r="RNQ714" s="39"/>
      <c r="RNR714" s="39"/>
      <c r="RNS714" s="39"/>
      <c r="RNT714" s="39"/>
      <c r="RNU714" s="39"/>
      <c r="RNV714" s="39"/>
      <c r="RNW714" s="39"/>
      <c r="RNX714" s="39"/>
      <c r="RNY714" s="39"/>
      <c r="RNZ714" s="39"/>
      <c r="ROA714" s="37"/>
      <c r="ROB714" s="37"/>
      <c r="ROC714" s="37"/>
      <c r="ROD714" s="37"/>
      <c r="ROE714" s="34"/>
      <c r="ROF714" s="40"/>
      <c r="ROG714" s="34"/>
      <c r="ROH714" s="34"/>
      <c r="ROI714" s="35"/>
      <c r="ROJ714" s="36"/>
      <c r="ROK714" s="37"/>
      <c r="ROL714" s="34"/>
      <c r="ROM714" s="34"/>
      <c r="RON714" s="41"/>
      <c r="ROO714" s="41"/>
      <c r="ROP714" s="41"/>
      <c r="ROQ714" s="41"/>
      <c r="ROR714" s="36"/>
      <c r="ROS714" s="41"/>
      <c r="ROT714" s="36"/>
      <c r="ROU714" s="34"/>
      <c r="ROV714" s="34"/>
      <c r="ROW714" s="37"/>
      <c r="ROX714" s="38"/>
      <c r="ROY714" s="34"/>
      <c r="ROZ714" s="39"/>
      <c r="RPA714" s="39"/>
      <c r="RPB714" s="39"/>
      <c r="RPC714" s="39"/>
      <c r="RPD714" s="39"/>
      <c r="RPE714" s="39"/>
      <c r="RPF714" s="39"/>
      <c r="RPG714" s="39"/>
      <c r="RPH714" s="39"/>
      <c r="RPI714" s="39"/>
      <c r="RPJ714" s="39"/>
      <c r="RPK714" s="37"/>
      <c r="RPL714" s="37"/>
      <c r="RPM714" s="37"/>
      <c r="RPN714" s="37"/>
      <c r="RPO714" s="34"/>
      <c r="RPP714" s="40"/>
      <c r="RPQ714" s="34"/>
      <c r="RPR714" s="34"/>
      <c r="RPS714" s="35"/>
      <c r="RPT714" s="36"/>
      <c r="RPU714" s="37"/>
      <c r="RPV714" s="34"/>
      <c r="RPW714" s="34"/>
      <c r="RPX714" s="41"/>
      <c r="RPY714" s="41"/>
      <c r="RPZ714" s="41"/>
      <c r="RQA714" s="41"/>
      <c r="RQB714" s="36"/>
      <c r="RQC714" s="41"/>
      <c r="RQD714" s="36"/>
      <c r="RQE714" s="34"/>
      <c r="RQF714" s="34"/>
      <c r="RQG714" s="37"/>
      <c r="RQH714" s="38"/>
      <c r="RQI714" s="34"/>
      <c r="RQJ714" s="39"/>
      <c r="RQK714" s="39"/>
      <c r="RQL714" s="39"/>
      <c r="RQM714" s="39"/>
      <c r="RQN714" s="39"/>
      <c r="RQO714" s="39"/>
      <c r="RQP714" s="39"/>
      <c r="RQQ714" s="39"/>
      <c r="RQR714" s="39"/>
      <c r="RQS714" s="39"/>
      <c r="RQT714" s="39"/>
      <c r="RQU714" s="37"/>
      <c r="RQV714" s="37"/>
      <c r="RQW714" s="37"/>
      <c r="RQX714" s="37"/>
      <c r="RQY714" s="34"/>
      <c r="RQZ714" s="40"/>
      <c r="RRA714" s="34"/>
      <c r="RRB714" s="34"/>
      <c r="RRC714" s="35"/>
      <c r="RRD714" s="36"/>
      <c r="RRE714" s="37"/>
      <c r="RRF714" s="34"/>
      <c r="RRG714" s="34"/>
      <c r="RRH714" s="41"/>
      <c r="RRI714" s="41"/>
      <c r="RRJ714" s="41"/>
      <c r="RRK714" s="41"/>
      <c r="RRL714" s="36"/>
      <c r="RRM714" s="41"/>
      <c r="RRN714" s="36"/>
      <c r="RRO714" s="34"/>
      <c r="RRP714" s="34"/>
      <c r="RRQ714" s="37"/>
      <c r="RRR714" s="38"/>
      <c r="RRS714" s="34"/>
      <c r="RRT714" s="39"/>
      <c r="RRU714" s="39"/>
      <c r="RRV714" s="39"/>
      <c r="RRW714" s="39"/>
      <c r="RRX714" s="39"/>
      <c r="RRY714" s="39"/>
      <c r="RRZ714" s="39"/>
      <c r="RSA714" s="39"/>
      <c r="RSB714" s="39"/>
      <c r="RSC714" s="39"/>
      <c r="RSD714" s="39"/>
      <c r="RSE714" s="37"/>
      <c r="RSF714" s="37"/>
      <c r="RSG714" s="37"/>
      <c r="RSH714" s="37"/>
      <c r="RSI714" s="34"/>
      <c r="RSJ714" s="40"/>
      <c r="RSK714" s="34"/>
      <c r="RSL714" s="34"/>
      <c r="RSM714" s="35"/>
      <c r="RSN714" s="36"/>
      <c r="RSO714" s="37"/>
      <c r="RSP714" s="34"/>
      <c r="RSQ714" s="34"/>
      <c r="RSR714" s="41"/>
      <c r="RSS714" s="41"/>
      <c r="RST714" s="41"/>
      <c r="RSU714" s="41"/>
      <c r="RSV714" s="36"/>
      <c r="RSW714" s="41"/>
      <c r="RSX714" s="36"/>
      <c r="RSY714" s="34"/>
      <c r="RSZ714" s="34"/>
      <c r="RTA714" s="37"/>
      <c r="RTB714" s="38"/>
      <c r="RTC714" s="34"/>
      <c r="RTD714" s="39"/>
      <c r="RTE714" s="39"/>
      <c r="RTF714" s="39"/>
      <c r="RTG714" s="39"/>
      <c r="RTH714" s="39"/>
      <c r="RTI714" s="39"/>
      <c r="RTJ714" s="39"/>
      <c r="RTK714" s="39"/>
      <c r="RTL714" s="39"/>
      <c r="RTM714" s="39"/>
      <c r="RTN714" s="39"/>
      <c r="RTO714" s="37"/>
      <c r="RTP714" s="37"/>
      <c r="RTQ714" s="37"/>
      <c r="RTR714" s="37"/>
      <c r="RTS714" s="34"/>
      <c r="RTT714" s="40"/>
      <c r="RTU714" s="34"/>
      <c r="RTV714" s="34"/>
      <c r="RTW714" s="35"/>
      <c r="RTX714" s="36"/>
      <c r="RTY714" s="37"/>
      <c r="RTZ714" s="34"/>
      <c r="RUA714" s="34"/>
      <c r="RUB714" s="41"/>
      <c r="RUC714" s="41"/>
      <c r="RUD714" s="41"/>
      <c r="RUE714" s="41"/>
      <c r="RUF714" s="36"/>
      <c r="RUG714" s="41"/>
      <c r="RUH714" s="36"/>
      <c r="RUI714" s="34"/>
      <c r="RUJ714" s="34"/>
      <c r="RUK714" s="37"/>
      <c r="RUL714" s="38"/>
      <c r="RUM714" s="34"/>
      <c r="RUN714" s="39"/>
      <c r="RUO714" s="39"/>
      <c r="RUP714" s="39"/>
      <c r="RUQ714" s="39"/>
      <c r="RUR714" s="39"/>
      <c r="RUS714" s="39"/>
      <c r="RUT714" s="39"/>
      <c r="RUU714" s="39"/>
      <c r="RUV714" s="39"/>
      <c r="RUW714" s="39"/>
      <c r="RUX714" s="39"/>
      <c r="RUY714" s="37"/>
      <c r="RUZ714" s="37"/>
      <c r="RVA714" s="37"/>
      <c r="RVB714" s="37"/>
      <c r="RVC714" s="34"/>
      <c r="RVD714" s="40"/>
      <c r="RVE714" s="34"/>
      <c r="RVF714" s="34"/>
      <c r="RVG714" s="35"/>
      <c r="RVH714" s="36"/>
      <c r="RVI714" s="37"/>
      <c r="RVJ714" s="34"/>
      <c r="RVK714" s="34"/>
      <c r="RVL714" s="41"/>
      <c r="RVM714" s="41"/>
      <c r="RVN714" s="41"/>
      <c r="RVO714" s="41"/>
      <c r="RVP714" s="36"/>
      <c r="RVQ714" s="41"/>
      <c r="RVR714" s="36"/>
      <c r="RVS714" s="34"/>
      <c r="RVT714" s="34"/>
      <c r="RVU714" s="37"/>
      <c r="RVV714" s="38"/>
      <c r="RVW714" s="34"/>
      <c r="RVX714" s="39"/>
      <c r="RVY714" s="39"/>
      <c r="RVZ714" s="39"/>
      <c r="RWA714" s="39"/>
      <c r="RWB714" s="39"/>
      <c r="RWC714" s="39"/>
      <c r="RWD714" s="39"/>
      <c r="RWE714" s="39"/>
      <c r="RWF714" s="39"/>
      <c r="RWG714" s="39"/>
      <c r="RWH714" s="39"/>
      <c r="RWI714" s="37"/>
      <c r="RWJ714" s="37"/>
      <c r="RWK714" s="37"/>
      <c r="RWL714" s="37"/>
      <c r="RWM714" s="34"/>
      <c r="RWN714" s="40"/>
      <c r="RWO714" s="34"/>
      <c r="RWP714" s="34"/>
      <c r="RWQ714" s="35"/>
      <c r="RWR714" s="36"/>
      <c r="RWS714" s="37"/>
      <c r="RWT714" s="34"/>
      <c r="RWU714" s="34"/>
      <c r="RWV714" s="41"/>
      <c r="RWW714" s="41"/>
      <c r="RWX714" s="41"/>
      <c r="RWY714" s="41"/>
      <c r="RWZ714" s="36"/>
      <c r="RXA714" s="41"/>
      <c r="RXB714" s="36"/>
      <c r="RXC714" s="34"/>
      <c r="RXD714" s="34"/>
      <c r="RXE714" s="37"/>
      <c r="RXF714" s="38"/>
      <c r="RXG714" s="34"/>
      <c r="RXH714" s="39"/>
      <c r="RXI714" s="39"/>
      <c r="RXJ714" s="39"/>
      <c r="RXK714" s="39"/>
      <c r="RXL714" s="39"/>
      <c r="RXM714" s="39"/>
      <c r="RXN714" s="39"/>
      <c r="RXO714" s="39"/>
      <c r="RXP714" s="39"/>
      <c r="RXQ714" s="39"/>
      <c r="RXR714" s="39"/>
      <c r="RXS714" s="37"/>
      <c r="RXT714" s="37"/>
      <c r="RXU714" s="37"/>
      <c r="RXV714" s="37"/>
      <c r="RXW714" s="34"/>
      <c r="RXX714" s="40"/>
      <c r="RXY714" s="34"/>
      <c r="RXZ714" s="34"/>
      <c r="RYA714" s="35"/>
      <c r="RYB714" s="36"/>
      <c r="RYC714" s="37"/>
      <c r="RYD714" s="34"/>
      <c r="RYE714" s="34"/>
      <c r="RYF714" s="41"/>
      <c r="RYG714" s="41"/>
      <c r="RYH714" s="41"/>
      <c r="RYI714" s="41"/>
      <c r="RYJ714" s="36"/>
      <c r="RYK714" s="41"/>
      <c r="RYL714" s="36"/>
      <c r="RYM714" s="34"/>
      <c r="RYN714" s="34"/>
      <c r="RYO714" s="37"/>
      <c r="RYP714" s="38"/>
      <c r="RYQ714" s="34"/>
      <c r="RYR714" s="39"/>
      <c r="RYS714" s="39"/>
      <c r="RYT714" s="39"/>
      <c r="RYU714" s="39"/>
      <c r="RYV714" s="39"/>
      <c r="RYW714" s="39"/>
      <c r="RYX714" s="39"/>
      <c r="RYY714" s="39"/>
      <c r="RYZ714" s="39"/>
      <c r="RZA714" s="39"/>
      <c r="RZB714" s="39"/>
      <c r="RZC714" s="37"/>
      <c r="RZD714" s="37"/>
      <c r="RZE714" s="37"/>
      <c r="RZF714" s="37"/>
      <c r="RZG714" s="34"/>
      <c r="RZH714" s="40"/>
      <c r="RZI714" s="34"/>
      <c r="RZJ714" s="34"/>
      <c r="RZK714" s="35"/>
      <c r="RZL714" s="36"/>
      <c r="RZM714" s="37"/>
      <c r="RZN714" s="34"/>
      <c r="RZO714" s="34"/>
      <c r="RZP714" s="41"/>
      <c r="RZQ714" s="41"/>
      <c r="RZR714" s="41"/>
      <c r="RZS714" s="41"/>
      <c r="RZT714" s="36"/>
      <c r="RZU714" s="41"/>
      <c r="RZV714" s="36"/>
      <c r="RZW714" s="34"/>
      <c r="RZX714" s="34"/>
      <c r="RZY714" s="37"/>
      <c r="RZZ714" s="38"/>
      <c r="SAA714" s="34"/>
      <c r="SAB714" s="39"/>
      <c r="SAC714" s="39"/>
      <c r="SAD714" s="39"/>
      <c r="SAE714" s="39"/>
      <c r="SAF714" s="39"/>
      <c r="SAG714" s="39"/>
      <c r="SAH714" s="39"/>
      <c r="SAI714" s="39"/>
      <c r="SAJ714" s="39"/>
      <c r="SAK714" s="39"/>
      <c r="SAL714" s="39"/>
      <c r="SAM714" s="37"/>
      <c r="SAN714" s="37"/>
      <c r="SAO714" s="37"/>
      <c r="SAP714" s="37"/>
      <c r="SAQ714" s="34"/>
      <c r="SAR714" s="40"/>
      <c r="SAS714" s="34"/>
      <c r="SAT714" s="34"/>
      <c r="SAU714" s="35"/>
      <c r="SAV714" s="36"/>
      <c r="SAW714" s="37"/>
      <c r="SAX714" s="34"/>
      <c r="SAY714" s="34"/>
      <c r="SAZ714" s="41"/>
      <c r="SBA714" s="41"/>
      <c r="SBB714" s="41"/>
      <c r="SBC714" s="41"/>
      <c r="SBD714" s="36"/>
      <c r="SBE714" s="41"/>
      <c r="SBF714" s="36"/>
      <c r="SBG714" s="34"/>
      <c r="SBH714" s="34"/>
      <c r="SBI714" s="37"/>
      <c r="SBJ714" s="38"/>
      <c r="SBK714" s="34"/>
      <c r="SBL714" s="39"/>
      <c r="SBM714" s="39"/>
      <c r="SBN714" s="39"/>
      <c r="SBO714" s="39"/>
      <c r="SBP714" s="39"/>
      <c r="SBQ714" s="39"/>
      <c r="SBR714" s="39"/>
      <c r="SBS714" s="39"/>
      <c r="SBT714" s="39"/>
      <c r="SBU714" s="39"/>
      <c r="SBV714" s="39"/>
      <c r="SBW714" s="37"/>
      <c r="SBX714" s="37"/>
      <c r="SBY714" s="37"/>
      <c r="SBZ714" s="37"/>
      <c r="SCA714" s="34"/>
      <c r="SCB714" s="40"/>
      <c r="SCC714" s="34"/>
      <c r="SCD714" s="34"/>
      <c r="SCE714" s="35"/>
      <c r="SCF714" s="36"/>
      <c r="SCG714" s="37"/>
      <c r="SCH714" s="34"/>
      <c r="SCI714" s="34"/>
      <c r="SCJ714" s="41"/>
      <c r="SCK714" s="41"/>
      <c r="SCL714" s="41"/>
      <c r="SCM714" s="41"/>
      <c r="SCN714" s="36"/>
      <c r="SCO714" s="41"/>
      <c r="SCP714" s="36"/>
      <c r="SCQ714" s="34"/>
      <c r="SCR714" s="34"/>
      <c r="SCS714" s="37"/>
      <c r="SCT714" s="38"/>
      <c r="SCU714" s="34"/>
      <c r="SCV714" s="39"/>
      <c r="SCW714" s="39"/>
      <c r="SCX714" s="39"/>
      <c r="SCY714" s="39"/>
      <c r="SCZ714" s="39"/>
      <c r="SDA714" s="39"/>
      <c r="SDB714" s="39"/>
      <c r="SDC714" s="39"/>
      <c r="SDD714" s="39"/>
      <c r="SDE714" s="39"/>
      <c r="SDF714" s="39"/>
      <c r="SDG714" s="37"/>
      <c r="SDH714" s="37"/>
      <c r="SDI714" s="37"/>
      <c r="SDJ714" s="37"/>
      <c r="SDK714" s="34"/>
      <c r="SDL714" s="40"/>
      <c r="SDM714" s="34"/>
      <c r="SDN714" s="34"/>
      <c r="SDO714" s="35"/>
      <c r="SDP714" s="36"/>
      <c r="SDQ714" s="37"/>
      <c r="SDR714" s="34"/>
      <c r="SDS714" s="34"/>
      <c r="SDT714" s="41"/>
      <c r="SDU714" s="41"/>
      <c r="SDV714" s="41"/>
      <c r="SDW714" s="41"/>
      <c r="SDX714" s="36"/>
      <c r="SDY714" s="41"/>
      <c r="SDZ714" s="36"/>
      <c r="SEA714" s="34"/>
      <c r="SEB714" s="34"/>
      <c r="SEC714" s="37"/>
      <c r="SED714" s="38"/>
      <c r="SEE714" s="34"/>
      <c r="SEF714" s="39"/>
      <c r="SEG714" s="39"/>
      <c r="SEH714" s="39"/>
      <c r="SEI714" s="39"/>
      <c r="SEJ714" s="39"/>
      <c r="SEK714" s="39"/>
      <c r="SEL714" s="39"/>
      <c r="SEM714" s="39"/>
      <c r="SEN714" s="39"/>
      <c r="SEO714" s="39"/>
      <c r="SEP714" s="39"/>
      <c r="SEQ714" s="37"/>
      <c r="SER714" s="37"/>
      <c r="SES714" s="37"/>
      <c r="SET714" s="37"/>
      <c r="SEU714" s="34"/>
      <c r="SEV714" s="40"/>
      <c r="SEW714" s="34"/>
      <c r="SEX714" s="34"/>
      <c r="SEY714" s="35"/>
      <c r="SEZ714" s="36"/>
      <c r="SFA714" s="37"/>
      <c r="SFB714" s="34"/>
      <c r="SFC714" s="34"/>
      <c r="SFD714" s="41"/>
      <c r="SFE714" s="41"/>
      <c r="SFF714" s="41"/>
      <c r="SFG714" s="41"/>
      <c r="SFH714" s="36"/>
      <c r="SFI714" s="41"/>
      <c r="SFJ714" s="36"/>
      <c r="SFK714" s="34"/>
      <c r="SFL714" s="34"/>
      <c r="SFM714" s="37"/>
      <c r="SFN714" s="38"/>
      <c r="SFO714" s="34"/>
      <c r="SFP714" s="39"/>
      <c r="SFQ714" s="39"/>
      <c r="SFR714" s="39"/>
      <c r="SFS714" s="39"/>
      <c r="SFT714" s="39"/>
      <c r="SFU714" s="39"/>
      <c r="SFV714" s="39"/>
      <c r="SFW714" s="39"/>
      <c r="SFX714" s="39"/>
      <c r="SFY714" s="39"/>
      <c r="SFZ714" s="39"/>
      <c r="SGA714" s="37"/>
      <c r="SGB714" s="37"/>
      <c r="SGC714" s="37"/>
      <c r="SGD714" s="37"/>
      <c r="SGE714" s="34"/>
      <c r="SGF714" s="40"/>
      <c r="SGG714" s="34"/>
      <c r="SGH714" s="34"/>
      <c r="SGI714" s="35"/>
      <c r="SGJ714" s="36"/>
      <c r="SGK714" s="37"/>
      <c r="SGL714" s="34"/>
      <c r="SGM714" s="34"/>
      <c r="SGN714" s="41"/>
      <c r="SGO714" s="41"/>
      <c r="SGP714" s="41"/>
      <c r="SGQ714" s="41"/>
      <c r="SGR714" s="36"/>
      <c r="SGS714" s="41"/>
      <c r="SGT714" s="36"/>
      <c r="SGU714" s="34"/>
      <c r="SGV714" s="34"/>
      <c r="SGW714" s="37"/>
      <c r="SGX714" s="38"/>
      <c r="SGY714" s="34"/>
      <c r="SGZ714" s="39"/>
      <c r="SHA714" s="39"/>
      <c r="SHB714" s="39"/>
      <c r="SHC714" s="39"/>
      <c r="SHD714" s="39"/>
      <c r="SHE714" s="39"/>
      <c r="SHF714" s="39"/>
      <c r="SHG714" s="39"/>
      <c r="SHH714" s="39"/>
      <c r="SHI714" s="39"/>
      <c r="SHJ714" s="39"/>
      <c r="SHK714" s="37"/>
      <c r="SHL714" s="37"/>
      <c r="SHM714" s="37"/>
      <c r="SHN714" s="37"/>
      <c r="SHO714" s="34"/>
      <c r="SHP714" s="40"/>
      <c r="SHQ714" s="34"/>
      <c r="SHR714" s="34"/>
      <c r="SHS714" s="35"/>
      <c r="SHT714" s="36"/>
      <c r="SHU714" s="37"/>
      <c r="SHV714" s="34"/>
      <c r="SHW714" s="34"/>
      <c r="SHX714" s="41"/>
      <c r="SHY714" s="41"/>
      <c r="SHZ714" s="41"/>
      <c r="SIA714" s="41"/>
      <c r="SIB714" s="36"/>
      <c r="SIC714" s="41"/>
      <c r="SID714" s="36"/>
      <c r="SIE714" s="34"/>
      <c r="SIF714" s="34"/>
      <c r="SIG714" s="37"/>
      <c r="SIH714" s="38"/>
      <c r="SII714" s="34"/>
      <c r="SIJ714" s="39"/>
      <c r="SIK714" s="39"/>
      <c r="SIL714" s="39"/>
      <c r="SIM714" s="39"/>
      <c r="SIN714" s="39"/>
      <c r="SIO714" s="39"/>
      <c r="SIP714" s="39"/>
      <c r="SIQ714" s="39"/>
      <c r="SIR714" s="39"/>
      <c r="SIS714" s="39"/>
      <c r="SIT714" s="39"/>
      <c r="SIU714" s="37"/>
      <c r="SIV714" s="37"/>
      <c r="SIW714" s="37"/>
      <c r="SIX714" s="37"/>
      <c r="SIY714" s="34"/>
      <c r="SIZ714" s="40"/>
      <c r="SJA714" s="34"/>
      <c r="SJB714" s="34"/>
      <c r="SJC714" s="35"/>
      <c r="SJD714" s="36"/>
      <c r="SJE714" s="37"/>
      <c r="SJF714" s="34"/>
      <c r="SJG714" s="34"/>
      <c r="SJH714" s="41"/>
      <c r="SJI714" s="41"/>
      <c r="SJJ714" s="41"/>
      <c r="SJK714" s="41"/>
      <c r="SJL714" s="36"/>
      <c r="SJM714" s="41"/>
      <c r="SJN714" s="36"/>
      <c r="SJO714" s="34"/>
      <c r="SJP714" s="34"/>
      <c r="SJQ714" s="37"/>
      <c r="SJR714" s="38"/>
      <c r="SJS714" s="34"/>
      <c r="SJT714" s="39"/>
      <c r="SJU714" s="39"/>
      <c r="SJV714" s="39"/>
      <c r="SJW714" s="39"/>
      <c r="SJX714" s="39"/>
      <c r="SJY714" s="39"/>
      <c r="SJZ714" s="39"/>
      <c r="SKA714" s="39"/>
      <c r="SKB714" s="39"/>
      <c r="SKC714" s="39"/>
      <c r="SKD714" s="39"/>
      <c r="SKE714" s="37"/>
      <c r="SKF714" s="37"/>
      <c r="SKG714" s="37"/>
      <c r="SKH714" s="37"/>
      <c r="SKI714" s="34"/>
      <c r="SKJ714" s="40"/>
      <c r="SKK714" s="34"/>
      <c r="SKL714" s="34"/>
      <c r="SKM714" s="35"/>
      <c r="SKN714" s="36"/>
      <c r="SKO714" s="37"/>
      <c r="SKP714" s="34"/>
      <c r="SKQ714" s="34"/>
      <c r="SKR714" s="41"/>
      <c r="SKS714" s="41"/>
      <c r="SKT714" s="41"/>
      <c r="SKU714" s="41"/>
      <c r="SKV714" s="36"/>
      <c r="SKW714" s="41"/>
      <c r="SKX714" s="36"/>
      <c r="SKY714" s="34"/>
      <c r="SKZ714" s="34"/>
      <c r="SLA714" s="37"/>
      <c r="SLB714" s="38"/>
      <c r="SLC714" s="34"/>
      <c r="SLD714" s="39"/>
      <c r="SLE714" s="39"/>
      <c r="SLF714" s="39"/>
      <c r="SLG714" s="39"/>
      <c r="SLH714" s="39"/>
      <c r="SLI714" s="39"/>
      <c r="SLJ714" s="39"/>
      <c r="SLK714" s="39"/>
      <c r="SLL714" s="39"/>
      <c r="SLM714" s="39"/>
      <c r="SLN714" s="39"/>
      <c r="SLO714" s="37"/>
      <c r="SLP714" s="37"/>
      <c r="SLQ714" s="37"/>
      <c r="SLR714" s="37"/>
      <c r="SLS714" s="34"/>
      <c r="SLT714" s="40"/>
      <c r="SLU714" s="34"/>
      <c r="SLV714" s="34"/>
      <c r="SLW714" s="35"/>
      <c r="SLX714" s="36"/>
      <c r="SLY714" s="37"/>
      <c r="SLZ714" s="34"/>
      <c r="SMA714" s="34"/>
      <c r="SMB714" s="41"/>
      <c r="SMC714" s="41"/>
      <c r="SMD714" s="41"/>
      <c r="SME714" s="41"/>
      <c r="SMF714" s="36"/>
      <c r="SMG714" s="41"/>
      <c r="SMH714" s="36"/>
      <c r="SMI714" s="34"/>
      <c r="SMJ714" s="34"/>
      <c r="SMK714" s="37"/>
      <c r="SML714" s="38"/>
      <c r="SMM714" s="34"/>
      <c r="SMN714" s="39"/>
      <c r="SMO714" s="39"/>
      <c r="SMP714" s="39"/>
      <c r="SMQ714" s="39"/>
      <c r="SMR714" s="39"/>
      <c r="SMS714" s="39"/>
      <c r="SMT714" s="39"/>
      <c r="SMU714" s="39"/>
      <c r="SMV714" s="39"/>
      <c r="SMW714" s="39"/>
      <c r="SMX714" s="39"/>
      <c r="SMY714" s="37"/>
      <c r="SMZ714" s="37"/>
      <c r="SNA714" s="37"/>
      <c r="SNB714" s="37"/>
      <c r="SNC714" s="34"/>
      <c r="SND714" s="40"/>
      <c r="SNE714" s="34"/>
      <c r="SNF714" s="34"/>
      <c r="SNG714" s="35"/>
      <c r="SNH714" s="36"/>
      <c r="SNI714" s="37"/>
      <c r="SNJ714" s="34"/>
      <c r="SNK714" s="34"/>
      <c r="SNL714" s="41"/>
      <c r="SNM714" s="41"/>
      <c r="SNN714" s="41"/>
      <c r="SNO714" s="41"/>
      <c r="SNP714" s="36"/>
      <c r="SNQ714" s="41"/>
      <c r="SNR714" s="36"/>
      <c r="SNS714" s="34"/>
      <c r="SNT714" s="34"/>
      <c r="SNU714" s="37"/>
      <c r="SNV714" s="38"/>
      <c r="SNW714" s="34"/>
      <c r="SNX714" s="39"/>
      <c r="SNY714" s="39"/>
      <c r="SNZ714" s="39"/>
      <c r="SOA714" s="39"/>
      <c r="SOB714" s="39"/>
      <c r="SOC714" s="39"/>
      <c r="SOD714" s="39"/>
      <c r="SOE714" s="39"/>
      <c r="SOF714" s="39"/>
      <c r="SOG714" s="39"/>
      <c r="SOH714" s="39"/>
      <c r="SOI714" s="37"/>
      <c r="SOJ714" s="37"/>
      <c r="SOK714" s="37"/>
      <c r="SOL714" s="37"/>
      <c r="SOM714" s="34"/>
      <c r="SON714" s="40"/>
      <c r="SOO714" s="34"/>
      <c r="SOP714" s="34"/>
      <c r="SOQ714" s="35"/>
      <c r="SOR714" s="36"/>
      <c r="SOS714" s="37"/>
      <c r="SOT714" s="34"/>
      <c r="SOU714" s="34"/>
      <c r="SOV714" s="41"/>
      <c r="SOW714" s="41"/>
      <c r="SOX714" s="41"/>
      <c r="SOY714" s="41"/>
      <c r="SOZ714" s="36"/>
      <c r="SPA714" s="41"/>
      <c r="SPB714" s="36"/>
      <c r="SPC714" s="34"/>
      <c r="SPD714" s="34"/>
      <c r="SPE714" s="37"/>
      <c r="SPF714" s="38"/>
      <c r="SPG714" s="34"/>
      <c r="SPH714" s="39"/>
      <c r="SPI714" s="39"/>
      <c r="SPJ714" s="39"/>
      <c r="SPK714" s="39"/>
      <c r="SPL714" s="39"/>
      <c r="SPM714" s="39"/>
      <c r="SPN714" s="39"/>
      <c r="SPO714" s="39"/>
      <c r="SPP714" s="39"/>
      <c r="SPQ714" s="39"/>
      <c r="SPR714" s="39"/>
      <c r="SPS714" s="37"/>
      <c r="SPT714" s="37"/>
      <c r="SPU714" s="37"/>
      <c r="SPV714" s="37"/>
      <c r="SPW714" s="34"/>
      <c r="SPX714" s="40"/>
      <c r="SPY714" s="34"/>
      <c r="SPZ714" s="34"/>
      <c r="SQA714" s="35"/>
      <c r="SQB714" s="36"/>
      <c r="SQC714" s="37"/>
      <c r="SQD714" s="34"/>
      <c r="SQE714" s="34"/>
      <c r="SQF714" s="41"/>
      <c r="SQG714" s="41"/>
      <c r="SQH714" s="41"/>
      <c r="SQI714" s="41"/>
      <c r="SQJ714" s="36"/>
      <c r="SQK714" s="41"/>
      <c r="SQL714" s="36"/>
      <c r="SQM714" s="34"/>
      <c r="SQN714" s="34"/>
      <c r="SQO714" s="37"/>
      <c r="SQP714" s="38"/>
      <c r="SQQ714" s="34"/>
      <c r="SQR714" s="39"/>
      <c r="SQS714" s="39"/>
      <c r="SQT714" s="39"/>
      <c r="SQU714" s="39"/>
      <c r="SQV714" s="39"/>
      <c r="SQW714" s="39"/>
      <c r="SQX714" s="39"/>
      <c r="SQY714" s="39"/>
      <c r="SQZ714" s="39"/>
      <c r="SRA714" s="39"/>
      <c r="SRB714" s="39"/>
      <c r="SRC714" s="37"/>
      <c r="SRD714" s="37"/>
      <c r="SRE714" s="37"/>
      <c r="SRF714" s="37"/>
      <c r="SRG714" s="34"/>
      <c r="SRH714" s="40"/>
      <c r="SRI714" s="34"/>
      <c r="SRJ714" s="34"/>
      <c r="SRK714" s="35"/>
      <c r="SRL714" s="36"/>
      <c r="SRM714" s="37"/>
      <c r="SRN714" s="34"/>
      <c r="SRO714" s="34"/>
      <c r="SRP714" s="41"/>
      <c r="SRQ714" s="41"/>
      <c r="SRR714" s="41"/>
      <c r="SRS714" s="41"/>
      <c r="SRT714" s="36"/>
      <c r="SRU714" s="41"/>
      <c r="SRV714" s="36"/>
      <c r="SRW714" s="34"/>
      <c r="SRX714" s="34"/>
      <c r="SRY714" s="37"/>
      <c r="SRZ714" s="38"/>
      <c r="SSA714" s="34"/>
      <c r="SSB714" s="39"/>
      <c r="SSC714" s="39"/>
      <c r="SSD714" s="39"/>
      <c r="SSE714" s="39"/>
      <c r="SSF714" s="39"/>
      <c r="SSG714" s="39"/>
      <c r="SSH714" s="39"/>
      <c r="SSI714" s="39"/>
      <c r="SSJ714" s="39"/>
      <c r="SSK714" s="39"/>
      <c r="SSL714" s="39"/>
      <c r="SSM714" s="37"/>
      <c r="SSN714" s="37"/>
      <c r="SSO714" s="37"/>
      <c r="SSP714" s="37"/>
      <c r="SSQ714" s="34"/>
      <c r="SSR714" s="40"/>
      <c r="SSS714" s="34"/>
      <c r="SST714" s="34"/>
      <c r="SSU714" s="35"/>
      <c r="SSV714" s="36"/>
      <c r="SSW714" s="37"/>
      <c r="SSX714" s="34"/>
      <c r="SSY714" s="34"/>
      <c r="SSZ714" s="41"/>
      <c r="STA714" s="41"/>
      <c r="STB714" s="41"/>
      <c r="STC714" s="41"/>
      <c r="STD714" s="36"/>
      <c r="STE714" s="41"/>
      <c r="STF714" s="36"/>
      <c r="STG714" s="34"/>
      <c r="STH714" s="34"/>
      <c r="STI714" s="37"/>
      <c r="STJ714" s="38"/>
      <c r="STK714" s="34"/>
      <c r="STL714" s="39"/>
      <c r="STM714" s="39"/>
      <c r="STN714" s="39"/>
      <c r="STO714" s="39"/>
      <c r="STP714" s="39"/>
      <c r="STQ714" s="39"/>
      <c r="STR714" s="39"/>
      <c r="STS714" s="39"/>
      <c r="STT714" s="39"/>
      <c r="STU714" s="39"/>
      <c r="STV714" s="39"/>
      <c r="STW714" s="37"/>
      <c r="STX714" s="37"/>
      <c r="STY714" s="37"/>
      <c r="STZ714" s="37"/>
      <c r="SUA714" s="34"/>
      <c r="SUB714" s="40"/>
      <c r="SUC714" s="34"/>
      <c r="SUD714" s="34"/>
      <c r="SUE714" s="35"/>
      <c r="SUF714" s="36"/>
      <c r="SUG714" s="37"/>
      <c r="SUH714" s="34"/>
      <c r="SUI714" s="34"/>
      <c r="SUJ714" s="41"/>
      <c r="SUK714" s="41"/>
      <c r="SUL714" s="41"/>
      <c r="SUM714" s="41"/>
      <c r="SUN714" s="36"/>
      <c r="SUO714" s="41"/>
      <c r="SUP714" s="36"/>
      <c r="SUQ714" s="34"/>
      <c r="SUR714" s="34"/>
      <c r="SUS714" s="37"/>
      <c r="SUT714" s="38"/>
      <c r="SUU714" s="34"/>
      <c r="SUV714" s="39"/>
      <c r="SUW714" s="39"/>
      <c r="SUX714" s="39"/>
      <c r="SUY714" s="39"/>
      <c r="SUZ714" s="39"/>
      <c r="SVA714" s="39"/>
      <c r="SVB714" s="39"/>
      <c r="SVC714" s="39"/>
      <c r="SVD714" s="39"/>
      <c r="SVE714" s="39"/>
      <c r="SVF714" s="39"/>
      <c r="SVG714" s="37"/>
      <c r="SVH714" s="37"/>
      <c r="SVI714" s="37"/>
      <c r="SVJ714" s="37"/>
      <c r="SVK714" s="34"/>
      <c r="SVL714" s="40"/>
      <c r="SVM714" s="34"/>
      <c r="SVN714" s="34"/>
      <c r="SVO714" s="35"/>
      <c r="SVP714" s="36"/>
      <c r="SVQ714" s="37"/>
      <c r="SVR714" s="34"/>
      <c r="SVS714" s="34"/>
      <c r="SVT714" s="41"/>
      <c r="SVU714" s="41"/>
      <c r="SVV714" s="41"/>
      <c r="SVW714" s="41"/>
      <c r="SVX714" s="36"/>
      <c r="SVY714" s="41"/>
      <c r="SVZ714" s="36"/>
      <c r="SWA714" s="34"/>
      <c r="SWB714" s="34"/>
      <c r="SWC714" s="37"/>
      <c r="SWD714" s="38"/>
      <c r="SWE714" s="34"/>
      <c r="SWF714" s="39"/>
      <c r="SWG714" s="39"/>
      <c r="SWH714" s="39"/>
      <c r="SWI714" s="39"/>
      <c r="SWJ714" s="39"/>
      <c r="SWK714" s="39"/>
      <c r="SWL714" s="39"/>
      <c r="SWM714" s="39"/>
      <c r="SWN714" s="39"/>
      <c r="SWO714" s="39"/>
      <c r="SWP714" s="39"/>
      <c r="SWQ714" s="37"/>
      <c r="SWR714" s="37"/>
      <c r="SWS714" s="37"/>
      <c r="SWT714" s="37"/>
      <c r="SWU714" s="34"/>
      <c r="SWV714" s="40"/>
      <c r="SWW714" s="34"/>
      <c r="SWX714" s="34"/>
      <c r="SWY714" s="35"/>
      <c r="SWZ714" s="36"/>
      <c r="SXA714" s="37"/>
      <c r="SXB714" s="34"/>
      <c r="SXC714" s="34"/>
      <c r="SXD714" s="41"/>
      <c r="SXE714" s="41"/>
      <c r="SXF714" s="41"/>
      <c r="SXG714" s="41"/>
      <c r="SXH714" s="36"/>
      <c r="SXI714" s="41"/>
      <c r="SXJ714" s="36"/>
      <c r="SXK714" s="34"/>
      <c r="SXL714" s="34"/>
      <c r="SXM714" s="37"/>
      <c r="SXN714" s="38"/>
      <c r="SXO714" s="34"/>
      <c r="SXP714" s="39"/>
      <c r="SXQ714" s="39"/>
      <c r="SXR714" s="39"/>
      <c r="SXS714" s="39"/>
      <c r="SXT714" s="39"/>
      <c r="SXU714" s="39"/>
      <c r="SXV714" s="39"/>
      <c r="SXW714" s="39"/>
      <c r="SXX714" s="39"/>
      <c r="SXY714" s="39"/>
      <c r="SXZ714" s="39"/>
      <c r="SYA714" s="37"/>
      <c r="SYB714" s="37"/>
      <c r="SYC714" s="37"/>
      <c r="SYD714" s="37"/>
      <c r="SYE714" s="34"/>
      <c r="SYF714" s="40"/>
      <c r="SYG714" s="34"/>
      <c r="SYH714" s="34"/>
      <c r="SYI714" s="35"/>
      <c r="SYJ714" s="36"/>
      <c r="SYK714" s="37"/>
      <c r="SYL714" s="34"/>
      <c r="SYM714" s="34"/>
      <c r="SYN714" s="41"/>
      <c r="SYO714" s="41"/>
      <c r="SYP714" s="41"/>
      <c r="SYQ714" s="41"/>
      <c r="SYR714" s="36"/>
      <c r="SYS714" s="41"/>
      <c r="SYT714" s="36"/>
      <c r="SYU714" s="34"/>
      <c r="SYV714" s="34"/>
      <c r="SYW714" s="37"/>
      <c r="SYX714" s="38"/>
      <c r="SYY714" s="34"/>
      <c r="SYZ714" s="39"/>
      <c r="SZA714" s="39"/>
      <c r="SZB714" s="39"/>
      <c r="SZC714" s="39"/>
      <c r="SZD714" s="39"/>
      <c r="SZE714" s="39"/>
      <c r="SZF714" s="39"/>
      <c r="SZG714" s="39"/>
      <c r="SZH714" s="39"/>
      <c r="SZI714" s="39"/>
      <c r="SZJ714" s="39"/>
      <c r="SZK714" s="37"/>
      <c r="SZL714" s="37"/>
      <c r="SZM714" s="37"/>
      <c r="SZN714" s="37"/>
      <c r="SZO714" s="34"/>
      <c r="SZP714" s="40"/>
      <c r="SZQ714" s="34"/>
      <c r="SZR714" s="34"/>
      <c r="SZS714" s="35"/>
      <c r="SZT714" s="36"/>
      <c r="SZU714" s="37"/>
      <c r="SZV714" s="34"/>
      <c r="SZW714" s="34"/>
      <c r="SZX714" s="41"/>
      <c r="SZY714" s="41"/>
      <c r="SZZ714" s="41"/>
      <c r="TAA714" s="41"/>
      <c r="TAB714" s="36"/>
      <c r="TAC714" s="41"/>
      <c r="TAD714" s="36"/>
      <c r="TAE714" s="34"/>
      <c r="TAF714" s="34"/>
      <c r="TAG714" s="37"/>
      <c r="TAH714" s="38"/>
      <c r="TAI714" s="34"/>
      <c r="TAJ714" s="39"/>
      <c r="TAK714" s="39"/>
      <c r="TAL714" s="39"/>
      <c r="TAM714" s="39"/>
      <c r="TAN714" s="39"/>
      <c r="TAO714" s="39"/>
      <c r="TAP714" s="39"/>
      <c r="TAQ714" s="39"/>
      <c r="TAR714" s="39"/>
      <c r="TAS714" s="39"/>
      <c r="TAT714" s="39"/>
      <c r="TAU714" s="37"/>
      <c r="TAV714" s="37"/>
      <c r="TAW714" s="37"/>
      <c r="TAX714" s="37"/>
      <c r="TAY714" s="34"/>
      <c r="TAZ714" s="40"/>
      <c r="TBA714" s="34"/>
      <c r="TBB714" s="34"/>
      <c r="TBC714" s="35"/>
      <c r="TBD714" s="36"/>
      <c r="TBE714" s="37"/>
      <c r="TBF714" s="34"/>
      <c r="TBG714" s="34"/>
      <c r="TBH714" s="41"/>
      <c r="TBI714" s="41"/>
      <c r="TBJ714" s="41"/>
      <c r="TBK714" s="41"/>
      <c r="TBL714" s="36"/>
      <c r="TBM714" s="41"/>
      <c r="TBN714" s="36"/>
      <c r="TBO714" s="34"/>
      <c r="TBP714" s="34"/>
      <c r="TBQ714" s="37"/>
      <c r="TBR714" s="38"/>
      <c r="TBS714" s="34"/>
      <c r="TBT714" s="39"/>
      <c r="TBU714" s="39"/>
      <c r="TBV714" s="39"/>
      <c r="TBW714" s="39"/>
      <c r="TBX714" s="39"/>
      <c r="TBY714" s="39"/>
      <c r="TBZ714" s="39"/>
      <c r="TCA714" s="39"/>
      <c r="TCB714" s="39"/>
      <c r="TCC714" s="39"/>
      <c r="TCD714" s="39"/>
      <c r="TCE714" s="37"/>
      <c r="TCF714" s="37"/>
      <c r="TCG714" s="37"/>
      <c r="TCH714" s="37"/>
      <c r="TCI714" s="34"/>
      <c r="TCJ714" s="40"/>
      <c r="TCK714" s="34"/>
      <c r="TCL714" s="34"/>
      <c r="TCM714" s="35"/>
      <c r="TCN714" s="36"/>
      <c r="TCO714" s="37"/>
      <c r="TCP714" s="34"/>
      <c r="TCQ714" s="34"/>
      <c r="TCR714" s="41"/>
      <c r="TCS714" s="41"/>
      <c r="TCT714" s="41"/>
      <c r="TCU714" s="41"/>
      <c r="TCV714" s="36"/>
      <c r="TCW714" s="41"/>
      <c r="TCX714" s="36"/>
      <c r="TCY714" s="34"/>
      <c r="TCZ714" s="34"/>
      <c r="TDA714" s="37"/>
      <c r="TDB714" s="38"/>
      <c r="TDC714" s="34"/>
      <c r="TDD714" s="39"/>
      <c r="TDE714" s="39"/>
      <c r="TDF714" s="39"/>
      <c r="TDG714" s="39"/>
      <c r="TDH714" s="39"/>
      <c r="TDI714" s="39"/>
      <c r="TDJ714" s="39"/>
      <c r="TDK714" s="39"/>
      <c r="TDL714" s="39"/>
      <c r="TDM714" s="39"/>
      <c r="TDN714" s="39"/>
      <c r="TDO714" s="37"/>
      <c r="TDP714" s="37"/>
      <c r="TDQ714" s="37"/>
      <c r="TDR714" s="37"/>
      <c r="TDS714" s="34"/>
      <c r="TDT714" s="40"/>
      <c r="TDU714" s="34"/>
      <c r="TDV714" s="34"/>
      <c r="TDW714" s="35"/>
      <c r="TDX714" s="36"/>
      <c r="TDY714" s="37"/>
      <c r="TDZ714" s="34"/>
      <c r="TEA714" s="34"/>
      <c r="TEB714" s="41"/>
      <c r="TEC714" s="41"/>
      <c r="TED714" s="41"/>
      <c r="TEE714" s="41"/>
      <c r="TEF714" s="36"/>
      <c r="TEG714" s="41"/>
      <c r="TEH714" s="36"/>
      <c r="TEI714" s="34"/>
      <c r="TEJ714" s="34"/>
      <c r="TEK714" s="37"/>
      <c r="TEL714" s="38"/>
      <c r="TEM714" s="34"/>
      <c r="TEN714" s="39"/>
      <c r="TEO714" s="39"/>
      <c r="TEP714" s="39"/>
      <c r="TEQ714" s="39"/>
      <c r="TER714" s="39"/>
      <c r="TES714" s="39"/>
      <c r="TET714" s="39"/>
      <c r="TEU714" s="39"/>
      <c r="TEV714" s="39"/>
      <c r="TEW714" s="39"/>
      <c r="TEX714" s="39"/>
      <c r="TEY714" s="37"/>
      <c r="TEZ714" s="37"/>
      <c r="TFA714" s="37"/>
      <c r="TFB714" s="37"/>
      <c r="TFC714" s="34"/>
      <c r="TFD714" s="40"/>
      <c r="TFE714" s="34"/>
      <c r="TFF714" s="34"/>
      <c r="TFG714" s="35"/>
      <c r="TFH714" s="36"/>
      <c r="TFI714" s="37"/>
      <c r="TFJ714" s="34"/>
      <c r="TFK714" s="34"/>
      <c r="TFL714" s="41"/>
      <c r="TFM714" s="41"/>
      <c r="TFN714" s="41"/>
      <c r="TFO714" s="41"/>
      <c r="TFP714" s="36"/>
      <c r="TFQ714" s="41"/>
      <c r="TFR714" s="36"/>
      <c r="TFS714" s="34"/>
      <c r="TFT714" s="34"/>
      <c r="TFU714" s="37"/>
      <c r="TFV714" s="38"/>
      <c r="TFW714" s="34"/>
      <c r="TFX714" s="39"/>
      <c r="TFY714" s="39"/>
      <c r="TFZ714" s="39"/>
      <c r="TGA714" s="39"/>
      <c r="TGB714" s="39"/>
      <c r="TGC714" s="39"/>
      <c r="TGD714" s="39"/>
      <c r="TGE714" s="39"/>
      <c r="TGF714" s="39"/>
      <c r="TGG714" s="39"/>
      <c r="TGH714" s="39"/>
      <c r="TGI714" s="37"/>
      <c r="TGJ714" s="37"/>
      <c r="TGK714" s="37"/>
      <c r="TGL714" s="37"/>
      <c r="TGM714" s="34"/>
      <c r="TGN714" s="40"/>
      <c r="TGO714" s="34"/>
      <c r="TGP714" s="34"/>
      <c r="TGQ714" s="35"/>
      <c r="TGR714" s="36"/>
      <c r="TGS714" s="37"/>
      <c r="TGT714" s="34"/>
      <c r="TGU714" s="34"/>
      <c r="TGV714" s="41"/>
      <c r="TGW714" s="41"/>
      <c r="TGX714" s="41"/>
      <c r="TGY714" s="41"/>
      <c r="TGZ714" s="36"/>
      <c r="THA714" s="41"/>
      <c r="THB714" s="36"/>
      <c r="THC714" s="34"/>
      <c r="THD714" s="34"/>
      <c r="THE714" s="37"/>
      <c r="THF714" s="38"/>
      <c r="THG714" s="34"/>
      <c r="THH714" s="39"/>
      <c r="THI714" s="39"/>
      <c r="THJ714" s="39"/>
      <c r="THK714" s="39"/>
      <c r="THL714" s="39"/>
      <c r="THM714" s="39"/>
      <c r="THN714" s="39"/>
      <c r="THO714" s="39"/>
      <c r="THP714" s="39"/>
      <c r="THQ714" s="39"/>
      <c r="THR714" s="39"/>
      <c r="THS714" s="37"/>
      <c r="THT714" s="37"/>
      <c r="THU714" s="37"/>
      <c r="THV714" s="37"/>
      <c r="THW714" s="34"/>
      <c r="THX714" s="40"/>
      <c r="THY714" s="34"/>
      <c r="THZ714" s="34"/>
      <c r="TIA714" s="35"/>
      <c r="TIB714" s="36"/>
      <c r="TIC714" s="37"/>
      <c r="TID714" s="34"/>
      <c r="TIE714" s="34"/>
      <c r="TIF714" s="41"/>
      <c r="TIG714" s="41"/>
      <c r="TIH714" s="41"/>
      <c r="TII714" s="41"/>
      <c r="TIJ714" s="36"/>
      <c r="TIK714" s="41"/>
      <c r="TIL714" s="36"/>
      <c r="TIM714" s="34"/>
      <c r="TIN714" s="34"/>
      <c r="TIO714" s="37"/>
      <c r="TIP714" s="38"/>
      <c r="TIQ714" s="34"/>
      <c r="TIR714" s="39"/>
      <c r="TIS714" s="39"/>
      <c r="TIT714" s="39"/>
      <c r="TIU714" s="39"/>
      <c r="TIV714" s="39"/>
      <c r="TIW714" s="39"/>
      <c r="TIX714" s="39"/>
      <c r="TIY714" s="39"/>
      <c r="TIZ714" s="39"/>
      <c r="TJA714" s="39"/>
      <c r="TJB714" s="39"/>
      <c r="TJC714" s="37"/>
      <c r="TJD714" s="37"/>
      <c r="TJE714" s="37"/>
      <c r="TJF714" s="37"/>
      <c r="TJG714" s="34"/>
      <c r="TJH714" s="40"/>
      <c r="TJI714" s="34"/>
      <c r="TJJ714" s="34"/>
      <c r="TJK714" s="35"/>
      <c r="TJL714" s="36"/>
      <c r="TJM714" s="37"/>
      <c r="TJN714" s="34"/>
      <c r="TJO714" s="34"/>
      <c r="TJP714" s="41"/>
      <c r="TJQ714" s="41"/>
      <c r="TJR714" s="41"/>
      <c r="TJS714" s="41"/>
      <c r="TJT714" s="36"/>
      <c r="TJU714" s="41"/>
      <c r="TJV714" s="36"/>
      <c r="TJW714" s="34"/>
      <c r="TJX714" s="34"/>
      <c r="TJY714" s="37"/>
      <c r="TJZ714" s="38"/>
      <c r="TKA714" s="34"/>
      <c r="TKB714" s="39"/>
      <c r="TKC714" s="39"/>
      <c r="TKD714" s="39"/>
      <c r="TKE714" s="39"/>
      <c r="TKF714" s="39"/>
      <c r="TKG714" s="39"/>
      <c r="TKH714" s="39"/>
      <c r="TKI714" s="39"/>
      <c r="TKJ714" s="39"/>
      <c r="TKK714" s="39"/>
      <c r="TKL714" s="39"/>
      <c r="TKM714" s="37"/>
      <c r="TKN714" s="37"/>
      <c r="TKO714" s="37"/>
      <c r="TKP714" s="37"/>
      <c r="TKQ714" s="34"/>
      <c r="TKR714" s="40"/>
      <c r="TKS714" s="34"/>
      <c r="TKT714" s="34"/>
      <c r="TKU714" s="35"/>
      <c r="TKV714" s="36"/>
      <c r="TKW714" s="37"/>
      <c r="TKX714" s="34"/>
      <c r="TKY714" s="34"/>
      <c r="TKZ714" s="41"/>
      <c r="TLA714" s="41"/>
      <c r="TLB714" s="41"/>
      <c r="TLC714" s="41"/>
      <c r="TLD714" s="36"/>
      <c r="TLE714" s="41"/>
      <c r="TLF714" s="36"/>
      <c r="TLG714" s="34"/>
      <c r="TLH714" s="34"/>
      <c r="TLI714" s="37"/>
      <c r="TLJ714" s="38"/>
      <c r="TLK714" s="34"/>
      <c r="TLL714" s="39"/>
      <c r="TLM714" s="39"/>
      <c r="TLN714" s="39"/>
      <c r="TLO714" s="39"/>
      <c r="TLP714" s="39"/>
      <c r="TLQ714" s="39"/>
      <c r="TLR714" s="39"/>
      <c r="TLS714" s="39"/>
      <c r="TLT714" s="39"/>
      <c r="TLU714" s="39"/>
      <c r="TLV714" s="39"/>
      <c r="TLW714" s="37"/>
      <c r="TLX714" s="37"/>
      <c r="TLY714" s="37"/>
      <c r="TLZ714" s="37"/>
      <c r="TMA714" s="34"/>
      <c r="TMB714" s="40"/>
      <c r="TMC714" s="34"/>
      <c r="TMD714" s="34"/>
      <c r="TME714" s="35"/>
      <c r="TMF714" s="36"/>
      <c r="TMG714" s="37"/>
      <c r="TMH714" s="34"/>
      <c r="TMI714" s="34"/>
      <c r="TMJ714" s="41"/>
      <c r="TMK714" s="41"/>
      <c r="TML714" s="41"/>
      <c r="TMM714" s="41"/>
      <c r="TMN714" s="36"/>
      <c r="TMO714" s="41"/>
      <c r="TMP714" s="36"/>
      <c r="TMQ714" s="34"/>
      <c r="TMR714" s="34"/>
      <c r="TMS714" s="37"/>
      <c r="TMT714" s="38"/>
      <c r="TMU714" s="34"/>
      <c r="TMV714" s="39"/>
      <c r="TMW714" s="39"/>
      <c r="TMX714" s="39"/>
      <c r="TMY714" s="39"/>
      <c r="TMZ714" s="39"/>
      <c r="TNA714" s="39"/>
      <c r="TNB714" s="39"/>
      <c r="TNC714" s="39"/>
      <c r="TND714" s="39"/>
      <c r="TNE714" s="39"/>
      <c r="TNF714" s="39"/>
      <c r="TNG714" s="37"/>
      <c r="TNH714" s="37"/>
      <c r="TNI714" s="37"/>
      <c r="TNJ714" s="37"/>
      <c r="TNK714" s="34"/>
      <c r="TNL714" s="40"/>
      <c r="TNM714" s="34"/>
      <c r="TNN714" s="34"/>
      <c r="TNO714" s="35"/>
      <c r="TNP714" s="36"/>
      <c r="TNQ714" s="37"/>
      <c r="TNR714" s="34"/>
      <c r="TNS714" s="34"/>
      <c r="TNT714" s="41"/>
      <c r="TNU714" s="41"/>
      <c r="TNV714" s="41"/>
      <c r="TNW714" s="41"/>
      <c r="TNX714" s="36"/>
      <c r="TNY714" s="41"/>
      <c r="TNZ714" s="36"/>
      <c r="TOA714" s="34"/>
      <c r="TOB714" s="34"/>
      <c r="TOC714" s="37"/>
      <c r="TOD714" s="38"/>
      <c r="TOE714" s="34"/>
      <c r="TOF714" s="39"/>
      <c r="TOG714" s="39"/>
      <c r="TOH714" s="39"/>
      <c r="TOI714" s="39"/>
      <c r="TOJ714" s="39"/>
      <c r="TOK714" s="39"/>
      <c r="TOL714" s="39"/>
      <c r="TOM714" s="39"/>
      <c r="TON714" s="39"/>
      <c r="TOO714" s="39"/>
      <c r="TOP714" s="39"/>
      <c r="TOQ714" s="37"/>
      <c r="TOR714" s="37"/>
      <c r="TOS714" s="37"/>
      <c r="TOT714" s="37"/>
      <c r="TOU714" s="34"/>
      <c r="TOV714" s="40"/>
      <c r="TOW714" s="34"/>
      <c r="TOX714" s="34"/>
      <c r="TOY714" s="35"/>
      <c r="TOZ714" s="36"/>
      <c r="TPA714" s="37"/>
      <c r="TPB714" s="34"/>
      <c r="TPC714" s="34"/>
      <c r="TPD714" s="41"/>
      <c r="TPE714" s="41"/>
      <c r="TPF714" s="41"/>
      <c r="TPG714" s="41"/>
      <c r="TPH714" s="36"/>
      <c r="TPI714" s="41"/>
      <c r="TPJ714" s="36"/>
      <c r="TPK714" s="34"/>
      <c r="TPL714" s="34"/>
      <c r="TPM714" s="37"/>
      <c r="TPN714" s="38"/>
      <c r="TPO714" s="34"/>
      <c r="TPP714" s="39"/>
      <c r="TPQ714" s="39"/>
      <c r="TPR714" s="39"/>
      <c r="TPS714" s="39"/>
      <c r="TPT714" s="39"/>
      <c r="TPU714" s="39"/>
      <c r="TPV714" s="39"/>
      <c r="TPW714" s="39"/>
      <c r="TPX714" s="39"/>
      <c r="TPY714" s="39"/>
      <c r="TPZ714" s="39"/>
      <c r="TQA714" s="37"/>
      <c r="TQB714" s="37"/>
      <c r="TQC714" s="37"/>
      <c r="TQD714" s="37"/>
      <c r="TQE714" s="34"/>
      <c r="TQF714" s="40"/>
      <c r="TQG714" s="34"/>
      <c r="TQH714" s="34"/>
      <c r="TQI714" s="35"/>
      <c r="TQJ714" s="36"/>
      <c r="TQK714" s="37"/>
      <c r="TQL714" s="34"/>
      <c r="TQM714" s="34"/>
      <c r="TQN714" s="41"/>
      <c r="TQO714" s="41"/>
      <c r="TQP714" s="41"/>
      <c r="TQQ714" s="41"/>
      <c r="TQR714" s="36"/>
      <c r="TQS714" s="41"/>
      <c r="TQT714" s="36"/>
      <c r="TQU714" s="34"/>
      <c r="TQV714" s="34"/>
      <c r="TQW714" s="37"/>
      <c r="TQX714" s="38"/>
      <c r="TQY714" s="34"/>
      <c r="TQZ714" s="39"/>
      <c r="TRA714" s="39"/>
      <c r="TRB714" s="39"/>
      <c r="TRC714" s="39"/>
      <c r="TRD714" s="39"/>
      <c r="TRE714" s="39"/>
      <c r="TRF714" s="39"/>
      <c r="TRG714" s="39"/>
      <c r="TRH714" s="39"/>
      <c r="TRI714" s="39"/>
      <c r="TRJ714" s="39"/>
      <c r="TRK714" s="37"/>
      <c r="TRL714" s="37"/>
      <c r="TRM714" s="37"/>
      <c r="TRN714" s="37"/>
      <c r="TRO714" s="34"/>
      <c r="TRP714" s="40"/>
      <c r="TRQ714" s="34"/>
      <c r="TRR714" s="34"/>
      <c r="TRS714" s="35"/>
      <c r="TRT714" s="36"/>
      <c r="TRU714" s="37"/>
      <c r="TRV714" s="34"/>
      <c r="TRW714" s="34"/>
      <c r="TRX714" s="41"/>
      <c r="TRY714" s="41"/>
      <c r="TRZ714" s="41"/>
      <c r="TSA714" s="41"/>
      <c r="TSB714" s="36"/>
      <c r="TSC714" s="41"/>
      <c r="TSD714" s="36"/>
      <c r="TSE714" s="34"/>
      <c r="TSF714" s="34"/>
      <c r="TSG714" s="37"/>
      <c r="TSH714" s="38"/>
      <c r="TSI714" s="34"/>
      <c r="TSJ714" s="39"/>
      <c r="TSK714" s="39"/>
      <c r="TSL714" s="39"/>
      <c r="TSM714" s="39"/>
      <c r="TSN714" s="39"/>
      <c r="TSO714" s="39"/>
      <c r="TSP714" s="39"/>
      <c r="TSQ714" s="39"/>
      <c r="TSR714" s="39"/>
      <c r="TSS714" s="39"/>
      <c r="TST714" s="39"/>
      <c r="TSU714" s="37"/>
      <c r="TSV714" s="37"/>
      <c r="TSW714" s="37"/>
      <c r="TSX714" s="37"/>
      <c r="TSY714" s="34"/>
      <c r="TSZ714" s="40"/>
      <c r="TTA714" s="34"/>
      <c r="TTB714" s="34"/>
      <c r="TTC714" s="35"/>
      <c r="TTD714" s="36"/>
      <c r="TTE714" s="37"/>
      <c r="TTF714" s="34"/>
      <c r="TTG714" s="34"/>
      <c r="TTH714" s="41"/>
      <c r="TTI714" s="41"/>
      <c r="TTJ714" s="41"/>
      <c r="TTK714" s="41"/>
      <c r="TTL714" s="36"/>
      <c r="TTM714" s="41"/>
      <c r="TTN714" s="36"/>
      <c r="TTO714" s="34"/>
      <c r="TTP714" s="34"/>
      <c r="TTQ714" s="37"/>
      <c r="TTR714" s="38"/>
      <c r="TTS714" s="34"/>
      <c r="TTT714" s="39"/>
      <c r="TTU714" s="39"/>
      <c r="TTV714" s="39"/>
      <c r="TTW714" s="39"/>
      <c r="TTX714" s="39"/>
      <c r="TTY714" s="39"/>
      <c r="TTZ714" s="39"/>
      <c r="TUA714" s="39"/>
      <c r="TUB714" s="39"/>
      <c r="TUC714" s="39"/>
      <c r="TUD714" s="39"/>
      <c r="TUE714" s="37"/>
      <c r="TUF714" s="37"/>
      <c r="TUG714" s="37"/>
      <c r="TUH714" s="37"/>
      <c r="TUI714" s="34"/>
      <c r="TUJ714" s="40"/>
      <c r="TUK714" s="34"/>
      <c r="TUL714" s="34"/>
      <c r="TUM714" s="35"/>
      <c r="TUN714" s="36"/>
      <c r="TUO714" s="37"/>
      <c r="TUP714" s="34"/>
      <c r="TUQ714" s="34"/>
      <c r="TUR714" s="41"/>
      <c r="TUS714" s="41"/>
      <c r="TUT714" s="41"/>
      <c r="TUU714" s="41"/>
      <c r="TUV714" s="36"/>
      <c r="TUW714" s="41"/>
      <c r="TUX714" s="36"/>
      <c r="TUY714" s="34"/>
      <c r="TUZ714" s="34"/>
      <c r="TVA714" s="37"/>
      <c r="TVB714" s="38"/>
      <c r="TVC714" s="34"/>
      <c r="TVD714" s="39"/>
      <c r="TVE714" s="39"/>
      <c r="TVF714" s="39"/>
      <c r="TVG714" s="39"/>
      <c r="TVH714" s="39"/>
      <c r="TVI714" s="39"/>
      <c r="TVJ714" s="39"/>
      <c r="TVK714" s="39"/>
      <c r="TVL714" s="39"/>
      <c r="TVM714" s="39"/>
      <c r="TVN714" s="39"/>
      <c r="TVO714" s="37"/>
      <c r="TVP714" s="37"/>
      <c r="TVQ714" s="37"/>
      <c r="TVR714" s="37"/>
      <c r="TVS714" s="34"/>
      <c r="TVT714" s="40"/>
      <c r="TVU714" s="34"/>
      <c r="TVV714" s="34"/>
      <c r="TVW714" s="35"/>
      <c r="TVX714" s="36"/>
      <c r="TVY714" s="37"/>
      <c r="TVZ714" s="34"/>
      <c r="TWA714" s="34"/>
      <c r="TWB714" s="41"/>
      <c r="TWC714" s="41"/>
      <c r="TWD714" s="41"/>
      <c r="TWE714" s="41"/>
      <c r="TWF714" s="36"/>
      <c r="TWG714" s="41"/>
      <c r="TWH714" s="36"/>
      <c r="TWI714" s="34"/>
      <c r="TWJ714" s="34"/>
      <c r="TWK714" s="37"/>
      <c r="TWL714" s="38"/>
      <c r="TWM714" s="34"/>
      <c r="TWN714" s="39"/>
      <c r="TWO714" s="39"/>
      <c r="TWP714" s="39"/>
      <c r="TWQ714" s="39"/>
      <c r="TWR714" s="39"/>
      <c r="TWS714" s="39"/>
      <c r="TWT714" s="39"/>
      <c r="TWU714" s="39"/>
      <c r="TWV714" s="39"/>
      <c r="TWW714" s="39"/>
      <c r="TWX714" s="39"/>
      <c r="TWY714" s="37"/>
      <c r="TWZ714" s="37"/>
      <c r="TXA714" s="37"/>
      <c r="TXB714" s="37"/>
      <c r="TXC714" s="34"/>
      <c r="TXD714" s="40"/>
      <c r="TXE714" s="34"/>
      <c r="TXF714" s="34"/>
      <c r="TXG714" s="35"/>
      <c r="TXH714" s="36"/>
      <c r="TXI714" s="37"/>
      <c r="TXJ714" s="34"/>
      <c r="TXK714" s="34"/>
      <c r="TXL714" s="41"/>
      <c r="TXM714" s="41"/>
      <c r="TXN714" s="41"/>
      <c r="TXO714" s="41"/>
      <c r="TXP714" s="36"/>
      <c r="TXQ714" s="41"/>
      <c r="TXR714" s="36"/>
      <c r="TXS714" s="34"/>
      <c r="TXT714" s="34"/>
      <c r="TXU714" s="37"/>
      <c r="TXV714" s="38"/>
      <c r="TXW714" s="34"/>
      <c r="TXX714" s="39"/>
      <c r="TXY714" s="39"/>
      <c r="TXZ714" s="39"/>
      <c r="TYA714" s="39"/>
      <c r="TYB714" s="39"/>
      <c r="TYC714" s="39"/>
      <c r="TYD714" s="39"/>
      <c r="TYE714" s="39"/>
      <c r="TYF714" s="39"/>
      <c r="TYG714" s="39"/>
      <c r="TYH714" s="39"/>
      <c r="TYI714" s="37"/>
      <c r="TYJ714" s="37"/>
      <c r="TYK714" s="37"/>
      <c r="TYL714" s="37"/>
      <c r="TYM714" s="34"/>
      <c r="TYN714" s="40"/>
      <c r="TYO714" s="34"/>
      <c r="TYP714" s="34"/>
      <c r="TYQ714" s="35"/>
      <c r="TYR714" s="36"/>
      <c r="TYS714" s="37"/>
      <c r="TYT714" s="34"/>
      <c r="TYU714" s="34"/>
      <c r="TYV714" s="41"/>
      <c r="TYW714" s="41"/>
      <c r="TYX714" s="41"/>
      <c r="TYY714" s="41"/>
      <c r="TYZ714" s="36"/>
      <c r="TZA714" s="41"/>
      <c r="TZB714" s="36"/>
      <c r="TZC714" s="34"/>
      <c r="TZD714" s="34"/>
      <c r="TZE714" s="37"/>
      <c r="TZF714" s="38"/>
      <c r="TZG714" s="34"/>
      <c r="TZH714" s="39"/>
      <c r="TZI714" s="39"/>
      <c r="TZJ714" s="39"/>
      <c r="TZK714" s="39"/>
      <c r="TZL714" s="39"/>
      <c r="TZM714" s="39"/>
      <c r="TZN714" s="39"/>
      <c r="TZO714" s="39"/>
      <c r="TZP714" s="39"/>
      <c r="TZQ714" s="39"/>
      <c r="TZR714" s="39"/>
      <c r="TZS714" s="37"/>
      <c r="TZT714" s="37"/>
      <c r="TZU714" s="37"/>
      <c r="TZV714" s="37"/>
      <c r="TZW714" s="34"/>
      <c r="TZX714" s="40"/>
      <c r="TZY714" s="34"/>
      <c r="TZZ714" s="34"/>
      <c r="UAA714" s="35"/>
      <c r="UAB714" s="36"/>
      <c r="UAC714" s="37"/>
      <c r="UAD714" s="34"/>
      <c r="UAE714" s="34"/>
      <c r="UAF714" s="41"/>
      <c r="UAG714" s="41"/>
      <c r="UAH714" s="41"/>
      <c r="UAI714" s="41"/>
      <c r="UAJ714" s="36"/>
      <c r="UAK714" s="41"/>
      <c r="UAL714" s="36"/>
      <c r="UAM714" s="34"/>
      <c r="UAN714" s="34"/>
      <c r="UAO714" s="37"/>
      <c r="UAP714" s="38"/>
      <c r="UAQ714" s="34"/>
      <c r="UAR714" s="39"/>
      <c r="UAS714" s="39"/>
      <c r="UAT714" s="39"/>
      <c r="UAU714" s="39"/>
      <c r="UAV714" s="39"/>
      <c r="UAW714" s="39"/>
      <c r="UAX714" s="39"/>
      <c r="UAY714" s="39"/>
      <c r="UAZ714" s="39"/>
      <c r="UBA714" s="39"/>
      <c r="UBB714" s="39"/>
      <c r="UBC714" s="37"/>
      <c r="UBD714" s="37"/>
      <c r="UBE714" s="37"/>
      <c r="UBF714" s="37"/>
      <c r="UBG714" s="34"/>
      <c r="UBH714" s="40"/>
      <c r="UBI714" s="34"/>
      <c r="UBJ714" s="34"/>
      <c r="UBK714" s="35"/>
      <c r="UBL714" s="36"/>
      <c r="UBM714" s="37"/>
      <c r="UBN714" s="34"/>
      <c r="UBO714" s="34"/>
      <c r="UBP714" s="41"/>
      <c r="UBQ714" s="41"/>
      <c r="UBR714" s="41"/>
      <c r="UBS714" s="41"/>
      <c r="UBT714" s="36"/>
      <c r="UBU714" s="41"/>
      <c r="UBV714" s="36"/>
      <c r="UBW714" s="34"/>
      <c r="UBX714" s="34"/>
      <c r="UBY714" s="37"/>
      <c r="UBZ714" s="38"/>
      <c r="UCA714" s="34"/>
      <c r="UCB714" s="39"/>
      <c r="UCC714" s="39"/>
      <c r="UCD714" s="39"/>
      <c r="UCE714" s="39"/>
      <c r="UCF714" s="39"/>
      <c r="UCG714" s="39"/>
      <c r="UCH714" s="39"/>
      <c r="UCI714" s="39"/>
      <c r="UCJ714" s="39"/>
      <c r="UCK714" s="39"/>
      <c r="UCL714" s="39"/>
      <c r="UCM714" s="37"/>
      <c r="UCN714" s="37"/>
      <c r="UCO714" s="37"/>
      <c r="UCP714" s="37"/>
      <c r="UCQ714" s="34"/>
      <c r="UCR714" s="40"/>
      <c r="UCS714" s="34"/>
      <c r="UCT714" s="34"/>
      <c r="UCU714" s="35"/>
      <c r="UCV714" s="36"/>
      <c r="UCW714" s="37"/>
      <c r="UCX714" s="34"/>
      <c r="UCY714" s="34"/>
      <c r="UCZ714" s="41"/>
      <c r="UDA714" s="41"/>
      <c r="UDB714" s="41"/>
      <c r="UDC714" s="41"/>
      <c r="UDD714" s="36"/>
      <c r="UDE714" s="41"/>
      <c r="UDF714" s="36"/>
      <c r="UDG714" s="34"/>
      <c r="UDH714" s="34"/>
      <c r="UDI714" s="37"/>
      <c r="UDJ714" s="38"/>
      <c r="UDK714" s="34"/>
      <c r="UDL714" s="39"/>
      <c r="UDM714" s="39"/>
      <c r="UDN714" s="39"/>
      <c r="UDO714" s="39"/>
      <c r="UDP714" s="39"/>
      <c r="UDQ714" s="39"/>
      <c r="UDR714" s="39"/>
      <c r="UDS714" s="39"/>
      <c r="UDT714" s="39"/>
      <c r="UDU714" s="39"/>
      <c r="UDV714" s="39"/>
      <c r="UDW714" s="37"/>
      <c r="UDX714" s="37"/>
      <c r="UDY714" s="37"/>
      <c r="UDZ714" s="37"/>
      <c r="UEA714" s="34"/>
      <c r="UEB714" s="40"/>
      <c r="UEC714" s="34"/>
      <c r="UED714" s="34"/>
      <c r="UEE714" s="35"/>
      <c r="UEF714" s="36"/>
      <c r="UEG714" s="37"/>
      <c r="UEH714" s="34"/>
      <c r="UEI714" s="34"/>
      <c r="UEJ714" s="41"/>
      <c r="UEK714" s="41"/>
      <c r="UEL714" s="41"/>
      <c r="UEM714" s="41"/>
      <c r="UEN714" s="36"/>
      <c r="UEO714" s="41"/>
      <c r="UEP714" s="36"/>
      <c r="UEQ714" s="34"/>
      <c r="UER714" s="34"/>
      <c r="UES714" s="37"/>
      <c r="UET714" s="38"/>
      <c r="UEU714" s="34"/>
      <c r="UEV714" s="39"/>
      <c r="UEW714" s="39"/>
      <c r="UEX714" s="39"/>
      <c r="UEY714" s="39"/>
      <c r="UEZ714" s="39"/>
      <c r="UFA714" s="39"/>
      <c r="UFB714" s="39"/>
      <c r="UFC714" s="39"/>
      <c r="UFD714" s="39"/>
      <c r="UFE714" s="39"/>
      <c r="UFF714" s="39"/>
      <c r="UFG714" s="37"/>
      <c r="UFH714" s="37"/>
      <c r="UFI714" s="37"/>
      <c r="UFJ714" s="37"/>
      <c r="UFK714" s="34"/>
      <c r="UFL714" s="40"/>
      <c r="UFM714" s="34"/>
      <c r="UFN714" s="34"/>
      <c r="UFO714" s="35"/>
      <c r="UFP714" s="36"/>
      <c r="UFQ714" s="37"/>
      <c r="UFR714" s="34"/>
      <c r="UFS714" s="34"/>
      <c r="UFT714" s="41"/>
      <c r="UFU714" s="41"/>
      <c r="UFV714" s="41"/>
      <c r="UFW714" s="41"/>
      <c r="UFX714" s="36"/>
      <c r="UFY714" s="41"/>
      <c r="UFZ714" s="36"/>
      <c r="UGA714" s="34"/>
      <c r="UGB714" s="34"/>
      <c r="UGC714" s="37"/>
      <c r="UGD714" s="38"/>
      <c r="UGE714" s="34"/>
      <c r="UGF714" s="39"/>
      <c r="UGG714" s="39"/>
      <c r="UGH714" s="39"/>
      <c r="UGI714" s="39"/>
      <c r="UGJ714" s="39"/>
      <c r="UGK714" s="39"/>
      <c r="UGL714" s="39"/>
      <c r="UGM714" s="39"/>
      <c r="UGN714" s="39"/>
      <c r="UGO714" s="39"/>
      <c r="UGP714" s="39"/>
      <c r="UGQ714" s="37"/>
      <c r="UGR714" s="37"/>
      <c r="UGS714" s="37"/>
      <c r="UGT714" s="37"/>
      <c r="UGU714" s="34"/>
      <c r="UGV714" s="40"/>
      <c r="UGW714" s="34"/>
      <c r="UGX714" s="34"/>
      <c r="UGY714" s="35"/>
      <c r="UGZ714" s="36"/>
      <c r="UHA714" s="37"/>
      <c r="UHB714" s="34"/>
      <c r="UHC714" s="34"/>
      <c r="UHD714" s="41"/>
      <c r="UHE714" s="41"/>
      <c r="UHF714" s="41"/>
      <c r="UHG714" s="41"/>
      <c r="UHH714" s="36"/>
      <c r="UHI714" s="41"/>
      <c r="UHJ714" s="36"/>
      <c r="UHK714" s="34"/>
      <c r="UHL714" s="34"/>
      <c r="UHM714" s="37"/>
      <c r="UHN714" s="38"/>
      <c r="UHO714" s="34"/>
      <c r="UHP714" s="39"/>
      <c r="UHQ714" s="39"/>
      <c r="UHR714" s="39"/>
      <c r="UHS714" s="39"/>
      <c r="UHT714" s="39"/>
      <c r="UHU714" s="39"/>
      <c r="UHV714" s="39"/>
      <c r="UHW714" s="39"/>
      <c r="UHX714" s="39"/>
      <c r="UHY714" s="39"/>
      <c r="UHZ714" s="39"/>
      <c r="UIA714" s="37"/>
      <c r="UIB714" s="37"/>
      <c r="UIC714" s="37"/>
      <c r="UID714" s="37"/>
      <c r="UIE714" s="34"/>
      <c r="UIF714" s="40"/>
      <c r="UIG714" s="34"/>
      <c r="UIH714" s="34"/>
      <c r="UII714" s="35"/>
      <c r="UIJ714" s="36"/>
      <c r="UIK714" s="37"/>
      <c r="UIL714" s="34"/>
      <c r="UIM714" s="34"/>
      <c r="UIN714" s="41"/>
      <c r="UIO714" s="41"/>
      <c r="UIP714" s="41"/>
      <c r="UIQ714" s="41"/>
      <c r="UIR714" s="36"/>
      <c r="UIS714" s="41"/>
      <c r="UIT714" s="36"/>
      <c r="UIU714" s="34"/>
      <c r="UIV714" s="34"/>
      <c r="UIW714" s="37"/>
      <c r="UIX714" s="38"/>
      <c r="UIY714" s="34"/>
      <c r="UIZ714" s="39"/>
      <c r="UJA714" s="39"/>
      <c r="UJB714" s="39"/>
      <c r="UJC714" s="39"/>
      <c r="UJD714" s="39"/>
      <c r="UJE714" s="39"/>
      <c r="UJF714" s="39"/>
      <c r="UJG714" s="39"/>
      <c r="UJH714" s="39"/>
      <c r="UJI714" s="39"/>
      <c r="UJJ714" s="39"/>
      <c r="UJK714" s="37"/>
      <c r="UJL714" s="37"/>
      <c r="UJM714" s="37"/>
      <c r="UJN714" s="37"/>
      <c r="UJO714" s="34"/>
      <c r="UJP714" s="40"/>
      <c r="UJQ714" s="34"/>
      <c r="UJR714" s="34"/>
      <c r="UJS714" s="35"/>
      <c r="UJT714" s="36"/>
      <c r="UJU714" s="37"/>
      <c r="UJV714" s="34"/>
      <c r="UJW714" s="34"/>
      <c r="UJX714" s="41"/>
      <c r="UJY714" s="41"/>
      <c r="UJZ714" s="41"/>
      <c r="UKA714" s="41"/>
      <c r="UKB714" s="36"/>
      <c r="UKC714" s="41"/>
      <c r="UKD714" s="36"/>
      <c r="UKE714" s="34"/>
      <c r="UKF714" s="34"/>
      <c r="UKG714" s="37"/>
      <c r="UKH714" s="38"/>
      <c r="UKI714" s="34"/>
      <c r="UKJ714" s="39"/>
      <c r="UKK714" s="39"/>
      <c r="UKL714" s="39"/>
      <c r="UKM714" s="39"/>
      <c r="UKN714" s="39"/>
      <c r="UKO714" s="39"/>
      <c r="UKP714" s="39"/>
      <c r="UKQ714" s="39"/>
      <c r="UKR714" s="39"/>
      <c r="UKS714" s="39"/>
      <c r="UKT714" s="39"/>
      <c r="UKU714" s="37"/>
      <c r="UKV714" s="37"/>
      <c r="UKW714" s="37"/>
      <c r="UKX714" s="37"/>
      <c r="UKY714" s="34"/>
      <c r="UKZ714" s="40"/>
      <c r="ULA714" s="34"/>
      <c r="ULB714" s="34"/>
      <c r="ULC714" s="35"/>
      <c r="ULD714" s="36"/>
      <c r="ULE714" s="37"/>
      <c r="ULF714" s="34"/>
      <c r="ULG714" s="34"/>
      <c r="ULH714" s="41"/>
      <c r="ULI714" s="41"/>
      <c r="ULJ714" s="41"/>
      <c r="ULK714" s="41"/>
      <c r="ULL714" s="36"/>
      <c r="ULM714" s="41"/>
      <c r="ULN714" s="36"/>
      <c r="ULO714" s="34"/>
      <c r="ULP714" s="34"/>
      <c r="ULQ714" s="37"/>
      <c r="ULR714" s="38"/>
      <c r="ULS714" s="34"/>
      <c r="ULT714" s="39"/>
      <c r="ULU714" s="39"/>
      <c r="ULV714" s="39"/>
      <c r="ULW714" s="39"/>
      <c r="ULX714" s="39"/>
      <c r="ULY714" s="39"/>
      <c r="ULZ714" s="39"/>
      <c r="UMA714" s="39"/>
      <c r="UMB714" s="39"/>
      <c r="UMC714" s="39"/>
      <c r="UMD714" s="39"/>
      <c r="UME714" s="37"/>
      <c r="UMF714" s="37"/>
      <c r="UMG714" s="37"/>
      <c r="UMH714" s="37"/>
      <c r="UMI714" s="34"/>
      <c r="UMJ714" s="40"/>
      <c r="UMK714" s="34"/>
      <c r="UML714" s="34"/>
      <c r="UMM714" s="35"/>
      <c r="UMN714" s="36"/>
      <c r="UMO714" s="37"/>
      <c r="UMP714" s="34"/>
      <c r="UMQ714" s="34"/>
      <c r="UMR714" s="41"/>
      <c r="UMS714" s="41"/>
      <c r="UMT714" s="41"/>
      <c r="UMU714" s="41"/>
      <c r="UMV714" s="36"/>
      <c r="UMW714" s="41"/>
      <c r="UMX714" s="36"/>
      <c r="UMY714" s="34"/>
      <c r="UMZ714" s="34"/>
      <c r="UNA714" s="37"/>
      <c r="UNB714" s="38"/>
      <c r="UNC714" s="34"/>
      <c r="UND714" s="39"/>
      <c r="UNE714" s="39"/>
      <c r="UNF714" s="39"/>
      <c r="UNG714" s="39"/>
      <c r="UNH714" s="39"/>
      <c r="UNI714" s="39"/>
      <c r="UNJ714" s="39"/>
      <c r="UNK714" s="39"/>
      <c r="UNL714" s="39"/>
      <c r="UNM714" s="39"/>
      <c r="UNN714" s="39"/>
      <c r="UNO714" s="37"/>
      <c r="UNP714" s="37"/>
      <c r="UNQ714" s="37"/>
      <c r="UNR714" s="37"/>
      <c r="UNS714" s="34"/>
      <c r="UNT714" s="40"/>
      <c r="UNU714" s="34"/>
      <c r="UNV714" s="34"/>
      <c r="UNW714" s="35"/>
      <c r="UNX714" s="36"/>
      <c r="UNY714" s="37"/>
      <c r="UNZ714" s="34"/>
      <c r="UOA714" s="34"/>
      <c r="UOB714" s="41"/>
      <c r="UOC714" s="41"/>
      <c r="UOD714" s="41"/>
      <c r="UOE714" s="41"/>
      <c r="UOF714" s="36"/>
      <c r="UOG714" s="41"/>
      <c r="UOH714" s="36"/>
      <c r="UOI714" s="34"/>
      <c r="UOJ714" s="34"/>
      <c r="UOK714" s="37"/>
      <c r="UOL714" s="38"/>
      <c r="UOM714" s="34"/>
      <c r="UON714" s="39"/>
      <c r="UOO714" s="39"/>
      <c r="UOP714" s="39"/>
      <c r="UOQ714" s="39"/>
      <c r="UOR714" s="39"/>
      <c r="UOS714" s="39"/>
      <c r="UOT714" s="39"/>
      <c r="UOU714" s="39"/>
      <c r="UOV714" s="39"/>
      <c r="UOW714" s="39"/>
      <c r="UOX714" s="39"/>
      <c r="UOY714" s="37"/>
      <c r="UOZ714" s="37"/>
      <c r="UPA714" s="37"/>
      <c r="UPB714" s="37"/>
      <c r="UPC714" s="34"/>
      <c r="UPD714" s="40"/>
      <c r="UPE714" s="34"/>
      <c r="UPF714" s="34"/>
      <c r="UPG714" s="35"/>
      <c r="UPH714" s="36"/>
      <c r="UPI714" s="37"/>
      <c r="UPJ714" s="34"/>
      <c r="UPK714" s="34"/>
      <c r="UPL714" s="41"/>
      <c r="UPM714" s="41"/>
      <c r="UPN714" s="41"/>
      <c r="UPO714" s="41"/>
      <c r="UPP714" s="36"/>
      <c r="UPQ714" s="41"/>
      <c r="UPR714" s="36"/>
      <c r="UPS714" s="34"/>
      <c r="UPT714" s="34"/>
      <c r="UPU714" s="37"/>
      <c r="UPV714" s="38"/>
      <c r="UPW714" s="34"/>
      <c r="UPX714" s="39"/>
      <c r="UPY714" s="39"/>
      <c r="UPZ714" s="39"/>
      <c r="UQA714" s="39"/>
      <c r="UQB714" s="39"/>
      <c r="UQC714" s="39"/>
      <c r="UQD714" s="39"/>
      <c r="UQE714" s="39"/>
      <c r="UQF714" s="39"/>
      <c r="UQG714" s="39"/>
      <c r="UQH714" s="39"/>
      <c r="UQI714" s="37"/>
      <c r="UQJ714" s="37"/>
      <c r="UQK714" s="37"/>
      <c r="UQL714" s="37"/>
      <c r="UQM714" s="34"/>
      <c r="UQN714" s="40"/>
      <c r="UQO714" s="34"/>
      <c r="UQP714" s="34"/>
      <c r="UQQ714" s="35"/>
      <c r="UQR714" s="36"/>
      <c r="UQS714" s="37"/>
      <c r="UQT714" s="34"/>
      <c r="UQU714" s="34"/>
      <c r="UQV714" s="41"/>
      <c r="UQW714" s="41"/>
      <c r="UQX714" s="41"/>
      <c r="UQY714" s="41"/>
      <c r="UQZ714" s="36"/>
      <c r="URA714" s="41"/>
      <c r="URB714" s="36"/>
      <c r="URC714" s="34"/>
      <c r="URD714" s="34"/>
      <c r="URE714" s="37"/>
      <c r="URF714" s="38"/>
      <c r="URG714" s="34"/>
      <c r="URH714" s="39"/>
      <c r="URI714" s="39"/>
      <c r="URJ714" s="39"/>
      <c r="URK714" s="39"/>
      <c r="URL714" s="39"/>
      <c r="URM714" s="39"/>
      <c r="URN714" s="39"/>
      <c r="URO714" s="39"/>
      <c r="URP714" s="39"/>
      <c r="URQ714" s="39"/>
      <c r="URR714" s="39"/>
      <c r="URS714" s="37"/>
      <c r="URT714" s="37"/>
      <c r="URU714" s="37"/>
      <c r="URV714" s="37"/>
      <c r="URW714" s="34"/>
      <c r="URX714" s="40"/>
      <c r="URY714" s="34"/>
      <c r="URZ714" s="34"/>
      <c r="USA714" s="35"/>
      <c r="USB714" s="36"/>
      <c r="USC714" s="37"/>
      <c r="USD714" s="34"/>
      <c r="USE714" s="34"/>
      <c r="USF714" s="41"/>
      <c r="USG714" s="41"/>
      <c r="USH714" s="41"/>
      <c r="USI714" s="41"/>
      <c r="USJ714" s="36"/>
      <c r="USK714" s="41"/>
      <c r="USL714" s="36"/>
      <c r="USM714" s="34"/>
      <c r="USN714" s="34"/>
      <c r="USO714" s="37"/>
      <c r="USP714" s="38"/>
      <c r="USQ714" s="34"/>
      <c r="USR714" s="39"/>
      <c r="USS714" s="39"/>
      <c r="UST714" s="39"/>
      <c r="USU714" s="39"/>
      <c r="USV714" s="39"/>
      <c r="USW714" s="39"/>
      <c r="USX714" s="39"/>
      <c r="USY714" s="39"/>
      <c r="USZ714" s="39"/>
      <c r="UTA714" s="39"/>
      <c r="UTB714" s="39"/>
      <c r="UTC714" s="37"/>
      <c r="UTD714" s="37"/>
      <c r="UTE714" s="37"/>
      <c r="UTF714" s="37"/>
      <c r="UTG714" s="34"/>
      <c r="UTH714" s="40"/>
      <c r="UTI714" s="34"/>
      <c r="UTJ714" s="34"/>
      <c r="UTK714" s="35"/>
      <c r="UTL714" s="36"/>
      <c r="UTM714" s="37"/>
      <c r="UTN714" s="34"/>
      <c r="UTO714" s="34"/>
      <c r="UTP714" s="41"/>
      <c r="UTQ714" s="41"/>
      <c r="UTR714" s="41"/>
      <c r="UTS714" s="41"/>
      <c r="UTT714" s="36"/>
      <c r="UTU714" s="41"/>
      <c r="UTV714" s="36"/>
      <c r="UTW714" s="34"/>
      <c r="UTX714" s="34"/>
      <c r="UTY714" s="37"/>
      <c r="UTZ714" s="38"/>
      <c r="UUA714" s="34"/>
      <c r="UUB714" s="39"/>
      <c r="UUC714" s="39"/>
      <c r="UUD714" s="39"/>
      <c r="UUE714" s="39"/>
      <c r="UUF714" s="39"/>
      <c r="UUG714" s="39"/>
      <c r="UUH714" s="39"/>
      <c r="UUI714" s="39"/>
      <c r="UUJ714" s="39"/>
      <c r="UUK714" s="39"/>
      <c r="UUL714" s="39"/>
      <c r="UUM714" s="37"/>
      <c r="UUN714" s="37"/>
      <c r="UUO714" s="37"/>
      <c r="UUP714" s="37"/>
      <c r="UUQ714" s="34"/>
      <c r="UUR714" s="40"/>
      <c r="UUS714" s="34"/>
      <c r="UUT714" s="34"/>
      <c r="UUU714" s="35"/>
      <c r="UUV714" s="36"/>
      <c r="UUW714" s="37"/>
      <c r="UUX714" s="34"/>
      <c r="UUY714" s="34"/>
      <c r="UUZ714" s="41"/>
      <c r="UVA714" s="41"/>
      <c r="UVB714" s="41"/>
      <c r="UVC714" s="41"/>
      <c r="UVD714" s="36"/>
      <c r="UVE714" s="41"/>
      <c r="UVF714" s="36"/>
      <c r="UVG714" s="34"/>
      <c r="UVH714" s="34"/>
      <c r="UVI714" s="37"/>
      <c r="UVJ714" s="38"/>
      <c r="UVK714" s="34"/>
      <c r="UVL714" s="39"/>
      <c r="UVM714" s="39"/>
      <c r="UVN714" s="39"/>
      <c r="UVO714" s="39"/>
      <c r="UVP714" s="39"/>
      <c r="UVQ714" s="39"/>
      <c r="UVR714" s="39"/>
      <c r="UVS714" s="39"/>
      <c r="UVT714" s="39"/>
      <c r="UVU714" s="39"/>
      <c r="UVV714" s="39"/>
      <c r="UVW714" s="37"/>
      <c r="UVX714" s="37"/>
      <c r="UVY714" s="37"/>
      <c r="UVZ714" s="37"/>
      <c r="UWA714" s="34"/>
      <c r="UWB714" s="40"/>
      <c r="UWC714" s="34"/>
      <c r="UWD714" s="34"/>
      <c r="UWE714" s="35"/>
      <c r="UWF714" s="36"/>
      <c r="UWG714" s="37"/>
      <c r="UWH714" s="34"/>
      <c r="UWI714" s="34"/>
      <c r="UWJ714" s="41"/>
      <c r="UWK714" s="41"/>
      <c r="UWL714" s="41"/>
      <c r="UWM714" s="41"/>
      <c r="UWN714" s="36"/>
      <c r="UWO714" s="41"/>
      <c r="UWP714" s="36"/>
      <c r="UWQ714" s="34"/>
      <c r="UWR714" s="34"/>
      <c r="UWS714" s="37"/>
      <c r="UWT714" s="38"/>
      <c r="UWU714" s="34"/>
      <c r="UWV714" s="39"/>
      <c r="UWW714" s="39"/>
      <c r="UWX714" s="39"/>
      <c r="UWY714" s="39"/>
      <c r="UWZ714" s="39"/>
      <c r="UXA714" s="39"/>
      <c r="UXB714" s="39"/>
      <c r="UXC714" s="39"/>
      <c r="UXD714" s="39"/>
      <c r="UXE714" s="39"/>
      <c r="UXF714" s="39"/>
      <c r="UXG714" s="37"/>
      <c r="UXH714" s="37"/>
      <c r="UXI714" s="37"/>
      <c r="UXJ714" s="37"/>
      <c r="UXK714" s="34"/>
      <c r="UXL714" s="40"/>
      <c r="UXM714" s="34"/>
      <c r="UXN714" s="34"/>
      <c r="UXO714" s="35"/>
      <c r="UXP714" s="36"/>
      <c r="UXQ714" s="37"/>
      <c r="UXR714" s="34"/>
      <c r="UXS714" s="34"/>
      <c r="UXT714" s="41"/>
      <c r="UXU714" s="41"/>
      <c r="UXV714" s="41"/>
      <c r="UXW714" s="41"/>
      <c r="UXX714" s="36"/>
      <c r="UXY714" s="41"/>
      <c r="UXZ714" s="36"/>
      <c r="UYA714" s="34"/>
      <c r="UYB714" s="34"/>
      <c r="UYC714" s="37"/>
      <c r="UYD714" s="38"/>
      <c r="UYE714" s="34"/>
      <c r="UYF714" s="39"/>
      <c r="UYG714" s="39"/>
      <c r="UYH714" s="39"/>
      <c r="UYI714" s="39"/>
      <c r="UYJ714" s="39"/>
      <c r="UYK714" s="39"/>
      <c r="UYL714" s="39"/>
      <c r="UYM714" s="39"/>
      <c r="UYN714" s="39"/>
      <c r="UYO714" s="39"/>
      <c r="UYP714" s="39"/>
      <c r="UYQ714" s="37"/>
      <c r="UYR714" s="37"/>
      <c r="UYS714" s="37"/>
      <c r="UYT714" s="37"/>
      <c r="UYU714" s="34"/>
      <c r="UYV714" s="40"/>
      <c r="UYW714" s="34"/>
      <c r="UYX714" s="34"/>
      <c r="UYY714" s="35"/>
      <c r="UYZ714" s="36"/>
      <c r="UZA714" s="37"/>
      <c r="UZB714" s="34"/>
      <c r="UZC714" s="34"/>
      <c r="UZD714" s="41"/>
      <c r="UZE714" s="41"/>
      <c r="UZF714" s="41"/>
      <c r="UZG714" s="41"/>
      <c r="UZH714" s="36"/>
      <c r="UZI714" s="41"/>
      <c r="UZJ714" s="36"/>
      <c r="UZK714" s="34"/>
      <c r="UZL714" s="34"/>
      <c r="UZM714" s="37"/>
      <c r="UZN714" s="38"/>
      <c r="UZO714" s="34"/>
      <c r="UZP714" s="39"/>
      <c r="UZQ714" s="39"/>
      <c r="UZR714" s="39"/>
      <c r="UZS714" s="39"/>
      <c r="UZT714" s="39"/>
      <c r="UZU714" s="39"/>
      <c r="UZV714" s="39"/>
      <c r="UZW714" s="39"/>
      <c r="UZX714" s="39"/>
      <c r="UZY714" s="39"/>
      <c r="UZZ714" s="39"/>
      <c r="VAA714" s="37"/>
      <c r="VAB714" s="37"/>
      <c r="VAC714" s="37"/>
      <c r="VAD714" s="37"/>
      <c r="VAE714" s="34"/>
      <c r="VAF714" s="40"/>
      <c r="VAG714" s="34"/>
      <c r="VAH714" s="34"/>
      <c r="VAI714" s="35"/>
      <c r="VAJ714" s="36"/>
      <c r="VAK714" s="37"/>
      <c r="VAL714" s="34"/>
      <c r="VAM714" s="34"/>
      <c r="VAN714" s="41"/>
      <c r="VAO714" s="41"/>
      <c r="VAP714" s="41"/>
      <c r="VAQ714" s="41"/>
      <c r="VAR714" s="36"/>
      <c r="VAS714" s="41"/>
      <c r="VAT714" s="36"/>
      <c r="VAU714" s="34"/>
      <c r="VAV714" s="34"/>
      <c r="VAW714" s="37"/>
      <c r="VAX714" s="38"/>
      <c r="VAY714" s="34"/>
      <c r="VAZ714" s="39"/>
      <c r="VBA714" s="39"/>
      <c r="VBB714" s="39"/>
      <c r="VBC714" s="39"/>
      <c r="VBD714" s="39"/>
      <c r="VBE714" s="39"/>
      <c r="VBF714" s="39"/>
      <c r="VBG714" s="39"/>
      <c r="VBH714" s="39"/>
      <c r="VBI714" s="39"/>
      <c r="VBJ714" s="39"/>
      <c r="VBK714" s="37"/>
      <c r="VBL714" s="37"/>
      <c r="VBM714" s="37"/>
      <c r="VBN714" s="37"/>
      <c r="VBO714" s="34"/>
      <c r="VBP714" s="40"/>
      <c r="VBQ714" s="34"/>
      <c r="VBR714" s="34"/>
      <c r="VBS714" s="35"/>
      <c r="VBT714" s="36"/>
      <c r="VBU714" s="37"/>
      <c r="VBV714" s="34"/>
      <c r="VBW714" s="34"/>
      <c r="VBX714" s="41"/>
      <c r="VBY714" s="41"/>
      <c r="VBZ714" s="41"/>
      <c r="VCA714" s="41"/>
      <c r="VCB714" s="36"/>
      <c r="VCC714" s="41"/>
      <c r="VCD714" s="36"/>
      <c r="VCE714" s="34"/>
      <c r="VCF714" s="34"/>
      <c r="VCG714" s="37"/>
      <c r="VCH714" s="38"/>
      <c r="VCI714" s="34"/>
      <c r="VCJ714" s="39"/>
      <c r="VCK714" s="39"/>
      <c r="VCL714" s="39"/>
      <c r="VCM714" s="39"/>
      <c r="VCN714" s="39"/>
      <c r="VCO714" s="39"/>
      <c r="VCP714" s="39"/>
      <c r="VCQ714" s="39"/>
      <c r="VCR714" s="39"/>
      <c r="VCS714" s="39"/>
      <c r="VCT714" s="39"/>
      <c r="VCU714" s="37"/>
      <c r="VCV714" s="37"/>
      <c r="VCW714" s="37"/>
      <c r="VCX714" s="37"/>
      <c r="VCY714" s="34"/>
      <c r="VCZ714" s="40"/>
      <c r="VDA714" s="34"/>
      <c r="VDB714" s="34"/>
      <c r="VDC714" s="35"/>
      <c r="VDD714" s="36"/>
      <c r="VDE714" s="37"/>
      <c r="VDF714" s="34"/>
      <c r="VDG714" s="34"/>
      <c r="VDH714" s="41"/>
      <c r="VDI714" s="41"/>
      <c r="VDJ714" s="41"/>
      <c r="VDK714" s="41"/>
      <c r="VDL714" s="36"/>
      <c r="VDM714" s="41"/>
      <c r="VDN714" s="36"/>
      <c r="VDO714" s="34"/>
      <c r="VDP714" s="34"/>
      <c r="VDQ714" s="37"/>
      <c r="VDR714" s="38"/>
      <c r="VDS714" s="34"/>
      <c r="VDT714" s="39"/>
      <c r="VDU714" s="39"/>
      <c r="VDV714" s="39"/>
      <c r="VDW714" s="39"/>
      <c r="VDX714" s="39"/>
      <c r="VDY714" s="39"/>
      <c r="VDZ714" s="39"/>
      <c r="VEA714" s="39"/>
      <c r="VEB714" s="39"/>
      <c r="VEC714" s="39"/>
      <c r="VED714" s="39"/>
      <c r="VEE714" s="37"/>
      <c r="VEF714" s="37"/>
      <c r="VEG714" s="37"/>
      <c r="VEH714" s="37"/>
      <c r="VEI714" s="34"/>
      <c r="VEJ714" s="40"/>
      <c r="VEK714" s="34"/>
      <c r="VEL714" s="34"/>
      <c r="VEM714" s="35"/>
      <c r="VEN714" s="36"/>
      <c r="VEO714" s="37"/>
      <c r="VEP714" s="34"/>
      <c r="VEQ714" s="34"/>
      <c r="VER714" s="41"/>
      <c r="VES714" s="41"/>
      <c r="VET714" s="41"/>
      <c r="VEU714" s="41"/>
      <c r="VEV714" s="36"/>
      <c r="VEW714" s="41"/>
      <c r="VEX714" s="36"/>
      <c r="VEY714" s="34"/>
      <c r="VEZ714" s="34"/>
      <c r="VFA714" s="37"/>
      <c r="VFB714" s="38"/>
      <c r="VFC714" s="34"/>
      <c r="VFD714" s="39"/>
      <c r="VFE714" s="39"/>
      <c r="VFF714" s="39"/>
      <c r="VFG714" s="39"/>
      <c r="VFH714" s="39"/>
      <c r="VFI714" s="39"/>
      <c r="VFJ714" s="39"/>
      <c r="VFK714" s="39"/>
      <c r="VFL714" s="39"/>
      <c r="VFM714" s="39"/>
      <c r="VFN714" s="39"/>
      <c r="VFO714" s="37"/>
      <c r="VFP714" s="37"/>
      <c r="VFQ714" s="37"/>
      <c r="VFR714" s="37"/>
      <c r="VFS714" s="34"/>
      <c r="VFT714" s="40"/>
      <c r="VFU714" s="34"/>
      <c r="VFV714" s="34"/>
      <c r="VFW714" s="35"/>
      <c r="VFX714" s="36"/>
      <c r="VFY714" s="37"/>
      <c r="VFZ714" s="34"/>
      <c r="VGA714" s="34"/>
      <c r="VGB714" s="41"/>
      <c r="VGC714" s="41"/>
      <c r="VGD714" s="41"/>
      <c r="VGE714" s="41"/>
      <c r="VGF714" s="36"/>
      <c r="VGG714" s="41"/>
      <c r="VGH714" s="36"/>
      <c r="VGI714" s="34"/>
      <c r="VGJ714" s="34"/>
      <c r="VGK714" s="37"/>
      <c r="VGL714" s="38"/>
      <c r="VGM714" s="34"/>
      <c r="VGN714" s="39"/>
      <c r="VGO714" s="39"/>
      <c r="VGP714" s="39"/>
      <c r="VGQ714" s="39"/>
      <c r="VGR714" s="39"/>
      <c r="VGS714" s="39"/>
      <c r="VGT714" s="39"/>
      <c r="VGU714" s="39"/>
      <c r="VGV714" s="39"/>
      <c r="VGW714" s="39"/>
      <c r="VGX714" s="39"/>
      <c r="VGY714" s="37"/>
      <c r="VGZ714" s="37"/>
      <c r="VHA714" s="37"/>
      <c r="VHB714" s="37"/>
      <c r="VHC714" s="34"/>
      <c r="VHD714" s="40"/>
      <c r="VHE714" s="34"/>
      <c r="VHF714" s="34"/>
      <c r="VHG714" s="35"/>
      <c r="VHH714" s="36"/>
      <c r="VHI714" s="37"/>
      <c r="VHJ714" s="34"/>
      <c r="VHK714" s="34"/>
      <c r="VHL714" s="41"/>
      <c r="VHM714" s="41"/>
      <c r="VHN714" s="41"/>
      <c r="VHO714" s="41"/>
      <c r="VHP714" s="36"/>
      <c r="VHQ714" s="41"/>
      <c r="VHR714" s="36"/>
      <c r="VHS714" s="34"/>
      <c r="VHT714" s="34"/>
      <c r="VHU714" s="37"/>
      <c r="VHV714" s="38"/>
      <c r="VHW714" s="34"/>
      <c r="VHX714" s="39"/>
      <c r="VHY714" s="39"/>
      <c r="VHZ714" s="39"/>
      <c r="VIA714" s="39"/>
      <c r="VIB714" s="39"/>
      <c r="VIC714" s="39"/>
      <c r="VID714" s="39"/>
      <c r="VIE714" s="39"/>
      <c r="VIF714" s="39"/>
      <c r="VIG714" s="39"/>
      <c r="VIH714" s="39"/>
      <c r="VII714" s="37"/>
      <c r="VIJ714" s="37"/>
      <c r="VIK714" s="37"/>
      <c r="VIL714" s="37"/>
      <c r="VIM714" s="34"/>
      <c r="VIN714" s="40"/>
      <c r="VIO714" s="34"/>
      <c r="VIP714" s="34"/>
      <c r="VIQ714" s="35"/>
      <c r="VIR714" s="36"/>
      <c r="VIS714" s="37"/>
      <c r="VIT714" s="34"/>
      <c r="VIU714" s="34"/>
      <c r="VIV714" s="41"/>
      <c r="VIW714" s="41"/>
      <c r="VIX714" s="41"/>
      <c r="VIY714" s="41"/>
      <c r="VIZ714" s="36"/>
      <c r="VJA714" s="41"/>
      <c r="VJB714" s="36"/>
      <c r="VJC714" s="34"/>
      <c r="VJD714" s="34"/>
      <c r="VJE714" s="37"/>
      <c r="VJF714" s="38"/>
      <c r="VJG714" s="34"/>
      <c r="VJH714" s="39"/>
      <c r="VJI714" s="39"/>
      <c r="VJJ714" s="39"/>
      <c r="VJK714" s="39"/>
      <c r="VJL714" s="39"/>
      <c r="VJM714" s="39"/>
      <c r="VJN714" s="39"/>
      <c r="VJO714" s="39"/>
      <c r="VJP714" s="39"/>
      <c r="VJQ714" s="39"/>
      <c r="VJR714" s="39"/>
      <c r="VJS714" s="37"/>
      <c r="VJT714" s="37"/>
      <c r="VJU714" s="37"/>
      <c r="VJV714" s="37"/>
      <c r="VJW714" s="34"/>
      <c r="VJX714" s="40"/>
      <c r="VJY714" s="34"/>
      <c r="VJZ714" s="34"/>
      <c r="VKA714" s="35"/>
      <c r="VKB714" s="36"/>
      <c r="VKC714" s="37"/>
      <c r="VKD714" s="34"/>
      <c r="VKE714" s="34"/>
      <c r="VKF714" s="41"/>
      <c r="VKG714" s="41"/>
      <c r="VKH714" s="41"/>
      <c r="VKI714" s="41"/>
      <c r="VKJ714" s="36"/>
      <c r="VKK714" s="41"/>
      <c r="VKL714" s="36"/>
      <c r="VKM714" s="34"/>
      <c r="VKN714" s="34"/>
      <c r="VKO714" s="37"/>
      <c r="VKP714" s="38"/>
      <c r="VKQ714" s="34"/>
      <c r="VKR714" s="39"/>
      <c r="VKS714" s="39"/>
      <c r="VKT714" s="39"/>
      <c r="VKU714" s="39"/>
      <c r="VKV714" s="39"/>
      <c r="VKW714" s="39"/>
      <c r="VKX714" s="39"/>
      <c r="VKY714" s="39"/>
      <c r="VKZ714" s="39"/>
      <c r="VLA714" s="39"/>
      <c r="VLB714" s="39"/>
      <c r="VLC714" s="37"/>
      <c r="VLD714" s="37"/>
      <c r="VLE714" s="37"/>
      <c r="VLF714" s="37"/>
      <c r="VLG714" s="34"/>
      <c r="VLH714" s="40"/>
      <c r="VLI714" s="34"/>
      <c r="VLJ714" s="34"/>
      <c r="VLK714" s="35"/>
      <c r="VLL714" s="36"/>
      <c r="VLM714" s="37"/>
      <c r="VLN714" s="34"/>
      <c r="VLO714" s="34"/>
      <c r="VLP714" s="41"/>
      <c r="VLQ714" s="41"/>
      <c r="VLR714" s="41"/>
      <c r="VLS714" s="41"/>
      <c r="VLT714" s="36"/>
      <c r="VLU714" s="41"/>
      <c r="VLV714" s="36"/>
      <c r="VLW714" s="34"/>
      <c r="VLX714" s="34"/>
      <c r="VLY714" s="37"/>
      <c r="VLZ714" s="38"/>
      <c r="VMA714" s="34"/>
      <c r="VMB714" s="39"/>
      <c r="VMC714" s="39"/>
      <c r="VMD714" s="39"/>
      <c r="VME714" s="39"/>
      <c r="VMF714" s="39"/>
      <c r="VMG714" s="39"/>
      <c r="VMH714" s="39"/>
      <c r="VMI714" s="39"/>
      <c r="VMJ714" s="39"/>
      <c r="VMK714" s="39"/>
      <c r="VML714" s="39"/>
      <c r="VMM714" s="37"/>
      <c r="VMN714" s="37"/>
      <c r="VMO714" s="37"/>
      <c r="VMP714" s="37"/>
      <c r="VMQ714" s="34"/>
      <c r="VMR714" s="40"/>
      <c r="VMS714" s="34"/>
      <c r="VMT714" s="34"/>
      <c r="VMU714" s="35"/>
      <c r="VMV714" s="36"/>
      <c r="VMW714" s="37"/>
      <c r="VMX714" s="34"/>
      <c r="VMY714" s="34"/>
      <c r="VMZ714" s="41"/>
      <c r="VNA714" s="41"/>
      <c r="VNB714" s="41"/>
      <c r="VNC714" s="41"/>
      <c r="VND714" s="36"/>
      <c r="VNE714" s="41"/>
      <c r="VNF714" s="36"/>
      <c r="VNG714" s="34"/>
      <c r="VNH714" s="34"/>
      <c r="VNI714" s="37"/>
      <c r="VNJ714" s="38"/>
      <c r="VNK714" s="34"/>
      <c r="VNL714" s="39"/>
      <c r="VNM714" s="39"/>
      <c r="VNN714" s="39"/>
      <c r="VNO714" s="39"/>
      <c r="VNP714" s="39"/>
      <c r="VNQ714" s="39"/>
      <c r="VNR714" s="39"/>
      <c r="VNS714" s="39"/>
      <c r="VNT714" s="39"/>
      <c r="VNU714" s="39"/>
      <c r="VNV714" s="39"/>
      <c r="VNW714" s="37"/>
      <c r="VNX714" s="37"/>
      <c r="VNY714" s="37"/>
      <c r="VNZ714" s="37"/>
      <c r="VOA714" s="34"/>
      <c r="VOB714" s="40"/>
      <c r="VOC714" s="34"/>
      <c r="VOD714" s="34"/>
      <c r="VOE714" s="35"/>
      <c r="VOF714" s="36"/>
      <c r="VOG714" s="37"/>
      <c r="VOH714" s="34"/>
      <c r="VOI714" s="34"/>
      <c r="VOJ714" s="41"/>
      <c r="VOK714" s="41"/>
      <c r="VOL714" s="41"/>
      <c r="VOM714" s="41"/>
      <c r="VON714" s="36"/>
      <c r="VOO714" s="41"/>
      <c r="VOP714" s="36"/>
      <c r="VOQ714" s="34"/>
      <c r="VOR714" s="34"/>
      <c r="VOS714" s="37"/>
      <c r="VOT714" s="38"/>
      <c r="VOU714" s="34"/>
      <c r="VOV714" s="39"/>
      <c r="VOW714" s="39"/>
      <c r="VOX714" s="39"/>
      <c r="VOY714" s="39"/>
      <c r="VOZ714" s="39"/>
      <c r="VPA714" s="39"/>
      <c r="VPB714" s="39"/>
      <c r="VPC714" s="39"/>
      <c r="VPD714" s="39"/>
      <c r="VPE714" s="39"/>
      <c r="VPF714" s="39"/>
      <c r="VPG714" s="37"/>
      <c r="VPH714" s="37"/>
      <c r="VPI714" s="37"/>
      <c r="VPJ714" s="37"/>
      <c r="VPK714" s="34"/>
      <c r="VPL714" s="40"/>
      <c r="VPM714" s="34"/>
      <c r="VPN714" s="34"/>
      <c r="VPO714" s="35"/>
      <c r="VPP714" s="36"/>
      <c r="VPQ714" s="37"/>
      <c r="VPR714" s="34"/>
      <c r="VPS714" s="34"/>
      <c r="VPT714" s="41"/>
      <c r="VPU714" s="41"/>
      <c r="VPV714" s="41"/>
      <c r="VPW714" s="41"/>
      <c r="VPX714" s="36"/>
      <c r="VPY714" s="41"/>
      <c r="VPZ714" s="36"/>
      <c r="VQA714" s="34"/>
      <c r="VQB714" s="34"/>
      <c r="VQC714" s="37"/>
      <c r="VQD714" s="38"/>
      <c r="VQE714" s="34"/>
      <c r="VQF714" s="39"/>
      <c r="VQG714" s="39"/>
      <c r="VQH714" s="39"/>
      <c r="VQI714" s="39"/>
      <c r="VQJ714" s="39"/>
      <c r="VQK714" s="39"/>
      <c r="VQL714" s="39"/>
      <c r="VQM714" s="39"/>
      <c r="VQN714" s="39"/>
      <c r="VQO714" s="39"/>
      <c r="VQP714" s="39"/>
      <c r="VQQ714" s="37"/>
      <c r="VQR714" s="37"/>
      <c r="VQS714" s="37"/>
      <c r="VQT714" s="37"/>
      <c r="VQU714" s="34"/>
      <c r="VQV714" s="40"/>
      <c r="VQW714" s="34"/>
      <c r="VQX714" s="34"/>
      <c r="VQY714" s="35"/>
      <c r="VQZ714" s="36"/>
      <c r="VRA714" s="37"/>
      <c r="VRB714" s="34"/>
      <c r="VRC714" s="34"/>
      <c r="VRD714" s="41"/>
      <c r="VRE714" s="41"/>
      <c r="VRF714" s="41"/>
      <c r="VRG714" s="41"/>
      <c r="VRH714" s="36"/>
      <c r="VRI714" s="41"/>
      <c r="VRJ714" s="36"/>
      <c r="VRK714" s="34"/>
      <c r="VRL714" s="34"/>
      <c r="VRM714" s="37"/>
      <c r="VRN714" s="38"/>
      <c r="VRO714" s="34"/>
      <c r="VRP714" s="39"/>
      <c r="VRQ714" s="39"/>
      <c r="VRR714" s="39"/>
      <c r="VRS714" s="39"/>
      <c r="VRT714" s="39"/>
      <c r="VRU714" s="39"/>
      <c r="VRV714" s="39"/>
      <c r="VRW714" s="39"/>
      <c r="VRX714" s="39"/>
      <c r="VRY714" s="39"/>
      <c r="VRZ714" s="39"/>
      <c r="VSA714" s="37"/>
      <c r="VSB714" s="37"/>
      <c r="VSC714" s="37"/>
      <c r="VSD714" s="37"/>
      <c r="VSE714" s="34"/>
      <c r="VSF714" s="40"/>
      <c r="VSG714" s="34"/>
      <c r="VSH714" s="34"/>
      <c r="VSI714" s="35"/>
      <c r="VSJ714" s="36"/>
      <c r="VSK714" s="37"/>
      <c r="VSL714" s="34"/>
      <c r="VSM714" s="34"/>
      <c r="VSN714" s="41"/>
      <c r="VSO714" s="41"/>
      <c r="VSP714" s="41"/>
      <c r="VSQ714" s="41"/>
      <c r="VSR714" s="36"/>
      <c r="VSS714" s="41"/>
      <c r="VST714" s="36"/>
      <c r="VSU714" s="34"/>
      <c r="VSV714" s="34"/>
      <c r="VSW714" s="37"/>
      <c r="VSX714" s="38"/>
      <c r="VSY714" s="34"/>
      <c r="VSZ714" s="39"/>
      <c r="VTA714" s="39"/>
      <c r="VTB714" s="39"/>
      <c r="VTC714" s="39"/>
      <c r="VTD714" s="39"/>
      <c r="VTE714" s="39"/>
      <c r="VTF714" s="39"/>
      <c r="VTG714" s="39"/>
      <c r="VTH714" s="39"/>
      <c r="VTI714" s="39"/>
      <c r="VTJ714" s="39"/>
      <c r="VTK714" s="37"/>
      <c r="VTL714" s="37"/>
      <c r="VTM714" s="37"/>
      <c r="VTN714" s="37"/>
      <c r="VTO714" s="34"/>
      <c r="VTP714" s="40"/>
      <c r="VTQ714" s="34"/>
      <c r="VTR714" s="34"/>
      <c r="VTS714" s="35"/>
      <c r="VTT714" s="36"/>
      <c r="VTU714" s="37"/>
      <c r="VTV714" s="34"/>
      <c r="VTW714" s="34"/>
      <c r="VTX714" s="41"/>
      <c r="VTY714" s="41"/>
      <c r="VTZ714" s="41"/>
      <c r="VUA714" s="41"/>
      <c r="VUB714" s="36"/>
      <c r="VUC714" s="41"/>
      <c r="VUD714" s="36"/>
      <c r="VUE714" s="34"/>
      <c r="VUF714" s="34"/>
      <c r="VUG714" s="37"/>
      <c r="VUH714" s="38"/>
      <c r="VUI714" s="34"/>
      <c r="VUJ714" s="39"/>
      <c r="VUK714" s="39"/>
      <c r="VUL714" s="39"/>
      <c r="VUM714" s="39"/>
      <c r="VUN714" s="39"/>
      <c r="VUO714" s="39"/>
      <c r="VUP714" s="39"/>
      <c r="VUQ714" s="39"/>
      <c r="VUR714" s="39"/>
      <c r="VUS714" s="39"/>
      <c r="VUT714" s="39"/>
      <c r="VUU714" s="37"/>
      <c r="VUV714" s="37"/>
      <c r="VUW714" s="37"/>
      <c r="VUX714" s="37"/>
      <c r="VUY714" s="34"/>
      <c r="VUZ714" s="40"/>
      <c r="VVA714" s="34"/>
      <c r="VVB714" s="34"/>
      <c r="VVC714" s="35"/>
      <c r="VVD714" s="36"/>
      <c r="VVE714" s="37"/>
      <c r="VVF714" s="34"/>
      <c r="VVG714" s="34"/>
      <c r="VVH714" s="41"/>
      <c r="VVI714" s="41"/>
      <c r="VVJ714" s="41"/>
      <c r="VVK714" s="41"/>
      <c r="VVL714" s="36"/>
      <c r="VVM714" s="41"/>
      <c r="VVN714" s="36"/>
      <c r="VVO714" s="34"/>
      <c r="VVP714" s="34"/>
      <c r="VVQ714" s="37"/>
      <c r="VVR714" s="38"/>
      <c r="VVS714" s="34"/>
      <c r="VVT714" s="39"/>
      <c r="VVU714" s="39"/>
      <c r="VVV714" s="39"/>
      <c r="VVW714" s="39"/>
      <c r="VVX714" s="39"/>
      <c r="VVY714" s="39"/>
      <c r="VVZ714" s="39"/>
      <c r="VWA714" s="39"/>
      <c r="VWB714" s="39"/>
      <c r="VWC714" s="39"/>
      <c r="VWD714" s="39"/>
      <c r="VWE714" s="37"/>
      <c r="VWF714" s="37"/>
      <c r="VWG714" s="37"/>
      <c r="VWH714" s="37"/>
      <c r="VWI714" s="34"/>
      <c r="VWJ714" s="40"/>
      <c r="VWK714" s="34"/>
      <c r="VWL714" s="34"/>
      <c r="VWM714" s="35"/>
      <c r="VWN714" s="36"/>
      <c r="VWO714" s="37"/>
      <c r="VWP714" s="34"/>
      <c r="VWQ714" s="34"/>
      <c r="VWR714" s="41"/>
      <c r="VWS714" s="41"/>
      <c r="VWT714" s="41"/>
      <c r="VWU714" s="41"/>
      <c r="VWV714" s="36"/>
      <c r="VWW714" s="41"/>
      <c r="VWX714" s="36"/>
      <c r="VWY714" s="34"/>
      <c r="VWZ714" s="34"/>
      <c r="VXA714" s="37"/>
      <c r="VXB714" s="38"/>
      <c r="VXC714" s="34"/>
      <c r="VXD714" s="39"/>
      <c r="VXE714" s="39"/>
      <c r="VXF714" s="39"/>
      <c r="VXG714" s="39"/>
      <c r="VXH714" s="39"/>
      <c r="VXI714" s="39"/>
      <c r="VXJ714" s="39"/>
      <c r="VXK714" s="39"/>
      <c r="VXL714" s="39"/>
      <c r="VXM714" s="39"/>
      <c r="VXN714" s="39"/>
      <c r="VXO714" s="37"/>
      <c r="VXP714" s="37"/>
      <c r="VXQ714" s="37"/>
      <c r="VXR714" s="37"/>
      <c r="VXS714" s="34"/>
      <c r="VXT714" s="40"/>
      <c r="VXU714" s="34"/>
      <c r="VXV714" s="34"/>
      <c r="VXW714" s="35"/>
      <c r="VXX714" s="36"/>
      <c r="VXY714" s="37"/>
      <c r="VXZ714" s="34"/>
      <c r="VYA714" s="34"/>
      <c r="VYB714" s="41"/>
      <c r="VYC714" s="41"/>
      <c r="VYD714" s="41"/>
      <c r="VYE714" s="41"/>
      <c r="VYF714" s="36"/>
      <c r="VYG714" s="41"/>
      <c r="VYH714" s="36"/>
      <c r="VYI714" s="34"/>
      <c r="VYJ714" s="34"/>
      <c r="VYK714" s="37"/>
      <c r="VYL714" s="38"/>
      <c r="VYM714" s="34"/>
      <c r="VYN714" s="39"/>
      <c r="VYO714" s="39"/>
      <c r="VYP714" s="39"/>
      <c r="VYQ714" s="39"/>
      <c r="VYR714" s="39"/>
      <c r="VYS714" s="39"/>
      <c r="VYT714" s="39"/>
      <c r="VYU714" s="39"/>
      <c r="VYV714" s="39"/>
      <c r="VYW714" s="39"/>
      <c r="VYX714" s="39"/>
      <c r="VYY714" s="37"/>
      <c r="VYZ714" s="37"/>
      <c r="VZA714" s="37"/>
      <c r="VZB714" s="37"/>
      <c r="VZC714" s="34"/>
      <c r="VZD714" s="40"/>
      <c r="VZE714" s="34"/>
      <c r="VZF714" s="34"/>
      <c r="VZG714" s="35"/>
      <c r="VZH714" s="36"/>
      <c r="VZI714" s="37"/>
      <c r="VZJ714" s="34"/>
      <c r="VZK714" s="34"/>
      <c r="VZL714" s="41"/>
      <c r="VZM714" s="41"/>
      <c r="VZN714" s="41"/>
      <c r="VZO714" s="41"/>
      <c r="VZP714" s="36"/>
      <c r="VZQ714" s="41"/>
      <c r="VZR714" s="36"/>
      <c r="VZS714" s="34"/>
      <c r="VZT714" s="34"/>
      <c r="VZU714" s="37"/>
      <c r="VZV714" s="38"/>
      <c r="VZW714" s="34"/>
      <c r="VZX714" s="39"/>
      <c r="VZY714" s="39"/>
      <c r="VZZ714" s="39"/>
      <c r="WAA714" s="39"/>
      <c r="WAB714" s="39"/>
      <c r="WAC714" s="39"/>
      <c r="WAD714" s="39"/>
      <c r="WAE714" s="39"/>
      <c r="WAF714" s="39"/>
      <c r="WAG714" s="39"/>
      <c r="WAH714" s="39"/>
      <c r="WAI714" s="37"/>
      <c r="WAJ714" s="37"/>
      <c r="WAK714" s="37"/>
      <c r="WAL714" s="37"/>
      <c r="WAM714" s="34"/>
      <c r="WAN714" s="40"/>
      <c r="WAO714" s="34"/>
      <c r="WAP714" s="34"/>
      <c r="WAQ714" s="35"/>
      <c r="WAR714" s="36"/>
      <c r="WAS714" s="37"/>
      <c r="WAT714" s="34"/>
      <c r="WAU714" s="34"/>
      <c r="WAV714" s="41"/>
      <c r="WAW714" s="41"/>
      <c r="WAX714" s="41"/>
      <c r="WAY714" s="41"/>
      <c r="WAZ714" s="36"/>
      <c r="WBA714" s="41"/>
      <c r="WBB714" s="36"/>
      <c r="WBC714" s="34"/>
      <c r="WBD714" s="34"/>
      <c r="WBE714" s="37"/>
      <c r="WBF714" s="38"/>
      <c r="WBG714" s="34"/>
      <c r="WBH714" s="39"/>
      <c r="WBI714" s="39"/>
      <c r="WBJ714" s="39"/>
      <c r="WBK714" s="39"/>
      <c r="WBL714" s="39"/>
      <c r="WBM714" s="39"/>
      <c r="WBN714" s="39"/>
      <c r="WBO714" s="39"/>
      <c r="WBP714" s="39"/>
      <c r="WBQ714" s="39"/>
      <c r="WBR714" s="39"/>
      <c r="WBS714" s="37"/>
      <c r="WBT714" s="37"/>
      <c r="WBU714" s="37"/>
      <c r="WBV714" s="37"/>
      <c r="WBW714" s="34"/>
      <c r="WBX714" s="40"/>
      <c r="WBY714" s="34"/>
      <c r="WBZ714" s="34"/>
      <c r="WCA714" s="35"/>
      <c r="WCB714" s="36"/>
      <c r="WCC714" s="37"/>
      <c r="WCD714" s="34"/>
      <c r="WCE714" s="34"/>
      <c r="WCF714" s="41"/>
      <c r="WCG714" s="41"/>
      <c r="WCH714" s="41"/>
      <c r="WCI714" s="41"/>
      <c r="WCJ714" s="36"/>
      <c r="WCK714" s="41"/>
      <c r="WCL714" s="36"/>
      <c r="WCM714" s="34"/>
      <c r="WCN714" s="34"/>
      <c r="WCO714" s="37"/>
      <c r="WCP714" s="38"/>
      <c r="WCQ714" s="34"/>
      <c r="WCR714" s="39"/>
      <c r="WCS714" s="39"/>
      <c r="WCT714" s="39"/>
      <c r="WCU714" s="39"/>
      <c r="WCV714" s="39"/>
      <c r="WCW714" s="39"/>
      <c r="WCX714" s="39"/>
      <c r="WCY714" s="39"/>
      <c r="WCZ714" s="39"/>
      <c r="WDA714" s="39"/>
      <c r="WDB714" s="39"/>
      <c r="WDC714" s="37"/>
      <c r="WDD714" s="37"/>
      <c r="WDE714" s="37"/>
      <c r="WDF714" s="37"/>
      <c r="WDG714" s="34"/>
      <c r="WDH714" s="40"/>
      <c r="WDI714" s="34"/>
      <c r="WDJ714" s="34"/>
      <c r="WDK714" s="35"/>
      <c r="WDL714" s="36"/>
      <c r="WDM714" s="37"/>
      <c r="WDN714" s="34"/>
      <c r="WDO714" s="34"/>
      <c r="WDP714" s="41"/>
      <c r="WDQ714" s="41"/>
      <c r="WDR714" s="41"/>
      <c r="WDS714" s="41"/>
      <c r="WDT714" s="36"/>
      <c r="WDU714" s="41"/>
      <c r="WDV714" s="36"/>
      <c r="WDW714" s="34"/>
      <c r="WDX714" s="34"/>
      <c r="WDY714" s="37"/>
      <c r="WDZ714" s="38"/>
      <c r="WEA714" s="34"/>
      <c r="WEB714" s="39"/>
      <c r="WEC714" s="39"/>
      <c r="WED714" s="39"/>
      <c r="WEE714" s="39"/>
      <c r="WEF714" s="39"/>
      <c r="WEG714" s="39"/>
      <c r="WEH714" s="39"/>
      <c r="WEI714" s="39"/>
      <c r="WEJ714" s="39"/>
      <c r="WEK714" s="39"/>
      <c r="WEL714" s="39"/>
      <c r="WEM714" s="37"/>
      <c r="WEN714" s="37"/>
      <c r="WEO714" s="37"/>
      <c r="WEP714" s="37"/>
      <c r="WEQ714" s="34"/>
      <c r="WER714" s="40"/>
      <c r="WES714" s="34"/>
      <c r="WET714" s="34"/>
      <c r="WEU714" s="35"/>
      <c r="WEV714" s="36"/>
      <c r="WEW714" s="37"/>
      <c r="WEX714" s="34"/>
      <c r="WEY714" s="34"/>
      <c r="WEZ714" s="41"/>
      <c r="WFA714" s="41"/>
      <c r="WFB714" s="41"/>
      <c r="WFC714" s="41"/>
      <c r="WFD714" s="36"/>
      <c r="WFE714" s="41"/>
      <c r="WFF714" s="36"/>
      <c r="WFG714" s="34"/>
      <c r="WFH714" s="34"/>
      <c r="WFI714" s="37"/>
      <c r="WFJ714" s="38"/>
      <c r="WFK714" s="34"/>
      <c r="WFL714" s="39"/>
      <c r="WFM714" s="39"/>
      <c r="WFN714" s="39"/>
      <c r="WFO714" s="39"/>
      <c r="WFP714" s="39"/>
      <c r="WFQ714" s="39"/>
      <c r="WFR714" s="39"/>
      <c r="WFS714" s="39"/>
      <c r="WFT714" s="39"/>
      <c r="WFU714" s="39"/>
      <c r="WFV714" s="39"/>
      <c r="WFW714" s="37"/>
      <c r="WFX714" s="37"/>
      <c r="WFY714" s="37"/>
      <c r="WFZ714" s="37"/>
      <c r="WGA714" s="34"/>
      <c r="WGB714" s="40"/>
      <c r="WGC714" s="34"/>
      <c r="WGD714" s="34"/>
      <c r="WGE714" s="35"/>
      <c r="WGF714" s="36"/>
      <c r="WGG714" s="37"/>
      <c r="WGH714" s="34"/>
      <c r="WGI714" s="34"/>
      <c r="WGJ714" s="41"/>
      <c r="WGK714" s="41"/>
      <c r="WGL714" s="41"/>
      <c r="WGM714" s="41"/>
      <c r="WGN714" s="36"/>
      <c r="WGO714" s="41"/>
      <c r="WGP714" s="36"/>
      <c r="WGQ714" s="34"/>
      <c r="WGR714" s="34"/>
      <c r="WGS714" s="37"/>
      <c r="WGT714" s="38"/>
      <c r="WGU714" s="34"/>
      <c r="WGV714" s="39"/>
      <c r="WGW714" s="39"/>
      <c r="WGX714" s="39"/>
      <c r="WGY714" s="39"/>
      <c r="WGZ714" s="39"/>
      <c r="WHA714" s="39"/>
      <c r="WHB714" s="39"/>
      <c r="WHC714" s="39"/>
      <c r="WHD714" s="39"/>
      <c r="WHE714" s="39"/>
      <c r="WHF714" s="39"/>
      <c r="WHG714" s="37"/>
      <c r="WHH714" s="37"/>
      <c r="WHI714" s="37"/>
      <c r="WHJ714" s="37"/>
      <c r="WHK714" s="34"/>
      <c r="WHL714" s="40"/>
      <c r="WHM714" s="34"/>
      <c r="WHN714" s="34"/>
      <c r="WHO714" s="35"/>
      <c r="WHP714" s="36"/>
      <c r="WHQ714" s="37"/>
      <c r="WHR714" s="34"/>
      <c r="WHS714" s="34"/>
      <c r="WHT714" s="41"/>
      <c r="WHU714" s="41"/>
      <c r="WHV714" s="41"/>
      <c r="WHW714" s="41"/>
      <c r="WHX714" s="36"/>
      <c r="WHY714" s="41"/>
      <c r="WHZ714" s="36"/>
      <c r="WIA714" s="34"/>
      <c r="WIB714" s="34"/>
      <c r="WIC714" s="37"/>
      <c r="WID714" s="38"/>
      <c r="WIE714" s="34"/>
      <c r="WIF714" s="39"/>
      <c r="WIG714" s="39"/>
      <c r="WIH714" s="39"/>
      <c r="WII714" s="39"/>
      <c r="WIJ714" s="39"/>
      <c r="WIK714" s="39"/>
      <c r="WIL714" s="39"/>
      <c r="WIM714" s="39"/>
      <c r="WIN714" s="39"/>
      <c r="WIO714" s="39"/>
      <c r="WIP714" s="39"/>
      <c r="WIQ714" s="37"/>
      <c r="WIR714" s="37"/>
      <c r="WIS714" s="37"/>
      <c r="WIT714" s="37"/>
      <c r="WIU714" s="34"/>
      <c r="WIV714" s="40"/>
      <c r="WIW714" s="34"/>
      <c r="WIX714" s="34"/>
      <c r="WIY714" s="35"/>
      <c r="WIZ714" s="36"/>
      <c r="WJA714" s="37"/>
      <c r="WJB714" s="34"/>
      <c r="WJC714" s="34"/>
      <c r="WJD714" s="41"/>
      <c r="WJE714" s="41"/>
      <c r="WJF714" s="41"/>
      <c r="WJG714" s="41"/>
      <c r="WJH714" s="36"/>
      <c r="WJI714" s="41"/>
      <c r="WJJ714" s="36"/>
      <c r="WJK714" s="34"/>
      <c r="WJL714" s="34"/>
      <c r="WJM714" s="37"/>
      <c r="WJN714" s="38"/>
      <c r="WJO714" s="34"/>
      <c r="WJP714" s="39"/>
      <c r="WJQ714" s="39"/>
      <c r="WJR714" s="39"/>
      <c r="WJS714" s="39"/>
      <c r="WJT714" s="39"/>
      <c r="WJU714" s="39"/>
      <c r="WJV714" s="39"/>
      <c r="WJW714" s="39"/>
      <c r="WJX714" s="39"/>
      <c r="WJY714" s="39"/>
      <c r="WJZ714" s="39"/>
      <c r="WKA714" s="37"/>
      <c r="WKB714" s="37"/>
      <c r="WKC714" s="37"/>
      <c r="WKD714" s="37"/>
      <c r="WKE714" s="34"/>
      <c r="WKF714" s="40"/>
      <c r="WKG714" s="34"/>
      <c r="WKH714" s="34"/>
      <c r="WKI714" s="35"/>
      <c r="WKJ714" s="36"/>
      <c r="WKK714" s="37"/>
      <c r="WKL714" s="34"/>
      <c r="WKM714" s="34"/>
      <c r="WKN714" s="41"/>
      <c r="WKO714" s="41"/>
      <c r="WKP714" s="41"/>
      <c r="WKQ714" s="41"/>
      <c r="WKR714" s="36"/>
      <c r="WKS714" s="41"/>
      <c r="WKT714" s="36"/>
      <c r="WKU714" s="34"/>
      <c r="WKV714" s="34"/>
      <c r="WKW714" s="37"/>
      <c r="WKX714" s="38"/>
      <c r="WKY714" s="34"/>
      <c r="WKZ714" s="39"/>
      <c r="WLA714" s="39"/>
      <c r="WLB714" s="39"/>
      <c r="WLC714" s="39"/>
      <c r="WLD714" s="39"/>
      <c r="WLE714" s="39"/>
      <c r="WLF714" s="39"/>
      <c r="WLG714" s="39"/>
      <c r="WLH714" s="39"/>
      <c r="WLI714" s="39"/>
      <c r="WLJ714" s="39"/>
      <c r="WLK714" s="37"/>
      <c r="WLL714" s="37"/>
      <c r="WLM714" s="37"/>
      <c r="WLN714" s="37"/>
      <c r="WLO714" s="34"/>
      <c r="WLP714" s="40"/>
      <c r="WLQ714" s="34"/>
      <c r="WLR714" s="34"/>
      <c r="WLS714" s="35"/>
      <c r="WLT714" s="36"/>
      <c r="WLU714" s="37"/>
      <c r="WLV714" s="34"/>
      <c r="WLW714" s="34"/>
      <c r="WLX714" s="41"/>
      <c r="WLY714" s="41"/>
      <c r="WLZ714" s="41"/>
      <c r="WMA714" s="41"/>
      <c r="WMB714" s="36"/>
      <c r="WMC714" s="41"/>
      <c r="WMD714" s="36"/>
      <c r="WME714" s="34"/>
      <c r="WMF714" s="34"/>
      <c r="WMG714" s="37"/>
      <c r="WMH714" s="38"/>
      <c r="WMI714" s="34"/>
      <c r="WMJ714" s="39"/>
      <c r="WMK714" s="39"/>
      <c r="WML714" s="39"/>
      <c r="WMM714" s="39"/>
      <c r="WMN714" s="39"/>
      <c r="WMO714" s="39"/>
      <c r="WMP714" s="39"/>
      <c r="WMQ714" s="39"/>
      <c r="WMR714" s="39"/>
      <c r="WMS714" s="39"/>
      <c r="WMT714" s="39"/>
      <c r="WMU714" s="37"/>
      <c r="WMV714" s="37"/>
      <c r="WMW714" s="37"/>
      <c r="WMX714" s="37"/>
      <c r="WMY714" s="34"/>
      <c r="WMZ714" s="40"/>
      <c r="WNA714" s="34"/>
      <c r="WNB714" s="34"/>
      <c r="WNC714" s="35"/>
      <c r="WND714" s="36"/>
      <c r="WNE714" s="37"/>
      <c r="WNF714" s="34"/>
      <c r="WNG714" s="34"/>
      <c r="WNH714" s="41"/>
      <c r="WNI714" s="41"/>
      <c r="WNJ714" s="41"/>
      <c r="WNK714" s="41"/>
      <c r="WNL714" s="36"/>
      <c r="WNM714" s="41"/>
      <c r="WNN714" s="36"/>
      <c r="WNO714" s="34"/>
      <c r="WNP714" s="34"/>
      <c r="WNQ714" s="37"/>
      <c r="WNR714" s="38"/>
      <c r="WNS714" s="34"/>
      <c r="WNT714" s="39"/>
      <c r="WNU714" s="39"/>
      <c r="WNV714" s="39"/>
      <c r="WNW714" s="39"/>
      <c r="WNX714" s="39"/>
      <c r="WNY714" s="39"/>
      <c r="WNZ714" s="39"/>
      <c r="WOA714" s="39"/>
      <c r="WOB714" s="39"/>
      <c r="WOC714" s="39"/>
      <c r="WOD714" s="39"/>
      <c r="WOE714" s="37"/>
      <c r="WOF714" s="37"/>
      <c r="WOG714" s="37"/>
      <c r="WOH714" s="37"/>
      <c r="WOI714" s="34"/>
      <c r="WOJ714" s="40"/>
      <c r="WOK714" s="34"/>
      <c r="WOL714" s="34"/>
      <c r="WOM714" s="35"/>
      <c r="WON714" s="36"/>
      <c r="WOO714" s="37"/>
      <c r="WOP714" s="34"/>
      <c r="WOQ714" s="34"/>
      <c r="WOR714" s="41"/>
      <c r="WOS714" s="41"/>
      <c r="WOT714" s="41"/>
      <c r="WOU714" s="41"/>
      <c r="WOV714" s="36"/>
      <c r="WOW714" s="41"/>
      <c r="WOX714" s="36"/>
      <c r="WOY714" s="34"/>
      <c r="WOZ714" s="34"/>
      <c r="WPA714" s="37"/>
      <c r="WPB714" s="38"/>
      <c r="WPC714" s="34"/>
      <c r="WPD714" s="39"/>
      <c r="WPE714" s="39"/>
      <c r="WPF714" s="39"/>
      <c r="WPG714" s="39"/>
      <c r="WPH714" s="39"/>
      <c r="WPI714" s="39"/>
      <c r="WPJ714" s="39"/>
      <c r="WPK714" s="39"/>
      <c r="WPL714" s="39"/>
      <c r="WPM714" s="39"/>
      <c r="WPN714" s="39"/>
      <c r="WPO714" s="37"/>
      <c r="WPP714" s="37"/>
      <c r="WPQ714" s="37"/>
      <c r="WPR714" s="37"/>
      <c r="WPS714" s="34"/>
      <c r="WPT714" s="40"/>
      <c r="WPU714" s="34"/>
      <c r="WPV714" s="34"/>
      <c r="WPW714" s="35"/>
      <c r="WPX714" s="36"/>
      <c r="WPY714" s="37"/>
      <c r="WPZ714" s="34"/>
      <c r="WQA714" s="34"/>
      <c r="WQB714" s="41"/>
      <c r="WQC714" s="41"/>
      <c r="WQD714" s="41"/>
      <c r="WQE714" s="41"/>
      <c r="WQF714" s="36"/>
      <c r="WQG714" s="41"/>
      <c r="WQH714" s="36"/>
      <c r="WQI714" s="34"/>
      <c r="WQJ714" s="34"/>
      <c r="WQK714" s="37"/>
      <c r="WQL714" s="38"/>
      <c r="WQM714" s="34"/>
      <c r="WQN714" s="39"/>
      <c r="WQO714" s="39"/>
      <c r="WQP714" s="39"/>
      <c r="WQQ714" s="39"/>
      <c r="WQR714" s="39"/>
      <c r="WQS714" s="39"/>
      <c r="WQT714" s="39"/>
      <c r="WQU714" s="39"/>
      <c r="WQV714" s="39"/>
      <c r="WQW714" s="39"/>
      <c r="WQX714" s="39"/>
      <c r="WQY714" s="37"/>
      <c r="WQZ714" s="37"/>
      <c r="WRA714" s="37"/>
      <c r="WRB714" s="37"/>
      <c r="WRC714" s="34"/>
      <c r="WRD714" s="40"/>
      <c r="WRE714" s="34"/>
      <c r="WRF714" s="34"/>
      <c r="WRG714" s="35"/>
      <c r="WRH714" s="36"/>
      <c r="WRI714" s="37"/>
      <c r="WRJ714" s="34"/>
      <c r="WRK714" s="34"/>
      <c r="WRL714" s="41"/>
      <c r="WRM714" s="41"/>
      <c r="WRN714" s="41"/>
      <c r="WRO714" s="41"/>
      <c r="WRP714" s="36"/>
      <c r="WRQ714" s="41"/>
      <c r="WRR714" s="36"/>
      <c r="WRS714" s="34"/>
      <c r="WRT714" s="34"/>
      <c r="WRU714" s="37"/>
      <c r="WRV714" s="38"/>
      <c r="WRW714" s="34"/>
      <c r="WRX714" s="39"/>
      <c r="WRY714" s="39"/>
      <c r="WRZ714" s="39"/>
      <c r="WSA714" s="39"/>
      <c r="WSB714" s="39"/>
      <c r="WSC714" s="39"/>
      <c r="WSD714" s="39"/>
      <c r="WSE714" s="39"/>
      <c r="WSF714" s="39"/>
      <c r="WSG714" s="39"/>
      <c r="WSH714" s="39"/>
      <c r="WSI714" s="37"/>
      <c r="WSJ714" s="37"/>
      <c r="WSK714" s="37"/>
      <c r="WSL714" s="37"/>
      <c r="WSM714" s="34"/>
      <c r="WSN714" s="40"/>
      <c r="WSO714" s="34"/>
      <c r="WSP714" s="34"/>
      <c r="WSQ714" s="35"/>
      <c r="WSR714" s="36"/>
      <c r="WSS714" s="37"/>
      <c r="WST714" s="34"/>
      <c r="WSU714" s="34"/>
      <c r="WSV714" s="41"/>
      <c r="WSW714" s="41"/>
      <c r="WSX714" s="41"/>
      <c r="WSY714" s="41"/>
      <c r="WSZ714" s="36"/>
      <c r="WTA714" s="41"/>
      <c r="WTB714" s="36"/>
      <c r="WTC714" s="34"/>
      <c r="WTD714" s="34"/>
      <c r="WTE714" s="37"/>
      <c r="WTF714" s="38"/>
      <c r="WTG714" s="34"/>
      <c r="WTH714" s="39"/>
      <c r="WTI714" s="39"/>
      <c r="WTJ714" s="39"/>
      <c r="WTK714" s="39"/>
      <c r="WTL714" s="39"/>
      <c r="WTM714" s="39"/>
      <c r="WTN714" s="39"/>
      <c r="WTO714" s="39"/>
      <c r="WTP714" s="39"/>
      <c r="WTQ714" s="39"/>
      <c r="WTR714" s="39"/>
      <c r="WTS714" s="37"/>
      <c r="WTT714" s="37"/>
      <c r="WTU714" s="37"/>
      <c r="WTV714" s="37"/>
      <c r="WTW714" s="34"/>
      <c r="WTX714" s="40"/>
      <c r="WTY714" s="34"/>
      <c r="WTZ714" s="34"/>
      <c r="WUA714" s="35"/>
      <c r="WUB714" s="36"/>
      <c r="WUC714" s="37"/>
      <c r="WUD714" s="34"/>
      <c r="WUE714" s="34"/>
      <c r="WUF714" s="41"/>
      <c r="WUG714" s="41"/>
      <c r="WUH714" s="41"/>
      <c r="WUI714" s="41"/>
      <c r="WUJ714" s="36"/>
      <c r="WUK714" s="41"/>
      <c r="WUL714" s="36"/>
      <c r="WUM714" s="34"/>
      <c r="WUN714" s="34"/>
      <c r="WUO714" s="37"/>
      <c r="WUP714" s="38"/>
      <c r="WUQ714" s="34"/>
      <c r="WUR714" s="39"/>
      <c r="WUS714" s="39"/>
      <c r="WUT714" s="39"/>
      <c r="WUU714" s="39"/>
      <c r="WUV714" s="39"/>
      <c r="WUW714" s="39"/>
      <c r="WUX714" s="39"/>
      <c r="WUY714" s="39"/>
      <c r="WUZ714" s="39"/>
      <c r="WVA714" s="39"/>
      <c r="WVB714" s="39"/>
      <c r="WVC714" s="37"/>
      <c r="WVD714" s="37"/>
      <c r="WVE714" s="37"/>
      <c r="WVF714" s="37"/>
      <c r="WVG714" s="34"/>
      <c r="WVH714" s="40"/>
      <c r="WVI714" s="34"/>
      <c r="WVJ714" s="34"/>
      <c r="WVK714" s="35"/>
      <c r="WVL714" s="36"/>
      <c r="WVM714" s="37"/>
      <c r="WVN714" s="34"/>
      <c r="WVO714" s="34"/>
      <c r="WVP714" s="41"/>
      <c r="WVQ714" s="41"/>
      <c r="WVR714" s="41"/>
      <c r="WVS714" s="41"/>
      <c r="WVT714" s="36"/>
      <c r="WVU714" s="41"/>
      <c r="WVV714" s="36"/>
      <c r="WVW714" s="34"/>
      <c r="WVX714" s="34"/>
      <c r="WVY714" s="37"/>
      <c r="WVZ714" s="38"/>
      <c r="WWA714" s="34"/>
      <c r="WWB714" s="39"/>
      <c r="WWC714" s="39"/>
      <c r="WWD714" s="39"/>
      <c r="WWE714" s="39"/>
      <c r="WWF714" s="39"/>
      <c r="WWG714" s="39"/>
      <c r="WWH714" s="39"/>
      <c r="WWI714" s="39"/>
      <c r="WWJ714" s="39"/>
      <c r="WWK714" s="39"/>
      <c r="WWL714" s="39"/>
      <c r="WWM714" s="37"/>
      <c r="WWN714" s="37"/>
      <c r="WWO714" s="37"/>
      <c r="WWP714" s="37"/>
      <c r="WWQ714" s="34"/>
      <c r="WWR714" s="40"/>
      <c r="WWS714" s="34"/>
      <c r="WWT714" s="34"/>
      <c r="WWU714" s="35"/>
      <c r="WWV714" s="36"/>
      <c r="WWW714" s="37"/>
      <c r="WWX714" s="34"/>
      <c r="WWY714" s="34"/>
      <c r="WWZ714" s="41"/>
      <c r="WXA714" s="41"/>
      <c r="WXB714" s="41"/>
      <c r="WXC714" s="41"/>
      <c r="WXD714" s="36"/>
      <c r="WXE714" s="41"/>
      <c r="WXF714" s="36"/>
      <c r="WXG714" s="34"/>
      <c r="WXH714" s="34"/>
      <c r="WXI714" s="37"/>
      <c r="WXJ714" s="38"/>
      <c r="WXK714" s="34"/>
      <c r="WXL714" s="39"/>
      <c r="WXM714" s="39"/>
      <c r="WXN714" s="39"/>
      <c r="WXO714" s="39"/>
      <c r="WXP714" s="39"/>
      <c r="WXQ714" s="39"/>
      <c r="WXR714" s="39"/>
      <c r="WXS714" s="39"/>
      <c r="WXT714" s="39"/>
      <c r="WXU714" s="39"/>
      <c r="WXV714" s="39"/>
      <c r="WXW714" s="37"/>
      <c r="WXX714" s="37"/>
      <c r="WXY714" s="37"/>
      <c r="WXZ714" s="37"/>
      <c r="WYA714" s="34"/>
      <c r="WYB714" s="40"/>
      <c r="WYC714" s="34"/>
      <c r="WYD714" s="34"/>
      <c r="WYE714" s="35"/>
      <c r="WYF714" s="36"/>
      <c r="WYG714" s="37"/>
      <c r="WYH714" s="34"/>
      <c r="WYI714" s="34"/>
      <c r="WYJ714" s="41"/>
      <c r="WYK714" s="41"/>
      <c r="WYL714" s="41"/>
      <c r="WYM714" s="41"/>
      <c r="WYN714" s="36"/>
      <c r="WYO714" s="41"/>
      <c r="WYP714" s="36"/>
      <c r="WYQ714" s="34"/>
      <c r="WYR714" s="34"/>
      <c r="WYS714" s="37"/>
      <c r="WYT714" s="38"/>
      <c r="WYU714" s="34"/>
      <c r="WYV714" s="39"/>
      <c r="WYW714" s="39"/>
      <c r="WYX714" s="39"/>
      <c r="WYY714" s="39"/>
      <c r="WYZ714" s="39"/>
      <c r="WZA714" s="39"/>
      <c r="WZB714" s="39"/>
      <c r="WZC714" s="39"/>
      <c r="WZD714" s="39"/>
      <c r="WZE714" s="39"/>
      <c r="WZF714" s="39"/>
      <c r="WZG714" s="37"/>
      <c r="WZH714" s="37"/>
      <c r="WZI714" s="37"/>
      <c r="WZJ714" s="37"/>
      <c r="WZK714" s="34"/>
      <c r="WZL714" s="40"/>
      <c r="WZM714" s="34"/>
      <c r="WZN714" s="34"/>
      <c r="WZO714" s="35"/>
      <c r="WZP714" s="36"/>
      <c r="WZQ714" s="37"/>
      <c r="WZR714" s="34"/>
      <c r="WZS714" s="34"/>
      <c r="WZT714" s="41"/>
      <c r="WZU714" s="41"/>
      <c r="WZV714" s="41"/>
      <c r="WZW714" s="41"/>
      <c r="WZX714" s="36"/>
      <c r="WZY714" s="41"/>
      <c r="WZZ714" s="36"/>
      <c r="XAA714" s="34"/>
      <c r="XAB714" s="34"/>
      <c r="XAC714" s="37"/>
      <c r="XAD714" s="38"/>
      <c r="XAE714" s="34"/>
      <c r="XAF714" s="39"/>
      <c r="XAG714" s="39"/>
      <c r="XAH714" s="39"/>
      <c r="XAI714" s="39"/>
      <c r="XAJ714" s="39"/>
      <c r="XAK714" s="39"/>
      <c r="XAL714" s="39"/>
      <c r="XAM714" s="39"/>
      <c r="XAN714" s="39"/>
      <c r="XAO714" s="39"/>
      <c r="XAP714" s="39"/>
      <c r="XAQ714" s="37"/>
      <c r="XAR714" s="37"/>
      <c r="XAS714" s="37"/>
      <c r="XAT714" s="37"/>
      <c r="XAU714" s="34"/>
      <c r="XAV714" s="40"/>
      <c r="XAW714" s="34"/>
      <c r="XAX714" s="34"/>
      <c r="XAY714" s="35"/>
      <c r="XAZ714" s="36"/>
      <c r="XBA714" s="37"/>
      <c r="XBB714" s="34"/>
      <c r="XBC714" s="34"/>
      <c r="XBD714" s="41"/>
      <c r="XBE714" s="41"/>
      <c r="XBF714" s="41"/>
      <c r="XBG714" s="41"/>
      <c r="XBH714" s="36"/>
      <c r="XBI714" s="41"/>
      <c r="XBJ714" s="36"/>
      <c r="XBK714" s="34"/>
      <c r="XBL714" s="34"/>
      <c r="XBM714" s="37"/>
      <c r="XBN714" s="38"/>
      <c r="XBO714" s="34"/>
      <c r="XBP714" s="39"/>
      <c r="XBQ714" s="39"/>
      <c r="XBR714" s="39"/>
      <c r="XBS714" s="39"/>
      <c r="XBT714" s="39"/>
      <c r="XBU714" s="39"/>
      <c r="XBV714" s="39"/>
      <c r="XBW714" s="39"/>
      <c r="XBX714" s="39"/>
      <c r="XBY714" s="39"/>
      <c r="XBZ714" s="39"/>
      <c r="XCA714" s="37"/>
      <c r="XCB714" s="37"/>
      <c r="XCC714" s="37"/>
      <c r="XCD714" s="37"/>
      <c r="XCE714" s="34"/>
      <c r="XCF714" s="40"/>
      <c r="XCG714" s="34"/>
      <c r="XCH714" s="34"/>
      <c r="XCI714" s="35"/>
      <c r="XCJ714" s="36"/>
      <c r="XCK714" s="37"/>
      <c r="XCL714" s="34"/>
      <c r="XCM714" s="34"/>
      <c r="XCN714" s="41"/>
      <c r="XCO714" s="41"/>
      <c r="XCP714" s="41"/>
      <c r="XCQ714" s="41"/>
      <c r="XCR714" s="36"/>
      <c r="XCS714" s="41"/>
      <c r="XCT714" s="36"/>
      <c r="XCU714" s="34"/>
      <c r="XCV714" s="34"/>
      <c r="XCW714" s="37"/>
      <c r="XCX714" s="38"/>
      <c r="XCY714" s="34"/>
      <c r="XCZ714" s="39"/>
      <c r="XDA714" s="39"/>
      <c r="XDB714" s="39"/>
      <c r="XDC714" s="39"/>
      <c r="XDD714" s="39"/>
      <c r="XDE714" s="39"/>
      <c r="XDF714" s="39"/>
      <c r="XDG714" s="39"/>
      <c r="XDH714" s="39"/>
      <c r="XDI714" s="39"/>
      <c r="XDJ714" s="39"/>
      <c r="XDK714" s="37"/>
      <c r="XDL714" s="37"/>
      <c r="XDM714" s="37"/>
      <c r="XDN714" s="37"/>
      <c r="XDO714" s="34"/>
      <c r="XDP714" s="40"/>
      <c r="XDQ714" s="34"/>
      <c r="XDR714" s="34"/>
      <c r="XDS714" s="35"/>
      <c r="XDT714" s="36"/>
      <c r="XDU714" s="37"/>
      <c r="XDV714" s="34"/>
      <c r="XDW714" s="34"/>
      <c r="XDX714" s="41"/>
      <c r="XDY714" s="41"/>
      <c r="XDZ714" s="41"/>
      <c r="XEA714" s="41"/>
      <c r="XEB714" s="36"/>
      <c r="XEC714" s="41"/>
      <c r="XED714" s="36"/>
      <c r="XEE714" s="34"/>
      <c r="XEF714" s="34"/>
      <c r="XEG714" s="37"/>
      <c r="XEH714" s="38"/>
      <c r="XEI714" s="34"/>
      <c r="XEJ714" s="39"/>
      <c r="XEK714" s="39"/>
      <c r="XEL714" s="39"/>
      <c r="XEM714" s="39"/>
      <c r="XEN714" s="39"/>
      <c r="XEO714" s="39"/>
      <c r="XEP714" s="39"/>
      <c r="XEQ714" s="39"/>
      <c r="XER714" s="39"/>
      <c r="XES714" s="39"/>
      <c r="XET714" s="39"/>
      <c r="XEU714" s="37"/>
      <c r="XEV714" s="37"/>
      <c r="XEW714" s="37"/>
      <c r="XEX714" s="37"/>
      <c r="XEY714" s="34"/>
      <c r="XEZ714" s="40"/>
      <c r="XFA714" s="34"/>
      <c r="XFB714" s="34"/>
      <c r="XFC714" s="35"/>
      <c r="XFD714" s="36"/>
    </row>
    <row r="715" spans="1:16384" ht="45" hidden="1" customHeight="1">
      <c r="A715" s="43">
        <v>1</v>
      </c>
      <c r="B715" s="43">
        <v>2982</v>
      </c>
      <c r="C715" s="43" t="s">
        <v>2209</v>
      </c>
      <c r="D715" s="70" t="s">
        <v>2283</v>
      </c>
      <c r="E715" s="103">
        <v>44604</v>
      </c>
      <c r="F715" s="43" t="s">
        <v>56</v>
      </c>
      <c r="G715" s="43">
        <v>1185</v>
      </c>
      <c r="H715" s="79"/>
      <c r="I715" s="71"/>
      <c r="J715" s="114"/>
      <c r="K715" s="71"/>
      <c r="L715" s="73" t="s">
        <v>2213</v>
      </c>
      <c r="M715" s="79"/>
      <c r="N715" s="70" t="s">
        <v>2288</v>
      </c>
      <c r="O715" s="43" t="s">
        <v>35</v>
      </c>
      <c r="P715" s="202">
        <v>1</v>
      </c>
      <c r="Q715" s="209">
        <v>7587</v>
      </c>
      <c r="R715" s="42">
        <f>P715*Q715</f>
        <v>7587</v>
      </c>
      <c r="S715" s="43" t="s">
        <v>1916</v>
      </c>
      <c r="T715" s="133" t="str">
        <f t="shared" ref="T715:AH716" si="297">IF($S715=T$15,$R715,"  ")</f>
        <v xml:space="preserve">  </v>
      </c>
      <c r="U715" s="133" t="str">
        <f t="shared" si="297"/>
        <v xml:space="preserve">  </v>
      </c>
      <c r="V715" s="133">
        <f t="shared" si="297"/>
        <v>7587</v>
      </c>
      <c r="W715" s="133"/>
      <c r="X715" s="133"/>
      <c r="Y715" s="133"/>
      <c r="Z715" s="133" t="str">
        <f t="shared" si="297"/>
        <v xml:space="preserve">  </v>
      </c>
      <c r="AA715" s="133" t="str">
        <f t="shared" si="297"/>
        <v xml:space="preserve">  </v>
      </c>
      <c r="AB715" s="133" t="str">
        <f t="shared" si="297"/>
        <v xml:space="preserve">  </v>
      </c>
      <c r="AC715" s="133" t="str">
        <f t="shared" si="297"/>
        <v xml:space="preserve">  </v>
      </c>
      <c r="AD715" s="133" t="str">
        <f t="shared" si="297"/>
        <v xml:space="preserve">  </v>
      </c>
      <c r="AE715" s="133"/>
      <c r="AF715" s="133" t="str">
        <f t="shared" si="297"/>
        <v xml:space="preserve">  </v>
      </c>
      <c r="AG715" s="133" t="str">
        <f t="shared" si="297"/>
        <v xml:space="preserve">  </v>
      </c>
      <c r="AH715" s="133" t="str">
        <f t="shared" si="297"/>
        <v xml:space="preserve">  </v>
      </c>
      <c r="AI715" s="43"/>
      <c r="AJ715" s="42">
        <f>R715</f>
        <v>7587</v>
      </c>
      <c r="AK715" s="43"/>
      <c r="AL715" s="42">
        <f>R715</f>
        <v>7587</v>
      </c>
      <c r="AM715" s="43" t="s">
        <v>311</v>
      </c>
      <c r="AN715" s="95">
        <v>44743</v>
      </c>
      <c r="AO715" s="82"/>
    </row>
    <row r="716" spans="1:16384" ht="45" hidden="1" customHeight="1">
      <c r="A716" s="43">
        <v>2</v>
      </c>
      <c r="B716" s="43">
        <v>4877</v>
      </c>
      <c r="C716" s="43" t="s">
        <v>2209</v>
      </c>
      <c r="D716" s="70" t="s">
        <v>2493</v>
      </c>
      <c r="E716" s="103">
        <v>44762</v>
      </c>
      <c r="F716" s="43" t="s">
        <v>56</v>
      </c>
      <c r="G716" s="43">
        <v>1895</v>
      </c>
      <c r="H716" s="79"/>
      <c r="I716" s="71"/>
      <c r="J716" s="114"/>
      <c r="K716" s="71"/>
      <c r="L716" s="73" t="s">
        <v>2214</v>
      </c>
      <c r="M716" s="79"/>
      <c r="N716" s="70" t="s">
        <v>2485</v>
      </c>
      <c r="O716" s="43" t="s">
        <v>35</v>
      </c>
      <c r="P716" s="202">
        <v>1</v>
      </c>
      <c r="Q716" s="209">
        <v>1047.5</v>
      </c>
      <c r="R716" s="42">
        <f>P716*Q716</f>
        <v>1047.5</v>
      </c>
      <c r="S716" s="43" t="s">
        <v>1916</v>
      </c>
      <c r="T716" s="133" t="str">
        <f t="shared" si="297"/>
        <v xml:space="preserve">  </v>
      </c>
      <c r="U716" s="133" t="str">
        <f t="shared" si="297"/>
        <v xml:space="preserve">  </v>
      </c>
      <c r="V716" s="133">
        <f t="shared" si="297"/>
        <v>1047.5</v>
      </c>
      <c r="W716" s="133"/>
      <c r="X716" s="133"/>
      <c r="Y716" s="133"/>
      <c r="Z716" s="133" t="str">
        <f t="shared" si="297"/>
        <v xml:space="preserve">  </v>
      </c>
      <c r="AA716" s="133" t="str">
        <f t="shared" si="297"/>
        <v xml:space="preserve">  </v>
      </c>
      <c r="AB716" s="133" t="str">
        <f t="shared" si="297"/>
        <v xml:space="preserve">  </v>
      </c>
      <c r="AC716" s="133" t="str">
        <f t="shared" si="297"/>
        <v xml:space="preserve">  </v>
      </c>
      <c r="AD716" s="133" t="str">
        <f t="shared" si="297"/>
        <v xml:space="preserve">  </v>
      </c>
      <c r="AE716" s="133"/>
      <c r="AF716" s="133" t="str">
        <f t="shared" si="297"/>
        <v xml:space="preserve">  </v>
      </c>
      <c r="AG716" s="133" t="str">
        <f t="shared" si="297"/>
        <v xml:space="preserve">  </v>
      </c>
      <c r="AH716" s="133" t="str">
        <f t="shared" si="297"/>
        <v xml:space="preserve">  </v>
      </c>
      <c r="AI716" s="43"/>
      <c r="AJ716" s="42">
        <f t="shared" ref="AJ716:AJ717" si="298">R716</f>
        <v>1047.5</v>
      </c>
      <c r="AK716" s="43"/>
      <c r="AL716" s="42">
        <f t="shared" ref="AL716:AL717" si="299">R716</f>
        <v>1047.5</v>
      </c>
      <c r="AM716" s="43" t="s">
        <v>311</v>
      </c>
      <c r="AN716" s="95">
        <v>44743</v>
      </c>
      <c r="AO716" s="82"/>
    </row>
    <row r="717" spans="1:16384" ht="15.6" hidden="1">
      <c r="A717" s="43">
        <v>3</v>
      </c>
      <c r="B717" s="43">
        <v>4880</v>
      </c>
      <c r="C717" s="43" t="s">
        <v>2209</v>
      </c>
      <c r="D717" s="70" t="s">
        <v>2289</v>
      </c>
      <c r="E717" s="103">
        <v>44769</v>
      </c>
      <c r="F717" s="43" t="s">
        <v>56</v>
      </c>
      <c r="G717" s="43">
        <v>1898</v>
      </c>
      <c r="H717" s="79"/>
      <c r="I717" s="71"/>
      <c r="J717" s="114"/>
      <c r="K717" s="71"/>
      <c r="L717" s="73" t="s">
        <v>615</v>
      </c>
      <c r="M717" s="79"/>
      <c r="N717" s="70" t="s">
        <v>2289</v>
      </c>
      <c r="O717" s="43" t="s">
        <v>35</v>
      </c>
      <c r="P717" s="202">
        <v>1</v>
      </c>
      <c r="Q717" s="209">
        <v>607.29999999999995</v>
      </c>
      <c r="R717" s="42">
        <f>P717*Q717</f>
        <v>607.29999999999995</v>
      </c>
      <c r="S717" s="43" t="s">
        <v>1916</v>
      </c>
      <c r="T717" s="133"/>
      <c r="U717" s="133"/>
      <c r="V717" s="133">
        <f>IF($S717=V$15,$R717,"  ")</f>
        <v>607.29999999999995</v>
      </c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43"/>
      <c r="AJ717" s="42">
        <f t="shared" si="298"/>
        <v>607.29999999999995</v>
      </c>
      <c r="AK717" s="43"/>
      <c r="AL717" s="42">
        <f t="shared" si="299"/>
        <v>607.29999999999995</v>
      </c>
      <c r="AM717" s="43" t="s">
        <v>311</v>
      </c>
      <c r="AN717" s="95">
        <v>44743</v>
      </c>
      <c r="AO717" s="82"/>
    </row>
    <row r="718" spans="1:16384" ht="15.6" hidden="1">
      <c r="A718" s="45"/>
      <c r="B718" s="45"/>
      <c r="C718" s="96" t="s">
        <v>2311</v>
      </c>
      <c r="D718" s="88"/>
      <c r="E718" s="45"/>
      <c r="F718" s="45"/>
      <c r="G718" s="45"/>
      <c r="H718" s="45"/>
      <c r="I718" s="45"/>
      <c r="J718" s="366"/>
      <c r="K718" s="45"/>
      <c r="L718" s="88"/>
      <c r="M718" s="45"/>
      <c r="N718" s="88"/>
      <c r="O718" s="45"/>
      <c r="P718" s="45"/>
      <c r="Q718" s="45"/>
      <c r="R718" s="44">
        <f>SUM(R715:R717)</f>
        <v>9241.7999999999993</v>
      </c>
      <c r="S718" s="45"/>
      <c r="T718" s="206">
        <f>SUBTOTAL(9,T715:T716)</f>
        <v>0</v>
      </c>
      <c r="U718" s="206">
        <f>SUBTOTAL(9,U715:U716)</f>
        <v>0</v>
      </c>
      <c r="V718" s="206">
        <f>SUBTOTAL(9,V715:V717)</f>
        <v>0</v>
      </c>
      <c r="W718" s="206"/>
      <c r="X718" s="206"/>
      <c r="Y718" s="206"/>
      <c r="Z718" s="206">
        <f t="shared" ref="Z718:AH718" si="300">SUBTOTAL(9,Z715:Z716)</f>
        <v>0</v>
      </c>
      <c r="AA718" s="206">
        <f t="shared" si="300"/>
        <v>0</v>
      </c>
      <c r="AB718" s="206">
        <f t="shared" si="300"/>
        <v>0</v>
      </c>
      <c r="AC718" s="206">
        <f t="shared" si="300"/>
        <v>0</v>
      </c>
      <c r="AD718" s="206">
        <f t="shared" si="300"/>
        <v>0</v>
      </c>
      <c r="AE718" s="206"/>
      <c r="AF718" s="206">
        <f t="shared" si="300"/>
        <v>0</v>
      </c>
      <c r="AG718" s="206">
        <f t="shared" si="300"/>
        <v>0</v>
      </c>
      <c r="AH718" s="206">
        <f t="shared" si="300"/>
        <v>0</v>
      </c>
      <c r="AI718" s="45"/>
      <c r="AJ718" s="45"/>
      <c r="AK718" s="45"/>
      <c r="AL718" s="45"/>
      <c r="AM718" s="45" t="s">
        <v>311</v>
      </c>
      <c r="AN718" s="100">
        <v>44743</v>
      </c>
      <c r="AO718" s="82"/>
    </row>
    <row r="719" spans="1:16384" ht="15.6" hidden="1">
      <c r="A719" s="45"/>
      <c r="B719" s="45"/>
      <c r="C719" s="45"/>
      <c r="D719" s="88"/>
      <c r="E719" s="45"/>
      <c r="F719" s="45"/>
      <c r="G719" s="45"/>
      <c r="H719" s="45"/>
      <c r="I719" s="45"/>
      <c r="J719" s="366"/>
      <c r="K719" s="45"/>
      <c r="L719" s="88"/>
      <c r="M719" s="45"/>
      <c r="N719" s="88"/>
      <c r="O719" s="45"/>
      <c r="P719" s="45"/>
      <c r="Q719" s="45"/>
      <c r="R719" s="44">
        <f>SUM(R630+R679+R683+R693+R702+R704+R706+R708+R710+R712+R714+R718)</f>
        <v>1133477.9120500002</v>
      </c>
      <c r="S719" s="45"/>
      <c r="T719" s="206">
        <f t="shared" ref="T719:AH719" si="301">SUBTOTAL(9,T601:T718)</f>
        <v>0</v>
      </c>
      <c r="U719" s="206">
        <f t="shared" si="301"/>
        <v>0</v>
      </c>
      <c r="V719" s="206">
        <f t="shared" si="301"/>
        <v>0</v>
      </c>
      <c r="W719" s="206"/>
      <c r="X719" s="206"/>
      <c r="Y719" s="206"/>
      <c r="Z719" s="206">
        <f t="shared" si="301"/>
        <v>0</v>
      </c>
      <c r="AA719" s="206">
        <f t="shared" si="301"/>
        <v>0</v>
      </c>
      <c r="AB719" s="206">
        <f t="shared" si="301"/>
        <v>0</v>
      </c>
      <c r="AC719" s="206">
        <f t="shared" si="301"/>
        <v>0</v>
      </c>
      <c r="AD719" s="206">
        <f t="shared" si="301"/>
        <v>0</v>
      </c>
      <c r="AE719" s="206"/>
      <c r="AF719" s="206">
        <f t="shared" si="301"/>
        <v>0</v>
      </c>
      <c r="AG719" s="206">
        <f t="shared" si="301"/>
        <v>0</v>
      </c>
      <c r="AH719" s="206">
        <f t="shared" si="301"/>
        <v>0</v>
      </c>
      <c r="AI719" s="44">
        <f>SUM(AI601:AI718)</f>
        <v>1061812.2520499998</v>
      </c>
      <c r="AJ719" s="110">
        <f>SUM(AJ601:AJ718)</f>
        <v>18741.8</v>
      </c>
      <c r="AK719" s="45"/>
      <c r="AL719" s="110">
        <f>SUBTOTAL(9,AL601:AL718)</f>
        <v>0</v>
      </c>
      <c r="AM719" s="45" t="s">
        <v>311</v>
      </c>
      <c r="AN719" s="100">
        <v>44743</v>
      </c>
      <c r="AO719" s="82"/>
    </row>
    <row r="720" spans="1:16384" ht="45" hidden="1" customHeight="1">
      <c r="A720" s="43"/>
      <c r="B720" s="43">
        <v>5453</v>
      </c>
      <c r="C720" s="43" t="s">
        <v>0</v>
      </c>
      <c r="D720" s="70" t="s">
        <v>12</v>
      </c>
      <c r="E720" s="103">
        <v>44781</v>
      </c>
      <c r="F720" s="43" t="s">
        <v>1924</v>
      </c>
      <c r="G720" s="43">
        <v>452</v>
      </c>
      <c r="H720" s="167">
        <v>2587.5</v>
      </c>
      <c r="I720" s="152">
        <v>44782</v>
      </c>
      <c r="J720" s="358" t="s">
        <v>3340</v>
      </c>
      <c r="K720" s="43"/>
      <c r="L720" s="99" t="s">
        <v>34</v>
      </c>
      <c r="M720" s="43"/>
      <c r="N720" s="99" t="s">
        <v>2639</v>
      </c>
      <c r="O720" s="192" t="s">
        <v>59</v>
      </c>
      <c r="P720" s="200">
        <v>1</v>
      </c>
      <c r="Q720" s="42">
        <v>2587.5</v>
      </c>
      <c r="R720" s="42">
        <f>P720*Q720</f>
        <v>2587.5</v>
      </c>
      <c r="S720" s="43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42">
        <f>R720</f>
        <v>2587.5</v>
      </c>
      <c r="AJ720" s="43"/>
      <c r="AK720" s="43"/>
      <c r="AL720" s="42">
        <f>AI720</f>
        <v>2587.5</v>
      </c>
      <c r="AM720" s="43" t="s">
        <v>2506</v>
      </c>
      <c r="AN720" s="95">
        <v>44774</v>
      </c>
      <c r="AO720" s="82"/>
    </row>
    <row r="721" spans="1:41" ht="45" hidden="1" customHeight="1">
      <c r="A721" s="43"/>
      <c r="B721" s="43">
        <v>5453</v>
      </c>
      <c r="C721" s="43" t="s">
        <v>0</v>
      </c>
      <c r="D721" s="70" t="s">
        <v>12</v>
      </c>
      <c r="E721" s="103">
        <v>44781</v>
      </c>
      <c r="F721" s="43" t="s">
        <v>1924</v>
      </c>
      <c r="G721" s="43">
        <v>452</v>
      </c>
      <c r="H721" s="167">
        <v>180.37</v>
      </c>
      <c r="I721" s="152">
        <v>44782</v>
      </c>
      <c r="J721" s="358" t="s">
        <v>3341</v>
      </c>
      <c r="K721" s="43"/>
      <c r="L721" s="99" t="s">
        <v>93</v>
      </c>
      <c r="M721" s="43"/>
      <c r="N721" s="99" t="s">
        <v>2639</v>
      </c>
      <c r="O721" s="192" t="s">
        <v>59</v>
      </c>
      <c r="P721" s="200">
        <v>1</v>
      </c>
      <c r="Q721" s="42">
        <v>180.37</v>
      </c>
      <c r="R721" s="42">
        <f t="shared" ref="R721:R735" si="302">P721*Q721</f>
        <v>180.37</v>
      </c>
      <c r="S721" s="43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42">
        <f t="shared" ref="AI721:AI735" si="303">R721</f>
        <v>180.37</v>
      </c>
      <c r="AJ721" s="43"/>
      <c r="AK721" s="43"/>
      <c r="AL721" s="42">
        <f t="shared" ref="AL721:AL735" si="304">AI721</f>
        <v>180.37</v>
      </c>
      <c r="AM721" s="43" t="s">
        <v>2506</v>
      </c>
      <c r="AN721" s="95">
        <v>44774</v>
      </c>
      <c r="AO721" s="82"/>
    </row>
    <row r="722" spans="1:41" ht="45" hidden="1" customHeight="1">
      <c r="A722" s="43"/>
      <c r="B722" s="43">
        <v>5453</v>
      </c>
      <c r="C722" s="43" t="s">
        <v>0</v>
      </c>
      <c r="D722" s="70" t="s">
        <v>12</v>
      </c>
      <c r="E722" s="103">
        <v>44781</v>
      </c>
      <c r="F722" s="43" t="s">
        <v>1924</v>
      </c>
      <c r="G722" s="43">
        <v>452</v>
      </c>
      <c r="H722" s="167">
        <v>30.06</v>
      </c>
      <c r="I722" s="152">
        <v>44782</v>
      </c>
      <c r="J722" s="358" t="s">
        <v>3342</v>
      </c>
      <c r="K722" s="43"/>
      <c r="L722" s="99" t="s">
        <v>93</v>
      </c>
      <c r="M722" s="43"/>
      <c r="N722" s="99" t="s">
        <v>2639</v>
      </c>
      <c r="O722" s="192" t="s">
        <v>59</v>
      </c>
      <c r="P722" s="200">
        <v>1</v>
      </c>
      <c r="Q722" s="42">
        <v>30.06</v>
      </c>
      <c r="R722" s="42">
        <f t="shared" si="302"/>
        <v>30.06</v>
      </c>
      <c r="S722" s="43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42">
        <f t="shared" si="303"/>
        <v>30.06</v>
      </c>
      <c r="AJ722" s="43"/>
      <c r="AK722" s="43"/>
      <c r="AL722" s="42">
        <f t="shared" si="304"/>
        <v>30.06</v>
      </c>
      <c r="AM722" s="43" t="s">
        <v>2506</v>
      </c>
      <c r="AN722" s="95">
        <v>44774</v>
      </c>
      <c r="AO722" s="82"/>
    </row>
    <row r="723" spans="1:41" ht="45" hidden="1" customHeight="1">
      <c r="A723" s="43"/>
      <c r="B723" s="43">
        <v>5453</v>
      </c>
      <c r="C723" s="43" t="s">
        <v>0</v>
      </c>
      <c r="D723" s="70" t="s">
        <v>12</v>
      </c>
      <c r="E723" s="103">
        <v>44781</v>
      </c>
      <c r="F723" s="43" t="s">
        <v>1924</v>
      </c>
      <c r="G723" s="43">
        <v>452</v>
      </c>
      <c r="H723" s="167">
        <v>240.89</v>
      </c>
      <c r="I723" s="152">
        <v>44782</v>
      </c>
      <c r="J723" s="358" t="s">
        <v>3343</v>
      </c>
      <c r="K723" s="43"/>
      <c r="L723" s="99" t="s">
        <v>34</v>
      </c>
      <c r="M723" s="43"/>
      <c r="N723" s="99" t="s">
        <v>2639</v>
      </c>
      <c r="O723" s="192" t="s">
        <v>59</v>
      </c>
      <c r="P723" s="200">
        <v>1</v>
      </c>
      <c r="Q723" s="42">
        <v>240.89</v>
      </c>
      <c r="R723" s="42">
        <f t="shared" si="302"/>
        <v>240.89</v>
      </c>
      <c r="S723" s="43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42">
        <f t="shared" si="303"/>
        <v>240.89</v>
      </c>
      <c r="AJ723" s="43"/>
      <c r="AK723" s="43"/>
      <c r="AL723" s="42">
        <f t="shared" si="304"/>
        <v>240.89</v>
      </c>
      <c r="AM723" s="43" t="s">
        <v>2506</v>
      </c>
      <c r="AN723" s="95">
        <v>44774</v>
      </c>
      <c r="AO723" s="82"/>
    </row>
    <row r="724" spans="1:41" ht="45" hidden="1" customHeight="1">
      <c r="A724" s="43"/>
      <c r="B724" s="43">
        <v>5453</v>
      </c>
      <c r="C724" s="43" t="s">
        <v>0</v>
      </c>
      <c r="D724" s="70" t="s">
        <v>12</v>
      </c>
      <c r="E724" s="103">
        <v>44781</v>
      </c>
      <c r="F724" s="43" t="s">
        <v>1924</v>
      </c>
      <c r="G724" s="43">
        <v>452</v>
      </c>
      <c r="H724" s="167">
        <v>29.47</v>
      </c>
      <c r="I724" s="152">
        <v>44782</v>
      </c>
      <c r="J724" s="358" t="s">
        <v>3344</v>
      </c>
      <c r="K724" s="43"/>
      <c r="L724" s="99" t="s">
        <v>126</v>
      </c>
      <c r="M724" s="43"/>
      <c r="N724" s="99" t="s">
        <v>2639</v>
      </c>
      <c r="O724" s="192" t="s">
        <v>59</v>
      </c>
      <c r="P724" s="200">
        <v>1</v>
      </c>
      <c r="Q724" s="42">
        <v>29.47</v>
      </c>
      <c r="R724" s="42">
        <f t="shared" si="302"/>
        <v>29.47</v>
      </c>
      <c r="S724" s="43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42">
        <f t="shared" si="303"/>
        <v>29.47</v>
      </c>
      <c r="AJ724" s="43"/>
      <c r="AK724" s="43"/>
      <c r="AL724" s="42">
        <f t="shared" si="304"/>
        <v>29.47</v>
      </c>
      <c r="AM724" s="43" t="s">
        <v>2506</v>
      </c>
      <c r="AN724" s="95">
        <v>44774</v>
      </c>
      <c r="AO724" s="82"/>
    </row>
    <row r="725" spans="1:41" ht="45" hidden="1" customHeight="1">
      <c r="A725" s="43"/>
      <c r="B725" s="43">
        <v>5453</v>
      </c>
      <c r="C725" s="43" t="s">
        <v>0</v>
      </c>
      <c r="D725" s="70" t="s">
        <v>12</v>
      </c>
      <c r="E725" s="103">
        <v>44781</v>
      </c>
      <c r="F725" s="43" t="s">
        <v>1924</v>
      </c>
      <c r="G725" s="43">
        <v>452</v>
      </c>
      <c r="H725" s="167">
        <v>24.45</v>
      </c>
      <c r="I725" s="152">
        <v>44782</v>
      </c>
      <c r="J725" s="358" t="s">
        <v>3345</v>
      </c>
      <c r="K725" s="43"/>
      <c r="L725" s="99" t="s">
        <v>3302</v>
      </c>
      <c r="M725" s="43"/>
      <c r="N725" s="99" t="s">
        <v>2639</v>
      </c>
      <c r="O725" s="192" t="s">
        <v>59</v>
      </c>
      <c r="P725" s="200">
        <v>1</v>
      </c>
      <c r="Q725" s="42">
        <v>24.45</v>
      </c>
      <c r="R725" s="42">
        <f t="shared" si="302"/>
        <v>24.45</v>
      </c>
      <c r="S725" s="43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42">
        <f t="shared" si="303"/>
        <v>24.45</v>
      </c>
      <c r="AJ725" s="43"/>
      <c r="AK725" s="43"/>
      <c r="AL725" s="42">
        <f t="shared" si="304"/>
        <v>24.45</v>
      </c>
      <c r="AM725" s="43" t="s">
        <v>2506</v>
      </c>
      <c r="AN725" s="95">
        <v>44774</v>
      </c>
      <c r="AO725" s="82"/>
    </row>
    <row r="726" spans="1:41" ht="45" hidden="1" customHeight="1">
      <c r="A726" s="43"/>
      <c r="B726" s="43">
        <v>5453</v>
      </c>
      <c r="C726" s="43" t="s">
        <v>0</v>
      </c>
      <c r="D726" s="70" t="s">
        <v>12</v>
      </c>
      <c r="E726" s="103">
        <v>44781</v>
      </c>
      <c r="F726" s="43" t="s">
        <v>1924</v>
      </c>
      <c r="G726" s="43">
        <v>452</v>
      </c>
      <c r="H726" s="167">
        <v>-24.45</v>
      </c>
      <c r="I726" s="152">
        <v>44782</v>
      </c>
      <c r="J726" s="358" t="s">
        <v>3345</v>
      </c>
      <c r="K726" s="43"/>
      <c r="L726" s="99" t="s">
        <v>3302</v>
      </c>
      <c r="M726" s="43"/>
      <c r="N726" s="99" t="s">
        <v>2639</v>
      </c>
      <c r="O726" s="192" t="s">
        <v>59</v>
      </c>
      <c r="P726" s="200">
        <v>1</v>
      </c>
      <c r="Q726" s="42">
        <v>-24.45</v>
      </c>
      <c r="R726" s="42">
        <f t="shared" si="302"/>
        <v>-24.45</v>
      </c>
      <c r="S726" s="43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42">
        <f t="shared" si="303"/>
        <v>-24.45</v>
      </c>
      <c r="AJ726" s="43"/>
      <c r="AK726" s="43"/>
      <c r="AL726" s="42">
        <f t="shared" si="304"/>
        <v>-24.45</v>
      </c>
      <c r="AM726" s="43" t="s">
        <v>2506</v>
      </c>
      <c r="AN726" s="95">
        <v>44774</v>
      </c>
      <c r="AO726" s="82"/>
    </row>
    <row r="727" spans="1:41" ht="45" hidden="1" customHeight="1">
      <c r="A727" s="43"/>
      <c r="B727" s="43">
        <v>6040</v>
      </c>
      <c r="C727" s="43" t="s">
        <v>0</v>
      </c>
      <c r="D727" s="70" t="s">
        <v>12</v>
      </c>
      <c r="E727" s="103">
        <v>44804</v>
      </c>
      <c r="F727" s="43" t="s">
        <v>1924</v>
      </c>
      <c r="G727" s="43" t="s">
        <v>3346</v>
      </c>
      <c r="H727" s="167">
        <v>350177.27</v>
      </c>
      <c r="I727" s="152">
        <v>44806</v>
      </c>
      <c r="J727" s="358" t="s">
        <v>3331</v>
      </c>
      <c r="K727" s="43"/>
      <c r="L727" s="132" t="s">
        <v>32</v>
      </c>
      <c r="M727" s="43"/>
      <c r="N727" s="99" t="s">
        <v>2641</v>
      </c>
      <c r="O727" s="192" t="s">
        <v>59</v>
      </c>
      <c r="P727" s="200">
        <v>1</v>
      </c>
      <c r="Q727" s="42">
        <v>350177.27</v>
      </c>
      <c r="R727" s="42">
        <f t="shared" si="302"/>
        <v>350177.27</v>
      </c>
      <c r="S727" s="43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42">
        <f t="shared" si="303"/>
        <v>350177.27</v>
      </c>
      <c r="AJ727" s="43"/>
      <c r="AK727" s="43"/>
      <c r="AL727" s="42">
        <f t="shared" si="304"/>
        <v>350177.27</v>
      </c>
      <c r="AM727" s="43" t="s">
        <v>2506</v>
      </c>
      <c r="AN727" s="95">
        <v>44774</v>
      </c>
      <c r="AO727" s="82"/>
    </row>
    <row r="728" spans="1:41" ht="45" hidden="1" customHeight="1">
      <c r="A728" s="43"/>
      <c r="B728" s="43">
        <v>6040</v>
      </c>
      <c r="C728" s="43" t="s">
        <v>0</v>
      </c>
      <c r="D728" s="70" t="s">
        <v>12</v>
      </c>
      <c r="E728" s="103">
        <v>44804</v>
      </c>
      <c r="F728" s="43" t="s">
        <v>1924</v>
      </c>
      <c r="G728" s="43" t="s">
        <v>3346</v>
      </c>
      <c r="H728" s="167">
        <v>19309.53</v>
      </c>
      <c r="I728" s="152">
        <v>44810</v>
      </c>
      <c r="J728" s="358" t="s">
        <v>3332</v>
      </c>
      <c r="K728" s="43"/>
      <c r="L728" s="132" t="s">
        <v>93</v>
      </c>
      <c r="M728" s="43"/>
      <c r="N728" s="99" t="s">
        <v>2641</v>
      </c>
      <c r="O728" s="192" t="s">
        <v>59</v>
      </c>
      <c r="P728" s="200">
        <v>1</v>
      </c>
      <c r="Q728" s="42">
        <v>19309.53</v>
      </c>
      <c r="R728" s="42">
        <f t="shared" si="302"/>
        <v>19309.53</v>
      </c>
      <c r="S728" s="43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42">
        <f t="shared" si="303"/>
        <v>19309.53</v>
      </c>
      <c r="AJ728" s="43"/>
      <c r="AK728" s="43"/>
      <c r="AL728" s="42">
        <f t="shared" si="304"/>
        <v>19309.53</v>
      </c>
      <c r="AM728" s="43" t="s">
        <v>2506</v>
      </c>
      <c r="AN728" s="95">
        <v>44774</v>
      </c>
      <c r="AO728" s="82"/>
    </row>
    <row r="729" spans="1:41" ht="45" hidden="1" customHeight="1">
      <c r="A729" s="43"/>
      <c r="B729" s="43">
        <v>6040</v>
      </c>
      <c r="C729" s="43" t="s">
        <v>0</v>
      </c>
      <c r="D729" s="70" t="s">
        <v>12</v>
      </c>
      <c r="E729" s="103">
        <v>44804</v>
      </c>
      <c r="F729" s="43" t="s">
        <v>1924</v>
      </c>
      <c r="G729" s="43" t="s">
        <v>3346</v>
      </c>
      <c r="H729" s="167">
        <v>24809.54</v>
      </c>
      <c r="I729" s="152">
        <v>44810</v>
      </c>
      <c r="J729" s="358" t="s">
        <v>3333</v>
      </c>
      <c r="K729" s="43"/>
      <c r="L729" s="132" t="s">
        <v>93</v>
      </c>
      <c r="M729" s="43"/>
      <c r="N729" s="99" t="s">
        <v>2641</v>
      </c>
      <c r="O729" s="192" t="s">
        <v>59</v>
      </c>
      <c r="P729" s="200">
        <v>1</v>
      </c>
      <c r="Q729" s="42">
        <v>24809.54</v>
      </c>
      <c r="R729" s="42">
        <f t="shared" si="302"/>
        <v>24809.54</v>
      </c>
      <c r="S729" s="43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42">
        <f t="shared" si="303"/>
        <v>24809.54</v>
      </c>
      <c r="AJ729" s="43"/>
      <c r="AK729" s="43"/>
      <c r="AL729" s="42">
        <f t="shared" si="304"/>
        <v>24809.54</v>
      </c>
      <c r="AM729" s="43" t="s">
        <v>2506</v>
      </c>
      <c r="AN729" s="95">
        <v>44774</v>
      </c>
      <c r="AO729" s="82"/>
    </row>
    <row r="730" spans="1:41" ht="45" hidden="1" customHeight="1">
      <c r="A730" s="43"/>
      <c r="B730" s="43">
        <v>6040</v>
      </c>
      <c r="C730" s="43" t="s">
        <v>0</v>
      </c>
      <c r="D730" s="70" t="s">
        <v>12</v>
      </c>
      <c r="E730" s="103">
        <v>44804</v>
      </c>
      <c r="F730" s="43" t="s">
        <v>1924</v>
      </c>
      <c r="G730" s="43" t="s">
        <v>3346</v>
      </c>
      <c r="H730" s="167">
        <v>4169.34</v>
      </c>
      <c r="I730" s="152">
        <v>44810</v>
      </c>
      <c r="J730" s="358" t="s">
        <v>3334</v>
      </c>
      <c r="K730" s="43"/>
      <c r="L730" s="132" t="s">
        <v>93</v>
      </c>
      <c r="M730" s="43"/>
      <c r="N730" s="99" t="s">
        <v>2641</v>
      </c>
      <c r="O730" s="192" t="s">
        <v>59</v>
      </c>
      <c r="P730" s="200">
        <v>1</v>
      </c>
      <c r="Q730" s="42">
        <v>4169.34</v>
      </c>
      <c r="R730" s="42">
        <f t="shared" si="302"/>
        <v>4169.34</v>
      </c>
      <c r="S730" s="43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42">
        <f t="shared" si="303"/>
        <v>4169.34</v>
      </c>
      <c r="AJ730" s="43"/>
      <c r="AK730" s="43"/>
      <c r="AL730" s="42">
        <f t="shared" si="304"/>
        <v>4169.34</v>
      </c>
      <c r="AM730" s="43" t="s">
        <v>2506</v>
      </c>
      <c r="AN730" s="95">
        <v>44774</v>
      </c>
      <c r="AO730" s="82"/>
    </row>
    <row r="731" spans="1:41" ht="45" hidden="1" customHeight="1">
      <c r="A731" s="43"/>
      <c r="B731" s="43">
        <v>6040</v>
      </c>
      <c r="C731" s="43" t="s">
        <v>0</v>
      </c>
      <c r="D731" s="70" t="s">
        <v>12</v>
      </c>
      <c r="E731" s="103">
        <v>44804</v>
      </c>
      <c r="F731" s="43" t="s">
        <v>1924</v>
      </c>
      <c r="G731" s="43" t="s">
        <v>3346</v>
      </c>
      <c r="H731" s="167">
        <v>15038.2</v>
      </c>
      <c r="I731" s="152">
        <v>44810</v>
      </c>
      <c r="J731" s="358" t="s">
        <v>3335</v>
      </c>
      <c r="K731" s="43"/>
      <c r="L731" s="132" t="s">
        <v>34</v>
      </c>
      <c r="M731" s="43"/>
      <c r="N731" s="99" t="s">
        <v>2641</v>
      </c>
      <c r="O731" s="192" t="s">
        <v>59</v>
      </c>
      <c r="P731" s="200">
        <v>1</v>
      </c>
      <c r="Q731" s="42">
        <v>15038.2</v>
      </c>
      <c r="R731" s="42">
        <f t="shared" si="302"/>
        <v>15038.2</v>
      </c>
      <c r="S731" s="43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42">
        <f t="shared" si="303"/>
        <v>15038.2</v>
      </c>
      <c r="AJ731" s="43"/>
      <c r="AK731" s="43"/>
      <c r="AL731" s="42">
        <f t="shared" si="304"/>
        <v>15038.2</v>
      </c>
      <c r="AM731" s="43" t="s">
        <v>2506</v>
      </c>
      <c r="AN731" s="95">
        <v>44774</v>
      </c>
      <c r="AO731" s="82"/>
    </row>
    <row r="732" spans="1:41" ht="45" hidden="1" customHeight="1">
      <c r="A732" s="43"/>
      <c r="B732" s="43">
        <v>6040</v>
      </c>
      <c r="C732" s="43" t="s">
        <v>0</v>
      </c>
      <c r="D732" s="70" t="s">
        <v>12</v>
      </c>
      <c r="E732" s="103">
        <v>44804</v>
      </c>
      <c r="F732" s="43" t="s">
        <v>1924</v>
      </c>
      <c r="G732" s="43" t="s">
        <v>3346</v>
      </c>
      <c r="H732" s="167">
        <v>2683.29</v>
      </c>
      <c r="I732" s="152">
        <v>44810</v>
      </c>
      <c r="J732" s="358" t="s">
        <v>3336</v>
      </c>
      <c r="K732" s="43"/>
      <c r="L732" s="132" t="s">
        <v>125</v>
      </c>
      <c r="M732" s="43"/>
      <c r="N732" s="99" t="s">
        <v>2641</v>
      </c>
      <c r="O732" s="192" t="s">
        <v>59</v>
      </c>
      <c r="P732" s="200">
        <v>1</v>
      </c>
      <c r="Q732" s="42">
        <v>2683.29</v>
      </c>
      <c r="R732" s="42">
        <f t="shared" si="302"/>
        <v>2683.29</v>
      </c>
      <c r="S732" s="43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42">
        <f t="shared" si="303"/>
        <v>2683.29</v>
      </c>
      <c r="AJ732" s="43"/>
      <c r="AK732" s="43"/>
      <c r="AL732" s="42">
        <f t="shared" si="304"/>
        <v>2683.29</v>
      </c>
      <c r="AM732" s="43" t="s">
        <v>2506</v>
      </c>
      <c r="AN732" s="95">
        <v>44774</v>
      </c>
      <c r="AO732" s="82"/>
    </row>
    <row r="733" spans="1:41" ht="45" hidden="1" customHeight="1">
      <c r="A733" s="43"/>
      <c r="B733" s="43">
        <v>6040</v>
      </c>
      <c r="C733" s="43" t="s">
        <v>0</v>
      </c>
      <c r="D733" s="70" t="s">
        <v>12</v>
      </c>
      <c r="E733" s="103">
        <v>44804</v>
      </c>
      <c r="F733" s="43" t="s">
        <v>1924</v>
      </c>
      <c r="G733" s="43" t="s">
        <v>3346</v>
      </c>
      <c r="H733" s="167">
        <v>3311.96</v>
      </c>
      <c r="I733" s="152">
        <v>44816</v>
      </c>
      <c r="J733" s="358" t="s">
        <v>3337</v>
      </c>
      <c r="K733" s="43"/>
      <c r="L733" s="132" t="s">
        <v>34</v>
      </c>
      <c r="M733" s="43"/>
      <c r="N733" s="99" t="s">
        <v>2641</v>
      </c>
      <c r="O733" s="192" t="s">
        <v>59</v>
      </c>
      <c r="P733" s="200">
        <v>1</v>
      </c>
      <c r="Q733" s="42">
        <v>3311.96</v>
      </c>
      <c r="R733" s="42">
        <f t="shared" si="302"/>
        <v>3311.96</v>
      </c>
      <c r="S733" s="43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42">
        <f t="shared" si="303"/>
        <v>3311.96</v>
      </c>
      <c r="AJ733" s="43"/>
      <c r="AK733" s="43"/>
      <c r="AL733" s="42">
        <f t="shared" si="304"/>
        <v>3311.96</v>
      </c>
      <c r="AM733" s="43" t="s">
        <v>2506</v>
      </c>
      <c r="AN733" s="95">
        <v>44774</v>
      </c>
      <c r="AO733" s="82"/>
    </row>
    <row r="734" spans="1:41" ht="45" hidden="1" customHeight="1">
      <c r="A734" s="43"/>
      <c r="B734" s="43">
        <v>6040</v>
      </c>
      <c r="C734" s="43" t="s">
        <v>0</v>
      </c>
      <c r="D734" s="70" t="s">
        <v>12</v>
      </c>
      <c r="E734" s="103">
        <v>44804</v>
      </c>
      <c r="F734" s="43" t="s">
        <v>1924</v>
      </c>
      <c r="G734" s="43" t="s">
        <v>3346</v>
      </c>
      <c r="H734" s="167">
        <v>4353.2299999999996</v>
      </c>
      <c r="I734" s="152">
        <v>44824</v>
      </c>
      <c r="J734" s="358" t="s">
        <v>3338</v>
      </c>
      <c r="K734" s="43"/>
      <c r="L734" s="132" t="s">
        <v>32</v>
      </c>
      <c r="M734" s="43"/>
      <c r="N734" s="99" t="s">
        <v>2641</v>
      </c>
      <c r="O734" s="192" t="s">
        <v>59</v>
      </c>
      <c r="P734" s="200">
        <v>1</v>
      </c>
      <c r="Q734" s="42">
        <v>4353.2299999999996</v>
      </c>
      <c r="R734" s="42">
        <f t="shared" si="302"/>
        <v>4353.2299999999996</v>
      </c>
      <c r="S734" s="43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42">
        <f t="shared" si="303"/>
        <v>4353.2299999999996</v>
      </c>
      <c r="AJ734" s="43"/>
      <c r="AK734" s="43"/>
      <c r="AL734" s="42">
        <f t="shared" si="304"/>
        <v>4353.2299999999996</v>
      </c>
      <c r="AM734" s="43" t="s">
        <v>2506</v>
      </c>
      <c r="AN734" s="95">
        <v>44774</v>
      </c>
      <c r="AO734" s="82"/>
    </row>
    <row r="735" spans="1:41" ht="45" hidden="1" customHeight="1">
      <c r="A735" s="43"/>
      <c r="B735" s="43">
        <v>6040</v>
      </c>
      <c r="C735" s="43" t="s">
        <v>0</v>
      </c>
      <c r="D735" s="70" t="s">
        <v>12</v>
      </c>
      <c r="E735" s="103">
        <v>44804</v>
      </c>
      <c r="F735" s="43" t="s">
        <v>1924</v>
      </c>
      <c r="G735" s="43" t="s">
        <v>3346</v>
      </c>
      <c r="H735" s="167">
        <v>3972.05</v>
      </c>
      <c r="I735" s="152">
        <v>44827</v>
      </c>
      <c r="J735" s="358" t="s">
        <v>3339</v>
      </c>
      <c r="K735" s="43"/>
      <c r="L735" s="132" t="s">
        <v>126</v>
      </c>
      <c r="M735" s="43"/>
      <c r="N735" s="99" t="s">
        <v>2641</v>
      </c>
      <c r="O735" s="192" t="s">
        <v>59</v>
      </c>
      <c r="P735" s="200">
        <v>1</v>
      </c>
      <c r="Q735" s="42">
        <v>3972.05</v>
      </c>
      <c r="R735" s="42">
        <f t="shared" si="302"/>
        <v>3972.05</v>
      </c>
      <c r="S735" s="43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42">
        <f t="shared" si="303"/>
        <v>3972.05</v>
      </c>
      <c r="AJ735" s="43"/>
      <c r="AK735" s="43"/>
      <c r="AL735" s="42">
        <f t="shared" si="304"/>
        <v>3972.05</v>
      </c>
      <c r="AM735" s="43" t="s">
        <v>2506</v>
      </c>
      <c r="AN735" s="95">
        <v>44774</v>
      </c>
      <c r="AO735" s="82"/>
    </row>
    <row r="736" spans="1:41" ht="15.6" hidden="1">
      <c r="A736" s="111"/>
      <c r="B736" s="111"/>
      <c r="C736" s="111" t="s">
        <v>1957</v>
      </c>
      <c r="D736" s="90"/>
      <c r="E736" s="111"/>
      <c r="F736" s="111"/>
      <c r="G736" s="111"/>
      <c r="H736" s="111"/>
      <c r="I736" s="111"/>
      <c r="J736" s="367"/>
      <c r="K736" s="111"/>
      <c r="L736" s="90"/>
      <c r="M736" s="111"/>
      <c r="N736" s="90"/>
      <c r="O736" s="111"/>
      <c r="P736" s="111"/>
      <c r="Q736" s="111"/>
      <c r="R736" s="91">
        <f>SUM(R720:R735)</f>
        <v>430892.69999999995</v>
      </c>
      <c r="S736" s="111"/>
      <c r="T736" s="212">
        <f>SUBTOTAL(9,T720:T726)</f>
        <v>0</v>
      </c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91"/>
      <c r="AJ736" s="94"/>
      <c r="AK736" s="111"/>
      <c r="AL736" s="94"/>
      <c r="AM736" s="111" t="s">
        <v>311</v>
      </c>
      <c r="AN736" s="112">
        <v>44774</v>
      </c>
      <c r="AO736" s="82"/>
    </row>
    <row r="737" spans="1:41" ht="15.6" hidden="1">
      <c r="A737" s="213">
        <v>1</v>
      </c>
      <c r="B737" s="43">
        <v>1579</v>
      </c>
      <c r="C737" s="43" t="s">
        <v>1</v>
      </c>
      <c r="D737" s="70" t="s">
        <v>13</v>
      </c>
      <c r="E737" s="103">
        <v>44789</v>
      </c>
      <c r="F737" s="43" t="s">
        <v>38</v>
      </c>
      <c r="G737" s="43">
        <v>557</v>
      </c>
      <c r="H737" s="43"/>
      <c r="I737" s="103"/>
      <c r="J737" s="56"/>
      <c r="K737" s="169" t="s">
        <v>2583</v>
      </c>
      <c r="L737" s="97" t="s">
        <v>66</v>
      </c>
      <c r="M737" s="43"/>
      <c r="N737" s="70" t="s">
        <v>2507</v>
      </c>
      <c r="O737" s="70" t="s">
        <v>99</v>
      </c>
      <c r="P737" s="115">
        <v>300</v>
      </c>
      <c r="Q737" s="236">
        <v>281.5</v>
      </c>
      <c r="R737" s="42">
        <f t="shared" ref="R737:R801" si="305">P737*Q737</f>
        <v>84450</v>
      </c>
      <c r="S737" s="43" t="s">
        <v>1915</v>
      </c>
      <c r="T737" s="133" t="str">
        <f t="shared" ref="T737:AH746" si="306">IF($S737=T$15,$R737,"  ")</f>
        <v xml:space="preserve">  </v>
      </c>
      <c r="U737" s="133">
        <f t="shared" si="306"/>
        <v>84450</v>
      </c>
      <c r="V737" s="133" t="str">
        <f t="shared" si="306"/>
        <v xml:space="preserve">  </v>
      </c>
      <c r="W737" s="133"/>
      <c r="X737" s="133"/>
      <c r="Y737" s="133"/>
      <c r="Z737" s="133" t="str">
        <f t="shared" si="306"/>
        <v xml:space="preserve">  </v>
      </c>
      <c r="AA737" s="133" t="str">
        <f t="shared" si="306"/>
        <v xml:space="preserve">  </v>
      </c>
      <c r="AB737" s="133" t="str">
        <f t="shared" si="306"/>
        <v xml:space="preserve">  </v>
      </c>
      <c r="AC737" s="133" t="str">
        <f t="shared" si="306"/>
        <v xml:space="preserve">  </v>
      </c>
      <c r="AD737" s="133" t="str">
        <f t="shared" si="306"/>
        <v xml:space="preserve">  </v>
      </c>
      <c r="AE737" s="133"/>
      <c r="AF737" s="133" t="str">
        <f t="shared" si="306"/>
        <v xml:space="preserve">  </v>
      </c>
      <c r="AG737" s="133" t="str">
        <f t="shared" si="306"/>
        <v xml:space="preserve">  </v>
      </c>
      <c r="AH737" s="133" t="str">
        <f t="shared" si="306"/>
        <v xml:space="preserve">  </v>
      </c>
      <c r="AI737" s="43">
        <f>R737</f>
        <v>84450</v>
      </c>
      <c r="AJ737" s="43"/>
      <c r="AK737" s="43">
        <v>1965</v>
      </c>
      <c r="AL737" s="42">
        <f>R737</f>
        <v>84450</v>
      </c>
      <c r="AM737" s="43" t="s">
        <v>311</v>
      </c>
      <c r="AN737" s="95">
        <v>44774</v>
      </c>
      <c r="AO737" s="82"/>
    </row>
    <row r="738" spans="1:41" ht="15.6" hidden="1">
      <c r="A738" s="213">
        <v>2</v>
      </c>
      <c r="B738" s="43">
        <v>1639</v>
      </c>
      <c r="C738" s="43" t="s">
        <v>1</v>
      </c>
      <c r="D738" s="70" t="s">
        <v>13</v>
      </c>
      <c r="E738" s="103">
        <v>44789</v>
      </c>
      <c r="F738" s="43" t="s">
        <v>38</v>
      </c>
      <c r="G738" s="43">
        <v>574</v>
      </c>
      <c r="H738" s="43"/>
      <c r="I738" s="103"/>
      <c r="J738" s="56"/>
      <c r="K738" s="169" t="s">
        <v>2583</v>
      </c>
      <c r="L738" s="97" t="s">
        <v>66</v>
      </c>
      <c r="M738" s="43"/>
      <c r="N738" s="70" t="s">
        <v>67</v>
      </c>
      <c r="O738" s="70" t="s">
        <v>68</v>
      </c>
      <c r="P738" s="115">
        <v>1000</v>
      </c>
      <c r="Q738" s="236">
        <v>24.39</v>
      </c>
      <c r="R738" s="42">
        <f t="shared" ref="R738:R739" si="307">P738*Q738</f>
        <v>24390</v>
      </c>
      <c r="S738" s="43" t="s">
        <v>1915</v>
      </c>
      <c r="T738" s="133" t="str">
        <f t="shared" si="306"/>
        <v xml:space="preserve">  </v>
      </c>
      <c r="U738" s="133">
        <f t="shared" si="306"/>
        <v>24390</v>
      </c>
      <c r="V738" s="133" t="str">
        <f t="shared" si="306"/>
        <v xml:space="preserve">  </v>
      </c>
      <c r="W738" s="133"/>
      <c r="X738" s="133"/>
      <c r="Y738" s="133"/>
      <c r="Z738" s="133" t="str">
        <f t="shared" si="306"/>
        <v xml:space="preserve">  </v>
      </c>
      <c r="AA738" s="133" t="str">
        <f t="shared" si="306"/>
        <v xml:space="preserve">  </v>
      </c>
      <c r="AB738" s="133" t="str">
        <f t="shared" si="306"/>
        <v xml:space="preserve">  </v>
      </c>
      <c r="AC738" s="133" t="str">
        <f t="shared" si="306"/>
        <v xml:space="preserve">  </v>
      </c>
      <c r="AD738" s="133" t="str">
        <f t="shared" si="306"/>
        <v xml:space="preserve">  </v>
      </c>
      <c r="AE738" s="133"/>
      <c r="AF738" s="133" t="str">
        <f t="shared" si="306"/>
        <v xml:space="preserve">  </v>
      </c>
      <c r="AG738" s="133" t="str">
        <f t="shared" si="306"/>
        <v xml:space="preserve">  </v>
      </c>
      <c r="AH738" s="133" t="str">
        <f t="shared" si="306"/>
        <v xml:space="preserve">  </v>
      </c>
      <c r="AI738" s="43">
        <f>R738</f>
        <v>24390</v>
      </c>
      <c r="AJ738" s="43"/>
      <c r="AK738" s="43">
        <v>1783</v>
      </c>
      <c r="AL738" s="42">
        <f>R738</f>
        <v>24390</v>
      </c>
      <c r="AM738" s="43" t="s">
        <v>311</v>
      </c>
      <c r="AN738" s="95">
        <v>44774</v>
      </c>
      <c r="AO738" s="82"/>
    </row>
    <row r="739" spans="1:41" ht="30" hidden="1">
      <c r="A739" s="213">
        <v>3</v>
      </c>
      <c r="B739" s="43">
        <v>4392</v>
      </c>
      <c r="C739" s="43" t="s">
        <v>1</v>
      </c>
      <c r="D739" s="70" t="s">
        <v>13</v>
      </c>
      <c r="E739" s="103">
        <v>44775</v>
      </c>
      <c r="F739" s="43" t="s">
        <v>38</v>
      </c>
      <c r="G739" s="43">
        <v>1578</v>
      </c>
      <c r="H739" s="43">
        <v>10680</v>
      </c>
      <c r="I739" s="103">
        <v>44788</v>
      </c>
      <c r="J739" s="56" t="s">
        <v>3347</v>
      </c>
      <c r="K739" s="169" t="s">
        <v>2645</v>
      </c>
      <c r="L739" s="97" t="s">
        <v>3348</v>
      </c>
      <c r="M739" s="43"/>
      <c r="N739" s="70" t="s">
        <v>2674</v>
      </c>
      <c r="O739" s="70" t="s">
        <v>68</v>
      </c>
      <c r="P739" s="115">
        <v>50</v>
      </c>
      <c r="Q739" s="236">
        <v>15</v>
      </c>
      <c r="R739" s="42">
        <f t="shared" si="307"/>
        <v>750</v>
      </c>
      <c r="S739" s="43" t="s">
        <v>1915</v>
      </c>
      <c r="T739" s="133" t="str">
        <f t="shared" si="306"/>
        <v xml:space="preserve">  </v>
      </c>
      <c r="U739" s="133">
        <f t="shared" si="306"/>
        <v>750</v>
      </c>
      <c r="V739" s="133" t="str">
        <f t="shared" si="306"/>
        <v xml:space="preserve">  </v>
      </c>
      <c r="W739" s="133"/>
      <c r="X739" s="133"/>
      <c r="Y739" s="133"/>
      <c r="Z739" s="133" t="str">
        <f t="shared" si="306"/>
        <v xml:space="preserve">  </v>
      </c>
      <c r="AA739" s="133" t="str">
        <f t="shared" si="306"/>
        <v xml:space="preserve">  </v>
      </c>
      <c r="AB739" s="133" t="str">
        <f t="shared" si="306"/>
        <v xml:space="preserve">  </v>
      </c>
      <c r="AC739" s="133" t="str">
        <f t="shared" si="306"/>
        <v xml:space="preserve">  </v>
      </c>
      <c r="AD739" s="133" t="str">
        <f t="shared" si="306"/>
        <v xml:space="preserve">  </v>
      </c>
      <c r="AE739" s="133"/>
      <c r="AF739" s="133" t="str">
        <f t="shared" si="306"/>
        <v xml:space="preserve">  </v>
      </c>
      <c r="AG739" s="133" t="str">
        <f t="shared" si="306"/>
        <v xml:space="preserve">  </v>
      </c>
      <c r="AH739" s="133" t="str">
        <f t="shared" si="306"/>
        <v xml:space="preserve">  </v>
      </c>
      <c r="AI739" s="43">
        <f t="shared" ref="AI739" si="308">R739</f>
        <v>750</v>
      </c>
      <c r="AJ739" s="43"/>
      <c r="AK739" s="43">
        <v>1509</v>
      </c>
      <c r="AL739" s="42">
        <f t="shared" ref="AL739" si="309">R739</f>
        <v>750</v>
      </c>
      <c r="AM739" s="43" t="s">
        <v>311</v>
      </c>
      <c r="AN739" s="95">
        <v>44774</v>
      </c>
      <c r="AO739" s="82"/>
    </row>
    <row r="740" spans="1:41" ht="30" hidden="1">
      <c r="A740" s="213">
        <v>3</v>
      </c>
      <c r="B740" s="43">
        <v>4392</v>
      </c>
      <c r="C740" s="43" t="s">
        <v>1</v>
      </c>
      <c r="D740" s="70" t="s">
        <v>13</v>
      </c>
      <c r="E740" s="103">
        <v>44775</v>
      </c>
      <c r="F740" s="43" t="s">
        <v>38</v>
      </c>
      <c r="G740" s="43">
        <v>1578</v>
      </c>
      <c r="H740" s="43">
        <v>10680</v>
      </c>
      <c r="I740" s="103">
        <v>44788</v>
      </c>
      <c r="J740" s="56" t="s">
        <v>3347</v>
      </c>
      <c r="K740" s="169" t="s">
        <v>2645</v>
      </c>
      <c r="L740" s="97" t="s">
        <v>3348</v>
      </c>
      <c r="M740" s="43"/>
      <c r="N740" s="70" t="s">
        <v>2675</v>
      </c>
      <c r="O740" s="70" t="s">
        <v>68</v>
      </c>
      <c r="P740" s="115">
        <v>30</v>
      </c>
      <c r="Q740" s="236">
        <v>10.5</v>
      </c>
      <c r="R740" s="42">
        <f t="shared" ref="R740:R749" si="310">P740*Q740</f>
        <v>315</v>
      </c>
      <c r="S740" s="43" t="s">
        <v>1915</v>
      </c>
      <c r="T740" s="133" t="str">
        <f t="shared" si="306"/>
        <v xml:space="preserve">  </v>
      </c>
      <c r="U740" s="133">
        <f t="shared" si="306"/>
        <v>315</v>
      </c>
      <c r="V740" s="133" t="str">
        <f t="shared" si="306"/>
        <v xml:space="preserve">  </v>
      </c>
      <c r="W740" s="133"/>
      <c r="X740" s="133"/>
      <c r="Y740" s="133"/>
      <c r="Z740" s="133" t="str">
        <f t="shared" si="306"/>
        <v xml:space="preserve">  </v>
      </c>
      <c r="AA740" s="133" t="str">
        <f t="shared" si="306"/>
        <v xml:space="preserve">  </v>
      </c>
      <c r="AB740" s="133" t="str">
        <f t="shared" si="306"/>
        <v xml:space="preserve">  </v>
      </c>
      <c r="AC740" s="133" t="str">
        <f t="shared" si="306"/>
        <v xml:space="preserve">  </v>
      </c>
      <c r="AD740" s="133" t="str">
        <f t="shared" si="306"/>
        <v xml:space="preserve">  </v>
      </c>
      <c r="AE740" s="133"/>
      <c r="AF740" s="133" t="str">
        <f t="shared" si="306"/>
        <v xml:space="preserve">  </v>
      </c>
      <c r="AG740" s="133" t="str">
        <f t="shared" si="306"/>
        <v xml:space="preserve">  </v>
      </c>
      <c r="AH740" s="133" t="str">
        <f t="shared" si="306"/>
        <v xml:space="preserve">  </v>
      </c>
      <c r="AI740" s="43">
        <f t="shared" ref="AI740:AI749" si="311">R740</f>
        <v>315</v>
      </c>
      <c r="AJ740" s="43"/>
      <c r="AK740" s="43">
        <v>1509</v>
      </c>
      <c r="AL740" s="42">
        <f t="shared" ref="AL740:AL749" si="312">R740</f>
        <v>315</v>
      </c>
      <c r="AM740" s="43" t="s">
        <v>311</v>
      </c>
      <c r="AN740" s="95">
        <v>44774</v>
      </c>
      <c r="AO740" s="82"/>
    </row>
    <row r="741" spans="1:41" ht="30" hidden="1">
      <c r="A741" s="213">
        <v>3</v>
      </c>
      <c r="B741" s="43">
        <v>4392</v>
      </c>
      <c r="C741" s="43" t="s">
        <v>1</v>
      </c>
      <c r="D741" s="70" t="s">
        <v>13</v>
      </c>
      <c r="E741" s="103">
        <v>44775</v>
      </c>
      <c r="F741" s="43" t="s">
        <v>38</v>
      </c>
      <c r="G741" s="43">
        <v>1578</v>
      </c>
      <c r="H741" s="43">
        <v>10680</v>
      </c>
      <c r="I741" s="103">
        <v>44788</v>
      </c>
      <c r="J741" s="56" t="s">
        <v>3347</v>
      </c>
      <c r="K741" s="169" t="s">
        <v>2645</v>
      </c>
      <c r="L741" s="97" t="s">
        <v>3348</v>
      </c>
      <c r="M741" s="43"/>
      <c r="N741" s="70" t="s">
        <v>2676</v>
      </c>
      <c r="O741" s="70" t="s">
        <v>68</v>
      </c>
      <c r="P741" s="115">
        <v>20</v>
      </c>
      <c r="Q741" s="236">
        <v>43</v>
      </c>
      <c r="R741" s="42">
        <f t="shared" si="310"/>
        <v>860</v>
      </c>
      <c r="S741" s="43" t="s">
        <v>1915</v>
      </c>
      <c r="T741" s="133" t="str">
        <f t="shared" si="306"/>
        <v xml:space="preserve">  </v>
      </c>
      <c r="U741" s="133">
        <f t="shared" si="306"/>
        <v>860</v>
      </c>
      <c r="V741" s="133" t="str">
        <f t="shared" si="306"/>
        <v xml:space="preserve">  </v>
      </c>
      <c r="W741" s="133"/>
      <c r="X741" s="133"/>
      <c r="Y741" s="133"/>
      <c r="Z741" s="133" t="str">
        <f t="shared" si="306"/>
        <v xml:space="preserve">  </v>
      </c>
      <c r="AA741" s="133" t="str">
        <f t="shared" si="306"/>
        <v xml:space="preserve">  </v>
      </c>
      <c r="AB741" s="133" t="str">
        <f t="shared" si="306"/>
        <v xml:space="preserve">  </v>
      </c>
      <c r="AC741" s="133" t="str">
        <f t="shared" si="306"/>
        <v xml:space="preserve">  </v>
      </c>
      <c r="AD741" s="133" t="str">
        <f t="shared" si="306"/>
        <v xml:space="preserve">  </v>
      </c>
      <c r="AE741" s="133"/>
      <c r="AF741" s="133" t="str">
        <f t="shared" si="306"/>
        <v xml:space="preserve">  </v>
      </c>
      <c r="AG741" s="133" t="str">
        <f t="shared" si="306"/>
        <v xml:space="preserve">  </v>
      </c>
      <c r="AH741" s="133" t="str">
        <f t="shared" si="306"/>
        <v xml:space="preserve">  </v>
      </c>
      <c r="AI741" s="43">
        <f t="shared" si="311"/>
        <v>860</v>
      </c>
      <c r="AJ741" s="43"/>
      <c r="AK741" s="43">
        <v>1509</v>
      </c>
      <c r="AL741" s="42">
        <f>R741</f>
        <v>860</v>
      </c>
      <c r="AM741" s="43" t="s">
        <v>311</v>
      </c>
      <c r="AN741" s="95">
        <v>44774</v>
      </c>
      <c r="AO741" s="82"/>
    </row>
    <row r="742" spans="1:41" ht="30" hidden="1">
      <c r="A742" s="213">
        <v>3</v>
      </c>
      <c r="B742" s="43">
        <v>4392</v>
      </c>
      <c r="C742" s="43" t="s">
        <v>1</v>
      </c>
      <c r="D742" s="70" t="s">
        <v>13</v>
      </c>
      <c r="E742" s="103">
        <v>44775</v>
      </c>
      <c r="F742" s="43" t="s">
        <v>38</v>
      </c>
      <c r="G742" s="43">
        <v>1578</v>
      </c>
      <c r="H742" s="43">
        <v>10680</v>
      </c>
      <c r="I742" s="103">
        <v>44788</v>
      </c>
      <c r="J742" s="56" t="s">
        <v>3347</v>
      </c>
      <c r="K742" s="169" t="s">
        <v>2645</v>
      </c>
      <c r="L742" s="97" t="s">
        <v>3348</v>
      </c>
      <c r="M742" s="43"/>
      <c r="N742" s="70" t="s">
        <v>2677</v>
      </c>
      <c r="O742" s="70" t="s">
        <v>68</v>
      </c>
      <c r="P742" s="115">
        <v>15</v>
      </c>
      <c r="Q742" s="236">
        <v>43</v>
      </c>
      <c r="R742" s="42">
        <f t="shared" si="310"/>
        <v>645</v>
      </c>
      <c r="S742" s="43" t="s">
        <v>1915</v>
      </c>
      <c r="T742" s="133" t="str">
        <f t="shared" si="306"/>
        <v xml:space="preserve">  </v>
      </c>
      <c r="U742" s="133">
        <f t="shared" si="306"/>
        <v>645</v>
      </c>
      <c r="V742" s="133" t="str">
        <f t="shared" si="306"/>
        <v xml:space="preserve">  </v>
      </c>
      <c r="W742" s="133"/>
      <c r="X742" s="133"/>
      <c r="Y742" s="133"/>
      <c r="Z742" s="133" t="str">
        <f t="shared" si="306"/>
        <v xml:space="preserve">  </v>
      </c>
      <c r="AA742" s="133" t="str">
        <f t="shared" si="306"/>
        <v xml:space="preserve">  </v>
      </c>
      <c r="AB742" s="133" t="str">
        <f t="shared" si="306"/>
        <v xml:space="preserve">  </v>
      </c>
      <c r="AC742" s="133" t="str">
        <f t="shared" si="306"/>
        <v xml:space="preserve">  </v>
      </c>
      <c r="AD742" s="133" t="str">
        <f t="shared" si="306"/>
        <v xml:space="preserve">  </v>
      </c>
      <c r="AE742" s="133"/>
      <c r="AF742" s="133" t="str">
        <f t="shared" si="306"/>
        <v xml:space="preserve">  </v>
      </c>
      <c r="AG742" s="133" t="str">
        <f t="shared" si="306"/>
        <v xml:space="preserve">  </v>
      </c>
      <c r="AH742" s="133" t="str">
        <f t="shared" si="306"/>
        <v xml:space="preserve">  </v>
      </c>
      <c r="AI742" s="43">
        <f t="shared" si="311"/>
        <v>645</v>
      </c>
      <c r="AJ742" s="43"/>
      <c r="AK742" s="43">
        <v>1509</v>
      </c>
      <c r="AL742" s="42">
        <f t="shared" si="312"/>
        <v>645</v>
      </c>
      <c r="AM742" s="43" t="s">
        <v>311</v>
      </c>
      <c r="AN742" s="95">
        <v>44774</v>
      </c>
      <c r="AO742" s="82"/>
    </row>
    <row r="743" spans="1:41" ht="30" hidden="1">
      <c r="A743" s="213">
        <v>3</v>
      </c>
      <c r="B743" s="43">
        <v>4392</v>
      </c>
      <c r="C743" s="43" t="s">
        <v>1</v>
      </c>
      <c r="D743" s="70" t="s">
        <v>13</v>
      </c>
      <c r="E743" s="103">
        <v>44775</v>
      </c>
      <c r="F743" s="43" t="s">
        <v>38</v>
      </c>
      <c r="G743" s="43">
        <v>1578</v>
      </c>
      <c r="H743" s="43">
        <v>10680</v>
      </c>
      <c r="I743" s="103">
        <v>44788</v>
      </c>
      <c r="J743" s="56" t="s">
        <v>3347</v>
      </c>
      <c r="K743" s="169" t="s">
        <v>2645</v>
      </c>
      <c r="L743" s="97" t="s">
        <v>3348</v>
      </c>
      <c r="M743" s="43"/>
      <c r="N743" s="70" t="s">
        <v>2678</v>
      </c>
      <c r="O743" s="70" t="s">
        <v>68</v>
      </c>
      <c r="P743" s="115">
        <v>15</v>
      </c>
      <c r="Q743" s="236">
        <v>43</v>
      </c>
      <c r="R743" s="42">
        <f t="shared" si="310"/>
        <v>645</v>
      </c>
      <c r="S743" s="43" t="s">
        <v>1915</v>
      </c>
      <c r="T743" s="133" t="str">
        <f t="shared" si="306"/>
        <v xml:space="preserve">  </v>
      </c>
      <c r="U743" s="133">
        <f t="shared" si="306"/>
        <v>645</v>
      </c>
      <c r="V743" s="133" t="str">
        <f t="shared" si="306"/>
        <v xml:space="preserve">  </v>
      </c>
      <c r="W743" s="133"/>
      <c r="X743" s="133"/>
      <c r="Y743" s="133"/>
      <c r="Z743" s="133" t="str">
        <f t="shared" si="306"/>
        <v xml:space="preserve">  </v>
      </c>
      <c r="AA743" s="133" t="str">
        <f t="shared" si="306"/>
        <v xml:space="preserve">  </v>
      </c>
      <c r="AB743" s="133" t="str">
        <f t="shared" si="306"/>
        <v xml:space="preserve">  </v>
      </c>
      <c r="AC743" s="133" t="str">
        <f t="shared" si="306"/>
        <v xml:space="preserve">  </v>
      </c>
      <c r="AD743" s="133" t="str">
        <f t="shared" si="306"/>
        <v xml:space="preserve">  </v>
      </c>
      <c r="AE743" s="133"/>
      <c r="AF743" s="133" t="str">
        <f t="shared" si="306"/>
        <v xml:space="preserve">  </v>
      </c>
      <c r="AG743" s="133" t="str">
        <f t="shared" si="306"/>
        <v xml:space="preserve">  </v>
      </c>
      <c r="AH743" s="133" t="str">
        <f t="shared" si="306"/>
        <v xml:space="preserve">  </v>
      </c>
      <c r="AI743" s="43">
        <f t="shared" si="311"/>
        <v>645</v>
      </c>
      <c r="AJ743" s="43"/>
      <c r="AK743" s="43">
        <v>1509</v>
      </c>
      <c r="AL743" s="42">
        <f t="shared" si="312"/>
        <v>645</v>
      </c>
      <c r="AM743" s="43" t="s">
        <v>311</v>
      </c>
      <c r="AN743" s="95">
        <v>44774</v>
      </c>
      <c r="AO743" s="82"/>
    </row>
    <row r="744" spans="1:41" ht="30" hidden="1">
      <c r="A744" s="213">
        <v>3</v>
      </c>
      <c r="B744" s="43">
        <v>4392</v>
      </c>
      <c r="C744" s="43" t="s">
        <v>1</v>
      </c>
      <c r="D744" s="70" t="s">
        <v>13</v>
      </c>
      <c r="E744" s="103">
        <v>44775</v>
      </c>
      <c r="F744" s="43" t="s">
        <v>38</v>
      </c>
      <c r="G744" s="43">
        <v>1578</v>
      </c>
      <c r="H744" s="43">
        <v>10680</v>
      </c>
      <c r="I744" s="103">
        <v>44788</v>
      </c>
      <c r="J744" s="56" t="s">
        <v>3347</v>
      </c>
      <c r="K744" s="169" t="s">
        <v>2645</v>
      </c>
      <c r="L744" s="97" t="s">
        <v>3348</v>
      </c>
      <c r="M744" s="43"/>
      <c r="N744" s="70" t="s">
        <v>2679</v>
      </c>
      <c r="O744" s="70" t="s">
        <v>68</v>
      </c>
      <c r="P744" s="115">
        <v>30</v>
      </c>
      <c r="Q744" s="236">
        <v>29</v>
      </c>
      <c r="R744" s="42">
        <f t="shared" si="310"/>
        <v>870</v>
      </c>
      <c r="S744" s="43" t="s">
        <v>1915</v>
      </c>
      <c r="T744" s="133" t="str">
        <f t="shared" si="306"/>
        <v xml:space="preserve">  </v>
      </c>
      <c r="U744" s="133">
        <f t="shared" si="306"/>
        <v>870</v>
      </c>
      <c r="V744" s="133" t="str">
        <f t="shared" si="306"/>
        <v xml:space="preserve">  </v>
      </c>
      <c r="W744" s="133"/>
      <c r="X744" s="133"/>
      <c r="Y744" s="133"/>
      <c r="Z744" s="133" t="str">
        <f t="shared" si="306"/>
        <v xml:space="preserve">  </v>
      </c>
      <c r="AA744" s="133" t="str">
        <f t="shared" si="306"/>
        <v xml:space="preserve">  </v>
      </c>
      <c r="AB744" s="133" t="str">
        <f t="shared" si="306"/>
        <v xml:space="preserve">  </v>
      </c>
      <c r="AC744" s="133" t="str">
        <f t="shared" si="306"/>
        <v xml:space="preserve">  </v>
      </c>
      <c r="AD744" s="133" t="str">
        <f t="shared" si="306"/>
        <v xml:space="preserve">  </v>
      </c>
      <c r="AE744" s="133"/>
      <c r="AF744" s="133" t="str">
        <f t="shared" si="306"/>
        <v xml:space="preserve">  </v>
      </c>
      <c r="AG744" s="133" t="str">
        <f t="shared" si="306"/>
        <v xml:space="preserve">  </v>
      </c>
      <c r="AH744" s="133" t="str">
        <f t="shared" si="306"/>
        <v xml:space="preserve">  </v>
      </c>
      <c r="AI744" s="43">
        <f t="shared" si="311"/>
        <v>870</v>
      </c>
      <c r="AJ744" s="43"/>
      <c r="AK744" s="43">
        <v>1509</v>
      </c>
      <c r="AL744" s="42">
        <f t="shared" si="312"/>
        <v>870</v>
      </c>
      <c r="AM744" s="43" t="s">
        <v>311</v>
      </c>
      <c r="AN744" s="95">
        <v>44774</v>
      </c>
      <c r="AO744" s="82"/>
    </row>
    <row r="745" spans="1:41" ht="30" hidden="1">
      <c r="A745" s="213">
        <v>3</v>
      </c>
      <c r="B745" s="43">
        <v>4392</v>
      </c>
      <c r="C745" s="43" t="s">
        <v>1</v>
      </c>
      <c r="D745" s="70" t="s">
        <v>13</v>
      </c>
      <c r="E745" s="103">
        <v>44775</v>
      </c>
      <c r="F745" s="43" t="s">
        <v>38</v>
      </c>
      <c r="G745" s="43">
        <v>1578</v>
      </c>
      <c r="H745" s="43">
        <v>10680</v>
      </c>
      <c r="I745" s="103">
        <v>44788</v>
      </c>
      <c r="J745" s="56" t="s">
        <v>3347</v>
      </c>
      <c r="K745" s="169" t="s">
        <v>2645</v>
      </c>
      <c r="L745" s="97" t="s">
        <v>3348</v>
      </c>
      <c r="M745" s="43"/>
      <c r="N745" s="70" t="s">
        <v>2680</v>
      </c>
      <c r="O745" s="70" t="s">
        <v>68</v>
      </c>
      <c r="P745" s="115">
        <v>25</v>
      </c>
      <c r="Q745" s="236">
        <v>29</v>
      </c>
      <c r="R745" s="42">
        <f t="shared" si="310"/>
        <v>725</v>
      </c>
      <c r="S745" s="43" t="s">
        <v>1915</v>
      </c>
      <c r="T745" s="133" t="str">
        <f t="shared" si="306"/>
        <v xml:space="preserve">  </v>
      </c>
      <c r="U745" s="133">
        <f t="shared" si="306"/>
        <v>725</v>
      </c>
      <c r="V745" s="133" t="str">
        <f t="shared" si="306"/>
        <v xml:space="preserve">  </v>
      </c>
      <c r="W745" s="133"/>
      <c r="X745" s="133"/>
      <c r="Y745" s="133"/>
      <c r="Z745" s="133" t="str">
        <f t="shared" si="306"/>
        <v xml:space="preserve">  </v>
      </c>
      <c r="AA745" s="133" t="str">
        <f t="shared" si="306"/>
        <v xml:space="preserve">  </v>
      </c>
      <c r="AB745" s="133" t="str">
        <f t="shared" si="306"/>
        <v xml:space="preserve">  </v>
      </c>
      <c r="AC745" s="133" t="str">
        <f t="shared" si="306"/>
        <v xml:space="preserve">  </v>
      </c>
      <c r="AD745" s="133" t="str">
        <f t="shared" si="306"/>
        <v xml:space="preserve">  </v>
      </c>
      <c r="AE745" s="133"/>
      <c r="AF745" s="133" t="str">
        <f t="shared" si="306"/>
        <v xml:space="preserve">  </v>
      </c>
      <c r="AG745" s="133" t="str">
        <f t="shared" si="306"/>
        <v xml:space="preserve">  </v>
      </c>
      <c r="AH745" s="133" t="str">
        <f t="shared" si="306"/>
        <v xml:space="preserve">  </v>
      </c>
      <c r="AI745" s="43">
        <f t="shared" si="311"/>
        <v>725</v>
      </c>
      <c r="AJ745" s="43"/>
      <c r="AK745" s="43">
        <v>1509</v>
      </c>
      <c r="AL745" s="42">
        <f t="shared" si="312"/>
        <v>725</v>
      </c>
      <c r="AM745" s="43" t="s">
        <v>311</v>
      </c>
      <c r="AN745" s="95">
        <v>44774</v>
      </c>
      <c r="AO745" s="82"/>
    </row>
    <row r="746" spans="1:41" ht="30" hidden="1">
      <c r="A746" s="213">
        <v>3</v>
      </c>
      <c r="B746" s="43">
        <v>4392</v>
      </c>
      <c r="C746" s="43" t="s">
        <v>1</v>
      </c>
      <c r="D746" s="70" t="s">
        <v>13</v>
      </c>
      <c r="E746" s="103">
        <v>44775</v>
      </c>
      <c r="F746" s="43" t="s">
        <v>38</v>
      </c>
      <c r="G746" s="43">
        <v>1578</v>
      </c>
      <c r="H746" s="43">
        <v>10680</v>
      </c>
      <c r="I746" s="103">
        <v>44788</v>
      </c>
      <c r="J746" s="56" t="s">
        <v>3347</v>
      </c>
      <c r="K746" s="169" t="s">
        <v>2645</v>
      </c>
      <c r="L746" s="97" t="s">
        <v>3348</v>
      </c>
      <c r="M746" s="43"/>
      <c r="N746" s="70" t="s">
        <v>2681</v>
      </c>
      <c r="O746" s="70" t="s">
        <v>68</v>
      </c>
      <c r="P746" s="115">
        <v>80</v>
      </c>
      <c r="Q746" s="236">
        <v>16.5</v>
      </c>
      <c r="R746" s="42">
        <f t="shared" si="310"/>
        <v>1320</v>
      </c>
      <c r="S746" s="43" t="s">
        <v>1915</v>
      </c>
      <c r="T746" s="133" t="str">
        <f t="shared" si="306"/>
        <v xml:space="preserve">  </v>
      </c>
      <c r="U746" s="133">
        <f t="shared" si="306"/>
        <v>1320</v>
      </c>
      <c r="V746" s="133" t="str">
        <f t="shared" si="306"/>
        <v xml:space="preserve">  </v>
      </c>
      <c r="W746" s="133"/>
      <c r="X746" s="133"/>
      <c r="Y746" s="133"/>
      <c r="Z746" s="133" t="str">
        <f t="shared" si="306"/>
        <v xml:space="preserve">  </v>
      </c>
      <c r="AA746" s="133" t="str">
        <f t="shared" si="306"/>
        <v xml:space="preserve">  </v>
      </c>
      <c r="AB746" s="133" t="str">
        <f t="shared" si="306"/>
        <v xml:space="preserve">  </v>
      </c>
      <c r="AC746" s="133" t="str">
        <f t="shared" si="306"/>
        <v xml:space="preserve">  </v>
      </c>
      <c r="AD746" s="133" t="str">
        <f t="shared" si="306"/>
        <v xml:space="preserve">  </v>
      </c>
      <c r="AE746" s="133"/>
      <c r="AF746" s="133" t="str">
        <f t="shared" si="306"/>
        <v xml:space="preserve">  </v>
      </c>
      <c r="AG746" s="133" t="str">
        <f t="shared" si="306"/>
        <v xml:space="preserve">  </v>
      </c>
      <c r="AH746" s="133" t="str">
        <f t="shared" si="306"/>
        <v xml:space="preserve">  </v>
      </c>
      <c r="AI746" s="43">
        <f t="shared" si="311"/>
        <v>1320</v>
      </c>
      <c r="AJ746" s="43"/>
      <c r="AK746" s="43">
        <v>1509</v>
      </c>
      <c r="AL746" s="42">
        <f t="shared" si="312"/>
        <v>1320</v>
      </c>
      <c r="AM746" s="43" t="s">
        <v>311</v>
      </c>
      <c r="AN746" s="95">
        <v>44774</v>
      </c>
      <c r="AO746" s="82"/>
    </row>
    <row r="747" spans="1:41" ht="30" hidden="1">
      <c r="A747" s="213">
        <v>3</v>
      </c>
      <c r="B747" s="43">
        <v>4392</v>
      </c>
      <c r="C747" s="43" t="s">
        <v>1</v>
      </c>
      <c r="D747" s="70" t="s">
        <v>13</v>
      </c>
      <c r="E747" s="103">
        <v>44775</v>
      </c>
      <c r="F747" s="43" t="s">
        <v>38</v>
      </c>
      <c r="G747" s="43">
        <v>1578</v>
      </c>
      <c r="H747" s="43">
        <v>10680</v>
      </c>
      <c r="I747" s="103">
        <v>44788</v>
      </c>
      <c r="J747" s="56" t="s">
        <v>3347</v>
      </c>
      <c r="K747" s="169" t="s">
        <v>2645</v>
      </c>
      <c r="L747" s="97" t="s">
        <v>3348</v>
      </c>
      <c r="M747" s="43"/>
      <c r="N747" s="70" t="s">
        <v>2682</v>
      </c>
      <c r="O747" s="70" t="s">
        <v>68</v>
      </c>
      <c r="P747" s="115">
        <v>120</v>
      </c>
      <c r="Q747" s="236">
        <v>20</v>
      </c>
      <c r="R747" s="42">
        <f t="shared" si="310"/>
        <v>2400</v>
      </c>
      <c r="S747" s="43" t="s">
        <v>1915</v>
      </c>
      <c r="T747" s="133" t="str">
        <f t="shared" ref="T747:AH756" si="313">IF($S747=T$15,$R747,"  ")</f>
        <v xml:space="preserve">  </v>
      </c>
      <c r="U747" s="133">
        <f t="shared" si="313"/>
        <v>2400</v>
      </c>
      <c r="V747" s="133" t="str">
        <f t="shared" si="313"/>
        <v xml:space="preserve">  </v>
      </c>
      <c r="W747" s="133"/>
      <c r="X747" s="133"/>
      <c r="Y747" s="133"/>
      <c r="Z747" s="133" t="str">
        <f t="shared" si="313"/>
        <v xml:space="preserve">  </v>
      </c>
      <c r="AA747" s="133" t="str">
        <f t="shared" si="313"/>
        <v xml:space="preserve">  </v>
      </c>
      <c r="AB747" s="133" t="str">
        <f t="shared" si="313"/>
        <v xml:space="preserve">  </v>
      </c>
      <c r="AC747" s="133" t="str">
        <f t="shared" si="313"/>
        <v xml:space="preserve">  </v>
      </c>
      <c r="AD747" s="133" t="str">
        <f t="shared" si="313"/>
        <v xml:space="preserve">  </v>
      </c>
      <c r="AE747" s="133"/>
      <c r="AF747" s="133" t="str">
        <f t="shared" si="313"/>
        <v xml:space="preserve">  </v>
      </c>
      <c r="AG747" s="133" t="str">
        <f t="shared" si="313"/>
        <v xml:space="preserve">  </v>
      </c>
      <c r="AH747" s="133" t="str">
        <f t="shared" si="313"/>
        <v xml:space="preserve">  </v>
      </c>
      <c r="AI747" s="43">
        <f t="shared" si="311"/>
        <v>2400</v>
      </c>
      <c r="AJ747" s="43"/>
      <c r="AK747" s="43">
        <v>1509</v>
      </c>
      <c r="AL747" s="42">
        <f t="shared" si="312"/>
        <v>2400</v>
      </c>
      <c r="AM747" s="43" t="s">
        <v>311</v>
      </c>
      <c r="AN747" s="95">
        <v>44774</v>
      </c>
      <c r="AO747" s="82"/>
    </row>
    <row r="748" spans="1:41" ht="30" hidden="1">
      <c r="A748" s="213">
        <v>3</v>
      </c>
      <c r="B748" s="43">
        <v>4392</v>
      </c>
      <c r="C748" s="43" t="s">
        <v>1</v>
      </c>
      <c r="D748" s="70" t="s">
        <v>13</v>
      </c>
      <c r="E748" s="103">
        <v>44775</v>
      </c>
      <c r="F748" s="43" t="s">
        <v>38</v>
      </c>
      <c r="G748" s="43">
        <v>1578</v>
      </c>
      <c r="H748" s="43">
        <v>10680</v>
      </c>
      <c r="I748" s="103">
        <v>44788</v>
      </c>
      <c r="J748" s="56" t="s">
        <v>3347</v>
      </c>
      <c r="K748" s="169" t="s">
        <v>2645</v>
      </c>
      <c r="L748" s="97" t="s">
        <v>3348</v>
      </c>
      <c r="M748" s="43"/>
      <c r="N748" s="70" t="s">
        <v>2683</v>
      </c>
      <c r="O748" s="70" t="s">
        <v>68</v>
      </c>
      <c r="P748" s="115">
        <v>100</v>
      </c>
      <c r="Q748" s="236">
        <v>8</v>
      </c>
      <c r="R748" s="42">
        <f t="shared" si="310"/>
        <v>800</v>
      </c>
      <c r="S748" s="43" t="s">
        <v>1915</v>
      </c>
      <c r="T748" s="133" t="str">
        <f t="shared" si="313"/>
        <v xml:space="preserve">  </v>
      </c>
      <c r="U748" s="133">
        <f t="shared" si="313"/>
        <v>800</v>
      </c>
      <c r="V748" s="133" t="str">
        <f t="shared" si="313"/>
        <v xml:space="preserve">  </v>
      </c>
      <c r="W748" s="133"/>
      <c r="X748" s="133"/>
      <c r="Y748" s="133"/>
      <c r="Z748" s="133" t="str">
        <f t="shared" si="313"/>
        <v xml:space="preserve">  </v>
      </c>
      <c r="AA748" s="133" t="str">
        <f t="shared" si="313"/>
        <v xml:space="preserve">  </v>
      </c>
      <c r="AB748" s="133" t="str">
        <f t="shared" si="313"/>
        <v xml:space="preserve">  </v>
      </c>
      <c r="AC748" s="133" t="str">
        <f t="shared" si="313"/>
        <v xml:space="preserve">  </v>
      </c>
      <c r="AD748" s="133" t="str">
        <f t="shared" si="313"/>
        <v xml:space="preserve">  </v>
      </c>
      <c r="AE748" s="133"/>
      <c r="AF748" s="133" t="str">
        <f t="shared" si="313"/>
        <v xml:space="preserve">  </v>
      </c>
      <c r="AG748" s="133" t="str">
        <f t="shared" si="313"/>
        <v xml:space="preserve">  </v>
      </c>
      <c r="AH748" s="133" t="str">
        <f t="shared" si="313"/>
        <v xml:space="preserve">  </v>
      </c>
      <c r="AI748" s="43">
        <f t="shared" si="311"/>
        <v>800</v>
      </c>
      <c r="AJ748" s="43"/>
      <c r="AK748" s="43">
        <v>1509</v>
      </c>
      <c r="AL748" s="42">
        <f t="shared" si="312"/>
        <v>800</v>
      </c>
      <c r="AM748" s="43" t="s">
        <v>311</v>
      </c>
      <c r="AN748" s="95">
        <v>44774</v>
      </c>
      <c r="AO748" s="82"/>
    </row>
    <row r="749" spans="1:41" ht="30" hidden="1">
      <c r="A749" s="213">
        <v>3</v>
      </c>
      <c r="B749" s="43">
        <v>4392</v>
      </c>
      <c r="C749" s="43" t="s">
        <v>1</v>
      </c>
      <c r="D749" s="70" t="s">
        <v>13</v>
      </c>
      <c r="E749" s="103">
        <v>44775</v>
      </c>
      <c r="F749" s="43" t="s">
        <v>38</v>
      </c>
      <c r="G749" s="43">
        <v>1578</v>
      </c>
      <c r="H749" s="43">
        <v>10680</v>
      </c>
      <c r="I749" s="103">
        <v>44788</v>
      </c>
      <c r="J749" s="56" t="s">
        <v>3347</v>
      </c>
      <c r="K749" s="169" t="s">
        <v>2645</v>
      </c>
      <c r="L749" s="97" t="s">
        <v>3348</v>
      </c>
      <c r="M749" s="43"/>
      <c r="N749" s="70" t="s">
        <v>2684</v>
      </c>
      <c r="O749" s="70" t="s">
        <v>68</v>
      </c>
      <c r="P749" s="115">
        <v>100</v>
      </c>
      <c r="Q749" s="236">
        <v>13.5</v>
      </c>
      <c r="R749" s="42">
        <f t="shared" si="310"/>
        <v>1350</v>
      </c>
      <c r="S749" s="43" t="s">
        <v>1915</v>
      </c>
      <c r="T749" s="133" t="str">
        <f t="shared" si="313"/>
        <v xml:space="preserve">  </v>
      </c>
      <c r="U749" s="133">
        <f t="shared" si="313"/>
        <v>1350</v>
      </c>
      <c r="V749" s="133" t="str">
        <f t="shared" si="313"/>
        <v xml:space="preserve">  </v>
      </c>
      <c r="W749" s="133"/>
      <c r="X749" s="133"/>
      <c r="Y749" s="133"/>
      <c r="Z749" s="133" t="str">
        <f t="shared" si="313"/>
        <v xml:space="preserve">  </v>
      </c>
      <c r="AA749" s="133" t="str">
        <f t="shared" si="313"/>
        <v xml:space="preserve">  </v>
      </c>
      <c r="AB749" s="133" t="str">
        <f t="shared" si="313"/>
        <v xml:space="preserve">  </v>
      </c>
      <c r="AC749" s="133" t="str">
        <f t="shared" si="313"/>
        <v xml:space="preserve">  </v>
      </c>
      <c r="AD749" s="133" t="str">
        <f t="shared" si="313"/>
        <v xml:space="preserve">  </v>
      </c>
      <c r="AE749" s="133"/>
      <c r="AF749" s="133" t="str">
        <f t="shared" si="313"/>
        <v xml:space="preserve">  </v>
      </c>
      <c r="AG749" s="133" t="str">
        <f t="shared" si="313"/>
        <v xml:space="preserve">  </v>
      </c>
      <c r="AH749" s="133" t="str">
        <f t="shared" si="313"/>
        <v xml:space="preserve">  </v>
      </c>
      <c r="AI749" s="43">
        <f t="shared" si="311"/>
        <v>1350</v>
      </c>
      <c r="AJ749" s="43"/>
      <c r="AK749" s="43">
        <v>1509</v>
      </c>
      <c r="AL749" s="42">
        <f t="shared" si="312"/>
        <v>1350</v>
      </c>
      <c r="AM749" s="43" t="s">
        <v>311</v>
      </c>
      <c r="AN749" s="95">
        <v>44774</v>
      </c>
      <c r="AO749" s="82"/>
    </row>
    <row r="750" spans="1:41" ht="15.6" hidden="1">
      <c r="A750" s="213">
        <v>4</v>
      </c>
      <c r="B750" s="43">
        <v>4401</v>
      </c>
      <c r="C750" s="43" t="s">
        <v>1</v>
      </c>
      <c r="D750" s="70" t="s">
        <v>13</v>
      </c>
      <c r="E750" s="103">
        <v>44781</v>
      </c>
      <c r="F750" s="43" t="s">
        <v>38</v>
      </c>
      <c r="G750" s="43">
        <v>1588</v>
      </c>
      <c r="H750" s="167">
        <v>12150</v>
      </c>
      <c r="I750" s="152">
        <v>44784</v>
      </c>
      <c r="J750" s="56" t="s">
        <v>3349</v>
      </c>
      <c r="K750" s="169" t="s">
        <v>2592</v>
      </c>
      <c r="L750" s="97" t="s">
        <v>107</v>
      </c>
      <c r="M750" s="43"/>
      <c r="N750" s="70" t="s">
        <v>2593</v>
      </c>
      <c r="O750" s="70" t="s">
        <v>68</v>
      </c>
      <c r="P750" s="169">
        <v>25</v>
      </c>
      <c r="Q750" s="199">
        <v>128</v>
      </c>
      <c r="R750" s="42">
        <f t="shared" si="305"/>
        <v>3200</v>
      </c>
      <c r="S750" s="43" t="s">
        <v>1915</v>
      </c>
      <c r="T750" s="133" t="str">
        <f t="shared" si="313"/>
        <v xml:space="preserve">  </v>
      </c>
      <c r="U750" s="133">
        <f t="shared" si="313"/>
        <v>3200</v>
      </c>
      <c r="V750" s="133" t="str">
        <f t="shared" si="313"/>
        <v xml:space="preserve">  </v>
      </c>
      <c r="W750" s="133"/>
      <c r="X750" s="133"/>
      <c r="Y750" s="133"/>
      <c r="Z750" s="133" t="str">
        <f t="shared" si="313"/>
        <v xml:space="preserve">  </v>
      </c>
      <c r="AA750" s="133" t="str">
        <f t="shared" si="313"/>
        <v xml:space="preserve">  </v>
      </c>
      <c r="AB750" s="133" t="str">
        <f t="shared" si="313"/>
        <v xml:space="preserve">  </v>
      </c>
      <c r="AC750" s="133" t="str">
        <f t="shared" si="313"/>
        <v xml:space="preserve">  </v>
      </c>
      <c r="AD750" s="133" t="str">
        <f t="shared" si="313"/>
        <v xml:space="preserve">  </v>
      </c>
      <c r="AE750" s="133"/>
      <c r="AF750" s="133" t="str">
        <f t="shared" si="313"/>
        <v xml:space="preserve">  </v>
      </c>
      <c r="AG750" s="133" t="str">
        <f t="shared" si="313"/>
        <v xml:space="preserve">  </v>
      </c>
      <c r="AH750" s="133" t="str">
        <f t="shared" si="313"/>
        <v xml:space="preserve">  </v>
      </c>
      <c r="AI750" s="43">
        <f t="shared" ref="AI750:AI801" si="314">R750</f>
        <v>3200</v>
      </c>
      <c r="AJ750" s="43"/>
      <c r="AK750" s="43">
        <v>1538</v>
      </c>
      <c r="AL750" s="42">
        <f t="shared" ref="AL750:AL801" si="315">R750</f>
        <v>3200</v>
      </c>
      <c r="AM750" s="43" t="s">
        <v>311</v>
      </c>
      <c r="AN750" s="95">
        <v>44774</v>
      </c>
      <c r="AO750" s="82"/>
    </row>
    <row r="751" spans="1:41" ht="15.6" hidden="1">
      <c r="A751" s="213">
        <v>4</v>
      </c>
      <c r="B751" s="43">
        <v>4401</v>
      </c>
      <c r="C751" s="43" t="s">
        <v>1</v>
      </c>
      <c r="D751" s="70" t="s">
        <v>13</v>
      </c>
      <c r="E751" s="103">
        <v>44781</v>
      </c>
      <c r="F751" s="43" t="s">
        <v>38</v>
      </c>
      <c r="G751" s="43">
        <v>1588</v>
      </c>
      <c r="H751" s="167">
        <v>12150</v>
      </c>
      <c r="I751" s="152">
        <v>44784</v>
      </c>
      <c r="J751" s="56" t="s">
        <v>3349</v>
      </c>
      <c r="K751" s="169" t="s">
        <v>2592</v>
      </c>
      <c r="L751" s="97" t="s">
        <v>107</v>
      </c>
      <c r="M751" s="43"/>
      <c r="N751" s="70" t="s">
        <v>2594</v>
      </c>
      <c r="O751" s="70" t="s">
        <v>68</v>
      </c>
      <c r="P751" s="169">
        <v>50</v>
      </c>
      <c r="Q751" s="199">
        <v>179</v>
      </c>
      <c r="R751" s="42">
        <f t="shared" si="305"/>
        <v>8950</v>
      </c>
      <c r="S751" s="43" t="s">
        <v>1915</v>
      </c>
      <c r="T751" s="133" t="str">
        <f t="shared" si="313"/>
        <v xml:space="preserve">  </v>
      </c>
      <c r="U751" s="133">
        <f t="shared" si="313"/>
        <v>8950</v>
      </c>
      <c r="V751" s="133" t="str">
        <f t="shared" si="313"/>
        <v xml:space="preserve">  </v>
      </c>
      <c r="W751" s="133"/>
      <c r="X751" s="133"/>
      <c r="Y751" s="133"/>
      <c r="Z751" s="133" t="str">
        <f t="shared" si="313"/>
        <v xml:space="preserve">  </v>
      </c>
      <c r="AA751" s="133" t="str">
        <f t="shared" si="313"/>
        <v xml:space="preserve">  </v>
      </c>
      <c r="AB751" s="133" t="str">
        <f t="shared" si="313"/>
        <v xml:space="preserve">  </v>
      </c>
      <c r="AC751" s="133" t="str">
        <f t="shared" si="313"/>
        <v xml:space="preserve">  </v>
      </c>
      <c r="AD751" s="133" t="str">
        <f t="shared" si="313"/>
        <v xml:space="preserve">  </v>
      </c>
      <c r="AE751" s="133"/>
      <c r="AF751" s="133" t="str">
        <f t="shared" si="313"/>
        <v xml:space="preserve">  </v>
      </c>
      <c r="AG751" s="133" t="str">
        <f t="shared" si="313"/>
        <v xml:space="preserve">  </v>
      </c>
      <c r="AH751" s="133" t="str">
        <f t="shared" si="313"/>
        <v xml:space="preserve">  </v>
      </c>
      <c r="AI751" s="43">
        <f t="shared" si="314"/>
        <v>8950</v>
      </c>
      <c r="AJ751" s="43"/>
      <c r="AK751" s="43">
        <v>1538</v>
      </c>
      <c r="AL751" s="42">
        <f t="shared" si="315"/>
        <v>8950</v>
      </c>
      <c r="AM751" s="43" t="s">
        <v>311</v>
      </c>
      <c r="AN751" s="95">
        <v>44774</v>
      </c>
      <c r="AO751" s="82"/>
    </row>
    <row r="752" spans="1:41" ht="15.6" hidden="1">
      <c r="A752" s="43">
        <v>5</v>
      </c>
      <c r="B752" s="43">
        <v>4514</v>
      </c>
      <c r="C752" s="43" t="s">
        <v>1</v>
      </c>
      <c r="D752" s="70" t="s">
        <v>13</v>
      </c>
      <c r="E752" s="103">
        <v>44776</v>
      </c>
      <c r="F752" s="43" t="s">
        <v>38</v>
      </c>
      <c r="G752" s="43">
        <v>1620</v>
      </c>
      <c r="H752" s="167">
        <v>12150</v>
      </c>
      <c r="I752" s="152">
        <v>44784</v>
      </c>
      <c r="J752" s="56" t="s">
        <v>3349</v>
      </c>
      <c r="K752" s="169" t="s">
        <v>2642</v>
      </c>
      <c r="L752" s="97" t="s">
        <v>2643</v>
      </c>
      <c r="M752" s="43"/>
      <c r="N752" s="70" t="s">
        <v>2644</v>
      </c>
      <c r="O752" s="70" t="s">
        <v>68</v>
      </c>
      <c r="P752" s="117">
        <v>650</v>
      </c>
      <c r="Q752" s="117">
        <v>133.34</v>
      </c>
      <c r="R752" s="42">
        <f t="shared" ref="R752" si="316">P752*Q752</f>
        <v>86671</v>
      </c>
      <c r="S752" s="43" t="s">
        <v>1915</v>
      </c>
      <c r="T752" s="133" t="str">
        <f t="shared" si="313"/>
        <v xml:space="preserve">  </v>
      </c>
      <c r="U752" s="133">
        <f t="shared" si="313"/>
        <v>86671</v>
      </c>
      <c r="V752" s="133" t="str">
        <f t="shared" si="313"/>
        <v xml:space="preserve">  </v>
      </c>
      <c r="W752" s="133"/>
      <c r="X752" s="133"/>
      <c r="Y752" s="133"/>
      <c r="Z752" s="133" t="str">
        <f t="shared" si="313"/>
        <v xml:space="preserve">  </v>
      </c>
      <c r="AA752" s="133" t="str">
        <f t="shared" si="313"/>
        <v xml:space="preserve">  </v>
      </c>
      <c r="AB752" s="133" t="str">
        <f t="shared" si="313"/>
        <v xml:space="preserve">  </v>
      </c>
      <c r="AC752" s="133" t="str">
        <f t="shared" si="313"/>
        <v xml:space="preserve">  </v>
      </c>
      <c r="AD752" s="133" t="str">
        <f t="shared" si="313"/>
        <v xml:space="preserve">  </v>
      </c>
      <c r="AE752" s="133"/>
      <c r="AF752" s="133" t="str">
        <f t="shared" si="313"/>
        <v xml:space="preserve">  </v>
      </c>
      <c r="AG752" s="133" t="str">
        <f t="shared" si="313"/>
        <v xml:space="preserve">  </v>
      </c>
      <c r="AH752" s="133" t="str">
        <f t="shared" si="313"/>
        <v xml:space="preserve">  </v>
      </c>
      <c r="AI752" s="43">
        <f t="shared" ref="AI752" si="317">R752</f>
        <v>86671</v>
      </c>
      <c r="AJ752" s="43"/>
      <c r="AK752" s="43">
        <v>1528</v>
      </c>
      <c r="AL752" s="42">
        <f t="shared" ref="AL752" si="318">R752</f>
        <v>86671</v>
      </c>
      <c r="AM752" s="43" t="s">
        <v>311</v>
      </c>
      <c r="AN752" s="95">
        <v>44774</v>
      </c>
      <c r="AO752" s="82"/>
    </row>
    <row r="753" spans="1:41" ht="30" hidden="1">
      <c r="A753" s="43">
        <v>6</v>
      </c>
      <c r="B753" s="43">
        <v>4650</v>
      </c>
      <c r="C753" s="43" t="s">
        <v>1</v>
      </c>
      <c r="D753" s="70" t="s">
        <v>1920</v>
      </c>
      <c r="E753" s="103">
        <v>44776</v>
      </c>
      <c r="F753" s="43" t="s">
        <v>38</v>
      </c>
      <c r="G753" s="43">
        <v>1664</v>
      </c>
      <c r="H753" s="167">
        <v>20991.5</v>
      </c>
      <c r="I753" s="152">
        <v>44788</v>
      </c>
      <c r="J753" s="358" t="s">
        <v>3350</v>
      </c>
      <c r="K753" s="178" t="s">
        <v>2645</v>
      </c>
      <c r="L753" s="237" t="s">
        <v>3351</v>
      </c>
      <c r="M753" s="43"/>
      <c r="N753" s="70" t="s">
        <v>2646</v>
      </c>
      <c r="O753" s="70" t="s">
        <v>68</v>
      </c>
      <c r="P753" s="117">
        <v>3</v>
      </c>
      <c r="Q753" s="117">
        <v>870</v>
      </c>
      <c r="R753" s="42">
        <f t="shared" ref="R753:R758" si="319">P753*Q753</f>
        <v>2610</v>
      </c>
      <c r="S753" s="43" t="s">
        <v>1919</v>
      </c>
      <c r="T753" s="133" t="str">
        <f t="shared" si="313"/>
        <v xml:space="preserve">  </v>
      </c>
      <c r="U753" s="133" t="str">
        <f t="shared" si="313"/>
        <v xml:space="preserve">  </v>
      </c>
      <c r="V753" s="133" t="str">
        <f t="shared" si="313"/>
        <v xml:space="preserve">  </v>
      </c>
      <c r="W753" s="133"/>
      <c r="X753" s="133"/>
      <c r="Y753" s="133"/>
      <c r="Z753" s="133" t="str">
        <f t="shared" si="313"/>
        <v xml:space="preserve">  </v>
      </c>
      <c r="AA753" s="133" t="str">
        <f t="shared" si="313"/>
        <v xml:space="preserve">  </v>
      </c>
      <c r="AB753" s="133" t="str">
        <f t="shared" si="313"/>
        <v xml:space="preserve">  </v>
      </c>
      <c r="AC753" s="133" t="str">
        <f t="shared" si="313"/>
        <v xml:space="preserve">  </v>
      </c>
      <c r="AD753" s="133" t="str">
        <f t="shared" si="313"/>
        <v xml:space="preserve">  </v>
      </c>
      <c r="AE753" s="133"/>
      <c r="AF753" s="133" t="str">
        <f t="shared" si="313"/>
        <v xml:space="preserve">  </v>
      </c>
      <c r="AG753" s="133" t="str">
        <f t="shared" si="313"/>
        <v xml:space="preserve">  </v>
      </c>
      <c r="AH753" s="133">
        <f t="shared" si="313"/>
        <v>2610</v>
      </c>
      <c r="AI753" s="43">
        <f t="shared" ref="AI753:AI758" si="320">R753</f>
        <v>2610</v>
      </c>
      <c r="AJ753" s="43"/>
      <c r="AK753" s="171">
        <v>1595</v>
      </c>
      <c r="AL753" s="42">
        <f t="shared" ref="AL753:AL758" si="321">R753</f>
        <v>2610</v>
      </c>
      <c r="AM753" s="43" t="s">
        <v>311</v>
      </c>
      <c r="AN753" s="95">
        <v>44774</v>
      </c>
      <c r="AO753" s="82"/>
    </row>
    <row r="754" spans="1:41" ht="30" hidden="1">
      <c r="A754" s="43">
        <v>6</v>
      </c>
      <c r="B754" s="43">
        <v>4650</v>
      </c>
      <c r="C754" s="43" t="s">
        <v>1</v>
      </c>
      <c r="D754" s="70" t="s">
        <v>1920</v>
      </c>
      <c r="E754" s="103">
        <v>44785</v>
      </c>
      <c r="F754" s="43" t="s">
        <v>38</v>
      </c>
      <c r="G754" s="43">
        <v>1664</v>
      </c>
      <c r="H754" s="167">
        <v>20991.5</v>
      </c>
      <c r="I754" s="152">
        <v>44788</v>
      </c>
      <c r="J754" s="358" t="s">
        <v>3350</v>
      </c>
      <c r="K754" s="178" t="s">
        <v>2645</v>
      </c>
      <c r="L754" s="237" t="s">
        <v>3351</v>
      </c>
      <c r="M754" s="43"/>
      <c r="N754" s="70" t="s">
        <v>2647</v>
      </c>
      <c r="O754" s="70" t="s">
        <v>68</v>
      </c>
      <c r="P754" s="117">
        <v>4</v>
      </c>
      <c r="Q754" s="117">
        <v>450</v>
      </c>
      <c r="R754" s="42">
        <f t="shared" si="319"/>
        <v>1800</v>
      </c>
      <c r="S754" s="43" t="s">
        <v>1915</v>
      </c>
      <c r="T754" s="133" t="str">
        <f t="shared" si="313"/>
        <v xml:space="preserve">  </v>
      </c>
      <c r="U754" s="133">
        <f t="shared" si="313"/>
        <v>1800</v>
      </c>
      <c r="V754" s="133" t="str">
        <f t="shared" si="313"/>
        <v xml:space="preserve">  </v>
      </c>
      <c r="W754" s="133"/>
      <c r="X754" s="133"/>
      <c r="Y754" s="133"/>
      <c r="Z754" s="133" t="str">
        <f t="shared" si="313"/>
        <v xml:space="preserve">  </v>
      </c>
      <c r="AA754" s="133" t="str">
        <f t="shared" si="313"/>
        <v xml:space="preserve">  </v>
      </c>
      <c r="AB754" s="133" t="str">
        <f t="shared" si="313"/>
        <v xml:space="preserve">  </v>
      </c>
      <c r="AC754" s="133" t="str">
        <f t="shared" si="313"/>
        <v xml:space="preserve">  </v>
      </c>
      <c r="AD754" s="133" t="str">
        <f t="shared" si="313"/>
        <v xml:space="preserve">  </v>
      </c>
      <c r="AE754" s="133"/>
      <c r="AF754" s="133" t="str">
        <f t="shared" si="313"/>
        <v xml:space="preserve">  </v>
      </c>
      <c r="AG754" s="133" t="str">
        <f t="shared" si="313"/>
        <v xml:space="preserve">  </v>
      </c>
      <c r="AH754" s="133" t="str">
        <f t="shared" si="313"/>
        <v xml:space="preserve">  </v>
      </c>
      <c r="AI754" s="43">
        <f t="shared" si="320"/>
        <v>1800</v>
      </c>
      <c r="AJ754" s="43"/>
      <c r="AK754" s="171">
        <v>1595</v>
      </c>
      <c r="AL754" s="42">
        <f t="shared" si="321"/>
        <v>1800</v>
      </c>
      <c r="AM754" s="43" t="s">
        <v>311</v>
      </c>
      <c r="AN754" s="95">
        <v>44774</v>
      </c>
      <c r="AO754" s="82"/>
    </row>
    <row r="755" spans="1:41" ht="30" hidden="1">
      <c r="A755" s="43">
        <v>6</v>
      </c>
      <c r="B755" s="43">
        <v>4650</v>
      </c>
      <c r="C755" s="43" t="s">
        <v>1</v>
      </c>
      <c r="D755" s="70" t="s">
        <v>1920</v>
      </c>
      <c r="E755" s="103">
        <v>44785</v>
      </c>
      <c r="F755" s="43" t="s">
        <v>38</v>
      </c>
      <c r="G755" s="43">
        <v>1664</v>
      </c>
      <c r="H755" s="167">
        <v>20991.5</v>
      </c>
      <c r="I755" s="152">
        <v>44788</v>
      </c>
      <c r="J755" s="358" t="s">
        <v>3350</v>
      </c>
      <c r="K755" s="178" t="s">
        <v>2645</v>
      </c>
      <c r="L755" s="237" t="s">
        <v>3351</v>
      </c>
      <c r="M755" s="43"/>
      <c r="N755" s="70" t="s">
        <v>2648</v>
      </c>
      <c r="O755" s="70" t="s">
        <v>68</v>
      </c>
      <c r="P755" s="117">
        <v>2</v>
      </c>
      <c r="Q755" s="117">
        <v>3500</v>
      </c>
      <c r="R755" s="42">
        <f t="shared" si="319"/>
        <v>7000</v>
      </c>
      <c r="S755" s="43" t="s">
        <v>1919</v>
      </c>
      <c r="T755" s="133" t="str">
        <f t="shared" si="313"/>
        <v xml:space="preserve">  </v>
      </c>
      <c r="U755" s="133" t="str">
        <f t="shared" si="313"/>
        <v xml:space="preserve">  </v>
      </c>
      <c r="V755" s="133" t="str">
        <f t="shared" si="313"/>
        <v xml:space="preserve">  </v>
      </c>
      <c r="W755" s="133"/>
      <c r="X755" s="133"/>
      <c r="Y755" s="133"/>
      <c r="Z755" s="133" t="str">
        <f t="shared" si="313"/>
        <v xml:space="preserve">  </v>
      </c>
      <c r="AA755" s="133" t="str">
        <f t="shared" si="313"/>
        <v xml:space="preserve">  </v>
      </c>
      <c r="AB755" s="133" t="str">
        <f t="shared" si="313"/>
        <v xml:space="preserve">  </v>
      </c>
      <c r="AC755" s="133" t="str">
        <f t="shared" si="313"/>
        <v xml:space="preserve">  </v>
      </c>
      <c r="AD755" s="133" t="str">
        <f t="shared" si="313"/>
        <v xml:space="preserve">  </v>
      </c>
      <c r="AE755" s="133"/>
      <c r="AF755" s="133" t="str">
        <f t="shared" si="313"/>
        <v xml:space="preserve">  </v>
      </c>
      <c r="AG755" s="133" t="str">
        <f t="shared" si="313"/>
        <v xml:space="preserve">  </v>
      </c>
      <c r="AH755" s="133">
        <f t="shared" si="313"/>
        <v>7000</v>
      </c>
      <c r="AI755" s="43">
        <f t="shared" si="320"/>
        <v>7000</v>
      </c>
      <c r="AJ755" s="43"/>
      <c r="AK755" s="171">
        <v>1595</v>
      </c>
      <c r="AL755" s="42">
        <f t="shared" si="321"/>
        <v>7000</v>
      </c>
      <c r="AM755" s="43" t="s">
        <v>311</v>
      </c>
      <c r="AN755" s="95">
        <v>44774</v>
      </c>
      <c r="AO755" s="82"/>
    </row>
    <row r="756" spans="1:41" ht="30" hidden="1">
      <c r="A756" s="43">
        <v>6</v>
      </c>
      <c r="B756" s="43">
        <v>4650</v>
      </c>
      <c r="C756" s="43" t="s">
        <v>1</v>
      </c>
      <c r="D756" s="70" t="s">
        <v>1920</v>
      </c>
      <c r="E756" s="103">
        <v>44785</v>
      </c>
      <c r="F756" s="43" t="s">
        <v>38</v>
      </c>
      <c r="G756" s="43">
        <v>1664</v>
      </c>
      <c r="H756" s="167">
        <v>20991.5</v>
      </c>
      <c r="I756" s="152">
        <v>44788</v>
      </c>
      <c r="J756" s="358" t="s">
        <v>3350</v>
      </c>
      <c r="K756" s="178" t="s">
        <v>2645</v>
      </c>
      <c r="L756" s="237" t="s">
        <v>3351</v>
      </c>
      <c r="M756" s="43"/>
      <c r="N756" s="70" t="s">
        <v>2649</v>
      </c>
      <c r="O756" s="70" t="s">
        <v>68</v>
      </c>
      <c r="P756" s="117">
        <v>2</v>
      </c>
      <c r="Q756" s="117">
        <v>1120</v>
      </c>
      <c r="R756" s="42">
        <f t="shared" si="319"/>
        <v>2240</v>
      </c>
      <c r="S756" s="43" t="s">
        <v>1919</v>
      </c>
      <c r="T756" s="133" t="str">
        <f t="shared" si="313"/>
        <v xml:space="preserve">  </v>
      </c>
      <c r="U756" s="133" t="str">
        <f t="shared" si="313"/>
        <v xml:space="preserve">  </v>
      </c>
      <c r="V756" s="133" t="str">
        <f t="shared" si="313"/>
        <v xml:space="preserve">  </v>
      </c>
      <c r="W756" s="133"/>
      <c r="X756" s="133"/>
      <c r="Y756" s="133"/>
      <c r="Z756" s="133" t="str">
        <f t="shared" si="313"/>
        <v xml:space="preserve">  </v>
      </c>
      <c r="AA756" s="133" t="str">
        <f t="shared" si="313"/>
        <v xml:space="preserve">  </v>
      </c>
      <c r="AB756" s="133" t="str">
        <f t="shared" si="313"/>
        <v xml:space="preserve">  </v>
      </c>
      <c r="AC756" s="133" t="str">
        <f t="shared" si="313"/>
        <v xml:space="preserve">  </v>
      </c>
      <c r="AD756" s="133" t="str">
        <f t="shared" si="313"/>
        <v xml:space="preserve">  </v>
      </c>
      <c r="AE756" s="133"/>
      <c r="AF756" s="133" t="str">
        <f t="shared" si="313"/>
        <v xml:space="preserve">  </v>
      </c>
      <c r="AG756" s="133" t="str">
        <f t="shared" si="313"/>
        <v xml:space="preserve">  </v>
      </c>
      <c r="AH756" s="133">
        <f t="shared" si="313"/>
        <v>2240</v>
      </c>
      <c r="AI756" s="43">
        <f t="shared" si="320"/>
        <v>2240</v>
      </c>
      <c r="AJ756" s="43"/>
      <c r="AK756" s="171">
        <v>1595</v>
      </c>
      <c r="AL756" s="42">
        <f t="shared" si="321"/>
        <v>2240</v>
      </c>
      <c r="AM756" s="43" t="s">
        <v>311</v>
      </c>
      <c r="AN756" s="95">
        <v>44774</v>
      </c>
      <c r="AO756" s="82"/>
    </row>
    <row r="757" spans="1:41" ht="30" hidden="1">
      <c r="A757" s="43">
        <v>6</v>
      </c>
      <c r="B757" s="43">
        <v>4650</v>
      </c>
      <c r="C757" s="43" t="s">
        <v>1</v>
      </c>
      <c r="D757" s="70" t="s">
        <v>1920</v>
      </c>
      <c r="E757" s="103">
        <v>44785</v>
      </c>
      <c r="F757" s="43" t="s">
        <v>38</v>
      </c>
      <c r="G757" s="43">
        <v>1664</v>
      </c>
      <c r="H757" s="167">
        <v>20991.5</v>
      </c>
      <c r="I757" s="152">
        <v>44788</v>
      </c>
      <c r="J757" s="358" t="s">
        <v>3350</v>
      </c>
      <c r="K757" s="178" t="s">
        <v>2645</v>
      </c>
      <c r="L757" s="237" t="s">
        <v>3351</v>
      </c>
      <c r="M757" s="43"/>
      <c r="N757" s="70" t="s">
        <v>2650</v>
      </c>
      <c r="O757" s="70" t="s">
        <v>68</v>
      </c>
      <c r="P757" s="117">
        <v>3</v>
      </c>
      <c r="Q757" s="117">
        <v>880.5</v>
      </c>
      <c r="R757" s="42">
        <f t="shared" si="319"/>
        <v>2641.5</v>
      </c>
      <c r="S757" s="43" t="s">
        <v>1919</v>
      </c>
      <c r="T757" s="133" t="str">
        <f t="shared" ref="T757:AH766" si="322">IF($S757=T$15,$R757,"  ")</f>
        <v xml:space="preserve">  </v>
      </c>
      <c r="U757" s="133" t="str">
        <f t="shared" si="322"/>
        <v xml:space="preserve">  </v>
      </c>
      <c r="V757" s="133" t="str">
        <f t="shared" si="322"/>
        <v xml:space="preserve">  </v>
      </c>
      <c r="W757" s="133"/>
      <c r="X757" s="133"/>
      <c r="Y757" s="133"/>
      <c r="Z757" s="133" t="str">
        <f t="shared" si="322"/>
        <v xml:space="preserve">  </v>
      </c>
      <c r="AA757" s="133" t="str">
        <f t="shared" si="322"/>
        <v xml:space="preserve">  </v>
      </c>
      <c r="AB757" s="133" t="str">
        <f t="shared" si="322"/>
        <v xml:space="preserve">  </v>
      </c>
      <c r="AC757" s="133" t="str">
        <f t="shared" si="322"/>
        <v xml:space="preserve">  </v>
      </c>
      <c r="AD757" s="133" t="str">
        <f t="shared" si="322"/>
        <v xml:space="preserve">  </v>
      </c>
      <c r="AE757" s="133"/>
      <c r="AF757" s="133" t="str">
        <f t="shared" si="322"/>
        <v xml:space="preserve">  </v>
      </c>
      <c r="AG757" s="133" t="str">
        <f t="shared" si="322"/>
        <v xml:space="preserve">  </v>
      </c>
      <c r="AH757" s="133">
        <f t="shared" si="322"/>
        <v>2641.5</v>
      </c>
      <c r="AI757" s="43">
        <f t="shared" si="320"/>
        <v>2641.5</v>
      </c>
      <c r="AJ757" s="43"/>
      <c r="AK757" s="171">
        <v>1595</v>
      </c>
      <c r="AL757" s="42">
        <f t="shared" si="321"/>
        <v>2641.5</v>
      </c>
      <c r="AM757" s="43" t="s">
        <v>311</v>
      </c>
      <c r="AN757" s="95">
        <v>44774</v>
      </c>
      <c r="AO757" s="82"/>
    </row>
    <row r="758" spans="1:41" ht="30" hidden="1">
      <c r="A758" s="43">
        <v>6</v>
      </c>
      <c r="B758" s="43">
        <v>4650</v>
      </c>
      <c r="C758" s="43" t="s">
        <v>1</v>
      </c>
      <c r="D758" s="70" t="s">
        <v>1920</v>
      </c>
      <c r="E758" s="103">
        <v>44785</v>
      </c>
      <c r="F758" s="43" t="s">
        <v>38</v>
      </c>
      <c r="G758" s="43">
        <v>1664</v>
      </c>
      <c r="H758" s="167">
        <v>20991.5</v>
      </c>
      <c r="I758" s="152">
        <v>44788</v>
      </c>
      <c r="J758" s="358" t="s">
        <v>3350</v>
      </c>
      <c r="K758" s="178" t="s">
        <v>2645</v>
      </c>
      <c r="L758" s="237" t="s">
        <v>3351</v>
      </c>
      <c r="M758" s="43"/>
      <c r="N758" s="70" t="s">
        <v>2651</v>
      </c>
      <c r="O758" s="70" t="s">
        <v>68</v>
      </c>
      <c r="P758" s="117">
        <v>2</v>
      </c>
      <c r="Q758" s="117">
        <v>2350</v>
      </c>
      <c r="R758" s="42">
        <f t="shared" si="319"/>
        <v>4700</v>
      </c>
      <c r="S758" s="43" t="s">
        <v>1919</v>
      </c>
      <c r="T758" s="133" t="str">
        <f t="shared" si="322"/>
        <v xml:space="preserve">  </v>
      </c>
      <c r="U758" s="133" t="str">
        <f t="shared" si="322"/>
        <v xml:space="preserve">  </v>
      </c>
      <c r="V758" s="133" t="str">
        <f t="shared" si="322"/>
        <v xml:space="preserve">  </v>
      </c>
      <c r="W758" s="133"/>
      <c r="X758" s="133"/>
      <c r="Y758" s="133"/>
      <c r="Z758" s="133" t="str">
        <f t="shared" si="322"/>
        <v xml:space="preserve">  </v>
      </c>
      <c r="AA758" s="133" t="str">
        <f t="shared" si="322"/>
        <v xml:space="preserve">  </v>
      </c>
      <c r="AB758" s="133" t="str">
        <f t="shared" si="322"/>
        <v xml:space="preserve">  </v>
      </c>
      <c r="AC758" s="133" t="str">
        <f t="shared" si="322"/>
        <v xml:space="preserve">  </v>
      </c>
      <c r="AD758" s="133" t="str">
        <f t="shared" si="322"/>
        <v xml:space="preserve">  </v>
      </c>
      <c r="AE758" s="133"/>
      <c r="AF758" s="133" t="str">
        <f t="shared" si="322"/>
        <v xml:space="preserve">  </v>
      </c>
      <c r="AG758" s="133" t="str">
        <f t="shared" si="322"/>
        <v xml:space="preserve">  </v>
      </c>
      <c r="AH758" s="133">
        <f t="shared" si="322"/>
        <v>4700</v>
      </c>
      <c r="AI758" s="43">
        <f t="shared" si="320"/>
        <v>4700</v>
      </c>
      <c r="AJ758" s="43"/>
      <c r="AK758" s="171">
        <v>1595</v>
      </c>
      <c r="AL758" s="42">
        <f t="shared" si="321"/>
        <v>4700</v>
      </c>
      <c r="AM758" s="43" t="s">
        <v>311</v>
      </c>
      <c r="AN758" s="95">
        <v>44774</v>
      </c>
      <c r="AO758" s="82"/>
    </row>
    <row r="759" spans="1:41" ht="30" hidden="1">
      <c r="A759" s="43">
        <v>7</v>
      </c>
      <c r="B759" s="43">
        <v>4775</v>
      </c>
      <c r="C759" s="43" t="s">
        <v>1</v>
      </c>
      <c r="D759" s="70" t="s">
        <v>2909</v>
      </c>
      <c r="E759" s="103">
        <v>44785</v>
      </c>
      <c r="F759" s="43" t="s">
        <v>38</v>
      </c>
      <c r="G759" s="43">
        <v>1707</v>
      </c>
      <c r="H759" s="167">
        <v>1765.28</v>
      </c>
      <c r="I759" s="152">
        <v>44789</v>
      </c>
      <c r="J759" s="56">
        <v>9335</v>
      </c>
      <c r="K759" s="169" t="s">
        <v>2652</v>
      </c>
      <c r="L759" s="97" t="s">
        <v>2653</v>
      </c>
      <c r="M759" s="43"/>
      <c r="N759" s="70" t="s">
        <v>2654</v>
      </c>
      <c r="O759" s="70" t="s">
        <v>68</v>
      </c>
      <c r="P759" s="117">
        <v>80</v>
      </c>
      <c r="Q759" s="117">
        <v>22.065999999999999</v>
      </c>
      <c r="R759" s="42">
        <f t="shared" ref="R759:R768" si="323">P759*Q759</f>
        <v>1765.28</v>
      </c>
      <c r="S759" s="43" t="s">
        <v>1915</v>
      </c>
      <c r="T759" s="133" t="str">
        <f t="shared" si="322"/>
        <v xml:space="preserve">  </v>
      </c>
      <c r="U759" s="133">
        <f t="shared" si="322"/>
        <v>1765.28</v>
      </c>
      <c r="V759" s="133" t="str">
        <f t="shared" si="322"/>
        <v xml:space="preserve">  </v>
      </c>
      <c r="W759" s="133"/>
      <c r="X759" s="133"/>
      <c r="Y759" s="133"/>
      <c r="Z759" s="133" t="str">
        <f t="shared" si="322"/>
        <v xml:space="preserve">  </v>
      </c>
      <c r="AA759" s="133" t="str">
        <f t="shared" si="322"/>
        <v xml:space="preserve">  </v>
      </c>
      <c r="AB759" s="133" t="str">
        <f t="shared" si="322"/>
        <v xml:space="preserve">  </v>
      </c>
      <c r="AC759" s="133" t="str">
        <f t="shared" si="322"/>
        <v xml:space="preserve">  </v>
      </c>
      <c r="AD759" s="133" t="str">
        <f t="shared" si="322"/>
        <v xml:space="preserve">  </v>
      </c>
      <c r="AE759" s="133"/>
      <c r="AF759" s="133" t="str">
        <f t="shared" si="322"/>
        <v xml:space="preserve">  </v>
      </c>
      <c r="AG759" s="133" t="str">
        <f t="shared" si="322"/>
        <v xml:space="preserve">  </v>
      </c>
      <c r="AH759" s="133" t="str">
        <f t="shared" si="322"/>
        <v xml:space="preserve">  </v>
      </c>
      <c r="AI759" s="43">
        <f t="shared" ref="AI759:AI768" si="324">R759</f>
        <v>1765.28</v>
      </c>
      <c r="AJ759" s="43"/>
      <c r="AK759" s="43">
        <v>1731</v>
      </c>
      <c r="AL759" s="42">
        <f t="shared" ref="AL759:AL768" si="325">R759</f>
        <v>1765.28</v>
      </c>
      <c r="AM759" s="43" t="s">
        <v>311</v>
      </c>
      <c r="AN759" s="95">
        <v>44774</v>
      </c>
      <c r="AO759" s="82"/>
    </row>
    <row r="760" spans="1:41" ht="15.6" hidden="1">
      <c r="A760" s="43">
        <v>8</v>
      </c>
      <c r="B760" s="43">
        <v>4804</v>
      </c>
      <c r="C760" s="43" t="s">
        <v>1</v>
      </c>
      <c r="D760" s="70" t="s">
        <v>2909</v>
      </c>
      <c r="E760" s="103">
        <v>44776</v>
      </c>
      <c r="F760" s="43" t="s">
        <v>38</v>
      </c>
      <c r="G760" s="43">
        <v>1735</v>
      </c>
      <c r="H760" s="43">
        <v>14111</v>
      </c>
      <c r="I760" s="103">
        <v>44781</v>
      </c>
      <c r="J760" s="56" t="s">
        <v>3352</v>
      </c>
      <c r="K760" s="169" t="s">
        <v>2655</v>
      </c>
      <c r="L760" s="97" t="s">
        <v>2265</v>
      </c>
      <c r="M760" s="43"/>
      <c r="N760" s="70" t="s">
        <v>2656</v>
      </c>
      <c r="O760" s="70" t="s">
        <v>86</v>
      </c>
      <c r="P760" s="117">
        <v>700</v>
      </c>
      <c r="Q760" s="117">
        <v>5.95</v>
      </c>
      <c r="R760" s="42">
        <f t="shared" si="323"/>
        <v>4165</v>
      </c>
      <c r="S760" s="43" t="s">
        <v>1915</v>
      </c>
      <c r="T760" s="133" t="str">
        <f t="shared" si="322"/>
        <v xml:space="preserve">  </v>
      </c>
      <c r="U760" s="133">
        <f t="shared" si="322"/>
        <v>4165</v>
      </c>
      <c r="V760" s="133" t="str">
        <f t="shared" si="322"/>
        <v xml:space="preserve">  </v>
      </c>
      <c r="W760" s="133"/>
      <c r="X760" s="133"/>
      <c r="Y760" s="133"/>
      <c r="Z760" s="133" t="str">
        <f t="shared" si="322"/>
        <v xml:space="preserve">  </v>
      </c>
      <c r="AA760" s="133" t="str">
        <f t="shared" si="322"/>
        <v xml:space="preserve">  </v>
      </c>
      <c r="AB760" s="133" t="str">
        <f t="shared" si="322"/>
        <v xml:space="preserve">  </v>
      </c>
      <c r="AC760" s="133" t="str">
        <f t="shared" si="322"/>
        <v xml:space="preserve">  </v>
      </c>
      <c r="AD760" s="133" t="str">
        <f t="shared" si="322"/>
        <v xml:space="preserve">  </v>
      </c>
      <c r="AE760" s="133"/>
      <c r="AF760" s="133" t="str">
        <f t="shared" si="322"/>
        <v xml:space="preserve">  </v>
      </c>
      <c r="AG760" s="133" t="str">
        <f t="shared" si="322"/>
        <v xml:space="preserve">  </v>
      </c>
      <c r="AH760" s="133" t="str">
        <f t="shared" si="322"/>
        <v xml:space="preserve">  </v>
      </c>
      <c r="AI760" s="43">
        <f t="shared" si="324"/>
        <v>4165</v>
      </c>
      <c r="AJ760" s="43"/>
      <c r="AK760" s="43">
        <v>1690</v>
      </c>
      <c r="AL760" s="42">
        <f t="shared" si="325"/>
        <v>4165</v>
      </c>
      <c r="AM760" s="43" t="s">
        <v>311</v>
      </c>
      <c r="AN760" s="95">
        <v>44774</v>
      </c>
      <c r="AO760" s="82"/>
    </row>
    <row r="761" spans="1:41" ht="15.6" hidden="1">
      <c r="A761" s="43">
        <v>8</v>
      </c>
      <c r="B761" s="43">
        <v>4804</v>
      </c>
      <c r="C761" s="43" t="s">
        <v>1</v>
      </c>
      <c r="D761" s="70" t="s">
        <v>2909</v>
      </c>
      <c r="E761" s="103">
        <v>44776</v>
      </c>
      <c r="F761" s="43" t="s">
        <v>38</v>
      </c>
      <c r="G761" s="43">
        <v>1735</v>
      </c>
      <c r="H761" s="43">
        <v>14111</v>
      </c>
      <c r="I761" s="103">
        <v>44781</v>
      </c>
      <c r="J761" s="56" t="s">
        <v>3352</v>
      </c>
      <c r="K761" s="169" t="s">
        <v>2655</v>
      </c>
      <c r="L761" s="97" t="s">
        <v>2265</v>
      </c>
      <c r="M761" s="43"/>
      <c r="N761" s="70" t="s">
        <v>2657</v>
      </c>
      <c r="O761" s="70" t="s">
        <v>68</v>
      </c>
      <c r="P761" s="117">
        <v>30</v>
      </c>
      <c r="Q761" s="117">
        <v>210</v>
      </c>
      <c r="R761" s="42">
        <f t="shared" si="323"/>
        <v>6300</v>
      </c>
      <c r="S761" s="43" t="s">
        <v>1915</v>
      </c>
      <c r="T761" s="133" t="str">
        <f t="shared" si="322"/>
        <v xml:space="preserve">  </v>
      </c>
      <c r="U761" s="133">
        <f t="shared" si="322"/>
        <v>6300</v>
      </c>
      <c r="V761" s="133" t="str">
        <f t="shared" si="322"/>
        <v xml:space="preserve">  </v>
      </c>
      <c r="W761" s="133"/>
      <c r="X761" s="133"/>
      <c r="Y761" s="133"/>
      <c r="Z761" s="133" t="str">
        <f t="shared" si="322"/>
        <v xml:space="preserve">  </v>
      </c>
      <c r="AA761" s="133" t="str">
        <f t="shared" si="322"/>
        <v xml:space="preserve">  </v>
      </c>
      <c r="AB761" s="133" t="str">
        <f t="shared" si="322"/>
        <v xml:space="preserve">  </v>
      </c>
      <c r="AC761" s="133" t="str">
        <f t="shared" si="322"/>
        <v xml:space="preserve">  </v>
      </c>
      <c r="AD761" s="133" t="str">
        <f t="shared" si="322"/>
        <v xml:space="preserve">  </v>
      </c>
      <c r="AE761" s="133"/>
      <c r="AF761" s="133" t="str">
        <f t="shared" si="322"/>
        <v xml:space="preserve">  </v>
      </c>
      <c r="AG761" s="133" t="str">
        <f t="shared" si="322"/>
        <v xml:space="preserve">  </v>
      </c>
      <c r="AH761" s="133" t="str">
        <f t="shared" si="322"/>
        <v xml:space="preserve">  </v>
      </c>
      <c r="AI761" s="43">
        <f t="shared" si="324"/>
        <v>6300</v>
      </c>
      <c r="AJ761" s="43"/>
      <c r="AK761" s="43">
        <v>1690</v>
      </c>
      <c r="AL761" s="42">
        <f t="shared" si="325"/>
        <v>6300</v>
      </c>
      <c r="AM761" s="43" t="s">
        <v>311</v>
      </c>
      <c r="AN761" s="95">
        <v>44774</v>
      </c>
      <c r="AO761" s="82"/>
    </row>
    <row r="762" spans="1:41" ht="15.6" hidden="1">
      <c r="A762" s="43">
        <v>8</v>
      </c>
      <c r="B762" s="43">
        <v>4804</v>
      </c>
      <c r="C762" s="43" t="s">
        <v>1</v>
      </c>
      <c r="D762" s="70" t="s">
        <v>2909</v>
      </c>
      <c r="E762" s="103">
        <v>44776</v>
      </c>
      <c r="F762" s="43" t="s">
        <v>38</v>
      </c>
      <c r="G762" s="43">
        <v>1735</v>
      </c>
      <c r="H762" s="43">
        <v>14111</v>
      </c>
      <c r="I762" s="103">
        <v>44781</v>
      </c>
      <c r="J762" s="56" t="s">
        <v>3352</v>
      </c>
      <c r="K762" s="169" t="s">
        <v>2655</v>
      </c>
      <c r="L762" s="97" t="s">
        <v>2265</v>
      </c>
      <c r="M762" s="43"/>
      <c r="N762" s="70" t="s">
        <v>2658</v>
      </c>
      <c r="O762" s="70" t="s">
        <v>68</v>
      </c>
      <c r="P762" s="117">
        <v>30</v>
      </c>
      <c r="Q762" s="117">
        <v>32</v>
      </c>
      <c r="R762" s="42">
        <f t="shared" si="323"/>
        <v>960</v>
      </c>
      <c r="S762" s="43" t="s">
        <v>1915</v>
      </c>
      <c r="T762" s="133" t="str">
        <f t="shared" si="322"/>
        <v xml:space="preserve">  </v>
      </c>
      <c r="U762" s="133">
        <f t="shared" si="322"/>
        <v>960</v>
      </c>
      <c r="V762" s="133" t="str">
        <f t="shared" si="322"/>
        <v xml:space="preserve">  </v>
      </c>
      <c r="W762" s="133"/>
      <c r="X762" s="133"/>
      <c r="Y762" s="133"/>
      <c r="Z762" s="133" t="str">
        <f t="shared" si="322"/>
        <v xml:space="preserve">  </v>
      </c>
      <c r="AA762" s="133" t="str">
        <f t="shared" si="322"/>
        <v xml:space="preserve">  </v>
      </c>
      <c r="AB762" s="133" t="str">
        <f t="shared" si="322"/>
        <v xml:space="preserve">  </v>
      </c>
      <c r="AC762" s="133" t="str">
        <f t="shared" si="322"/>
        <v xml:space="preserve">  </v>
      </c>
      <c r="AD762" s="133" t="str">
        <f t="shared" si="322"/>
        <v xml:space="preserve">  </v>
      </c>
      <c r="AE762" s="133"/>
      <c r="AF762" s="133" t="str">
        <f t="shared" si="322"/>
        <v xml:space="preserve">  </v>
      </c>
      <c r="AG762" s="133" t="str">
        <f t="shared" si="322"/>
        <v xml:space="preserve">  </v>
      </c>
      <c r="AH762" s="133" t="str">
        <f t="shared" si="322"/>
        <v xml:space="preserve">  </v>
      </c>
      <c r="AI762" s="43">
        <f t="shared" si="324"/>
        <v>960</v>
      </c>
      <c r="AJ762" s="43"/>
      <c r="AK762" s="43">
        <v>1690</v>
      </c>
      <c r="AL762" s="42">
        <f t="shared" si="325"/>
        <v>960</v>
      </c>
      <c r="AM762" s="43" t="s">
        <v>311</v>
      </c>
      <c r="AN762" s="95">
        <v>44774</v>
      </c>
      <c r="AO762" s="82"/>
    </row>
    <row r="763" spans="1:41" ht="15.6" hidden="1">
      <c r="A763" s="43">
        <v>8</v>
      </c>
      <c r="B763" s="43">
        <v>4804</v>
      </c>
      <c r="C763" s="43" t="s">
        <v>1</v>
      </c>
      <c r="D763" s="70" t="s">
        <v>2909</v>
      </c>
      <c r="E763" s="103">
        <v>44776</v>
      </c>
      <c r="F763" s="43" t="s">
        <v>38</v>
      </c>
      <c r="G763" s="43">
        <v>1735</v>
      </c>
      <c r="H763" s="43">
        <v>14111</v>
      </c>
      <c r="I763" s="103">
        <v>44781</v>
      </c>
      <c r="J763" s="56" t="s">
        <v>3352</v>
      </c>
      <c r="K763" s="169" t="s">
        <v>2655</v>
      </c>
      <c r="L763" s="97" t="s">
        <v>2265</v>
      </c>
      <c r="M763" s="43"/>
      <c r="N763" s="70" t="s">
        <v>2659</v>
      </c>
      <c r="O763" s="70" t="s">
        <v>68</v>
      </c>
      <c r="P763" s="117">
        <v>50</v>
      </c>
      <c r="Q763" s="117">
        <v>25</v>
      </c>
      <c r="R763" s="42">
        <f t="shared" si="323"/>
        <v>1250</v>
      </c>
      <c r="S763" s="43" t="s">
        <v>1915</v>
      </c>
      <c r="T763" s="133" t="str">
        <f t="shared" si="322"/>
        <v xml:space="preserve">  </v>
      </c>
      <c r="U763" s="133">
        <f t="shared" si="322"/>
        <v>1250</v>
      </c>
      <c r="V763" s="133" t="str">
        <f t="shared" si="322"/>
        <v xml:space="preserve">  </v>
      </c>
      <c r="W763" s="133"/>
      <c r="X763" s="133"/>
      <c r="Y763" s="133"/>
      <c r="Z763" s="133" t="str">
        <f t="shared" si="322"/>
        <v xml:space="preserve">  </v>
      </c>
      <c r="AA763" s="133" t="str">
        <f t="shared" si="322"/>
        <v xml:space="preserve">  </v>
      </c>
      <c r="AB763" s="133" t="str">
        <f t="shared" si="322"/>
        <v xml:space="preserve">  </v>
      </c>
      <c r="AC763" s="133" t="str">
        <f t="shared" si="322"/>
        <v xml:space="preserve">  </v>
      </c>
      <c r="AD763" s="133" t="str">
        <f t="shared" si="322"/>
        <v xml:space="preserve">  </v>
      </c>
      <c r="AE763" s="133"/>
      <c r="AF763" s="133" t="str">
        <f t="shared" si="322"/>
        <v xml:space="preserve">  </v>
      </c>
      <c r="AG763" s="133" t="str">
        <f t="shared" si="322"/>
        <v xml:space="preserve">  </v>
      </c>
      <c r="AH763" s="133" t="str">
        <f t="shared" si="322"/>
        <v xml:space="preserve">  </v>
      </c>
      <c r="AI763" s="43">
        <f t="shared" si="324"/>
        <v>1250</v>
      </c>
      <c r="AJ763" s="43"/>
      <c r="AK763" s="43">
        <v>1690</v>
      </c>
      <c r="AL763" s="42">
        <f t="shared" si="325"/>
        <v>1250</v>
      </c>
      <c r="AM763" s="43" t="s">
        <v>311</v>
      </c>
      <c r="AN763" s="95">
        <v>44774</v>
      </c>
      <c r="AO763" s="82"/>
    </row>
    <row r="764" spans="1:41" ht="15.6" hidden="1">
      <c r="A764" s="43">
        <v>8</v>
      </c>
      <c r="B764" s="43">
        <v>4804</v>
      </c>
      <c r="C764" s="43" t="s">
        <v>1</v>
      </c>
      <c r="D764" s="70" t="s">
        <v>2909</v>
      </c>
      <c r="E764" s="103">
        <v>44776</v>
      </c>
      <c r="F764" s="43" t="s">
        <v>38</v>
      </c>
      <c r="G764" s="43">
        <v>1735</v>
      </c>
      <c r="H764" s="43">
        <v>14111</v>
      </c>
      <c r="I764" s="103">
        <v>44781</v>
      </c>
      <c r="J764" s="56" t="s">
        <v>3352</v>
      </c>
      <c r="K764" s="169" t="s">
        <v>2655</v>
      </c>
      <c r="L764" s="97" t="s">
        <v>2265</v>
      </c>
      <c r="M764" s="43"/>
      <c r="N764" s="70" t="s">
        <v>2660</v>
      </c>
      <c r="O764" s="70" t="s">
        <v>68</v>
      </c>
      <c r="P764" s="117">
        <v>3</v>
      </c>
      <c r="Q764" s="117">
        <v>72</v>
      </c>
      <c r="R764" s="42">
        <f t="shared" si="323"/>
        <v>216</v>
      </c>
      <c r="S764" s="43" t="s">
        <v>1915</v>
      </c>
      <c r="T764" s="133" t="str">
        <f t="shared" si="322"/>
        <v xml:space="preserve">  </v>
      </c>
      <c r="U764" s="133">
        <f t="shared" si="322"/>
        <v>216</v>
      </c>
      <c r="V764" s="133" t="str">
        <f t="shared" si="322"/>
        <v xml:space="preserve">  </v>
      </c>
      <c r="W764" s="133"/>
      <c r="X764" s="133"/>
      <c r="Y764" s="133"/>
      <c r="Z764" s="133" t="str">
        <f t="shared" si="322"/>
        <v xml:space="preserve">  </v>
      </c>
      <c r="AA764" s="133" t="str">
        <f t="shared" si="322"/>
        <v xml:space="preserve">  </v>
      </c>
      <c r="AB764" s="133" t="str">
        <f t="shared" si="322"/>
        <v xml:space="preserve">  </v>
      </c>
      <c r="AC764" s="133" t="str">
        <f t="shared" si="322"/>
        <v xml:space="preserve">  </v>
      </c>
      <c r="AD764" s="133" t="str">
        <f t="shared" si="322"/>
        <v xml:space="preserve">  </v>
      </c>
      <c r="AE764" s="133"/>
      <c r="AF764" s="133" t="str">
        <f t="shared" si="322"/>
        <v xml:space="preserve">  </v>
      </c>
      <c r="AG764" s="133" t="str">
        <f t="shared" si="322"/>
        <v xml:space="preserve">  </v>
      </c>
      <c r="AH764" s="133" t="str">
        <f t="shared" si="322"/>
        <v xml:space="preserve">  </v>
      </c>
      <c r="AI764" s="43">
        <f t="shared" si="324"/>
        <v>216</v>
      </c>
      <c r="AJ764" s="43"/>
      <c r="AK764" s="43">
        <v>1690</v>
      </c>
      <c r="AL764" s="42">
        <f t="shared" si="325"/>
        <v>216</v>
      </c>
      <c r="AM764" s="43" t="s">
        <v>311</v>
      </c>
      <c r="AN764" s="95">
        <v>44774</v>
      </c>
      <c r="AO764" s="82"/>
    </row>
    <row r="765" spans="1:41" ht="15.6" hidden="1">
      <c r="A765" s="43">
        <v>8</v>
      </c>
      <c r="B765" s="43">
        <v>4804</v>
      </c>
      <c r="C765" s="43" t="s">
        <v>1</v>
      </c>
      <c r="D765" s="70" t="s">
        <v>2909</v>
      </c>
      <c r="E765" s="103">
        <v>44776</v>
      </c>
      <c r="F765" s="43" t="s">
        <v>38</v>
      </c>
      <c r="G765" s="43">
        <v>1735</v>
      </c>
      <c r="H765" s="43">
        <v>14111</v>
      </c>
      <c r="I765" s="103">
        <v>44781</v>
      </c>
      <c r="J765" s="56" t="s">
        <v>3352</v>
      </c>
      <c r="K765" s="169" t="s">
        <v>2655</v>
      </c>
      <c r="L765" s="97" t="s">
        <v>2265</v>
      </c>
      <c r="M765" s="43"/>
      <c r="N765" s="70" t="s">
        <v>2661</v>
      </c>
      <c r="O765" s="70" t="s">
        <v>68</v>
      </c>
      <c r="P765" s="117">
        <v>6</v>
      </c>
      <c r="Q765" s="117">
        <v>40</v>
      </c>
      <c r="R765" s="42">
        <f t="shared" si="323"/>
        <v>240</v>
      </c>
      <c r="S765" s="43" t="s">
        <v>1915</v>
      </c>
      <c r="T765" s="133" t="str">
        <f t="shared" si="322"/>
        <v xml:space="preserve">  </v>
      </c>
      <c r="U765" s="133">
        <f t="shared" si="322"/>
        <v>240</v>
      </c>
      <c r="V765" s="133" t="str">
        <f t="shared" si="322"/>
        <v xml:space="preserve">  </v>
      </c>
      <c r="W765" s="133"/>
      <c r="X765" s="133"/>
      <c r="Y765" s="133"/>
      <c r="Z765" s="133" t="str">
        <f t="shared" si="322"/>
        <v xml:space="preserve">  </v>
      </c>
      <c r="AA765" s="133" t="str">
        <f t="shared" si="322"/>
        <v xml:space="preserve">  </v>
      </c>
      <c r="AB765" s="133" t="str">
        <f t="shared" si="322"/>
        <v xml:space="preserve">  </v>
      </c>
      <c r="AC765" s="133" t="str">
        <f t="shared" si="322"/>
        <v xml:space="preserve">  </v>
      </c>
      <c r="AD765" s="133" t="str">
        <f t="shared" si="322"/>
        <v xml:space="preserve">  </v>
      </c>
      <c r="AE765" s="133"/>
      <c r="AF765" s="133" t="str">
        <f t="shared" si="322"/>
        <v xml:space="preserve">  </v>
      </c>
      <c r="AG765" s="133" t="str">
        <f t="shared" si="322"/>
        <v xml:space="preserve">  </v>
      </c>
      <c r="AH765" s="133" t="str">
        <f t="shared" si="322"/>
        <v xml:space="preserve">  </v>
      </c>
      <c r="AI765" s="43">
        <f t="shared" si="324"/>
        <v>240</v>
      </c>
      <c r="AJ765" s="43"/>
      <c r="AK765" s="43">
        <v>1690</v>
      </c>
      <c r="AL765" s="42">
        <f t="shared" si="325"/>
        <v>240</v>
      </c>
      <c r="AM765" s="43" t="s">
        <v>311</v>
      </c>
      <c r="AN765" s="95">
        <v>44774</v>
      </c>
      <c r="AO765" s="82"/>
    </row>
    <row r="766" spans="1:41" ht="15.6" hidden="1">
      <c r="A766" s="43">
        <v>8</v>
      </c>
      <c r="B766" s="43">
        <v>4804</v>
      </c>
      <c r="C766" s="43" t="s">
        <v>1</v>
      </c>
      <c r="D766" s="70" t="s">
        <v>2909</v>
      </c>
      <c r="E766" s="103">
        <v>44776</v>
      </c>
      <c r="F766" s="43" t="s">
        <v>38</v>
      </c>
      <c r="G766" s="43">
        <v>1735</v>
      </c>
      <c r="H766" s="43">
        <v>14111</v>
      </c>
      <c r="I766" s="103">
        <v>44781</v>
      </c>
      <c r="J766" s="56" t="s">
        <v>3352</v>
      </c>
      <c r="K766" s="169" t="s">
        <v>2655</v>
      </c>
      <c r="L766" s="97" t="s">
        <v>2265</v>
      </c>
      <c r="M766" s="43"/>
      <c r="N766" s="70" t="s">
        <v>2662</v>
      </c>
      <c r="O766" s="70" t="s">
        <v>68</v>
      </c>
      <c r="P766" s="117">
        <v>3</v>
      </c>
      <c r="Q766" s="117">
        <v>130</v>
      </c>
      <c r="R766" s="42">
        <f t="shared" si="323"/>
        <v>390</v>
      </c>
      <c r="S766" s="43" t="s">
        <v>1915</v>
      </c>
      <c r="T766" s="133" t="str">
        <f t="shared" si="322"/>
        <v xml:space="preserve">  </v>
      </c>
      <c r="U766" s="133">
        <f t="shared" si="322"/>
        <v>390</v>
      </c>
      <c r="V766" s="133" t="str">
        <f t="shared" si="322"/>
        <v xml:space="preserve">  </v>
      </c>
      <c r="W766" s="133"/>
      <c r="X766" s="133"/>
      <c r="Y766" s="133"/>
      <c r="Z766" s="133" t="str">
        <f t="shared" si="322"/>
        <v xml:space="preserve">  </v>
      </c>
      <c r="AA766" s="133" t="str">
        <f t="shared" si="322"/>
        <v xml:space="preserve">  </v>
      </c>
      <c r="AB766" s="133" t="str">
        <f t="shared" si="322"/>
        <v xml:space="preserve">  </v>
      </c>
      <c r="AC766" s="133" t="str">
        <f t="shared" si="322"/>
        <v xml:space="preserve">  </v>
      </c>
      <c r="AD766" s="133" t="str">
        <f t="shared" si="322"/>
        <v xml:space="preserve">  </v>
      </c>
      <c r="AE766" s="133"/>
      <c r="AF766" s="133" t="str">
        <f t="shared" si="322"/>
        <v xml:space="preserve">  </v>
      </c>
      <c r="AG766" s="133" t="str">
        <f t="shared" si="322"/>
        <v xml:space="preserve">  </v>
      </c>
      <c r="AH766" s="133" t="str">
        <f t="shared" si="322"/>
        <v xml:space="preserve">  </v>
      </c>
      <c r="AI766" s="43">
        <f t="shared" si="324"/>
        <v>390</v>
      </c>
      <c r="AJ766" s="43"/>
      <c r="AK766" s="43">
        <v>1690</v>
      </c>
      <c r="AL766" s="42">
        <f t="shared" si="325"/>
        <v>390</v>
      </c>
      <c r="AM766" s="43" t="s">
        <v>311</v>
      </c>
      <c r="AN766" s="95">
        <v>44774</v>
      </c>
      <c r="AO766" s="82"/>
    </row>
    <row r="767" spans="1:41" ht="15.6" hidden="1">
      <c r="A767" s="43">
        <v>8</v>
      </c>
      <c r="B767" s="43">
        <v>4804</v>
      </c>
      <c r="C767" s="43" t="s">
        <v>1</v>
      </c>
      <c r="D767" s="70" t="s">
        <v>2909</v>
      </c>
      <c r="E767" s="103">
        <v>44776</v>
      </c>
      <c r="F767" s="43" t="s">
        <v>38</v>
      </c>
      <c r="G767" s="43">
        <v>1735</v>
      </c>
      <c r="H767" s="43">
        <v>14111</v>
      </c>
      <c r="I767" s="103">
        <v>44781</v>
      </c>
      <c r="J767" s="56" t="s">
        <v>3352</v>
      </c>
      <c r="K767" s="169" t="s">
        <v>2655</v>
      </c>
      <c r="L767" s="97" t="s">
        <v>2265</v>
      </c>
      <c r="M767" s="43"/>
      <c r="N767" s="70" t="s">
        <v>2663</v>
      </c>
      <c r="O767" s="70" t="s">
        <v>68</v>
      </c>
      <c r="P767" s="117">
        <v>40</v>
      </c>
      <c r="Q767" s="117">
        <v>8.5</v>
      </c>
      <c r="R767" s="42">
        <f t="shared" si="323"/>
        <v>340</v>
      </c>
      <c r="S767" s="43" t="s">
        <v>1915</v>
      </c>
      <c r="T767" s="133" t="str">
        <f t="shared" ref="T767:AH776" si="326">IF($S767=T$15,$R767,"  ")</f>
        <v xml:space="preserve">  </v>
      </c>
      <c r="U767" s="133">
        <f t="shared" si="326"/>
        <v>340</v>
      </c>
      <c r="V767" s="133" t="str">
        <f t="shared" si="326"/>
        <v xml:space="preserve">  </v>
      </c>
      <c r="W767" s="133"/>
      <c r="X767" s="133"/>
      <c r="Y767" s="133"/>
      <c r="Z767" s="133" t="str">
        <f t="shared" si="326"/>
        <v xml:space="preserve">  </v>
      </c>
      <c r="AA767" s="133" t="str">
        <f t="shared" si="326"/>
        <v xml:space="preserve">  </v>
      </c>
      <c r="AB767" s="133" t="str">
        <f t="shared" si="326"/>
        <v xml:space="preserve">  </v>
      </c>
      <c r="AC767" s="133" t="str">
        <f t="shared" si="326"/>
        <v xml:space="preserve">  </v>
      </c>
      <c r="AD767" s="133" t="str">
        <f t="shared" si="326"/>
        <v xml:space="preserve">  </v>
      </c>
      <c r="AE767" s="133"/>
      <c r="AF767" s="133" t="str">
        <f t="shared" si="326"/>
        <v xml:space="preserve">  </v>
      </c>
      <c r="AG767" s="133" t="str">
        <f t="shared" si="326"/>
        <v xml:space="preserve">  </v>
      </c>
      <c r="AH767" s="133" t="str">
        <f t="shared" si="326"/>
        <v xml:space="preserve">  </v>
      </c>
      <c r="AI767" s="43">
        <f t="shared" si="324"/>
        <v>340</v>
      </c>
      <c r="AJ767" s="43"/>
      <c r="AK767" s="43">
        <v>1690</v>
      </c>
      <c r="AL767" s="42">
        <f t="shared" si="325"/>
        <v>340</v>
      </c>
      <c r="AM767" s="43" t="s">
        <v>311</v>
      </c>
      <c r="AN767" s="95">
        <v>44774</v>
      </c>
      <c r="AO767" s="82"/>
    </row>
    <row r="768" spans="1:41" ht="15.6" hidden="1">
      <c r="A768" s="43">
        <v>8</v>
      </c>
      <c r="B768" s="43">
        <v>4804</v>
      </c>
      <c r="C768" s="43" t="s">
        <v>1</v>
      </c>
      <c r="D768" s="70" t="s">
        <v>2909</v>
      </c>
      <c r="E768" s="103">
        <v>44776</v>
      </c>
      <c r="F768" s="43" t="s">
        <v>38</v>
      </c>
      <c r="G768" s="43">
        <v>1735</v>
      </c>
      <c r="H768" s="43">
        <v>14111</v>
      </c>
      <c r="I768" s="103">
        <v>44781</v>
      </c>
      <c r="J768" s="56" t="s">
        <v>3352</v>
      </c>
      <c r="K768" s="169" t="s">
        <v>2655</v>
      </c>
      <c r="L768" s="97" t="s">
        <v>2265</v>
      </c>
      <c r="M768" s="43"/>
      <c r="N768" s="70" t="s">
        <v>2664</v>
      </c>
      <c r="O768" s="70" t="s">
        <v>68</v>
      </c>
      <c r="P768" s="117">
        <v>25</v>
      </c>
      <c r="Q768" s="117">
        <v>10</v>
      </c>
      <c r="R768" s="42">
        <f t="shared" si="323"/>
        <v>250</v>
      </c>
      <c r="S768" s="43" t="s">
        <v>1917</v>
      </c>
      <c r="T768" s="133" t="str">
        <f t="shared" si="326"/>
        <v xml:space="preserve">  </v>
      </c>
      <c r="U768" s="133" t="str">
        <f t="shared" si="326"/>
        <v xml:space="preserve">  </v>
      </c>
      <c r="V768" s="133" t="str">
        <f t="shared" si="326"/>
        <v xml:space="preserve">  </v>
      </c>
      <c r="W768" s="133"/>
      <c r="X768" s="133"/>
      <c r="Y768" s="133"/>
      <c r="Z768" s="133">
        <f t="shared" si="326"/>
        <v>250</v>
      </c>
      <c r="AA768" s="133" t="str">
        <f t="shared" si="326"/>
        <v xml:space="preserve">  </v>
      </c>
      <c r="AB768" s="133" t="str">
        <f t="shared" si="326"/>
        <v xml:space="preserve">  </v>
      </c>
      <c r="AC768" s="133" t="str">
        <f t="shared" si="326"/>
        <v xml:space="preserve">  </v>
      </c>
      <c r="AD768" s="133" t="str">
        <f t="shared" si="326"/>
        <v xml:space="preserve">  </v>
      </c>
      <c r="AE768" s="133"/>
      <c r="AF768" s="133" t="str">
        <f t="shared" si="326"/>
        <v xml:space="preserve">  </v>
      </c>
      <c r="AG768" s="133" t="str">
        <f t="shared" si="326"/>
        <v xml:space="preserve">  </v>
      </c>
      <c r="AH768" s="133" t="str">
        <f t="shared" si="326"/>
        <v xml:space="preserve">  </v>
      </c>
      <c r="AI768" s="43">
        <f t="shared" si="324"/>
        <v>250</v>
      </c>
      <c r="AJ768" s="43"/>
      <c r="AK768" s="43">
        <v>1690</v>
      </c>
      <c r="AL768" s="42">
        <f t="shared" si="325"/>
        <v>250</v>
      </c>
      <c r="AM768" s="43" t="s">
        <v>311</v>
      </c>
      <c r="AN768" s="95">
        <v>44774</v>
      </c>
      <c r="AO768" s="82"/>
    </row>
    <row r="769" spans="1:41" ht="15.6" hidden="1">
      <c r="A769" s="43">
        <v>9</v>
      </c>
      <c r="B769" s="43">
        <v>4954</v>
      </c>
      <c r="C769" s="43" t="s">
        <v>1</v>
      </c>
      <c r="D769" s="70" t="s">
        <v>2909</v>
      </c>
      <c r="E769" s="103">
        <v>44792</v>
      </c>
      <c r="F769" s="43" t="s">
        <v>38</v>
      </c>
      <c r="G769" s="43">
        <v>1800</v>
      </c>
      <c r="H769" s="167">
        <v>1427.8</v>
      </c>
      <c r="I769" s="152">
        <v>44795</v>
      </c>
      <c r="J769" s="56" t="s">
        <v>3353</v>
      </c>
      <c r="K769" s="169" t="s">
        <v>2665</v>
      </c>
      <c r="L769" s="97" t="s">
        <v>2666</v>
      </c>
      <c r="M769" s="43"/>
      <c r="N769" s="70" t="s">
        <v>2667</v>
      </c>
      <c r="O769" s="70" t="s">
        <v>68</v>
      </c>
      <c r="P769" s="117">
        <v>4</v>
      </c>
      <c r="Q769" s="117">
        <v>99.4</v>
      </c>
      <c r="R769" s="42">
        <f t="shared" ref="R769:R773" si="327">P769*Q769</f>
        <v>397.6</v>
      </c>
      <c r="S769" s="43" t="s">
        <v>2496</v>
      </c>
      <c r="T769" s="133" t="str">
        <f t="shared" si="326"/>
        <v xml:space="preserve">  </v>
      </c>
      <c r="U769" s="133" t="str">
        <f t="shared" si="326"/>
        <v xml:space="preserve">  </v>
      </c>
      <c r="V769" s="133" t="str">
        <f t="shared" si="326"/>
        <v xml:space="preserve">  </v>
      </c>
      <c r="W769" s="133"/>
      <c r="X769" s="133"/>
      <c r="Y769" s="133"/>
      <c r="Z769" s="133" t="str">
        <f t="shared" si="326"/>
        <v xml:space="preserve">  </v>
      </c>
      <c r="AA769" s="133" t="str">
        <f t="shared" si="326"/>
        <v xml:space="preserve">  </v>
      </c>
      <c r="AB769" s="133" t="str">
        <f t="shared" si="326"/>
        <v xml:space="preserve">  </v>
      </c>
      <c r="AC769" s="133" t="str">
        <f t="shared" si="326"/>
        <v xml:space="preserve">  </v>
      </c>
      <c r="AD769" s="133">
        <f t="shared" si="326"/>
        <v>397.6</v>
      </c>
      <c r="AE769" s="133"/>
      <c r="AF769" s="133" t="str">
        <f t="shared" si="326"/>
        <v xml:space="preserve">  </v>
      </c>
      <c r="AG769" s="133" t="str">
        <f t="shared" si="326"/>
        <v xml:space="preserve">  </v>
      </c>
      <c r="AH769" s="133" t="str">
        <f t="shared" si="326"/>
        <v xml:space="preserve">  </v>
      </c>
      <c r="AI769" s="43">
        <f t="shared" ref="AI769:AI773" si="328">R769</f>
        <v>397.6</v>
      </c>
      <c r="AJ769" s="43"/>
      <c r="AK769" s="43">
        <v>1724</v>
      </c>
      <c r="AL769" s="42">
        <f t="shared" ref="AL769:AL773" si="329">R769</f>
        <v>397.6</v>
      </c>
      <c r="AM769" s="43" t="s">
        <v>311</v>
      </c>
      <c r="AN769" s="95">
        <v>44774</v>
      </c>
      <c r="AO769" s="82"/>
    </row>
    <row r="770" spans="1:41" ht="15.6" hidden="1">
      <c r="A770" s="43">
        <v>9</v>
      </c>
      <c r="B770" s="43">
        <v>4954</v>
      </c>
      <c r="C770" s="43" t="s">
        <v>1</v>
      </c>
      <c r="D770" s="70" t="s">
        <v>2909</v>
      </c>
      <c r="E770" s="103">
        <v>44792</v>
      </c>
      <c r="F770" s="43" t="s">
        <v>38</v>
      </c>
      <c r="G770" s="43">
        <v>1800</v>
      </c>
      <c r="H770" s="167">
        <v>1427.8</v>
      </c>
      <c r="I770" s="152">
        <v>44795</v>
      </c>
      <c r="J770" s="56" t="s">
        <v>3353</v>
      </c>
      <c r="K770" s="169" t="s">
        <v>2665</v>
      </c>
      <c r="L770" s="97" t="s">
        <v>2666</v>
      </c>
      <c r="M770" s="43"/>
      <c r="N770" s="70" t="s">
        <v>2668</v>
      </c>
      <c r="O770" s="70" t="s">
        <v>68</v>
      </c>
      <c r="P770" s="117">
        <v>4</v>
      </c>
      <c r="Q770" s="117">
        <v>110.4</v>
      </c>
      <c r="R770" s="42">
        <f t="shared" si="327"/>
        <v>441.6</v>
      </c>
      <c r="S770" s="43" t="s">
        <v>2496</v>
      </c>
      <c r="T770" s="133" t="str">
        <f t="shared" si="326"/>
        <v xml:space="preserve">  </v>
      </c>
      <c r="U770" s="133" t="str">
        <f t="shared" si="326"/>
        <v xml:space="preserve">  </v>
      </c>
      <c r="V770" s="133" t="str">
        <f t="shared" si="326"/>
        <v xml:space="preserve">  </v>
      </c>
      <c r="W770" s="133"/>
      <c r="X770" s="133"/>
      <c r="Y770" s="133"/>
      <c r="Z770" s="133" t="str">
        <f t="shared" si="326"/>
        <v xml:space="preserve">  </v>
      </c>
      <c r="AA770" s="133" t="str">
        <f t="shared" si="326"/>
        <v xml:space="preserve">  </v>
      </c>
      <c r="AB770" s="133" t="str">
        <f t="shared" si="326"/>
        <v xml:space="preserve">  </v>
      </c>
      <c r="AC770" s="133" t="str">
        <f t="shared" si="326"/>
        <v xml:space="preserve">  </v>
      </c>
      <c r="AD770" s="133">
        <f t="shared" si="326"/>
        <v>441.6</v>
      </c>
      <c r="AE770" s="133"/>
      <c r="AF770" s="133" t="str">
        <f t="shared" si="326"/>
        <v xml:space="preserve">  </v>
      </c>
      <c r="AG770" s="133" t="str">
        <f t="shared" si="326"/>
        <v xml:space="preserve">  </v>
      </c>
      <c r="AH770" s="133" t="str">
        <f t="shared" si="326"/>
        <v xml:space="preserve">  </v>
      </c>
      <c r="AI770" s="43">
        <f t="shared" si="328"/>
        <v>441.6</v>
      </c>
      <c r="AJ770" s="43"/>
      <c r="AK770" s="43">
        <v>1724</v>
      </c>
      <c r="AL770" s="42">
        <f t="shared" si="329"/>
        <v>441.6</v>
      </c>
      <c r="AM770" s="43" t="s">
        <v>311</v>
      </c>
      <c r="AN770" s="95">
        <v>44774</v>
      </c>
      <c r="AO770" s="82"/>
    </row>
    <row r="771" spans="1:41" ht="15.6" hidden="1">
      <c r="A771" s="43">
        <v>9</v>
      </c>
      <c r="B771" s="43">
        <v>4954</v>
      </c>
      <c r="C771" s="43" t="s">
        <v>1</v>
      </c>
      <c r="D771" s="70" t="s">
        <v>2909</v>
      </c>
      <c r="E771" s="103">
        <v>44792</v>
      </c>
      <c r="F771" s="43" t="s">
        <v>38</v>
      </c>
      <c r="G771" s="43">
        <v>1800</v>
      </c>
      <c r="H771" s="167">
        <v>1427.8</v>
      </c>
      <c r="I771" s="152">
        <v>44795</v>
      </c>
      <c r="J771" s="56" t="s">
        <v>3353</v>
      </c>
      <c r="K771" s="169" t="s">
        <v>2665</v>
      </c>
      <c r="L771" s="97" t="s">
        <v>2666</v>
      </c>
      <c r="M771" s="43"/>
      <c r="N771" s="70" t="s">
        <v>2669</v>
      </c>
      <c r="O771" s="70" t="s">
        <v>68</v>
      </c>
      <c r="P771" s="117">
        <v>2</v>
      </c>
      <c r="Q771" s="117">
        <v>179.5</v>
      </c>
      <c r="R771" s="42">
        <f t="shared" si="327"/>
        <v>359</v>
      </c>
      <c r="S771" s="43" t="s">
        <v>2496</v>
      </c>
      <c r="T771" s="133" t="str">
        <f t="shared" si="326"/>
        <v xml:space="preserve">  </v>
      </c>
      <c r="U771" s="133" t="str">
        <f t="shared" si="326"/>
        <v xml:space="preserve">  </v>
      </c>
      <c r="V771" s="133" t="str">
        <f t="shared" si="326"/>
        <v xml:space="preserve">  </v>
      </c>
      <c r="W771" s="133"/>
      <c r="X771" s="133"/>
      <c r="Y771" s="133"/>
      <c r="Z771" s="133" t="str">
        <f t="shared" si="326"/>
        <v xml:space="preserve">  </v>
      </c>
      <c r="AA771" s="133" t="str">
        <f t="shared" si="326"/>
        <v xml:space="preserve">  </v>
      </c>
      <c r="AB771" s="133" t="str">
        <f t="shared" si="326"/>
        <v xml:space="preserve">  </v>
      </c>
      <c r="AC771" s="133" t="str">
        <f t="shared" si="326"/>
        <v xml:space="preserve">  </v>
      </c>
      <c r="AD771" s="133">
        <f t="shared" si="326"/>
        <v>359</v>
      </c>
      <c r="AE771" s="133"/>
      <c r="AF771" s="133" t="str">
        <f t="shared" si="326"/>
        <v xml:space="preserve">  </v>
      </c>
      <c r="AG771" s="133" t="str">
        <f t="shared" si="326"/>
        <v xml:space="preserve">  </v>
      </c>
      <c r="AH771" s="133" t="str">
        <f t="shared" si="326"/>
        <v xml:space="preserve">  </v>
      </c>
      <c r="AI771" s="43">
        <f t="shared" si="328"/>
        <v>359</v>
      </c>
      <c r="AJ771" s="43"/>
      <c r="AK771" s="43">
        <v>1724</v>
      </c>
      <c r="AL771" s="42">
        <f t="shared" si="329"/>
        <v>359</v>
      </c>
      <c r="AM771" s="43" t="s">
        <v>311</v>
      </c>
      <c r="AN771" s="95">
        <v>44774</v>
      </c>
      <c r="AO771" s="82"/>
    </row>
    <row r="772" spans="1:41" ht="15.6" hidden="1">
      <c r="A772" s="43">
        <v>9</v>
      </c>
      <c r="B772" s="43">
        <v>4954</v>
      </c>
      <c r="C772" s="43" t="s">
        <v>1</v>
      </c>
      <c r="D772" s="70" t="s">
        <v>2909</v>
      </c>
      <c r="E772" s="103">
        <v>44792</v>
      </c>
      <c r="F772" s="43" t="s">
        <v>38</v>
      </c>
      <c r="G772" s="43">
        <v>1800</v>
      </c>
      <c r="H772" s="167">
        <v>1427.8</v>
      </c>
      <c r="I772" s="152">
        <v>44795</v>
      </c>
      <c r="J772" s="56" t="s">
        <v>3353</v>
      </c>
      <c r="K772" s="169" t="s">
        <v>2665</v>
      </c>
      <c r="L772" s="97" t="s">
        <v>2666</v>
      </c>
      <c r="M772" s="43"/>
      <c r="N772" s="70" t="s">
        <v>2670</v>
      </c>
      <c r="O772" s="70" t="s">
        <v>68</v>
      </c>
      <c r="P772" s="117">
        <v>2</v>
      </c>
      <c r="Q772" s="117">
        <v>114.8</v>
      </c>
      <c r="R772" s="42">
        <f t="shared" si="327"/>
        <v>229.6</v>
      </c>
      <c r="S772" s="43" t="s">
        <v>1915</v>
      </c>
      <c r="T772" s="133" t="str">
        <f t="shared" si="326"/>
        <v xml:space="preserve">  </v>
      </c>
      <c r="U772" s="133">
        <f t="shared" si="326"/>
        <v>229.6</v>
      </c>
      <c r="V772" s="133" t="str">
        <f t="shared" si="326"/>
        <v xml:space="preserve">  </v>
      </c>
      <c r="W772" s="133"/>
      <c r="X772" s="133"/>
      <c r="Y772" s="133"/>
      <c r="Z772" s="133" t="str">
        <f t="shared" si="326"/>
        <v xml:space="preserve">  </v>
      </c>
      <c r="AA772" s="133" t="str">
        <f t="shared" si="326"/>
        <v xml:space="preserve">  </v>
      </c>
      <c r="AB772" s="133" t="str">
        <f t="shared" si="326"/>
        <v xml:space="preserve">  </v>
      </c>
      <c r="AC772" s="133" t="str">
        <f t="shared" si="326"/>
        <v xml:space="preserve">  </v>
      </c>
      <c r="AD772" s="133" t="str">
        <f t="shared" si="326"/>
        <v xml:space="preserve">  </v>
      </c>
      <c r="AE772" s="133"/>
      <c r="AF772" s="133" t="str">
        <f t="shared" si="326"/>
        <v xml:space="preserve">  </v>
      </c>
      <c r="AG772" s="133" t="str">
        <f t="shared" si="326"/>
        <v xml:space="preserve">  </v>
      </c>
      <c r="AH772" s="133" t="str">
        <f t="shared" si="326"/>
        <v xml:space="preserve">  </v>
      </c>
      <c r="AI772" s="43">
        <f t="shared" si="328"/>
        <v>229.6</v>
      </c>
      <c r="AJ772" s="43"/>
      <c r="AK772" s="43">
        <v>1724</v>
      </c>
      <c r="AL772" s="42">
        <f t="shared" si="329"/>
        <v>229.6</v>
      </c>
      <c r="AM772" s="43" t="s">
        <v>311</v>
      </c>
      <c r="AN772" s="95">
        <v>44774</v>
      </c>
      <c r="AO772" s="82"/>
    </row>
    <row r="773" spans="1:41" ht="15.6" hidden="1">
      <c r="A773" s="43">
        <v>10</v>
      </c>
      <c r="B773" s="43">
        <v>4977</v>
      </c>
      <c r="C773" s="43" t="s">
        <v>1</v>
      </c>
      <c r="D773" s="70" t="s">
        <v>2909</v>
      </c>
      <c r="E773" s="103">
        <v>44789</v>
      </c>
      <c r="F773" s="43" t="s">
        <v>38</v>
      </c>
      <c r="G773" s="43">
        <v>1809</v>
      </c>
      <c r="H773" s="167">
        <v>53856</v>
      </c>
      <c r="I773" s="152">
        <v>44792</v>
      </c>
      <c r="J773" s="56" t="s">
        <v>3354</v>
      </c>
      <c r="K773" s="169" t="s">
        <v>2671</v>
      </c>
      <c r="L773" s="97" t="s">
        <v>910</v>
      </c>
      <c r="M773" s="43"/>
      <c r="N773" s="70" t="s">
        <v>2672</v>
      </c>
      <c r="O773" s="70" t="s">
        <v>68</v>
      </c>
      <c r="P773" s="117">
        <v>765</v>
      </c>
      <c r="Q773" s="117">
        <v>20</v>
      </c>
      <c r="R773" s="42">
        <f t="shared" si="327"/>
        <v>15300</v>
      </c>
      <c r="S773" s="43" t="s">
        <v>1915</v>
      </c>
      <c r="T773" s="133" t="str">
        <f t="shared" si="326"/>
        <v xml:space="preserve">  </v>
      </c>
      <c r="U773" s="133">
        <f t="shared" si="326"/>
        <v>15300</v>
      </c>
      <c r="V773" s="133" t="str">
        <f t="shared" si="326"/>
        <v xml:space="preserve">  </v>
      </c>
      <c r="W773" s="133"/>
      <c r="X773" s="133"/>
      <c r="Y773" s="133"/>
      <c r="Z773" s="133" t="str">
        <f t="shared" si="326"/>
        <v xml:space="preserve">  </v>
      </c>
      <c r="AA773" s="133" t="str">
        <f t="shared" si="326"/>
        <v xml:space="preserve">  </v>
      </c>
      <c r="AB773" s="133" t="str">
        <f t="shared" si="326"/>
        <v xml:space="preserve">  </v>
      </c>
      <c r="AC773" s="133" t="str">
        <f t="shared" si="326"/>
        <v xml:space="preserve">  </v>
      </c>
      <c r="AD773" s="133" t="str">
        <f t="shared" si="326"/>
        <v xml:space="preserve">  </v>
      </c>
      <c r="AE773" s="133"/>
      <c r="AF773" s="133" t="str">
        <f t="shared" si="326"/>
        <v xml:space="preserve">  </v>
      </c>
      <c r="AG773" s="133" t="str">
        <f t="shared" si="326"/>
        <v xml:space="preserve">  </v>
      </c>
      <c r="AH773" s="133" t="str">
        <f t="shared" si="326"/>
        <v xml:space="preserve">  </v>
      </c>
      <c r="AI773" s="43">
        <f t="shared" si="328"/>
        <v>15300</v>
      </c>
      <c r="AJ773" s="43"/>
      <c r="AK773" s="43">
        <v>1767</v>
      </c>
      <c r="AL773" s="42">
        <f t="shared" si="329"/>
        <v>15300</v>
      </c>
      <c r="AM773" s="43" t="s">
        <v>311</v>
      </c>
      <c r="AN773" s="95">
        <v>44774</v>
      </c>
      <c r="AO773" s="82"/>
    </row>
    <row r="774" spans="1:41" ht="15.6" hidden="1">
      <c r="A774" s="43">
        <v>10</v>
      </c>
      <c r="B774" s="43">
        <v>4977</v>
      </c>
      <c r="C774" s="43" t="s">
        <v>1</v>
      </c>
      <c r="D774" s="70" t="s">
        <v>2909</v>
      </c>
      <c r="E774" s="103">
        <v>44789</v>
      </c>
      <c r="F774" s="43" t="s">
        <v>38</v>
      </c>
      <c r="G774" s="43">
        <v>1809</v>
      </c>
      <c r="H774" s="167">
        <v>2244</v>
      </c>
      <c r="I774" s="152">
        <v>44792</v>
      </c>
      <c r="J774" s="56" t="s">
        <v>3355</v>
      </c>
      <c r="K774" s="169" t="s">
        <v>2671</v>
      </c>
      <c r="L774" s="97" t="s">
        <v>910</v>
      </c>
      <c r="M774" s="43"/>
      <c r="N774" s="70" t="s">
        <v>2673</v>
      </c>
      <c r="O774" s="70" t="s">
        <v>68</v>
      </c>
      <c r="P774" s="117">
        <v>800</v>
      </c>
      <c r="Q774" s="117">
        <v>51</v>
      </c>
      <c r="R774" s="42">
        <f t="shared" ref="R774" si="330">P774*Q774</f>
        <v>40800</v>
      </c>
      <c r="S774" s="43" t="s">
        <v>1915</v>
      </c>
      <c r="T774" s="133" t="str">
        <f t="shared" si="326"/>
        <v xml:space="preserve">  </v>
      </c>
      <c r="U774" s="133">
        <f t="shared" si="326"/>
        <v>40800</v>
      </c>
      <c r="V774" s="133" t="str">
        <f t="shared" si="326"/>
        <v xml:space="preserve">  </v>
      </c>
      <c r="W774" s="133"/>
      <c r="X774" s="133"/>
      <c r="Y774" s="133"/>
      <c r="Z774" s="133" t="str">
        <f t="shared" si="326"/>
        <v xml:space="preserve">  </v>
      </c>
      <c r="AA774" s="133" t="str">
        <f t="shared" si="326"/>
        <v xml:space="preserve">  </v>
      </c>
      <c r="AB774" s="133" t="str">
        <f t="shared" si="326"/>
        <v xml:space="preserve">  </v>
      </c>
      <c r="AC774" s="133" t="str">
        <f t="shared" si="326"/>
        <v xml:space="preserve">  </v>
      </c>
      <c r="AD774" s="133" t="str">
        <f t="shared" si="326"/>
        <v xml:space="preserve">  </v>
      </c>
      <c r="AE774" s="133"/>
      <c r="AF774" s="133" t="str">
        <f t="shared" si="326"/>
        <v xml:space="preserve">  </v>
      </c>
      <c r="AG774" s="133" t="str">
        <f t="shared" si="326"/>
        <v xml:space="preserve">  </v>
      </c>
      <c r="AH774" s="133" t="str">
        <f t="shared" si="326"/>
        <v xml:space="preserve">  </v>
      </c>
      <c r="AI774" s="43">
        <f t="shared" ref="AI774" si="331">R774</f>
        <v>40800</v>
      </c>
      <c r="AJ774" s="43"/>
      <c r="AK774" s="43">
        <v>1767</v>
      </c>
      <c r="AL774" s="42">
        <f t="shared" ref="AL774" si="332">R774</f>
        <v>40800</v>
      </c>
      <c r="AM774" s="43" t="s">
        <v>311</v>
      </c>
      <c r="AN774" s="95">
        <v>44774</v>
      </c>
      <c r="AO774" s="82"/>
    </row>
    <row r="775" spans="1:41" ht="15.6" hidden="1">
      <c r="A775" s="43">
        <v>11</v>
      </c>
      <c r="B775" s="43">
        <v>5130</v>
      </c>
      <c r="C775" s="43" t="s">
        <v>1</v>
      </c>
      <c r="D775" s="70" t="s">
        <v>2595</v>
      </c>
      <c r="E775" s="103">
        <v>44796</v>
      </c>
      <c r="F775" s="43" t="s">
        <v>38</v>
      </c>
      <c r="G775" s="43">
        <v>1871</v>
      </c>
      <c r="H775" s="167">
        <v>4635.8</v>
      </c>
      <c r="I775" s="152">
        <v>44804</v>
      </c>
      <c r="J775" s="56" t="s">
        <v>3356</v>
      </c>
      <c r="K775" s="169" t="s">
        <v>2596</v>
      </c>
      <c r="L775" s="97" t="s">
        <v>2597</v>
      </c>
      <c r="M775" s="43"/>
      <c r="N775" s="70" t="s">
        <v>2599</v>
      </c>
      <c r="O775" s="70" t="s">
        <v>68</v>
      </c>
      <c r="P775" s="117">
        <v>2</v>
      </c>
      <c r="Q775" s="117">
        <v>21</v>
      </c>
      <c r="R775" s="42">
        <f t="shared" si="305"/>
        <v>42</v>
      </c>
      <c r="S775" s="43" t="s">
        <v>1915</v>
      </c>
      <c r="T775" s="133" t="str">
        <f t="shared" si="326"/>
        <v xml:space="preserve">  </v>
      </c>
      <c r="U775" s="133">
        <f t="shared" si="326"/>
        <v>42</v>
      </c>
      <c r="V775" s="133" t="str">
        <f t="shared" si="326"/>
        <v xml:space="preserve">  </v>
      </c>
      <c r="W775" s="133"/>
      <c r="X775" s="133"/>
      <c r="Y775" s="133"/>
      <c r="Z775" s="133" t="str">
        <f t="shared" si="326"/>
        <v xml:space="preserve">  </v>
      </c>
      <c r="AA775" s="133" t="str">
        <f t="shared" si="326"/>
        <v xml:space="preserve">  </v>
      </c>
      <c r="AB775" s="133" t="str">
        <f t="shared" si="326"/>
        <v xml:space="preserve">  </v>
      </c>
      <c r="AC775" s="133" t="str">
        <f t="shared" si="326"/>
        <v xml:space="preserve">  </v>
      </c>
      <c r="AD775" s="133" t="str">
        <f t="shared" si="326"/>
        <v xml:space="preserve">  </v>
      </c>
      <c r="AE775" s="133"/>
      <c r="AF775" s="133" t="str">
        <f t="shared" si="326"/>
        <v xml:space="preserve">  </v>
      </c>
      <c r="AG775" s="133" t="str">
        <f t="shared" si="326"/>
        <v xml:space="preserve">  </v>
      </c>
      <c r="AH775" s="133" t="str">
        <f t="shared" si="326"/>
        <v xml:space="preserve">  </v>
      </c>
      <c r="AI775" s="43">
        <f t="shared" si="314"/>
        <v>42</v>
      </c>
      <c r="AJ775" s="43"/>
      <c r="AK775" s="171">
        <v>1761</v>
      </c>
      <c r="AL775" s="42">
        <f t="shared" si="315"/>
        <v>42</v>
      </c>
      <c r="AM775" s="43" t="s">
        <v>311</v>
      </c>
      <c r="AN775" s="95">
        <v>44774</v>
      </c>
      <c r="AO775" s="82"/>
    </row>
    <row r="776" spans="1:41" ht="15.6" hidden="1">
      <c r="A776" s="43">
        <v>11</v>
      </c>
      <c r="B776" s="43">
        <v>5130</v>
      </c>
      <c r="C776" s="43" t="s">
        <v>1</v>
      </c>
      <c r="D776" s="70" t="s">
        <v>2595</v>
      </c>
      <c r="E776" s="103">
        <v>44796</v>
      </c>
      <c r="F776" s="43" t="s">
        <v>38</v>
      </c>
      <c r="G776" s="43">
        <v>1871</v>
      </c>
      <c r="H776" s="167">
        <v>4635.8</v>
      </c>
      <c r="I776" s="152">
        <v>44804</v>
      </c>
      <c r="J776" s="56" t="s">
        <v>3356</v>
      </c>
      <c r="K776" s="169" t="s">
        <v>2596</v>
      </c>
      <c r="L776" s="97" t="s">
        <v>2597</v>
      </c>
      <c r="M776" s="43"/>
      <c r="N776" s="70" t="s">
        <v>2600</v>
      </c>
      <c r="O776" s="70" t="s">
        <v>2598</v>
      </c>
      <c r="P776" s="117">
        <v>10</v>
      </c>
      <c r="Q776" s="117">
        <v>3.5</v>
      </c>
      <c r="R776" s="42">
        <f t="shared" si="305"/>
        <v>35</v>
      </c>
      <c r="S776" s="43" t="s">
        <v>1915</v>
      </c>
      <c r="T776" s="133" t="str">
        <f t="shared" si="326"/>
        <v xml:space="preserve">  </v>
      </c>
      <c r="U776" s="133">
        <f t="shared" si="326"/>
        <v>35</v>
      </c>
      <c r="V776" s="133" t="str">
        <f t="shared" si="326"/>
        <v xml:space="preserve">  </v>
      </c>
      <c r="W776" s="133"/>
      <c r="X776" s="133"/>
      <c r="Y776" s="133"/>
      <c r="Z776" s="133" t="str">
        <f t="shared" si="326"/>
        <v xml:space="preserve">  </v>
      </c>
      <c r="AA776" s="133" t="str">
        <f t="shared" si="326"/>
        <v xml:space="preserve">  </v>
      </c>
      <c r="AB776" s="133" t="str">
        <f t="shared" si="326"/>
        <v xml:space="preserve">  </v>
      </c>
      <c r="AC776" s="133" t="str">
        <f t="shared" si="326"/>
        <v xml:space="preserve">  </v>
      </c>
      <c r="AD776" s="133" t="str">
        <f t="shared" si="326"/>
        <v xml:space="preserve">  </v>
      </c>
      <c r="AE776" s="133"/>
      <c r="AF776" s="133" t="str">
        <f t="shared" si="326"/>
        <v xml:space="preserve">  </v>
      </c>
      <c r="AG776" s="133" t="str">
        <f t="shared" si="326"/>
        <v xml:space="preserve">  </v>
      </c>
      <c r="AH776" s="133" t="str">
        <f t="shared" si="326"/>
        <v xml:space="preserve">  </v>
      </c>
      <c r="AI776" s="43">
        <f t="shared" si="314"/>
        <v>35</v>
      </c>
      <c r="AJ776" s="43"/>
      <c r="AK776" s="171">
        <v>1761</v>
      </c>
      <c r="AL776" s="42">
        <f t="shared" si="315"/>
        <v>35</v>
      </c>
      <c r="AM776" s="43" t="s">
        <v>311</v>
      </c>
      <c r="AN776" s="95">
        <v>44774</v>
      </c>
      <c r="AO776" s="82"/>
    </row>
    <row r="777" spans="1:41" ht="15.6" hidden="1">
      <c r="A777" s="43">
        <v>11</v>
      </c>
      <c r="B777" s="43">
        <v>5130</v>
      </c>
      <c r="C777" s="43" t="s">
        <v>1</v>
      </c>
      <c r="D777" s="70" t="s">
        <v>2595</v>
      </c>
      <c r="E777" s="103">
        <v>44796</v>
      </c>
      <c r="F777" s="43" t="s">
        <v>38</v>
      </c>
      <c r="G777" s="43">
        <v>1871</v>
      </c>
      <c r="H777" s="167">
        <v>4635.8</v>
      </c>
      <c r="I777" s="152">
        <v>44804</v>
      </c>
      <c r="J777" s="56" t="s">
        <v>3356</v>
      </c>
      <c r="K777" s="169" t="s">
        <v>2596</v>
      </c>
      <c r="L777" s="97" t="s">
        <v>2597</v>
      </c>
      <c r="M777" s="43"/>
      <c r="N777" s="70" t="s">
        <v>2601</v>
      </c>
      <c r="O777" s="70" t="s">
        <v>68</v>
      </c>
      <c r="P777" s="169">
        <v>10</v>
      </c>
      <c r="Q777" s="199">
        <v>22</v>
      </c>
      <c r="R777" s="42">
        <f t="shared" si="305"/>
        <v>220</v>
      </c>
      <c r="S777" s="43" t="s">
        <v>1915</v>
      </c>
      <c r="T777" s="133" t="str">
        <f t="shared" ref="T777:AH786" si="333">IF($S777=T$15,$R777,"  ")</f>
        <v xml:space="preserve">  </v>
      </c>
      <c r="U777" s="133">
        <f t="shared" si="333"/>
        <v>220</v>
      </c>
      <c r="V777" s="133" t="str">
        <f t="shared" si="333"/>
        <v xml:space="preserve">  </v>
      </c>
      <c r="W777" s="133"/>
      <c r="X777" s="133"/>
      <c r="Y777" s="133"/>
      <c r="Z777" s="133" t="str">
        <f t="shared" si="333"/>
        <v xml:space="preserve">  </v>
      </c>
      <c r="AA777" s="133" t="str">
        <f t="shared" si="333"/>
        <v xml:space="preserve">  </v>
      </c>
      <c r="AB777" s="133" t="str">
        <f t="shared" si="333"/>
        <v xml:space="preserve">  </v>
      </c>
      <c r="AC777" s="133" t="str">
        <f t="shared" si="333"/>
        <v xml:space="preserve">  </v>
      </c>
      <c r="AD777" s="133" t="str">
        <f t="shared" si="333"/>
        <v xml:space="preserve">  </v>
      </c>
      <c r="AE777" s="133"/>
      <c r="AF777" s="133" t="str">
        <f t="shared" si="333"/>
        <v xml:space="preserve">  </v>
      </c>
      <c r="AG777" s="133" t="str">
        <f t="shared" si="333"/>
        <v xml:space="preserve">  </v>
      </c>
      <c r="AH777" s="133" t="str">
        <f t="shared" si="333"/>
        <v xml:space="preserve">  </v>
      </c>
      <c r="AI777" s="43">
        <f t="shared" si="314"/>
        <v>220</v>
      </c>
      <c r="AJ777" s="43"/>
      <c r="AK777" s="171">
        <v>1761</v>
      </c>
      <c r="AL777" s="42">
        <f t="shared" si="315"/>
        <v>220</v>
      </c>
      <c r="AM777" s="43" t="s">
        <v>311</v>
      </c>
      <c r="AN777" s="95">
        <v>44774</v>
      </c>
      <c r="AO777" s="82"/>
    </row>
    <row r="778" spans="1:41" ht="15.6" hidden="1">
      <c r="A778" s="43">
        <v>11</v>
      </c>
      <c r="B778" s="43">
        <v>5130</v>
      </c>
      <c r="C778" s="43" t="s">
        <v>1</v>
      </c>
      <c r="D778" s="70" t="s">
        <v>2595</v>
      </c>
      <c r="E778" s="103">
        <v>44796</v>
      </c>
      <c r="F778" s="43" t="s">
        <v>38</v>
      </c>
      <c r="G778" s="43">
        <v>1871</v>
      </c>
      <c r="H778" s="167">
        <v>4635.8</v>
      </c>
      <c r="I778" s="152">
        <v>44804</v>
      </c>
      <c r="J778" s="56" t="s">
        <v>3356</v>
      </c>
      <c r="K778" s="169" t="s">
        <v>2596</v>
      </c>
      <c r="L778" s="97" t="s">
        <v>2597</v>
      </c>
      <c r="M778" s="43"/>
      <c r="N778" s="70" t="s">
        <v>2602</v>
      </c>
      <c r="O778" s="70" t="s">
        <v>68</v>
      </c>
      <c r="P778" s="169">
        <v>50</v>
      </c>
      <c r="Q778" s="199">
        <v>2.5</v>
      </c>
      <c r="R778" s="42">
        <f t="shared" si="305"/>
        <v>125</v>
      </c>
      <c r="S778" s="43" t="s">
        <v>1915</v>
      </c>
      <c r="T778" s="133" t="str">
        <f t="shared" si="333"/>
        <v xml:space="preserve">  </v>
      </c>
      <c r="U778" s="133">
        <f t="shared" si="333"/>
        <v>125</v>
      </c>
      <c r="V778" s="133" t="str">
        <f t="shared" si="333"/>
        <v xml:space="preserve">  </v>
      </c>
      <c r="W778" s="133"/>
      <c r="X778" s="133"/>
      <c r="Y778" s="133"/>
      <c r="Z778" s="133" t="str">
        <f t="shared" si="333"/>
        <v xml:space="preserve">  </v>
      </c>
      <c r="AA778" s="133" t="str">
        <f t="shared" si="333"/>
        <v xml:space="preserve">  </v>
      </c>
      <c r="AB778" s="133" t="str">
        <f t="shared" si="333"/>
        <v xml:space="preserve">  </v>
      </c>
      <c r="AC778" s="133" t="str">
        <f t="shared" si="333"/>
        <v xml:space="preserve">  </v>
      </c>
      <c r="AD778" s="133" t="str">
        <f t="shared" si="333"/>
        <v xml:space="preserve">  </v>
      </c>
      <c r="AE778" s="133"/>
      <c r="AF778" s="133" t="str">
        <f t="shared" si="333"/>
        <v xml:space="preserve">  </v>
      </c>
      <c r="AG778" s="133" t="str">
        <f t="shared" si="333"/>
        <v xml:space="preserve">  </v>
      </c>
      <c r="AH778" s="133" t="str">
        <f t="shared" si="333"/>
        <v xml:space="preserve">  </v>
      </c>
      <c r="AI778" s="43">
        <f t="shared" si="314"/>
        <v>125</v>
      </c>
      <c r="AJ778" s="43"/>
      <c r="AK778" s="171">
        <v>1761</v>
      </c>
      <c r="AL778" s="42">
        <f t="shared" si="315"/>
        <v>125</v>
      </c>
      <c r="AM778" s="43" t="s">
        <v>311</v>
      </c>
      <c r="AN778" s="95">
        <v>44774</v>
      </c>
      <c r="AO778" s="82"/>
    </row>
    <row r="779" spans="1:41" ht="30" hidden="1">
      <c r="A779" s="43">
        <v>11</v>
      </c>
      <c r="B779" s="43">
        <v>5130</v>
      </c>
      <c r="C779" s="43" t="s">
        <v>1</v>
      </c>
      <c r="D779" s="70" t="s">
        <v>2595</v>
      </c>
      <c r="E779" s="103">
        <v>44796</v>
      </c>
      <c r="F779" s="43" t="s">
        <v>38</v>
      </c>
      <c r="G779" s="43">
        <v>1871</v>
      </c>
      <c r="H779" s="167">
        <v>4635.8</v>
      </c>
      <c r="I779" s="152">
        <v>44804</v>
      </c>
      <c r="J779" s="56" t="s">
        <v>3356</v>
      </c>
      <c r="K779" s="169" t="s">
        <v>2596</v>
      </c>
      <c r="L779" s="97" t="s">
        <v>2597</v>
      </c>
      <c r="M779" s="43"/>
      <c r="N779" s="70" t="s">
        <v>2603</v>
      </c>
      <c r="O779" s="70" t="s">
        <v>68</v>
      </c>
      <c r="P779" s="169">
        <v>500</v>
      </c>
      <c r="Q779" s="199">
        <v>0.95</v>
      </c>
      <c r="R779" s="42">
        <f t="shared" si="305"/>
        <v>475</v>
      </c>
      <c r="S779" s="43" t="s">
        <v>1915</v>
      </c>
      <c r="T779" s="133" t="str">
        <f t="shared" si="333"/>
        <v xml:space="preserve">  </v>
      </c>
      <c r="U779" s="133">
        <f t="shared" si="333"/>
        <v>475</v>
      </c>
      <c r="V779" s="133" t="str">
        <f t="shared" si="333"/>
        <v xml:space="preserve">  </v>
      </c>
      <c r="W779" s="133"/>
      <c r="X779" s="133"/>
      <c r="Y779" s="133"/>
      <c r="Z779" s="133" t="str">
        <f t="shared" si="333"/>
        <v xml:space="preserve">  </v>
      </c>
      <c r="AA779" s="133" t="str">
        <f t="shared" si="333"/>
        <v xml:space="preserve">  </v>
      </c>
      <c r="AB779" s="133" t="str">
        <f t="shared" si="333"/>
        <v xml:space="preserve">  </v>
      </c>
      <c r="AC779" s="133" t="str">
        <f t="shared" si="333"/>
        <v xml:space="preserve">  </v>
      </c>
      <c r="AD779" s="133" t="str">
        <f t="shared" si="333"/>
        <v xml:space="preserve">  </v>
      </c>
      <c r="AE779" s="133"/>
      <c r="AF779" s="133" t="str">
        <f t="shared" si="333"/>
        <v xml:space="preserve">  </v>
      </c>
      <c r="AG779" s="133" t="str">
        <f t="shared" si="333"/>
        <v xml:space="preserve">  </v>
      </c>
      <c r="AH779" s="133" t="str">
        <f t="shared" si="333"/>
        <v xml:space="preserve">  </v>
      </c>
      <c r="AI779" s="43">
        <f t="shared" si="314"/>
        <v>475</v>
      </c>
      <c r="AJ779" s="43"/>
      <c r="AK779" s="171">
        <v>1761</v>
      </c>
      <c r="AL779" s="42">
        <f t="shared" si="315"/>
        <v>475</v>
      </c>
      <c r="AM779" s="43" t="s">
        <v>311</v>
      </c>
      <c r="AN779" s="95">
        <v>44774</v>
      </c>
      <c r="AO779" s="82"/>
    </row>
    <row r="780" spans="1:41" ht="15.6" hidden="1">
      <c r="A780" s="43">
        <v>11</v>
      </c>
      <c r="B780" s="43">
        <v>5130</v>
      </c>
      <c r="C780" s="43" t="s">
        <v>1</v>
      </c>
      <c r="D780" s="70" t="s">
        <v>2595</v>
      </c>
      <c r="E780" s="103">
        <v>44796</v>
      </c>
      <c r="F780" s="43" t="s">
        <v>38</v>
      </c>
      <c r="G780" s="43">
        <v>1871</v>
      </c>
      <c r="H780" s="167">
        <v>4635.8</v>
      </c>
      <c r="I780" s="152">
        <v>44804</v>
      </c>
      <c r="J780" s="56" t="s">
        <v>3356</v>
      </c>
      <c r="K780" s="169" t="s">
        <v>2596</v>
      </c>
      <c r="L780" s="97" t="s">
        <v>2597</v>
      </c>
      <c r="M780" s="43"/>
      <c r="N780" s="70" t="s">
        <v>2604</v>
      </c>
      <c r="O780" s="70" t="s">
        <v>68</v>
      </c>
      <c r="P780" s="169">
        <v>10</v>
      </c>
      <c r="Q780" s="199">
        <v>7</v>
      </c>
      <c r="R780" s="42">
        <f t="shared" si="305"/>
        <v>70</v>
      </c>
      <c r="S780" s="43" t="s">
        <v>1915</v>
      </c>
      <c r="T780" s="133" t="str">
        <f t="shared" si="333"/>
        <v xml:space="preserve">  </v>
      </c>
      <c r="U780" s="133">
        <f t="shared" si="333"/>
        <v>70</v>
      </c>
      <c r="V780" s="133" t="str">
        <f t="shared" si="333"/>
        <v xml:space="preserve">  </v>
      </c>
      <c r="W780" s="133"/>
      <c r="X780" s="133"/>
      <c r="Y780" s="133"/>
      <c r="Z780" s="133" t="str">
        <f t="shared" si="333"/>
        <v xml:space="preserve">  </v>
      </c>
      <c r="AA780" s="133" t="str">
        <f t="shared" si="333"/>
        <v xml:space="preserve">  </v>
      </c>
      <c r="AB780" s="133" t="str">
        <f t="shared" si="333"/>
        <v xml:space="preserve">  </v>
      </c>
      <c r="AC780" s="133" t="str">
        <f t="shared" si="333"/>
        <v xml:space="preserve">  </v>
      </c>
      <c r="AD780" s="133" t="str">
        <f t="shared" si="333"/>
        <v xml:space="preserve">  </v>
      </c>
      <c r="AE780" s="133"/>
      <c r="AF780" s="133" t="str">
        <f t="shared" si="333"/>
        <v xml:space="preserve">  </v>
      </c>
      <c r="AG780" s="133" t="str">
        <f t="shared" si="333"/>
        <v xml:space="preserve">  </v>
      </c>
      <c r="AH780" s="133" t="str">
        <f t="shared" si="333"/>
        <v xml:space="preserve">  </v>
      </c>
      <c r="AI780" s="43">
        <f t="shared" si="314"/>
        <v>70</v>
      </c>
      <c r="AJ780" s="43"/>
      <c r="AK780" s="171">
        <v>1761</v>
      </c>
      <c r="AL780" s="42">
        <f t="shared" si="315"/>
        <v>70</v>
      </c>
      <c r="AM780" s="43" t="s">
        <v>311</v>
      </c>
      <c r="AN780" s="95">
        <v>44774</v>
      </c>
      <c r="AO780" s="82"/>
    </row>
    <row r="781" spans="1:41" ht="15.6" hidden="1">
      <c r="A781" s="43">
        <v>11</v>
      </c>
      <c r="B781" s="43">
        <v>5130</v>
      </c>
      <c r="C781" s="43" t="s">
        <v>1</v>
      </c>
      <c r="D781" s="70" t="s">
        <v>2595</v>
      </c>
      <c r="E781" s="103">
        <v>44796</v>
      </c>
      <c r="F781" s="43" t="s">
        <v>38</v>
      </c>
      <c r="G781" s="43">
        <v>1871</v>
      </c>
      <c r="H781" s="167">
        <v>4635.8</v>
      </c>
      <c r="I781" s="152">
        <v>44804</v>
      </c>
      <c r="J781" s="56" t="s">
        <v>3356</v>
      </c>
      <c r="K781" s="169" t="s">
        <v>2596</v>
      </c>
      <c r="L781" s="97" t="s">
        <v>2597</v>
      </c>
      <c r="M781" s="43"/>
      <c r="N781" s="70" t="s">
        <v>2605</v>
      </c>
      <c r="O781" s="70" t="s">
        <v>68</v>
      </c>
      <c r="P781" s="169">
        <v>50</v>
      </c>
      <c r="Q781" s="199">
        <v>2</v>
      </c>
      <c r="R781" s="42">
        <f t="shared" si="305"/>
        <v>100</v>
      </c>
      <c r="S781" s="43" t="s">
        <v>1915</v>
      </c>
      <c r="T781" s="133" t="str">
        <f t="shared" si="333"/>
        <v xml:space="preserve">  </v>
      </c>
      <c r="U781" s="133">
        <f t="shared" si="333"/>
        <v>100</v>
      </c>
      <c r="V781" s="133" t="str">
        <f t="shared" si="333"/>
        <v xml:space="preserve">  </v>
      </c>
      <c r="W781" s="133"/>
      <c r="X781" s="133"/>
      <c r="Y781" s="133"/>
      <c r="Z781" s="133" t="str">
        <f t="shared" si="333"/>
        <v xml:space="preserve">  </v>
      </c>
      <c r="AA781" s="133" t="str">
        <f t="shared" si="333"/>
        <v xml:space="preserve">  </v>
      </c>
      <c r="AB781" s="133" t="str">
        <f t="shared" si="333"/>
        <v xml:space="preserve">  </v>
      </c>
      <c r="AC781" s="133" t="str">
        <f t="shared" si="333"/>
        <v xml:space="preserve">  </v>
      </c>
      <c r="AD781" s="133" t="str">
        <f t="shared" si="333"/>
        <v xml:space="preserve">  </v>
      </c>
      <c r="AE781" s="133"/>
      <c r="AF781" s="133" t="str">
        <f t="shared" si="333"/>
        <v xml:space="preserve">  </v>
      </c>
      <c r="AG781" s="133" t="str">
        <f t="shared" si="333"/>
        <v xml:space="preserve">  </v>
      </c>
      <c r="AH781" s="133" t="str">
        <f t="shared" si="333"/>
        <v xml:space="preserve">  </v>
      </c>
      <c r="AI781" s="43">
        <f t="shared" si="314"/>
        <v>100</v>
      </c>
      <c r="AJ781" s="43"/>
      <c r="AK781" s="171">
        <v>1761</v>
      </c>
      <c r="AL781" s="42">
        <f t="shared" si="315"/>
        <v>100</v>
      </c>
      <c r="AM781" s="43" t="s">
        <v>311</v>
      </c>
      <c r="AN781" s="95">
        <v>44774</v>
      </c>
      <c r="AO781" s="82"/>
    </row>
    <row r="782" spans="1:41" ht="15.6" hidden="1">
      <c r="A782" s="43">
        <v>11</v>
      </c>
      <c r="B782" s="43">
        <v>5130</v>
      </c>
      <c r="C782" s="43" t="s">
        <v>1</v>
      </c>
      <c r="D782" s="70" t="s">
        <v>2595</v>
      </c>
      <c r="E782" s="103">
        <v>44796</v>
      </c>
      <c r="F782" s="43" t="s">
        <v>38</v>
      </c>
      <c r="G782" s="43">
        <v>1871</v>
      </c>
      <c r="H782" s="167">
        <v>4635.8</v>
      </c>
      <c r="I782" s="152">
        <v>44804</v>
      </c>
      <c r="J782" s="56" t="s">
        <v>3356</v>
      </c>
      <c r="K782" s="169" t="s">
        <v>2596</v>
      </c>
      <c r="L782" s="97" t="s">
        <v>2597</v>
      </c>
      <c r="M782" s="43"/>
      <c r="N782" s="70" t="s">
        <v>2606</v>
      </c>
      <c r="O782" s="70" t="s">
        <v>68</v>
      </c>
      <c r="P782" s="169">
        <v>300</v>
      </c>
      <c r="Q782" s="199">
        <v>1.7</v>
      </c>
      <c r="R782" s="42">
        <f t="shared" si="305"/>
        <v>510</v>
      </c>
      <c r="S782" s="43" t="s">
        <v>1915</v>
      </c>
      <c r="T782" s="133" t="str">
        <f t="shared" si="333"/>
        <v xml:space="preserve">  </v>
      </c>
      <c r="U782" s="133">
        <f t="shared" si="333"/>
        <v>510</v>
      </c>
      <c r="V782" s="133" t="str">
        <f t="shared" si="333"/>
        <v xml:space="preserve">  </v>
      </c>
      <c r="W782" s="133"/>
      <c r="X782" s="133"/>
      <c r="Y782" s="133"/>
      <c r="Z782" s="133" t="str">
        <f t="shared" si="333"/>
        <v xml:space="preserve">  </v>
      </c>
      <c r="AA782" s="133" t="str">
        <f t="shared" si="333"/>
        <v xml:space="preserve">  </v>
      </c>
      <c r="AB782" s="133" t="str">
        <f t="shared" si="333"/>
        <v xml:space="preserve">  </v>
      </c>
      <c r="AC782" s="133" t="str">
        <f t="shared" si="333"/>
        <v xml:space="preserve">  </v>
      </c>
      <c r="AD782" s="133" t="str">
        <f t="shared" si="333"/>
        <v xml:space="preserve">  </v>
      </c>
      <c r="AE782" s="133"/>
      <c r="AF782" s="133" t="str">
        <f t="shared" si="333"/>
        <v xml:space="preserve">  </v>
      </c>
      <c r="AG782" s="133" t="str">
        <f t="shared" si="333"/>
        <v xml:space="preserve">  </v>
      </c>
      <c r="AH782" s="133" t="str">
        <f t="shared" si="333"/>
        <v xml:space="preserve">  </v>
      </c>
      <c r="AI782" s="43">
        <f t="shared" si="314"/>
        <v>510</v>
      </c>
      <c r="AJ782" s="43"/>
      <c r="AK782" s="171">
        <v>1761</v>
      </c>
      <c r="AL782" s="42">
        <f t="shared" si="315"/>
        <v>510</v>
      </c>
      <c r="AM782" s="43" t="s">
        <v>311</v>
      </c>
      <c r="AN782" s="95">
        <v>44774</v>
      </c>
      <c r="AO782" s="82"/>
    </row>
    <row r="783" spans="1:41" ht="15.6" hidden="1">
      <c r="A783" s="43">
        <v>11</v>
      </c>
      <c r="B783" s="43">
        <v>5130</v>
      </c>
      <c r="C783" s="43" t="s">
        <v>1</v>
      </c>
      <c r="D783" s="70" t="s">
        <v>2595</v>
      </c>
      <c r="E783" s="103">
        <v>44796</v>
      </c>
      <c r="F783" s="43" t="s">
        <v>38</v>
      </c>
      <c r="G783" s="43">
        <v>1871</v>
      </c>
      <c r="H783" s="167">
        <v>4635.8</v>
      </c>
      <c r="I783" s="152">
        <v>44804</v>
      </c>
      <c r="J783" s="56" t="s">
        <v>3356</v>
      </c>
      <c r="K783" s="169" t="s">
        <v>2596</v>
      </c>
      <c r="L783" s="97" t="s">
        <v>2597</v>
      </c>
      <c r="M783" s="43"/>
      <c r="N783" s="70" t="s">
        <v>2607</v>
      </c>
      <c r="O783" s="70" t="s">
        <v>68</v>
      </c>
      <c r="P783" s="169">
        <v>100</v>
      </c>
      <c r="Q783" s="199">
        <v>2</v>
      </c>
      <c r="R783" s="42">
        <f t="shared" si="305"/>
        <v>200</v>
      </c>
      <c r="S783" s="43" t="s">
        <v>1915</v>
      </c>
      <c r="T783" s="133" t="str">
        <f t="shared" si="333"/>
        <v xml:space="preserve">  </v>
      </c>
      <c r="U783" s="133">
        <f t="shared" si="333"/>
        <v>200</v>
      </c>
      <c r="V783" s="133" t="str">
        <f t="shared" si="333"/>
        <v xml:space="preserve">  </v>
      </c>
      <c r="W783" s="133"/>
      <c r="X783" s="133"/>
      <c r="Y783" s="133"/>
      <c r="Z783" s="133" t="str">
        <f t="shared" si="333"/>
        <v xml:space="preserve">  </v>
      </c>
      <c r="AA783" s="133" t="str">
        <f t="shared" si="333"/>
        <v xml:space="preserve">  </v>
      </c>
      <c r="AB783" s="133" t="str">
        <f t="shared" si="333"/>
        <v xml:space="preserve">  </v>
      </c>
      <c r="AC783" s="133" t="str">
        <f t="shared" si="333"/>
        <v xml:space="preserve">  </v>
      </c>
      <c r="AD783" s="133" t="str">
        <f t="shared" si="333"/>
        <v xml:space="preserve">  </v>
      </c>
      <c r="AE783" s="133"/>
      <c r="AF783" s="133" t="str">
        <f t="shared" si="333"/>
        <v xml:space="preserve">  </v>
      </c>
      <c r="AG783" s="133" t="str">
        <f t="shared" si="333"/>
        <v xml:space="preserve">  </v>
      </c>
      <c r="AH783" s="133" t="str">
        <f t="shared" si="333"/>
        <v xml:space="preserve">  </v>
      </c>
      <c r="AI783" s="43">
        <f t="shared" si="314"/>
        <v>200</v>
      </c>
      <c r="AJ783" s="43"/>
      <c r="AK783" s="171">
        <v>1761</v>
      </c>
      <c r="AL783" s="42">
        <f t="shared" si="315"/>
        <v>200</v>
      </c>
      <c r="AM783" s="43" t="s">
        <v>311</v>
      </c>
      <c r="AN783" s="95">
        <v>44774</v>
      </c>
      <c r="AO783" s="82"/>
    </row>
    <row r="784" spans="1:41" ht="15.6" hidden="1">
      <c r="A784" s="43">
        <v>11</v>
      </c>
      <c r="B784" s="43">
        <v>5130</v>
      </c>
      <c r="C784" s="43" t="s">
        <v>1</v>
      </c>
      <c r="D784" s="70" t="s">
        <v>2595</v>
      </c>
      <c r="E784" s="103">
        <v>44796</v>
      </c>
      <c r="F784" s="43" t="s">
        <v>38</v>
      </c>
      <c r="G784" s="43">
        <v>1871</v>
      </c>
      <c r="H784" s="167">
        <v>4635.8</v>
      </c>
      <c r="I784" s="152">
        <v>44804</v>
      </c>
      <c r="J784" s="56" t="s">
        <v>3356</v>
      </c>
      <c r="K784" s="169" t="s">
        <v>2596</v>
      </c>
      <c r="L784" s="97" t="s">
        <v>2597</v>
      </c>
      <c r="M784" s="43"/>
      <c r="N784" s="70" t="s">
        <v>2608</v>
      </c>
      <c r="O784" s="70" t="s">
        <v>68</v>
      </c>
      <c r="P784" s="169">
        <v>500</v>
      </c>
      <c r="Q784" s="199">
        <v>0.25</v>
      </c>
      <c r="R784" s="42">
        <f t="shared" si="305"/>
        <v>125</v>
      </c>
      <c r="S784" s="43" t="s">
        <v>1915</v>
      </c>
      <c r="T784" s="133" t="str">
        <f t="shared" si="333"/>
        <v xml:space="preserve">  </v>
      </c>
      <c r="U784" s="133">
        <f t="shared" si="333"/>
        <v>125</v>
      </c>
      <c r="V784" s="133" t="str">
        <f t="shared" si="333"/>
        <v xml:space="preserve">  </v>
      </c>
      <c r="W784" s="133"/>
      <c r="X784" s="133"/>
      <c r="Y784" s="133"/>
      <c r="Z784" s="133" t="str">
        <f t="shared" si="333"/>
        <v xml:space="preserve">  </v>
      </c>
      <c r="AA784" s="133" t="str">
        <f t="shared" si="333"/>
        <v xml:space="preserve">  </v>
      </c>
      <c r="AB784" s="133" t="str">
        <f t="shared" si="333"/>
        <v xml:space="preserve">  </v>
      </c>
      <c r="AC784" s="133" t="str">
        <f t="shared" si="333"/>
        <v xml:space="preserve">  </v>
      </c>
      <c r="AD784" s="133" t="str">
        <f t="shared" si="333"/>
        <v xml:space="preserve">  </v>
      </c>
      <c r="AE784" s="133"/>
      <c r="AF784" s="133" t="str">
        <f t="shared" si="333"/>
        <v xml:space="preserve">  </v>
      </c>
      <c r="AG784" s="133" t="str">
        <f t="shared" si="333"/>
        <v xml:space="preserve">  </v>
      </c>
      <c r="AH784" s="133" t="str">
        <f t="shared" si="333"/>
        <v xml:space="preserve">  </v>
      </c>
      <c r="AI784" s="43">
        <f t="shared" si="314"/>
        <v>125</v>
      </c>
      <c r="AJ784" s="43"/>
      <c r="AK784" s="171">
        <v>1761</v>
      </c>
      <c r="AL784" s="42">
        <f t="shared" si="315"/>
        <v>125</v>
      </c>
      <c r="AM784" s="43" t="s">
        <v>311</v>
      </c>
      <c r="AN784" s="95">
        <v>44774</v>
      </c>
      <c r="AO784" s="82"/>
    </row>
    <row r="785" spans="1:41" ht="15.6" hidden="1">
      <c r="A785" s="43">
        <v>11</v>
      </c>
      <c r="B785" s="43">
        <v>5130</v>
      </c>
      <c r="C785" s="43" t="s">
        <v>1</v>
      </c>
      <c r="D785" s="70" t="s">
        <v>2595</v>
      </c>
      <c r="E785" s="103">
        <v>44796</v>
      </c>
      <c r="F785" s="43" t="s">
        <v>38</v>
      </c>
      <c r="G785" s="43">
        <v>1871</v>
      </c>
      <c r="H785" s="167">
        <v>4635.8</v>
      </c>
      <c r="I785" s="152">
        <v>44804</v>
      </c>
      <c r="J785" s="56" t="s">
        <v>3356</v>
      </c>
      <c r="K785" s="169" t="s">
        <v>2596</v>
      </c>
      <c r="L785" s="97" t="s">
        <v>2597</v>
      </c>
      <c r="M785" s="43"/>
      <c r="N785" s="70" t="s">
        <v>2609</v>
      </c>
      <c r="O785" s="70" t="s">
        <v>68</v>
      </c>
      <c r="P785" s="169">
        <v>100</v>
      </c>
      <c r="Q785" s="199">
        <v>0.7</v>
      </c>
      <c r="R785" s="42">
        <f t="shared" si="305"/>
        <v>70</v>
      </c>
      <c r="S785" s="43" t="s">
        <v>1915</v>
      </c>
      <c r="T785" s="133" t="str">
        <f t="shared" si="333"/>
        <v xml:space="preserve">  </v>
      </c>
      <c r="U785" s="133">
        <f t="shared" si="333"/>
        <v>70</v>
      </c>
      <c r="V785" s="133" t="str">
        <f t="shared" si="333"/>
        <v xml:space="preserve">  </v>
      </c>
      <c r="W785" s="133"/>
      <c r="X785" s="133"/>
      <c r="Y785" s="133"/>
      <c r="Z785" s="133" t="str">
        <f t="shared" si="333"/>
        <v xml:space="preserve">  </v>
      </c>
      <c r="AA785" s="133" t="str">
        <f t="shared" si="333"/>
        <v xml:space="preserve">  </v>
      </c>
      <c r="AB785" s="133" t="str">
        <f t="shared" si="333"/>
        <v xml:space="preserve">  </v>
      </c>
      <c r="AC785" s="133" t="str">
        <f t="shared" si="333"/>
        <v xml:space="preserve">  </v>
      </c>
      <c r="AD785" s="133" t="str">
        <f t="shared" si="333"/>
        <v xml:space="preserve">  </v>
      </c>
      <c r="AE785" s="133"/>
      <c r="AF785" s="133" t="str">
        <f t="shared" si="333"/>
        <v xml:space="preserve">  </v>
      </c>
      <c r="AG785" s="133" t="str">
        <f t="shared" si="333"/>
        <v xml:space="preserve">  </v>
      </c>
      <c r="AH785" s="133" t="str">
        <f t="shared" si="333"/>
        <v xml:space="preserve">  </v>
      </c>
      <c r="AI785" s="43">
        <f t="shared" si="314"/>
        <v>70</v>
      </c>
      <c r="AJ785" s="43"/>
      <c r="AK785" s="171">
        <v>1761</v>
      </c>
      <c r="AL785" s="42">
        <f t="shared" si="315"/>
        <v>70</v>
      </c>
      <c r="AM785" s="43" t="s">
        <v>311</v>
      </c>
      <c r="AN785" s="95">
        <v>44774</v>
      </c>
      <c r="AO785" s="82"/>
    </row>
    <row r="786" spans="1:41" ht="15.6" hidden="1">
      <c r="A786" s="43">
        <v>11</v>
      </c>
      <c r="B786" s="43">
        <v>5130</v>
      </c>
      <c r="C786" s="43" t="s">
        <v>1</v>
      </c>
      <c r="D786" s="70" t="s">
        <v>2595</v>
      </c>
      <c r="E786" s="103">
        <v>44796</v>
      </c>
      <c r="F786" s="43" t="s">
        <v>38</v>
      </c>
      <c r="G786" s="43">
        <v>1871</v>
      </c>
      <c r="H786" s="167">
        <v>4635.8</v>
      </c>
      <c r="I786" s="152">
        <v>44804</v>
      </c>
      <c r="J786" s="56" t="s">
        <v>3356</v>
      </c>
      <c r="K786" s="169" t="s">
        <v>2596</v>
      </c>
      <c r="L786" s="97" t="s">
        <v>2597</v>
      </c>
      <c r="M786" s="43"/>
      <c r="N786" s="70" t="s">
        <v>2610</v>
      </c>
      <c r="O786" s="70" t="s">
        <v>68</v>
      </c>
      <c r="P786" s="169">
        <v>2</v>
      </c>
      <c r="Q786" s="199">
        <v>40</v>
      </c>
      <c r="R786" s="42">
        <f t="shared" si="305"/>
        <v>80</v>
      </c>
      <c r="S786" s="43" t="s">
        <v>1915</v>
      </c>
      <c r="T786" s="133" t="str">
        <f t="shared" si="333"/>
        <v xml:space="preserve">  </v>
      </c>
      <c r="U786" s="133">
        <f t="shared" si="333"/>
        <v>80</v>
      </c>
      <c r="V786" s="133" t="str">
        <f t="shared" si="333"/>
        <v xml:space="preserve">  </v>
      </c>
      <c r="W786" s="133"/>
      <c r="X786" s="133"/>
      <c r="Y786" s="133"/>
      <c r="Z786" s="133" t="str">
        <f t="shared" si="333"/>
        <v xml:space="preserve">  </v>
      </c>
      <c r="AA786" s="133" t="str">
        <f t="shared" si="333"/>
        <v xml:space="preserve">  </v>
      </c>
      <c r="AB786" s="133" t="str">
        <f t="shared" si="333"/>
        <v xml:space="preserve">  </v>
      </c>
      <c r="AC786" s="133" t="str">
        <f t="shared" si="333"/>
        <v xml:space="preserve">  </v>
      </c>
      <c r="AD786" s="133" t="str">
        <f t="shared" si="333"/>
        <v xml:space="preserve">  </v>
      </c>
      <c r="AE786" s="133"/>
      <c r="AF786" s="133" t="str">
        <f t="shared" si="333"/>
        <v xml:space="preserve">  </v>
      </c>
      <c r="AG786" s="133" t="str">
        <f t="shared" si="333"/>
        <v xml:space="preserve">  </v>
      </c>
      <c r="AH786" s="133" t="str">
        <f t="shared" si="333"/>
        <v xml:space="preserve">  </v>
      </c>
      <c r="AI786" s="43">
        <f t="shared" si="314"/>
        <v>80</v>
      </c>
      <c r="AJ786" s="43"/>
      <c r="AK786" s="171">
        <v>1761</v>
      </c>
      <c r="AL786" s="42">
        <f t="shared" si="315"/>
        <v>80</v>
      </c>
      <c r="AM786" s="43" t="s">
        <v>311</v>
      </c>
      <c r="AN786" s="95">
        <v>44774</v>
      </c>
      <c r="AO786" s="82"/>
    </row>
    <row r="787" spans="1:41" ht="15.6" hidden="1">
      <c r="A787" s="43">
        <v>11</v>
      </c>
      <c r="B787" s="43">
        <v>5130</v>
      </c>
      <c r="C787" s="43" t="s">
        <v>1</v>
      </c>
      <c r="D787" s="70" t="s">
        <v>2595</v>
      </c>
      <c r="E787" s="103">
        <v>44796</v>
      </c>
      <c r="F787" s="43" t="s">
        <v>38</v>
      </c>
      <c r="G787" s="43">
        <v>1871</v>
      </c>
      <c r="H787" s="167">
        <v>4635.8</v>
      </c>
      <c r="I787" s="152">
        <v>44804</v>
      </c>
      <c r="J787" s="56" t="s">
        <v>3356</v>
      </c>
      <c r="K787" s="169" t="s">
        <v>2596</v>
      </c>
      <c r="L787" s="97" t="s">
        <v>2597</v>
      </c>
      <c r="M787" s="43"/>
      <c r="N787" s="70" t="s">
        <v>2611</v>
      </c>
      <c r="O787" s="70" t="s">
        <v>68</v>
      </c>
      <c r="P787" s="169">
        <v>500</v>
      </c>
      <c r="Q787" s="199">
        <v>0.4</v>
      </c>
      <c r="R787" s="42">
        <f t="shared" si="305"/>
        <v>200</v>
      </c>
      <c r="S787" s="43" t="s">
        <v>1917</v>
      </c>
      <c r="T787" s="133" t="str">
        <f t="shared" ref="T787:AH801" si="334">IF($S787=T$15,$R787,"  ")</f>
        <v xml:space="preserve">  </v>
      </c>
      <c r="U787" s="133" t="str">
        <f t="shared" si="334"/>
        <v xml:space="preserve">  </v>
      </c>
      <c r="V787" s="133" t="str">
        <f t="shared" si="334"/>
        <v xml:space="preserve">  </v>
      </c>
      <c r="W787" s="133"/>
      <c r="X787" s="133"/>
      <c r="Y787" s="133"/>
      <c r="Z787" s="133">
        <f t="shared" si="334"/>
        <v>200</v>
      </c>
      <c r="AA787" s="133" t="str">
        <f t="shared" si="334"/>
        <v xml:space="preserve">  </v>
      </c>
      <c r="AB787" s="133" t="str">
        <f t="shared" si="334"/>
        <v xml:space="preserve">  </v>
      </c>
      <c r="AC787" s="133" t="str">
        <f t="shared" si="334"/>
        <v xml:space="preserve">  </v>
      </c>
      <c r="AD787" s="133" t="str">
        <f t="shared" si="334"/>
        <v xml:space="preserve">  </v>
      </c>
      <c r="AE787" s="133"/>
      <c r="AF787" s="133" t="str">
        <f t="shared" si="334"/>
        <v xml:space="preserve">  </v>
      </c>
      <c r="AG787" s="133" t="str">
        <f t="shared" si="334"/>
        <v xml:space="preserve">  </v>
      </c>
      <c r="AH787" s="133" t="str">
        <f t="shared" si="334"/>
        <v xml:space="preserve">  </v>
      </c>
      <c r="AI787" s="43">
        <f t="shared" si="314"/>
        <v>200</v>
      </c>
      <c r="AJ787" s="43"/>
      <c r="AK787" s="171">
        <v>1761</v>
      </c>
      <c r="AL787" s="42">
        <f t="shared" si="315"/>
        <v>200</v>
      </c>
      <c r="AM787" s="43" t="s">
        <v>311</v>
      </c>
      <c r="AN787" s="95">
        <v>44774</v>
      </c>
      <c r="AO787" s="82"/>
    </row>
    <row r="788" spans="1:41" ht="15.6" hidden="1">
      <c r="A788" s="43">
        <v>11</v>
      </c>
      <c r="B788" s="43">
        <v>5130</v>
      </c>
      <c r="C788" s="43" t="s">
        <v>1</v>
      </c>
      <c r="D788" s="70" t="s">
        <v>2595</v>
      </c>
      <c r="E788" s="103">
        <v>44796</v>
      </c>
      <c r="F788" s="43" t="s">
        <v>38</v>
      </c>
      <c r="G788" s="43">
        <v>1871</v>
      </c>
      <c r="H788" s="167">
        <v>4635.8</v>
      </c>
      <c r="I788" s="152">
        <v>44804</v>
      </c>
      <c r="J788" s="56" t="s">
        <v>3356</v>
      </c>
      <c r="K788" s="169" t="s">
        <v>2596</v>
      </c>
      <c r="L788" s="97" t="s">
        <v>2597</v>
      </c>
      <c r="M788" s="43"/>
      <c r="N788" s="70" t="s">
        <v>2612</v>
      </c>
      <c r="O788" s="70" t="s">
        <v>68</v>
      </c>
      <c r="P788" s="169">
        <v>50</v>
      </c>
      <c r="Q788" s="199">
        <v>2.5</v>
      </c>
      <c r="R788" s="42">
        <f t="shared" si="305"/>
        <v>125</v>
      </c>
      <c r="S788" s="43" t="s">
        <v>1915</v>
      </c>
      <c r="T788" s="133" t="str">
        <f t="shared" si="334"/>
        <v xml:space="preserve">  </v>
      </c>
      <c r="U788" s="133">
        <f t="shared" si="334"/>
        <v>125</v>
      </c>
      <c r="V788" s="133" t="str">
        <f t="shared" si="334"/>
        <v xml:space="preserve">  </v>
      </c>
      <c r="W788" s="133"/>
      <c r="X788" s="133"/>
      <c r="Y788" s="133"/>
      <c r="Z788" s="133" t="str">
        <f t="shared" si="334"/>
        <v xml:space="preserve">  </v>
      </c>
      <c r="AA788" s="133" t="str">
        <f t="shared" si="334"/>
        <v xml:space="preserve">  </v>
      </c>
      <c r="AB788" s="133" t="str">
        <f t="shared" si="334"/>
        <v xml:space="preserve">  </v>
      </c>
      <c r="AC788" s="133" t="str">
        <f t="shared" si="334"/>
        <v xml:space="preserve">  </v>
      </c>
      <c r="AD788" s="133" t="str">
        <f t="shared" si="334"/>
        <v xml:space="preserve">  </v>
      </c>
      <c r="AE788" s="133"/>
      <c r="AF788" s="133" t="str">
        <f t="shared" si="334"/>
        <v xml:space="preserve">  </v>
      </c>
      <c r="AG788" s="133" t="str">
        <f t="shared" si="334"/>
        <v xml:space="preserve">  </v>
      </c>
      <c r="AH788" s="133" t="str">
        <f t="shared" si="334"/>
        <v xml:space="preserve">  </v>
      </c>
      <c r="AI788" s="43">
        <f t="shared" si="314"/>
        <v>125</v>
      </c>
      <c r="AJ788" s="43"/>
      <c r="AK788" s="171">
        <v>1761</v>
      </c>
      <c r="AL788" s="42">
        <f t="shared" si="315"/>
        <v>125</v>
      </c>
      <c r="AM788" s="43" t="s">
        <v>311</v>
      </c>
      <c r="AN788" s="95">
        <v>44774</v>
      </c>
      <c r="AO788" s="82"/>
    </row>
    <row r="789" spans="1:41" ht="15.6" hidden="1">
      <c r="A789" s="43">
        <v>11</v>
      </c>
      <c r="B789" s="43">
        <v>5130</v>
      </c>
      <c r="C789" s="43" t="s">
        <v>1</v>
      </c>
      <c r="D789" s="70" t="s">
        <v>2595</v>
      </c>
      <c r="E789" s="103">
        <v>44796</v>
      </c>
      <c r="F789" s="43" t="s">
        <v>38</v>
      </c>
      <c r="G789" s="43">
        <v>1871</v>
      </c>
      <c r="H789" s="167">
        <v>4635.8</v>
      </c>
      <c r="I789" s="152">
        <v>44804</v>
      </c>
      <c r="J789" s="56" t="s">
        <v>3356</v>
      </c>
      <c r="K789" s="169" t="s">
        <v>2596</v>
      </c>
      <c r="L789" s="97" t="s">
        <v>2597</v>
      </c>
      <c r="M789" s="43"/>
      <c r="N789" s="70" t="s">
        <v>2613</v>
      </c>
      <c r="O789" s="70" t="s">
        <v>68</v>
      </c>
      <c r="P789" s="169">
        <v>500</v>
      </c>
      <c r="Q789" s="199">
        <v>0.25</v>
      </c>
      <c r="R789" s="42">
        <f t="shared" si="305"/>
        <v>125</v>
      </c>
      <c r="S789" s="43" t="s">
        <v>1915</v>
      </c>
      <c r="T789" s="133" t="str">
        <f t="shared" si="334"/>
        <v xml:space="preserve">  </v>
      </c>
      <c r="U789" s="133">
        <f t="shared" si="334"/>
        <v>125</v>
      </c>
      <c r="V789" s="133" t="str">
        <f t="shared" si="334"/>
        <v xml:space="preserve">  </v>
      </c>
      <c r="W789" s="133"/>
      <c r="X789" s="133"/>
      <c r="Y789" s="133"/>
      <c r="Z789" s="133" t="str">
        <f t="shared" si="334"/>
        <v xml:space="preserve">  </v>
      </c>
      <c r="AA789" s="133" t="str">
        <f t="shared" si="334"/>
        <v xml:space="preserve">  </v>
      </c>
      <c r="AB789" s="133" t="str">
        <f t="shared" si="334"/>
        <v xml:space="preserve">  </v>
      </c>
      <c r="AC789" s="133" t="str">
        <f t="shared" si="334"/>
        <v xml:space="preserve">  </v>
      </c>
      <c r="AD789" s="133" t="str">
        <f t="shared" si="334"/>
        <v xml:space="preserve">  </v>
      </c>
      <c r="AE789" s="133"/>
      <c r="AF789" s="133" t="str">
        <f t="shared" si="334"/>
        <v xml:space="preserve">  </v>
      </c>
      <c r="AG789" s="133" t="str">
        <f t="shared" si="334"/>
        <v xml:space="preserve">  </v>
      </c>
      <c r="AH789" s="133" t="str">
        <f t="shared" si="334"/>
        <v xml:space="preserve">  </v>
      </c>
      <c r="AI789" s="43">
        <f t="shared" si="314"/>
        <v>125</v>
      </c>
      <c r="AJ789" s="43"/>
      <c r="AK789" s="171">
        <v>1761</v>
      </c>
      <c r="AL789" s="42">
        <f t="shared" si="315"/>
        <v>125</v>
      </c>
      <c r="AM789" s="43" t="s">
        <v>311</v>
      </c>
      <c r="AN789" s="95">
        <v>44774</v>
      </c>
      <c r="AO789" s="82"/>
    </row>
    <row r="790" spans="1:41" ht="15.6" hidden="1">
      <c r="A790" s="43">
        <v>11</v>
      </c>
      <c r="B790" s="43">
        <v>5130</v>
      </c>
      <c r="C790" s="43" t="s">
        <v>1</v>
      </c>
      <c r="D790" s="70" t="s">
        <v>2595</v>
      </c>
      <c r="E790" s="103">
        <v>44796</v>
      </c>
      <c r="F790" s="43" t="s">
        <v>38</v>
      </c>
      <c r="G790" s="43">
        <v>1871</v>
      </c>
      <c r="H790" s="167">
        <v>4635.8</v>
      </c>
      <c r="I790" s="152">
        <v>44804</v>
      </c>
      <c r="J790" s="56" t="s">
        <v>3356</v>
      </c>
      <c r="K790" s="169" t="s">
        <v>2596</v>
      </c>
      <c r="L790" s="97" t="s">
        <v>2597</v>
      </c>
      <c r="M790" s="43"/>
      <c r="N790" s="70" t="s">
        <v>2614</v>
      </c>
      <c r="O790" s="70" t="s">
        <v>68</v>
      </c>
      <c r="P790" s="169">
        <v>5</v>
      </c>
      <c r="Q790" s="199">
        <v>48</v>
      </c>
      <c r="R790" s="42">
        <f t="shared" si="305"/>
        <v>240</v>
      </c>
      <c r="S790" s="43" t="s">
        <v>1915</v>
      </c>
      <c r="T790" s="133" t="str">
        <f t="shared" si="334"/>
        <v xml:space="preserve">  </v>
      </c>
      <c r="U790" s="133">
        <f t="shared" si="334"/>
        <v>240</v>
      </c>
      <c r="V790" s="133" t="str">
        <f t="shared" si="334"/>
        <v xml:space="preserve">  </v>
      </c>
      <c r="W790" s="133"/>
      <c r="X790" s="133"/>
      <c r="Y790" s="133"/>
      <c r="Z790" s="133" t="str">
        <f t="shared" si="334"/>
        <v xml:space="preserve">  </v>
      </c>
      <c r="AA790" s="133" t="str">
        <f t="shared" si="334"/>
        <v xml:space="preserve">  </v>
      </c>
      <c r="AB790" s="133" t="str">
        <f t="shared" si="334"/>
        <v xml:space="preserve">  </v>
      </c>
      <c r="AC790" s="133" t="str">
        <f t="shared" si="334"/>
        <v xml:space="preserve">  </v>
      </c>
      <c r="AD790" s="133" t="str">
        <f t="shared" si="334"/>
        <v xml:space="preserve">  </v>
      </c>
      <c r="AE790" s="133"/>
      <c r="AF790" s="133" t="str">
        <f t="shared" si="334"/>
        <v xml:space="preserve">  </v>
      </c>
      <c r="AG790" s="133" t="str">
        <f t="shared" si="334"/>
        <v xml:space="preserve">  </v>
      </c>
      <c r="AH790" s="133" t="str">
        <f t="shared" si="334"/>
        <v xml:space="preserve">  </v>
      </c>
      <c r="AI790" s="43">
        <f t="shared" si="314"/>
        <v>240</v>
      </c>
      <c r="AJ790" s="43"/>
      <c r="AK790" s="171">
        <v>1761</v>
      </c>
      <c r="AL790" s="42">
        <f t="shared" si="315"/>
        <v>240</v>
      </c>
      <c r="AM790" s="43" t="s">
        <v>311</v>
      </c>
      <c r="AN790" s="95">
        <v>44774</v>
      </c>
      <c r="AO790" s="82"/>
    </row>
    <row r="791" spans="1:41" ht="15.6" hidden="1">
      <c r="A791" s="43">
        <v>11</v>
      </c>
      <c r="B791" s="43">
        <v>5130</v>
      </c>
      <c r="C791" s="43" t="s">
        <v>1</v>
      </c>
      <c r="D791" s="70" t="s">
        <v>2595</v>
      </c>
      <c r="E791" s="103">
        <v>44796</v>
      </c>
      <c r="F791" s="43" t="s">
        <v>38</v>
      </c>
      <c r="G791" s="43">
        <v>1871</v>
      </c>
      <c r="H791" s="167">
        <v>4635.8</v>
      </c>
      <c r="I791" s="152">
        <v>44804</v>
      </c>
      <c r="J791" s="56" t="s">
        <v>3356</v>
      </c>
      <c r="K791" s="169" t="s">
        <v>2596</v>
      </c>
      <c r="L791" s="97" t="s">
        <v>2597</v>
      </c>
      <c r="M791" s="43"/>
      <c r="N791" s="70" t="s">
        <v>2615</v>
      </c>
      <c r="O791" s="70" t="s">
        <v>68</v>
      </c>
      <c r="P791" s="169">
        <v>20</v>
      </c>
      <c r="Q791" s="199">
        <v>2</v>
      </c>
      <c r="R791" s="42">
        <f t="shared" si="305"/>
        <v>40</v>
      </c>
      <c r="S791" s="43" t="s">
        <v>1915</v>
      </c>
      <c r="T791" s="133" t="str">
        <f t="shared" si="334"/>
        <v xml:space="preserve">  </v>
      </c>
      <c r="U791" s="133">
        <f t="shared" si="334"/>
        <v>40</v>
      </c>
      <c r="V791" s="133" t="str">
        <f t="shared" si="334"/>
        <v xml:space="preserve">  </v>
      </c>
      <c r="W791" s="133"/>
      <c r="X791" s="133"/>
      <c r="Y791" s="133"/>
      <c r="Z791" s="133" t="str">
        <f t="shared" si="334"/>
        <v xml:space="preserve">  </v>
      </c>
      <c r="AA791" s="133" t="str">
        <f t="shared" si="334"/>
        <v xml:space="preserve">  </v>
      </c>
      <c r="AB791" s="133" t="str">
        <f t="shared" si="334"/>
        <v xml:space="preserve">  </v>
      </c>
      <c r="AC791" s="133" t="str">
        <f t="shared" si="334"/>
        <v xml:space="preserve">  </v>
      </c>
      <c r="AD791" s="133" t="str">
        <f t="shared" si="334"/>
        <v xml:space="preserve">  </v>
      </c>
      <c r="AE791" s="133"/>
      <c r="AF791" s="133" t="str">
        <f t="shared" si="334"/>
        <v xml:space="preserve">  </v>
      </c>
      <c r="AG791" s="133" t="str">
        <f t="shared" si="334"/>
        <v xml:space="preserve">  </v>
      </c>
      <c r="AH791" s="133" t="str">
        <f t="shared" si="334"/>
        <v xml:space="preserve">  </v>
      </c>
      <c r="AI791" s="43">
        <f t="shared" si="314"/>
        <v>40</v>
      </c>
      <c r="AJ791" s="43"/>
      <c r="AK791" s="171">
        <v>1761</v>
      </c>
      <c r="AL791" s="42">
        <f t="shared" si="315"/>
        <v>40</v>
      </c>
      <c r="AM791" s="43" t="s">
        <v>311</v>
      </c>
      <c r="AN791" s="95">
        <v>44774</v>
      </c>
      <c r="AO791" s="82"/>
    </row>
    <row r="792" spans="1:41" ht="15.6" hidden="1">
      <c r="A792" s="43">
        <v>11</v>
      </c>
      <c r="B792" s="43">
        <v>5130</v>
      </c>
      <c r="C792" s="43" t="s">
        <v>1</v>
      </c>
      <c r="D792" s="70" t="s">
        <v>2595</v>
      </c>
      <c r="E792" s="103">
        <v>44796</v>
      </c>
      <c r="F792" s="43" t="s">
        <v>38</v>
      </c>
      <c r="G792" s="43">
        <v>1871</v>
      </c>
      <c r="H792" s="167">
        <v>4635.8</v>
      </c>
      <c r="I792" s="152">
        <v>44804</v>
      </c>
      <c r="J792" s="56" t="s">
        <v>3356</v>
      </c>
      <c r="K792" s="169" t="s">
        <v>2596</v>
      </c>
      <c r="L792" s="97" t="s">
        <v>2597</v>
      </c>
      <c r="M792" s="43"/>
      <c r="N792" s="70" t="s">
        <v>2616</v>
      </c>
      <c r="O792" s="70" t="s">
        <v>68</v>
      </c>
      <c r="P792" s="169">
        <v>20</v>
      </c>
      <c r="Q792" s="199">
        <v>2.5</v>
      </c>
      <c r="R792" s="42">
        <f t="shared" si="305"/>
        <v>50</v>
      </c>
      <c r="S792" s="43" t="s">
        <v>1915</v>
      </c>
      <c r="T792" s="133" t="str">
        <f t="shared" si="334"/>
        <v xml:space="preserve">  </v>
      </c>
      <c r="U792" s="133">
        <f t="shared" si="334"/>
        <v>50</v>
      </c>
      <c r="V792" s="133" t="str">
        <f t="shared" si="334"/>
        <v xml:space="preserve">  </v>
      </c>
      <c r="W792" s="133"/>
      <c r="X792" s="133"/>
      <c r="Y792" s="133"/>
      <c r="Z792" s="133" t="str">
        <f t="shared" si="334"/>
        <v xml:space="preserve">  </v>
      </c>
      <c r="AA792" s="133" t="str">
        <f t="shared" si="334"/>
        <v xml:space="preserve">  </v>
      </c>
      <c r="AB792" s="133" t="str">
        <f t="shared" si="334"/>
        <v xml:space="preserve">  </v>
      </c>
      <c r="AC792" s="133" t="str">
        <f t="shared" si="334"/>
        <v xml:space="preserve">  </v>
      </c>
      <c r="AD792" s="133" t="str">
        <f t="shared" si="334"/>
        <v xml:space="preserve">  </v>
      </c>
      <c r="AE792" s="133"/>
      <c r="AF792" s="133" t="str">
        <f t="shared" si="334"/>
        <v xml:space="preserve">  </v>
      </c>
      <c r="AG792" s="133" t="str">
        <f t="shared" si="334"/>
        <v xml:space="preserve">  </v>
      </c>
      <c r="AH792" s="133" t="str">
        <f t="shared" si="334"/>
        <v xml:space="preserve">  </v>
      </c>
      <c r="AI792" s="43">
        <f t="shared" si="314"/>
        <v>50</v>
      </c>
      <c r="AJ792" s="43"/>
      <c r="AK792" s="171">
        <v>1761</v>
      </c>
      <c r="AL792" s="42">
        <f t="shared" si="315"/>
        <v>50</v>
      </c>
      <c r="AM792" s="43" t="s">
        <v>311</v>
      </c>
      <c r="AN792" s="95">
        <v>44774</v>
      </c>
      <c r="AO792" s="82"/>
    </row>
    <row r="793" spans="1:41" ht="15.6" hidden="1">
      <c r="A793" s="43">
        <v>11</v>
      </c>
      <c r="B793" s="43">
        <v>5130</v>
      </c>
      <c r="C793" s="43" t="s">
        <v>1</v>
      </c>
      <c r="D793" s="70" t="s">
        <v>2595</v>
      </c>
      <c r="E793" s="103">
        <v>44796</v>
      </c>
      <c r="F793" s="43" t="s">
        <v>38</v>
      </c>
      <c r="G793" s="43">
        <v>1871</v>
      </c>
      <c r="H793" s="167">
        <v>4635.8</v>
      </c>
      <c r="I793" s="152">
        <v>44804</v>
      </c>
      <c r="J793" s="56" t="s">
        <v>3356</v>
      </c>
      <c r="K793" s="169" t="s">
        <v>2596</v>
      </c>
      <c r="L793" s="97" t="s">
        <v>2597</v>
      </c>
      <c r="M793" s="43"/>
      <c r="N793" s="70" t="s">
        <v>2617</v>
      </c>
      <c r="O793" s="70" t="s">
        <v>68</v>
      </c>
      <c r="P793" s="169">
        <v>20</v>
      </c>
      <c r="Q793" s="199">
        <v>2</v>
      </c>
      <c r="R793" s="42">
        <f t="shared" si="305"/>
        <v>40</v>
      </c>
      <c r="S793" s="43" t="s">
        <v>1915</v>
      </c>
      <c r="T793" s="133" t="str">
        <f t="shared" si="334"/>
        <v xml:space="preserve">  </v>
      </c>
      <c r="U793" s="133">
        <f t="shared" si="334"/>
        <v>40</v>
      </c>
      <c r="V793" s="133" t="str">
        <f t="shared" si="334"/>
        <v xml:space="preserve">  </v>
      </c>
      <c r="W793" s="133"/>
      <c r="X793" s="133"/>
      <c r="Y793" s="133"/>
      <c r="Z793" s="133" t="str">
        <f t="shared" si="334"/>
        <v xml:space="preserve">  </v>
      </c>
      <c r="AA793" s="133" t="str">
        <f t="shared" si="334"/>
        <v xml:space="preserve">  </v>
      </c>
      <c r="AB793" s="133" t="str">
        <f t="shared" si="334"/>
        <v xml:space="preserve">  </v>
      </c>
      <c r="AC793" s="133" t="str">
        <f t="shared" si="334"/>
        <v xml:space="preserve">  </v>
      </c>
      <c r="AD793" s="133" t="str">
        <f t="shared" si="334"/>
        <v xml:space="preserve">  </v>
      </c>
      <c r="AE793" s="133"/>
      <c r="AF793" s="133" t="str">
        <f t="shared" si="334"/>
        <v xml:space="preserve">  </v>
      </c>
      <c r="AG793" s="133" t="str">
        <f t="shared" si="334"/>
        <v xml:space="preserve">  </v>
      </c>
      <c r="AH793" s="133" t="str">
        <f t="shared" si="334"/>
        <v xml:space="preserve">  </v>
      </c>
      <c r="AI793" s="43">
        <f t="shared" si="314"/>
        <v>40</v>
      </c>
      <c r="AJ793" s="43"/>
      <c r="AK793" s="171">
        <v>1761</v>
      </c>
      <c r="AL793" s="42">
        <f t="shared" si="315"/>
        <v>40</v>
      </c>
      <c r="AM793" s="43" t="s">
        <v>311</v>
      </c>
      <c r="AN793" s="95">
        <v>44774</v>
      </c>
      <c r="AO793" s="82"/>
    </row>
    <row r="794" spans="1:41" ht="15.6" hidden="1">
      <c r="A794" s="43">
        <v>11</v>
      </c>
      <c r="B794" s="43">
        <v>5130</v>
      </c>
      <c r="C794" s="43" t="s">
        <v>1</v>
      </c>
      <c r="D794" s="70" t="s">
        <v>2595</v>
      </c>
      <c r="E794" s="103">
        <v>44796</v>
      </c>
      <c r="F794" s="43" t="s">
        <v>38</v>
      </c>
      <c r="G794" s="43">
        <v>1871</v>
      </c>
      <c r="H794" s="167">
        <v>4635.8</v>
      </c>
      <c r="I794" s="152">
        <v>44804</v>
      </c>
      <c r="J794" s="56" t="s">
        <v>3356</v>
      </c>
      <c r="K794" s="169" t="s">
        <v>2596</v>
      </c>
      <c r="L794" s="97" t="s">
        <v>2597</v>
      </c>
      <c r="M794" s="43"/>
      <c r="N794" s="70" t="s">
        <v>2618</v>
      </c>
      <c r="O794" s="70" t="s">
        <v>68</v>
      </c>
      <c r="P794" s="169">
        <v>2</v>
      </c>
      <c r="Q794" s="199">
        <v>6.9</v>
      </c>
      <c r="R794" s="42">
        <f t="shared" si="305"/>
        <v>13.8</v>
      </c>
      <c r="S794" s="43" t="s">
        <v>1915</v>
      </c>
      <c r="T794" s="133" t="str">
        <f t="shared" si="334"/>
        <v xml:space="preserve">  </v>
      </c>
      <c r="U794" s="133">
        <f t="shared" si="334"/>
        <v>13.8</v>
      </c>
      <c r="V794" s="133" t="str">
        <f t="shared" si="334"/>
        <v xml:space="preserve">  </v>
      </c>
      <c r="W794" s="133"/>
      <c r="X794" s="133"/>
      <c r="Y794" s="133"/>
      <c r="Z794" s="133" t="str">
        <f t="shared" si="334"/>
        <v xml:space="preserve">  </v>
      </c>
      <c r="AA794" s="133" t="str">
        <f t="shared" si="334"/>
        <v xml:space="preserve">  </v>
      </c>
      <c r="AB794" s="133" t="str">
        <f t="shared" si="334"/>
        <v xml:space="preserve">  </v>
      </c>
      <c r="AC794" s="133" t="str">
        <f t="shared" si="334"/>
        <v xml:space="preserve">  </v>
      </c>
      <c r="AD794" s="133" t="str">
        <f t="shared" si="334"/>
        <v xml:space="preserve">  </v>
      </c>
      <c r="AE794" s="133"/>
      <c r="AF794" s="133" t="str">
        <f t="shared" si="334"/>
        <v xml:space="preserve">  </v>
      </c>
      <c r="AG794" s="133" t="str">
        <f t="shared" si="334"/>
        <v xml:space="preserve">  </v>
      </c>
      <c r="AH794" s="133" t="str">
        <f t="shared" si="334"/>
        <v xml:space="preserve">  </v>
      </c>
      <c r="AI794" s="43">
        <f t="shared" si="314"/>
        <v>13.8</v>
      </c>
      <c r="AJ794" s="43"/>
      <c r="AK794" s="171">
        <v>1761</v>
      </c>
      <c r="AL794" s="42">
        <f t="shared" si="315"/>
        <v>13.8</v>
      </c>
      <c r="AM794" s="43" t="s">
        <v>311</v>
      </c>
      <c r="AN794" s="95">
        <v>44774</v>
      </c>
      <c r="AO794" s="82"/>
    </row>
    <row r="795" spans="1:41" ht="30" hidden="1">
      <c r="A795" s="43">
        <v>11</v>
      </c>
      <c r="B795" s="43">
        <v>5130</v>
      </c>
      <c r="C795" s="43" t="s">
        <v>1</v>
      </c>
      <c r="D795" s="70" t="s">
        <v>2595</v>
      </c>
      <c r="E795" s="103">
        <v>44796</v>
      </c>
      <c r="F795" s="43" t="s">
        <v>38</v>
      </c>
      <c r="G795" s="43">
        <v>1871</v>
      </c>
      <c r="H795" s="167">
        <v>4635.8</v>
      </c>
      <c r="I795" s="152">
        <v>44804</v>
      </c>
      <c r="J795" s="56" t="s">
        <v>3356</v>
      </c>
      <c r="K795" s="169" t="s">
        <v>2596</v>
      </c>
      <c r="L795" s="97" t="s">
        <v>2597</v>
      </c>
      <c r="M795" s="43"/>
      <c r="N795" s="70" t="s">
        <v>2619</v>
      </c>
      <c r="O795" s="70" t="s">
        <v>68</v>
      </c>
      <c r="P795" s="169">
        <v>125</v>
      </c>
      <c r="Q795" s="199">
        <v>14</v>
      </c>
      <c r="R795" s="42">
        <f t="shared" si="305"/>
        <v>1750</v>
      </c>
      <c r="S795" s="43" t="s">
        <v>1915</v>
      </c>
      <c r="T795" s="133" t="str">
        <f t="shared" si="334"/>
        <v xml:space="preserve">  </v>
      </c>
      <c r="U795" s="133">
        <f t="shared" si="334"/>
        <v>1750</v>
      </c>
      <c r="V795" s="133" t="str">
        <f t="shared" si="334"/>
        <v xml:space="preserve">  </v>
      </c>
      <c r="W795" s="133"/>
      <c r="X795" s="133"/>
      <c r="Y795" s="133"/>
      <c r="Z795" s="133" t="str">
        <f t="shared" si="334"/>
        <v xml:space="preserve">  </v>
      </c>
      <c r="AA795" s="133" t="str">
        <f t="shared" si="334"/>
        <v xml:space="preserve">  </v>
      </c>
      <c r="AB795" s="133" t="str">
        <f t="shared" si="334"/>
        <v xml:space="preserve">  </v>
      </c>
      <c r="AC795" s="133" t="str">
        <f t="shared" si="334"/>
        <v xml:space="preserve">  </v>
      </c>
      <c r="AD795" s="133" t="str">
        <f t="shared" si="334"/>
        <v xml:space="preserve">  </v>
      </c>
      <c r="AE795" s="133"/>
      <c r="AF795" s="133" t="str">
        <f t="shared" si="334"/>
        <v xml:space="preserve">  </v>
      </c>
      <c r="AG795" s="133" t="str">
        <f t="shared" si="334"/>
        <v xml:space="preserve">  </v>
      </c>
      <c r="AH795" s="133" t="str">
        <f t="shared" si="334"/>
        <v xml:space="preserve">  </v>
      </c>
      <c r="AI795" s="43">
        <f t="shared" si="314"/>
        <v>1750</v>
      </c>
      <c r="AJ795" s="43"/>
      <c r="AK795" s="171">
        <v>1761</v>
      </c>
      <c r="AL795" s="42">
        <f t="shared" si="315"/>
        <v>1750</v>
      </c>
      <c r="AM795" s="43" t="s">
        <v>311</v>
      </c>
      <c r="AN795" s="95">
        <v>44774</v>
      </c>
      <c r="AO795" s="82"/>
    </row>
    <row r="796" spans="1:41" ht="15.6" hidden="1">
      <c r="A796" s="43">
        <v>12</v>
      </c>
      <c r="B796" s="43">
        <v>5261</v>
      </c>
      <c r="C796" s="43" t="s">
        <v>1</v>
      </c>
      <c r="D796" s="70" t="s">
        <v>2909</v>
      </c>
      <c r="E796" s="103">
        <v>44781</v>
      </c>
      <c r="F796" s="43" t="s">
        <v>38</v>
      </c>
      <c r="G796" s="43">
        <v>1904</v>
      </c>
      <c r="H796" s="167">
        <v>15730</v>
      </c>
      <c r="I796" s="152">
        <v>44805</v>
      </c>
      <c r="J796" s="358" t="s">
        <v>3357</v>
      </c>
      <c r="K796" s="178" t="s">
        <v>2627</v>
      </c>
      <c r="L796" s="97" t="s">
        <v>2628</v>
      </c>
      <c r="M796" s="43"/>
      <c r="N796" s="70" t="s">
        <v>2629</v>
      </c>
      <c r="O796" s="70" t="s">
        <v>68</v>
      </c>
      <c r="P796" s="169">
        <v>550</v>
      </c>
      <c r="Q796" s="199">
        <v>26.15</v>
      </c>
      <c r="R796" s="42">
        <f t="shared" si="305"/>
        <v>14382.5</v>
      </c>
      <c r="S796" s="43" t="s">
        <v>1915</v>
      </c>
      <c r="T796" s="133" t="str">
        <f t="shared" si="334"/>
        <v xml:space="preserve">  </v>
      </c>
      <c r="U796" s="133">
        <f t="shared" si="334"/>
        <v>14382.5</v>
      </c>
      <c r="V796" s="133" t="str">
        <f t="shared" si="334"/>
        <v xml:space="preserve">  </v>
      </c>
      <c r="W796" s="133"/>
      <c r="X796" s="133"/>
      <c r="Y796" s="133"/>
      <c r="Z796" s="133" t="str">
        <f t="shared" si="334"/>
        <v xml:space="preserve">  </v>
      </c>
      <c r="AA796" s="133" t="str">
        <f t="shared" si="334"/>
        <v xml:space="preserve">  </v>
      </c>
      <c r="AB796" s="133" t="str">
        <f t="shared" si="334"/>
        <v xml:space="preserve">  </v>
      </c>
      <c r="AC796" s="133" t="str">
        <f t="shared" si="334"/>
        <v xml:space="preserve">  </v>
      </c>
      <c r="AD796" s="133" t="str">
        <f t="shared" si="334"/>
        <v xml:space="preserve">  </v>
      </c>
      <c r="AE796" s="133"/>
      <c r="AF796" s="133" t="str">
        <f t="shared" si="334"/>
        <v xml:space="preserve">  </v>
      </c>
      <c r="AG796" s="133" t="str">
        <f t="shared" si="334"/>
        <v xml:space="preserve">  </v>
      </c>
      <c r="AH796" s="133" t="str">
        <f t="shared" si="334"/>
        <v xml:space="preserve">  </v>
      </c>
      <c r="AI796" s="43">
        <f t="shared" si="314"/>
        <v>14382.5</v>
      </c>
      <c r="AJ796" s="43"/>
      <c r="AK796" s="238">
        <v>1904</v>
      </c>
      <c r="AL796" s="42">
        <f t="shared" si="315"/>
        <v>14382.5</v>
      </c>
      <c r="AM796" s="43" t="s">
        <v>311</v>
      </c>
      <c r="AN796" s="95">
        <v>44774</v>
      </c>
      <c r="AO796" s="82"/>
    </row>
    <row r="797" spans="1:41" ht="15.6" hidden="1">
      <c r="A797" s="43">
        <v>12</v>
      </c>
      <c r="B797" s="43">
        <v>5261</v>
      </c>
      <c r="C797" s="43" t="s">
        <v>1</v>
      </c>
      <c r="D797" s="70" t="s">
        <v>2909</v>
      </c>
      <c r="E797" s="103">
        <v>44781</v>
      </c>
      <c r="F797" s="43" t="s">
        <v>38</v>
      </c>
      <c r="G797" s="43">
        <v>1904</v>
      </c>
      <c r="H797" s="167">
        <v>15730</v>
      </c>
      <c r="I797" s="152">
        <v>44805</v>
      </c>
      <c r="J797" s="358" t="s">
        <v>3357</v>
      </c>
      <c r="K797" s="169" t="s">
        <v>2627</v>
      </c>
      <c r="L797" s="97" t="s">
        <v>2628</v>
      </c>
      <c r="M797" s="43"/>
      <c r="N797" s="70" t="s">
        <v>2630</v>
      </c>
      <c r="O797" s="70" t="s">
        <v>68</v>
      </c>
      <c r="P797" s="169">
        <v>50</v>
      </c>
      <c r="Q797" s="199">
        <v>26.95</v>
      </c>
      <c r="R797" s="42">
        <f t="shared" si="305"/>
        <v>1347.5</v>
      </c>
      <c r="S797" s="43" t="s">
        <v>1915</v>
      </c>
      <c r="T797" s="133" t="str">
        <f t="shared" si="334"/>
        <v xml:space="preserve">  </v>
      </c>
      <c r="U797" s="133">
        <f t="shared" si="334"/>
        <v>1347.5</v>
      </c>
      <c r="V797" s="133" t="str">
        <f t="shared" si="334"/>
        <v xml:space="preserve">  </v>
      </c>
      <c r="W797" s="133"/>
      <c r="X797" s="133"/>
      <c r="Y797" s="133"/>
      <c r="Z797" s="133" t="str">
        <f t="shared" si="334"/>
        <v xml:space="preserve">  </v>
      </c>
      <c r="AA797" s="133" t="str">
        <f t="shared" si="334"/>
        <v xml:space="preserve">  </v>
      </c>
      <c r="AB797" s="133" t="str">
        <f t="shared" si="334"/>
        <v xml:space="preserve">  </v>
      </c>
      <c r="AC797" s="133" t="str">
        <f t="shared" si="334"/>
        <v xml:space="preserve">  </v>
      </c>
      <c r="AD797" s="133" t="str">
        <f t="shared" si="334"/>
        <v xml:space="preserve">  </v>
      </c>
      <c r="AE797" s="133"/>
      <c r="AF797" s="133" t="str">
        <f t="shared" si="334"/>
        <v xml:space="preserve">  </v>
      </c>
      <c r="AG797" s="133" t="str">
        <f t="shared" si="334"/>
        <v xml:space="preserve">  </v>
      </c>
      <c r="AH797" s="133" t="str">
        <f t="shared" si="334"/>
        <v xml:space="preserve">  </v>
      </c>
      <c r="AI797" s="43">
        <f t="shared" si="314"/>
        <v>1347.5</v>
      </c>
      <c r="AJ797" s="43"/>
      <c r="AK797" s="238">
        <v>1904</v>
      </c>
      <c r="AL797" s="42">
        <f t="shared" si="315"/>
        <v>1347.5</v>
      </c>
      <c r="AM797" s="43" t="s">
        <v>311</v>
      </c>
      <c r="AN797" s="95">
        <v>44774</v>
      </c>
      <c r="AO797" s="82"/>
    </row>
    <row r="798" spans="1:41" ht="15.6" hidden="1">
      <c r="A798" s="43">
        <v>13</v>
      </c>
      <c r="B798" s="43">
        <v>5329</v>
      </c>
      <c r="C798" s="43" t="s">
        <v>1</v>
      </c>
      <c r="D798" s="70" t="s">
        <v>2909</v>
      </c>
      <c r="E798" s="103">
        <v>44782</v>
      </c>
      <c r="F798" s="43" t="s">
        <v>38</v>
      </c>
      <c r="G798" s="43">
        <v>1924</v>
      </c>
      <c r="H798" s="167">
        <v>507</v>
      </c>
      <c r="I798" s="152">
        <v>44792</v>
      </c>
      <c r="J798" s="56" t="s">
        <v>3358</v>
      </c>
      <c r="K798" s="169" t="s">
        <v>2631</v>
      </c>
      <c r="L798" s="97" t="s">
        <v>2632</v>
      </c>
      <c r="M798" s="43"/>
      <c r="N798" s="70" t="s">
        <v>2633</v>
      </c>
      <c r="O798" s="70" t="s">
        <v>68</v>
      </c>
      <c r="P798" s="169">
        <v>180</v>
      </c>
      <c r="Q798" s="199">
        <v>17</v>
      </c>
      <c r="R798" s="42">
        <f t="shared" si="305"/>
        <v>3060</v>
      </c>
      <c r="S798" s="43" t="s">
        <v>1915</v>
      </c>
      <c r="T798" s="133" t="str">
        <f t="shared" si="334"/>
        <v xml:space="preserve">  </v>
      </c>
      <c r="U798" s="133">
        <f t="shared" si="334"/>
        <v>3060</v>
      </c>
      <c r="V798" s="133" t="str">
        <f t="shared" si="334"/>
        <v xml:space="preserve">  </v>
      </c>
      <c r="W798" s="133"/>
      <c r="X798" s="133"/>
      <c r="Y798" s="133"/>
      <c r="Z798" s="133" t="str">
        <f t="shared" si="334"/>
        <v xml:space="preserve">  </v>
      </c>
      <c r="AA798" s="133" t="str">
        <f t="shared" si="334"/>
        <v xml:space="preserve">  </v>
      </c>
      <c r="AB798" s="133" t="str">
        <f t="shared" si="334"/>
        <v xml:space="preserve">  </v>
      </c>
      <c r="AC798" s="133" t="str">
        <f t="shared" si="334"/>
        <v xml:space="preserve">  </v>
      </c>
      <c r="AD798" s="133" t="str">
        <f t="shared" si="334"/>
        <v xml:space="preserve">  </v>
      </c>
      <c r="AE798" s="133"/>
      <c r="AF798" s="133" t="str">
        <f t="shared" si="334"/>
        <v xml:space="preserve">  </v>
      </c>
      <c r="AG798" s="133" t="str">
        <f t="shared" si="334"/>
        <v xml:space="preserve">  </v>
      </c>
      <c r="AH798" s="133" t="str">
        <f t="shared" si="334"/>
        <v xml:space="preserve">  </v>
      </c>
      <c r="AI798" s="43">
        <f t="shared" si="314"/>
        <v>3060</v>
      </c>
      <c r="AJ798" s="43"/>
      <c r="AK798" s="239">
        <v>1888</v>
      </c>
      <c r="AL798" s="42">
        <f t="shared" si="315"/>
        <v>3060</v>
      </c>
      <c r="AM798" s="43" t="s">
        <v>311</v>
      </c>
      <c r="AN798" s="95">
        <v>44774</v>
      </c>
      <c r="AO798" s="82"/>
    </row>
    <row r="799" spans="1:41" ht="15.6" hidden="1">
      <c r="A799" s="43">
        <v>13</v>
      </c>
      <c r="B799" s="43">
        <v>5329</v>
      </c>
      <c r="C799" s="43" t="s">
        <v>1</v>
      </c>
      <c r="D799" s="70" t="s">
        <v>2909</v>
      </c>
      <c r="E799" s="103">
        <v>44782</v>
      </c>
      <c r="F799" s="43" t="s">
        <v>38</v>
      </c>
      <c r="G799" s="43">
        <v>1924</v>
      </c>
      <c r="H799" s="167">
        <v>12173</v>
      </c>
      <c r="I799" s="152">
        <v>44792</v>
      </c>
      <c r="J799" s="56" t="s">
        <v>3359</v>
      </c>
      <c r="K799" s="169" t="s">
        <v>2631</v>
      </c>
      <c r="L799" s="97" t="s">
        <v>2632</v>
      </c>
      <c r="M799" s="43"/>
      <c r="N799" s="70" t="s">
        <v>2634</v>
      </c>
      <c r="O799" s="70" t="s">
        <v>68</v>
      </c>
      <c r="P799" s="169">
        <v>290</v>
      </c>
      <c r="Q799" s="199">
        <v>18</v>
      </c>
      <c r="R799" s="42">
        <f t="shared" si="305"/>
        <v>5220</v>
      </c>
      <c r="S799" s="43" t="s">
        <v>1917</v>
      </c>
      <c r="T799" s="133" t="str">
        <f t="shared" si="334"/>
        <v xml:space="preserve">  </v>
      </c>
      <c r="U799" s="133" t="str">
        <f t="shared" si="334"/>
        <v xml:space="preserve">  </v>
      </c>
      <c r="V799" s="133" t="str">
        <f t="shared" si="334"/>
        <v xml:space="preserve">  </v>
      </c>
      <c r="W799" s="133"/>
      <c r="X799" s="133"/>
      <c r="Y799" s="133"/>
      <c r="Z799" s="133">
        <f t="shared" si="334"/>
        <v>5220</v>
      </c>
      <c r="AA799" s="133" t="str">
        <f t="shared" si="334"/>
        <v xml:space="preserve">  </v>
      </c>
      <c r="AB799" s="133" t="str">
        <f t="shared" si="334"/>
        <v xml:space="preserve">  </v>
      </c>
      <c r="AC799" s="133" t="str">
        <f t="shared" si="334"/>
        <v xml:space="preserve">  </v>
      </c>
      <c r="AD799" s="133" t="str">
        <f t="shared" si="334"/>
        <v xml:space="preserve">  </v>
      </c>
      <c r="AE799" s="133"/>
      <c r="AF799" s="133" t="str">
        <f t="shared" si="334"/>
        <v xml:space="preserve">  </v>
      </c>
      <c r="AG799" s="133" t="str">
        <f t="shared" si="334"/>
        <v xml:space="preserve">  </v>
      </c>
      <c r="AH799" s="133" t="str">
        <f t="shared" si="334"/>
        <v xml:space="preserve">  </v>
      </c>
      <c r="AI799" s="43">
        <f t="shared" si="314"/>
        <v>5220</v>
      </c>
      <c r="AJ799" s="43"/>
      <c r="AK799" s="239">
        <v>1888</v>
      </c>
      <c r="AL799" s="42">
        <f t="shared" si="315"/>
        <v>5220</v>
      </c>
      <c r="AM799" s="43" t="s">
        <v>311</v>
      </c>
      <c r="AN799" s="95">
        <v>44774</v>
      </c>
      <c r="AO799" s="82"/>
    </row>
    <row r="800" spans="1:41" ht="15.6" hidden="1">
      <c r="A800" s="43">
        <v>13</v>
      </c>
      <c r="B800" s="43">
        <v>5329</v>
      </c>
      <c r="C800" s="43" t="s">
        <v>1</v>
      </c>
      <c r="D800" s="70" t="s">
        <v>2909</v>
      </c>
      <c r="E800" s="103">
        <v>44782</v>
      </c>
      <c r="F800" s="43" t="s">
        <v>38</v>
      </c>
      <c r="G800" s="43">
        <v>1924</v>
      </c>
      <c r="H800" s="167">
        <v>12173</v>
      </c>
      <c r="I800" s="152">
        <v>44792</v>
      </c>
      <c r="J800" s="56" t="s">
        <v>3359</v>
      </c>
      <c r="K800" s="169" t="s">
        <v>2631</v>
      </c>
      <c r="L800" s="97" t="s">
        <v>2632</v>
      </c>
      <c r="M800" s="43"/>
      <c r="N800" s="70" t="s">
        <v>2635</v>
      </c>
      <c r="O800" s="70" t="s">
        <v>68</v>
      </c>
      <c r="P800" s="169">
        <v>400</v>
      </c>
      <c r="Q800" s="199">
        <v>11</v>
      </c>
      <c r="R800" s="42">
        <f t="shared" si="305"/>
        <v>4400</v>
      </c>
      <c r="S800" s="43" t="s">
        <v>1915</v>
      </c>
      <c r="T800" s="133" t="str">
        <f t="shared" si="334"/>
        <v xml:space="preserve">  </v>
      </c>
      <c r="U800" s="133">
        <f t="shared" si="334"/>
        <v>4400</v>
      </c>
      <c r="V800" s="133" t="str">
        <f t="shared" si="334"/>
        <v xml:space="preserve">  </v>
      </c>
      <c r="W800" s="133"/>
      <c r="X800" s="133"/>
      <c r="Y800" s="133"/>
      <c r="Z800" s="133" t="str">
        <f t="shared" si="334"/>
        <v xml:space="preserve">  </v>
      </c>
      <c r="AA800" s="133" t="str">
        <f t="shared" si="334"/>
        <v xml:space="preserve">  </v>
      </c>
      <c r="AB800" s="133" t="str">
        <f t="shared" si="334"/>
        <v xml:space="preserve">  </v>
      </c>
      <c r="AC800" s="133" t="str">
        <f t="shared" si="334"/>
        <v xml:space="preserve">  </v>
      </c>
      <c r="AD800" s="133" t="str">
        <f t="shared" si="334"/>
        <v xml:space="preserve">  </v>
      </c>
      <c r="AE800" s="133"/>
      <c r="AF800" s="133" t="str">
        <f t="shared" si="334"/>
        <v xml:space="preserve">  </v>
      </c>
      <c r="AG800" s="133" t="str">
        <f t="shared" si="334"/>
        <v xml:space="preserve">  </v>
      </c>
      <c r="AH800" s="133" t="str">
        <f t="shared" si="334"/>
        <v xml:space="preserve">  </v>
      </c>
      <c r="AI800" s="43">
        <f t="shared" si="314"/>
        <v>4400</v>
      </c>
      <c r="AJ800" s="43"/>
      <c r="AK800" s="239">
        <v>1888</v>
      </c>
      <c r="AL800" s="42">
        <f t="shared" si="315"/>
        <v>4400</v>
      </c>
      <c r="AM800" s="43" t="s">
        <v>311</v>
      </c>
      <c r="AN800" s="95">
        <v>44774</v>
      </c>
      <c r="AO800" s="82"/>
    </row>
    <row r="801" spans="1:41" ht="15.6" hidden="1">
      <c r="A801" s="43">
        <v>14</v>
      </c>
      <c r="B801" s="43">
        <v>5406</v>
      </c>
      <c r="C801" s="43" t="s">
        <v>1</v>
      </c>
      <c r="D801" s="70" t="s">
        <v>2909</v>
      </c>
      <c r="E801" s="103">
        <v>44793</v>
      </c>
      <c r="F801" s="43" t="s">
        <v>38</v>
      </c>
      <c r="G801" s="43">
        <v>1956</v>
      </c>
      <c r="H801" s="167">
        <v>60821.919999999998</v>
      </c>
      <c r="I801" s="152">
        <v>44810</v>
      </c>
      <c r="J801" s="358" t="s">
        <v>3360</v>
      </c>
      <c r="K801" s="178" t="s">
        <v>2637</v>
      </c>
      <c r="L801" s="97" t="s">
        <v>2638</v>
      </c>
      <c r="M801" s="43"/>
      <c r="N801" s="70" t="s">
        <v>2636</v>
      </c>
      <c r="O801" s="70" t="s">
        <v>68</v>
      </c>
      <c r="P801" s="169">
        <v>3032</v>
      </c>
      <c r="Q801" s="199">
        <v>20.059999999999999</v>
      </c>
      <c r="R801" s="42">
        <f t="shared" si="305"/>
        <v>60821.919999999998</v>
      </c>
      <c r="S801" s="43" t="s">
        <v>1915</v>
      </c>
      <c r="T801" s="133" t="str">
        <f t="shared" si="334"/>
        <v xml:space="preserve">  </v>
      </c>
      <c r="U801" s="133">
        <f t="shared" si="334"/>
        <v>60821.919999999998</v>
      </c>
      <c r="V801" s="133" t="str">
        <f t="shared" si="334"/>
        <v xml:space="preserve">  </v>
      </c>
      <c r="W801" s="133"/>
      <c r="X801" s="133"/>
      <c r="Y801" s="133"/>
      <c r="Z801" s="133" t="str">
        <f t="shared" si="334"/>
        <v xml:space="preserve">  </v>
      </c>
      <c r="AA801" s="133" t="str">
        <f t="shared" si="334"/>
        <v xml:space="preserve">  </v>
      </c>
      <c r="AB801" s="133" t="str">
        <f t="shared" si="334"/>
        <v xml:space="preserve">  </v>
      </c>
      <c r="AC801" s="133" t="str">
        <f t="shared" si="334"/>
        <v xml:space="preserve">  </v>
      </c>
      <c r="AD801" s="133" t="str">
        <f t="shared" si="334"/>
        <v xml:space="preserve">  </v>
      </c>
      <c r="AE801" s="133"/>
      <c r="AF801" s="133" t="str">
        <f t="shared" si="334"/>
        <v xml:space="preserve">  </v>
      </c>
      <c r="AG801" s="133" t="str">
        <f t="shared" si="334"/>
        <v xml:space="preserve">  </v>
      </c>
      <c r="AH801" s="133" t="str">
        <f t="shared" si="334"/>
        <v xml:space="preserve">  </v>
      </c>
      <c r="AI801" s="43">
        <f t="shared" si="314"/>
        <v>60821.919999999998</v>
      </c>
      <c r="AJ801" s="43"/>
      <c r="AK801" s="43">
        <v>1992</v>
      </c>
      <c r="AL801" s="42">
        <f t="shared" si="315"/>
        <v>60821.919999999998</v>
      </c>
      <c r="AM801" s="43" t="s">
        <v>311</v>
      </c>
      <c r="AN801" s="95">
        <v>44774</v>
      </c>
      <c r="AO801" s="82"/>
    </row>
    <row r="802" spans="1:41" ht="15.6" hidden="1">
      <c r="A802" s="111"/>
      <c r="B802" s="111"/>
      <c r="C802" s="111" t="s">
        <v>2278</v>
      </c>
      <c r="D802" s="90"/>
      <c r="E802" s="111"/>
      <c r="F802" s="111"/>
      <c r="G802" s="111"/>
      <c r="H802" s="111"/>
      <c r="I802" s="111"/>
      <c r="J802" s="367"/>
      <c r="K802" s="111"/>
      <c r="L802" s="90"/>
      <c r="M802" s="111"/>
      <c r="N802" s="90"/>
      <c r="O802" s="111"/>
      <c r="P802" s="111"/>
      <c r="Q802" s="111"/>
      <c r="R802" s="91">
        <f>SUM(R737:R801)</f>
        <v>406604.3</v>
      </c>
      <c r="S802" s="111"/>
      <c r="T802" s="212">
        <f t="shared" ref="T802:AH802" si="335">SUBTOTAL(9,T737:T801)</f>
        <v>0</v>
      </c>
      <c r="U802" s="212">
        <f t="shared" si="335"/>
        <v>0</v>
      </c>
      <c r="V802" s="212">
        <f t="shared" si="335"/>
        <v>0</v>
      </c>
      <c r="W802" s="212"/>
      <c r="X802" s="212"/>
      <c r="Y802" s="212"/>
      <c r="Z802" s="212">
        <f t="shared" si="335"/>
        <v>0</v>
      </c>
      <c r="AA802" s="212">
        <f t="shared" si="335"/>
        <v>0</v>
      </c>
      <c r="AB802" s="212">
        <f t="shared" si="335"/>
        <v>0</v>
      </c>
      <c r="AC802" s="212">
        <f t="shared" si="335"/>
        <v>0</v>
      </c>
      <c r="AD802" s="212">
        <f t="shared" si="335"/>
        <v>0</v>
      </c>
      <c r="AE802" s="212"/>
      <c r="AF802" s="212">
        <f t="shared" si="335"/>
        <v>0</v>
      </c>
      <c r="AG802" s="212">
        <f t="shared" si="335"/>
        <v>0</v>
      </c>
      <c r="AH802" s="212">
        <f t="shared" si="335"/>
        <v>0</v>
      </c>
      <c r="AI802" s="91"/>
      <c r="AJ802" s="94"/>
      <c r="AK802" s="111"/>
      <c r="AL802" s="94"/>
      <c r="AM802" s="111" t="s">
        <v>311</v>
      </c>
      <c r="AN802" s="112">
        <v>44774</v>
      </c>
      <c r="AO802" s="82"/>
    </row>
    <row r="803" spans="1:41" ht="30" hidden="1">
      <c r="A803" s="43">
        <v>1</v>
      </c>
      <c r="B803" s="43">
        <v>1434</v>
      </c>
      <c r="C803" s="43" t="s">
        <v>2</v>
      </c>
      <c r="D803" s="70" t="s">
        <v>2580</v>
      </c>
      <c r="E803" s="103">
        <v>44776</v>
      </c>
      <c r="F803" s="43" t="s">
        <v>56</v>
      </c>
      <c r="G803" s="43">
        <v>591</v>
      </c>
      <c r="H803" s="219"/>
      <c r="I803" s="103"/>
      <c r="J803" s="56"/>
      <c r="K803" s="240" t="s">
        <v>2581</v>
      </c>
      <c r="L803" s="99" t="s">
        <v>2582</v>
      </c>
      <c r="M803" s="219"/>
      <c r="N803" s="70" t="s">
        <v>2579</v>
      </c>
      <c r="O803" s="43" t="s">
        <v>35</v>
      </c>
      <c r="P803" s="202">
        <v>1</v>
      </c>
      <c r="Q803" s="240">
        <v>3720</v>
      </c>
      <c r="R803" s="42">
        <f>P803*Q803</f>
        <v>3720</v>
      </c>
      <c r="S803" s="43" t="s">
        <v>1916</v>
      </c>
      <c r="T803" s="133" t="str">
        <f t="shared" ref="T803:AH804" si="336">IF($S803=T$15,$R803,"  ")</f>
        <v xml:space="preserve">  </v>
      </c>
      <c r="U803" s="133" t="str">
        <f t="shared" si="336"/>
        <v xml:space="preserve">  </v>
      </c>
      <c r="V803" s="133">
        <f t="shared" si="336"/>
        <v>3720</v>
      </c>
      <c r="W803" s="133"/>
      <c r="X803" s="133"/>
      <c r="Y803" s="133"/>
      <c r="Z803" s="133" t="str">
        <f t="shared" si="336"/>
        <v xml:space="preserve">  </v>
      </c>
      <c r="AA803" s="133" t="str">
        <f t="shared" si="336"/>
        <v xml:space="preserve">  </v>
      </c>
      <c r="AB803" s="133" t="str">
        <f t="shared" si="336"/>
        <v xml:space="preserve">  </v>
      </c>
      <c r="AC803" s="133" t="str">
        <f t="shared" si="336"/>
        <v xml:space="preserve">  </v>
      </c>
      <c r="AD803" s="133" t="str">
        <f t="shared" si="336"/>
        <v xml:space="preserve">  </v>
      </c>
      <c r="AE803" s="133"/>
      <c r="AF803" s="133" t="str">
        <f t="shared" si="336"/>
        <v xml:space="preserve">  </v>
      </c>
      <c r="AG803" s="133" t="str">
        <f t="shared" si="336"/>
        <v xml:space="preserve">  </v>
      </c>
      <c r="AH803" s="133" t="str">
        <f t="shared" si="336"/>
        <v xml:space="preserve">  </v>
      </c>
      <c r="AI803" s="43">
        <f>R803</f>
        <v>3720</v>
      </c>
      <c r="AJ803" s="43"/>
      <c r="AK803" s="43"/>
      <c r="AL803" s="42">
        <f>R803</f>
        <v>3720</v>
      </c>
      <c r="AM803" s="43" t="s">
        <v>311</v>
      </c>
      <c r="AN803" s="95">
        <v>44774</v>
      </c>
      <c r="AO803" s="82"/>
    </row>
    <row r="804" spans="1:41" ht="30" hidden="1">
      <c r="A804" s="43">
        <v>2</v>
      </c>
      <c r="B804" s="43">
        <v>1766</v>
      </c>
      <c r="C804" s="43" t="s">
        <v>2</v>
      </c>
      <c r="D804" s="70" t="s">
        <v>2567</v>
      </c>
      <c r="E804" s="103">
        <v>44774</v>
      </c>
      <c r="F804" s="43" t="s">
        <v>56</v>
      </c>
      <c r="G804" s="43">
        <v>716</v>
      </c>
      <c r="H804" s="219"/>
      <c r="I804" s="103"/>
      <c r="J804" s="56"/>
      <c r="K804" s="240" t="s">
        <v>2586</v>
      </c>
      <c r="L804" s="99" t="s">
        <v>2585</v>
      </c>
      <c r="M804" s="219"/>
      <c r="N804" s="70" t="s">
        <v>2584</v>
      </c>
      <c r="O804" s="43" t="s">
        <v>35</v>
      </c>
      <c r="P804" s="202">
        <v>1</v>
      </c>
      <c r="Q804" s="240">
        <v>12650</v>
      </c>
      <c r="R804" s="42">
        <f>P804*Q804</f>
        <v>12650</v>
      </c>
      <c r="S804" s="43" t="s">
        <v>1916</v>
      </c>
      <c r="T804" s="133" t="str">
        <f t="shared" si="336"/>
        <v xml:space="preserve">  </v>
      </c>
      <c r="U804" s="133" t="str">
        <f t="shared" si="336"/>
        <v xml:space="preserve">  </v>
      </c>
      <c r="V804" s="133">
        <f t="shared" si="336"/>
        <v>12650</v>
      </c>
      <c r="W804" s="133"/>
      <c r="X804" s="133"/>
      <c r="Y804" s="133"/>
      <c r="Z804" s="133" t="str">
        <f t="shared" si="336"/>
        <v xml:space="preserve">  </v>
      </c>
      <c r="AA804" s="133" t="str">
        <f t="shared" si="336"/>
        <v xml:space="preserve">  </v>
      </c>
      <c r="AB804" s="133" t="str">
        <f t="shared" si="336"/>
        <v xml:space="preserve">  </v>
      </c>
      <c r="AC804" s="133" t="str">
        <f t="shared" si="336"/>
        <v xml:space="preserve">  </v>
      </c>
      <c r="AD804" s="133" t="str">
        <f t="shared" si="336"/>
        <v xml:space="preserve">  </v>
      </c>
      <c r="AE804" s="133"/>
      <c r="AF804" s="133" t="str">
        <f t="shared" si="336"/>
        <v xml:space="preserve">  </v>
      </c>
      <c r="AG804" s="133" t="str">
        <f t="shared" si="336"/>
        <v xml:space="preserve">  </v>
      </c>
      <c r="AH804" s="133" t="str">
        <f t="shared" si="336"/>
        <v xml:space="preserve">  </v>
      </c>
      <c r="AI804" s="43">
        <f t="shared" ref="AI804:AI805" si="337">R804</f>
        <v>12650</v>
      </c>
      <c r="AJ804" s="43"/>
      <c r="AK804" s="43"/>
      <c r="AL804" s="42">
        <f t="shared" ref="AL804:AL805" si="338">R804</f>
        <v>12650</v>
      </c>
      <c r="AM804" s="43" t="s">
        <v>311</v>
      </c>
      <c r="AN804" s="95">
        <v>44774</v>
      </c>
      <c r="AO804" s="82"/>
    </row>
    <row r="805" spans="1:41" ht="30" hidden="1">
      <c r="A805" s="43">
        <v>3</v>
      </c>
      <c r="B805" s="43">
        <v>3968</v>
      </c>
      <c r="C805" s="43" t="s">
        <v>2</v>
      </c>
      <c r="D805" s="70" t="s">
        <v>2588</v>
      </c>
      <c r="E805" s="103">
        <v>44781</v>
      </c>
      <c r="F805" s="43" t="s">
        <v>56</v>
      </c>
      <c r="G805" s="43">
        <v>1502</v>
      </c>
      <c r="H805" s="219"/>
      <c r="I805" s="103"/>
      <c r="J805" s="56"/>
      <c r="K805" s="240" t="s">
        <v>2589</v>
      </c>
      <c r="L805" s="99" t="s">
        <v>2590</v>
      </c>
      <c r="M805" s="219"/>
      <c r="N805" s="70" t="s">
        <v>2591</v>
      </c>
      <c r="O805" s="43" t="s">
        <v>35</v>
      </c>
      <c r="P805" s="202">
        <v>1</v>
      </c>
      <c r="Q805" s="240">
        <v>32850</v>
      </c>
      <c r="R805" s="42">
        <f t="shared" ref="R805" si="339">P805*Q805</f>
        <v>32850</v>
      </c>
      <c r="S805" s="43" t="s">
        <v>1916</v>
      </c>
      <c r="T805" s="133"/>
      <c r="U805" s="133"/>
      <c r="V805" s="133">
        <f>IF($S805=V$15,$R805,"  ")</f>
        <v>32850</v>
      </c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43">
        <f t="shared" si="337"/>
        <v>32850</v>
      </c>
      <c r="AJ805" s="43"/>
      <c r="AK805" s="43"/>
      <c r="AL805" s="42">
        <f t="shared" si="338"/>
        <v>32850</v>
      </c>
      <c r="AM805" s="43" t="s">
        <v>311</v>
      </c>
      <c r="AN805" s="95">
        <v>44774</v>
      </c>
      <c r="AO805" s="82"/>
    </row>
    <row r="806" spans="1:41" ht="15.6" hidden="1">
      <c r="A806" s="111"/>
      <c r="B806" s="111"/>
      <c r="C806" s="111" t="s">
        <v>2300</v>
      </c>
      <c r="D806" s="90"/>
      <c r="E806" s="111"/>
      <c r="F806" s="111"/>
      <c r="G806" s="111"/>
      <c r="H806" s="111"/>
      <c r="I806" s="111"/>
      <c r="J806" s="367"/>
      <c r="K806" s="111"/>
      <c r="L806" s="90"/>
      <c r="M806" s="111"/>
      <c r="N806" s="90"/>
      <c r="O806" s="111"/>
      <c r="P806" s="111"/>
      <c r="Q806" s="111"/>
      <c r="R806" s="91">
        <f>SUM(R803:R805)</f>
        <v>49220</v>
      </c>
      <c r="S806" s="111"/>
      <c r="T806" s="212">
        <f t="shared" ref="T806:AH806" si="340">SUBTOTAL(9,T803:T805)</f>
        <v>0</v>
      </c>
      <c r="U806" s="212">
        <f t="shared" si="340"/>
        <v>0</v>
      </c>
      <c r="V806" s="212">
        <f t="shared" si="340"/>
        <v>0</v>
      </c>
      <c r="W806" s="212"/>
      <c r="X806" s="212"/>
      <c r="Y806" s="212"/>
      <c r="Z806" s="212">
        <f t="shared" si="340"/>
        <v>0</v>
      </c>
      <c r="AA806" s="212">
        <f t="shared" si="340"/>
        <v>0</v>
      </c>
      <c r="AB806" s="212">
        <f t="shared" si="340"/>
        <v>0</v>
      </c>
      <c r="AC806" s="212">
        <f t="shared" si="340"/>
        <v>0</v>
      </c>
      <c r="AD806" s="212">
        <f t="shared" si="340"/>
        <v>0</v>
      </c>
      <c r="AE806" s="212"/>
      <c r="AF806" s="212">
        <f t="shared" si="340"/>
        <v>0</v>
      </c>
      <c r="AG806" s="212">
        <f t="shared" si="340"/>
        <v>0</v>
      </c>
      <c r="AH806" s="212">
        <f t="shared" si="340"/>
        <v>0</v>
      </c>
      <c r="AI806" s="91"/>
      <c r="AJ806" s="94"/>
      <c r="AK806" s="111"/>
      <c r="AL806" s="94"/>
      <c r="AM806" s="111" t="s">
        <v>311</v>
      </c>
      <c r="AN806" s="112">
        <v>44774</v>
      </c>
      <c r="AO806" s="82"/>
    </row>
    <row r="807" spans="1:41" ht="30" hidden="1">
      <c r="A807" s="43">
        <v>1</v>
      </c>
      <c r="B807" s="43">
        <v>5408</v>
      </c>
      <c r="C807" s="43" t="s">
        <v>2497</v>
      </c>
      <c r="D807" s="70" t="s">
        <v>2498</v>
      </c>
      <c r="E807" s="103">
        <v>44781</v>
      </c>
      <c r="F807" s="43" t="s">
        <v>1924</v>
      </c>
      <c r="G807" s="43">
        <v>450</v>
      </c>
      <c r="H807" s="219"/>
      <c r="I807" s="43"/>
      <c r="J807" s="56"/>
      <c r="K807" s="223"/>
      <c r="L807" s="70" t="s">
        <v>93</v>
      </c>
      <c r="M807" s="224"/>
      <c r="N807" s="99" t="s">
        <v>2685</v>
      </c>
      <c r="O807" s="192" t="s">
        <v>59</v>
      </c>
      <c r="P807" s="200">
        <v>1</v>
      </c>
      <c r="Q807" s="240">
        <v>54624.34</v>
      </c>
      <c r="R807" s="42">
        <v>44724.34</v>
      </c>
      <c r="S807" s="43" t="s">
        <v>1914</v>
      </c>
      <c r="T807" s="133">
        <f t="shared" ref="T807:AH807" si="341">IF($S807=T$15,$R807,"  ")</f>
        <v>44724.34</v>
      </c>
      <c r="U807" s="133" t="str">
        <f t="shared" si="341"/>
        <v xml:space="preserve">  </v>
      </c>
      <c r="V807" s="133" t="str">
        <f t="shared" si="341"/>
        <v xml:space="preserve">  </v>
      </c>
      <c r="W807" s="133"/>
      <c r="X807" s="133"/>
      <c r="Y807" s="133"/>
      <c r="Z807" s="133" t="str">
        <f t="shared" si="341"/>
        <v xml:space="preserve">  </v>
      </c>
      <c r="AA807" s="133" t="str">
        <f t="shared" si="341"/>
        <v xml:space="preserve">  </v>
      </c>
      <c r="AB807" s="133" t="str">
        <f t="shared" si="341"/>
        <v xml:space="preserve">  </v>
      </c>
      <c r="AC807" s="133" t="str">
        <f t="shared" si="341"/>
        <v xml:space="preserve">  </v>
      </c>
      <c r="AD807" s="133" t="str">
        <f t="shared" si="341"/>
        <v xml:space="preserve">  </v>
      </c>
      <c r="AE807" s="133"/>
      <c r="AF807" s="133" t="str">
        <f t="shared" si="341"/>
        <v xml:space="preserve">  </v>
      </c>
      <c r="AG807" s="133" t="str">
        <f t="shared" si="341"/>
        <v xml:space="preserve">  </v>
      </c>
      <c r="AH807" s="133" t="str">
        <f t="shared" si="341"/>
        <v xml:space="preserve">  </v>
      </c>
      <c r="AI807" s="42"/>
      <c r="AJ807" s="43">
        <f>+T807</f>
        <v>44724.34</v>
      </c>
      <c r="AK807" s="43"/>
      <c r="AL807" s="42">
        <f>R807</f>
        <v>44724.34</v>
      </c>
      <c r="AM807" s="43" t="s">
        <v>2506</v>
      </c>
      <c r="AN807" s="95">
        <v>44774</v>
      </c>
      <c r="AO807" s="82"/>
    </row>
    <row r="808" spans="1:41" ht="15.6" hidden="1">
      <c r="A808" s="43"/>
      <c r="B808" s="43"/>
      <c r="C808" s="43"/>
      <c r="D808" s="70"/>
      <c r="E808" s="103"/>
      <c r="F808" s="43"/>
      <c r="G808" s="43"/>
      <c r="H808" s="219"/>
      <c r="I808" s="43"/>
      <c r="J808" s="56"/>
      <c r="K808" s="223"/>
      <c r="L808" s="70"/>
      <c r="M808" s="224"/>
      <c r="N808" s="99"/>
      <c r="O808" s="192"/>
      <c r="P808" s="200"/>
      <c r="Q808" s="42"/>
      <c r="R808" s="42"/>
      <c r="S808" s="43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42"/>
      <c r="AJ808" s="43"/>
      <c r="AK808" s="43"/>
      <c r="AL808" s="42"/>
      <c r="AM808" s="43"/>
      <c r="AN808" s="95">
        <v>44774</v>
      </c>
      <c r="AO808" s="82"/>
    </row>
    <row r="809" spans="1:41" ht="15.6" hidden="1">
      <c r="A809" s="111"/>
      <c r="B809" s="111"/>
      <c r="C809" s="111" t="s">
        <v>2497</v>
      </c>
      <c r="D809" s="90"/>
      <c r="E809" s="111"/>
      <c r="F809" s="111"/>
      <c r="G809" s="111"/>
      <c r="H809" s="111"/>
      <c r="I809" s="111"/>
      <c r="J809" s="367"/>
      <c r="K809" s="111"/>
      <c r="L809" s="90"/>
      <c r="M809" s="111"/>
      <c r="N809" s="90"/>
      <c r="O809" s="111"/>
      <c r="P809" s="111"/>
      <c r="Q809" s="111"/>
      <c r="R809" s="91">
        <f>SUM(R807:R808)</f>
        <v>44724.34</v>
      </c>
      <c r="S809" s="111"/>
      <c r="T809" s="212">
        <f t="shared" ref="T809:AH809" si="342">SUBTOTAL(9,T807)</f>
        <v>0</v>
      </c>
      <c r="U809" s="212">
        <f t="shared" si="342"/>
        <v>0</v>
      </c>
      <c r="V809" s="212">
        <f t="shared" si="342"/>
        <v>0</v>
      </c>
      <c r="W809" s="212"/>
      <c r="X809" s="212"/>
      <c r="Y809" s="212"/>
      <c r="Z809" s="212">
        <f t="shared" si="342"/>
        <v>0</v>
      </c>
      <c r="AA809" s="212">
        <f t="shared" si="342"/>
        <v>0</v>
      </c>
      <c r="AB809" s="212">
        <f t="shared" si="342"/>
        <v>0</v>
      </c>
      <c r="AC809" s="212">
        <f t="shared" si="342"/>
        <v>0</v>
      </c>
      <c r="AD809" s="212">
        <f t="shared" si="342"/>
        <v>0</v>
      </c>
      <c r="AE809" s="212"/>
      <c r="AF809" s="212">
        <f t="shared" si="342"/>
        <v>0</v>
      </c>
      <c r="AG809" s="212">
        <f t="shared" si="342"/>
        <v>0</v>
      </c>
      <c r="AH809" s="212">
        <f t="shared" si="342"/>
        <v>0</v>
      </c>
      <c r="AI809" s="91"/>
      <c r="AJ809" s="94"/>
      <c r="AK809" s="111"/>
      <c r="AL809" s="94"/>
      <c r="AM809" s="111" t="s">
        <v>311</v>
      </c>
      <c r="AN809" s="112">
        <v>44774</v>
      </c>
      <c r="AO809" s="82"/>
    </row>
    <row r="810" spans="1:41" ht="15.6" hidden="1">
      <c r="A810" s="225">
        <v>1</v>
      </c>
      <c r="B810" s="101">
        <v>5201</v>
      </c>
      <c r="C810" s="101" t="s">
        <v>4</v>
      </c>
      <c r="D810" s="102" t="s">
        <v>2620</v>
      </c>
      <c r="E810" s="103">
        <v>44796</v>
      </c>
      <c r="F810" s="101" t="s">
        <v>38</v>
      </c>
      <c r="G810" s="241">
        <v>1888</v>
      </c>
      <c r="H810" s="43"/>
      <c r="I810" s="103"/>
      <c r="J810" s="56"/>
      <c r="K810" s="240" t="s">
        <v>2621</v>
      </c>
      <c r="L810" s="70" t="s">
        <v>2180</v>
      </c>
      <c r="M810" s="43"/>
      <c r="N810" s="99" t="s">
        <v>2622</v>
      </c>
      <c r="O810" s="70" t="s">
        <v>68</v>
      </c>
      <c r="P810" s="117">
        <v>18</v>
      </c>
      <c r="Q810" s="117">
        <v>150</v>
      </c>
      <c r="R810" s="42">
        <f t="shared" ref="R810:R811" si="343">P810*Q810</f>
        <v>2700</v>
      </c>
      <c r="S810" s="101" t="s">
        <v>1915</v>
      </c>
      <c r="T810" s="229" t="str">
        <f t="shared" ref="T810:AH811" si="344">IF($S810=T$15,$R810,"  ")</f>
        <v xml:space="preserve">  </v>
      </c>
      <c r="U810" s="229">
        <f t="shared" si="344"/>
        <v>2700</v>
      </c>
      <c r="V810" s="229" t="str">
        <f t="shared" si="344"/>
        <v xml:space="preserve">  </v>
      </c>
      <c r="W810" s="229"/>
      <c r="X810" s="229"/>
      <c r="Y810" s="229"/>
      <c r="Z810" s="229" t="str">
        <f t="shared" si="344"/>
        <v xml:space="preserve">  </v>
      </c>
      <c r="AA810" s="229" t="str">
        <f t="shared" si="344"/>
        <v xml:space="preserve">  </v>
      </c>
      <c r="AB810" s="229" t="str">
        <f t="shared" si="344"/>
        <v xml:space="preserve">  </v>
      </c>
      <c r="AC810" s="229" t="str">
        <f t="shared" si="344"/>
        <v xml:space="preserve">  </v>
      </c>
      <c r="AD810" s="229" t="str">
        <f t="shared" si="344"/>
        <v xml:space="preserve">  </v>
      </c>
      <c r="AE810" s="229"/>
      <c r="AF810" s="229" t="str">
        <f t="shared" si="344"/>
        <v xml:space="preserve">  </v>
      </c>
      <c r="AG810" s="229" t="str">
        <f t="shared" si="344"/>
        <v xml:space="preserve">  </v>
      </c>
      <c r="AH810" s="229" t="str">
        <f t="shared" si="344"/>
        <v xml:space="preserve">  </v>
      </c>
      <c r="AI810" s="46"/>
      <c r="AJ810" s="43">
        <f>+U810</f>
        <v>2700</v>
      </c>
      <c r="AK810" s="241">
        <v>1877</v>
      </c>
      <c r="AL810" s="46">
        <f>R810</f>
        <v>2700</v>
      </c>
      <c r="AM810" s="101" t="s">
        <v>311</v>
      </c>
      <c r="AN810" s="95">
        <v>44774</v>
      </c>
      <c r="AO810" s="82"/>
    </row>
    <row r="811" spans="1:41" ht="15.6" hidden="1">
      <c r="A811" s="43"/>
      <c r="B811" s="43"/>
      <c r="C811" s="43"/>
      <c r="D811" s="70"/>
      <c r="E811" s="103"/>
      <c r="F811" s="43"/>
      <c r="G811" s="43"/>
      <c r="H811" s="43"/>
      <c r="I811" s="103"/>
      <c r="J811" s="56"/>
      <c r="K811" s="43"/>
      <c r="L811" s="99"/>
      <c r="M811" s="43"/>
      <c r="N811" s="70"/>
      <c r="O811" s="43"/>
      <c r="P811" s="202"/>
      <c r="Q811" s="210"/>
      <c r="R811" s="42">
        <f t="shared" si="343"/>
        <v>0</v>
      </c>
      <c r="S811" s="43"/>
      <c r="T811" s="133" t="str">
        <f t="shared" si="344"/>
        <v xml:space="preserve">  </v>
      </c>
      <c r="U811" s="133" t="str">
        <f t="shared" si="344"/>
        <v xml:space="preserve">  </v>
      </c>
      <c r="V811" s="133" t="str">
        <f t="shared" si="344"/>
        <v xml:space="preserve">  </v>
      </c>
      <c r="W811" s="133"/>
      <c r="X811" s="133"/>
      <c r="Y811" s="133"/>
      <c r="Z811" s="133" t="str">
        <f t="shared" si="344"/>
        <v xml:space="preserve">  </v>
      </c>
      <c r="AA811" s="133" t="str">
        <f t="shared" si="344"/>
        <v xml:space="preserve">  </v>
      </c>
      <c r="AB811" s="133" t="str">
        <f t="shared" si="344"/>
        <v xml:space="preserve">  </v>
      </c>
      <c r="AC811" s="133" t="str">
        <f t="shared" si="344"/>
        <v xml:space="preserve">  </v>
      </c>
      <c r="AD811" s="133" t="str">
        <f t="shared" si="344"/>
        <v xml:space="preserve">  </v>
      </c>
      <c r="AE811" s="133"/>
      <c r="AF811" s="133" t="str">
        <f t="shared" si="344"/>
        <v xml:space="preserve">  </v>
      </c>
      <c r="AG811" s="133" t="str">
        <f t="shared" si="344"/>
        <v xml:space="preserve">  </v>
      </c>
      <c r="AH811" s="133" t="str">
        <f t="shared" si="344"/>
        <v xml:space="preserve">  </v>
      </c>
      <c r="AI811" s="42">
        <f t="shared" ref="AI811" si="345">R811</f>
        <v>0</v>
      </c>
      <c r="AJ811" s="42"/>
      <c r="AK811" s="43"/>
      <c r="AL811" s="42">
        <f t="shared" ref="AL811" si="346">R811</f>
        <v>0</v>
      </c>
      <c r="AM811" s="43" t="s">
        <v>311</v>
      </c>
      <c r="AN811" s="95">
        <v>44774</v>
      </c>
      <c r="AO811" s="82"/>
    </row>
    <row r="812" spans="1:41" ht="15.6" hidden="1">
      <c r="A812" s="111"/>
      <c r="B812" s="111"/>
      <c r="C812" s="111" t="s">
        <v>1953</v>
      </c>
      <c r="D812" s="90"/>
      <c r="E812" s="111"/>
      <c r="F812" s="111"/>
      <c r="G812" s="111"/>
      <c r="H812" s="111"/>
      <c r="I812" s="111"/>
      <c r="J812" s="367"/>
      <c r="K812" s="111"/>
      <c r="L812" s="90"/>
      <c r="M812" s="111"/>
      <c r="N812" s="90"/>
      <c r="O812" s="111"/>
      <c r="P812" s="111"/>
      <c r="Q812" s="111"/>
      <c r="R812" s="91">
        <f>SUM(R810:R811)</f>
        <v>2700</v>
      </c>
      <c r="S812" s="111"/>
      <c r="T812" s="212">
        <f t="shared" ref="T812:AH812" si="347">SUBTOTAL(9,T810:T811)</f>
        <v>0</v>
      </c>
      <c r="U812" s="212">
        <f t="shared" si="347"/>
        <v>0</v>
      </c>
      <c r="V812" s="212">
        <f t="shared" si="347"/>
        <v>0</v>
      </c>
      <c r="W812" s="212"/>
      <c r="X812" s="212"/>
      <c r="Y812" s="212"/>
      <c r="Z812" s="212">
        <f t="shared" si="347"/>
        <v>0</v>
      </c>
      <c r="AA812" s="212">
        <f t="shared" si="347"/>
        <v>0</v>
      </c>
      <c r="AB812" s="212">
        <f t="shared" si="347"/>
        <v>0</v>
      </c>
      <c r="AC812" s="212">
        <f t="shared" si="347"/>
        <v>0</v>
      </c>
      <c r="AD812" s="212">
        <f t="shared" si="347"/>
        <v>0</v>
      </c>
      <c r="AE812" s="212"/>
      <c r="AF812" s="212">
        <f t="shared" si="347"/>
        <v>0</v>
      </c>
      <c r="AG812" s="212">
        <f t="shared" si="347"/>
        <v>0</v>
      </c>
      <c r="AH812" s="212">
        <f t="shared" si="347"/>
        <v>0</v>
      </c>
      <c r="AI812" s="91"/>
      <c r="AJ812" s="94"/>
      <c r="AK812" s="111"/>
      <c r="AL812" s="94"/>
      <c r="AM812" s="111" t="s">
        <v>311</v>
      </c>
      <c r="AN812" s="112">
        <v>44774</v>
      </c>
      <c r="AO812" s="82"/>
    </row>
    <row r="813" spans="1:41" ht="15.6" hidden="1">
      <c r="A813" s="43"/>
      <c r="B813" s="43"/>
      <c r="C813" s="43"/>
      <c r="D813" s="70"/>
      <c r="E813" s="103"/>
      <c r="F813" s="43"/>
      <c r="G813" s="43"/>
      <c r="H813" s="219"/>
      <c r="I813" s="103"/>
      <c r="J813" s="56"/>
      <c r="K813" s="223"/>
      <c r="L813" s="70"/>
      <c r="M813" s="224"/>
      <c r="N813" s="70"/>
      <c r="O813" s="43"/>
      <c r="P813" s="202"/>
      <c r="Q813" s="55"/>
      <c r="R813" s="42">
        <f t="shared" ref="R813" si="348">P813*Q813</f>
        <v>0</v>
      </c>
      <c r="S813" s="43"/>
      <c r="T813" s="133" t="str">
        <f t="shared" ref="T813:AH813" si="349">IF($S813=T$15,$R813,"  ")</f>
        <v xml:space="preserve">  </v>
      </c>
      <c r="U813" s="133" t="str">
        <f t="shared" si="349"/>
        <v xml:space="preserve">  </v>
      </c>
      <c r="V813" s="133" t="str">
        <f t="shared" si="349"/>
        <v xml:space="preserve">  </v>
      </c>
      <c r="W813" s="133"/>
      <c r="X813" s="133"/>
      <c r="Y813" s="133"/>
      <c r="Z813" s="133" t="str">
        <f t="shared" si="349"/>
        <v xml:space="preserve">  </v>
      </c>
      <c r="AA813" s="133" t="str">
        <f t="shared" si="349"/>
        <v xml:space="preserve">  </v>
      </c>
      <c r="AB813" s="133" t="str">
        <f t="shared" si="349"/>
        <v xml:space="preserve">  </v>
      </c>
      <c r="AC813" s="133" t="str">
        <f t="shared" si="349"/>
        <v xml:space="preserve">  </v>
      </c>
      <c r="AD813" s="133" t="str">
        <f t="shared" si="349"/>
        <v xml:space="preserve">  </v>
      </c>
      <c r="AE813" s="133"/>
      <c r="AF813" s="133" t="str">
        <f t="shared" si="349"/>
        <v xml:space="preserve">  </v>
      </c>
      <c r="AG813" s="133" t="str">
        <f t="shared" si="349"/>
        <v xml:space="preserve">  </v>
      </c>
      <c r="AH813" s="133" t="str">
        <f t="shared" si="349"/>
        <v xml:space="preserve">  </v>
      </c>
      <c r="AI813" s="43"/>
      <c r="AJ813" s="42">
        <f t="shared" ref="AJ813" si="350">R813</f>
        <v>0</v>
      </c>
      <c r="AK813" s="43"/>
      <c r="AL813" s="42">
        <f>R813</f>
        <v>0</v>
      </c>
      <c r="AM813" s="43" t="s">
        <v>311</v>
      </c>
      <c r="AN813" s="95">
        <v>44774</v>
      </c>
      <c r="AO813" s="82"/>
    </row>
    <row r="814" spans="1:41" ht="15.6" hidden="1">
      <c r="A814" s="111"/>
      <c r="B814" s="111"/>
      <c r="C814" s="111" t="s">
        <v>2172</v>
      </c>
      <c r="D814" s="90"/>
      <c r="E814" s="111"/>
      <c r="F814" s="111"/>
      <c r="G814" s="111"/>
      <c r="H814" s="111"/>
      <c r="I814" s="111"/>
      <c r="J814" s="367"/>
      <c r="K814" s="111"/>
      <c r="L814" s="90"/>
      <c r="M814" s="111"/>
      <c r="N814" s="90"/>
      <c r="O814" s="111"/>
      <c r="P814" s="111"/>
      <c r="Q814" s="111"/>
      <c r="R814" s="91">
        <f>SUM(R813:R813)</f>
        <v>0</v>
      </c>
      <c r="S814" s="111"/>
      <c r="T814" s="212">
        <f t="shared" ref="T814:AH814" si="351">SUBTOTAL(9,T813:T813)</f>
        <v>0</v>
      </c>
      <c r="U814" s="212">
        <f t="shared" si="351"/>
        <v>0</v>
      </c>
      <c r="V814" s="212">
        <f t="shared" si="351"/>
        <v>0</v>
      </c>
      <c r="W814" s="212"/>
      <c r="X814" s="212"/>
      <c r="Y814" s="212"/>
      <c r="Z814" s="212">
        <f t="shared" si="351"/>
        <v>0</v>
      </c>
      <c r="AA814" s="212">
        <f t="shared" si="351"/>
        <v>0</v>
      </c>
      <c r="AB814" s="212">
        <f t="shared" si="351"/>
        <v>0</v>
      </c>
      <c r="AC814" s="212">
        <f t="shared" si="351"/>
        <v>0</v>
      </c>
      <c r="AD814" s="212">
        <f t="shared" si="351"/>
        <v>0</v>
      </c>
      <c r="AE814" s="212"/>
      <c r="AF814" s="212">
        <f t="shared" si="351"/>
        <v>0</v>
      </c>
      <c r="AG814" s="212">
        <f t="shared" si="351"/>
        <v>0</v>
      </c>
      <c r="AH814" s="212">
        <f t="shared" si="351"/>
        <v>0</v>
      </c>
      <c r="AI814" s="91"/>
      <c r="AJ814" s="94"/>
      <c r="AK814" s="111"/>
      <c r="AL814" s="94"/>
      <c r="AM814" s="111" t="s">
        <v>311</v>
      </c>
      <c r="AN814" s="112">
        <v>44774</v>
      </c>
      <c r="AO814" s="82"/>
    </row>
    <row r="815" spans="1:41" ht="30" hidden="1">
      <c r="A815" s="43">
        <v>1</v>
      </c>
      <c r="B815" s="43">
        <v>5408</v>
      </c>
      <c r="C815" s="43" t="s">
        <v>2497</v>
      </c>
      <c r="D815" s="70" t="s">
        <v>2498</v>
      </c>
      <c r="E815" s="103">
        <v>44781</v>
      </c>
      <c r="F815" s="43" t="s">
        <v>1924</v>
      </c>
      <c r="G815" s="43">
        <v>450</v>
      </c>
      <c r="H815" s="219"/>
      <c r="I815" s="103"/>
      <c r="J815" s="56"/>
      <c r="K815" s="223"/>
      <c r="L815" s="99" t="s">
        <v>2504</v>
      </c>
      <c r="M815" s="224"/>
      <c r="N815" s="70" t="s">
        <v>2502</v>
      </c>
      <c r="O815" s="43" t="s">
        <v>31</v>
      </c>
      <c r="P815" s="43">
        <v>1</v>
      </c>
      <c r="Q815" s="55">
        <v>3200</v>
      </c>
      <c r="R815" s="42">
        <f t="shared" ref="R815" si="352">P815*Q815</f>
        <v>3200</v>
      </c>
      <c r="S815" s="43" t="s">
        <v>1914</v>
      </c>
      <c r="T815" s="133">
        <f t="shared" ref="T815:AH815" si="353">IF($S815=T$15,$R815,"  ")</f>
        <v>3200</v>
      </c>
      <c r="U815" s="133" t="str">
        <f t="shared" si="353"/>
        <v xml:space="preserve">  </v>
      </c>
      <c r="V815" s="133" t="str">
        <f t="shared" si="353"/>
        <v xml:space="preserve">  </v>
      </c>
      <c r="W815" s="133"/>
      <c r="X815" s="133"/>
      <c r="Y815" s="133"/>
      <c r="Z815" s="133" t="str">
        <f t="shared" si="353"/>
        <v xml:space="preserve">  </v>
      </c>
      <c r="AA815" s="133" t="str">
        <f t="shared" si="353"/>
        <v xml:space="preserve">  </v>
      </c>
      <c r="AB815" s="133" t="str">
        <f t="shared" si="353"/>
        <v xml:space="preserve">  </v>
      </c>
      <c r="AC815" s="133" t="str">
        <f t="shared" si="353"/>
        <v xml:space="preserve">  </v>
      </c>
      <c r="AD815" s="133" t="str">
        <f t="shared" si="353"/>
        <v xml:space="preserve">  </v>
      </c>
      <c r="AE815" s="133"/>
      <c r="AF815" s="133" t="str">
        <f t="shared" si="353"/>
        <v xml:space="preserve">  </v>
      </c>
      <c r="AG815" s="133" t="str">
        <f t="shared" si="353"/>
        <v xml:space="preserve">  </v>
      </c>
      <c r="AH815" s="133" t="str">
        <f t="shared" si="353"/>
        <v xml:space="preserve">  </v>
      </c>
      <c r="AI815" s="43"/>
      <c r="AJ815" s="43">
        <f>R815</f>
        <v>3200</v>
      </c>
      <c r="AK815" s="43"/>
      <c r="AL815" s="42">
        <f>R815</f>
        <v>3200</v>
      </c>
      <c r="AM815" s="43" t="s">
        <v>2506</v>
      </c>
      <c r="AN815" s="95">
        <v>44774</v>
      </c>
      <c r="AO815" s="82"/>
    </row>
    <row r="816" spans="1:41" ht="15.6" hidden="1">
      <c r="A816" s="111"/>
      <c r="B816" s="111"/>
      <c r="C816" s="111" t="s">
        <v>2501</v>
      </c>
      <c r="D816" s="90"/>
      <c r="E816" s="111"/>
      <c r="F816" s="111"/>
      <c r="G816" s="111"/>
      <c r="H816" s="111"/>
      <c r="I816" s="111"/>
      <c r="J816" s="367"/>
      <c r="K816" s="111"/>
      <c r="L816" s="90"/>
      <c r="M816" s="111"/>
      <c r="N816" s="90"/>
      <c r="O816" s="111"/>
      <c r="P816" s="111"/>
      <c r="Q816" s="111"/>
      <c r="R816" s="91">
        <f>SUM(R815)</f>
        <v>3200</v>
      </c>
      <c r="S816" s="111"/>
      <c r="T816" s="212">
        <f>SUBTOTAL(9,T815)</f>
        <v>0</v>
      </c>
      <c r="U816" s="212">
        <f t="shared" ref="U816:AH816" si="354">SUBTOTAL(9,U815)</f>
        <v>0</v>
      </c>
      <c r="V816" s="212">
        <f t="shared" si="354"/>
        <v>0</v>
      </c>
      <c r="W816" s="212"/>
      <c r="X816" s="212"/>
      <c r="Y816" s="212"/>
      <c r="Z816" s="212">
        <f t="shared" si="354"/>
        <v>0</v>
      </c>
      <c r="AA816" s="212">
        <f t="shared" si="354"/>
        <v>0</v>
      </c>
      <c r="AB816" s="212">
        <f t="shared" si="354"/>
        <v>0</v>
      </c>
      <c r="AC816" s="212">
        <f t="shared" si="354"/>
        <v>0</v>
      </c>
      <c r="AD816" s="212">
        <f t="shared" si="354"/>
        <v>0</v>
      </c>
      <c r="AE816" s="212"/>
      <c r="AF816" s="212">
        <f t="shared" si="354"/>
        <v>0</v>
      </c>
      <c r="AG816" s="212">
        <f t="shared" si="354"/>
        <v>0</v>
      </c>
      <c r="AH816" s="212">
        <f t="shared" si="354"/>
        <v>0</v>
      </c>
      <c r="AI816" s="91"/>
      <c r="AJ816" s="94"/>
      <c r="AK816" s="111"/>
      <c r="AL816" s="94"/>
      <c r="AM816" s="111" t="s">
        <v>311</v>
      </c>
      <c r="AN816" s="112">
        <v>44774</v>
      </c>
      <c r="AO816" s="82"/>
    </row>
    <row r="817" spans="1:41" ht="15.6" hidden="1">
      <c r="A817" s="43">
        <v>1</v>
      </c>
      <c r="B817" s="43"/>
      <c r="C817" s="43"/>
      <c r="D817" s="70"/>
      <c r="E817" s="103"/>
      <c r="F817" s="43"/>
      <c r="G817" s="43"/>
      <c r="H817" s="219"/>
      <c r="I817" s="103"/>
      <c r="J817" s="56"/>
      <c r="K817" s="223"/>
      <c r="L817" s="99"/>
      <c r="M817" s="224"/>
      <c r="N817" s="70"/>
      <c r="O817" s="43"/>
      <c r="P817" s="43"/>
      <c r="Q817" s="55"/>
      <c r="R817" s="42">
        <f t="shared" ref="R817" si="355">P817*Q817</f>
        <v>0</v>
      </c>
      <c r="S817" s="43"/>
      <c r="T817" s="133" t="str">
        <f t="shared" ref="T817:AH817" si="356">IF($S817=T$15,$R817,"  ")</f>
        <v xml:space="preserve">  </v>
      </c>
      <c r="U817" s="133" t="str">
        <f t="shared" si="356"/>
        <v xml:space="preserve">  </v>
      </c>
      <c r="V817" s="133" t="str">
        <f t="shared" si="356"/>
        <v xml:space="preserve">  </v>
      </c>
      <c r="W817" s="133"/>
      <c r="X817" s="133"/>
      <c r="Y817" s="133"/>
      <c r="Z817" s="133" t="str">
        <f t="shared" si="356"/>
        <v xml:space="preserve">  </v>
      </c>
      <c r="AA817" s="133" t="str">
        <f t="shared" si="356"/>
        <v xml:space="preserve">  </v>
      </c>
      <c r="AB817" s="133" t="str">
        <f t="shared" si="356"/>
        <v xml:space="preserve">  </v>
      </c>
      <c r="AC817" s="133" t="str">
        <f t="shared" si="356"/>
        <v xml:space="preserve">  </v>
      </c>
      <c r="AD817" s="133" t="str">
        <f t="shared" si="356"/>
        <v xml:space="preserve">  </v>
      </c>
      <c r="AE817" s="133"/>
      <c r="AF817" s="133" t="str">
        <f t="shared" si="356"/>
        <v xml:space="preserve">  </v>
      </c>
      <c r="AG817" s="133" t="str">
        <f t="shared" si="356"/>
        <v xml:space="preserve">  </v>
      </c>
      <c r="AH817" s="133" t="str">
        <f t="shared" si="356"/>
        <v xml:space="preserve">  </v>
      </c>
      <c r="AI817" s="43"/>
      <c r="AJ817" s="42">
        <f>R817</f>
        <v>0</v>
      </c>
      <c r="AK817" s="43"/>
      <c r="AL817" s="42">
        <f>R817</f>
        <v>0</v>
      </c>
      <c r="AM817" s="43" t="s">
        <v>311</v>
      </c>
      <c r="AN817" s="95">
        <v>44774</v>
      </c>
      <c r="AO817" s="82"/>
    </row>
    <row r="818" spans="1:41" ht="15.6" hidden="1">
      <c r="A818" s="111"/>
      <c r="B818" s="111"/>
      <c r="C818" s="111" t="s">
        <v>1953</v>
      </c>
      <c r="D818" s="90"/>
      <c r="E818" s="111"/>
      <c r="F818" s="111"/>
      <c r="G818" s="111"/>
      <c r="H818" s="111"/>
      <c r="I818" s="111"/>
      <c r="J818" s="367"/>
      <c r="K818" s="111"/>
      <c r="L818" s="90"/>
      <c r="M818" s="111"/>
      <c r="N818" s="90"/>
      <c r="O818" s="111"/>
      <c r="P818" s="111"/>
      <c r="Q818" s="111"/>
      <c r="R818" s="91">
        <f>SUM(R817:R817)</f>
        <v>0</v>
      </c>
      <c r="S818" s="111"/>
      <c r="T818" s="212">
        <f t="shared" ref="T818:AH818" si="357">SUBTOTAL(9,T817:T817)</f>
        <v>0</v>
      </c>
      <c r="U818" s="212">
        <f t="shared" si="357"/>
        <v>0</v>
      </c>
      <c r="V818" s="212">
        <f t="shared" si="357"/>
        <v>0</v>
      </c>
      <c r="W818" s="212"/>
      <c r="X818" s="212"/>
      <c r="Y818" s="212"/>
      <c r="Z818" s="212">
        <f t="shared" si="357"/>
        <v>0</v>
      </c>
      <c r="AA818" s="212">
        <f t="shared" si="357"/>
        <v>0</v>
      </c>
      <c r="AB818" s="212">
        <f t="shared" si="357"/>
        <v>0</v>
      </c>
      <c r="AC818" s="212">
        <f t="shared" si="357"/>
        <v>0</v>
      </c>
      <c r="AD818" s="212">
        <f t="shared" si="357"/>
        <v>0</v>
      </c>
      <c r="AE818" s="212"/>
      <c r="AF818" s="212">
        <f t="shared" si="357"/>
        <v>0</v>
      </c>
      <c r="AG818" s="212">
        <f t="shared" si="357"/>
        <v>0</v>
      </c>
      <c r="AH818" s="212">
        <f t="shared" si="357"/>
        <v>0</v>
      </c>
      <c r="AI818" s="91"/>
      <c r="AJ818" s="94"/>
      <c r="AK818" s="111"/>
      <c r="AL818" s="94"/>
      <c r="AM818" s="111" t="s">
        <v>311</v>
      </c>
      <c r="AN818" s="112">
        <v>44774</v>
      </c>
      <c r="AO818" s="82"/>
    </row>
    <row r="819" spans="1:41" ht="15.6" hidden="1">
      <c r="A819" s="43"/>
      <c r="B819" s="43"/>
      <c r="C819" s="43"/>
      <c r="D819" s="70"/>
      <c r="E819" s="103"/>
      <c r="F819" s="43"/>
      <c r="G819" s="43"/>
      <c r="H819" s="219"/>
      <c r="I819" s="103"/>
      <c r="J819" s="56"/>
      <c r="K819" s="223"/>
      <c r="L819" s="99"/>
      <c r="M819" s="224"/>
      <c r="N819" s="70"/>
      <c r="O819" s="43"/>
      <c r="P819" s="43"/>
      <c r="Q819" s="55"/>
      <c r="R819" s="42">
        <f t="shared" ref="R819" si="358">P819*Q819</f>
        <v>0</v>
      </c>
      <c r="S819" s="43"/>
      <c r="T819" s="133" t="str">
        <f t="shared" ref="T819:AH819" si="359">IF($S819=T$15,$R819,"  ")</f>
        <v xml:space="preserve">  </v>
      </c>
      <c r="U819" s="133" t="str">
        <f t="shared" si="359"/>
        <v xml:space="preserve">  </v>
      </c>
      <c r="V819" s="133" t="str">
        <f t="shared" si="359"/>
        <v xml:space="preserve">  </v>
      </c>
      <c r="W819" s="133"/>
      <c r="X819" s="133"/>
      <c r="Y819" s="133"/>
      <c r="Z819" s="133" t="str">
        <f t="shared" si="359"/>
        <v xml:space="preserve">  </v>
      </c>
      <c r="AA819" s="133" t="str">
        <f t="shared" si="359"/>
        <v xml:space="preserve">  </v>
      </c>
      <c r="AB819" s="133" t="str">
        <f t="shared" si="359"/>
        <v xml:space="preserve">  </v>
      </c>
      <c r="AC819" s="133" t="str">
        <f t="shared" si="359"/>
        <v xml:space="preserve">  </v>
      </c>
      <c r="AD819" s="133" t="str">
        <f t="shared" si="359"/>
        <v xml:space="preserve">  </v>
      </c>
      <c r="AE819" s="133"/>
      <c r="AF819" s="133" t="str">
        <f t="shared" si="359"/>
        <v xml:space="preserve">  </v>
      </c>
      <c r="AG819" s="133" t="str">
        <f t="shared" si="359"/>
        <v xml:space="preserve">  </v>
      </c>
      <c r="AH819" s="133" t="str">
        <f t="shared" si="359"/>
        <v xml:space="preserve">  </v>
      </c>
      <c r="AI819" s="43"/>
      <c r="AJ819" s="42">
        <f>R819</f>
        <v>0</v>
      </c>
      <c r="AK819" s="43"/>
      <c r="AL819" s="42">
        <f>R819</f>
        <v>0</v>
      </c>
      <c r="AM819" s="43" t="s">
        <v>311</v>
      </c>
      <c r="AN819" s="95">
        <v>44774</v>
      </c>
      <c r="AO819" s="82"/>
    </row>
    <row r="820" spans="1:41" ht="15.6" hidden="1">
      <c r="A820" s="111"/>
      <c r="B820" s="111"/>
      <c r="C820" s="111" t="s">
        <v>2172</v>
      </c>
      <c r="D820" s="90"/>
      <c r="E820" s="111"/>
      <c r="F820" s="111"/>
      <c r="G820" s="111"/>
      <c r="H820" s="111"/>
      <c r="I820" s="111"/>
      <c r="J820" s="367"/>
      <c r="K820" s="111"/>
      <c r="L820" s="90"/>
      <c r="M820" s="111"/>
      <c r="N820" s="90"/>
      <c r="O820" s="111"/>
      <c r="P820" s="111"/>
      <c r="Q820" s="111"/>
      <c r="R820" s="91">
        <f>SUM(R819)</f>
        <v>0</v>
      </c>
      <c r="S820" s="111"/>
      <c r="T820" s="212">
        <f>SUBTOTAL(9,T819)</f>
        <v>0</v>
      </c>
      <c r="U820" s="212">
        <f t="shared" ref="U820:AC820" si="360">SUBTOTAL(9,U819)</f>
        <v>0</v>
      </c>
      <c r="V820" s="212">
        <f t="shared" si="360"/>
        <v>0</v>
      </c>
      <c r="W820" s="212"/>
      <c r="X820" s="212"/>
      <c r="Y820" s="212"/>
      <c r="Z820" s="212">
        <f t="shared" si="360"/>
        <v>0</v>
      </c>
      <c r="AA820" s="212">
        <f t="shared" si="360"/>
        <v>0</v>
      </c>
      <c r="AB820" s="212">
        <f t="shared" si="360"/>
        <v>0</v>
      </c>
      <c r="AC820" s="212">
        <f t="shared" si="360"/>
        <v>0</v>
      </c>
      <c r="AD820" s="212">
        <f>SUBTOTAL(9,AD819)</f>
        <v>0</v>
      </c>
      <c r="AE820" s="212"/>
      <c r="AF820" s="212">
        <f t="shared" ref="AF820:AH820" si="361">SUBTOTAL(9,AF819)</f>
        <v>0</v>
      </c>
      <c r="AG820" s="212">
        <f t="shared" si="361"/>
        <v>0</v>
      </c>
      <c r="AH820" s="212">
        <f t="shared" si="361"/>
        <v>0</v>
      </c>
      <c r="AI820" s="91"/>
      <c r="AJ820" s="94"/>
      <c r="AK820" s="111"/>
      <c r="AL820" s="94"/>
      <c r="AM820" s="111" t="s">
        <v>311</v>
      </c>
      <c r="AN820" s="112">
        <v>44774</v>
      </c>
      <c r="AO820" s="82"/>
    </row>
    <row r="821" spans="1:41" ht="15.6" hidden="1">
      <c r="A821" s="43"/>
      <c r="B821" s="43"/>
      <c r="C821" s="43"/>
      <c r="D821" s="70"/>
      <c r="E821" s="103"/>
      <c r="F821" s="43"/>
      <c r="G821" s="43"/>
      <c r="H821" s="219"/>
      <c r="I821" s="103"/>
      <c r="J821" s="56"/>
      <c r="K821" s="223"/>
      <c r="L821" s="99"/>
      <c r="M821" s="224"/>
      <c r="N821" s="70"/>
      <c r="O821" s="43"/>
      <c r="P821" s="43"/>
      <c r="Q821" s="55"/>
      <c r="R821" s="42">
        <f t="shared" ref="R821" si="362">P821*Q821</f>
        <v>0</v>
      </c>
      <c r="S821" s="43"/>
      <c r="T821" s="133" t="str">
        <f t="shared" ref="T821:AH821" si="363">IF($S821=T$15,$R821,"  ")</f>
        <v xml:space="preserve">  </v>
      </c>
      <c r="U821" s="133" t="str">
        <f t="shared" si="363"/>
        <v xml:space="preserve">  </v>
      </c>
      <c r="V821" s="133" t="str">
        <f t="shared" si="363"/>
        <v xml:space="preserve">  </v>
      </c>
      <c r="W821" s="133"/>
      <c r="X821" s="133"/>
      <c r="Y821" s="133"/>
      <c r="Z821" s="133" t="str">
        <f t="shared" si="363"/>
        <v xml:space="preserve">  </v>
      </c>
      <c r="AA821" s="133" t="str">
        <f t="shared" si="363"/>
        <v xml:space="preserve">  </v>
      </c>
      <c r="AB821" s="133" t="str">
        <f t="shared" si="363"/>
        <v xml:space="preserve">  </v>
      </c>
      <c r="AC821" s="133" t="str">
        <f t="shared" si="363"/>
        <v xml:space="preserve">  </v>
      </c>
      <c r="AD821" s="133" t="str">
        <f t="shared" si="363"/>
        <v xml:space="preserve">  </v>
      </c>
      <c r="AE821" s="133"/>
      <c r="AF821" s="133" t="str">
        <f t="shared" si="363"/>
        <v xml:space="preserve">  </v>
      </c>
      <c r="AG821" s="133" t="str">
        <f t="shared" si="363"/>
        <v xml:space="preserve">  </v>
      </c>
      <c r="AH821" s="133" t="str">
        <f t="shared" si="363"/>
        <v xml:space="preserve">  </v>
      </c>
      <c r="AI821" s="43"/>
      <c r="AJ821" s="42">
        <f>R821</f>
        <v>0</v>
      </c>
      <c r="AK821" s="43"/>
      <c r="AL821" s="42">
        <f>R821</f>
        <v>0</v>
      </c>
      <c r="AM821" s="43" t="s">
        <v>311</v>
      </c>
      <c r="AN821" s="95">
        <v>44774</v>
      </c>
      <c r="AO821" s="82"/>
    </row>
    <row r="822" spans="1:41" ht="15.6" hidden="1">
      <c r="A822" s="111"/>
      <c r="B822" s="111"/>
      <c r="C822" s="111" t="s">
        <v>2308</v>
      </c>
      <c r="D822" s="90"/>
      <c r="E822" s="111"/>
      <c r="F822" s="111"/>
      <c r="G822" s="111"/>
      <c r="H822" s="111"/>
      <c r="I822" s="111"/>
      <c r="J822" s="367"/>
      <c r="K822" s="111"/>
      <c r="L822" s="90"/>
      <c r="M822" s="111"/>
      <c r="N822" s="90"/>
      <c r="O822" s="111"/>
      <c r="P822" s="111"/>
      <c r="Q822" s="111"/>
      <c r="R822" s="91">
        <f>SUM(R821)</f>
        <v>0</v>
      </c>
      <c r="S822" s="111"/>
      <c r="T822" s="212">
        <f>SUBTOTAL(9,T821)</f>
        <v>0</v>
      </c>
      <c r="U822" s="212">
        <f t="shared" ref="U822:AH822" si="364">SUBTOTAL(9,U821)</f>
        <v>0</v>
      </c>
      <c r="V822" s="212">
        <f t="shared" si="364"/>
        <v>0</v>
      </c>
      <c r="W822" s="212"/>
      <c r="X822" s="212"/>
      <c r="Y822" s="212"/>
      <c r="Z822" s="212">
        <f t="shared" si="364"/>
        <v>0</v>
      </c>
      <c r="AA822" s="212">
        <f t="shared" si="364"/>
        <v>0</v>
      </c>
      <c r="AB822" s="212">
        <f t="shared" si="364"/>
        <v>0</v>
      </c>
      <c r="AC822" s="212">
        <f t="shared" si="364"/>
        <v>0</v>
      </c>
      <c r="AD822" s="212">
        <f t="shared" si="364"/>
        <v>0</v>
      </c>
      <c r="AE822" s="212"/>
      <c r="AF822" s="212">
        <f t="shared" si="364"/>
        <v>0</v>
      </c>
      <c r="AG822" s="212">
        <f t="shared" si="364"/>
        <v>0</v>
      </c>
      <c r="AH822" s="212">
        <f t="shared" si="364"/>
        <v>0</v>
      </c>
      <c r="AI822" s="91"/>
      <c r="AJ822" s="94"/>
      <c r="AK822" s="111"/>
      <c r="AL822" s="94"/>
      <c r="AM822" s="111" t="s">
        <v>311</v>
      </c>
      <c r="AN822" s="112">
        <v>44774</v>
      </c>
      <c r="AO822" s="82"/>
    </row>
    <row r="823" spans="1:41" ht="15.6" hidden="1">
      <c r="A823" s="43">
        <v>1</v>
      </c>
      <c r="B823" s="43">
        <v>5408</v>
      </c>
      <c r="C823" s="43" t="s">
        <v>10</v>
      </c>
      <c r="D823" s="70" t="s">
        <v>2503</v>
      </c>
      <c r="E823" s="103">
        <v>44781</v>
      </c>
      <c r="F823" s="43" t="s">
        <v>1924</v>
      </c>
      <c r="G823" s="43">
        <v>450</v>
      </c>
      <c r="H823" s="219"/>
      <c r="I823" s="103"/>
      <c r="J823" s="56"/>
      <c r="K823" s="43"/>
      <c r="L823" s="70" t="s">
        <v>58</v>
      </c>
      <c r="M823" s="219"/>
      <c r="N823" s="70" t="s">
        <v>2505</v>
      </c>
      <c r="O823" s="43" t="s">
        <v>2296</v>
      </c>
      <c r="P823" s="202">
        <v>1</v>
      </c>
      <c r="Q823" s="55">
        <v>6700</v>
      </c>
      <c r="R823" s="42">
        <f t="shared" ref="R823" si="365">P823*Q823</f>
        <v>6700</v>
      </c>
      <c r="S823" s="43" t="s">
        <v>1914</v>
      </c>
      <c r="T823" s="133">
        <f t="shared" ref="T823:AC823" si="366">IF($S823=T$15,$R823,"  ")</f>
        <v>6700</v>
      </c>
      <c r="U823" s="133" t="str">
        <f t="shared" si="366"/>
        <v xml:space="preserve">  </v>
      </c>
      <c r="V823" s="133" t="str">
        <f t="shared" si="366"/>
        <v xml:space="preserve">  </v>
      </c>
      <c r="W823" s="133"/>
      <c r="X823" s="133"/>
      <c r="Y823" s="133"/>
      <c r="Z823" s="133" t="str">
        <f t="shared" si="366"/>
        <v xml:space="preserve">  </v>
      </c>
      <c r="AA823" s="133" t="str">
        <f t="shared" si="366"/>
        <v xml:space="preserve">  </v>
      </c>
      <c r="AB823" s="133" t="str">
        <f t="shared" si="366"/>
        <v xml:space="preserve">  </v>
      </c>
      <c r="AC823" s="133" t="str">
        <f t="shared" si="366"/>
        <v xml:space="preserve">  </v>
      </c>
      <c r="AD823" s="133"/>
      <c r="AE823" s="133"/>
      <c r="AF823" s="133" t="str">
        <f>IF($S823=AF$15,$R823,"  ")</f>
        <v xml:space="preserve">  </v>
      </c>
      <c r="AG823" s="133" t="str">
        <f>IF($S823=AG$15,$R823,"  ")</f>
        <v xml:space="preserve">  </v>
      </c>
      <c r="AH823" s="133" t="str">
        <f>IF($S823=AH$15,$R823,"  ")</f>
        <v xml:space="preserve">  </v>
      </c>
      <c r="AI823" s="43"/>
      <c r="AJ823" s="43">
        <f>R823</f>
        <v>6700</v>
      </c>
      <c r="AK823" s="43"/>
      <c r="AL823" s="42">
        <f>R823</f>
        <v>6700</v>
      </c>
      <c r="AM823" s="43" t="s">
        <v>2506</v>
      </c>
      <c r="AN823" s="95">
        <v>44774</v>
      </c>
      <c r="AO823" s="82"/>
    </row>
    <row r="824" spans="1:41" ht="15.6" hidden="1">
      <c r="A824" s="111"/>
      <c r="B824" s="111"/>
      <c r="C824" s="111" t="s">
        <v>2309</v>
      </c>
      <c r="D824" s="90"/>
      <c r="E824" s="111"/>
      <c r="F824" s="111"/>
      <c r="G824" s="111"/>
      <c r="H824" s="111"/>
      <c r="I824" s="111"/>
      <c r="J824" s="367"/>
      <c r="K824" s="111"/>
      <c r="L824" s="90"/>
      <c r="M824" s="111"/>
      <c r="N824" s="90"/>
      <c r="O824" s="111"/>
      <c r="P824" s="111"/>
      <c r="Q824" s="111"/>
      <c r="R824" s="91">
        <f>SUM(R823)</f>
        <v>6700</v>
      </c>
      <c r="S824" s="111"/>
      <c r="T824" s="212">
        <f>SUBTOTAL(9,T823)</f>
        <v>0</v>
      </c>
      <c r="U824" s="212">
        <f t="shared" ref="U824" si="367">SUBTOTAL(9,U823)</f>
        <v>0</v>
      </c>
      <c r="V824" s="212">
        <f>SUBTOTAL(9,V823)</f>
        <v>0</v>
      </c>
      <c r="W824" s="212"/>
      <c r="X824" s="212"/>
      <c r="Y824" s="212"/>
      <c r="Z824" s="212">
        <f t="shared" ref="Z824:AH824" si="368">SUBTOTAL(9,Z823)</f>
        <v>0</v>
      </c>
      <c r="AA824" s="212">
        <f t="shared" si="368"/>
        <v>0</v>
      </c>
      <c r="AB824" s="212">
        <f t="shared" si="368"/>
        <v>0</v>
      </c>
      <c r="AC824" s="212">
        <f t="shared" si="368"/>
        <v>0</v>
      </c>
      <c r="AD824" s="212">
        <f t="shared" si="368"/>
        <v>0</v>
      </c>
      <c r="AE824" s="212"/>
      <c r="AF824" s="212">
        <f t="shared" si="368"/>
        <v>0</v>
      </c>
      <c r="AG824" s="212">
        <f t="shared" si="368"/>
        <v>0</v>
      </c>
      <c r="AH824" s="212">
        <f t="shared" si="368"/>
        <v>0</v>
      </c>
      <c r="AI824" s="91"/>
      <c r="AJ824" s="94"/>
      <c r="AK824" s="111"/>
      <c r="AL824" s="94"/>
      <c r="AM824" s="111" t="s">
        <v>311</v>
      </c>
      <c r="AN824" s="112">
        <v>44774</v>
      </c>
      <c r="AO824" s="82"/>
    </row>
    <row r="825" spans="1:41" ht="15.6" hidden="1">
      <c r="A825" s="43">
        <v>1</v>
      </c>
      <c r="B825" s="43">
        <v>2982</v>
      </c>
      <c r="C825" s="43" t="s">
        <v>2209</v>
      </c>
      <c r="D825" s="70" t="s">
        <v>2283</v>
      </c>
      <c r="E825" s="103">
        <v>44785</v>
      </c>
      <c r="F825" s="43" t="s">
        <v>56</v>
      </c>
      <c r="G825" s="43">
        <v>1185</v>
      </c>
      <c r="H825" s="79"/>
      <c r="I825" s="71"/>
      <c r="J825" s="114"/>
      <c r="K825" s="71" t="s">
        <v>2587</v>
      </c>
      <c r="L825" s="73" t="s">
        <v>2213</v>
      </c>
      <c r="M825" s="79"/>
      <c r="N825" s="70" t="s">
        <v>2288</v>
      </c>
      <c r="O825" s="43" t="s">
        <v>35</v>
      </c>
      <c r="P825" s="202">
        <v>1</v>
      </c>
      <c r="Q825" s="240">
        <v>7587</v>
      </c>
      <c r="R825" s="42">
        <f>P825*Q825</f>
        <v>7587</v>
      </c>
      <c r="S825" s="43" t="s">
        <v>1916</v>
      </c>
      <c r="T825" s="133" t="str">
        <f t="shared" ref="T825:AH826" si="369">IF($S825=T$15,$R825,"  ")</f>
        <v xml:space="preserve">  </v>
      </c>
      <c r="U825" s="133" t="str">
        <f t="shared" si="369"/>
        <v xml:space="preserve">  </v>
      </c>
      <c r="V825" s="133">
        <f t="shared" si="369"/>
        <v>7587</v>
      </c>
      <c r="W825" s="133"/>
      <c r="X825" s="133"/>
      <c r="Y825" s="133"/>
      <c r="Z825" s="133" t="str">
        <f t="shared" si="369"/>
        <v xml:space="preserve">  </v>
      </c>
      <c r="AA825" s="133" t="str">
        <f t="shared" si="369"/>
        <v xml:space="preserve">  </v>
      </c>
      <c r="AB825" s="133" t="str">
        <f t="shared" si="369"/>
        <v xml:space="preserve">  </v>
      </c>
      <c r="AC825" s="133" t="str">
        <f t="shared" si="369"/>
        <v xml:space="preserve">  </v>
      </c>
      <c r="AD825" s="133" t="str">
        <f t="shared" si="369"/>
        <v xml:space="preserve">  </v>
      </c>
      <c r="AE825" s="133"/>
      <c r="AF825" s="133" t="str">
        <f t="shared" si="369"/>
        <v xml:space="preserve">  </v>
      </c>
      <c r="AG825" s="133" t="str">
        <f t="shared" si="369"/>
        <v xml:space="preserve">  </v>
      </c>
      <c r="AH825" s="133" t="str">
        <f t="shared" si="369"/>
        <v xml:space="preserve">  </v>
      </c>
      <c r="AI825" s="43"/>
      <c r="AJ825" s="55">
        <f>R825</f>
        <v>7587</v>
      </c>
      <c r="AK825" s="43"/>
      <c r="AL825" s="42">
        <f>R825</f>
        <v>7587</v>
      </c>
      <c r="AM825" s="43" t="s">
        <v>311</v>
      </c>
      <c r="AN825" s="95">
        <v>44774</v>
      </c>
      <c r="AO825" s="82"/>
    </row>
    <row r="826" spans="1:41" ht="15.6" hidden="1">
      <c r="A826" s="43">
        <v>2</v>
      </c>
      <c r="B826" s="43">
        <v>5250</v>
      </c>
      <c r="C826" s="43" t="s">
        <v>2209</v>
      </c>
      <c r="D826" s="70" t="s">
        <v>2623</v>
      </c>
      <c r="E826" s="103">
        <v>44782</v>
      </c>
      <c r="F826" s="43" t="s">
        <v>56</v>
      </c>
      <c r="G826" s="43">
        <v>2035</v>
      </c>
      <c r="H826" s="79"/>
      <c r="I826" s="71"/>
      <c r="J826" s="114"/>
      <c r="K826" s="71" t="s">
        <v>2626</v>
      </c>
      <c r="L826" s="73" t="s">
        <v>2625</v>
      </c>
      <c r="M826" s="79"/>
      <c r="N826" s="70" t="s">
        <v>2624</v>
      </c>
      <c r="O826" s="43" t="s">
        <v>35</v>
      </c>
      <c r="P826" s="202">
        <v>1</v>
      </c>
      <c r="Q826" s="240">
        <v>2617.64</v>
      </c>
      <c r="R826" s="42">
        <f>P826*Q826</f>
        <v>2617.64</v>
      </c>
      <c r="S826" s="43" t="s">
        <v>1916</v>
      </c>
      <c r="T826" s="133" t="str">
        <f t="shared" si="369"/>
        <v xml:space="preserve">  </v>
      </c>
      <c r="U826" s="133" t="str">
        <f t="shared" si="369"/>
        <v xml:space="preserve">  </v>
      </c>
      <c r="V826" s="133">
        <f t="shared" si="369"/>
        <v>2617.64</v>
      </c>
      <c r="W826" s="133"/>
      <c r="X826" s="133"/>
      <c r="Y826" s="133"/>
      <c r="Z826" s="133" t="str">
        <f t="shared" si="369"/>
        <v xml:space="preserve">  </v>
      </c>
      <c r="AA826" s="133" t="str">
        <f t="shared" si="369"/>
        <v xml:space="preserve">  </v>
      </c>
      <c r="AB826" s="133" t="str">
        <f t="shared" si="369"/>
        <v xml:space="preserve">  </v>
      </c>
      <c r="AC826" s="133" t="str">
        <f t="shared" si="369"/>
        <v xml:space="preserve">  </v>
      </c>
      <c r="AD826" s="133" t="str">
        <f t="shared" si="369"/>
        <v xml:space="preserve">  </v>
      </c>
      <c r="AE826" s="133"/>
      <c r="AF826" s="133" t="str">
        <f t="shared" si="369"/>
        <v xml:space="preserve">  </v>
      </c>
      <c r="AG826" s="133" t="str">
        <f t="shared" si="369"/>
        <v xml:space="preserve">  </v>
      </c>
      <c r="AH826" s="133" t="str">
        <f t="shared" si="369"/>
        <v xml:space="preserve">  </v>
      </c>
      <c r="AI826" s="43"/>
      <c r="AJ826" s="55">
        <f t="shared" ref="AJ826" si="370">R826</f>
        <v>2617.64</v>
      </c>
      <c r="AK826" s="43"/>
      <c r="AL826" s="42">
        <f t="shared" ref="AL826:AL828" si="371">R826</f>
        <v>2617.64</v>
      </c>
      <c r="AM826" s="43" t="s">
        <v>311</v>
      </c>
      <c r="AN826" s="95">
        <v>44774</v>
      </c>
      <c r="AO826" s="82"/>
    </row>
    <row r="827" spans="1:41" ht="15.6" hidden="1">
      <c r="A827" s="43">
        <v>3</v>
      </c>
      <c r="B827" s="43">
        <v>5541</v>
      </c>
      <c r="C827" s="43" t="s">
        <v>2209</v>
      </c>
      <c r="D827" s="70" t="s">
        <v>2289</v>
      </c>
      <c r="E827" s="103">
        <v>44795</v>
      </c>
      <c r="F827" s="43" t="s">
        <v>56</v>
      </c>
      <c r="G827" s="43">
        <v>2102</v>
      </c>
      <c r="H827" s="79"/>
      <c r="I827" s="71"/>
      <c r="J827" s="114"/>
      <c r="K827" s="71" t="s">
        <v>2640</v>
      </c>
      <c r="L827" s="73" t="s">
        <v>615</v>
      </c>
      <c r="M827" s="79"/>
      <c r="N827" s="70" t="s">
        <v>2289</v>
      </c>
      <c r="O827" s="43" t="s">
        <v>35</v>
      </c>
      <c r="P827" s="202">
        <v>1</v>
      </c>
      <c r="Q827" s="240">
        <v>305.60000000000002</v>
      </c>
      <c r="R827" s="42">
        <f>P827*Q827</f>
        <v>305.60000000000002</v>
      </c>
      <c r="S827" s="43" t="s">
        <v>1916</v>
      </c>
      <c r="T827" s="133"/>
      <c r="U827" s="133"/>
      <c r="V827" s="133">
        <f>IF($S827=V$15,$R827,"  ")</f>
        <v>305.60000000000002</v>
      </c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43"/>
      <c r="AJ827" s="55">
        <f t="shared" ref="AJ827" si="372">R827</f>
        <v>305.60000000000002</v>
      </c>
      <c r="AK827" s="43"/>
      <c r="AL827" s="42">
        <f t="shared" ref="AL827" si="373">R827</f>
        <v>305.60000000000002</v>
      </c>
      <c r="AM827" s="43" t="s">
        <v>311</v>
      </c>
      <c r="AN827" s="95">
        <v>44774</v>
      </c>
      <c r="AO827" s="82"/>
    </row>
    <row r="828" spans="1:41" ht="15.6" hidden="1">
      <c r="A828" s="43"/>
      <c r="B828" s="43"/>
      <c r="C828" s="43"/>
      <c r="D828" s="70"/>
      <c r="E828" s="103"/>
      <c r="F828" s="43"/>
      <c r="G828" s="43"/>
      <c r="H828" s="79"/>
      <c r="I828" s="71"/>
      <c r="J828" s="114"/>
      <c r="K828" s="71"/>
      <c r="L828" s="73"/>
      <c r="M828" s="79"/>
      <c r="N828" s="70"/>
      <c r="O828" s="43"/>
      <c r="P828" s="202"/>
      <c r="Q828" s="240"/>
      <c r="R828" s="42">
        <f>P828*Q828</f>
        <v>0</v>
      </c>
      <c r="S828" s="43"/>
      <c r="T828" s="133"/>
      <c r="U828" s="133"/>
      <c r="V828" s="133" t="str">
        <f>IF($S828=V$15,$R828,"  ")</f>
        <v xml:space="preserve">  </v>
      </c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43"/>
      <c r="AJ828" s="55"/>
      <c r="AK828" s="43"/>
      <c r="AL828" s="42">
        <f t="shared" si="371"/>
        <v>0</v>
      </c>
      <c r="AM828" s="43" t="s">
        <v>311</v>
      </c>
      <c r="AN828" s="95">
        <v>44774</v>
      </c>
      <c r="AO828" s="82"/>
    </row>
    <row r="829" spans="1:41" ht="15.6" hidden="1">
      <c r="A829" s="111"/>
      <c r="B829" s="111"/>
      <c r="C829" s="111" t="s">
        <v>2311</v>
      </c>
      <c r="D829" s="90"/>
      <c r="E829" s="111"/>
      <c r="F829" s="111"/>
      <c r="G829" s="111"/>
      <c r="H829" s="111"/>
      <c r="I829" s="111"/>
      <c r="J829" s="367"/>
      <c r="K829" s="111"/>
      <c r="L829" s="90"/>
      <c r="M829" s="111"/>
      <c r="N829" s="90"/>
      <c r="O829" s="111"/>
      <c r="P829" s="111"/>
      <c r="Q829" s="111"/>
      <c r="R829" s="91">
        <f>SUM(R825:R828)</f>
        <v>10510.24</v>
      </c>
      <c r="S829" s="111"/>
      <c r="T829" s="212">
        <f>SUBTOTAL(9,T825:T826)</f>
        <v>0</v>
      </c>
      <c r="U829" s="212">
        <f>SUBTOTAL(9,U825:U826)</f>
        <v>0</v>
      </c>
      <c r="V829" s="212">
        <f>SUBTOTAL(9,V825:V828)</f>
        <v>0</v>
      </c>
      <c r="W829" s="212"/>
      <c r="X829" s="212"/>
      <c r="Y829" s="212"/>
      <c r="Z829" s="212">
        <f t="shared" ref="Z829:AH829" si="374">SUBTOTAL(9,Z825:Z826)</f>
        <v>0</v>
      </c>
      <c r="AA829" s="212">
        <f t="shared" si="374"/>
        <v>0</v>
      </c>
      <c r="AB829" s="212">
        <f t="shared" si="374"/>
        <v>0</v>
      </c>
      <c r="AC829" s="212">
        <f t="shared" si="374"/>
        <v>0</v>
      </c>
      <c r="AD829" s="212">
        <f t="shared" si="374"/>
        <v>0</v>
      </c>
      <c r="AE829" s="212"/>
      <c r="AF829" s="212">
        <f t="shared" si="374"/>
        <v>0</v>
      </c>
      <c r="AG829" s="212">
        <f t="shared" si="374"/>
        <v>0</v>
      </c>
      <c r="AH829" s="212">
        <f t="shared" si="374"/>
        <v>0</v>
      </c>
      <c r="AI829" s="91"/>
      <c r="AJ829" s="94"/>
      <c r="AK829" s="111"/>
      <c r="AL829" s="94"/>
      <c r="AM829" s="111" t="s">
        <v>311</v>
      </c>
      <c r="AN829" s="112">
        <v>44774</v>
      </c>
      <c r="AO829" s="82"/>
    </row>
    <row r="830" spans="1:41" ht="14.25" hidden="1" customHeight="1">
      <c r="A830" s="111"/>
      <c r="B830" s="111"/>
      <c r="C830" s="111"/>
      <c r="D830" s="90"/>
      <c r="E830" s="111"/>
      <c r="F830" s="111"/>
      <c r="G830" s="111"/>
      <c r="H830" s="111"/>
      <c r="I830" s="111"/>
      <c r="J830" s="367"/>
      <c r="K830" s="111"/>
      <c r="L830" s="90"/>
      <c r="M830" s="111"/>
      <c r="N830" s="90"/>
      <c r="O830" s="111"/>
      <c r="P830" s="111"/>
      <c r="Q830" s="111"/>
      <c r="R830" s="91">
        <f>SUM(R736+Q614961+R802+R806+R809+R812+R814+R816+R818+R820+R822+R824+R829)</f>
        <v>954551.58</v>
      </c>
      <c r="S830" s="111"/>
      <c r="T830" s="212">
        <f t="shared" ref="T830:AH830" si="375">SUBTOTAL(9,T720:T829)</f>
        <v>0</v>
      </c>
      <c r="U830" s="212">
        <f t="shared" si="375"/>
        <v>0</v>
      </c>
      <c r="V830" s="212">
        <f t="shared" si="375"/>
        <v>0</v>
      </c>
      <c r="W830" s="212"/>
      <c r="X830" s="212"/>
      <c r="Y830" s="212"/>
      <c r="Z830" s="212">
        <f t="shared" si="375"/>
        <v>0</v>
      </c>
      <c r="AA830" s="212">
        <f t="shared" si="375"/>
        <v>0</v>
      </c>
      <c r="AB830" s="212">
        <f t="shared" si="375"/>
        <v>0</v>
      </c>
      <c r="AC830" s="212">
        <f t="shared" si="375"/>
        <v>0</v>
      </c>
      <c r="AD830" s="212">
        <f t="shared" si="375"/>
        <v>0</v>
      </c>
      <c r="AE830" s="212"/>
      <c r="AF830" s="212">
        <f t="shared" si="375"/>
        <v>0</v>
      </c>
      <c r="AG830" s="212">
        <f t="shared" si="375"/>
        <v>0</v>
      </c>
      <c r="AH830" s="212">
        <f t="shared" si="375"/>
        <v>0</v>
      </c>
      <c r="AI830" s="91">
        <f>SUM(AI720:AI829)</f>
        <v>886717</v>
      </c>
      <c r="AJ830" s="94">
        <f>SUM(AJ720:AJ829)</f>
        <v>67834.58</v>
      </c>
      <c r="AK830" s="111"/>
      <c r="AL830" s="94">
        <f>SUBTOTAL(9,AL720:AL829)</f>
        <v>0</v>
      </c>
      <c r="AM830" s="111" t="s">
        <v>311</v>
      </c>
      <c r="AN830" s="112">
        <v>44774</v>
      </c>
      <c r="AO830" s="82"/>
    </row>
    <row r="831" spans="1:41" s="58" customFormat="1" ht="45" hidden="1" customHeight="1">
      <c r="A831" s="43">
        <v>1</v>
      </c>
      <c r="B831" s="43">
        <v>6899</v>
      </c>
      <c r="C831" s="43" t="s">
        <v>0</v>
      </c>
      <c r="D831" s="70" t="s">
        <v>12</v>
      </c>
      <c r="E831" s="103">
        <v>44804</v>
      </c>
      <c r="F831" s="43" t="s">
        <v>1924</v>
      </c>
      <c r="G831" s="43">
        <v>486</v>
      </c>
      <c r="H831" s="43"/>
      <c r="I831" s="103"/>
      <c r="J831" s="56"/>
      <c r="K831" s="43"/>
      <c r="L831" s="132" t="s">
        <v>32</v>
      </c>
      <c r="M831" s="43"/>
      <c r="N831" s="99" t="s">
        <v>2641</v>
      </c>
      <c r="O831" s="192" t="s">
        <v>59</v>
      </c>
      <c r="P831" s="200">
        <v>1</v>
      </c>
      <c r="Q831" s="240">
        <v>404994.38</v>
      </c>
      <c r="R831" s="42"/>
      <c r="S831" s="43" t="s">
        <v>1914</v>
      </c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55">
        <f>R831</f>
        <v>0</v>
      </c>
      <c r="AJ831" s="43"/>
      <c r="AK831" s="43"/>
      <c r="AL831" s="42">
        <f>AI831</f>
        <v>0</v>
      </c>
      <c r="AM831" s="43">
        <v>18</v>
      </c>
      <c r="AN831" s="95">
        <v>44805</v>
      </c>
      <c r="AO831" s="77"/>
    </row>
    <row r="832" spans="1:41" s="58" customFormat="1" ht="45" hidden="1" customHeight="1">
      <c r="A832" s="43"/>
      <c r="B832" s="43" t="s">
        <v>3361</v>
      </c>
      <c r="C832" s="43" t="s">
        <v>0</v>
      </c>
      <c r="D832" s="70" t="s">
        <v>12</v>
      </c>
      <c r="E832" s="103">
        <v>44804</v>
      </c>
      <c r="F832" s="43" t="s">
        <v>1924</v>
      </c>
      <c r="G832" s="43">
        <v>486</v>
      </c>
      <c r="H832" s="167">
        <v>11409.91</v>
      </c>
      <c r="I832" s="103"/>
      <c r="J832" s="56"/>
      <c r="K832" s="43"/>
      <c r="L832" s="132" t="s">
        <v>93</v>
      </c>
      <c r="M832" s="43"/>
      <c r="N832" s="99" t="s">
        <v>2641</v>
      </c>
      <c r="O832" s="192" t="s">
        <v>59</v>
      </c>
      <c r="P832" s="200">
        <v>1</v>
      </c>
      <c r="Q832" s="240">
        <v>11409.91</v>
      </c>
      <c r="R832" s="42">
        <f t="shared" ref="R832" si="376">P832*Q832</f>
        <v>11409.91</v>
      </c>
      <c r="S832" s="43" t="s">
        <v>1914</v>
      </c>
      <c r="T832" s="133">
        <f t="shared" ref="T832:T840" si="377">IF($S832=T$15,$R832,"  ")</f>
        <v>11409.91</v>
      </c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55">
        <f t="shared" ref="AI832:AI840" si="378">R832</f>
        <v>11409.91</v>
      </c>
      <c r="AJ832" s="43"/>
      <c r="AK832" s="43"/>
      <c r="AL832" s="42">
        <f t="shared" ref="AL832:AL840" si="379">AI832</f>
        <v>11409.91</v>
      </c>
      <c r="AM832" s="43">
        <v>18</v>
      </c>
      <c r="AN832" s="95">
        <v>44805</v>
      </c>
      <c r="AO832" s="77"/>
    </row>
    <row r="833" spans="1:41" s="58" customFormat="1" ht="45" hidden="1" customHeight="1">
      <c r="A833" s="43"/>
      <c r="B833" s="43" t="s">
        <v>3361</v>
      </c>
      <c r="C833" s="43" t="s">
        <v>0</v>
      </c>
      <c r="D833" s="70" t="s">
        <v>12</v>
      </c>
      <c r="E833" s="103">
        <v>44804</v>
      </c>
      <c r="F833" s="43" t="s">
        <v>1924</v>
      </c>
      <c r="G833" s="43">
        <v>582</v>
      </c>
      <c r="H833" s="167">
        <v>324586.82</v>
      </c>
      <c r="I833" s="103">
        <v>44844</v>
      </c>
      <c r="J833" s="56" t="s">
        <v>3362</v>
      </c>
      <c r="K833" s="43"/>
      <c r="L833" s="132" t="s">
        <v>93</v>
      </c>
      <c r="M833" s="43"/>
      <c r="N833" s="99" t="s">
        <v>2641</v>
      </c>
      <c r="O833" s="192" t="s">
        <v>59</v>
      </c>
      <c r="P833" s="200">
        <v>1</v>
      </c>
      <c r="Q833" s="167">
        <v>324586.82</v>
      </c>
      <c r="R833" s="42">
        <f>P833*Q833</f>
        <v>324586.82</v>
      </c>
      <c r="S833" s="43" t="s">
        <v>1914</v>
      </c>
      <c r="T833" s="133">
        <f t="shared" si="377"/>
        <v>324586.82</v>
      </c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55">
        <f t="shared" si="378"/>
        <v>324586.82</v>
      </c>
      <c r="AJ833" s="43"/>
      <c r="AK833" s="43"/>
      <c r="AL833" s="42">
        <f t="shared" si="379"/>
        <v>324586.82</v>
      </c>
      <c r="AM833" s="43">
        <v>18</v>
      </c>
      <c r="AN833" s="95">
        <v>44805</v>
      </c>
      <c r="AO833" s="77"/>
    </row>
    <row r="834" spans="1:41" s="58" customFormat="1" ht="45" hidden="1" customHeight="1">
      <c r="A834" s="43"/>
      <c r="B834" s="43" t="s">
        <v>3361</v>
      </c>
      <c r="C834" s="43" t="s">
        <v>0</v>
      </c>
      <c r="D834" s="70" t="s">
        <v>12</v>
      </c>
      <c r="E834" s="103">
        <v>44804</v>
      </c>
      <c r="F834" s="43" t="s">
        <v>1924</v>
      </c>
      <c r="G834" s="43">
        <v>582</v>
      </c>
      <c r="H834" s="167">
        <v>17008.79</v>
      </c>
      <c r="I834" s="103">
        <v>44844</v>
      </c>
      <c r="J834" s="56" t="s">
        <v>3363</v>
      </c>
      <c r="K834" s="43"/>
      <c r="L834" s="132" t="s">
        <v>93</v>
      </c>
      <c r="M834" s="43"/>
      <c r="N834" s="99" t="s">
        <v>2641</v>
      </c>
      <c r="O834" s="192" t="s">
        <v>59</v>
      </c>
      <c r="P834" s="200">
        <v>1</v>
      </c>
      <c r="Q834" s="167">
        <v>17008.79</v>
      </c>
      <c r="R834" s="42">
        <f t="shared" ref="R834:R840" si="380">P834*Q834</f>
        <v>17008.79</v>
      </c>
      <c r="S834" s="43" t="s">
        <v>1914</v>
      </c>
      <c r="T834" s="133">
        <f t="shared" si="377"/>
        <v>17008.79</v>
      </c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55">
        <f t="shared" si="378"/>
        <v>17008.79</v>
      </c>
      <c r="AJ834" s="43"/>
      <c r="AK834" s="43"/>
      <c r="AL834" s="42">
        <f t="shared" si="379"/>
        <v>17008.79</v>
      </c>
      <c r="AM834" s="43">
        <v>18</v>
      </c>
      <c r="AN834" s="95">
        <v>44805</v>
      </c>
      <c r="AO834" s="77"/>
    </row>
    <row r="835" spans="1:41" s="58" customFormat="1" ht="45" hidden="1" customHeight="1">
      <c r="A835" s="43"/>
      <c r="B835" s="43" t="s">
        <v>3361</v>
      </c>
      <c r="C835" s="43" t="s">
        <v>0</v>
      </c>
      <c r="D835" s="70" t="s">
        <v>12</v>
      </c>
      <c r="E835" s="103">
        <v>44804</v>
      </c>
      <c r="F835" s="43" t="s">
        <v>1924</v>
      </c>
      <c r="G835" s="43">
        <v>582</v>
      </c>
      <c r="H835" s="167">
        <v>22918.23</v>
      </c>
      <c r="I835" s="103">
        <v>44844</v>
      </c>
      <c r="J835" s="56" t="s">
        <v>3364</v>
      </c>
      <c r="K835" s="43"/>
      <c r="L835" s="132" t="s">
        <v>34</v>
      </c>
      <c r="M835" s="43"/>
      <c r="N835" s="99" t="s">
        <v>2641</v>
      </c>
      <c r="O835" s="192" t="s">
        <v>59</v>
      </c>
      <c r="P835" s="200">
        <v>1</v>
      </c>
      <c r="Q835" s="167">
        <v>22918.23</v>
      </c>
      <c r="R835" s="42">
        <f t="shared" si="380"/>
        <v>22918.23</v>
      </c>
      <c r="S835" s="43" t="s">
        <v>1914</v>
      </c>
      <c r="T835" s="133">
        <f t="shared" si="377"/>
        <v>22918.23</v>
      </c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55">
        <f t="shared" si="378"/>
        <v>22918.23</v>
      </c>
      <c r="AJ835" s="43"/>
      <c r="AK835" s="43"/>
      <c r="AL835" s="42">
        <f t="shared" si="379"/>
        <v>22918.23</v>
      </c>
      <c r="AM835" s="43">
        <v>18</v>
      </c>
      <c r="AN835" s="95">
        <v>44805</v>
      </c>
      <c r="AO835" s="77"/>
    </row>
    <row r="836" spans="1:41" s="58" customFormat="1" ht="45" hidden="1" customHeight="1">
      <c r="A836" s="43"/>
      <c r="B836" s="43" t="s">
        <v>3361</v>
      </c>
      <c r="C836" s="43" t="s">
        <v>0</v>
      </c>
      <c r="D836" s="70" t="s">
        <v>12</v>
      </c>
      <c r="E836" s="103">
        <v>44804</v>
      </c>
      <c r="F836" s="43" t="s">
        <v>1924</v>
      </c>
      <c r="G836" s="43">
        <v>582</v>
      </c>
      <c r="H836" s="167">
        <v>3878.76</v>
      </c>
      <c r="I836" s="103">
        <v>44844</v>
      </c>
      <c r="J836" s="56" t="s">
        <v>3365</v>
      </c>
      <c r="K836" s="43"/>
      <c r="L836" s="132" t="s">
        <v>126</v>
      </c>
      <c r="M836" s="43"/>
      <c r="N836" s="99" t="s">
        <v>2641</v>
      </c>
      <c r="O836" s="192" t="s">
        <v>59</v>
      </c>
      <c r="P836" s="200">
        <v>1</v>
      </c>
      <c r="Q836" s="167">
        <v>3878.76</v>
      </c>
      <c r="R836" s="42">
        <f t="shared" si="380"/>
        <v>3878.76</v>
      </c>
      <c r="S836" s="43" t="s">
        <v>1914</v>
      </c>
      <c r="T836" s="133">
        <f t="shared" si="377"/>
        <v>3878.76</v>
      </c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55">
        <f t="shared" si="378"/>
        <v>3878.76</v>
      </c>
      <c r="AJ836" s="43"/>
      <c r="AK836" s="43"/>
      <c r="AL836" s="42">
        <f t="shared" si="379"/>
        <v>3878.76</v>
      </c>
      <c r="AM836" s="43">
        <v>18</v>
      </c>
      <c r="AN836" s="95">
        <v>44805</v>
      </c>
      <c r="AO836" s="77"/>
    </row>
    <row r="837" spans="1:41" s="58" customFormat="1" ht="45" hidden="1" customHeight="1">
      <c r="A837" s="43"/>
      <c r="B837" s="43" t="s">
        <v>3361</v>
      </c>
      <c r="C837" s="43" t="s">
        <v>0</v>
      </c>
      <c r="D837" s="70" t="s">
        <v>12</v>
      </c>
      <c r="E837" s="103">
        <v>44804</v>
      </c>
      <c r="F837" s="43" t="s">
        <v>1924</v>
      </c>
      <c r="G837" s="43">
        <v>582</v>
      </c>
      <c r="H837" s="167">
        <v>14846.63</v>
      </c>
      <c r="I837" s="103">
        <v>44844</v>
      </c>
      <c r="J837" s="56" t="s">
        <v>3366</v>
      </c>
      <c r="K837" s="43"/>
      <c r="L837" s="132" t="s">
        <v>125</v>
      </c>
      <c r="M837" s="43"/>
      <c r="N837" s="99" t="s">
        <v>2641</v>
      </c>
      <c r="O837" s="192" t="s">
        <v>59</v>
      </c>
      <c r="P837" s="200">
        <v>1</v>
      </c>
      <c r="Q837" s="167">
        <v>14846.63</v>
      </c>
      <c r="R837" s="42">
        <f t="shared" si="380"/>
        <v>14846.63</v>
      </c>
      <c r="S837" s="43" t="s">
        <v>1914</v>
      </c>
      <c r="T837" s="133">
        <f t="shared" si="377"/>
        <v>14846.63</v>
      </c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55">
        <f t="shared" si="378"/>
        <v>14846.63</v>
      </c>
      <c r="AJ837" s="43"/>
      <c r="AK837" s="43"/>
      <c r="AL837" s="42">
        <f t="shared" si="379"/>
        <v>14846.63</v>
      </c>
      <c r="AM837" s="43">
        <v>18</v>
      </c>
      <c r="AN837" s="95">
        <v>44805</v>
      </c>
      <c r="AO837" s="77"/>
    </row>
    <row r="838" spans="1:41" s="58" customFormat="1" ht="45" hidden="1" customHeight="1">
      <c r="A838" s="43"/>
      <c r="B838" s="43" t="s">
        <v>3361</v>
      </c>
      <c r="C838" s="43" t="s">
        <v>0</v>
      </c>
      <c r="D838" s="70" t="s">
        <v>12</v>
      </c>
      <c r="E838" s="103">
        <v>44804</v>
      </c>
      <c r="F838" s="43" t="s">
        <v>1924</v>
      </c>
      <c r="G838" s="43">
        <v>582</v>
      </c>
      <c r="H838" s="167">
        <v>3753.64</v>
      </c>
      <c r="I838" s="103">
        <v>44844</v>
      </c>
      <c r="J838" s="56" t="s">
        <v>3367</v>
      </c>
      <c r="K838" s="43"/>
      <c r="L838" s="132" t="s">
        <v>34</v>
      </c>
      <c r="M838" s="43"/>
      <c r="N838" s="99" t="s">
        <v>2641</v>
      </c>
      <c r="O838" s="192" t="s">
        <v>59</v>
      </c>
      <c r="P838" s="200">
        <v>1</v>
      </c>
      <c r="Q838" s="167">
        <v>3753.64</v>
      </c>
      <c r="R838" s="42">
        <f t="shared" si="380"/>
        <v>3753.64</v>
      </c>
      <c r="S838" s="43" t="s">
        <v>1914</v>
      </c>
      <c r="T838" s="133">
        <f t="shared" si="377"/>
        <v>3753.64</v>
      </c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55">
        <f t="shared" si="378"/>
        <v>3753.64</v>
      </c>
      <c r="AJ838" s="43"/>
      <c r="AK838" s="43"/>
      <c r="AL838" s="42">
        <f t="shared" si="379"/>
        <v>3753.64</v>
      </c>
      <c r="AM838" s="43">
        <v>18</v>
      </c>
      <c r="AN838" s="95">
        <v>44805</v>
      </c>
      <c r="AO838" s="77"/>
    </row>
    <row r="839" spans="1:41" s="58" customFormat="1" ht="45" hidden="1" customHeight="1">
      <c r="A839" s="43"/>
      <c r="B839" s="43" t="s">
        <v>3361</v>
      </c>
      <c r="C839" s="43" t="s">
        <v>0</v>
      </c>
      <c r="D839" s="70" t="s">
        <v>12</v>
      </c>
      <c r="E839" s="103">
        <v>44804</v>
      </c>
      <c r="F839" s="43" t="s">
        <v>1924</v>
      </c>
      <c r="G839" s="43">
        <v>582</v>
      </c>
      <c r="H839" s="167">
        <v>3498.96</v>
      </c>
      <c r="I839" s="103">
        <v>44844</v>
      </c>
      <c r="J839" s="56" t="s">
        <v>3368</v>
      </c>
      <c r="K839" s="43"/>
      <c r="L839" s="99"/>
      <c r="M839" s="43"/>
      <c r="N839" s="99" t="s">
        <v>2641</v>
      </c>
      <c r="O839" s="192" t="s">
        <v>59</v>
      </c>
      <c r="P839" s="200">
        <v>1</v>
      </c>
      <c r="Q839" s="167">
        <v>3498.96</v>
      </c>
      <c r="R839" s="42">
        <f t="shared" si="380"/>
        <v>3498.96</v>
      </c>
      <c r="S839" s="43" t="s">
        <v>1914</v>
      </c>
      <c r="T839" s="133">
        <f t="shared" si="377"/>
        <v>3498.96</v>
      </c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55">
        <f t="shared" si="378"/>
        <v>3498.96</v>
      </c>
      <c r="AJ839" s="43"/>
      <c r="AK839" s="43"/>
      <c r="AL839" s="42">
        <f t="shared" si="379"/>
        <v>3498.96</v>
      </c>
      <c r="AM839" s="43">
        <v>18</v>
      </c>
      <c r="AN839" s="95">
        <v>44805</v>
      </c>
      <c r="AO839" s="77"/>
    </row>
    <row r="840" spans="1:41" s="58" customFormat="1" ht="45" hidden="1" customHeight="1">
      <c r="A840" s="43"/>
      <c r="B840" s="43" t="s">
        <v>3361</v>
      </c>
      <c r="C840" s="43" t="s">
        <v>0</v>
      </c>
      <c r="D840" s="70" t="s">
        <v>12</v>
      </c>
      <c r="E840" s="103">
        <v>44804</v>
      </c>
      <c r="F840" s="43" t="s">
        <v>1924</v>
      </c>
      <c r="G840" s="43">
        <v>582</v>
      </c>
      <c r="H840" s="167">
        <v>3081.25</v>
      </c>
      <c r="I840" s="103">
        <v>44844</v>
      </c>
      <c r="J840" s="56" t="s">
        <v>3369</v>
      </c>
      <c r="K840" s="43"/>
      <c r="L840" s="99"/>
      <c r="M840" s="43"/>
      <c r="N840" s="99" t="s">
        <v>2641</v>
      </c>
      <c r="O840" s="192" t="s">
        <v>59</v>
      </c>
      <c r="P840" s="200">
        <v>1</v>
      </c>
      <c r="Q840" s="167">
        <v>3081.25</v>
      </c>
      <c r="R840" s="42">
        <f t="shared" si="380"/>
        <v>3081.25</v>
      </c>
      <c r="S840" s="43" t="s">
        <v>1914</v>
      </c>
      <c r="T840" s="133">
        <f t="shared" si="377"/>
        <v>3081.25</v>
      </c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55">
        <f t="shared" si="378"/>
        <v>3081.25</v>
      </c>
      <c r="AJ840" s="43"/>
      <c r="AK840" s="43"/>
      <c r="AL840" s="42">
        <f t="shared" si="379"/>
        <v>3081.25</v>
      </c>
      <c r="AM840" s="43">
        <v>18</v>
      </c>
      <c r="AN840" s="95">
        <v>44805</v>
      </c>
      <c r="AO840" s="77"/>
    </row>
    <row r="841" spans="1:41" s="58" customFormat="1" ht="15.6" hidden="1">
      <c r="A841" s="242"/>
      <c r="B841" s="242"/>
      <c r="C841" s="242" t="s">
        <v>1957</v>
      </c>
      <c r="D841" s="243"/>
      <c r="E841" s="242"/>
      <c r="F841" s="242"/>
      <c r="G841" s="242"/>
      <c r="H841" s="242"/>
      <c r="I841" s="242"/>
      <c r="J841" s="57"/>
      <c r="K841" s="242"/>
      <c r="L841" s="243"/>
      <c r="M841" s="242"/>
      <c r="N841" s="243"/>
      <c r="O841" s="242"/>
      <c r="P841" s="242"/>
      <c r="Q841" s="242"/>
      <c r="R841" s="244">
        <f>SUM(R831:R840)</f>
        <v>404982.99</v>
      </c>
      <c r="S841" s="242"/>
      <c r="T841" s="245">
        <f>SUBTOTAL(9,T831:T831)</f>
        <v>0</v>
      </c>
      <c r="U841" s="245">
        <f>SUBTOTAL(9,U831)</f>
        <v>0</v>
      </c>
      <c r="V841" s="245">
        <f t="shared" ref="V841:AH841" si="381">SUBTOTAL(9,V831)</f>
        <v>0</v>
      </c>
      <c r="W841" s="245"/>
      <c r="X841" s="245"/>
      <c r="Y841" s="245"/>
      <c r="Z841" s="245">
        <f t="shared" si="381"/>
        <v>0</v>
      </c>
      <c r="AA841" s="245">
        <f t="shared" si="381"/>
        <v>0</v>
      </c>
      <c r="AB841" s="245">
        <f t="shared" si="381"/>
        <v>0</v>
      </c>
      <c r="AC841" s="245">
        <f t="shared" si="381"/>
        <v>0</v>
      </c>
      <c r="AD841" s="245">
        <f t="shared" si="381"/>
        <v>0</v>
      </c>
      <c r="AE841" s="245"/>
      <c r="AF841" s="245">
        <f t="shared" si="381"/>
        <v>0</v>
      </c>
      <c r="AG841" s="245">
        <f t="shared" si="381"/>
        <v>0</v>
      </c>
      <c r="AH841" s="245">
        <f t="shared" si="381"/>
        <v>0</v>
      </c>
      <c r="AI841" s="246"/>
      <c r="AJ841" s="247"/>
      <c r="AK841" s="242"/>
      <c r="AL841" s="247"/>
      <c r="AM841" s="242" t="s">
        <v>311</v>
      </c>
      <c r="AN841" s="248">
        <v>44805</v>
      </c>
      <c r="AO841" s="77"/>
    </row>
    <row r="842" spans="1:41" s="58" customFormat="1" ht="15.6" hidden="1">
      <c r="A842" s="43">
        <v>1</v>
      </c>
      <c r="B842" s="43">
        <v>1579</v>
      </c>
      <c r="C842" s="43" t="s">
        <v>1</v>
      </c>
      <c r="D842" s="70" t="s">
        <v>2507</v>
      </c>
      <c r="E842" s="103" t="s">
        <v>2789</v>
      </c>
      <c r="F842" s="43" t="s">
        <v>38</v>
      </c>
      <c r="G842" s="43">
        <v>557</v>
      </c>
      <c r="H842" s="43"/>
      <c r="I842" s="103"/>
      <c r="J842" s="56"/>
      <c r="K842" s="169" t="s">
        <v>2583</v>
      </c>
      <c r="L842" s="97" t="s">
        <v>66</v>
      </c>
      <c r="M842" s="103"/>
      <c r="N842" s="70" t="s">
        <v>2788</v>
      </c>
      <c r="O842" s="70" t="s">
        <v>99</v>
      </c>
      <c r="P842" s="199">
        <v>328.5</v>
      </c>
      <c r="Q842" s="236">
        <v>300</v>
      </c>
      <c r="R842" s="42">
        <f>P842*Q842</f>
        <v>98550</v>
      </c>
      <c r="S842" s="43" t="s">
        <v>1915</v>
      </c>
      <c r="T842" s="133" t="str">
        <f t="shared" ref="T842:AH851" si="382">IF($S842=T$15,$R842,"  ")</f>
        <v xml:space="preserve">  </v>
      </c>
      <c r="U842" s="133">
        <f t="shared" si="382"/>
        <v>98550</v>
      </c>
      <c r="V842" s="133" t="str">
        <f t="shared" si="382"/>
        <v xml:space="preserve">  </v>
      </c>
      <c r="W842" s="133"/>
      <c r="X842" s="133"/>
      <c r="Y842" s="133"/>
      <c r="Z842" s="133" t="str">
        <f t="shared" si="382"/>
        <v xml:space="preserve">  </v>
      </c>
      <c r="AA842" s="133" t="str">
        <f t="shared" si="382"/>
        <v xml:space="preserve">  </v>
      </c>
      <c r="AB842" s="133" t="str">
        <f t="shared" si="382"/>
        <v xml:space="preserve">  </v>
      </c>
      <c r="AC842" s="133" t="str">
        <f t="shared" si="382"/>
        <v xml:space="preserve">  </v>
      </c>
      <c r="AD842" s="133" t="str">
        <f t="shared" si="382"/>
        <v xml:space="preserve">  </v>
      </c>
      <c r="AE842" s="133"/>
      <c r="AF842" s="133" t="str">
        <f t="shared" si="382"/>
        <v xml:space="preserve">  </v>
      </c>
      <c r="AG842" s="133" t="str">
        <f t="shared" si="382"/>
        <v xml:space="preserve">  </v>
      </c>
      <c r="AH842" s="133" t="str">
        <f t="shared" si="382"/>
        <v xml:space="preserve">  </v>
      </c>
      <c r="AI842" s="55">
        <f>R842</f>
        <v>98550</v>
      </c>
      <c r="AJ842" s="43"/>
      <c r="AK842" s="43">
        <v>2117</v>
      </c>
      <c r="AL842" s="42">
        <f>R842</f>
        <v>98550</v>
      </c>
      <c r="AM842" s="43" t="s">
        <v>311</v>
      </c>
      <c r="AN842" s="95">
        <v>44805</v>
      </c>
      <c r="AO842" s="77"/>
    </row>
    <row r="843" spans="1:41" s="58" customFormat="1" ht="15.6" hidden="1">
      <c r="A843" s="43">
        <v>2</v>
      </c>
      <c r="B843" s="43">
        <v>1579</v>
      </c>
      <c r="C843" s="43" t="s">
        <v>1</v>
      </c>
      <c r="D843" s="70" t="s">
        <v>2100</v>
      </c>
      <c r="E843" s="103">
        <v>44827</v>
      </c>
      <c r="F843" s="43" t="s">
        <v>38</v>
      </c>
      <c r="G843" s="43">
        <v>557</v>
      </c>
      <c r="H843" s="43"/>
      <c r="I843" s="103"/>
      <c r="J843" s="56"/>
      <c r="K843" s="169" t="s">
        <v>2583</v>
      </c>
      <c r="L843" s="97" t="s">
        <v>66</v>
      </c>
      <c r="M843" s="103"/>
      <c r="N843" s="70" t="s">
        <v>2788</v>
      </c>
      <c r="O843" s="70" t="s">
        <v>99</v>
      </c>
      <c r="P843" s="115">
        <v>359</v>
      </c>
      <c r="Q843" s="236">
        <v>300</v>
      </c>
      <c r="R843" s="42">
        <f t="shared" ref="R843:R906" si="383">P843*Q843</f>
        <v>107700</v>
      </c>
      <c r="S843" s="43" t="s">
        <v>1915</v>
      </c>
      <c r="T843" s="133" t="str">
        <f t="shared" si="382"/>
        <v xml:space="preserve">  </v>
      </c>
      <c r="U843" s="133">
        <f t="shared" si="382"/>
        <v>107700</v>
      </c>
      <c r="V843" s="133" t="str">
        <f t="shared" si="382"/>
        <v xml:space="preserve">  </v>
      </c>
      <c r="W843" s="133"/>
      <c r="X843" s="133"/>
      <c r="Y843" s="133"/>
      <c r="Z843" s="133" t="str">
        <f t="shared" si="382"/>
        <v xml:space="preserve">  </v>
      </c>
      <c r="AA843" s="133" t="str">
        <f t="shared" si="382"/>
        <v xml:space="preserve">  </v>
      </c>
      <c r="AB843" s="133" t="str">
        <f t="shared" si="382"/>
        <v xml:space="preserve">  </v>
      </c>
      <c r="AC843" s="133" t="str">
        <f t="shared" si="382"/>
        <v xml:space="preserve">  </v>
      </c>
      <c r="AD843" s="133" t="str">
        <f t="shared" si="382"/>
        <v xml:space="preserve">  </v>
      </c>
      <c r="AE843" s="133"/>
      <c r="AF843" s="133" t="str">
        <f t="shared" si="382"/>
        <v xml:space="preserve">  </v>
      </c>
      <c r="AG843" s="133" t="str">
        <f t="shared" si="382"/>
        <v xml:space="preserve">  </v>
      </c>
      <c r="AH843" s="133" t="str">
        <f t="shared" si="382"/>
        <v xml:space="preserve">  </v>
      </c>
      <c r="AI843" s="55">
        <f>R843</f>
        <v>107700</v>
      </c>
      <c r="AJ843" s="43"/>
      <c r="AK843" s="43">
        <v>2448</v>
      </c>
      <c r="AL843" s="42">
        <f>R843</f>
        <v>107700</v>
      </c>
      <c r="AM843" s="43" t="s">
        <v>311</v>
      </c>
      <c r="AN843" s="95">
        <v>44805</v>
      </c>
      <c r="AO843" s="77"/>
    </row>
    <row r="844" spans="1:41" s="58" customFormat="1" ht="15.6" hidden="1">
      <c r="A844" s="43">
        <v>3</v>
      </c>
      <c r="B844" s="43">
        <v>4436</v>
      </c>
      <c r="C844" s="43" t="s">
        <v>1</v>
      </c>
      <c r="D844" s="70" t="s">
        <v>2909</v>
      </c>
      <c r="E844" s="103">
        <v>44806</v>
      </c>
      <c r="F844" s="43" t="s">
        <v>38</v>
      </c>
      <c r="G844" s="43">
        <v>1598</v>
      </c>
      <c r="H844" s="167">
        <v>20575</v>
      </c>
      <c r="I844" s="152">
        <v>44810</v>
      </c>
      <c r="J844" s="56" t="s">
        <v>3372</v>
      </c>
      <c r="K844" s="169" t="s">
        <v>3032</v>
      </c>
      <c r="L844" s="97" t="s">
        <v>122</v>
      </c>
      <c r="M844" s="103"/>
      <c r="N844" s="70" t="s">
        <v>2688</v>
      </c>
      <c r="O844" s="70" t="s">
        <v>68</v>
      </c>
      <c r="P844" s="115">
        <v>600</v>
      </c>
      <c r="Q844" s="236">
        <v>12.25</v>
      </c>
      <c r="R844" s="42">
        <f t="shared" si="383"/>
        <v>7350</v>
      </c>
      <c r="S844" s="43" t="s">
        <v>1915</v>
      </c>
      <c r="T844" s="133" t="str">
        <f t="shared" si="382"/>
        <v xml:space="preserve">  </v>
      </c>
      <c r="U844" s="133">
        <f t="shared" si="382"/>
        <v>7350</v>
      </c>
      <c r="V844" s="133" t="str">
        <f t="shared" si="382"/>
        <v xml:space="preserve">  </v>
      </c>
      <c r="W844" s="133"/>
      <c r="X844" s="133"/>
      <c r="Y844" s="133"/>
      <c r="Z844" s="133" t="str">
        <f t="shared" si="382"/>
        <v xml:space="preserve">  </v>
      </c>
      <c r="AA844" s="133" t="str">
        <f t="shared" si="382"/>
        <v xml:space="preserve">  </v>
      </c>
      <c r="AB844" s="133" t="str">
        <f t="shared" si="382"/>
        <v xml:space="preserve">  </v>
      </c>
      <c r="AC844" s="133" t="str">
        <f t="shared" si="382"/>
        <v xml:space="preserve">  </v>
      </c>
      <c r="AD844" s="133" t="str">
        <f t="shared" si="382"/>
        <v xml:space="preserve">  </v>
      </c>
      <c r="AE844" s="133"/>
      <c r="AF844" s="133" t="str">
        <f t="shared" si="382"/>
        <v xml:space="preserve">  </v>
      </c>
      <c r="AG844" s="133" t="str">
        <f t="shared" si="382"/>
        <v xml:space="preserve">  </v>
      </c>
      <c r="AH844" s="133" t="str">
        <f t="shared" si="382"/>
        <v xml:space="preserve">  </v>
      </c>
      <c r="AI844" s="55">
        <f t="shared" ref="AI844:AI909" si="384">R844</f>
        <v>7350</v>
      </c>
      <c r="AJ844" s="43"/>
      <c r="AK844" s="43">
        <v>1903</v>
      </c>
      <c r="AL844" s="42">
        <f t="shared" ref="AL844:AL908" si="385">R844</f>
        <v>7350</v>
      </c>
      <c r="AM844" s="43" t="s">
        <v>311</v>
      </c>
      <c r="AN844" s="95">
        <v>44805</v>
      </c>
      <c r="AO844" s="77"/>
    </row>
    <row r="845" spans="1:41" s="58" customFormat="1" ht="15.6" hidden="1">
      <c r="A845" s="43">
        <v>4</v>
      </c>
      <c r="B845" s="43">
        <v>4436</v>
      </c>
      <c r="C845" s="43" t="s">
        <v>1</v>
      </c>
      <c r="D845" s="70" t="s">
        <v>2909</v>
      </c>
      <c r="E845" s="103">
        <v>44806</v>
      </c>
      <c r="F845" s="43" t="s">
        <v>38</v>
      </c>
      <c r="G845" s="43">
        <v>1598</v>
      </c>
      <c r="H845" s="167">
        <v>20575</v>
      </c>
      <c r="I845" s="152">
        <v>44810</v>
      </c>
      <c r="J845" s="56" t="s">
        <v>3372</v>
      </c>
      <c r="K845" s="169" t="s">
        <v>3032</v>
      </c>
      <c r="L845" s="97" t="s">
        <v>122</v>
      </c>
      <c r="M845" s="103"/>
      <c r="N845" s="70" t="s">
        <v>2689</v>
      </c>
      <c r="O845" s="70" t="s">
        <v>68</v>
      </c>
      <c r="P845" s="115">
        <v>180</v>
      </c>
      <c r="Q845" s="236">
        <v>22.5</v>
      </c>
      <c r="R845" s="42">
        <f t="shared" si="383"/>
        <v>4050</v>
      </c>
      <c r="S845" s="43" t="s">
        <v>1915</v>
      </c>
      <c r="T845" s="133" t="str">
        <f t="shared" si="382"/>
        <v xml:space="preserve">  </v>
      </c>
      <c r="U845" s="133">
        <f t="shared" si="382"/>
        <v>4050</v>
      </c>
      <c r="V845" s="133" t="str">
        <f t="shared" si="382"/>
        <v xml:space="preserve">  </v>
      </c>
      <c r="W845" s="133"/>
      <c r="X845" s="133"/>
      <c r="Y845" s="133"/>
      <c r="Z845" s="133" t="str">
        <f t="shared" si="382"/>
        <v xml:space="preserve">  </v>
      </c>
      <c r="AA845" s="133" t="str">
        <f t="shared" si="382"/>
        <v xml:space="preserve">  </v>
      </c>
      <c r="AB845" s="133" t="str">
        <f t="shared" si="382"/>
        <v xml:space="preserve">  </v>
      </c>
      <c r="AC845" s="133" t="str">
        <f t="shared" si="382"/>
        <v xml:space="preserve">  </v>
      </c>
      <c r="AD845" s="133" t="str">
        <f t="shared" si="382"/>
        <v xml:space="preserve">  </v>
      </c>
      <c r="AE845" s="133"/>
      <c r="AF845" s="133" t="str">
        <f t="shared" si="382"/>
        <v xml:space="preserve">  </v>
      </c>
      <c r="AG845" s="133" t="str">
        <f t="shared" si="382"/>
        <v xml:space="preserve">  </v>
      </c>
      <c r="AH845" s="133" t="str">
        <f t="shared" si="382"/>
        <v xml:space="preserve">  </v>
      </c>
      <c r="AI845" s="55">
        <f t="shared" si="384"/>
        <v>4050</v>
      </c>
      <c r="AJ845" s="43"/>
      <c r="AK845" s="43">
        <v>1903</v>
      </c>
      <c r="AL845" s="42">
        <f t="shared" si="385"/>
        <v>4050</v>
      </c>
      <c r="AM845" s="43" t="s">
        <v>311</v>
      </c>
      <c r="AN845" s="95">
        <v>44805</v>
      </c>
      <c r="AO845" s="77"/>
    </row>
    <row r="846" spans="1:41" s="58" customFormat="1" ht="30" hidden="1">
      <c r="A846" s="43">
        <v>5</v>
      </c>
      <c r="B846" s="43">
        <v>4436</v>
      </c>
      <c r="C846" s="43" t="s">
        <v>1</v>
      </c>
      <c r="D846" s="70" t="s">
        <v>2909</v>
      </c>
      <c r="E846" s="103">
        <v>44806</v>
      </c>
      <c r="F846" s="43" t="s">
        <v>38</v>
      </c>
      <c r="G846" s="43">
        <v>1598</v>
      </c>
      <c r="H846" s="167">
        <v>20575</v>
      </c>
      <c r="I846" s="152">
        <v>44810</v>
      </c>
      <c r="J846" s="56" t="s">
        <v>3372</v>
      </c>
      <c r="K846" s="169" t="s">
        <v>3032</v>
      </c>
      <c r="L846" s="97" t="s">
        <v>122</v>
      </c>
      <c r="M846" s="103"/>
      <c r="N846" s="70" t="s">
        <v>2690</v>
      </c>
      <c r="O846" s="70" t="s">
        <v>68</v>
      </c>
      <c r="P846" s="115">
        <v>4</v>
      </c>
      <c r="Q846" s="236">
        <v>30</v>
      </c>
      <c r="R846" s="42">
        <f t="shared" si="383"/>
        <v>120</v>
      </c>
      <c r="S846" s="43" t="s">
        <v>1915</v>
      </c>
      <c r="T846" s="133" t="str">
        <f t="shared" si="382"/>
        <v xml:space="preserve">  </v>
      </c>
      <c r="U846" s="133">
        <f t="shared" si="382"/>
        <v>120</v>
      </c>
      <c r="V846" s="133" t="str">
        <f t="shared" si="382"/>
        <v xml:space="preserve">  </v>
      </c>
      <c r="W846" s="133"/>
      <c r="X846" s="133"/>
      <c r="Y846" s="133"/>
      <c r="Z846" s="133" t="str">
        <f t="shared" si="382"/>
        <v xml:space="preserve">  </v>
      </c>
      <c r="AA846" s="133" t="str">
        <f t="shared" si="382"/>
        <v xml:space="preserve">  </v>
      </c>
      <c r="AB846" s="133" t="str">
        <f t="shared" si="382"/>
        <v xml:space="preserve">  </v>
      </c>
      <c r="AC846" s="133" t="str">
        <f t="shared" si="382"/>
        <v xml:space="preserve">  </v>
      </c>
      <c r="AD846" s="133" t="str">
        <f t="shared" si="382"/>
        <v xml:space="preserve">  </v>
      </c>
      <c r="AE846" s="133"/>
      <c r="AF846" s="133" t="str">
        <f t="shared" si="382"/>
        <v xml:space="preserve">  </v>
      </c>
      <c r="AG846" s="133" t="str">
        <f t="shared" si="382"/>
        <v xml:space="preserve">  </v>
      </c>
      <c r="AH846" s="133" t="str">
        <f t="shared" si="382"/>
        <v xml:space="preserve">  </v>
      </c>
      <c r="AI846" s="55">
        <f t="shared" si="384"/>
        <v>120</v>
      </c>
      <c r="AJ846" s="43"/>
      <c r="AK846" s="43">
        <v>1903</v>
      </c>
      <c r="AL846" s="42">
        <f t="shared" si="385"/>
        <v>120</v>
      </c>
      <c r="AM846" s="43" t="s">
        <v>311</v>
      </c>
      <c r="AN846" s="95">
        <v>44805</v>
      </c>
      <c r="AO846" s="77"/>
    </row>
    <row r="847" spans="1:41" s="58" customFormat="1" ht="30" hidden="1">
      <c r="A847" s="43">
        <v>6</v>
      </c>
      <c r="B847" s="43">
        <v>4436</v>
      </c>
      <c r="C847" s="43" t="s">
        <v>1</v>
      </c>
      <c r="D847" s="70" t="s">
        <v>2909</v>
      </c>
      <c r="E847" s="103">
        <v>44806</v>
      </c>
      <c r="F847" s="43" t="s">
        <v>38</v>
      </c>
      <c r="G847" s="43">
        <v>1598</v>
      </c>
      <c r="H847" s="167">
        <v>20575</v>
      </c>
      <c r="I847" s="152">
        <v>44810</v>
      </c>
      <c r="J847" s="56" t="s">
        <v>3372</v>
      </c>
      <c r="K847" s="169" t="s">
        <v>3032</v>
      </c>
      <c r="L847" s="97" t="s">
        <v>122</v>
      </c>
      <c r="M847" s="103"/>
      <c r="N847" s="70" t="s">
        <v>2691</v>
      </c>
      <c r="O847" s="70" t="s">
        <v>68</v>
      </c>
      <c r="P847" s="115">
        <v>2</v>
      </c>
      <c r="Q847" s="236">
        <v>30</v>
      </c>
      <c r="R847" s="42">
        <f t="shared" si="383"/>
        <v>60</v>
      </c>
      <c r="S847" s="43" t="s">
        <v>1915</v>
      </c>
      <c r="T847" s="133" t="str">
        <f t="shared" si="382"/>
        <v xml:space="preserve">  </v>
      </c>
      <c r="U847" s="133">
        <f t="shared" si="382"/>
        <v>60</v>
      </c>
      <c r="V847" s="133" t="str">
        <f t="shared" si="382"/>
        <v xml:space="preserve">  </v>
      </c>
      <c r="W847" s="133"/>
      <c r="X847" s="133"/>
      <c r="Y847" s="133"/>
      <c r="Z847" s="133" t="str">
        <f t="shared" si="382"/>
        <v xml:space="preserve">  </v>
      </c>
      <c r="AA847" s="133" t="str">
        <f t="shared" si="382"/>
        <v xml:space="preserve">  </v>
      </c>
      <c r="AB847" s="133" t="str">
        <f t="shared" si="382"/>
        <v xml:space="preserve">  </v>
      </c>
      <c r="AC847" s="133" t="str">
        <f t="shared" si="382"/>
        <v xml:space="preserve">  </v>
      </c>
      <c r="AD847" s="133" t="str">
        <f t="shared" si="382"/>
        <v xml:space="preserve">  </v>
      </c>
      <c r="AE847" s="133"/>
      <c r="AF847" s="133" t="str">
        <f t="shared" si="382"/>
        <v xml:space="preserve">  </v>
      </c>
      <c r="AG847" s="133" t="str">
        <f t="shared" si="382"/>
        <v xml:space="preserve">  </v>
      </c>
      <c r="AH847" s="133" t="str">
        <f t="shared" si="382"/>
        <v xml:space="preserve">  </v>
      </c>
      <c r="AI847" s="55">
        <f t="shared" si="384"/>
        <v>60</v>
      </c>
      <c r="AJ847" s="43"/>
      <c r="AK847" s="43">
        <v>1903</v>
      </c>
      <c r="AL847" s="42">
        <f t="shared" si="385"/>
        <v>60</v>
      </c>
      <c r="AM847" s="43" t="s">
        <v>311</v>
      </c>
      <c r="AN847" s="95">
        <v>44805</v>
      </c>
      <c r="AO847" s="77"/>
    </row>
    <row r="848" spans="1:41" s="58" customFormat="1" ht="30" hidden="1">
      <c r="A848" s="43">
        <v>7</v>
      </c>
      <c r="B848" s="43">
        <v>4436</v>
      </c>
      <c r="C848" s="43" t="s">
        <v>1</v>
      </c>
      <c r="D848" s="70" t="s">
        <v>2909</v>
      </c>
      <c r="E848" s="103">
        <v>44806</v>
      </c>
      <c r="F848" s="43" t="s">
        <v>38</v>
      </c>
      <c r="G848" s="43">
        <v>1598</v>
      </c>
      <c r="H848" s="167">
        <v>20575</v>
      </c>
      <c r="I848" s="152">
        <v>44810</v>
      </c>
      <c r="J848" s="56" t="s">
        <v>3372</v>
      </c>
      <c r="K848" s="169" t="s">
        <v>3032</v>
      </c>
      <c r="L848" s="97" t="s">
        <v>122</v>
      </c>
      <c r="M848" s="103"/>
      <c r="N848" s="70" t="s">
        <v>2692</v>
      </c>
      <c r="O848" s="70" t="s">
        <v>68</v>
      </c>
      <c r="P848" s="115">
        <v>4</v>
      </c>
      <c r="Q848" s="236">
        <v>30</v>
      </c>
      <c r="R848" s="42">
        <f t="shared" si="383"/>
        <v>120</v>
      </c>
      <c r="S848" s="43" t="s">
        <v>1915</v>
      </c>
      <c r="T848" s="133" t="str">
        <f t="shared" si="382"/>
        <v xml:space="preserve">  </v>
      </c>
      <c r="U848" s="133">
        <f t="shared" si="382"/>
        <v>120</v>
      </c>
      <c r="V848" s="133" t="str">
        <f t="shared" si="382"/>
        <v xml:space="preserve">  </v>
      </c>
      <c r="W848" s="133"/>
      <c r="X848" s="133"/>
      <c r="Y848" s="133"/>
      <c r="Z848" s="133" t="str">
        <f t="shared" si="382"/>
        <v xml:space="preserve">  </v>
      </c>
      <c r="AA848" s="133" t="str">
        <f t="shared" si="382"/>
        <v xml:space="preserve">  </v>
      </c>
      <c r="AB848" s="133" t="str">
        <f t="shared" si="382"/>
        <v xml:space="preserve">  </v>
      </c>
      <c r="AC848" s="133" t="str">
        <f t="shared" si="382"/>
        <v xml:space="preserve">  </v>
      </c>
      <c r="AD848" s="133" t="str">
        <f t="shared" si="382"/>
        <v xml:space="preserve">  </v>
      </c>
      <c r="AE848" s="133"/>
      <c r="AF848" s="133" t="str">
        <f t="shared" si="382"/>
        <v xml:space="preserve">  </v>
      </c>
      <c r="AG848" s="133" t="str">
        <f t="shared" si="382"/>
        <v xml:space="preserve">  </v>
      </c>
      <c r="AH848" s="133" t="str">
        <f t="shared" si="382"/>
        <v xml:space="preserve">  </v>
      </c>
      <c r="AI848" s="55">
        <f t="shared" si="384"/>
        <v>120</v>
      </c>
      <c r="AJ848" s="43"/>
      <c r="AK848" s="43">
        <v>1903</v>
      </c>
      <c r="AL848" s="42">
        <f t="shared" si="385"/>
        <v>120</v>
      </c>
      <c r="AM848" s="43" t="s">
        <v>311</v>
      </c>
      <c r="AN848" s="95">
        <v>44805</v>
      </c>
      <c r="AO848" s="77"/>
    </row>
    <row r="849" spans="1:41" s="58" customFormat="1" ht="15.6" hidden="1">
      <c r="A849" s="43">
        <v>8</v>
      </c>
      <c r="B849" s="43">
        <v>4436</v>
      </c>
      <c r="C849" s="43" t="s">
        <v>1</v>
      </c>
      <c r="D849" s="70" t="s">
        <v>2909</v>
      </c>
      <c r="E849" s="103">
        <v>44806</v>
      </c>
      <c r="F849" s="43" t="s">
        <v>38</v>
      </c>
      <c r="G849" s="43">
        <v>1598</v>
      </c>
      <c r="H849" s="167">
        <v>20575</v>
      </c>
      <c r="I849" s="152">
        <v>44810</v>
      </c>
      <c r="J849" s="56" t="s">
        <v>3372</v>
      </c>
      <c r="K849" s="169" t="s">
        <v>3032</v>
      </c>
      <c r="L849" s="97" t="s">
        <v>122</v>
      </c>
      <c r="M849" s="103"/>
      <c r="N849" s="70" t="s">
        <v>2693</v>
      </c>
      <c r="O849" s="70" t="s">
        <v>68</v>
      </c>
      <c r="P849" s="115">
        <v>80</v>
      </c>
      <c r="Q849" s="236">
        <v>33</v>
      </c>
      <c r="R849" s="42">
        <f t="shared" si="383"/>
        <v>2640</v>
      </c>
      <c r="S849" s="43" t="s">
        <v>1915</v>
      </c>
      <c r="T849" s="133" t="str">
        <f t="shared" si="382"/>
        <v xml:space="preserve">  </v>
      </c>
      <c r="U849" s="133">
        <f t="shared" si="382"/>
        <v>2640</v>
      </c>
      <c r="V849" s="133" t="str">
        <f t="shared" si="382"/>
        <v xml:space="preserve">  </v>
      </c>
      <c r="W849" s="133"/>
      <c r="X849" s="133"/>
      <c r="Y849" s="133"/>
      <c r="Z849" s="133" t="str">
        <f t="shared" si="382"/>
        <v xml:space="preserve">  </v>
      </c>
      <c r="AA849" s="133" t="str">
        <f t="shared" si="382"/>
        <v xml:space="preserve">  </v>
      </c>
      <c r="AB849" s="133" t="str">
        <f t="shared" si="382"/>
        <v xml:space="preserve">  </v>
      </c>
      <c r="AC849" s="133" t="str">
        <f t="shared" si="382"/>
        <v xml:space="preserve">  </v>
      </c>
      <c r="AD849" s="133" t="str">
        <f t="shared" si="382"/>
        <v xml:space="preserve">  </v>
      </c>
      <c r="AE849" s="133"/>
      <c r="AF849" s="133" t="str">
        <f t="shared" si="382"/>
        <v xml:space="preserve">  </v>
      </c>
      <c r="AG849" s="133" t="str">
        <f t="shared" si="382"/>
        <v xml:space="preserve">  </v>
      </c>
      <c r="AH849" s="133" t="str">
        <f t="shared" si="382"/>
        <v xml:space="preserve">  </v>
      </c>
      <c r="AI849" s="55">
        <f t="shared" si="384"/>
        <v>2640</v>
      </c>
      <c r="AJ849" s="43"/>
      <c r="AK849" s="43">
        <v>1903</v>
      </c>
      <c r="AL849" s="42">
        <f t="shared" si="385"/>
        <v>2640</v>
      </c>
      <c r="AM849" s="43" t="s">
        <v>311</v>
      </c>
      <c r="AN849" s="95">
        <v>44805</v>
      </c>
      <c r="AO849" s="77"/>
    </row>
    <row r="850" spans="1:41" s="58" customFormat="1" ht="15.6" hidden="1">
      <c r="A850" s="43">
        <v>9</v>
      </c>
      <c r="B850" s="43">
        <v>4436</v>
      </c>
      <c r="C850" s="43" t="s">
        <v>1</v>
      </c>
      <c r="D850" s="70" t="s">
        <v>2909</v>
      </c>
      <c r="E850" s="103">
        <v>44806</v>
      </c>
      <c r="F850" s="43" t="s">
        <v>38</v>
      </c>
      <c r="G850" s="43">
        <v>1598</v>
      </c>
      <c r="H850" s="167">
        <v>20575</v>
      </c>
      <c r="I850" s="152">
        <v>44810</v>
      </c>
      <c r="J850" s="56" t="s">
        <v>3372</v>
      </c>
      <c r="K850" s="169" t="s">
        <v>3032</v>
      </c>
      <c r="L850" s="97" t="s">
        <v>122</v>
      </c>
      <c r="M850" s="103"/>
      <c r="N850" s="70" t="s">
        <v>2694</v>
      </c>
      <c r="O850" s="70" t="s">
        <v>68</v>
      </c>
      <c r="P850" s="115">
        <v>200</v>
      </c>
      <c r="Q850" s="236">
        <v>3</v>
      </c>
      <c r="R850" s="42">
        <f t="shared" si="383"/>
        <v>600</v>
      </c>
      <c r="S850" s="43" t="s">
        <v>1915</v>
      </c>
      <c r="T850" s="133" t="str">
        <f t="shared" si="382"/>
        <v xml:space="preserve">  </v>
      </c>
      <c r="U850" s="133">
        <f t="shared" si="382"/>
        <v>600</v>
      </c>
      <c r="V850" s="133" t="str">
        <f t="shared" si="382"/>
        <v xml:space="preserve">  </v>
      </c>
      <c r="W850" s="133"/>
      <c r="X850" s="133"/>
      <c r="Y850" s="133"/>
      <c r="Z850" s="133" t="str">
        <f t="shared" si="382"/>
        <v xml:space="preserve">  </v>
      </c>
      <c r="AA850" s="133" t="str">
        <f t="shared" si="382"/>
        <v xml:space="preserve">  </v>
      </c>
      <c r="AB850" s="133" t="str">
        <f t="shared" si="382"/>
        <v xml:space="preserve">  </v>
      </c>
      <c r="AC850" s="133" t="str">
        <f t="shared" si="382"/>
        <v xml:space="preserve">  </v>
      </c>
      <c r="AD850" s="133" t="str">
        <f t="shared" si="382"/>
        <v xml:space="preserve">  </v>
      </c>
      <c r="AE850" s="133"/>
      <c r="AF850" s="133" t="str">
        <f t="shared" si="382"/>
        <v xml:space="preserve">  </v>
      </c>
      <c r="AG850" s="133" t="str">
        <f t="shared" si="382"/>
        <v xml:space="preserve">  </v>
      </c>
      <c r="AH850" s="133" t="str">
        <f t="shared" si="382"/>
        <v xml:space="preserve">  </v>
      </c>
      <c r="AI850" s="55">
        <f t="shared" si="384"/>
        <v>600</v>
      </c>
      <c r="AJ850" s="43"/>
      <c r="AK850" s="43">
        <v>1903</v>
      </c>
      <c r="AL850" s="42">
        <f t="shared" si="385"/>
        <v>600</v>
      </c>
      <c r="AM850" s="43" t="s">
        <v>311</v>
      </c>
      <c r="AN850" s="95">
        <v>44805</v>
      </c>
      <c r="AO850" s="77"/>
    </row>
    <row r="851" spans="1:41" s="58" customFormat="1" ht="30" hidden="1">
      <c r="A851" s="43">
        <v>10</v>
      </c>
      <c r="B851" s="43">
        <v>4436</v>
      </c>
      <c r="C851" s="43" t="s">
        <v>1</v>
      </c>
      <c r="D851" s="70" t="s">
        <v>2909</v>
      </c>
      <c r="E851" s="103">
        <v>44806</v>
      </c>
      <c r="F851" s="43" t="s">
        <v>38</v>
      </c>
      <c r="G851" s="43">
        <v>1598</v>
      </c>
      <c r="H851" s="167">
        <v>20575</v>
      </c>
      <c r="I851" s="152">
        <v>44810</v>
      </c>
      <c r="J851" s="56" t="s">
        <v>3372</v>
      </c>
      <c r="K851" s="169" t="s">
        <v>3032</v>
      </c>
      <c r="L851" s="97" t="s">
        <v>122</v>
      </c>
      <c r="M851" s="103"/>
      <c r="N851" s="70" t="s">
        <v>2695</v>
      </c>
      <c r="O851" s="70" t="s">
        <v>68</v>
      </c>
      <c r="P851" s="115">
        <v>4</v>
      </c>
      <c r="Q851" s="236">
        <v>26</v>
      </c>
      <c r="R851" s="42">
        <f t="shared" si="383"/>
        <v>104</v>
      </c>
      <c r="S851" s="43" t="s">
        <v>1915</v>
      </c>
      <c r="T851" s="133" t="str">
        <f t="shared" si="382"/>
        <v xml:space="preserve">  </v>
      </c>
      <c r="U851" s="133">
        <f t="shared" si="382"/>
        <v>104</v>
      </c>
      <c r="V851" s="133" t="str">
        <f t="shared" si="382"/>
        <v xml:space="preserve">  </v>
      </c>
      <c r="W851" s="133"/>
      <c r="X851" s="133"/>
      <c r="Y851" s="133"/>
      <c r="Z851" s="133" t="str">
        <f t="shared" si="382"/>
        <v xml:space="preserve">  </v>
      </c>
      <c r="AA851" s="133" t="str">
        <f t="shared" si="382"/>
        <v xml:space="preserve">  </v>
      </c>
      <c r="AB851" s="133" t="str">
        <f t="shared" si="382"/>
        <v xml:space="preserve">  </v>
      </c>
      <c r="AC851" s="133" t="str">
        <f t="shared" si="382"/>
        <v xml:space="preserve">  </v>
      </c>
      <c r="AD851" s="133" t="str">
        <f t="shared" si="382"/>
        <v xml:space="preserve">  </v>
      </c>
      <c r="AE851" s="133"/>
      <c r="AF851" s="133" t="str">
        <f t="shared" si="382"/>
        <v xml:space="preserve">  </v>
      </c>
      <c r="AG851" s="133" t="str">
        <f t="shared" si="382"/>
        <v xml:space="preserve">  </v>
      </c>
      <c r="AH851" s="133" t="str">
        <f t="shared" si="382"/>
        <v xml:space="preserve">  </v>
      </c>
      <c r="AI851" s="55">
        <f t="shared" si="384"/>
        <v>104</v>
      </c>
      <c r="AJ851" s="43"/>
      <c r="AK851" s="43">
        <v>1903</v>
      </c>
      <c r="AL851" s="42">
        <f t="shared" si="385"/>
        <v>104</v>
      </c>
      <c r="AM851" s="43" t="s">
        <v>311</v>
      </c>
      <c r="AN851" s="95">
        <v>44805</v>
      </c>
      <c r="AO851" s="77"/>
    </row>
    <row r="852" spans="1:41" s="58" customFormat="1" ht="30" hidden="1">
      <c r="A852" s="43">
        <v>11</v>
      </c>
      <c r="B852" s="43">
        <v>4436</v>
      </c>
      <c r="C852" s="43" t="s">
        <v>1</v>
      </c>
      <c r="D852" s="70" t="s">
        <v>2909</v>
      </c>
      <c r="E852" s="103">
        <v>44806</v>
      </c>
      <c r="F852" s="43" t="s">
        <v>38</v>
      </c>
      <c r="G852" s="43">
        <v>1598</v>
      </c>
      <c r="H852" s="167">
        <v>20575</v>
      </c>
      <c r="I852" s="152">
        <v>44810</v>
      </c>
      <c r="J852" s="56" t="s">
        <v>3372</v>
      </c>
      <c r="K852" s="169" t="s">
        <v>3032</v>
      </c>
      <c r="L852" s="97" t="s">
        <v>122</v>
      </c>
      <c r="M852" s="103"/>
      <c r="N852" s="70" t="s">
        <v>2696</v>
      </c>
      <c r="O852" s="70" t="s">
        <v>68</v>
      </c>
      <c r="P852" s="115">
        <v>4</v>
      </c>
      <c r="Q852" s="236">
        <v>26</v>
      </c>
      <c r="R852" s="42">
        <f t="shared" si="383"/>
        <v>104</v>
      </c>
      <c r="S852" s="43" t="s">
        <v>1915</v>
      </c>
      <c r="T852" s="133" t="str">
        <f t="shared" ref="T852:AH861" si="386">IF($S852=T$15,$R852,"  ")</f>
        <v xml:space="preserve">  </v>
      </c>
      <c r="U852" s="133">
        <f t="shared" si="386"/>
        <v>104</v>
      </c>
      <c r="V852" s="133" t="str">
        <f t="shared" si="386"/>
        <v xml:space="preserve">  </v>
      </c>
      <c r="W852" s="133"/>
      <c r="X852" s="133"/>
      <c r="Y852" s="133"/>
      <c r="Z852" s="133" t="str">
        <f t="shared" si="386"/>
        <v xml:space="preserve">  </v>
      </c>
      <c r="AA852" s="133" t="str">
        <f t="shared" si="386"/>
        <v xml:space="preserve">  </v>
      </c>
      <c r="AB852" s="133" t="str">
        <f t="shared" si="386"/>
        <v xml:space="preserve">  </v>
      </c>
      <c r="AC852" s="133" t="str">
        <f t="shared" si="386"/>
        <v xml:space="preserve">  </v>
      </c>
      <c r="AD852" s="133" t="str">
        <f t="shared" si="386"/>
        <v xml:space="preserve">  </v>
      </c>
      <c r="AE852" s="133"/>
      <c r="AF852" s="133" t="str">
        <f t="shared" si="386"/>
        <v xml:space="preserve">  </v>
      </c>
      <c r="AG852" s="133" t="str">
        <f t="shared" si="386"/>
        <v xml:space="preserve">  </v>
      </c>
      <c r="AH852" s="133" t="str">
        <f t="shared" si="386"/>
        <v xml:space="preserve">  </v>
      </c>
      <c r="AI852" s="55">
        <f t="shared" si="384"/>
        <v>104</v>
      </c>
      <c r="AJ852" s="43"/>
      <c r="AK852" s="43">
        <v>1903</v>
      </c>
      <c r="AL852" s="42">
        <f t="shared" si="385"/>
        <v>104</v>
      </c>
      <c r="AM852" s="43" t="s">
        <v>311</v>
      </c>
      <c r="AN852" s="95">
        <v>44805</v>
      </c>
      <c r="AO852" s="77"/>
    </row>
    <row r="853" spans="1:41" s="58" customFormat="1" ht="30" hidden="1">
      <c r="A853" s="43">
        <v>12</v>
      </c>
      <c r="B853" s="43">
        <v>4436</v>
      </c>
      <c r="C853" s="43" t="s">
        <v>1</v>
      </c>
      <c r="D853" s="70" t="s">
        <v>2909</v>
      </c>
      <c r="E853" s="103">
        <v>44806</v>
      </c>
      <c r="F853" s="43" t="s">
        <v>38</v>
      </c>
      <c r="G853" s="43">
        <v>1598</v>
      </c>
      <c r="H853" s="167">
        <v>20575</v>
      </c>
      <c r="I853" s="152">
        <v>44810</v>
      </c>
      <c r="J853" s="56" t="s">
        <v>3372</v>
      </c>
      <c r="K853" s="169" t="s">
        <v>3032</v>
      </c>
      <c r="L853" s="97" t="s">
        <v>122</v>
      </c>
      <c r="M853" s="103"/>
      <c r="N853" s="70" t="s">
        <v>2697</v>
      </c>
      <c r="O853" s="70" t="s">
        <v>68</v>
      </c>
      <c r="P853" s="115">
        <v>2</v>
      </c>
      <c r="Q853" s="236">
        <v>26</v>
      </c>
      <c r="R853" s="42">
        <f t="shared" si="383"/>
        <v>52</v>
      </c>
      <c r="S853" s="43" t="s">
        <v>1915</v>
      </c>
      <c r="T853" s="133" t="str">
        <f t="shared" si="386"/>
        <v xml:space="preserve">  </v>
      </c>
      <c r="U853" s="133">
        <f t="shared" si="386"/>
        <v>52</v>
      </c>
      <c r="V853" s="133" t="str">
        <f t="shared" si="386"/>
        <v xml:space="preserve">  </v>
      </c>
      <c r="W853" s="133"/>
      <c r="X853" s="133"/>
      <c r="Y853" s="133"/>
      <c r="Z853" s="133" t="str">
        <f t="shared" si="386"/>
        <v xml:space="preserve">  </v>
      </c>
      <c r="AA853" s="133" t="str">
        <f t="shared" si="386"/>
        <v xml:space="preserve">  </v>
      </c>
      <c r="AB853" s="133" t="str">
        <f t="shared" si="386"/>
        <v xml:space="preserve">  </v>
      </c>
      <c r="AC853" s="133" t="str">
        <f t="shared" si="386"/>
        <v xml:space="preserve">  </v>
      </c>
      <c r="AD853" s="133" t="str">
        <f t="shared" si="386"/>
        <v xml:space="preserve">  </v>
      </c>
      <c r="AE853" s="133"/>
      <c r="AF853" s="133" t="str">
        <f t="shared" si="386"/>
        <v xml:space="preserve">  </v>
      </c>
      <c r="AG853" s="133" t="str">
        <f t="shared" si="386"/>
        <v xml:space="preserve">  </v>
      </c>
      <c r="AH853" s="133" t="str">
        <f t="shared" si="386"/>
        <v xml:space="preserve">  </v>
      </c>
      <c r="AI853" s="55">
        <f t="shared" si="384"/>
        <v>52</v>
      </c>
      <c r="AJ853" s="43"/>
      <c r="AK853" s="43">
        <v>1903</v>
      </c>
      <c r="AL853" s="42">
        <f t="shared" si="385"/>
        <v>52</v>
      </c>
      <c r="AM853" s="43" t="s">
        <v>311</v>
      </c>
      <c r="AN853" s="95">
        <v>44805</v>
      </c>
      <c r="AO853" s="77"/>
    </row>
    <row r="854" spans="1:41" s="58" customFormat="1" ht="15.6" hidden="1">
      <c r="A854" s="43">
        <v>13</v>
      </c>
      <c r="B854" s="43">
        <v>4436</v>
      </c>
      <c r="C854" s="43" t="s">
        <v>1</v>
      </c>
      <c r="D854" s="70" t="s">
        <v>2909</v>
      </c>
      <c r="E854" s="103">
        <v>44806</v>
      </c>
      <c r="F854" s="43" t="s">
        <v>38</v>
      </c>
      <c r="G854" s="43">
        <v>1598</v>
      </c>
      <c r="H854" s="167">
        <v>20575</v>
      </c>
      <c r="I854" s="152">
        <v>44810</v>
      </c>
      <c r="J854" s="56" t="s">
        <v>3372</v>
      </c>
      <c r="K854" s="169" t="s">
        <v>3032</v>
      </c>
      <c r="L854" s="97" t="s">
        <v>122</v>
      </c>
      <c r="M854" s="103"/>
      <c r="N854" s="70" t="s">
        <v>2698</v>
      </c>
      <c r="O854" s="70" t="s">
        <v>68</v>
      </c>
      <c r="P854" s="115">
        <v>250</v>
      </c>
      <c r="Q854" s="236">
        <v>21.5</v>
      </c>
      <c r="R854" s="42">
        <f t="shared" si="383"/>
        <v>5375</v>
      </c>
      <c r="S854" s="43" t="s">
        <v>1915</v>
      </c>
      <c r="T854" s="133" t="str">
        <f t="shared" si="386"/>
        <v xml:space="preserve">  </v>
      </c>
      <c r="U854" s="133">
        <f t="shared" si="386"/>
        <v>5375</v>
      </c>
      <c r="V854" s="133" t="str">
        <f t="shared" si="386"/>
        <v xml:space="preserve">  </v>
      </c>
      <c r="W854" s="133"/>
      <c r="X854" s="133"/>
      <c r="Y854" s="133"/>
      <c r="Z854" s="133" t="str">
        <f t="shared" si="386"/>
        <v xml:space="preserve">  </v>
      </c>
      <c r="AA854" s="133" t="str">
        <f t="shared" si="386"/>
        <v xml:space="preserve">  </v>
      </c>
      <c r="AB854" s="133" t="str">
        <f t="shared" si="386"/>
        <v xml:space="preserve">  </v>
      </c>
      <c r="AC854" s="133" t="str">
        <f t="shared" si="386"/>
        <v xml:space="preserve">  </v>
      </c>
      <c r="AD854" s="133" t="str">
        <f t="shared" si="386"/>
        <v xml:space="preserve">  </v>
      </c>
      <c r="AE854" s="133"/>
      <c r="AF854" s="133" t="str">
        <f t="shared" si="386"/>
        <v xml:space="preserve">  </v>
      </c>
      <c r="AG854" s="133" t="str">
        <f t="shared" si="386"/>
        <v xml:space="preserve">  </v>
      </c>
      <c r="AH854" s="133" t="str">
        <f t="shared" si="386"/>
        <v xml:space="preserve">  </v>
      </c>
      <c r="AI854" s="55">
        <f t="shared" si="384"/>
        <v>5375</v>
      </c>
      <c r="AJ854" s="43"/>
      <c r="AK854" s="43">
        <v>1903</v>
      </c>
      <c r="AL854" s="42">
        <f t="shared" si="385"/>
        <v>5375</v>
      </c>
      <c r="AM854" s="43" t="s">
        <v>311</v>
      </c>
      <c r="AN854" s="95">
        <v>44805</v>
      </c>
      <c r="AO854" s="77"/>
    </row>
    <row r="855" spans="1:41" s="58" customFormat="1" ht="30" hidden="1">
      <c r="A855" s="43">
        <v>14</v>
      </c>
      <c r="B855" s="43">
        <v>4824</v>
      </c>
      <c r="C855" s="43" t="s">
        <v>1</v>
      </c>
      <c r="D855" s="70" t="s">
        <v>2909</v>
      </c>
      <c r="E855" s="103">
        <v>44811</v>
      </c>
      <c r="F855" s="43" t="s">
        <v>38</v>
      </c>
      <c r="G855" s="43">
        <v>1740</v>
      </c>
      <c r="H855" s="167">
        <v>1365.16</v>
      </c>
      <c r="I855" s="152">
        <v>44812</v>
      </c>
      <c r="J855" s="56" t="s">
        <v>3373</v>
      </c>
      <c r="K855" s="169" t="s">
        <v>3374</v>
      </c>
      <c r="L855" s="97" t="s">
        <v>2420</v>
      </c>
      <c r="M855" s="103"/>
      <c r="N855" s="70" t="s">
        <v>2699</v>
      </c>
      <c r="O855" s="70" t="s">
        <v>68</v>
      </c>
      <c r="P855" s="169">
        <v>16</v>
      </c>
      <c r="Q855" s="199">
        <v>5.8</v>
      </c>
      <c r="R855" s="42">
        <f t="shared" si="383"/>
        <v>92.8</v>
      </c>
      <c r="S855" s="43" t="s">
        <v>1915</v>
      </c>
      <c r="T855" s="133" t="str">
        <f t="shared" si="386"/>
        <v xml:space="preserve">  </v>
      </c>
      <c r="U855" s="133">
        <f t="shared" si="386"/>
        <v>92.8</v>
      </c>
      <c r="V855" s="133" t="str">
        <f t="shared" si="386"/>
        <v xml:space="preserve">  </v>
      </c>
      <c r="W855" s="133"/>
      <c r="X855" s="133"/>
      <c r="Y855" s="133"/>
      <c r="Z855" s="133" t="str">
        <f t="shared" si="386"/>
        <v xml:space="preserve">  </v>
      </c>
      <c r="AA855" s="133" t="str">
        <f t="shared" si="386"/>
        <v xml:space="preserve">  </v>
      </c>
      <c r="AB855" s="133" t="str">
        <f t="shared" si="386"/>
        <v xml:space="preserve">  </v>
      </c>
      <c r="AC855" s="133" t="str">
        <f t="shared" si="386"/>
        <v xml:space="preserve">  </v>
      </c>
      <c r="AD855" s="133" t="str">
        <f t="shared" si="386"/>
        <v xml:space="preserve">  </v>
      </c>
      <c r="AE855" s="133"/>
      <c r="AF855" s="133" t="str">
        <f t="shared" si="386"/>
        <v xml:space="preserve">  </v>
      </c>
      <c r="AG855" s="133" t="str">
        <f t="shared" si="386"/>
        <v xml:space="preserve">  </v>
      </c>
      <c r="AH855" s="133" t="str">
        <f t="shared" si="386"/>
        <v xml:space="preserve">  </v>
      </c>
      <c r="AI855" s="55">
        <f t="shared" si="384"/>
        <v>92.8</v>
      </c>
      <c r="AJ855" s="43"/>
      <c r="AK855" s="43">
        <v>1720</v>
      </c>
      <c r="AL855" s="42">
        <f t="shared" si="385"/>
        <v>92.8</v>
      </c>
      <c r="AM855" s="43" t="s">
        <v>311</v>
      </c>
      <c r="AN855" s="95">
        <v>44805</v>
      </c>
      <c r="AO855" s="77"/>
    </row>
    <row r="856" spans="1:41" s="58" customFormat="1" ht="30" hidden="1">
      <c r="A856" s="43">
        <v>15</v>
      </c>
      <c r="B856" s="43">
        <v>4824</v>
      </c>
      <c r="C856" s="43" t="s">
        <v>1</v>
      </c>
      <c r="D856" s="70" t="s">
        <v>2909</v>
      </c>
      <c r="E856" s="103">
        <v>44811</v>
      </c>
      <c r="F856" s="43" t="s">
        <v>38</v>
      </c>
      <c r="G856" s="43">
        <v>1740</v>
      </c>
      <c r="H856" s="167">
        <v>1365.16</v>
      </c>
      <c r="I856" s="152">
        <v>44812</v>
      </c>
      <c r="J856" s="56" t="s">
        <v>3373</v>
      </c>
      <c r="K856" s="169" t="s">
        <v>3374</v>
      </c>
      <c r="L856" s="97" t="s">
        <v>2420</v>
      </c>
      <c r="M856" s="103"/>
      <c r="N856" s="70" t="s">
        <v>2700</v>
      </c>
      <c r="O856" s="70" t="s">
        <v>68</v>
      </c>
      <c r="P856" s="169">
        <v>6</v>
      </c>
      <c r="Q856" s="199">
        <v>29.8</v>
      </c>
      <c r="R856" s="42">
        <f t="shared" si="383"/>
        <v>178.8</v>
      </c>
      <c r="S856" s="43" t="s">
        <v>1915</v>
      </c>
      <c r="T856" s="133" t="str">
        <f t="shared" si="386"/>
        <v xml:space="preserve">  </v>
      </c>
      <c r="U856" s="133">
        <f t="shared" si="386"/>
        <v>178.8</v>
      </c>
      <c r="V856" s="133" t="str">
        <f t="shared" si="386"/>
        <v xml:space="preserve">  </v>
      </c>
      <c r="W856" s="133"/>
      <c r="X856" s="133"/>
      <c r="Y856" s="133"/>
      <c r="Z856" s="133" t="str">
        <f t="shared" si="386"/>
        <v xml:space="preserve">  </v>
      </c>
      <c r="AA856" s="133" t="str">
        <f t="shared" si="386"/>
        <v xml:space="preserve">  </v>
      </c>
      <c r="AB856" s="133" t="str">
        <f t="shared" si="386"/>
        <v xml:space="preserve">  </v>
      </c>
      <c r="AC856" s="133" t="str">
        <f t="shared" si="386"/>
        <v xml:space="preserve">  </v>
      </c>
      <c r="AD856" s="133" t="str">
        <f t="shared" si="386"/>
        <v xml:space="preserve">  </v>
      </c>
      <c r="AE856" s="133"/>
      <c r="AF856" s="133" t="str">
        <f t="shared" si="386"/>
        <v xml:space="preserve">  </v>
      </c>
      <c r="AG856" s="133" t="str">
        <f t="shared" si="386"/>
        <v xml:space="preserve">  </v>
      </c>
      <c r="AH856" s="133" t="str">
        <f t="shared" si="386"/>
        <v xml:space="preserve">  </v>
      </c>
      <c r="AI856" s="55">
        <f t="shared" si="384"/>
        <v>178.8</v>
      </c>
      <c r="AJ856" s="43"/>
      <c r="AK856" s="43">
        <v>1720</v>
      </c>
      <c r="AL856" s="42">
        <f t="shared" si="385"/>
        <v>178.8</v>
      </c>
      <c r="AM856" s="43" t="s">
        <v>311</v>
      </c>
      <c r="AN856" s="95">
        <v>44805</v>
      </c>
      <c r="AO856" s="77"/>
    </row>
    <row r="857" spans="1:41" s="58" customFormat="1" ht="30" hidden="1">
      <c r="A857" s="43">
        <v>16</v>
      </c>
      <c r="B857" s="43">
        <v>4824</v>
      </c>
      <c r="C857" s="43" t="s">
        <v>1</v>
      </c>
      <c r="D857" s="70" t="s">
        <v>2909</v>
      </c>
      <c r="E857" s="103">
        <v>44811</v>
      </c>
      <c r="F857" s="43" t="s">
        <v>38</v>
      </c>
      <c r="G857" s="43">
        <v>1740</v>
      </c>
      <c r="H857" s="167">
        <v>1365.16</v>
      </c>
      <c r="I857" s="152">
        <v>44812</v>
      </c>
      <c r="J857" s="56" t="s">
        <v>3373</v>
      </c>
      <c r="K857" s="169" t="s">
        <v>3374</v>
      </c>
      <c r="L857" s="97" t="s">
        <v>2420</v>
      </c>
      <c r="M857" s="103"/>
      <c r="N857" s="70" t="s">
        <v>2701</v>
      </c>
      <c r="O857" s="70" t="s">
        <v>68</v>
      </c>
      <c r="P857" s="117">
        <v>46</v>
      </c>
      <c r="Q857" s="117">
        <v>10.98</v>
      </c>
      <c r="R857" s="42">
        <f t="shared" si="383"/>
        <v>505.08000000000004</v>
      </c>
      <c r="S857" s="43" t="s">
        <v>1915</v>
      </c>
      <c r="T857" s="133" t="str">
        <f t="shared" si="386"/>
        <v xml:space="preserve">  </v>
      </c>
      <c r="U857" s="133">
        <f t="shared" si="386"/>
        <v>505.08000000000004</v>
      </c>
      <c r="V857" s="133" t="str">
        <f t="shared" si="386"/>
        <v xml:space="preserve">  </v>
      </c>
      <c r="W857" s="133"/>
      <c r="X857" s="133"/>
      <c r="Y857" s="133"/>
      <c r="Z857" s="133" t="str">
        <f t="shared" si="386"/>
        <v xml:space="preserve">  </v>
      </c>
      <c r="AA857" s="133" t="str">
        <f t="shared" si="386"/>
        <v xml:space="preserve">  </v>
      </c>
      <c r="AB857" s="133" t="str">
        <f t="shared" si="386"/>
        <v xml:space="preserve">  </v>
      </c>
      <c r="AC857" s="133" t="str">
        <f t="shared" si="386"/>
        <v xml:space="preserve">  </v>
      </c>
      <c r="AD857" s="133" t="str">
        <f t="shared" si="386"/>
        <v xml:space="preserve">  </v>
      </c>
      <c r="AE857" s="133"/>
      <c r="AF857" s="133" t="str">
        <f t="shared" si="386"/>
        <v xml:space="preserve">  </v>
      </c>
      <c r="AG857" s="133" t="str">
        <f t="shared" si="386"/>
        <v xml:space="preserve">  </v>
      </c>
      <c r="AH857" s="133" t="str">
        <f t="shared" si="386"/>
        <v xml:space="preserve">  </v>
      </c>
      <c r="AI857" s="55">
        <f t="shared" si="384"/>
        <v>505.08000000000004</v>
      </c>
      <c r="AJ857" s="43"/>
      <c r="AK857" s="43">
        <v>1720</v>
      </c>
      <c r="AL857" s="42">
        <f t="shared" si="385"/>
        <v>505.08000000000004</v>
      </c>
      <c r="AM857" s="43" t="s">
        <v>311</v>
      </c>
      <c r="AN857" s="95">
        <v>44805</v>
      </c>
      <c r="AO857" s="77"/>
    </row>
    <row r="858" spans="1:41" s="58" customFormat="1" ht="30" hidden="1">
      <c r="A858" s="43">
        <v>17</v>
      </c>
      <c r="B858" s="43">
        <v>4824</v>
      </c>
      <c r="C858" s="43" t="s">
        <v>1</v>
      </c>
      <c r="D858" s="70" t="s">
        <v>1920</v>
      </c>
      <c r="E858" s="103">
        <v>44811</v>
      </c>
      <c r="F858" s="43" t="s">
        <v>38</v>
      </c>
      <c r="G858" s="43">
        <v>1740</v>
      </c>
      <c r="H858" s="167">
        <v>1365.16</v>
      </c>
      <c r="I858" s="152">
        <v>44812</v>
      </c>
      <c r="J858" s="56" t="s">
        <v>3373</v>
      </c>
      <c r="K858" s="169" t="s">
        <v>3374</v>
      </c>
      <c r="L858" s="97" t="s">
        <v>2420</v>
      </c>
      <c r="M858" s="103"/>
      <c r="N858" s="70" t="s">
        <v>2702</v>
      </c>
      <c r="O858" s="70" t="s">
        <v>68</v>
      </c>
      <c r="P858" s="117">
        <v>6</v>
      </c>
      <c r="Q858" s="117">
        <v>16.899999999999999</v>
      </c>
      <c r="R858" s="42">
        <f t="shared" si="383"/>
        <v>101.39999999999999</v>
      </c>
      <c r="S858" s="43" t="s">
        <v>1915</v>
      </c>
      <c r="T858" s="133" t="str">
        <f t="shared" si="386"/>
        <v xml:space="preserve">  </v>
      </c>
      <c r="U858" s="133">
        <f t="shared" si="386"/>
        <v>101.39999999999999</v>
      </c>
      <c r="V858" s="133" t="str">
        <f t="shared" si="386"/>
        <v xml:space="preserve">  </v>
      </c>
      <c r="W858" s="133"/>
      <c r="X858" s="133"/>
      <c r="Y858" s="133"/>
      <c r="Z858" s="133" t="str">
        <f t="shared" si="386"/>
        <v xml:space="preserve">  </v>
      </c>
      <c r="AA858" s="133" t="str">
        <f t="shared" si="386"/>
        <v xml:space="preserve">  </v>
      </c>
      <c r="AB858" s="133" t="str">
        <f t="shared" si="386"/>
        <v xml:space="preserve">  </v>
      </c>
      <c r="AC858" s="133" t="str">
        <f t="shared" si="386"/>
        <v xml:space="preserve">  </v>
      </c>
      <c r="AD858" s="133" t="str">
        <f t="shared" si="386"/>
        <v xml:space="preserve">  </v>
      </c>
      <c r="AE858" s="133"/>
      <c r="AF858" s="133" t="str">
        <f t="shared" si="386"/>
        <v xml:space="preserve">  </v>
      </c>
      <c r="AG858" s="133" t="str">
        <f t="shared" si="386"/>
        <v xml:space="preserve">  </v>
      </c>
      <c r="AH858" s="133" t="str">
        <f t="shared" si="386"/>
        <v xml:space="preserve">  </v>
      </c>
      <c r="AI858" s="55">
        <f t="shared" si="384"/>
        <v>101.39999999999999</v>
      </c>
      <c r="AJ858" s="43"/>
      <c r="AK858" s="43">
        <v>1720</v>
      </c>
      <c r="AL858" s="42">
        <f t="shared" si="385"/>
        <v>101.39999999999999</v>
      </c>
      <c r="AM858" s="43" t="s">
        <v>311</v>
      </c>
      <c r="AN858" s="95">
        <v>44805</v>
      </c>
      <c r="AO858" s="77"/>
    </row>
    <row r="859" spans="1:41" s="58" customFormat="1" ht="30" hidden="1">
      <c r="A859" s="43">
        <v>18</v>
      </c>
      <c r="B859" s="43">
        <v>4824</v>
      </c>
      <c r="C859" s="43" t="s">
        <v>1</v>
      </c>
      <c r="D859" s="70" t="s">
        <v>1920</v>
      </c>
      <c r="E859" s="103">
        <v>44811</v>
      </c>
      <c r="F859" s="43" t="s">
        <v>38</v>
      </c>
      <c r="G859" s="43">
        <v>1740</v>
      </c>
      <c r="H859" s="167">
        <v>1365.16</v>
      </c>
      <c r="I859" s="152">
        <v>44812</v>
      </c>
      <c r="J859" s="56" t="s">
        <v>3373</v>
      </c>
      <c r="K859" s="169" t="s">
        <v>3374</v>
      </c>
      <c r="L859" s="97" t="s">
        <v>2420</v>
      </c>
      <c r="M859" s="103"/>
      <c r="N859" s="70" t="s">
        <v>2703</v>
      </c>
      <c r="O859" s="70" t="s">
        <v>68</v>
      </c>
      <c r="P859" s="117">
        <v>132</v>
      </c>
      <c r="Q859" s="117">
        <v>3.69</v>
      </c>
      <c r="R859" s="42">
        <f t="shared" si="383"/>
        <v>487.08</v>
      </c>
      <c r="S859" s="43" t="s">
        <v>1915</v>
      </c>
      <c r="T859" s="133" t="str">
        <f t="shared" si="386"/>
        <v xml:space="preserve">  </v>
      </c>
      <c r="U859" s="133">
        <f t="shared" si="386"/>
        <v>487.08</v>
      </c>
      <c r="V859" s="133" t="str">
        <f t="shared" si="386"/>
        <v xml:space="preserve">  </v>
      </c>
      <c r="W859" s="133"/>
      <c r="X859" s="133"/>
      <c r="Y859" s="133"/>
      <c r="Z859" s="133" t="str">
        <f t="shared" si="386"/>
        <v xml:space="preserve">  </v>
      </c>
      <c r="AA859" s="133" t="str">
        <f t="shared" si="386"/>
        <v xml:space="preserve">  </v>
      </c>
      <c r="AB859" s="133" t="str">
        <f t="shared" si="386"/>
        <v xml:space="preserve">  </v>
      </c>
      <c r="AC859" s="133" t="str">
        <f t="shared" si="386"/>
        <v xml:space="preserve">  </v>
      </c>
      <c r="AD859" s="133" t="str">
        <f t="shared" si="386"/>
        <v xml:space="preserve">  </v>
      </c>
      <c r="AE859" s="133"/>
      <c r="AF859" s="133" t="str">
        <f t="shared" si="386"/>
        <v xml:space="preserve">  </v>
      </c>
      <c r="AG859" s="133" t="str">
        <f t="shared" si="386"/>
        <v xml:space="preserve">  </v>
      </c>
      <c r="AH859" s="133" t="str">
        <f t="shared" si="386"/>
        <v xml:space="preserve">  </v>
      </c>
      <c r="AI859" s="55">
        <f t="shared" si="384"/>
        <v>487.08</v>
      </c>
      <c r="AJ859" s="43"/>
      <c r="AK859" s="43">
        <v>1720</v>
      </c>
      <c r="AL859" s="42">
        <f t="shared" si="385"/>
        <v>487.08</v>
      </c>
      <c r="AM859" s="43" t="s">
        <v>311</v>
      </c>
      <c r="AN859" s="95">
        <v>44805</v>
      </c>
      <c r="AO859" s="77"/>
    </row>
    <row r="860" spans="1:41" s="58" customFormat="1" ht="15.6" hidden="1">
      <c r="A860" s="43">
        <v>19</v>
      </c>
      <c r="B860" s="43">
        <v>5358</v>
      </c>
      <c r="C860" s="43" t="s">
        <v>1</v>
      </c>
      <c r="D860" s="70" t="s">
        <v>1920</v>
      </c>
      <c r="E860" s="103">
        <v>44831</v>
      </c>
      <c r="F860" s="43" t="s">
        <v>38</v>
      </c>
      <c r="G860" s="43">
        <v>1937</v>
      </c>
      <c r="H860" s="167">
        <v>8766</v>
      </c>
      <c r="I860" s="152">
        <v>44833</v>
      </c>
      <c r="J860" s="56" t="s">
        <v>3375</v>
      </c>
      <c r="K860" s="169" t="s">
        <v>3376</v>
      </c>
      <c r="L860" s="97" t="s">
        <v>2704</v>
      </c>
      <c r="M860" s="103"/>
      <c r="N860" s="70" t="s">
        <v>1913</v>
      </c>
      <c r="O860" s="70" t="s">
        <v>83</v>
      </c>
      <c r="P860" s="122">
        <v>450</v>
      </c>
      <c r="Q860" s="122">
        <v>19.48</v>
      </c>
      <c r="R860" s="42">
        <f>P860*Q860</f>
        <v>8766</v>
      </c>
      <c r="S860" s="43" t="s">
        <v>1915</v>
      </c>
      <c r="T860" s="133" t="str">
        <f t="shared" si="386"/>
        <v xml:space="preserve">  </v>
      </c>
      <c r="U860" s="133">
        <f t="shared" si="386"/>
        <v>8766</v>
      </c>
      <c r="V860" s="133" t="str">
        <f t="shared" si="386"/>
        <v xml:space="preserve">  </v>
      </c>
      <c r="W860" s="133"/>
      <c r="X860" s="133"/>
      <c r="Y860" s="133"/>
      <c r="Z860" s="133" t="str">
        <f t="shared" si="386"/>
        <v xml:space="preserve">  </v>
      </c>
      <c r="AA860" s="133" t="str">
        <f t="shared" si="386"/>
        <v xml:space="preserve">  </v>
      </c>
      <c r="AB860" s="133" t="str">
        <f t="shared" si="386"/>
        <v xml:space="preserve">  </v>
      </c>
      <c r="AC860" s="133" t="str">
        <f t="shared" si="386"/>
        <v xml:space="preserve">  </v>
      </c>
      <c r="AD860" s="133" t="str">
        <f t="shared" si="386"/>
        <v xml:space="preserve">  </v>
      </c>
      <c r="AE860" s="133"/>
      <c r="AF860" s="133" t="str">
        <f t="shared" si="386"/>
        <v xml:space="preserve">  </v>
      </c>
      <c r="AG860" s="133" t="str">
        <f t="shared" si="386"/>
        <v xml:space="preserve">  </v>
      </c>
      <c r="AH860" s="133" t="str">
        <f t="shared" si="386"/>
        <v xml:space="preserve">  </v>
      </c>
      <c r="AI860" s="55">
        <f t="shared" si="384"/>
        <v>8766</v>
      </c>
      <c r="AJ860" s="43"/>
      <c r="AK860" s="43">
        <v>2148</v>
      </c>
      <c r="AL860" s="42">
        <f t="shared" si="385"/>
        <v>8766</v>
      </c>
      <c r="AM860" s="43" t="s">
        <v>311</v>
      </c>
      <c r="AN860" s="95">
        <v>44805</v>
      </c>
      <c r="AO860" s="77"/>
    </row>
    <row r="861" spans="1:41" s="58" customFormat="1" ht="30" hidden="1">
      <c r="A861" s="43">
        <v>20</v>
      </c>
      <c r="B861" s="43">
        <v>5360</v>
      </c>
      <c r="C861" s="43" t="s">
        <v>1</v>
      </c>
      <c r="D861" s="70" t="s">
        <v>1920</v>
      </c>
      <c r="E861" s="103">
        <v>44805</v>
      </c>
      <c r="F861" s="43" t="s">
        <v>38</v>
      </c>
      <c r="G861" s="43">
        <v>1936</v>
      </c>
      <c r="H861" s="167">
        <v>9515.7099999999991</v>
      </c>
      <c r="I861" s="152">
        <v>44806</v>
      </c>
      <c r="J861" s="56" t="s">
        <v>3377</v>
      </c>
      <c r="K861" s="169" t="s">
        <v>3378</v>
      </c>
      <c r="L861" s="97" t="s">
        <v>2706</v>
      </c>
      <c r="M861" s="103"/>
      <c r="N861" s="70" t="s">
        <v>2705</v>
      </c>
      <c r="O861" s="70" t="s">
        <v>68</v>
      </c>
      <c r="P861" s="122">
        <v>416</v>
      </c>
      <c r="Q861" s="122">
        <v>22.874303000000001</v>
      </c>
      <c r="R861" s="42">
        <f t="shared" si="383"/>
        <v>9515.7100480000008</v>
      </c>
      <c r="S861" s="43" t="s">
        <v>1915</v>
      </c>
      <c r="T861" s="133" t="str">
        <f t="shared" si="386"/>
        <v xml:space="preserve">  </v>
      </c>
      <c r="U861" s="133">
        <f t="shared" si="386"/>
        <v>9515.7100480000008</v>
      </c>
      <c r="V861" s="133" t="str">
        <f t="shared" si="386"/>
        <v xml:space="preserve">  </v>
      </c>
      <c r="W861" s="133"/>
      <c r="X861" s="133"/>
      <c r="Y861" s="133"/>
      <c r="Z861" s="133" t="str">
        <f t="shared" si="386"/>
        <v xml:space="preserve">  </v>
      </c>
      <c r="AA861" s="133" t="str">
        <f t="shared" si="386"/>
        <v xml:space="preserve">  </v>
      </c>
      <c r="AB861" s="133" t="str">
        <f t="shared" si="386"/>
        <v xml:space="preserve">  </v>
      </c>
      <c r="AC861" s="133" t="str">
        <f t="shared" si="386"/>
        <v xml:space="preserve">  </v>
      </c>
      <c r="AD861" s="133" t="str">
        <f t="shared" si="386"/>
        <v xml:space="preserve">  </v>
      </c>
      <c r="AE861" s="133"/>
      <c r="AF861" s="133" t="str">
        <f t="shared" si="386"/>
        <v xml:space="preserve">  </v>
      </c>
      <c r="AG861" s="133" t="str">
        <f t="shared" si="386"/>
        <v xml:space="preserve">  </v>
      </c>
      <c r="AH861" s="133" t="str">
        <f t="shared" si="386"/>
        <v xml:space="preserve">  </v>
      </c>
      <c r="AI861" s="55">
        <f t="shared" si="384"/>
        <v>9515.7100480000008</v>
      </c>
      <c r="AJ861" s="43"/>
      <c r="AK861" s="43">
        <v>1991</v>
      </c>
      <c r="AL861" s="42">
        <f t="shared" si="385"/>
        <v>9515.7100480000008</v>
      </c>
      <c r="AM861" s="43" t="s">
        <v>311</v>
      </c>
      <c r="AN861" s="95">
        <v>44805</v>
      </c>
      <c r="AO861" s="77"/>
    </row>
    <row r="862" spans="1:41" s="58" customFormat="1" ht="30" hidden="1">
      <c r="A862" s="43">
        <v>21</v>
      </c>
      <c r="B862" s="43">
        <v>5405</v>
      </c>
      <c r="C862" s="43" t="s">
        <v>1</v>
      </c>
      <c r="D862" s="70" t="s">
        <v>13</v>
      </c>
      <c r="E862" s="103">
        <v>44823</v>
      </c>
      <c r="F862" s="43" t="s">
        <v>38</v>
      </c>
      <c r="G862" s="43">
        <v>1957</v>
      </c>
      <c r="H862" s="167">
        <v>25917.52</v>
      </c>
      <c r="I862" s="152">
        <v>44844</v>
      </c>
      <c r="J862" s="56" t="s">
        <v>3379</v>
      </c>
      <c r="K862" s="169" t="s">
        <v>2637</v>
      </c>
      <c r="L862" s="97" t="s">
        <v>2791</v>
      </c>
      <c r="M862" s="103"/>
      <c r="N862" s="70" t="s">
        <v>2790</v>
      </c>
      <c r="O862" s="70" t="s">
        <v>68</v>
      </c>
      <c r="P862" s="169">
        <v>1292</v>
      </c>
      <c r="Q862" s="199">
        <v>20.059999999999999</v>
      </c>
      <c r="R862" s="42">
        <f t="shared" si="383"/>
        <v>25917.519999999997</v>
      </c>
      <c r="S862" s="43" t="s">
        <v>1915</v>
      </c>
      <c r="T862" s="133"/>
      <c r="U862" s="133">
        <f t="shared" ref="U862:U893" si="387">IF($S862=U$15,$R862,"  ")</f>
        <v>25917.519999999997</v>
      </c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55">
        <f t="shared" si="384"/>
        <v>25917.519999999997</v>
      </c>
      <c r="AJ862" s="43"/>
      <c r="AK862" s="43">
        <v>2347</v>
      </c>
      <c r="AL862" s="42">
        <f t="shared" si="385"/>
        <v>25917.519999999997</v>
      </c>
      <c r="AM862" s="43"/>
      <c r="AN862" s="95">
        <v>44805</v>
      </c>
      <c r="AO862" s="77"/>
    </row>
    <row r="863" spans="1:41" s="58" customFormat="1" ht="30" hidden="1">
      <c r="A863" s="43">
        <v>22</v>
      </c>
      <c r="B863" s="43">
        <v>5868</v>
      </c>
      <c r="C863" s="43" t="s">
        <v>1</v>
      </c>
      <c r="D863" s="70" t="s">
        <v>1920</v>
      </c>
      <c r="E863" s="103">
        <v>44833</v>
      </c>
      <c r="F863" s="43" t="s">
        <v>38</v>
      </c>
      <c r="G863" s="43">
        <v>2156</v>
      </c>
      <c r="H863" s="167">
        <v>37398.800000000003</v>
      </c>
      <c r="I863" s="152">
        <v>44844</v>
      </c>
      <c r="J863" s="56" t="s">
        <v>3380</v>
      </c>
      <c r="K863" s="169" t="s">
        <v>3381</v>
      </c>
      <c r="L863" s="97" t="s">
        <v>2716</v>
      </c>
      <c r="M863" s="43"/>
      <c r="N863" s="70" t="s">
        <v>2707</v>
      </c>
      <c r="O863" s="70" t="s">
        <v>83</v>
      </c>
      <c r="P863" s="122">
        <v>8</v>
      </c>
      <c r="Q863" s="122">
        <v>63.837499999999999</v>
      </c>
      <c r="R863" s="42">
        <f t="shared" si="383"/>
        <v>510.7</v>
      </c>
      <c r="S863" s="43" t="s">
        <v>1915</v>
      </c>
      <c r="T863" s="133" t="str">
        <f t="shared" ref="T863:T907" si="388">IF($S863=T$15,$R863,"  ")</f>
        <v xml:space="preserve">  </v>
      </c>
      <c r="U863" s="133">
        <f t="shared" si="387"/>
        <v>510.7</v>
      </c>
      <c r="V863" s="133" t="str">
        <f t="shared" ref="V863:AH872" si="389">IF($S863=V$15,$R863,"  ")</f>
        <v xml:space="preserve">  </v>
      </c>
      <c r="W863" s="133"/>
      <c r="X863" s="133"/>
      <c r="Y863" s="133"/>
      <c r="Z863" s="133" t="str">
        <f t="shared" si="389"/>
        <v xml:space="preserve">  </v>
      </c>
      <c r="AA863" s="133" t="str">
        <f t="shared" si="389"/>
        <v xml:space="preserve">  </v>
      </c>
      <c r="AB863" s="133" t="str">
        <f t="shared" si="389"/>
        <v xml:space="preserve">  </v>
      </c>
      <c r="AC863" s="133" t="str">
        <f t="shared" si="389"/>
        <v xml:space="preserve">  </v>
      </c>
      <c r="AD863" s="133" t="str">
        <f t="shared" si="389"/>
        <v xml:space="preserve">  </v>
      </c>
      <c r="AE863" s="133"/>
      <c r="AF863" s="133" t="str">
        <f t="shared" si="389"/>
        <v xml:space="preserve">  </v>
      </c>
      <c r="AG863" s="133" t="str">
        <f t="shared" si="389"/>
        <v xml:space="preserve">  </v>
      </c>
      <c r="AH863" s="133" t="str">
        <f t="shared" si="389"/>
        <v xml:space="preserve">  </v>
      </c>
      <c r="AI863" s="55">
        <f t="shared" si="384"/>
        <v>510.7</v>
      </c>
      <c r="AJ863" s="43"/>
      <c r="AK863" s="43">
        <v>2209</v>
      </c>
      <c r="AL863" s="42">
        <f t="shared" si="385"/>
        <v>510.7</v>
      </c>
      <c r="AM863" s="43" t="s">
        <v>311</v>
      </c>
      <c r="AN863" s="95">
        <v>44805</v>
      </c>
      <c r="AO863" s="77"/>
    </row>
    <row r="864" spans="1:41" s="58" customFormat="1" ht="30" hidden="1">
      <c r="A864" s="43">
        <v>23</v>
      </c>
      <c r="B864" s="43">
        <v>5868</v>
      </c>
      <c r="C864" s="43" t="s">
        <v>1</v>
      </c>
      <c r="D864" s="70" t="s">
        <v>1920</v>
      </c>
      <c r="E864" s="103">
        <v>44833</v>
      </c>
      <c r="F864" s="43" t="s">
        <v>38</v>
      </c>
      <c r="G864" s="43">
        <v>2156</v>
      </c>
      <c r="H864" s="167">
        <v>37398.800000000003</v>
      </c>
      <c r="I864" s="152">
        <v>44844</v>
      </c>
      <c r="J864" s="56" t="s">
        <v>3380</v>
      </c>
      <c r="K864" s="169" t="s">
        <v>3381</v>
      </c>
      <c r="L864" s="97" t="s">
        <v>2716</v>
      </c>
      <c r="M864" s="43"/>
      <c r="N864" s="70" t="s">
        <v>2708</v>
      </c>
      <c r="O864" s="70" t="s">
        <v>83</v>
      </c>
      <c r="P864" s="122">
        <v>28</v>
      </c>
      <c r="Q864" s="122">
        <v>91.745000000000005</v>
      </c>
      <c r="R864" s="42">
        <f t="shared" si="383"/>
        <v>2568.86</v>
      </c>
      <c r="S864" s="43" t="s">
        <v>1915</v>
      </c>
      <c r="T864" s="133" t="str">
        <f t="shared" si="388"/>
        <v xml:space="preserve">  </v>
      </c>
      <c r="U864" s="133">
        <f t="shared" si="387"/>
        <v>2568.86</v>
      </c>
      <c r="V864" s="133" t="str">
        <f t="shared" si="389"/>
        <v xml:space="preserve">  </v>
      </c>
      <c r="W864" s="133"/>
      <c r="X864" s="133"/>
      <c r="Y864" s="133"/>
      <c r="Z864" s="133" t="str">
        <f t="shared" si="389"/>
        <v xml:space="preserve">  </v>
      </c>
      <c r="AA864" s="133" t="str">
        <f t="shared" si="389"/>
        <v xml:space="preserve">  </v>
      </c>
      <c r="AB864" s="133" t="str">
        <f t="shared" si="389"/>
        <v xml:space="preserve">  </v>
      </c>
      <c r="AC864" s="133" t="str">
        <f t="shared" si="389"/>
        <v xml:space="preserve">  </v>
      </c>
      <c r="AD864" s="133" t="str">
        <f t="shared" si="389"/>
        <v xml:space="preserve">  </v>
      </c>
      <c r="AE864" s="133"/>
      <c r="AF864" s="133" t="str">
        <f t="shared" si="389"/>
        <v xml:space="preserve">  </v>
      </c>
      <c r="AG864" s="133" t="str">
        <f t="shared" si="389"/>
        <v xml:space="preserve">  </v>
      </c>
      <c r="AH864" s="133" t="str">
        <f t="shared" si="389"/>
        <v xml:space="preserve">  </v>
      </c>
      <c r="AI864" s="55">
        <f t="shared" si="384"/>
        <v>2568.86</v>
      </c>
      <c r="AJ864" s="43"/>
      <c r="AK864" s="43">
        <v>2209</v>
      </c>
      <c r="AL864" s="42">
        <f t="shared" si="385"/>
        <v>2568.86</v>
      </c>
      <c r="AM864" s="43" t="s">
        <v>311</v>
      </c>
      <c r="AN864" s="95">
        <v>44805</v>
      </c>
      <c r="AO864" s="77"/>
    </row>
    <row r="865" spans="1:41" s="58" customFormat="1" ht="45" hidden="1">
      <c r="A865" s="43">
        <v>24</v>
      </c>
      <c r="B865" s="43">
        <v>5868</v>
      </c>
      <c r="C865" s="43" t="s">
        <v>1</v>
      </c>
      <c r="D865" s="70" t="s">
        <v>13</v>
      </c>
      <c r="E865" s="103">
        <v>44833</v>
      </c>
      <c r="F865" s="43" t="s">
        <v>38</v>
      </c>
      <c r="G865" s="43">
        <v>2156</v>
      </c>
      <c r="H865" s="167">
        <v>37398.800000000003</v>
      </c>
      <c r="I865" s="152">
        <v>44844</v>
      </c>
      <c r="J865" s="56" t="s">
        <v>3380</v>
      </c>
      <c r="K865" s="169" t="s">
        <v>3381</v>
      </c>
      <c r="L865" s="97" t="s">
        <v>2716</v>
      </c>
      <c r="M865" s="43"/>
      <c r="N865" s="70" t="s">
        <v>2709</v>
      </c>
      <c r="O865" s="70" t="s">
        <v>83</v>
      </c>
      <c r="P865" s="122">
        <v>10</v>
      </c>
      <c r="Q865" s="122">
        <v>63.838000000000001</v>
      </c>
      <c r="R865" s="42">
        <f t="shared" si="383"/>
        <v>638.38</v>
      </c>
      <c r="S865" s="43" t="s">
        <v>1915</v>
      </c>
      <c r="T865" s="133" t="str">
        <f t="shared" si="388"/>
        <v xml:space="preserve">  </v>
      </c>
      <c r="U865" s="133">
        <f t="shared" si="387"/>
        <v>638.38</v>
      </c>
      <c r="V865" s="133" t="str">
        <f t="shared" si="389"/>
        <v xml:space="preserve">  </v>
      </c>
      <c r="W865" s="133"/>
      <c r="X865" s="133"/>
      <c r="Y865" s="133"/>
      <c r="Z865" s="133" t="str">
        <f t="shared" si="389"/>
        <v xml:space="preserve">  </v>
      </c>
      <c r="AA865" s="133" t="str">
        <f t="shared" si="389"/>
        <v xml:space="preserve">  </v>
      </c>
      <c r="AB865" s="133" t="str">
        <f t="shared" si="389"/>
        <v xml:space="preserve">  </v>
      </c>
      <c r="AC865" s="133" t="str">
        <f t="shared" si="389"/>
        <v xml:space="preserve">  </v>
      </c>
      <c r="AD865" s="133" t="str">
        <f t="shared" si="389"/>
        <v xml:space="preserve">  </v>
      </c>
      <c r="AE865" s="133"/>
      <c r="AF865" s="133" t="str">
        <f t="shared" si="389"/>
        <v xml:space="preserve">  </v>
      </c>
      <c r="AG865" s="133" t="str">
        <f t="shared" si="389"/>
        <v xml:space="preserve">  </v>
      </c>
      <c r="AH865" s="133" t="str">
        <f t="shared" si="389"/>
        <v xml:space="preserve">  </v>
      </c>
      <c r="AI865" s="55">
        <f t="shared" si="384"/>
        <v>638.38</v>
      </c>
      <c r="AJ865" s="43"/>
      <c r="AK865" s="43">
        <v>2209</v>
      </c>
      <c r="AL865" s="42">
        <f t="shared" si="385"/>
        <v>638.38</v>
      </c>
      <c r="AM865" s="43" t="s">
        <v>311</v>
      </c>
      <c r="AN865" s="95">
        <v>44805</v>
      </c>
      <c r="AO865" s="77"/>
    </row>
    <row r="866" spans="1:41" s="58" customFormat="1" ht="45" hidden="1">
      <c r="A866" s="43">
        <v>25</v>
      </c>
      <c r="B866" s="43">
        <v>5868</v>
      </c>
      <c r="C866" s="43" t="s">
        <v>1</v>
      </c>
      <c r="D866" s="70" t="s">
        <v>13</v>
      </c>
      <c r="E866" s="103">
        <v>44833</v>
      </c>
      <c r="F866" s="43" t="s">
        <v>38</v>
      </c>
      <c r="G866" s="43">
        <v>2156</v>
      </c>
      <c r="H866" s="167">
        <v>37398.800000000003</v>
      </c>
      <c r="I866" s="152">
        <v>44844</v>
      </c>
      <c r="J866" s="56" t="s">
        <v>3380</v>
      </c>
      <c r="K866" s="169" t="s">
        <v>3381</v>
      </c>
      <c r="L866" s="97" t="s">
        <v>2716</v>
      </c>
      <c r="M866" s="43"/>
      <c r="N866" s="70" t="s">
        <v>2710</v>
      </c>
      <c r="O866" s="70" t="s">
        <v>83</v>
      </c>
      <c r="P866" s="122">
        <v>332</v>
      </c>
      <c r="Q866" s="122">
        <v>60.224246999999998</v>
      </c>
      <c r="R866" s="42">
        <f t="shared" si="383"/>
        <v>19994.450003999998</v>
      </c>
      <c r="S866" s="43" t="s">
        <v>1915</v>
      </c>
      <c r="T866" s="133" t="str">
        <f t="shared" si="388"/>
        <v xml:space="preserve">  </v>
      </c>
      <c r="U866" s="133">
        <f t="shared" si="387"/>
        <v>19994.450003999998</v>
      </c>
      <c r="V866" s="133" t="str">
        <f t="shared" si="389"/>
        <v xml:space="preserve">  </v>
      </c>
      <c r="W866" s="133"/>
      <c r="X866" s="133"/>
      <c r="Y866" s="133"/>
      <c r="Z866" s="133" t="str">
        <f t="shared" si="389"/>
        <v xml:space="preserve">  </v>
      </c>
      <c r="AA866" s="133" t="str">
        <f t="shared" si="389"/>
        <v xml:space="preserve">  </v>
      </c>
      <c r="AB866" s="133" t="str">
        <f t="shared" si="389"/>
        <v xml:space="preserve">  </v>
      </c>
      <c r="AC866" s="133" t="str">
        <f t="shared" si="389"/>
        <v xml:space="preserve">  </v>
      </c>
      <c r="AD866" s="133" t="str">
        <f t="shared" si="389"/>
        <v xml:space="preserve">  </v>
      </c>
      <c r="AE866" s="133"/>
      <c r="AF866" s="133" t="str">
        <f t="shared" si="389"/>
        <v xml:space="preserve">  </v>
      </c>
      <c r="AG866" s="133" t="str">
        <f t="shared" si="389"/>
        <v xml:space="preserve">  </v>
      </c>
      <c r="AH866" s="133" t="str">
        <f t="shared" si="389"/>
        <v xml:space="preserve">  </v>
      </c>
      <c r="AI866" s="55">
        <f t="shared" si="384"/>
        <v>19994.450003999998</v>
      </c>
      <c r="AJ866" s="43"/>
      <c r="AK866" s="43">
        <v>2209</v>
      </c>
      <c r="AL866" s="42">
        <f t="shared" si="385"/>
        <v>19994.450003999998</v>
      </c>
      <c r="AM866" s="43" t="s">
        <v>311</v>
      </c>
      <c r="AN866" s="95">
        <v>44805</v>
      </c>
      <c r="AO866" s="77"/>
    </row>
    <row r="867" spans="1:41" s="58" customFormat="1" ht="30" hidden="1">
      <c r="A867" s="43">
        <v>26</v>
      </c>
      <c r="B867" s="43">
        <v>5868</v>
      </c>
      <c r="C867" s="43" t="s">
        <v>1</v>
      </c>
      <c r="D867" s="70" t="s">
        <v>13</v>
      </c>
      <c r="E867" s="103">
        <v>44833</v>
      </c>
      <c r="F867" s="43" t="s">
        <v>38</v>
      </c>
      <c r="G867" s="43">
        <v>2156</v>
      </c>
      <c r="H867" s="167">
        <v>37398.800000000003</v>
      </c>
      <c r="I867" s="152">
        <v>44844</v>
      </c>
      <c r="J867" s="56" t="s">
        <v>3380</v>
      </c>
      <c r="K867" s="169" t="s">
        <v>3381</v>
      </c>
      <c r="L867" s="97" t="s">
        <v>2716</v>
      </c>
      <c r="M867" s="43"/>
      <c r="N867" s="70" t="s">
        <v>2711</v>
      </c>
      <c r="O867" s="70" t="s">
        <v>83</v>
      </c>
      <c r="P867" s="122">
        <v>7</v>
      </c>
      <c r="Q867" s="122">
        <v>63.838571000000002</v>
      </c>
      <c r="R867" s="42">
        <f t="shared" si="383"/>
        <v>446.86999700000001</v>
      </c>
      <c r="S867" s="43" t="s">
        <v>1915</v>
      </c>
      <c r="T867" s="133" t="str">
        <f t="shared" si="388"/>
        <v xml:space="preserve">  </v>
      </c>
      <c r="U867" s="133">
        <f t="shared" si="387"/>
        <v>446.86999700000001</v>
      </c>
      <c r="V867" s="133" t="str">
        <f t="shared" si="389"/>
        <v xml:space="preserve">  </v>
      </c>
      <c r="W867" s="133"/>
      <c r="X867" s="133"/>
      <c r="Y867" s="133"/>
      <c r="Z867" s="133" t="str">
        <f t="shared" si="389"/>
        <v xml:space="preserve">  </v>
      </c>
      <c r="AA867" s="133" t="str">
        <f t="shared" si="389"/>
        <v xml:space="preserve">  </v>
      </c>
      <c r="AB867" s="133" t="str">
        <f t="shared" si="389"/>
        <v xml:space="preserve">  </v>
      </c>
      <c r="AC867" s="133" t="str">
        <f t="shared" si="389"/>
        <v xml:space="preserve">  </v>
      </c>
      <c r="AD867" s="133" t="str">
        <f t="shared" si="389"/>
        <v xml:space="preserve">  </v>
      </c>
      <c r="AE867" s="133"/>
      <c r="AF867" s="133" t="str">
        <f t="shared" si="389"/>
        <v xml:space="preserve">  </v>
      </c>
      <c r="AG867" s="133" t="str">
        <f t="shared" si="389"/>
        <v xml:space="preserve">  </v>
      </c>
      <c r="AH867" s="133" t="str">
        <f t="shared" si="389"/>
        <v xml:space="preserve">  </v>
      </c>
      <c r="AI867" s="55">
        <f t="shared" si="384"/>
        <v>446.86999700000001</v>
      </c>
      <c r="AJ867" s="43"/>
      <c r="AK867" s="43">
        <v>2209</v>
      </c>
      <c r="AL867" s="42">
        <f t="shared" si="385"/>
        <v>446.86999700000001</v>
      </c>
      <c r="AM867" s="43" t="s">
        <v>311</v>
      </c>
      <c r="AN867" s="95">
        <v>44805</v>
      </c>
      <c r="AO867" s="77"/>
    </row>
    <row r="868" spans="1:41" s="58" customFormat="1" ht="30" hidden="1">
      <c r="A868" s="43">
        <v>27</v>
      </c>
      <c r="B868" s="43">
        <v>5868</v>
      </c>
      <c r="C868" s="43" t="s">
        <v>1</v>
      </c>
      <c r="D868" s="70" t="s">
        <v>13</v>
      </c>
      <c r="E868" s="103">
        <v>44833</v>
      </c>
      <c r="F868" s="43" t="s">
        <v>38</v>
      </c>
      <c r="G868" s="43">
        <v>2156</v>
      </c>
      <c r="H868" s="167">
        <v>37398.800000000003</v>
      </c>
      <c r="I868" s="152">
        <v>44844</v>
      </c>
      <c r="J868" s="56" t="s">
        <v>3380</v>
      </c>
      <c r="K868" s="169" t="s">
        <v>3381</v>
      </c>
      <c r="L868" s="97" t="s">
        <v>2716</v>
      </c>
      <c r="M868" s="43"/>
      <c r="N868" s="70" t="s">
        <v>2712</v>
      </c>
      <c r="O868" s="70" t="s">
        <v>83</v>
      </c>
      <c r="P868" s="122">
        <v>4</v>
      </c>
      <c r="Q868" s="122">
        <v>63.837499999999999</v>
      </c>
      <c r="R868" s="42">
        <f t="shared" si="383"/>
        <v>255.35</v>
      </c>
      <c r="S868" s="43" t="s">
        <v>1915</v>
      </c>
      <c r="T868" s="133" t="str">
        <f t="shared" si="388"/>
        <v xml:space="preserve">  </v>
      </c>
      <c r="U868" s="133">
        <f t="shared" si="387"/>
        <v>255.35</v>
      </c>
      <c r="V868" s="133" t="str">
        <f t="shared" si="389"/>
        <v xml:space="preserve">  </v>
      </c>
      <c r="W868" s="133"/>
      <c r="X868" s="133"/>
      <c r="Y868" s="133"/>
      <c r="Z868" s="133" t="str">
        <f t="shared" si="389"/>
        <v xml:space="preserve">  </v>
      </c>
      <c r="AA868" s="133" t="str">
        <f t="shared" si="389"/>
        <v xml:space="preserve">  </v>
      </c>
      <c r="AB868" s="133" t="str">
        <f t="shared" si="389"/>
        <v xml:space="preserve">  </v>
      </c>
      <c r="AC868" s="133" t="str">
        <f t="shared" si="389"/>
        <v xml:space="preserve">  </v>
      </c>
      <c r="AD868" s="133" t="str">
        <f t="shared" si="389"/>
        <v xml:space="preserve">  </v>
      </c>
      <c r="AE868" s="133"/>
      <c r="AF868" s="133" t="str">
        <f t="shared" si="389"/>
        <v xml:space="preserve">  </v>
      </c>
      <c r="AG868" s="133" t="str">
        <f t="shared" si="389"/>
        <v xml:space="preserve">  </v>
      </c>
      <c r="AH868" s="133" t="str">
        <f t="shared" si="389"/>
        <v xml:space="preserve">  </v>
      </c>
      <c r="AI868" s="55">
        <f t="shared" si="384"/>
        <v>255.35</v>
      </c>
      <c r="AJ868" s="43"/>
      <c r="AK868" s="43">
        <v>2209</v>
      </c>
      <c r="AL868" s="42">
        <f t="shared" si="385"/>
        <v>255.35</v>
      </c>
      <c r="AM868" s="43" t="s">
        <v>311</v>
      </c>
      <c r="AN868" s="95">
        <v>44805</v>
      </c>
      <c r="AO868" s="77"/>
    </row>
    <row r="869" spans="1:41" s="58" customFormat="1" ht="45" hidden="1">
      <c r="A869" s="43">
        <v>28</v>
      </c>
      <c r="B869" s="43">
        <v>5868</v>
      </c>
      <c r="C869" s="43" t="s">
        <v>1</v>
      </c>
      <c r="D869" s="70" t="s">
        <v>13</v>
      </c>
      <c r="E869" s="103">
        <v>44833</v>
      </c>
      <c r="F869" s="43" t="s">
        <v>38</v>
      </c>
      <c r="G869" s="43">
        <v>2156</v>
      </c>
      <c r="H869" s="167">
        <v>37398.800000000003</v>
      </c>
      <c r="I869" s="152">
        <v>44844</v>
      </c>
      <c r="J869" s="56" t="s">
        <v>3380</v>
      </c>
      <c r="K869" s="169" t="s">
        <v>3381</v>
      </c>
      <c r="L869" s="97" t="s">
        <v>2716</v>
      </c>
      <c r="M869" s="43"/>
      <c r="N869" s="70" t="s">
        <v>2713</v>
      </c>
      <c r="O869" s="70" t="s">
        <v>83</v>
      </c>
      <c r="P869" s="122">
        <v>8</v>
      </c>
      <c r="Q869" s="122">
        <v>72.097499999999997</v>
      </c>
      <c r="R869" s="42">
        <f t="shared" si="383"/>
        <v>576.78</v>
      </c>
      <c r="S869" s="43" t="s">
        <v>1915</v>
      </c>
      <c r="T869" s="133" t="str">
        <f t="shared" si="388"/>
        <v xml:space="preserve">  </v>
      </c>
      <c r="U869" s="133">
        <f t="shared" si="387"/>
        <v>576.78</v>
      </c>
      <c r="V869" s="133" t="str">
        <f t="shared" si="389"/>
        <v xml:space="preserve">  </v>
      </c>
      <c r="W869" s="133"/>
      <c r="X869" s="133"/>
      <c r="Y869" s="133"/>
      <c r="Z869" s="133" t="str">
        <f t="shared" si="389"/>
        <v xml:space="preserve">  </v>
      </c>
      <c r="AA869" s="133" t="str">
        <f t="shared" si="389"/>
        <v xml:space="preserve">  </v>
      </c>
      <c r="AB869" s="133" t="str">
        <f t="shared" si="389"/>
        <v xml:space="preserve">  </v>
      </c>
      <c r="AC869" s="133" t="str">
        <f t="shared" si="389"/>
        <v xml:space="preserve">  </v>
      </c>
      <c r="AD869" s="133" t="str">
        <f t="shared" si="389"/>
        <v xml:space="preserve">  </v>
      </c>
      <c r="AE869" s="133"/>
      <c r="AF869" s="133" t="str">
        <f t="shared" si="389"/>
        <v xml:space="preserve">  </v>
      </c>
      <c r="AG869" s="133" t="str">
        <f t="shared" si="389"/>
        <v xml:space="preserve">  </v>
      </c>
      <c r="AH869" s="133" t="str">
        <f t="shared" si="389"/>
        <v xml:space="preserve">  </v>
      </c>
      <c r="AI869" s="55">
        <f t="shared" si="384"/>
        <v>576.78</v>
      </c>
      <c r="AJ869" s="43"/>
      <c r="AK869" s="43">
        <v>2209</v>
      </c>
      <c r="AL869" s="42">
        <f t="shared" si="385"/>
        <v>576.78</v>
      </c>
      <c r="AM869" s="43" t="s">
        <v>311</v>
      </c>
      <c r="AN869" s="95">
        <v>44805</v>
      </c>
      <c r="AO869" s="77"/>
    </row>
    <row r="870" spans="1:41" s="58" customFormat="1" ht="30" hidden="1">
      <c r="A870" s="43">
        <v>29</v>
      </c>
      <c r="B870" s="43">
        <v>5868</v>
      </c>
      <c r="C870" s="43" t="s">
        <v>1</v>
      </c>
      <c r="D870" s="70" t="s">
        <v>13</v>
      </c>
      <c r="E870" s="103">
        <v>44833</v>
      </c>
      <c r="F870" s="43" t="s">
        <v>38</v>
      </c>
      <c r="G870" s="43">
        <v>2156</v>
      </c>
      <c r="H870" s="167">
        <v>37398.800000000003</v>
      </c>
      <c r="I870" s="152">
        <v>44844</v>
      </c>
      <c r="J870" s="56" t="s">
        <v>3380</v>
      </c>
      <c r="K870" s="169" t="s">
        <v>3381</v>
      </c>
      <c r="L870" s="97" t="s">
        <v>2716</v>
      </c>
      <c r="M870" s="43"/>
      <c r="N870" s="70" t="s">
        <v>2714</v>
      </c>
      <c r="O870" s="70" t="s">
        <v>83</v>
      </c>
      <c r="P870" s="122">
        <v>17</v>
      </c>
      <c r="Q870" s="122">
        <v>63.838234999999997</v>
      </c>
      <c r="R870" s="42">
        <f t="shared" si="383"/>
        <v>1085.2499949999999</v>
      </c>
      <c r="S870" s="43" t="s">
        <v>1915</v>
      </c>
      <c r="T870" s="133" t="str">
        <f t="shared" si="388"/>
        <v xml:space="preserve">  </v>
      </c>
      <c r="U870" s="133">
        <f t="shared" si="387"/>
        <v>1085.2499949999999</v>
      </c>
      <c r="V870" s="133" t="str">
        <f t="shared" si="389"/>
        <v xml:space="preserve">  </v>
      </c>
      <c r="W870" s="133"/>
      <c r="X870" s="133"/>
      <c r="Y870" s="133"/>
      <c r="Z870" s="133" t="str">
        <f t="shared" si="389"/>
        <v xml:space="preserve">  </v>
      </c>
      <c r="AA870" s="133" t="str">
        <f t="shared" si="389"/>
        <v xml:space="preserve">  </v>
      </c>
      <c r="AB870" s="133" t="str">
        <f t="shared" si="389"/>
        <v xml:space="preserve">  </v>
      </c>
      <c r="AC870" s="133" t="str">
        <f t="shared" si="389"/>
        <v xml:space="preserve">  </v>
      </c>
      <c r="AD870" s="133" t="str">
        <f t="shared" si="389"/>
        <v xml:space="preserve">  </v>
      </c>
      <c r="AE870" s="133"/>
      <c r="AF870" s="133" t="str">
        <f t="shared" si="389"/>
        <v xml:space="preserve">  </v>
      </c>
      <c r="AG870" s="133" t="str">
        <f t="shared" si="389"/>
        <v xml:space="preserve">  </v>
      </c>
      <c r="AH870" s="133" t="str">
        <f t="shared" si="389"/>
        <v xml:space="preserve">  </v>
      </c>
      <c r="AI870" s="55">
        <f t="shared" si="384"/>
        <v>1085.2499949999999</v>
      </c>
      <c r="AJ870" s="43"/>
      <c r="AK870" s="43">
        <v>2209</v>
      </c>
      <c r="AL870" s="42">
        <f t="shared" si="385"/>
        <v>1085.2499949999999</v>
      </c>
      <c r="AM870" s="43" t="s">
        <v>311</v>
      </c>
      <c r="AN870" s="95">
        <v>44805</v>
      </c>
      <c r="AO870" s="77"/>
    </row>
    <row r="871" spans="1:41" s="58" customFormat="1" ht="30" hidden="1">
      <c r="A871" s="43">
        <v>30</v>
      </c>
      <c r="B871" s="43">
        <v>5868</v>
      </c>
      <c r="C871" s="43" t="s">
        <v>1</v>
      </c>
      <c r="D871" s="70" t="s">
        <v>13</v>
      </c>
      <c r="E871" s="103">
        <v>44833</v>
      </c>
      <c r="F871" s="43" t="s">
        <v>38</v>
      </c>
      <c r="G871" s="43">
        <v>2156</v>
      </c>
      <c r="H871" s="167">
        <v>37398.800000000003</v>
      </c>
      <c r="I871" s="152">
        <v>44844</v>
      </c>
      <c r="J871" s="56" t="s">
        <v>3380</v>
      </c>
      <c r="K871" s="169" t="s">
        <v>3381</v>
      </c>
      <c r="L871" s="97" t="s">
        <v>2716</v>
      </c>
      <c r="M871" s="43"/>
      <c r="N871" s="70" t="s">
        <v>2715</v>
      </c>
      <c r="O871" s="70" t="s">
        <v>83</v>
      </c>
      <c r="P871" s="122">
        <v>188</v>
      </c>
      <c r="Q871" s="122">
        <v>60.224254999999999</v>
      </c>
      <c r="R871" s="42">
        <f t="shared" si="383"/>
        <v>11322.15994</v>
      </c>
      <c r="S871" s="43" t="s">
        <v>1915</v>
      </c>
      <c r="T871" s="133" t="str">
        <f t="shared" si="388"/>
        <v xml:space="preserve">  </v>
      </c>
      <c r="U871" s="133">
        <f t="shared" si="387"/>
        <v>11322.15994</v>
      </c>
      <c r="V871" s="133" t="str">
        <f t="shared" si="389"/>
        <v xml:space="preserve">  </v>
      </c>
      <c r="W871" s="133"/>
      <c r="X871" s="133"/>
      <c r="Y871" s="133"/>
      <c r="Z871" s="133" t="str">
        <f t="shared" si="389"/>
        <v xml:space="preserve">  </v>
      </c>
      <c r="AA871" s="133" t="str">
        <f t="shared" si="389"/>
        <v xml:space="preserve">  </v>
      </c>
      <c r="AB871" s="133" t="str">
        <f t="shared" si="389"/>
        <v xml:space="preserve">  </v>
      </c>
      <c r="AC871" s="133" t="str">
        <f t="shared" si="389"/>
        <v xml:space="preserve">  </v>
      </c>
      <c r="AD871" s="133" t="str">
        <f t="shared" si="389"/>
        <v xml:space="preserve">  </v>
      </c>
      <c r="AE871" s="133"/>
      <c r="AF871" s="133" t="str">
        <f t="shared" si="389"/>
        <v xml:space="preserve">  </v>
      </c>
      <c r="AG871" s="133" t="str">
        <f t="shared" si="389"/>
        <v xml:space="preserve">  </v>
      </c>
      <c r="AH871" s="133" t="str">
        <f t="shared" si="389"/>
        <v xml:space="preserve">  </v>
      </c>
      <c r="AI871" s="55">
        <f t="shared" si="384"/>
        <v>11322.15994</v>
      </c>
      <c r="AJ871" s="43"/>
      <c r="AK871" s="43">
        <v>2209</v>
      </c>
      <c r="AL871" s="42">
        <f t="shared" si="385"/>
        <v>11322.15994</v>
      </c>
      <c r="AM871" s="43" t="s">
        <v>311</v>
      </c>
      <c r="AN871" s="95">
        <v>44805</v>
      </c>
      <c r="AO871" s="77"/>
    </row>
    <row r="872" spans="1:41" s="58" customFormat="1" ht="30" hidden="1">
      <c r="A872" s="43">
        <v>31</v>
      </c>
      <c r="B872" s="43">
        <v>5869</v>
      </c>
      <c r="C872" s="43" t="s">
        <v>1</v>
      </c>
      <c r="D872" s="70" t="s">
        <v>13</v>
      </c>
      <c r="E872" s="103">
        <v>44831</v>
      </c>
      <c r="F872" s="43" t="s">
        <v>38</v>
      </c>
      <c r="G872" s="43">
        <v>2157</v>
      </c>
      <c r="H872" s="167">
        <v>29426.84</v>
      </c>
      <c r="I872" s="152">
        <v>44832</v>
      </c>
      <c r="J872" s="56" t="s">
        <v>3382</v>
      </c>
      <c r="K872" s="169" t="s">
        <v>3383</v>
      </c>
      <c r="L872" s="97" t="s">
        <v>2719</v>
      </c>
      <c r="M872" s="43"/>
      <c r="N872" s="70" t="s">
        <v>2717</v>
      </c>
      <c r="O872" s="70" t="s">
        <v>83</v>
      </c>
      <c r="P872" s="122">
        <v>624</v>
      </c>
      <c r="Q872" s="122">
        <v>21.24</v>
      </c>
      <c r="R872" s="42">
        <f t="shared" si="383"/>
        <v>13253.759999999998</v>
      </c>
      <c r="S872" s="43" t="s">
        <v>1915</v>
      </c>
      <c r="T872" s="133" t="str">
        <f t="shared" si="388"/>
        <v xml:space="preserve">  </v>
      </c>
      <c r="U872" s="133">
        <f t="shared" si="387"/>
        <v>13253.759999999998</v>
      </c>
      <c r="V872" s="133" t="str">
        <f t="shared" si="389"/>
        <v xml:space="preserve">  </v>
      </c>
      <c r="W872" s="133"/>
      <c r="X872" s="133"/>
      <c r="Y872" s="133"/>
      <c r="Z872" s="133" t="str">
        <f t="shared" si="389"/>
        <v xml:space="preserve">  </v>
      </c>
      <c r="AA872" s="133" t="str">
        <f t="shared" si="389"/>
        <v xml:space="preserve">  </v>
      </c>
      <c r="AB872" s="133" t="str">
        <f t="shared" si="389"/>
        <v xml:space="preserve">  </v>
      </c>
      <c r="AC872" s="133" t="str">
        <f t="shared" si="389"/>
        <v xml:space="preserve">  </v>
      </c>
      <c r="AD872" s="133" t="str">
        <f t="shared" si="389"/>
        <v xml:space="preserve">  </v>
      </c>
      <c r="AE872" s="133"/>
      <c r="AF872" s="133" t="str">
        <f t="shared" si="389"/>
        <v xml:space="preserve">  </v>
      </c>
      <c r="AG872" s="133" t="str">
        <f t="shared" si="389"/>
        <v xml:space="preserve">  </v>
      </c>
      <c r="AH872" s="133" t="str">
        <f t="shared" si="389"/>
        <v xml:space="preserve">  </v>
      </c>
      <c r="AI872" s="55">
        <f t="shared" si="384"/>
        <v>13253.759999999998</v>
      </c>
      <c r="AJ872" s="43"/>
      <c r="AK872" s="43">
        <v>2238</v>
      </c>
      <c r="AL872" s="42">
        <f t="shared" si="385"/>
        <v>13253.759999999998</v>
      </c>
      <c r="AM872" s="43" t="s">
        <v>311</v>
      </c>
      <c r="AN872" s="95">
        <v>44805</v>
      </c>
      <c r="AO872" s="77"/>
    </row>
    <row r="873" spans="1:41" s="58" customFormat="1" ht="30" hidden="1">
      <c r="A873" s="43">
        <v>32</v>
      </c>
      <c r="B873" s="43">
        <v>5869</v>
      </c>
      <c r="C873" s="43" t="s">
        <v>1</v>
      </c>
      <c r="D873" s="70" t="s">
        <v>13</v>
      </c>
      <c r="E873" s="103">
        <v>44831</v>
      </c>
      <c r="F873" s="43" t="s">
        <v>38</v>
      </c>
      <c r="G873" s="43">
        <v>2157</v>
      </c>
      <c r="H873" s="167">
        <v>29426.84</v>
      </c>
      <c r="I873" s="152">
        <v>44832</v>
      </c>
      <c r="J873" s="56" t="s">
        <v>3382</v>
      </c>
      <c r="K873" s="169" t="s">
        <v>3383</v>
      </c>
      <c r="L873" s="97" t="s">
        <v>2719</v>
      </c>
      <c r="M873" s="43"/>
      <c r="N873" s="70" t="s">
        <v>2718</v>
      </c>
      <c r="O873" s="70" t="s">
        <v>83</v>
      </c>
      <c r="P873" s="122">
        <v>712</v>
      </c>
      <c r="Q873" s="122">
        <v>22.715</v>
      </c>
      <c r="R873" s="42">
        <f t="shared" si="383"/>
        <v>16173.08</v>
      </c>
      <c r="S873" s="43" t="s">
        <v>1915</v>
      </c>
      <c r="T873" s="133" t="str">
        <f t="shared" si="388"/>
        <v xml:space="preserve">  </v>
      </c>
      <c r="U873" s="133">
        <f t="shared" si="387"/>
        <v>16173.08</v>
      </c>
      <c r="V873" s="133" t="str">
        <f t="shared" ref="V873:AH882" si="390">IF($S873=V$15,$R873,"  ")</f>
        <v xml:space="preserve">  </v>
      </c>
      <c r="W873" s="133"/>
      <c r="X873" s="133"/>
      <c r="Y873" s="133"/>
      <c r="Z873" s="133" t="str">
        <f t="shared" si="390"/>
        <v xml:space="preserve">  </v>
      </c>
      <c r="AA873" s="133" t="str">
        <f t="shared" si="390"/>
        <v xml:space="preserve">  </v>
      </c>
      <c r="AB873" s="133" t="str">
        <f t="shared" si="390"/>
        <v xml:space="preserve">  </v>
      </c>
      <c r="AC873" s="133" t="str">
        <f t="shared" si="390"/>
        <v xml:space="preserve">  </v>
      </c>
      <c r="AD873" s="133" t="str">
        <f t="shared" si="390"/>
        <v xml:space="preserve">  </v>
      </c>
      <c r="AE873" s="133"/>
      <c r="AF873" s="133" t="str">
        <f t="shared" si="390"/>
        <v xml:space="preserve">  </v>
      </c>
      <c r="AG873" s="133" t="str">
        <f t="shared" si="390"/>
        <v xml:space="preserve">  </v>
      </c>
      <c r="AH873" s="133" t="str">
        <f t="shared" si="390"/>
        <v xml:space="preserve">  </v>
      </c>
      <c r="AI873" s="55">
        <f t="shared" si="384"/>
        <v>16173.08</v>
      </c>
      <c r="AJ873" s="43"/>
      <c r="AK873" s="43">
        <v>2238</v>
      </c>
      <c r="AL873" s="42">
        <f t="shared" si="385"/>
        <v>16173.08</v>
      </c>
      <c r="AM873" s="43" t="s">
        <v>311</v>
      </c>
      <c r="AN873" s="95">
        <v>44805</v>
      </c>
      <c r="AO873" s="77"/>
    </row>
    <row r="874" spans="1:41" s="58" customFormat="1" ht="15.6" hidden="1">
      <c r="A874" s="43">
        <v>33</v>
      </c>
      <c r="B874" s="43">
        <v>5887</v>
      </c>
      <c r="C874" s="43" t="s">
        <v>1</v>
      </c>
      <c r="D874" s="70" t="s">
        <v>13</v>
      </c>
      <c r="E874" s="103">
        <v>44831</v>
      </c>
      <c r="F874" s="43" t="s">
        <v>38</v>
      </c>
      <c r="G874" s="43">
        <v>2178</v>
      </c>
      <c r="H874" s="167">
        <v>5622.65</v>
      </c>
      <c r="I874" s="152">
        <v>44831</v>
      </c>
      <c r="J874" s="56" t="s">
        <v>3384</v>
      </c>
      <c r="K874" s="169" t="s">
        <v>2627</v>
      </c>
      <c r="L874" s="97" t="s">
        <v>2628</v>
      </c>
      <c r="M874" s="43"/>
      <c r="N874" s="70" t="s">
        <v>2720</v>
      </c>
      <c r="O874" s="70" t="s">
        <v>68</v>
      </c>
      <c r="P874" s="122">
        <v>800</v>
      </c>
      <c r="Q874" s="122">
        <v>1.39</v>
      </c>
      <c r="R874" s="42">
        <f t="shared" si="383"/>
        <v>1112</v>
      </c>
      <c r="S874" s="43" t="s">
        <v>1915</v>
      </c>
      <c r="T874" s="133" t="str">
        <f t="shared" si="388"/>
        <v xml:space="preserve">  </v>
      </c>
      <c r="U874" s="133">
        <f t="shared" si="387"/>
        <v>1112</v>
      </c>
      <c r="V874" s="133" t="str">
        <f t="shared" si="390"/>
        <v xml:space="preserve">  </v>
      </c>
      <c r="W874" s="133"/>
      <c r="X874" s="133"/>
      <c r="Y874" s="133"/>
      <c r="Z874" s="133" t="str">
        <f t="shared" si="390"/>
        <v xml:space="preserve">  </v>
      </c>
      <c r="AA874" s="133" t="str">
        <f t="shared" si="390"/>
        <v xml:space="preserve">  </v>
      </c>
      <c r="AB874" s="133" t="str">
        <f t="shared" si="390"/>
        <v xml:space="preserve">  </v>
      </c>
      <c r="AC874" s="133" t="str">
        <f t="shared" si="390"/>
        <v xml:space="preserve">  </v>
      </c>
      <c r="AD874" s="133" t="str">
        <f t="shared" si="390"/>
        <v xml:space="preserve">  </v>
      </c>
      <c r="AE874" s="133"/>
      <c r="AF874" s="133" t="str">
        <f t="shared" si="390"/>
        <v xml:space="preserve">  </v>
      </c>
      <c r="AG874" s="133" t="str">
        <f t="shared" si="390"/>
        <v xml:space="preserve">  </v>
      </c>
      <c r="AH874" s="133" t="str">
        <f t="shared" si="390"/>
        <v xml:space="preserve">  </v>
      </c>
      <c r="AI874" s="55">
        <f t="shared" si="384"/>
        <v>1112</v>
      </c>
      <c r="AJ874" s="43"/>
      <c r="AK874" s="43">
        <v>2095</v>
      </c>
      <c r="AL874" s="42">
        <f t="shared" si="385"/>
        <v>1112</v>
      </c>
      <c r="AM874" s="43" t="s">
        <v>311</v>
      </c>
      <c r="AN874" s="95">
        <v>44805</v>
      </c>
      <c r="AO874" s="77"/>
    </row>
    <row r="875" spans="1:41" s="58" customFormat="1" ht="15.6" hidden="1">
      <c r="A875" s="43">
        <v>34</v>
      </c>
      <c r="B875" s="43">
        <v>5887</v>
      </c>
      <c r="C875" s="43" t="s">
        <v>1</v>
      </c>
      <c r="D875" s="70" t="s">
        <v>13</v>
      </c>
      <c r="E875" s="103">
        <v>44831</v>
      </c>
      <c r="F875" s="43" t="s">
        <v>38</v>
      </c>
      <c r="G875" s="43">
        <v>2178</v>
      </c>
      <c r="H875" s="167">
        <v>5622.65</v>
      </c>
      <c r="I875" s="152">
        <v>44831</v>
      </c>
      <c r="J875" s="56" t="s">
        <v>3384</v>
      </c>
      <c r="K875" s="169" t="s">
        <v>2627</v>
      </c>
      <c r="L875" s="97" t="s">
        <v>2628</v>
      </c>
      <c r="M875" s="43"/>
      <c r="N875" s="70" t="s">
        <v>2721</v>
      </c>
      <c r="O875" s="70" t="s">
        <v>68</v>
      </c>
      <c r="P875" s="122">
        <v>80</v>
      </c>
      <c r="Q875" s="122">
        <v>6.95</v>
      </c>
      <c r="R875" s="42">
        <f t="shared" si="383"/>
        <v>556</v>
      </c>
      <c r="S875" s="43" t="s">
        <v>1915</v>
      </c>
      <c r="T875" s="133" t="str">
        <f t="shared" si="388"/>
        <v xml:space="preserve">  </v>
      </c>
      <c r="U875" s="133">
        <f t="shared" si="387"/>
        <v>556</v>
      </c>
      <c r="V875" s="133" t="str">
        <f t="shared" si="390"/>
        <v xml:space="preserve">  </v>
      </c>
      <c r="W875" s="133"/>
      <c r="X875" s="133"/>
      <c r="Y875" s="133"/>
      <c r="Z875" s="133" t="str">
        <f t="shared" si="390"/>
        <v xml:space="preserve">  </v>
      </c>
      <c r="AA875" s="133" t="str">
        <f t="shared" si="390"/>
        <v xml:space="preserve">  </v>
      </c>
      <c r="AB875" s="133" t="str">
        <f t="shared" si="390"/>
        <v xml:space="preserve">  </v>
      </c>
      <c r="AC875" s="133" t="str">
        <f t="shared" si="390"/>
        <v xml:space="preserve">  </v>
      </c>
      <c r="AD875" s="133" t="str">
        <f t="shared" si="390"/>
        <v xml:space="preserve">  </v>
      </c>
      <c r="AE875" s="133"/>
      <c r="AF875" s="133" t="str">
        <f t="shared" si="390"/>
        <v xml:space="preserve">  </v>
      </c>
      <c r="AG875" s="133" t="str">
        <f t="shared" si="390"/>
        <v xml:space="preserve">  </v>
      </c>
      <c r="AH875" s="133" t="str">
        <f t="shared" si="390"/>
        <v xml:space="preserve">  </v>
      </c>
      <c r="AI875" s="55">
        <f t="shared" si="384"/>
        <v>556</v>
      </c>
      <c r="AJ875" s="43"/>
      <c r="AK875" s="43">
        <v>2095</v>
      </c>
      <c r="AL875" s="42">
        <f t="shared" si="385"/>
        <v>556</v>
      </c>
      <c r="AM875" s="43" t="s">
        <v>311</v>
      </c>
      <c r="AN875" s="95">
        <v>44805</v>
      </c>
      <c r="AO875" s="77"/>
    </row>
    <row r="876" spans="1:41" s="58" customFormat="1" ht="15.6" hidden="1">
      <c r="A876" s="43">
        <v>35</v>
      </c>
      <c r="B876" s="43">
        <v>5887</v>
      </c>
      <c r="C876" s="43" t="s">
        <v>1</v>
      </c>
      <c r="D876" s="70" t="s">
        <v>13</v>
      </c>
      <c r="E876" s="103">
        <v>44831</v>
      </c>
      <c r="F876" s="43" t="s">
        <v>38</v>
      </c>
      <c r="G876" s="43">
        <v>2178</v>
      </c>
      <c r="H876" s="167">
        <v>5622.65</v>
      </c>
      <c r="I876" s="152">
        <v>44831</v>
      </c>
      <c r="J876" s="56" t="s">
        <v>3384</v>
      </c>
      <c r="K876" s="169" t="s">
        <v>2627</v>
      </c>
      <c r="L876" s="97" t="s">
        <v>2628</v>
      </c>
      <c r="M876" s="43"/>
      <c r="N876" s="70" t="s">
        <v>2722</v>
      </c>
      <c r="O876" s="70" t="s">
        <v>68</v>
      </c>
      <c r="P876" s="122">
        <v>30</v>
      </c>
      <c r="Q876" s="122">
        <v>3.95</v>
      </c>
      <c r="R876" s="42">
        <f t="shared" si="383"/>
        <v>118.5</v>
      </c>
      <c r="S876" s="43" t="s">
        <v>1915</v>
      </c>
      <c r="T876" s="133" t="str">
        <f t="shared" si="388"/>
        <v xml:space="preserve">  </v>
      </c>
      <c r="U876" s="133">
        <f t="shared" si="387"/>
        <v>118.5</v>
      </c>
      <c r="V876" s="133" t="str">
        <f t="shared" si="390"/>
        <v xml:space="preserve">  </v>
      </c>
      <c r="W876" s="133"/>
      <c r="X876" s="133"/>
      <c r="Y876" s="133"/>
      <c r="Z876" s="133" t="str">
        <f t="shared" si="390"/>
        <v xml:space="preserve">  </v>
      </c>
      <c r="AA876" s="133" t="str">
        <f t="shared" si="390"/>
        <v xml:space="preserve">  </v>
      </c>
      <c r="AB876" s="133" t="str">
        <f t="shared" si="390"/>
        <v xml:space="preserve">  </v>
      </c>
      <c r="AC876" s="133" t="str">
        <f t="shared" si="390"/>
        <v xml:space="preserve">  </v>
      </c>
      <c r="AD876" s="133" t="str">
        <f t="shared" si="390"/>
        <v xml:space="preserve">  </v>
      </c>
      <c r="AE876" s="133"/>
      <c r="AF876" s="133" t="str">
        <f t="shared" si="390"/>
        <v xml:space="preserve">  </v>
      </c>
      <c r="AG876" s="133" t="str">
        <f t="shared" si="390"/>
        <v xml:space="preserve">  </v>
      </c>
      <c r="AH876" s="133" t="str">
        <f t="shared" si="390"/>
        <v xml:space="preserve">  </v>
      </c>
      <c r="AI876" s="55">
        <f t="shared" si="384"/>
        <v>118.5</v>
      </c>
      <c r="AJ876" s="43"/>
      <c r="AK876" s="43">
        <v>2095</v>
      </c>
      <c r="AL876" s="42">
        <f t="shared" si="385"/>
        <v>118.5</v>
      </c>
      <c r="AM876" s="43" t="s">
        <v>311</v>
      </c>
      <c r="AN876" s="95">
        <v>44805</v>
      </c>
      <c r="AO876" s="77"/>
    </row>
    <row r="877" spans="1:41" s="58" customFormat="1" ht="15.6" hidden="1">
      <c r="A877" s="43">
        <v>36</v>
      </c>
      <c r="B877" s="43">
        <v>5887</v>
      </c>
      <c r="C877" s="43" t="s">
        <v>1</v>
      </c>
      <c r="D877" s="70" t="s">
        <v>13</v>
      </c>
      <c r="E877" s="103">
        <v>44831</v>
      </c>
      <c r="F877" s="43" t="s">
        <v>38</v>
      </c>
      <c r="G877" s="43">
        <v>2178</v>
      </c>
      <c r="H877" s="167">
        <v>5622.65</v>
      </c>
      <c r="I877" s="152">
        <v>44831</v>
      </c>
      <c r="J877" s="56" t="s">
        <v>3384</v>
      </c>
      <c r="K877" s="169" t="s">
        <v>2627</v>
      </c>
      <c r="L877" s="97" t="s">
        <v>2628</v>
      </c>
      <c r="M877" s="43"/>
      <c r="N877" s="70" t="s">
        <v>2723</v>
      </c>
      <c r="O877" s="70" t="s">
        <v>65</v>
      </c>
      <c r="P877" s="122">
        <v>3</v>
      </c>
      <c r="Q877" s="122">
        <v>6</v>
      </c>
      <c r="R877" s="42">
        <f t="shared" si="383"/>
        <v>18</v>
      </c>
      <c r="S877" s="43" t="s">
        <v>1915</v>
      </c>
      <c r="T877" s="133" t="str">
        <f t="shared" si="388"/>
        <v xml:space="preserve">  </v>
      </c>
      <c r="U877" s="133">
        <f t="shared" si="387"/>
        <v>18</v>
      </c>
      <c r="V877" s="133" t="str">
        <f t="shared" si="390"/>
        <v xml:space="preserve">  </v>
      </c>
      <c r="W877" s="133"/>
      <c r="X877" s="133"/>
      <c r="Y877" s="133"/>
      <c r="Z877" s="133" t="str">
        <f t="shared" si="390"/>
        <v xml:space="preserve">  </v>
      </c>
      <c r="AA877" s="133" t="str">
        <f t="shared" si="390"/>
        <v xml:space="preserve">  </v>
      </c>
      <c r="AB877" s="133" t="str">
        <f t="shared" si="390"/>
        <v xml:space="preserve">  </v>
      </c>
      <c r="AC877" s="133" t="str">
        <f t="shared" si="390"/>
        <v xml:space="preserve">  </v>
      </c>
      <c r="AD877" s="133" t="str">
        <f t="shared" si="390"/>
        <v xml:space="preserve">  </v>
      </c>
      <c r="AE877" s="133"/>
      <c r="AF877" s="133" t="str">
        <f t="shared" si="390"/>
        <v xml:space="preserve">  </v>
      </c>
      <c r="AG877" s="133" t="str">
        <f t="shared" si="390"/>
        <v xml:space="preserve">  </v>
      </c>
      <c r="AH877" s="133" t="str">
        <f t="shared" si="390"/>
        <v xml:space="preserve">  </v>
      </c>
      <c r="AI877" s="55">
        <f t="shared" si="384"/>
        <v>18</v>
      </c>
      <c r="AJ877" s="43"/>
      <c r="AK877" s="43">
        <v>2095</v>
      </c>
      <c r="AL877" s="42">
        <f t="shared" si="385"/>
        <v>18</v>
      </c>
      <c r="AM877" s="43" t="s">
        <v>311</v>
      </c>
      <c r="AN877" s="95">
        <v>44805</v>
      </c>
      <c r="AO877" s="77"/>
    </row>
    <row r="878" spans="1:41" s="58" customFormat="1" ht="15.6" hidden="1">
      <c r="A878" s="43">
        <v>37</v>
      </c>
      <c r="B878" s="43">
        <v>5887</v>
      </c>
      <c r="C878" s="43" t="s">
        <v>1</v>
      </c>
      <c r="D878" s="70" t="s">
        <v>13</v>
      </c>
      <c r="E878" s="103">
        <v>44831</v>
      </c>
      <c r="F878" s="43" t="s">
        <v>38</v>
      </c>
      <c r="G878" s="43">
        <v>2178</v>
      </c>
      <c r="H878" s="167">
        <v>5622.65</v>
      </c>
      <c r="I878" s="152">
        <v>44831</v>
      </c>
      <c r="J878" s="56" t="s">
        <v>3384</v>
      </c>
      <c r="K878" s="169" t="s">
        <v>2627</v>
      </c>
      <c r="L878" s="97" t="s">
        <v>2628</v>
      </c>
      <c r="M878" s="43"/>
      <c r="N878" s="70" t="s">
        <v>2724</v>
      </c>
      <c r="O878" s="70" t="s">
        <v>65</v>
      </c>
      <c r="P878" s="122">
        <v>3</v>
      </c>
      <c r="Q878" s="122">
        <v>7.95</v>
      </c>
      <c r="R878" s="42">
        <f t="shared" si="383"/>
        <v>23.85</v>
      </c>
      <c r="S878" s="43" t="s">
        <v>1915</v>
      </c>
      <c r="T878" s="133" t="str">
        <f t="shared" si="388"/>
        <v xml:space="preserve">  </v>
      </c>
      <c r="U878" s="133">
        <f t="shared" si="387"/>
        <v>23.85</v>
      </c>
      <c r="V878" s="133" t="str">
        <f t="shared" si="390"/>
        <v xml:space="preserve">  </v>
      </c>
      <c r="W878" s="133"/>
      <c r="X878" s="133"/>
      <c r="Y878" s="133"/>
      <c r="Z878" s="133" t="str">
        <f t="shared" si="390"/>
        <v xml:space="preserve">  </v>
      </c>
      <c r="AA878" s="133" t="str">
        <f t="shared" si="390"/>
        <v xml:space="preserve">  </v>
      </c>
      <c r="AB878" s="133" t="str">
        <f t="shared" si="390"/>
        <v xml:space="preserve">  </v>
      </c>
      <c r="AC878" s="133" t="str">
        <f t="shared" si="390"/>
        <v xml:space="preserve">  </v>
      </c>
      <c r="AD878" s="133" t="str">
        <f t="shared" si="390"/>
        <v xml:space="preserve">  </v>
      </c>
      <c r="AE878" s="133"/>
      <c r="AF878" s="133" t="str">
        <f t="shared" si="390"/>
        <v xml:space="preserve">  </v>
      </c>
      <c r="AG878" s="133" t="str">
        <f t="shared" si="390"/>
        <v xml:space="preserve">  </v>
      </c>
      <c r="AH878" s="133" t="str">
        <f t="shared" si="390"/>
        <v xml:space="preserve">  </v>
      </c>
      <c r="AI878" s="55">
        <f t="shared" si="384"/>
        <v>23.85</v>
      </c>
      <c r="AJ878" s="43"/>
      <c r="AK878" s="43">
        <v>2095</v>
      </c>
      <c r="AL878" s="42">
        <f t="shared" si="385"/>
        <v>23.85</v>
      </c>
      <c r="AM878" s="43" t="s">
        <v>311</v>
      </c>
      <c r="AN878" s="95">
        <v>44805</v>
      </c>
      <c r="AO878" s="77"/>
    </row>
    <row r="879" spans="1:41" s="58" customFormat="1" ht="15.6" hidden="1">
      <c r="A879" s="43">
        <v>38</v>
      </c>
      <c r="B879" s="43">
        <v>5887</v>
      </c>
      <c r="C879" s="43" t="s">
        <v>1</v>
      </c>
      <c r="D879" s="70" t="s">
        <v>13</v>
      </c>
      <c r="E879" s="103">
        <v>44831</v>
      </c>
      <c r="F879" s="43" t="s">
        <v>38</v>
      </c>
      <c r="G879" s="43">
        <v>2178</v>
      </c>
      <c r="H879" s="167">
        <v>5622.65</v>
      </c>
      <c r="I879" s="152">
        <v>44831</v>
      </c>
      <c r="J879" s="56" t="s">
        <v>3384</v>
      </c>
      <c r="K879" s="169" t="s">
        <v>2627</v>
      </c>
      <c r="L879" s="97" t="s">
        <v>2628</v>
      </c>
      <c r="M879" s="43"/>
      <c r="N879" s="70" t="s">
        <v>2725</v>
      </c>
      <c r="O879" s="70" t="s">
        <v>65</v>
      </c>
      <c r="P879" s="122">
        <v>2</v>
      </c>
      <c r="Q879" s="122">
        <v>9.9499999999999993</v>
      </c>
      <c r="R879" s="42">
        <f t="shared" si="383"/>
        <v>19.899999999999999</v>
      </c>
      <c r="S879" s="43" t="s">
        <v>1915</v>
      </c>
      <c r="T879" s="133" t="str">
        <f t="shared" si="388"/>
        <v xml:space="preserve">  </v>
      </c>
      <c r="U879" s="133">
        <f t="shared" si="387"/>
        <v>19.899999999999999</v>
      </c>
      <c r="V879" s="133" t="str">
        <f t="shared" si="390"/>
        <v xml:space="preserve">  </v>
      </c>
      <c r="W879" s="133"/>
      <c r="X879" s="133"/>
      <c r="Y879" s="133"/>
      <c r="Z879" s="133" t="str">
        <f t="shared" si="390"/>
        <v xml:space="preserve">  </v>
      </c>
      <c r="AA879" s="133" t="str">
        <f t="shared" si="390"/>
        <v xml:space="preserve">  </v>
      </c>
      <c r="AB879" s="133" t="str">
        <f t="shared" si="390"/>
        <v xml:space="preserve">  </v>
      </c>
      <c r="AC879" s="133" t="str">
        <f t="shared" si="390"/>
        <v xml:space="preserve">  </v>
      </c>
      <c r="AD879" s="133" t="str">
        <f t="shared" si="390"/>
        <v xml:space="preserve">  </v>
      </c>
      <c r="AE879" s="133"/>
      <c r="AF879" s="133" t="str">
        <f t="shared" si="390"/>
        <v xml:space="preserve">  </v>
      </c>
      <c r="AG879" s="133" t="str">
        <f t="shared" si="390"/>
        <v xml:space="preserve">  </v>
      </c>
      <c r="AH879" s="133" t="str">
        <f t="shared" si="390"/>
        <v xml:space="preserve">  </v>
      </c>
      <c r="AI879" s="55">
        <f t="shared" si="384"/>
        <v>19.899999999999999</v>
      </c>
      <c r="AJ879" s="43"/>
      <c r="AK879" s="43">
        <v>2095</v>
      </c>
      <c r="AL879" s="42">
        <f t="shared" si="385"/>
        <v>19.899999999999999</v>
      </c>
      <c r="AM879" s="43" t="s">
        <v>311</v>
      </c>
      <c r="AN879" s="95">
        <v>44805</v>
      </c>
      <c r="AO879" s="77"/>
    </row>
    <row r="880" spans="1:41" s="58" customFormat="1" ht="15.6" hidden="1">
      <c r="A880" s="43">
        <v>39</v>
      </c>
      <c r="B880" s="43">
        <v>5887</v>
      </c>
      <c r="C880" s="43" t="s">
        <v>1</v>
      </c>
      <c r="D880" s="70" t="s">
        <v>13</v>
      </c>
      <c r="E880" s="103">
        <v>44831</v>
      </c>
      <c r="F880" s="43" t="s">
        <v>38</v>
      </c>
      <c r="G880" s="43">
        <v>2178</v>
      </c>
      <c r="H880" s="167">
        <v>5622.65</v>
      </c>
      <c r="I880" s="152">
        <v>44831</v>
      </c>
      <c r="J880" s="56" t="s">
        <v>3384</v>
      </c>
      <c r="K880" s="169" t="s">
        <v>2627</v>
      </c>
      <c r="L880" s="97" t="s">
        <v>2628</v>
      </c>
      <c r="M880" s="43"/>
      <c r="N880" s="70" t="s">
        <v>2726</v>
      </c>
      <c r="O880" s="70" t="s">
        <v>65</v>
      </c>
      <c r="P880" s="122">
        <v>2</v>
      </c>
      <c r="Q880" s="122">
        <v>11.95</v>
      </c>
      <c r="R880" s="42">
        <f t="shared" si="383"/>
        <v>23.9</v>
      </c>
      <c r="S880" s="43" t="s">
        <v>1915</v>
      </c>
      <c r="T880" s="133" t="str">
        <f t="shared" si="388"/>
        <v xml:space="preserve">  </v>
      </c>
      <c r="U880" s="133">
        <f t="shared" si="387"/>
        <v>23.9</v>
      </c>
      <c r="V880" s="133" t="str">
        <f t="shared" si="390"/>
        <v xml:space="preserve">  </v>
      </c>
      <c r="W880" s="133"/>
      <c r="X880" s="133"/>
      <c r="Y880" s="133"/>
      <c r="Z880" s="133" t="str">
        <f t="shared" si="390"/>
        <v xml:space="preserve">  </v>
      </c>
      <c r="AA880" s="133" t="str">
        <f t="shared" si="390"/>
        <v xml:space="preserve">  </v>
      </c>
      <c r="AB880" s="133" t="str">
        <f t="shared" si="390"/>
        <v xml:space="preserve">  </v>
      </c>
      <c r="AC880" s="133" t="str">
        <f t="shared" si="390"/>
        <v xml:space="preserve">  </v>
      </c>
      <c r="AD880" s="133" t="str">
        <f t="shared" si="390"/>
        <v xml:space="preserve">  </v>
      </c>
      <c r="AE880" s="133"/>
      <c r="AF880" s="133" t="str">
        <f t="shared" si="390"/>
        <v xml:space="preserve">  </v>
      </c>
      <c r="AG880" s="133" t="str">
        <f t="shared" si="390"/>
        <v xml:space="preserve">  </v>
      </c>
      <c r="AH880" s="133" t="str">
        <f t="shared" si="390"/>
        <v xml:space="preserve">  </v>
      </c>
      <c r="AI880" s="55">
        <f t="shared" si="384"/>
        <v>23.9</v>
      </c>
      <c r="AJ880" s="43"/>
      <c r="AK880" s="43">
        <v>2095</v>
      </c>
      <c r="AL880" s="42">
        <f t="shared" si="385"/>
        <v>23.9</v>
      </c>
      <c r="AM880" s="43" t="s">
        <v>311</v>
      </c>
      <c r="AN880" s="95">
        <v>44805</v>
      </c>
      <c r="AO880" s="77"/>
    </row>
    <row r="881" spans="1:41" s="58" customFormat="1" ht="15.6" hidden="1">
      <c r="A881" s="43">
        <v>40</v>
      </c>
      <c r="B881" s="43">
        <v>5887</v>
      </c>
      <c r="C881" s="43" t="s">
        <v>1</v>
      </c>
      <c r="D881" s="70" t="s">
        <v>2595</v>
      </c>
      <c r="E881" s="103">
        <v>44831</v>
      </c>
      <c r="F881" s="43" t="s">
        <v>38</v>
      </c>
      <c r="G881" s="43">
        <v>2178</v>
      </c>
      <c r="H881" s="167">
        <v>5622.65</v>
      </c>
      <c r="I881" s="152">
        <v>44831</v>
      </c>
      <c r="J881" s="56" t="s">
        <v>3384</v>
      </c>
      <c r="K881" s="169" t="s">
        <v>2627</v>
      </c>
      <c r="L881" s="97" t="s">
        <v>2628</v>
      </c>
      <c r="M881" s="43"/>
      <c r="N881" s="70" t="s">
        <v>2727</v>
      </c>
      <c r="O881" s="70" t="s">
        <v>68</v>
      </c>
      <c r="P881" s="122">
        <v>800</v>
      </c>
      <c r="Q881" s="122">
        <v>1.97</v>
      </c>
      <c r="R881" s="42">
        <f t="shared" si="383"/>
        <v>1576</v>
      </c>
      <c r="S881" s="43" t="s">
        <v>1915</v>
      </c>
      <c r="T881" s="133" t="str">
        <f t="shared" si="388"/>
        <v xml:space="preserve">  </v>
      </c>
      <c r="U881" s="133">
        <f t="shared" si="387"/>
        <v>1576</v>
      </c>
      <c r="V881" s="133" t="str">
        <f t="shared" si="390"/>
        <v xml:space="preserve">  </v>
      </c>
      <c r="W881" s="133"/>
      <c r="X881" s="133"/>
      <c r="Y881" s="133"/>
      <c r="Z881" s="133" t="str">
        <f t="shared" si="390"/>
        <v xml:space="preserve">  </v>
      </c>
      <c r="AA881" s="133" t="str">
        <f t="shared" si="390"/>
        <v xml:space="preserve">  </v>
      </c>
      <c r="AB881" s="133" t="str">
        <f t="shared" si="390"/>
        <v xml:space="preserve">  </v>
      </c>
      <c r="AC881" s="133" t="str">
        <f t="shared" si="390"/>
        <v xml:space="preserve">  </v>
      </c>
      <c r="AD881" s="133" t="str">
        <f t="shared" si="390"/>
        <v xml:space="preserve">  </v>
      </c>
      <c r="AE881" s="133"/>
      <c r="AF881" s="133" t="str">
        <f t="shared" si="390"/>
        <v xml:space="preserve">  </v>
      </c>
      <c r="AG881" s="133" t="str">
        <f t="shared" si="390"/>
        <v xml:space="preserve">  </v>
      </c>
      <c r="AH881" s="133" t="str">
        <f t="shared" si="390"/>
        <v xml:space="preserve">  </v>
      </c>
      <c r="AI881" s="55">
        <f t="shared" si="384"/>
        <v>1576</v>
      </c>
      <c r="AJ881" s="43"/>
      <c r="AK881" s="43">
        <v>2095</v>
      </c>
      <c r="AL881" s="42">
        <f t="shared" si="385"/>
        <v>1576</v>
      </c>
      <c r="AM881" s="43" t="s">
        <v>311</v>
      </c>
      <c r="AN881" s="95">
        <v>44805</v>
      </c>
      <c r="AO881" s="77"/>
    </row>
    <row r="882" spans="1:41" s="58" customFormat="1" ht="15.6" hidden="1">
      <c r="A882" s="43">
        <v>41</v>
      </c>
      <c r="B882" s="43">
        <v>5887</v>
      </c>
      <c r="C882" s="43" t="s">
        <v>1</v>
      </c>
      <c r="D882" s="70" t="s">
        <v>2595</v>
      </c>
      <c r="E882" s="103">
        <v>44831</v>
      </c>
      <c r="F882" s="43" t="s">
        <v>38</v>
      </c>
      <c r="G882" s="43">
        <v>2178</v>
      </c>
      <c r="H882" s="167">
        <v>5622.65</v>
      </c>
      <c r="I882" s="152">
        <v>44831</v>
      </c>
      <c r="J882" s="56" t="s">
        <v>3384</v>
      </c>
      <c r="K882" s="169" t="s">
        <v>2627</v>
      </c>
      <c r="L882" s="97" t="s">
        <v>2628</v>
      </c>
      <c r="M882" s="43"/>
      <c r="N882" s="70" t="s">
        <v>2728</v>
      </c>
      <c r="O882" s="70" t="s">
        <v>68</v>
      </c>
      <c r="P882" s="122">
        <v>50</v>
      </c>
      <c r="Q882" s="122">
        <v>1.97</v>
      </c>
      <c r="R882" s="42">
        <f t="shared" si="383"/>
        <v>98.5</v>
      </c>
      <c r="S882" s="43" t="s">
        <v>1915</v>
      </c>
      <c r="T882" s="133" t="str">
        <f t="shared" si="388"/>
        <v xml:space="preserve">  </v>
      </c>
      <c r="U882" s="133">
        <f t="shared" si="387"/>
        <v>98.5</v>
      </c>
      <c r="V882" s="133" t="str">
        <f t="shared" si="390"/>
        <v xml:space="preserve">  </v>
      </c>
      <c r="W882" s="133"/>
      <c r="X882" s="133"/>
      <c r="Y882" s="133"/>
      <c r="Z882" s="133" t="str">
        <f t="shared" si="390"/>
        <v xml:space="preserve">  </v>
      </c>
      <c r="AA882" s="133" t="str">
        <f t="shared" si="390"/>
        <v xml:space="preserve">  </v>
      </c>
      <c r="AB882" s="133" t="str">
        <f t="shared" si="390"/>
        <v xml:space="preserve">  </v>
      </c>
      <c r="AC882" s="133" t="str">
        <f t="shared" si="390"/>
        <v xml:space="preserve">  </v>
      </c>
      <c r="AD882" s="133" t="str">
        <f t="shared" si="390"/>
        <v xml:space="preserve">  </v>
      </c>
      <c r="AE882" s="133"/>
      <c r="AF882" s="133" t="str">
        <f t="shared" si="390"/>
        <v xml:space="preserve">  </v>
      </c>
      <c r="AG882" s="133" t="str">
        <f t="shared" si="390"/>
        <v xml:space="preserve">  </v>
      </c>
      <c r="AH882" s="133" t="str">
        <f t="shared" si="390"/>
        <v xml:space="preserve">  </v>
      </c>
      <c r="AI882" s="55">
        <f t="shared" si="384"/>
        <v>98.5</v>
      </c>
      <c r="AJ882" s="43"/>
      <c r="AK882" s="43">
        <v>2095</v>
      </c>
      <c r="AL882" s="42">
        <f t="shared" si="385"/>
        <v>98.5</v>
      </c>
      <c r="AM882" s="43" t="s">
        <v>311</v>
      </c>
      <c r="AN882" s="95">
        <v>44805</v>
      </c>
      <c r="AO882" s="77"/>
    </row>
    <row r="883" spans="1:41" s="58" customFormat="1" ht="15.6" hidden="1">
      <c r="A883" s="43">
        <v>42</v>
      </c>
      <c r="B883" s="43">
        <v>5887</v>
      </c>
      <c r="C883" s="43" t="s">
        <v>1</v>
      </c>
      <c r="D883" s="70" t="s">
        <v>2595</v>
      </c>
      <c r="E883" s="103">
        <v>44831</v>
      </c>
      <c r="F883" s="43" t="s">
        <v>38</v>
      </c>
      <c r="G883" s="43">
        <v>2178</v>
      </c>
      <c r="H883" s="167">
        <v>5622.65</v>
      </c>
      <c r="I883" s="152">
        <v>44831</v>
      </c>
      <c r="J883" s="56" t="s">
        <v>3384</v>
      </c>
      <c r="K883" s="169" t="s">
        <v>2627</v>
      </c>
      <c r="L883" s="97" t="s">
        <v>2628</v>
      </c>
      <c r="M883" s="43"/>
      <c r="N883" s="70" t="s">
        <v>2729</v>
      </c>
      <c r="O883" s="70" t="s">
        <v>68</v>
      </c>
      <c r="P883" s="169">
        <v>500</v>
      </c>
      <c r="Q883" s="199">
        <v>0.45</v>
      </c>
      <c r="R883" s="42">
        <f t="shared" si="383"/>
        <v>225</v>
      </c>
      <c r="S883" s="43" t="s">
        <v>1915</v>
      </c>
      <c r="T883" s="133" t="str">
        <f t="shared" si="388"/>
        <v xml:space="preserve">  </v>
      </c>
      <c r="U883" s="133">
        <f t="shared" si="387"/>
        <v>225</v>
      </c>
      <c r="V883" s="133" t="str">
        <f t="shared" ref="V883:AH892" si="391">IF($S883=V$15,$R883,"  ")</f>
        <v xml:space="preserve">  </v>
      </c>
      <c r="W883" s="133"/>
      <c r="X883" s="133"/>
      <c r="Y883" s="133"/>
      <c r="Z883" s="133" t="str">
        <f t="shared" si="391"/>
        <v xml:space="preserve">  </v>
      </c>
      <c r="AA883" s="133" t="str">
        <f t="shared" si="391"/>
        <v xml:space="preserve">  </v>
      </c>
      <c r="AB883" s="133" t="str">
        <f t="shared" si="391"/>
        <v xml:space="preserve">  </v>
      </c>
      <c r="AC883" s="133" t="str">
        <f t="shared" si="391"/>
        <v xml:space="preserve">  </v>
      </c>
      <c r="AD883" s="133" t="str">
        <f t="shared" si="391"/>
        <v xml:space="preserve">  </v>
      </c>
      <c r="AE883" s="133"/>
      <c r="AF883" s="133" t="str">
        <f t="shared" si="391"/>
        <v xml:space="preserve">  </v>
      </c>
      <c r="AG883" s="133" t="str">
        <f t="shared" si="391"/>
        <v xml:space="preserve">  </v>
      </c>
      <c r="AH883" s="133" t="str">
        <f t="shared" si="391"/>
        <v xml:space="preserve">  </v>
      </c>
      <c r="AI883" s="55">
        <f t="shared" si="384"/>
        <v>225</v>
      </c>
      <c r="AJ883" s="43"/>
      <c r="AK883" s="43">
        <v>2095</v>
      </c>
      <c r="AL883" s="42">
        <f t="shared" si="385"/>
        <v>225</v>
      </c>
      <c r="AM883" s="43" t="s">
        <v>311</v>
      </c>
      <c r="AN883" s="95">
        <v>44805</v>
      </c>
      <c r="AO883" s="77"/>
    </row>
    <row r="884" spans="1:41" s="58" customFormat="1" ht="15.6" hidden="1">
      <c r="A884" s="43">
        <v>43</v>
      </c>
      <c r="B884" s="43">
        <v>5887</v>
      </c>
      <c r="C884" s="43" t="s">
        <v>1</v>
      </c>
      <c r="D884" s="70" t="s">
        <v>2595</v>
      </c>
      <c r="E884" s="103">
        <v>44831</v>
      </c>
      <c r="F884" s="43" t="s">
        <v>38</v>
      </c>
      <c r="G884" s="43">
        <v>2178</v>
      </c>
      <c r="H884" s="167">
        <v>5622.65</v>
      </c>
      <c r="I884" s="152">
        <v>44831</v>
      </c>
      <c r="J884" s="56" t="s">
        <v>3384</v>
      </c>
      <c r="K884" s="169" t="s">
        <v>2627</v>
      </c>
      <c r="L884" s="97" t="s">
        <v>2628</v>
      </c>
      <c r="M884" s="43"/>
      <c r="N884" s="70" t="s">
        <v>2730</v>
      </c>
      <c r="O884" s="70" t="s">
        <v>68</v>
      </c>
      <c r="P884" s="169">
        <v>500</v>
      </c>
      <c r="Q884" s="199">
        <v>0.45</v>
      </c>
      <c r="R884" s="42">
        <f t="shared" si="383"/>
        <v>225</v>
      </c>
      <c r="S884" s="43" t="s">
        <v>1915</v>
      </c>
      <c r="T884" s="133" t="str">
        <f t="shared" si="388"/>
        <v xml:space="preserve">  </v>
      </c>
      <c r="U884" s="133">
        <f t="shared" si="387"/>
        <v>225</v>
      </c>
      <c r="V884" s="133" t="str">
        <f t="shared" si="391"/>
        <v xml:space="preserve">  </v>
      </c>
      <c r="W884" s="133"/>
      <c r="X884" s="133"/>
      <c r="Y884" s="133"/>
      <c r="Z884" s="133" t="str">
        <f t="shared" si="391"/>
        <v xml:space="preserve">  </v>
      </c>
      <c r="AA884" s="133" t="str">
        <f t="shared" si="391"/>
        <v xml:space="preserve">  </v>
      </c>
      <c r="AB884" s="133" t="str">
        <f t="shared" si="391"/>
        <v xml:space="preserve">  </v>
      </c>
      <c r="AC884" s="133" t="str">
        <f t="shared" si="391"/>
        <v xml:space="preserve">  </v>
      </c>
      <c r="AD884" s="133" t="str">
        <f t="shared" si="391"/>
        <v xml:space="preserve">  </v>
      </c>
      <c r="AE884" s="133"/>
      <c r="AF884" s="133" t="str">
        <f t="shared" si="391"/>
        <v xml:space="preserve">  </v>
      </c>
      <c r="AG884" s="133" t="str">
        <f t="shared" si="391"/>
        <v xml:space="preserve">  </v>
      </c>
      <c r="AH884" s="133" t="str">
        <f t="shared" si="391"/>
        <v xml:space="preserve">  </v>
      </c>
      <c r="AI884" s="55">
        <f t="shared" si="384"/>
        <v>225</v>
      </c>
      <c r="AJ884" s="43"/>
      <c r="AK884" s="43">
        <v>2095</v>
      </c>
      <c r="AL884" s="42">
        <f t="shared" si="385"/>
        <v>225</v>
      </c>
      <c r="AM884" s="43" t="s">
        <v>311</v>
      </c>
      <c r="AN884" s="95">
        <v>44805</v>
      </c>
      <c r="AO884" s="77"/>
    </row>
    <row r="885" spans="1:41" s="58" customFormat="1" ht="15.6" hidden="1">
      <c r="A885" s="43">
        <v>44</v>
      </c>
      <c r="B885" s="43">
        <v>5887</v>
      </c>
      <c r="C885" s="43" t="s">
        <v>1</v>
      </c>
      <c r="D885" s="70" t="s">
        <v>2595</v>
      </c>
      <c r="E885" s="103">
        <v>44831</v>
      </c>
      <c r="F885" s="43" t="s">
        <v>38</v>
      </c>
      <c r="G885" s="43">
        <v>2178</v>
      </c>
      <c r="H885" s="167">
        <v>5622.65</v>
      </c>
      <c r="I885" s="152">
        <v>44831</v>
      </c>
      <c r="J885" s="56" t="s">
        <v>3384</v>
      </c>
      <c r="K885" s="169" t="s">
        <v>2627</v>
      </c>
      <c r="L885" s="97" t="s">
        <v>2628</v>
      </c>
      <c r="M885" s="43"/>
      <c r="N885" s="70" t="s">
        <v>2731</v>
      </c>
      <c r="O885" s="70" t="s">
        <v>65</v>
      </c>
      <c r="P885" s="169">
        <v>2</v>
      </c>
      <c r="Q885" s="199">
        <v>1</v>
      </c>
      <c r="R885" s="42">
        <f t="shared" si="383"/>
        <v>2</v>
      </c>
      <c r="S885" s="43" t="s">
        <v>1915</v>
      </c>
      <c r="T885" s="133" t="str">
        <f t="shared" si="388"/>
        <v xml:space="preserve">  </v>
      </c>
      <c r="U885" s="133">
        <f t="shared" si="387"/>
        <v>2</v>
      </c>
      <c r="V885" s="133" t="str">
        <f t="shared" si="391"/>
        <v xml:space="preserve">  </v>
      </c>
      <c r="W885" s="133"/>
      <c r="X885" s="133"/>
      <c r="Y885" s="133"/>
      <c r="Z885" s="133" t="str">
        <f t="shared" si="391"/>
        <v xml:space="preserve">  </v>
      </c>
      <c r="AA885" s="133" t="str">
        <f t="shared" si="391"/>
        <v xml:space="preserve">  </v>
      </c>
      <c r="AB885" s="133" t="str">
        <f t="shared" si="391"/>
        <v xml:space="preserve">  </v>
      </c>
      <c r="AC885" s="133" t="str">
        <f t="shared" si="391"/>
        <v xml:space="preserve">  </v>
      </c>
      <c r="AD885" s="133" t="str">
        <f t="shared" si="391"/>
        <v xml:space="preserve">  </v>
      </c>
      <c r="AE885" s="133"/>
      <c r="AF885" s="133" t="str">
        <f t="shared" si="391"/>
        <v xml:space="preserve">  </v>
      </c>
      <c r="AG885" s="133" t="str">
        <f t="shared" si="391"/>
        <v xml:space="preserve">  </v>
      </c>
      <c r="AH885" s="133" t="str">
        <f t="shared" si="391"/>
        <v xml:space="preserve">  </v>
      </c>
      <c r="AI885" s="55">
        <f t="shared" si="384"/>
        <v>2</v>
      </c>
      <c r="AJ885" s="43"/>
      <c r="AK885" s="43">
        <v>2095</v>
      </c>
      <c r="AL885" s="42">
        <f t="shared" si="385"/>
        <v>2</v>
      </c>
      <c r="AM885" s="43" t="s">
        <v>311</v>
      </c>
      <c r="AN885" s="95">
        <v>44805</v>
      </c>
      <c r="AO885" s="77"/>
    </row>
    <row r="886" spans="1:41" s="58" customFormat="1" ht="15.6" hidden="1">
      <c r="A886" s="43">
        <v>45</v>
      </c>
      <c r="B886" s="43">
        <v>5887</v>
      </c>
      <c r="C886" s="43" t="s">
        <v>1</v>
      </c>
      <c r="D886" s="70" t="s">
        <v>2595</v>
      </c>
      <c r="E886" s="103">
        <v>44831</v>
      </c>
      <c r="F886" s="43" t="s">
        <v>38</v>
      </c>
      <c r="G886" s="43">
        <v>2178</v>
      </c>
      <c r="H886" s="167">
        <v>5622.65</v>
      </c>
      <c r="I886" s="152">
        <v>44831</v>
      </c>
      <c r="J886" s="56" t="s">
        <v>3384</v>
      </c>
      <c r="K886" s="169" t="s">
        <v>2627</v>
      </c>
      <c r="L886" s="97" t="s">
        <v>2628</v>
      </c>
      <c r="M886" s="43"/>
      <c r="N886" s="70" t="s">
        <v>2732</v>
      </c>
      <c r="O886" s="70" t="s">
        <v>68</v>
      </c>
      <c r="P886" s="169">
        <v>150</v>
      </c>
      <c r="Q886" s="199">
        <v>1.5</v>
      </c>
      <c r="R886" s="42">
        <f t="shared" si="383"/>
        <v>225</v>
      </c>
      <c r="S886" s="43" t="s">
        <v>1915</v>
      </c>
      <c r="T886" s="133" t="str">
        <f t="shared" si="388"/>
        <v xml:space="preserve">  </v>
      </c>
      <c r="U886" s="133">
        <f t="shared" si="387"/>
        <v>225</v>
      </c>
      <c r="V886" s="133" t="str">
        <f t="shared" si="391"/>
        <v xml:space="preserve">  </v>
      </c>
      <c r="W886" s="133"/>
      <c r="X886" s="133"/>
      <c r="Y886" s="133"/>
      <c r="Z886" s="133" t="str">
        <f t="shared" si="391"/>
        <v xml:space="preserve">  </v>
      </c>
      <c r="AA886" s="133" t="str">
        <f t="shared" si="391"/>
        <v xml:space="preserve">  </v>
      </c>
      <c r="AB886" s="133" t="str">
        <f t="shared" si="391"/>
        <v xml:space="preserve">  </v>
      </c>
      <c r="AC886" s="133" t="str">
        <f t="shared" si="391"/>
        <v xml:space="preserve">  </v>
      </c>
      <c r="AD886" s="133" t="str">
        <f t="shared" si="391"/>
        <v xml:space="preserve">  </v>
      </c>
      <c r="AE886" s="133"/>
      <c r="AF886" s="133" t="str">
        <f t="shared" si="391"/>
        <v xml:space="preserve">  </v>
      </c>
      <c r="AG886" s="133" t="str">
        <f t="shared" si="391"/>
        <v xml:space="preserve">  </v>
      </c>
      <c r="AH886" s="133" t="str">
        <f t="shared" si="391"/>
        <v xml:space="preserve">  </v>
      </c>
      <c r="AI886" s="55">
        <f t="shared" si="384"/>
        <v>225</v>
      </c>
      <c r="AJ886" s="43"/>
      <c r="AK886" s="43">
        <v>2095</v>
      </c>
      <c r="AL886" s="42">
        <f t="shared" si="385"/>
        <v>225</v>
      </c>
      <c r="AM886" s="43" t="s">
        <v>311</v>
      </c>
      <c r="AN886" s="95">
        <v>44805</v>
      </c>
      <c r="AO886" s="77"/>
    </row>
    <row r="887" spans="1:41" s="58" customFormat="1" ht="15.6" hidden="1">
      <c r="A887" s="43">
        <v>46</v>
      </c>
      <c r="B887" s="43">
        <v>5887</v>
      </c>
      <c r="C887" s="43" t="s">
        <v>1</v>
      </c>
      <c r="D887" s="70" t="s">
        <v>2595</v>
      </c>
      <c r="E887" s="103">
        <v>44831</v>
      </c>
      <c r="F887" s="43" t="s">
        <v>38</v>
      </c>
      <c r="G887" s="43">
        <v>2178</v>
      </c>
      <c r="H887" s="167">
        <v>5622.65</v>
      </c>
      <c r="I887" s="152">
        <v>44831</v>
      </c>
      <c r="J887" s="56" t="s">
        <v>3384</v>
      </c>
      <c r="K887" s="169" t="s">
        <v>2627</v>
      </c>
      <c r="L887" s="97" t="s">
        <v>2628</v>
      </c>
      <c r="M887" s="43"/>
      <c r="N887" s="70" t="s">
        <v>2733</v>
      </c>
      <c r="O887" s="70" t="s">
        <v>68</v>
      </c>
      <c r="P887" s="169">
        <v>200</v>
      </c>
      <c r="Q887" s="199">
        <v>1.95</v>
      </c>
      <c r="R887" s="42">
        <f t="shared" si="383"/>
        <v>390</v>
      </c>
      <c r="S887" s="43" t="s">
        <v>1915</v>
      </c>
      <c r="T887" s="133" t="str">
        <f t="shared" si="388"/>
        <v xml:space="preserve">  </v>
      </c>
      <c r="U887" s="133">
        <f t="shared" si="387"/>
        <v>390</v>
      </c>
      <c r="V887" s="133" t="str">
        <f t="shared" si="391"/>
        <v xml:space="preserve">  </v>
      </c>
      <c r="W887" s="133"/>
      <c r="X887" s="133"/>
      <c r="Y887" s="133"/>
      <c r="Z887" s="133" t="str">
        <f t="shared" si="391"/>
        <v xml:space="preserve">  </v>
      </c>
      <c r="AA887" s="133" t="str">
        <f t="shared" si="391"/>
        <v xml:space="preserve">  </v>
      </c>
      <c r="AB887" s="133" t="str">
        <f t="shared" si="391"/>
        <v xml:space="preserve">  </v>
      </c>
      <c r="AC887" s="133" t="str">
        <f t="shared" si="391"/>
        <v xml:space="preserve">  </v>
      </c>
      <c r="AD887" s="133" t="str">
        <f t="shared" si="391"/>
        <v xml:space="preserve">  </v>
      </c>
      <c r="AE887" s="133"/>
      <c r="AF887" s="133" t="str">
        <f t="shared" si="391"/>
        <v xml:space="preserve">  </v>
      </c>
      <c r="AG887" s="133" t="str">
        <f t="shared" si="391"/>
        <v xml:space="preserve">  </v>
      </c>
      <c r="AH887" s="133" t="str">
        <f t="shared" si="391"/>
        <v xml:space="preserve">  </v>
      </c>
      <c r="AI887" s="55">
        <f t="shared" si="384"/>
        <v>390</v>
      </c>
      <c r="AJ887" s="43"/>
      <c r="AK887" s="43">
        <v>2095</v>
      </c>
      <c r="AL887" s="42">
        <f t="shared" si="385"/>
        <v>390</v>
      </c>
      <c r="AM887" s="43" t="s">
        <v>311</v>
      </c>
      <c r="AN887" s="95">
        <v>44805</v>
      </c>
      <c r="AO887" s="77"/>
    </row>
    <row r="888" spans="1:41" s="58" customFormat="1" ht="15.6" hidden="1">
      <c r="A888" s="43">
        <v>47</v>
      </c>
      <c r="B888" s="43">
        <v>5887</v>
      </c>
      <c r="C888" s="43" t="s">
        <v>1</v>
      </c>
      <c r="D888" s="70" t="s">
        <v>2595</v>
      </c>
      <c r="E888" s="103">
        <v>44831</v>
      </c>
      <c r="F888" s="43" t="s">
        <v>38</v>
      </c>
      <c r="G888" s="43">
        <v>2178</v>
      </c>
      <c r="H888" s="167">
        <v>5622.65</v>
      </c>
      <c r="I888" s="152">
        <v>44831</v>
      </c>
      <c r="J888" s="56" t="s">
        <v>3384</v>
      </c>
      <c r="K888" s="169" t="s">
        <v>2627</v>
      </c>
      <c r="L888" s="97" t="s">
        <v>2628</v>
      </c>
      <c r="M888" s="43"/>
      <c r="N888" s="70" t="s">
        <v>2734</v>
      </c>
      <c r="O888" s="70" t="s">
        <v>68</v>
      </c>
      <c r="P888" s="169">
        <v>20</v>
      </c>
      <c r="Q888" s="199">
        <v>2.95</v>
      </c>
      <c r="R888" s="42">
        <f t="shared" si="383"/>
        <v>59</v>
      </c>
      <c r="S888" s="43" t="s">
        <v>1915</v>
      </c>
      <c r="T888" s="133" t="str">
        <f t="shared" si="388"/>
        <v xml:space="preserve">  </v>
      </c>
      <c r="U888" s="133">
        <f t="shared" si="387"/>
        <v>59</v>
      </c>
      <c r="V888" s="133" t="str">
        <f t="shared" si="391"/>
        <v xml:space="preserve">  </v>
      </c>
      <c r="W888" s="133"/>
      <c r="X888" s="133"/>
      <c r="Y888" s="133"/>
      <c r="Z888" s="133" t="str">
        <f t="shared" si="391"/>
        <v xml:space="preserve">  </v>
      </c>
      <c r="AA888" s="133" t="str">
        <f t="shared" si="391"/>
        <v xml:space="preserve">  </v>
      </c>
      <c r="AB888" s="133" t="str">
        <f t="shared" si="391"/>
        <v xml:space="preserve">  </v>
      </c>
      <c r="AC888" s="133" t="str">
        <f t="shared" si="391"/>
        <v xml:space="preserve">  </v>
      </c>
      <c r="AD888" s="133" t="str">
        <f t="shared" si="391"/>
        <v xml:space="preserve">  </v>
      </c>
      <c r="AE888" s="133"/>
      <c r="AF888" s="133" t="str">
        <f t="shared" si="391"/>
        <v xml:space="preserve">  </v>
      </c>
      <c r="AG888" s="133" t="str">
        <f t="shared" si="391"/>
        <v xml:space="preserve">  </v>
      </c>
      <c r="AH888" s="133" t="str">
        <f t="shared" si="391"/>
        <v xml:space="preserve">  </v>
      </c>
      <c r="AI888" s="55">
        <f t="shared" si="384"/>
        <v>59</v>
      </c>
      <c r="AJ888" s="43"/>
      <c r="AK888" s="43">
        <v>2095</v>
      </c>
      <c r="AL888" s="42">
        <f t="shared" si="385"/>
        <v>59</v>
      </c>
      <c r="AM888" s="43" t="s">
        <v>311</v>
      </c>
      <c r="AN888" s="95">
        <v>44805</v>
      </c>
      <c r="AO888" s="77"/>
    </row>
    <row r="889" spans="1:41" s="58" customFormat="1" ht="15.6" hidden="1">
      <c r="A889" s="43">
        <v>48</v>
      </c>
      <c r="B889" s="43">
        <v>5887</v>
      </c>
      <c r="C889" s="43" t="s">
        <v>1</v>
      </c>
      <c r="D889" s="70" t="s">
        <v>2595</v>
      </c>
      <c r="E889" s="103">
        <v>44831</v>
      </c>
      <c r="F889" s="43" t="s">
        <v>38</v>
      </c>
      <c r="G889" s="43">
        <v>2178</v>
      </c>
      <c r="H889" s="167">
        <v>5622.65</v>
      </c>
      <c r="I889" s="152">
        <v>44831</v>
      </c>
      <c r="J889" s="56" t="s">
        <v>3384</v>
      </c>
      <c r="K889" s="169" t="s">
        <v>2627</v>
      </c>
      <c r="L889" s="97" t="s">
        <v>2628</v>
      </c>
      <c r="M889" s="43"/>
      <c r="N889" s="70" t="s">
        <v>2735</v>
      </c>
      <c r="O889" s="70" t="s">
        <v>68</v>
      </c>
      <c r="P889" s="169">
        <v>20</v>
      </c>
      <c r="Q889" s="199">
        <v>3.5</v>
      </c>
      <c r="R889" s="42">
        <f t="shared" si="383"/>
        <v>70</v>
      </c>
      <c r="S889" s="43" t="s">
        <v>1915</v>
      </c>
      <c r="T889" s="133" t="str">
        <f t="shared" si="388"/>
        <v xml:space="preserve">  </v>
      </c>
      <c r="U889" s="133">
        <f t="shared" si="387"/>
        <v>70</v>
      </c>
      <c r="V889" s="133" t="str">
        <f t="shared" si="391"/>
        <v xml:space="preserve">  </v>
      </c>
      <c r="W889" s="133"/>
      <c r="X889" s="133"/>
      <c r="Y889" s="133"/>
      <c r="Z889" s="133" t="str">
        <f t="shared" si="391"/>
        <v xml:space="preserve">  </v>
      </c>
      <c r="AA889" s="133" t="str">
        <f t="shared" si="391"/>
        <v xml:space="preserve">  </v>
      </c>
      <c r="AB889" s="133" t="str">
        <f t="shared" si="391"/>
        <v xml:space="preserve">  </v>
      </c>
      <c r="AC889" s="133" t="str">
        <f t="shared" si="391"/>
        <v xml:space="preserve">  </v>
      </c>
      <c r="AD889" s="133" t="str">
        <f t="shared" si="391"/>
        <v xml:space="preserve">  </v>
      </c>
      <c r="AE889" s="133"/>
      <c r="AF889" s="133" t="str">
        <f t="shared" si="391"/>
        <v xml:space="preserve">  </v>
      </c>
      <c r="AG889" s="133" t="str">
        <f t="shared" si="391"/>
        <v xml:space="preserve">  </v>
      </c>
      <c r="AH889" s="133" t="str">
        <f t="shared" si="391"/>
        <v xml:space="preserve">  </v>
      </c>
      <c r="AI889" s="55">
        <f t="shared" si="384"/>
        <v>70</v>
      </c>
      <c r="AJ889" s="43"/>
      <c r="AK889" s="43">
        <v>2095</v>
      </c>
      <c r="AL889" s="42">
        <f t="shared" si="385"/>
        <v>70</v>
      </c>
      <c r="AM889" s="43" t="s">
        <v>311</v>
      </c>
      <c r="AN889" s="95">
        <v>44805</v>
      </c>
      <c r="AO889" s="77"/>
    </row>
    <row r="890" spans="1:41" s="58" customFormat="1" ht="15.6" hidden="1">
      <c r="A890" s="43">
        <v>49</v>
      </c>
      <c r="B890" s="43">
        <v>5887</v>
      </c>
      <c r="C890" s="43" t="s">
        <v>1</v>
      </c>
      <c r="D890" s="70" t="s">
        <v>2595</v>
      </c>
      <c r="E890" s="103">
        <v>44831</v>
      </c>
      <c r="F890" s="43" t="s">
        <v>38</v>
      </c>
      <c r="G890" s="43">
        <v>2178</v>
      </c>
      <c r="H890" s="167">
        <v>5622.65</v>
      </c>
      <c r="I890" s="152">
        <v>44831</v>
      </c>
      <c r="J890" s="56" t="s">
        <v>3384</v>
      </c>
      <c r="K890" s="169" t="s">
        <v>2627</v>
      </c>
      <c r="L890" s="97" t="s">
        <v>2628</v>
      </c>
      <c r="M890" s="43"/>
      <c r="N890" s="70" t="s">
        <v>2736</v>
      </c>
      <c r="O890" s="70" t="s">
        <v>68</v>
      </c>
      <c r="P890" s="169">
        <v>20</v>
      </c>
      <c r="Q890" s="199">
        <v>4.95</v>
      </c>
      <c r="R890" s="42">
        <f t="shared" si="383"/>
        <v>99</v>
      </c>
      <c r="S890" s="43" t="s">
        <v>1915</v>
      </c>
      <c r="T890" s="133" t="str">
        <f t="shared" si="388"/>
        <v xml:space="preserve">  </v>
      </c>
      <c r="U890" s="133">
        <f t="shared" si="387"/>
        <v>99</v>
      </c>
      <c r="V890" s="133" t="str">
        <f t="shared" si="391"/>
        <v xml:space="preserve">  </v>
      </c>
      <c r="W890" s="133"/>
      <c r="X890" s="133"/>
      <c r="Y890" s="133"/>
      <c r="Z890" s="133" t="str">
        <f t="shared" si="391"/>
        <v xml:space="preserve">  </v>
      </c>
      <c r="AA890" s="133" t="str">
        <f t="shared" si="391"/>
        <v xml:space="preserve">  </v>
      </c>
      <c r="AB890" s="133" t="str">
        <f t="shared" si="391"/>
        <v xml:space="preserve">  </v>
      </c>
      <c r="AC890" s="133" t="str">
        <f t="shared" si="391"/>
        <v xml:space="preserve">  </v>
      </c>
      <c r="AD890" s="133" t="str">
        <f t="shared" si="391"/>
        <v xml:space="preserve">  </v>
      </c>
      <c r="AE890" s="133"/>
      <c r="AF890" s="133" t="str">
        <f t="shared" si="391"/>
        <v xml:space="preserve">  </v>
      </c>
      <c r="AG890" s="133" t="str">
        <f t="shared" si="391"/>
        <v xml:space="preserve">  </v>
      </c>
      <c r="AH890" s="133" t="str">
        <f t="shared" si="391"/>
        <v xml:space="preserve">  </v>
      </c>
      <c r="AI890" s="55">
        <f t="shared" si="384"/>
        <v>99</v>
      </c>
      <c r="AJ890" s="43"/>
      <c r="AK890" s="43">
        <v>2095</v>
      </c>
      <c r="AL890" s="42">
        <f t="shared" si="385"/>
        <v>99</v>
      </c>
      <c r="AM890" s="43" t="s">
        <v>311</v>
      </c>
      <c r="AN890" s="95">
        <v>44805</v>
      </c>
      <c r="AO890" s="77"/>
    </row>
    <row r="891" spans="1:41" s="58" customFormat="1" ht="15.6" hidden="1">
      <c r="A891" s="43">
        <v>50</v>
      </c>
      <c r="B891" s="43">
        <v>5887</v>
      </c>
      <c r="C891" s="43" t="s">
        <v>1</v>
      </c>
      <c r="D891" s="70" t="s">
        <v>2595</v>
      </c>
      <c r="E891" s="103">
        <v>44831</v>
      </c>
      <c r="F891" s="43" t="s">
        <v>38</v>
      </c>
      <c r="G891" s="43">
        <v>2178</v>
      </c>
      <c r="H891" s="167">
        <v>5622.65</v>
      </c>
      <c r="I891" s="152">
        <v>44831</v>
      </c>
      <c r="J891" s="56" t="s">
        <v>3384</v>
      </c>
      <c r="K891" s="169" t="s">
        <v>2627</v>
      </c>
      <c r="L891" s="97" t="s">
        <v>2628</v>
      </c>
      <c r="M891" s="43"/>
      <c r="N891" s="70" t="s">
        <v>2737</v>
      </c>
      <c r="O891" s="70" t="s">
        <v>64</v>
      </c>
      <c r="P891" s="169">
        <v>2</v>
      </c>
      <c r="Q891" s="199">
        <v>89</v>
      </c>
      <c r="R891" s="42">
        <f t="shared" si="383"/>
        <v>178</v>
      </c>
      <c r="S891" s="43" t="s">
        <v>1915</v>
      </c>
      <c r="T891" s="133" t="str">
        <f t="shared" si="388"/>
        <v xml:space="preserve">  </v>
      </c>
      <c r="U891" s="133">
        <f t="shared" si="387"/>
        <v>178</v>
      </c>
      <c r="V891" s="133" t="str">
        <f t="shared" si="391"/>
        <v xml:space="preserve">  </v>
      </c>
      <c r="W891" s="133"/>
      <c r="X891" s="133"/>
      <c r="Y891" s="133"/>
      <c r="Z891" s="133" t="str">
        <f t="shared" si="391"/>
        <v xml:space="preserve">  </v>
      </c>
      <c r="AA891" s="133" t="str">
        <f t="shared" si="391"/>
        <v xml:space="preserve">  </v>
      </c>
      <c r="AB891" s="133" t="str">
        <f t="shared" si="391"/>
        <v xml:space="preserve">  </v>
      </c>
      <c r="AC891" s="133" t="str">
        <f t="shared" si="391"/>
        <v xml:space="preserve">  </v>
      </c>
      <c r="AD891" s="133" t="str">
        <f t="shared" si="391"/>
        <v xml:space="preserve">  </v>
      </c>
      <c r="AE891" s="133"/>
      <c r="AF891" s="133" t="str">
        <f t="shared" si="391"/>
        <v xml:space="preserve">  </v>
      </c>
      <c r="AG891" s="133" t="str">
        <f t="shared" si="391"/>
        <v xml:space="preserve">  </v>
      </c>
      <c r="AH891" s="133" t="str">
        <f t="shared" si="391"/>
        <v xml:space="preserve">  </v>
      </c>
      <c r="AI891" s="55">
        <f t="shared" si="384"/>
        <v>178</v>
      </c>
      <c r="AJ891" s="43"/>
      <c r="AK891" s="43">
        <v>2095</v>
      </c>
      <c r="AL891" s="42">
        <f t="shared" si="385"/>
        <v>178</v>
      </c>
      <c r="AM891" s="43" t="s">
        <v>311</v>
      </c>
      <c r="AN891" s="95">
        <v>44805</v>
      </c>
      <c r="AO891" s="77"/>
    </row>
    <row r="892" spans="1:41" s="58" customFormat="1" ht="15.6" hidden="1">
      <c r="A892" s="43">
        <v>51</v>
      </c>
      <c r="B892" s="43">
        <v>5887</v>
      </c>
      <c r="C892" s="43" t="s">
        <v>1</v>
      </c>
      <c r="D892" s="70" t="s">
        <v>2595</v>
      </c>
      <c r="E892" s="103">
        <v>44831</v>
      </c>
      <c r="F892" s="43" t="s">
        <v>38</v>
      </c>
      <c r="G892" s="43">
        <v>2178</v>
      </c>
      <c r="H892" s="167">
        <v>5622.65</v>
      </c>
      <c r="I892" s="152">
        <v>44831</v>
      </c>
      <c r="J892" s="56" t="s">
        <v>3384</v>
      </c>
      <c r="K892" s="169" t="s">
        <v>2627</v>
      </c>
      <c r="L892" s="97" t="s">
        <v>2628</v>
      </c>
      <c r="M892" s="43"/>
      <c r="N892" s="70" t="s">
        <v>2738</v>
      </c>
      <c r="O892" s="70" t="s">
        <v>64</v>
      </c>
      <c r="P892" s="169">
        <v>1</v>
      </c>
      <c r="Q892" s="199">
        <v>104</v>
      </c>
      <c r="R892" s="42">
        <f t="shared" si="383"/>
        <v>104</v>
      </c>
      <c r="S892" s="43" t="s">
        <v>1915</v>
      </c>
      <c r="T892" s="133" t="str">
        <f t="shared" si="388"/>
        <v xml:space="preserve">  </v>
      </c>
      <c r="U892" s="133">
        <f t="shared" si="387"/>
        <v>104</v>
      </c>
      <c r="V892" s="133" t="str">
        <f t="shared" si="391"/>
        <v xml:space="preserve">  </v>
      </c>
      <c r="W892" s="133"/>
      <c r="X892" s="133"/>
      <c r="Y892" s="133"/>
      <c r="Z892" s="133" t="str">
        <f t="shared" si="391"/>
        <v xml:space="preserve">  </v>
      </c>
      <c r="AA892" s="133" t="str">
        <f t="shared" si="391"/>
        <v xml:space="preserve">  </v>
      </c>
      <c r="AB892" s="133" t="str">
        <f t="shared" si="391"/>
        <v xml:space="preserve">  </v>
      </c>
      <c r="AC892" s="133" t="str">
        <f t="shared" si="391"/>
        <v xml:space="preserve">  </v>
      </c>
      <c r="AD892" s="133" t="str">
        <f t="shared" si="391"/>
        <v xml:space="preserve">  </v>
      </c>
      <c r="AE892" s="133"/>
      <c r="AF892" s="133" t="str">
        <f t="shared" si="391"/>
        <v xml:space="preserve">  </v>
      </c>
      <c r="AG892" s="133" t="str">
        <f t="shared" si="391"/>
        <v xml:space="preserve">  </v>
      </c>
      <c r="AH892" s="133" t="str">
        <f t="shared" si="391"/>
        <v xml:space="preserve">  </v>
      </c>
      <c r="AI892" s="55">
        <f t="shared" si="384"/>
        <v>104</v>
      </c>
      <c r="AJ892" s="43"/>
      <c r="AK892" s="43">
        <v>2095</v>
      </c>
      <c r="AL892" s="42">
        <f t="shared" si="385"/>
        <v>104</v>
      </c>
      <c r="AM892" s="43" t="s">
        <v>311</v>
      </c>
      <c r="AN892" s="95">
        <v>44805</v>
      </c>
      <c r="AO892" s="77"/>
    </row>
    <row r="893" spans="1:41" s="58" customFormat="1" ht="15.6" hidden="1">
      <c r="A893" s="43">
        <v>52</v>
      </c>
      <c r="B893" s="43">
        <v>5887</v>
      </c>
      <c r="C893" s="43" t="s">
        <v>1</v>
      </c>
      <c r="D893" s="70" t="s">
        <v>2595</v>
      </c>
      <c r="E893" s="103">
        <v>44831</v>
      </c>
      <c r="F893" s="43" t="s">
        <v>38</v>
      </c>
      <c r="G893" s="43">
        <v>2178</v>
      </c>
      <c r="H893" s="167">
        <v>5622.65</v>
      </c>
      <c r="I893" s="152">
        <v>44831</v>
      </c>
      <c r="J893" s="56" t="s">
        <v>3384</v>
      </c>
      <c r="K893" s="169" t="s">
        <v>2627</v>
      </c>
      <c r="L893" s="97" t="s">
        <v>2628</v>
      </c>
      <c r="M893" s="43"/>
      <c r="N893" s="70" t="s">
        <v>2739</v>
      </c>
      <c r="O893" s="70" t="s">
        <v>68</v>
      </c>
      <c r="P893" s="169">
        <v>100</v>
      </c>
      <c r="Q893" s="199">
        <v>0.5</v>
      </c>
      <c r="R893" s="42">
        <f t="shared" si="383"/>
        <v>50</v>
      </c>
      <c r="S893" s="43" t="s">
        <v>1915</v>
      </c>
      <c r="T893" s="133" t="str">
        <f t="shared" si="388"/>
        <v xml:space="preserve">  </v>
      </c>
      <c r="U893" s="133">
        <f t="shared" si="387"/>
        <v>50</v>
      </c>
      <c r="V893" s="133" t="str">
        <f t="shared" ref="V893:AH907" si="392">IF($S893=V$15,$R893,"  ")</f>
        <v xml:space="preserve">  </v>
      </c>
      <c r="W893" s="133"/>
      <c r="X893" s="133"/>
      <c r="Y893" s="133"/>
      <c r="Z893" s="133" t="str">
        <f t="shared" si="392"/>
        <v xml:space="preserve">  </v>
      </c>
      <c r="AA893" s="133" t="str">
        <f t="shared" si="392"/>
        <v xml:space="preserve">  </v>
      </c>
      <c r="AB893" s="133" t="str">
        <f t="shared" si="392"/>
        <v xml:space="preserve">  </v>
      </c>
      <c r="AC893" s="133" t="str">
        <f t="shared" si="392"/>
        <v xml:space="preserve">  </v>
      </c>
      <c r="AD893" s="133" t="str">
        <f t="shared" si="392"/>
        <v xml:space="preserve">  </v>
      </c>
      <c r="AE893" s="133"/>
      <c r="AF893" s="133" t="str">
        <f t="shared" si="392"/>
        <v xml:space="preserve">  </v>
      </c>
      <c r="AG893" s="133" t="str">
        <f t="shared" si="392"/>
        <v xml:space="preserve">  </v>
      </c>
      <c r="AH893" s="133" t="str">
        <f t="shared" si="392"/>
        <v xml:space="preserve">  </v>
      </c>
      <c r="AI893" s="55">
        <f t="shared" si="384"/>
        <v>50</v>
      </c>
      <c r="AJ893" s="43"/>
      <c r="AK893" s="43">
        <v>2095</v>
      </c>
      <c r="AL893" s="42">
        <f t="shared" si="385"/>
        <v>50</v>
      </c>
      <c r="AM893" s="43" t="s">
        <v>311</v>
      </c>
      <c r="AN893" s="95">
        <v>44805</v>
      </c>
      <c r="AO893" s="77"/>
    </row>
    <row r="894" spans="1:41" s="58" customFormat="1" ht="15.6" hidden="1">
      <c r="A894" s="43">
        <v>53</v>
      </c>
      <c r="B894" s="43">
        <v>5887</v>
      </c>
      <c r="C894" s="43" t="s">
        <v>1</v>
      </c>
      <c r="D894" s="70" t="s">
        <v>2595</v>
      </c>
      <c r="E894" s="103">
        <v>44831</v>
      </c>
      <c r="F894" s="43" t="s">
        <v>38</v>
      </c>
      <c r="G894" s="43">
        <v>2178</v>
      </c>
      <c r="H894" s="167">
        <v>5622.65</v>
      </c>
      <c r="I894" s="152">
        <v>44831</v>
      </c>
      <c r="J894" s="56" t="s">
        <v>3384</v>
      </c>
      <c r="K894" s="169" t="s">
        <v>2627</v>
      </c>
      <c r="L894" s="97" t="s">
        <v>2628</v>
      </c>
      <c r="M894" s="43"/>
      <c r="N894" s="70" t="s">
        <v>2740</v>
      </c>
      <c r="O894" s="70" t="s">
        <v>64</v>
      </c>
      <c r="P894" s="169">
        <v>1</v>
      </c>
      <c r="Q894" s="199">
        <v>79</v>
      </c>
      <c r="R894" s="42">
        <f t="shared" si="383"/>
        <v>79</v>
      </c>
      <c r="S894" s="43" t="s">
        <v>1915</v>
      </c>
      <c r="T894" s="133" t="str">
        <f t="shared" si="388"/>
        <v xml:space="preserve">  </v>
      </c>
      <c r="U894" s="133">
        <f t="shared" ref="U894:U925" si="393">IF($S894=U$15,$R894,"  ")</f>
        <v>79</v>
      </c>
      <c r="V894" s="133" t="str">
        <f t="shared" si="392"/>
        <v xml:space="preserve">  </v>
      </c>
      <c r="W894" s="133"/>
      <c r="X894" s="133"/>
      <c r="Y894" s="133"/>
      <c r="Z894" s="133" t="str">
        <f t="shared" si="392"/>
        <v xml:space="preserve">  </v>
      </c>
      <c r="AA894" s="133" t="str">
        <f t="shared" si="392"/>
        <v xml:space="preserve">  </v>
      </c>
      <c r="AB894" s="133" t="str">
        <f t="shared" si="392"/>
        <v xml:space="preserve">  </v>
      </c>
      <c r="AC894" s="133" t="str">
        <f t="shared" si="392"/>
        <v xml:space="preserve">  </v>
      </c>
      <c r="AD894" s="133" t="str">
        <f t="shared" si="392"/>
        <v xml:space="preserve">  </v>
      </c>
      <c r="AE894" s="133"/>
      <c r="AF894" s="133" t="str">
        <f t="shared" si="392"/>
        <v xml:space="preserve">  </v>
      </c>
      <c r="AG894" s="133" t="str">
        <f t="shared" si="392"/>
        <v xml:space="preserve">  </v>
      </c>
      <c r="AH894" s="133" t="str">
        <f t="shared" si="392"/>
        <v xml:space="preserve">  </v>
      </c>
      <c r="AI894" s="55">
        <f t="shared" si="384"/>
        <v>79</v>
      </c>
      <c r="AJ894" s="43"/>
      <c r="AK894" s="43">
        <v>2095</v>
      </c>
      <c r="AL894" s="42">
        <f t="shared" si="385"/>
        <v>79</v>
      </c>
      <c r="AM894" s="43" t="s">
        <v>311</v>
      </c>
      <c r="AN894" s="95">
        <v>44805</v>
      </c>
      <c r="AO894" s="77"/>
    </row>
    <row r="895" spans="1:41" s="58" customFormat="1" ht="15.6" hidden="1">
      <c r="A895" s="43">
        <v>54</v>
      </c>
      <c r="B895" s="43">
        <v>5887</v>
      </c>
      <c r="C895" s="43" t="s">
        <v>1</v>
      </c>
      <c r="D895" s="70" t="s">
        <v>2595</v>
      </c>
      <c r="E895" s="103">
        <v>44831</v>
      </c>
      <c r="F895" s="43" t="s">
        <v>38</v>
      </c>
      <c r="G895" s="43">
        <v>2178</v>
      </c>
      <c r="H895" s="167">
        <v>5622.65</v>
      </c>
      <c r="I895" s="152">
        <v>44831</v>
      </c>
      <c r="J895" s="56" t="s">
        <v>3384</v>
      </c>
      <c r="K895" s="169" t="s">
        <v>2627</v>
      </c>
      <c r="L895" s="97" t="s">
        <v>2628</v>
      </c>
      <c r="M895" s="43"/>
      <c r="N895" s="70" t="s">
        <v>2741</v>
      </c>
      <c r="O895" s="70" t="s">
        <v>86</v>
      </c>
      <c r="P895" s="169">
        <v>500</v>
      </c>
      <c r="Q895" s="199">
        <v>0.74</v>
      </c>
      <c r="R895" s="42">
        <f t="shared" si="383"/>
        <v>370</v>
      </c>
      <c r="S895" s="43" t="s">
        <v>1915</v>
      </c>
      <c r="T895" s="133" t="str">
        <f t="shared" si="388"/>
        <v xml:space="preserve">  </v>
      </c>
      <c r="U895" s="133">
        <f t="shared" si="393"/>
        <v>370</v>
      </c>
      <c r="V895" s="133" t="str">
        <f t="shared" si="392"/>
        <v xml:space="preserve">  </v>
      </c>
      <c r="W895" s="133"/>
      <c r="X895" s="133"/>
      <c r="Y895" s="133"/>
      <c r="Z895" s="133" t="str">
        <f t="shared" si="392"/>
        <v xml:space="preserve">  </v>
      </c>
      <c r="AA895" s="133" t="str">
        <f t="shared" si="392"/>
        <v xml:space="preserve">  </v>
      </c>
      <c r="AB895" s="133" t="str">
        <f t="shared" si="392"/>
        <v xml:space="preserve">  </v>
      </c>
      <c r="AC895" s="133" t="str">
        <f t="shared" si="392"/>
        <v xml:space="preserve">  </v>
      </c>
      <c r="AD895" s="133" t="str">
        <f t="shared" si="392"/>
        <v xml:space="preserve">  </v>
      </c>
      <c r="AE895" s="133"/>
      <c r="AF895" s="133" t="str">
        <f t="shared" si="392"/>
        <v xml:space="preserve">  </v>
      </c>
      <c r="AG895" s="133" t="str">
        <f t="shared" si="392"/>
        <v xml:space="preserve">  </v>
      </c>
      <c r="AH895" s="133" t="str">
        <f t="shared" si="392"/>
        <v xml:space="preserve">  </v>
      </c>
      <c r="AI895" s="55">
        <f t="shared" si="384"/>
        <v>370</v>
      </c>
      <c r="AJ895" s="43"/>
      <c r="AK895" s="43">
        <v>2095</v>
      </c>
      <c r="AL895" s="42">
        <f t="shared" si="385"/>
        <v>370</v>
      </c>
      <c r="AM895" s="43" t="s">
        <v>311</v>
      </c>
      <c r="AN895" s="95">
        <v>44805</v>
      </c>
      <c r="AO895" s="77"/>
    </row>
    <row r="896" spans="1:41" s="58" customFormat="1" ht="30" hidden="1">
      <c r="A896" s="43">
        <v>55</v>
      </c>
      <c r="B896" s="43">
        <v>6035</v>
      </c>
      <c r="C896" s="43" t="s">
        <v>1</v>
      </c>
      <c r="D896" s="70" t="s">
        <v>2595</v>
      </c>
      <c r="E896" s="103">
        <v>44823</v>
      </c>
      <c r="F896" s="43" t="s">
        <v>38</v>
      </c>
      <c r="G896" s="43">
        <v>2214</v>
      </c>
      <c r="H896" s="167">
        <v>149000</v>
      </c>
      <c r="I896" s="152">
        <v>44825</v>
      </c>
      <c r="J896" s="56" t="s">
        <v>3385</v>
      </c>
      <c r="K896" s="169" t="s">
        <v>3386</v>
      </c>
      <c r="L896" s="97" t="s">
        <v>2745</v>
      </c>
      <c r="M896" s="43"/>
      <c r="N896" s="70" t="s">
        <v>2742</v>
      </c>
      <c r="O896" s="70" t="s">
        <v>68</v>
      </c>
      <c r="P896" s="169">
        <v>200</v>
      </c>
      <c r="Q896" s="199">
        <v>43.375</v>
      </c>
      <c r="R896" s="42">
        <f t="shared" si="383"/>
        <v>8675</v>
      </c>
      <c r="S896" s="43" t="s">
        <v>1915</v>
      </c>
      <c r="T896" s="133" t="str">
        <f t="shared" si="388"/>
        <v xml:space="preserve">  </v>
      </c>
      <c r="U896" s="133">
        <f t="shared" si="393"/>
        <v>8675</v>
      </c>
      <c r="V896" s="133" t="str">
        <f t="shared" si="392"/>
        <v xml:space="preserve">  </v>
      </c>
      <c r="W896" s="133"/>
      <c r="X896" s="133"/>
      <c r="Y896" s="133"/>
      <c r="Z896" s="133" t="str">
        <f t="shared" si="392"/>
        <v xml:space="preserve">  </v>
      </c>
      <c r="AA896" s="133" t="str">
        <f t="shared" si="392"/>
        <v xml:space="preserve">  </v>
      </c>
      <c r="AB896" s="133" t="str">
        <f t="shared" si="392"/>
        <v xml:space="preserve">  </v>
      </c>
      <c r="AC896" s="133" t="str">
        <f t="shared" si="392"/>
        <v xml:space="preserve">  </v>
      </c>
      <c r="AD896" s="133" t="str">
        <f t="shared" si="392"/>
        <v xml:space="preserve">  </v>
      </c>
      <c r="AE896" s="133"/>
      <c r="AF896" s="133" t="str">
        <f t="shared" si="392"/>
        <v xml:space="preserve">  </v>
      </c>
      <c r="AG896" s="133" t="str">
        <f t="shared" si="392"/>
        <v xml:space="preserve">  </v>
      </c>
      <c r="AH896" s="133" t="str">
        <f t="shared" si="392"/>
        <v xml:space="preserve">  </v>
      </c>
      <c r="AI896" s="55">
        <f t="shared" si="384"/>
        <v>8675</v>
      </c>
      <c r="AJ896" s="43"/>
      <c r="AK896" s="43">
        <v>2132</v>
      </c>
      <c r="AL896" s="42">
        <f t="shared" si="385"/>
        <v>8675</v>
      </c>
      <c r="AM896" s="43" t="s">
        <v>311</v>
      </c>
      <c r="AN896" s="95">
        <v>44805</v>
      </c>
      <c r="AO896" s="77"/>
    </row>
    <row r="897" spans="1:41" s="58" customFormat="1" ht="30" hidden="1">
      <c r="A897" s="43">
        <v>56</v>
      </c>
      <c r="B897" s="43">
        <v>6035</v>
      </c>
      <c r="C897" s="43" t="s">
        <v>1</v>
      </c>
      <c r="D897" s="70" t="s">
        <v>2595</v>
      </c>
      <c r="E897" s="103">
        <v>44823</v>
      </c>
      <c r="F897" s="43" t="s">
        <v>38</v>
      </c>
      <c r="G897" s="43">
        <v>2214</v>
      </c>
      <c r="H897" s="167">
        <v>149000</v>
      </c>
      <c r="I897" s="152">
        <v>44825</v>
      </c>
      <c r="J897" s="56" t="s">
        <v>3385</v>
      </c>
      <c r="K897" s="169" t="s">
        <v>3386</v>
      </c>
      <c r="L897" s="97" t="s">
        <v>2745</v>
      </c>
      <c r="M897" s="43"/>
      <c r="N897" s="70" t="s">
        <v>2743</v>
      </c>
      <c r="O897" s="70" t="s">
        <v>68</v>
      </c>
      <c r="P897" s="169">
        <v>950</v>
      </c>
      <c r="Q897" s="199">
        <v>100</v>
      </c>
      <c r="R897" s="42">
        <f t="shared" si="383"/>
        <v>95000</v>
      </c>
      <c r="S897" s="43" t="s">
        <v>1915</v>
      </c>
      <c r="T897" s="133" t="str">
        <f t="shared" si="388"/>
        <v xml:space="preserve">  </v>
      </c>
      <c r="U897" s="133">
        <f t="shared" si="393"/>
        <v>95000</v>
      </c>
      <c r="V897" s="133" t="str">
        <f t="shared" si="392"/>
        <v xml:space="preserve">  </v>
      </c>
      <c r="W897" s="133"/>
      <c r="X897" s="133"/>
      <c r="Y897" s="133"/>
      <c r="Z897" s="133" t="str">
        <f t="shared" si="392"/>
        <v xml:space="preserve">  </v>
      </c>
      <c r="AA897" s="133" t="str">
        <f t="shared" si="392"/>
        <v xml:space="preserve">  </v>
      </c>
      <c r="AB897" s="133" t="str">
        <f t="shared" si="392"/>
        <v xml:space="preserve">  </v>
      </c>
      <c r="AC897" s="133" t="str">
        <f t="shared" si="392"/>
        <v xml:space="preserve">  </v>
      </c>
      <c r="AD897" s="133" t="str">
        <f t="shared" si="392"/>
        <v xml:space="preserve">  </v>
      </c>
      <c r="AE897" s="133"/>
      <c r="AF897" s="133" t="str">
        <f t="shared" si="392"/>
        <v xml:space="preserve">  </v>
      </c>
      <c r="AG897" s="133" t="str">
        <f t="shared" si="392"/>
        <v xml:space="preserve">  </v>
      </c>
      <c r="AH897" s="133" t="str">
        <f t="shared" si="392"/>
        <v xml:space="preserve">  </v>
      </c>
      <c r="AI897" s="55">
        <f t="shared" si="384"/>
        <v>95000</v>
      </c>
      <c r="AJ897" s="43"/>
      <c r="AK897" s="43">
        <v>2132</v>
      </c>
      <c r="AL897" s="42">
        <f t="shared" si="385"/>
        <v>95000</v>
      </c>
      <c r="AM897" s="43" t="s">
        <v>311</v>
      </c>
      <c r="AN897" s="95">
        <v>44805</v>
      </c>
      <c r="AO897" s="77"/>
    </row>
    <row r="898" spans="1:41" s="58" customFormat="1" ht="30" hidden="1">
      <c r="A898" s="43">
        <v>57</v>
      </c>
      <c r="B898" s="43">
        <v>6035</v>
      </c>
      <c r="C898" s="43" t="s">
        <v>1</v>
      </c>
      <c r="D898" s="70" t="s">
        <v>2595</v>
      </c>
      <c r="E898" s="103">
        <v>44823</v>
      </c>
      <c r="F898" s="43" t="s">
        <v>38</v>
      </c>
      <c r="G898" s="43">
        <v>2214</v>
      </c>
      <c r="H898" s="167">
        <v>149000</v>
      </c>
      <c r="I898" s="152">
        <v>44825</v>
      </c>
      <c r="J898" s="56" t="s">
        <v>3385</v>
      </c>
      <c r="K898" s="169" t="s">
        <v>3386</v>
      </c>
      <c r="L898" s="97" t="s">
        <v>2745</v>
      </c>
      <c r="M898" s="43"/>
      <c r="N898" s="70" t="s">
        <v>2744</v>
      </c>
      <c r="O898" s="70" t="s">
        <v>68</v>
      </c>
      <c r="P898" s="169">
        <v>1850</v>
      </c>
      <c r="Q898" s="199">
        <v>24.5</v>
      </c>
      <c r="R898" s="42">
        <f t="shared" si="383"/>
        <v>45325</v>
      </c>
      <c r="S898" s="43" t="s">
        <v>1915</v>
      </c>
      <c r="T898" s="133" t="str">
        <f t="shared" si="388"/>
        <v xml:space="preserve">  </v>
      </c>
      <c r="U898" s="133">
        <f t="shared" si="393"/>
        <v>45325</v>
      </c>
      <c r="V898" s="133" t="str">
        <f t="shared" si="392"/>
        <v xml:space="preserve">  </v>
      </c>
      <c r="W898" s="133"/>
      <c r="X898" s="133"/>
      <c r="Y898" s="133"/>
      <c r="Z898" s="133" t="str">
        <f t="shared" si="392"/>
        <v xml:space="preserve">  </v>
      </c>
      <c r="AA898" s="133" t="str">
        <f t="shared" si="392"/>
        <v xml:space="preserve">  </v>
      </c>
      <c r="AB898" s="133" t="str">
        <f t="shared" si="392"/>
        <v xml:space="preserve">  </v>
      </c>
      <c r="AC898" s="133" t="str">
        <f t="shared" si="392"/>
        <v xml:space="preserve">  </v>
      </c>
      <c r="AD898" s="133" t="str">
        <f t="shared" si="392"/>
        <v xml:space="preserve">  </v>
      </c>
      <c r="AE898" s="133"/>
      <c r="AF898" s="133" t="str">
        <f t="shared" si="392"/>
        <v xml:space="preserve">  </v>
      </c>
      <c r="AG898" s="133" t="str">
        <f t="shared" si="392"/>
        <v xml:space="preserve">  </v>
      </c>
      <c r="AH898" s="133" t="str">
        <f t="shared" si="392"/>
        <v xml:space="preserve">  </v>
      </c>
      <c r="AI898" s="55">
        <f t="shared" si="384"/>
        <v>45325</v>
      </c>
      <c r="AJ898" s="43"/>
      <c r="AK898" s="43">
        <v>2132</v>
      </c>
      <c r="AL898" s="42">
        <f t="shared" si="385"/>
        <v>45325</v>
      </c>
      <c r="AM898" s="43" t="s">
        <v>311</v>
      </c>
      <c r="AN898" s="95">
        <v>44805</v>
      </c>
      <c r="AO898" s="77"/>
    </row>
    <row r="899" spans="1:41" s="58" customFormat="1" ht="15.6" hidden="1">
      <c r="A899" s="43">
        <v>58</v>
      </c>
      <c r="B899" s="43">
        <v>6048</v>
      </c>
      <c r="C899" s="43" t="s">
        <v>1</v>
      </c>
      <c r="D899" s="70" t="s">
        <v>2595</v>
      </c>
      <c r="E899" s="103">
        <v>44825</v>
      </c>
      <c r="F899" s="43" t="s">
        <v>38</v>
      </c>
      <c r="G899" s="43">
        <v>2223</v>
      </c>
      <c r="H899" s="167">
        <v>2586</v>
      </c>
      <c r="I899" s="152">
        <v>44832</v>
      </c>
      <c r="J899" s="56" t="s">
        <v>3387</v>
      </c>
      <c r="K899" s="169" t="s">
        <v>3238</v>
      </c>
      <c r="L899" s="97" t="s">
        <v>2751</v>
      </c>
      <c r="M899" s="43"/>
      <c r="N899" s="70" t="s">
        <v>2746</v>
      </c>
      <c r="O899" s="70" t="s">
        <v>68</v>
      </c>
      <c r="P899" s="169">
        <v>800</v>
      </c>
      <c r="Q899" s="199">
        <v>0.8</v>
      </c>
      <c r="R899" s="42">
        <f t="shared" si="383"/>
        <v>640</v>
      </c>
      <c r="S899" s="43" t="s">
        <v>1915</v>
      </c>
      <c r="T899" s="133" t="str">
        <f t="shared" si="388"/>
        <v xml:space="preserve">  </v>
      </c>
      <c r="U899" s="133">
        <f t="shared" si="393"/>
        <v>640</v>
      </c>
      <c r="V899" s="133" t="str">
        <f t="shared" si="392"/>
        <v xml:space="preserve">  </v>
      </c>
      <c r="W899" s="133"/>
      <c r="X899" s="133"/>
      <c r="Y899" s="133"/>
      <c r="Z899" s="133" t="str">
        <f t="shared" si="392"/>
        <v xml:space="preserve">  </v>
      </c>
      <c r="AA899" s="133" t="str">
        <f t="shared" si="392"/>
        <v xml:space="preserve">  </v>
      </c>
      <c r="AB899" s="133" t="str">
        <f t="shared" si="392"/>
        <v xml:space="preserve">  </v>
      </c>
      <c r="AC899" s="133" t="str">
        <f t="shared" si="392"/>
        <v xml:space="preserve">  </v>
      </c>
      <c r="AD899" s="133" t="str">
        <f t="shared" si="392"/>
        <v xml:space="preserve">  </v>
      </c>
      <c r="AE899" s="133"/>
      <c r="AF899" s="133" t="str">
        <f t="shared" si="392"/>
        <v xml:space="preserve">  </v>
      </c>
      <c r="AG899" s="133" t="str">
        <f t="shared" si="392"/>
        <v xml:space="preserve">  </v>
      </c>
      <c r="AH899" s="133" t="str">
        <f t="shared" si="392"/>
        <v xml:space="preserve">  </v>
      </c>
      <c r="AI899" s="55">
        <f t="shared" si="384"/>
        <v>640</v>
      </c>
      <c r="AJ899" s="43"/>
      <c r="AK899" s="43">
        <v>2171</v>
      </c>
      <c r="AL899" s="42">
        <f t="shared" si="385"/>
        <v>640</v>
      </c>
      <c r="AM899" s="43" t="s">
        <v>311</v>
      </c>
      <c r="AN899" s="95">
        <v>44805</v>
      </c>
      <c r="AO899" s="77"/>
    </row>
    <row r="900" spans="1:41" s="58" customFormat="1" ht="15.6" hidden="1">
      <c r="A900" s="43">
        <v>59</v>
      </c>
      <c r="B900" s="43">
        <v>6048</v>
      </c>
      <c r="C900" s="43" t="s">
        <v>1</v>
      </c>
      <c r="D900" s="70" t="s">
        <v>2595</v>
      </c>
      <c r="E900" s="103">
        <v>44825</v>
      </c>
      <c r="F900" s="43" t="s">
        <v>38</v>
      </c>
      <c r="G900" s="43">
        <v>2223</v>
      </c>
      <c r="H900" s="167">
        <v>2586</v>
      </c>
      <c r="I900" s="152">
        <v>44832</v>
      </c>
      <c r="J900" s="56" t="s">
        <v>3387</v>
      </c>
      <c r="K900" s="169" t="s">
        <v>3238</v>
      </c>
      <c r="L900" s="97" t="s">
        <v>2751</v>
      </c>
      <c r="M900" s="43"/>
      <c r="N900" s="70" t="s">
        <v>2747</v>
      </c>
      <c r="O900" s="70" t="s">
        <v>68</v>
      </c>
      <c r="P900" s="169">
        <v>150</v>
      </c>
      <c r="Q900" s="199">
        <v>1.5</v>
      </c>
      <c r="R900" s="42">
        <f t="shared" si="383"/>
        <v>225</v>
      </c>
      <c r="S900" s="43" t="s">
        <v>1915</v>
      </c>
      <c r="T900" s="133" t="str">
        <f t="shared" si="388"/>
        <v xml:space="preserve">  </v>
      </c>
      <c r="U900" s="133">
        <f t="shared" si="393"/>
        <v>225</v>
      </c>
      <c r="V900" s="133" t="str">
        <f t="shared" si="392"/>
        <v xml:space="preserve">  </v>
      </c>
      <c r="W900" s="133"/>
      <c r="X900" s="133"/>
      <c r="Y900" s="133"/>
      <c r="Z900" s="133" t="str">
        <f t="shared" si="392"/>
        <v xml:space="preserve">  </v>
      </c>
      <c r="AA900" s="133" t="str">
        <f t="shared" si="392"/>
        <v xml:space="preserve">  </v>
      </c>
      <c r="AB900" s="133" t="str">
        <f t="shared" si="392"/>
        <v xml:space="preserve">  </v>
      </c>
      <c r="AC900" s="133" t="str">
        <f t="shared" si="392"/>
        <v xml:space="preserve">  </v>
      </c>
      <c r="AD900" s="133" t="str">
        <f t="shared" si="392"/>
        <v xml:space="preserve">  </v>
      </c>
      <c r="AE900" s="133"/>
      <c r="AF900" s="133" t="str">
        <f t="shared" si="392"/>
        <v xml:space="preserve">  </v>
      </c>
      <c r="AG900" s="133" t="str">
        <f t="shared" si="392"/>
        <v xml:space="preserve">  </v>
      </c>
      <c r="AH900" s="133" t="str">
        <f t="shared" si="392"/>
        <v xml:space="preserve">  </v>
      </c>
      <c r="AI900" s="55">
        <f t="shared" si="384"/>
        <v>225</v>
      </c>
      <c r="AJ900" s="43"/>
      <c r="AK900" s="43">
        <v>2171</v>
      </c>
      <c r="AL900" s="42">
        <f t="shared" si="385"/>
        <v>225</v>
      </c>
      <c r="AM900" s="43" t="s">
        <v>311</v>
      </c>
      <c r="AN900" s="95">
        <v>44805</v>
      </c>
      <c r="AO900" s="77"/>
    </row>
    <row r="901" spans="1:41" s="58" customFormat="1" ht="15.6" hidden="1">
      <c r="A901" s="43">
        <v>60</v>
      </c>
      <c r="B901" s="43">
        <v>6048</v>
      </c>
      <c r="C901" s="43" t="s">
        <v>1</v>
      </c>
      <c r="D901" s="70" t="s">
        <v>2595</v>
      </c>
      <c r="E901" s="103">
        <v>44825</v>
      </c>
      <c r="F901" s="43" t="s">
        <v>38</v>
      </c>
      <c r="G901" s="43">
        <v>2223</v>
      </c>
      <c r="H901" s="167">
        <v>2586</v>
      </c>
      <c r="I901" s="152">
        <v>44832</v>
      </c>
      <c r="J901" s="56" t="s">
        <v>3387</v>
      </c>
      <c r="K901" s="169" t="s">
        <v>3238</v>
      </c>
      <c r="L901" s="97" t="s">
        <v>2751</v>
      </c>
      <c r="M901" s="43"/>
      <c r="N901" s="70" t="s">
        <v>2748</v>
      </c>
      <c r="O901" s="70" t="s">
        <v>68</v>
      </c>
      <c r="P901" s="169">
        <v>30</v>
      </c>
      <c r="Q901" s="199">
        <v>6.2</v>
      </c>
      <c r="R901" s="42">
        <f t="shared" si="383"/>
        <v>186</v>
      </c>
      <c r="S901" s="43" t="s">
        <v>1915</v>
      </c>
      <c r="T901" s="133" t="str">
        <f t="shared" si="388"/>
        <v xml:space="preserve">  </v>
      </c>
      <c r="U901" s="133">
        <f t="shared" si="393"/>
        <v>186</v>
      </c>
      <c r="V901" s="133" t="str">
        <f t="shared" si="392"/>
        <v xml:space="preserve">  </v>
      </c>
      <c r="W901" s="133"/>
      <c r="X901" s="133"/>
      <c r="Y901" s="133"/>
      <c r="Z901" s="133" t="str">
        <f t="shared" si="392"/>
        <v xml:space="preserve">  </v>
      </c>
      <c r="AA901" s="133" t="str">
        <f t="shared" si="392"/>
        <v xml:space="preserve">  </v>
      </c>
      <c r="AB901" s="133" t="str">
        <f t="shared" si="392"/>
        <v xml:space="preserve">  </v>
      </c>
      <c r="AC901" s="133" t="str">
        <f t="shared" si="392"/>
        <v xml:space="preserve">  </v>
      </c>
      <c r="AD901" s="133" t="str">
        <f t="shared" si="392"/>
        <v xml:space="preserve">  </v>
      </c>
      <c r="AE901" s="133"/>
      <c r="AF901" s="133" t="str">
        <f t="shared" si="392"/>
        <v xml:space="preserve">  </v>
      </c>
      <c r="AG901" s="133" t="str">
        <f t="shared" si="392"/>
        <v xml:space="preserve">  </v>
      </c>
      <c r="AH901" s="133" t="str">
        <f t="shared" si="392"/>
        <v xml:space="preserve">  </v>
      </c>
      <c r="AI901" s="55">
        <f t="shared" si="384"/>
        <v>186</v>
      </c>
      <c r="AJ901" s="43"/>
      <c r="AK901" s="43">
        <v>2171</v>
      </c>
      <c r="AL901" s="42">
        <f t="shared" si="385"/>
        <v>186</v>
      </c>
      <c r="AM901" s="43" t="s">
        <v>311</v>
      </c>
      <c r="AN901" s="95">
        <v>44805</v>
      </c>
      <c r="AO901" s="77"/>
    </row>
    <row r="902" spans="1:41" s="58" customFormat="1" ht="15.6" hidden="1">
      <c r="A902" s="43">
        <v>61</v>
      </c>
      <c r="B902" s="43">
        <v>6048</v>
      </c>
      <c r="C902" s="43" t="s">
        <v>1</v>
      </c>
      <c r="D902" s="70" t="s">
        <v>2909</v>
      </c>
      <c r="E902" s="103">
        <v>44825</v>
      </c>
      <c r="F902" s="43" t="s">
        <v>38</v>
      </c>
      <c r="G902" s="43">
        <v>2223</v>
      </c>
      <c r="H902" s="167">
        <v>2586</v>
      </c>
      <c r="I902" s="152">
        <v>44832</v>
      </c>
      <c r="J902" s="56" t="s">
        <v>3387</v>
      </c>
      <c r="K902" s="169" t="s">
        <v>3238</v>
      </c>
      <c r="L902" s="97" t="s">
        <v>2751</v>
      </c>
      <c r="M902" s="43"/>
      <c r="N902" s="70" t="s">
        <v>2749</v>
      </c>
      <c r="O902" s="70" t="s">
        <v>68</v>
      </c>
      <c r="P902" s="169">
        <v>300</v>
      </c>
      <c r="Q902" s="199">
        <v>1.95</v>
      </c>
      <c r="R902" s="42">
        <f t="shared" si="383"/>
        <v>585</v>
      </c>
      <c r="S902" s="43" t="s">
        <v>1915</v>
      </c>
      <c r="T902" s="133" t="str">
        <f t="shared" si="388"/>
        <v xml:space="preserve">  </v>
      </c>
      <c r="U902" s="133">
        <f t="shared" si="393"/>
        <v>585</v>
      </c>
      <c r="V902" s="133" t="str">
        <f t="shared" si="392"/>
        <v xml:space="preserve">  </v>
      </c>
      <c r="W902" s="133"/>
      <c r="X902" s="133"/>
      <c r="Y902" s="133"/>
      <c r="Z902" s="133" t="str">
        <f t="shared" si="392"/>
        <v xml:space="preserve">  </v>
      </c>
      <c r="AA902" s="133" t="str">
        <f t="shared" si="392"/>
        <v xml:space="preserve">  </v>
      </c>
      <c r="AB902" s="133" t="str">
        <f t="shared" si="392"/>
        <v xml:space="preserve">  </v>
      </c>
      <c r="AC902" s="133" t="str">
        <f t="shared" si="392"/>
        <v xml:space="preserve">  </v>
      </c>
      <c r="AD902" s="133" t="str">
        <f t="shared" si="392"/>
        <v xml:space="preserve">  </v>
      </c>
      <c r="AE902" s="133"/>
      <c r="AF902" s="133" t="str">
        <f t="shared" si="392"/>
        <v xml:space="preserve">  </v>
      </c>
      <c r="AG902" s="133" t="str">
        <f t="shared" si="392"/>
        <v xml:space="preserve">  </v>
      </c>
      <c r="AH902" s="133" t="str">
        <f t="shared" si="392"/>
        <v xml:space="preserve">  </v>
      </c>
      <c r="AI902" s="55">
        <f t="shared" si="384"/>
        <v>585</v>
      </c>
      <c r="AJ902" s="43"/>
      <c r="AK902" s="43">
        <v>2171</v>
      </c>
      <c r="AL902" s="42">
        <f t="shared" si="385"/>
        <v>585</v>
      </c>
      <c r="AM902" s="43" t="s">
        <v>311</v>
      </c>
      <c r="AN902" s="95">
        <v>44805</v>
      </c>
      <c r="AO902" s="77"/>
    </row>
    <row r="903" spans="1:41" s="58" customFormat="1" ht="15.6" hidden="1">
      <c r="A903" s="43">
        <v>62</v>
      </c>
      <c r="B903" s="43">
        <v>6048</v>
      </c>
      <c r="C903" s="43" t="s">
        <v>1</v>
      </c>
      <c r="D903" s="70" t="s">
        <v>2909</v>
      </c>
      <c r="E903" s="103">
        <v>44825</v>
      </c>
      <c r="F903" s="43" t="s">
        <v>38</v>
      </c>
      <c r="G903" s="43">
        <v>2223</v>
      </c>
      <c r="H903" s="167">
        <v>2586</v>
      </c>
      <c r="I903" s="152">
        <v>44832</v>
      </c>
      <c r="J903" s="56" t="s">
        <v>3387</v>
      </c>
      <c r="K903" s="169" t="s">
        <v>3238</v>
      </c>
      <c r="L903" s="97" t="s">
        <v>2751</v>
      </c>
      <c r="M903" s="43"/>
      <c r="N903" s="70" t="s">
        <v>2370</v>
      </c>
      <c r="O903" s="70" t="s">
        <v>68</v>
      </c>
      <c r="P903" s="169">
        <v>100</v>
      </c>
      <c r="Q903" s="199">
        <v>1.7</v>
      </c>
      <c r="R903" s="42">
        <f t="shared" si="383"/>
        <v>170</v>
      </c>
      <c r="S903" s="43" t="s">
        <v>1915</v>
      </c>
      <c r="T903" s="133" t="str">
        <f t="shared" si="388"/>
        <v xml:space="preserve">  </v>
      </c>
      <c r="U903" s="133">
        <f t="shared" si="393"/>
        <v>170</v>
      </c>
      <c r="V903" s="133" t="str">
        <f t="shared" si="392"/>
        <v xml:space="preserve">  </v>
      </c>
      <c r="W903" s="133"/>
      <c r="X903" s="133"/>
      <c r="Y903" s="133"/>
      <c r="Z903" s="133" t="str">
        <f t="shared" si="392"/>
        <v xml:space="preserve">  </v>
      </c>
      <c r="AA903" s="133" t="str">
        <f t="shared" si="392"/>
        <v xml:space="preserve">  </v>
      </c>
      <c r="AB903" s="133" t="str">
        <f t="shared" si="392"/>
        <v xml:space="preserve">  </v>
      </c>
      <c r="AC903" s="133" t="str">
        <f t="shared" si="392"/>
        <v xml:space="preserve">  </v>
      </c>
      <c r="AD903" s="133" t="str">
        <f t="shared" si="392"/>
        <v xml:space="preserve">  </v>
      </c>
      <c r="AE903" s="133"/>
      <c r="AF903" s="133" t="str">
        <f t="shared" si="392"/>
        <v xml:space="preserve">  </v>
      </c>
      <c r="AG903" s="133" t="str">
        <f t="shared" si="392"/>
        <v xml:space="preserve">  </v>
      </c>
      <c r="AH903" s="133" t="str">
        <f t="shared" si="392"/>
        <v xml:space="preserve">  </v>
      </c>
      <c r="AI903" s="55">
        <f t="shared" si="384"/>
        <v>170</v>
      </c>
      <c r="AJ903" s="43"/>
      <c r="AK903" s="43">
        <v>2171</v>
      </c>
      <c r="AL903" s="42">
        <f t="shared" si="385"/>
        <v>170</v>
      </c>
      <c r="AM903" s="43" t="s">
        <v>311</v>
      </c>
      <c r="AN903" s="95">
        <v>44805</v>
      </c>
      <c r="AO903" s="77"/>
    </row>
    <row r="904" spans="1:41" s="58" customFormat="1" ht="15.6" hidden="1">
      <c r="A904" s="43">
        <v>63</v>
      </c>
      <c r="B904" s="43">
        <v>6048</v>
      </c>
      <c r="C904" s="43" t="s">
        <v>1</v>
      </c>
      <c r="D904" s="70" t="s">
        <v>2909</v>
      </c>
      <c r="E904" s="103">
        <v>44825</v>
      </c>
      <c r="F904" s="43" t="s">
        <v>38</v>
      </c>
      <c r="G904" s="43">
        <v>2223</v>
      </c>
      <c r="H904" s="167">
        <v>2586</v>
      </c>
      <c r="I904" s="152">
        <v>44832</v>
      </c>
      <c r="J904" s="56" t="s">
        <v>3387</v>
      </c>
      <c r="K904" s="169" t="s">
        <v>3238</v>
      </c>
      <c r="L904" s="97" t="s">
        <v>2751</v>
      </c>
      <c r="M904" s="43"/>
      <c r="N904" s="70" t="s">
        <v>2750</v>
      </c>
      <c r="O904" s="70" t="s">
        <v>68</v>
      </c>
      <c r="P904" s="169">
        <v>650</v>
      </c>
      <c r="Q904" s="199">
        <v>1.2</v>
      </c>
      <c r="R904" s="42">
        <f t="shared" si="383"/>
        <v>780</v>
      </c>
      <c r="S904" s="43" t="s">
        <v>1915</v>
      </c>
      <c r="T904" s="133" t="str">
        <f t="shared" si="388"/>
        <v xml:space="preserve">  </v>
      </c>
      <c r="U904" s="133">
        <f t="shared" si="393"/>
        <v>780</v>
      </c>
      <c r="V904" s="133" t="str">
        <f t="shared" si="392"/>
        <v xml:space="preserve">  </v>
      </c>
      <c r="W904" s="133"/>
      <c r="X904" s="133"/>
      <c r="Y904" s="133"/>
      <c r="Z904" s="133" t="str">
        <f t="shared" si="392"/>
        <v xml:space="preserve">  </v>
      </c>
      <c r="AA904" s="133" t="str">
        <f t="shared" si="392"/>
        <v xml:space="preserve">  </v>
      </c>
      <c r="AB904" s="133" t="str">
        <f t="shared" si="392"/>
        <v xml:space="preserve">  </v>
      </c>
      <c r="AC904" s="133" t="str">
        <f t="shared" si="392"/>
        <v xml:space="preserve">  </v>
      </c>
      <c r="AD904" s="133" t="str">
        <f t="shared" si="392"/>
        <v xml:space="preserve">  </v>
      </c>
      <c r="AE904" s="133"/>
      <c r="AF904" s="133" t="str">
        <f t="shared" si="392"/>
        <v xml:space="preserve">  </v>
      </c>
      <c r="AG904" s="133" t="str">
        <f t="shared" si="392"/>
        <v xml:space="preserve">  </v>
      </c>
      <c r="AH904" s="133" t="str">
        <f t="shared" si="392"/>
        <v xml:space="preserve">  </v>
      </c>
      <c r="AI904" s="55">
        <f t="shared" si="384"/>
        <v>780</v>
      </c>
      <c r="AJ904" s="43"/>
      <c r="AK904" s="43">
        <v>2171</v>
      </c>
      <c r="AL904" s="42">
        <f t="shared" si="385"/>
        <v>780</v>
      </c>
      <c r="AM904" s="43" t="s">
        <v>311</v>
      </c>
      <c r="AN904" s="95">
        <v>44805</v>
      </c>
      <c r="AO904" s="77"/>
    </row>
    <row r="905" spans="1:41" s="58" customFormat="1" ht="15.6" hidden="1">
      <c r="A905" s="43">
        <v>64</v>
      </c>
      <c r="B905" s="43">
        <v>6202</v>
      </c>
      <c r="C905" s="43" t="s">
        <v>1</v>
      </c>
      <c r="D905" s="70" t="s">
        <v>2909</v>
      </c>
      <c r="E905" s="103">
        <v>44830</v>
      </c>
      <c r="F905" s="43" t="s">
        <v>38</v>
      </c>
      <c r="G905" s="43">
        <v>2258</v>
      </c>
      <c r="H905" s="167">
        <v>2586</v>
      </c>
      <c r="I905" s="152">
        <v>44832</v>
      </c>
      <c r="J905" s="56" t="s">
        <v>3387</v>
      </c>
      <c r="K905" s="169" t="s">
        <v>3238</v>
      </c>
      <c r="L905" s="97" t="s">
        <v>2369</v>
      </c>
      <c r="M905" s="43"/>
      <c r="N905" s="70" t="s">
        <v>2752</v>
      </c>
      <c r="O905" s="70" t="s">
        <v>68</v>
      </c>
      <c r="P905" s="169">
        <v>100</v>
      </c>
      <c r="Q905" s="199">
        <v>9.1999999999999993</v>
      </c>
      <c r="R905" s="42">
        <f t="shared" si="383"/>
        <v>919.99999999999989</v>
      </c>
      <c r="S905" s="43" t="s">
        <v>1915</v>
      </c>
      <c r="T905" s="133" t="str">
        <f t="shared" si="388"/>
        <v xml:space="preserve">  </v>
      </c>
      <c r="U905" s="133">
        <f t="shared" si="393"/>
        <v>919.99999999999989</v>
      </c>
      <c r="V905" s="133" t="str">
        <f t="shared" si="392"/>
        <v xml:space="preserve">  </v>
      </c>
      <c r="W905" s="133"/>
      <c r="X905" s="133"/>
      <c r="Y905" s="133"/>
      <c r="Z905" s="133" t="str">
        <f t="shared" si="392"/>
        <v xml:space="preserve">  </v>
      </c>
      <c r="AA905" s="133" t="str">
        <f t="shared" si="392"/>
        <v xml:space="preserve">  </v>
      </c>
      <c r="AB905" s="133" t="str">
        <f t="shared" si="392"/>
        <v xml:space="preserve">  </v>
      </c>
      <c r="AC905" s="133" t="str">
        <f t="shared" si="392"/>
        <v xml:space="preserve">  </v>
      </c>
      <c r="AD905" s="133" t="str">
        <f t="shared" si="392"/>
        <v xml:space="preserve">  </v>
      </c>
      <c r="AE905" s="133"/>
      <c r="AF905" s="133" t="str">
        <f t="shared" si="392"/>
        <v xml:space="preserve">  </v>
      </c>
      <c r="AG905" s="133" t="str">
        <f t="shared" si="392"/>
        <v xml:space="preserve">  </v>
      </c>
      <c r="AH905" s="133" t="str">
        <f t="shared" si="392"/>
        <v xml:space="preserve">  </v>
      </c>
      <c r="AI905" s="55">
        <f t="shared" si="384"/>
        <v>919.99999999999989</v>
      </c>
      <c r="AJ905" s="43"/>
      <c r="AK905" s="43">
        <v>2298</v>
      </c>
      <c r="AL905" s="42">
        <f t="shared" si="385"/>
        <v>919.99999999999989</v>
      </c>
      <c r="AM905" s="43" t="s">
        <v>311</v>
      </c>
      <c r="AN905" s="95">
        <v>44805</v>
      </c>
      <c r="AO905" s="77"/>
    </row>
    <row r="906" spans="1:41" s="58" customFormat="1" ht="15.6" hidden="1">
      <c r="A906" s="43">
        <v>65</v>
      </c>
      <c r="B906" s="43">
        <v>6202</v>
      </c>
      <c r="C906" s="43" t="s">
        <v>1</v>
      </c>
      <c r="D906" s="70" t="s">
        <v>2909</v>
      </c>
      <c r="E906" s="103">
        <v>44830</v>
      </c>
      <c r="F906" s="43" t="s">
        <v>38</v>
      </c>
      <c r="G906" s="43">
        <v>2258</v>
      </c>
      <c r="H906" s="167">
        <v>2586</v>
      </c>
      <c r="I906" s="152">
        <v>44832</v>
      </c>
      <c r="J906" s="56" t="s">
        <v>3387</v>
      </c>
      <c r="K906" s="169" t="s">
        <v>3238</v>
      </c>
      <c r="L906" s="97" t="s">
        <v>2369</v>
      </c>
      <c r="M906" s="43"/>
      <c r="N906" s="70" t="s">
        <v>2753</v>
      </c>
      <c r="O906" s="70" t="s">
        <v>68</v>
      </c>
      <c r="P906" s="169">
        <v>100</v>
      </c>
      <c r="Q906" s="199">
        <v>2.2000000000000002</v>
      </c>
      <c r="R906" s="42">
        <f t="shared" si="383"/>
        <v>220.00000000000003</v>
      </c>
      <c r="S906" s="43" t="s">
        <v>1915</v>
      </c>
      <c r="T906" s="133" t="str">
        <f t="shared" si="388"/>
        <v xml:space="preserve">  </v>
      </c>
      <c r="U906" s="133">
        <f t="shared" si="393"/>
        <v>220.00000000000003</v>
      </c>
      <c r="V906" s="133" t="str">
        <f t="shared" si="392"/>
        <v xml:space="preserve">  </v>
      </c>
      <c r="W906" s="133"/>
      <c r="X906" s="133"/>
      <c r="Y906" s="133"/>
      <c r="Z906" s="133" t="str">
        <f t="shared" si="392"/>
        <v xml:space="preserve">  </v>
      </c>
      <c r="AA906" s="133" t="str">
        <f t="shared" si="392"/>
        <v xml:space="preserve">  </v>
      </c>
      <c r="AB906" s="133" t="str">
        <f t="shared" si="392"/>
        <v xml:space="preserve">  </v>
      </c>
      <c r="AC906" s="133" t="str">
        <f t="shared" si="392"/>
        <v xml:space="preserve">  </v>
      </c>
      <c r="AD906" s="133" t="str">
        <f t="shared" si="392"/>
        <v xml:space="preserve">  </v>
      </c>
      <c r="AE906" s="133"/>
      <c r="AF906" s="133" t="str">
        <f t="shared" si="392"/>
        <v xml:space="preserve">  </v>
      </c>
      <c r="AG906" s="133" t="str">
        <f t="shared" si="392"/>
        <v xml:space="preserve">  </v>
      </c>
      <c r="AH906" s="133" t="str">
        <f t="shared" si="392"/>
        <v xml:space="preserve">  </v>
      </c>
      <c r="AI906" s="55">
        <f t="shared" si="384"/>
        <v>220.00000000000003</v>
      </c>
      <c r="AJ906" s="43"/>
      <c r="AK906" s="43">
        <v>2298</v>
      </c>
      <c r="AL906" s="42">
        <f t="shared" si="385"/>
        <v>220.00000000000003</v>
      </c>
      <c r="AM906" s="43" t="s">
        <v>311</v>
      </c>
      <c r="AN906" s="95">
        <v>44805</v>
      </c>
      <c r="AO906" s="77"/>
    </row>
    <row r="907" spans="1:41" s="58" customFormat="1" ht="15.6" hidden="1">
      <c r="A907" s="43">
        <v>66</v>
      </c>
      <c r="B907" s="43">
        <v>6214</v>
      </c>
      <c r="C907" s="43" t="s">
        <v>1</v>
      </c>
      <c r="D907" s="70" t="s">
        <v>2909</v>
      </c>
      <c r="E907" s="103">
        <v>44833</v>
      </c>
      <c r="F907" s="43" t="s">
        <v>38</v>
      </c>
      <c r="G907" s="43">
        <v>2267</v>
      </c>
      <c r="H907" s="167">
        <v>580</v>
      </c>
      <c r="I907" s="152">
        <v>44839</v>
      </c>
      <c r="J907" s="56" t="s">
        <v>3388</v>
      </c>
      <c r="K907" s="169" t="s">
        <v>3029</v>
      </c>
      <c r="L907" s="97" t="s">
        <v>1965</v>
      </c>
      <c r="M907" s="43"/>
      <c r="N907" s="70" t="s">
        <v>2754</v>
      </c>
      <c r="O907" s="70" t="s">
        <v>68</v>
      </c>
      <c r="P907" s="169">
        <v>40</v>
      </c>
      <c r="Q907" s="199">
        <v>14.5</v>
      </c>
      <c r="R907" s="42">
        <f t="shared" ref="R907:R937" si="394">P907*Q907</f>
        <v>580</v>
      </c>
      <c r="S907" s="43" t="s">
        <v>1915</v>
      </c>
      <c r="T907" s="133" t="str">
        <f t="shared" si="388"/>
        <v xml:space="preserve">  </v>
      </c>
      <c r="U907" s="133">
        <f t="shared" si="393"/>
        <v>580</v>
      </c>
      <c r="V907" s="133" t="str">
        <f t="shared" si="392"/>
        <v xml:space="preserve">  </v>
      </c>
      <c r="W907" s="133"/>
      <c r="X907" s="133"/>
      <c r="Y907" s="133"/>
      <c r="Z907" s="133" t="str">
        <f t="shared" si="392"/>
        <v xml:space="preserve">  </v>
      </c>
      <c r="AA907" s="133" t="str">
        <f t="shared" si="392"/>
        <v xml:space="preserve">  </v>
      </c>
      <c r="AB907" s="133" t="str">
        <f t="shared" si="392"/>
        <v xml:space="preserve">  </v>
      </c>
      <c r="AC907" s="133" t="str">
        <f t="shared" si="392"/>
        <v xml:space="preserve">  </v>
      </c>
      <c r="AD907" s="133" t="str">
        <f t="shared" si="392"/>
        <v xml:space="preserve">  </v>
      </c>
      <c r="AE907" s="133"/>
      <c r="AF907" s="133" t="str">
        <f t="shared" si="392"/>
        <v xml:space="preserve">  </v>
      </c>
      <c r="AG907" s="133" t="str">
        <f t="shared" si="392"/>
        <v xml:space="preserve">  </v>
      </c>
      <c r="AH907" s="133" t="str">
        <f t="shared" si="392"/>
        <v xml:space="preserve">  </v>
      </c>
      <c r="AI907" s="55">
        <f t="shared" si="384"/>
        <v>580</v>
      </c>
      <c r="AJ907" s="43"/>
      <c r="AK907" s="43">
        <v>2228</v>
      </c>
      <c r="AL907" s="42">
        <f t="shared" si="385"/>
        <v>580</v>
      </c>
      <c r="AM907" s="43" t="s">
        <v>311</v>
      </c>
      <c r="AN907" s="95">
        <v>44805</v>
      </c>
      <c r="AO907" s="77"/>
    </row>
    <row r="908" spans="1:41" s="58" customFormat="1" ht="15.6" hidden="1">
      <c r="A908" s="43">
        <v>67</v>
      </c>
      <c r="B908" s="43">
        <v>6234</v>
      </c>
      <c r="C908" s="43" t="s">
        <v>1</v>
      </c>
      <c r="D908" s="70" t="s">
        <v>2909</v>
      </c>
      <c r="E908" s="103">
        <v>44832</v>
      </c>
      <c r="F908" s="43" t="s">
        <v>38</v>
      </c>
      <c r="G908" s="43">
        <v>2283</v>
      </c>
      <c r="H908" s="167">
        <v>5446</v>
      </c>
      <c r="I908" s="152">
        <v>44834</v>
      </c>
      <c r="J908" s="56" t="s">
        <v>3389</v>
      </c>
      <c r="K908" s="169" t="s">
        <v>3390</v>
      </c>
      <c r="L908" s="97" t="s">
        <v>123</v>
      </c>
      <c r="M908" s="43"/>
      <c r="N908" s="70" t="s">
        <v>2755</v>
      </c>
      <c r="O908" s="70" t="s">
        <v>83</v>
      </c>
      <c r="P908" s="169">
        <v>50</v>
      </c>
      <c r="Q908" s="199">
        <v>17.48</v>
      </c>
      <c r="R908" s="42">
        <f t="shared" si="394"/>
        <v>874</v>
      </c>
      <c r="S908" s="43" t="s">
        <v>1915</v>
      </c>
      <c r="T908" s="133"/>
      <c r="U908" s="133">
        <f t="shared" si="393"/>
        <v>874</v>
      </c>
      <c r="V908" s="133"/>
      <c r="W908" s="133"/>
      <c r="X908" s="133"/>
      <c r="Y908" s="133"/>
      <c r="Z908" s="133"/>
      <c r="AA908" s="133"/>
      <c r="AB908" s="133" t="str">
        <f>IF($S908=AB$15,$R908,"  ")</f>
        <v xml:space="preserve">  </v>
      </c>
      <c r="AC908" s="133"/>
      <c r="AD908" s="133"/>
      <c r="AE908" s="133"/>
      <c r="AF908" s="133"/>
      <c r="AG908" s="133"/>
      <c r="AH908" s="133"/>
      <c r="AI908" s="55">
        <f t="shared" si="384"/>
        <v>874</v>
      </c>
      <c r="AJ908" s="43"/>
      <c r="AK908" s="43">
        <v>2217</v>
      </c>
      <c r="AL908" s="42">
        <f t="shared" si="385"/>
        <v>874</v>
      </c>
      <c r="AM908" s="43" t="s">
        <v>311</v>
      </c>
      <c r="AN908" s="95">
        <v>44805</v>
      </c>
      <c r="AO908" s="77"/>
    </row>
    <row r="909" spans="1:41" s="58" customFormat="1" ht="15.6" hidden="1">
      <c r="A909" s="43">
        <v>68</v>
      </c>
      <c r="B909" s="43">
        <v>6234</v>
      </c>
      <c r="C909" s="43" t="s">
        <v>1</v>
      </c>
      <c r="D909" s="70" t="s">
        <v>2909</v>
      </c>
      <c r="E909" s="103">
        <v>44832</v>
      </c>
      <c r="F909" s="43" t="s">
        <v>38</v>
      </c>
      <c r="G909" s="43">
        <v>2283</v>
      </c>
      <c r="H909" s="167">
        <v>5446</v>
      </c>
      <c r="I909" s="152">
        <v>44834</v>
      </c>
      <c r="J909" s="56" t="s">
        <v>3389</v>
      </c>
      <c r="K909" s="169" t="s">
        <v>3390</v>
      </c>
      <c r="L909" s="97" t="s">
        <v>123</v>
      </c>
      <c r="M909" s="43"/>
      <c r="N909" s="70" t="s">
        <v>2756</v>
      </c>
      <c r="O909" s="70" t="s">
        <v>83</v>
      </c>
      <c r="P909" s="169">
        <v>150</v>
      </c>
      <c r="Q909" s="199">
        <v>30.48</v>
      </c>
      <c r="R909" s="42">
        <f t="shared" si="394"/>
        <v>4572</v>
      </c>
      <c r="S909" s="43" t="s">
        <v>1915</v>
      </c>
      <c r="T909" s="133"/>
      <c r="U909" s="133">
        <f t="shared" si="393"/>
        <v>4572</v>
      </c>
      <c r="V909" s="133"/>
      <c r="W909" s="133"/>
      <c r="X909" s="133"/>
      <c r="Y909" s="133"/>
      <c r="Z909" s="133"/>
      <c r="AA909" s="133"/>
      <c r="AB909" s="133" t="str">
        <f>IF($S909=AB$15,$R909,"  ")</f>
        <v xml:space="preserve">  </v>
      </c>
      <c r="AC909" s="133"/>
      <c r="AD909" s="133"/>
      <c r="AE909" s="133"/>
      <c r="AF909" s="133"/>
      <c r="AG909" s="133"/>
      <c r="AH909" s="133"/>
      <c r="AI909" s="55">
        <f t="shared" si="384"/>
        <v>4572</v>
      </c>
      <c r="AJ909" s="43"/>
      <c r="AK909" s="43">
        <v>2217</v>
      </c>
      <c r="AL909" s="42">
        <f t="shared" ref="AL909:AL937" si="395">R909</f>
        <v>4572</v>
      </c>
      <c r="AM909" s="43" t="s">
        <v>311</v>
      </c>
      <c r="AN909" s="95">
        <v>44805</v>
      </c>
      <c r="AO909" s="77"/>
    </row>
    <row r="910" spans="1:41" s="58" customFormat="1" ht="15.6" hidden="1">
      <c r="A910" s="43">
        <v>69</v>
      </c>
      <c r="B910" s="43">
        <v>6277</v>
      </c>
      <c r="C910" s="43" t="s">
        <v>1</v>
      </c>
      <c r="D910" s="70" t="s">
        <v>2909</v>
      </c>
      <c r="E910" s="103">
        <v>44818</v>
      </c>
      <c r="F910" s="43" t="s">
        <v>38</v>
      </c>
      <c r="G910" s="43">
        <v>2310</v>
      </c>
      <c r="H910" s="167">
        <v>7196.73</v>
      </c>
      <c r="I910" s="152">
        <v>44844</v>
      </c>
      <c r="J910" s="56" t="s">
        <v>3391</v>
      </c>
      <c r="K910" s="169" t="s">
        <v>3392</v>
      </c>
      <c r="L910" s="97" t="s">
        <v>2795</v>
      </c>
      <c r="M910" s="43"/>
      <c r="N910" s="70" t="s">
        <v>2792</v>
      </c>
      <c r="O910" s="70" t="s">
        <v>1894</v>
      </c>
      <c r="P910" s="169">
        <v>214</v>
      </c>
      <c r="Q910" s="199">
        <v>9.6170089999999995</v>
      </c>
      <c r="R910" s="42">
        <f t="shared" si="394"/>
        <v>2058.0399259999999</v>
      </c>
      <c r="S910" s="43" t="s">
        <v>1915</v>
      </c>
      <c r="T910" s="133"/>
      <c r="U910" s="133">
        <f t="shared" si="393"/>
        <v>2058.0399259999999</v>
      </c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55">
        <f t="shared" ref="AI910:AI918" si="396">R910</f>
        <v>2058.0399259999999</v>
      </c>
      <c r="AJ910" s="43"/>
      <c r="AK910" s="43">
        <v>2355</v>
      </c>
      <c r="AL910" s="42">
        <f t="shared" si="395"/>
        <v>2058.0399259999999</v>
      </c>
      <c r="AM910" s="43" t="s">
        <v>311</v>
      </c>
      <c r="AN910" s="95">
        <v>44805</v>
      </c>
      <c r="AO910" s="77"/>
    </row>
    <row r="911" spans="1:41" s="58" customFormat="1" ht="15.6" hidden="1">
      <c r="A911" s="43">
        <v>70</v>
      </c>
      <c r="B911" s="43">
        <v>6277</v>
      </c>
      <c r="C911" s="43" t="s">
        <v>1</v>
      </c>
      <c r="D911" s="70" t="s">
        <v>2909</v>
      </c>
      <c r="E911" s="103">
        <v>44818</v>
      </c>
      <c r="F911" s="43" t="s">
        <v>38</v>
      </c>
      <c r="G911" s="43">
        <v>2310</v>
      </c>
      <c r="H911" s="167">
        <v>7196.73</v>
      </c>
      <c r="I911" s="152">
        <v>44844</v>
      </c>
      <c r="J911" s="56" t="s">
        <v>3391</v>
      </c>
      <c r="K911" s="169" t="s">
        <v>3392</v>
      </c>
      <c r="L911" s="97" t="s">
        <v>2795</v>
      </c>
      <c r="M911" s="43"/>
      <c r="N911" s="70" t="s">
        <v>2793</v>
      </c>
      <c r="O911" s="70" t="s">
        <v>1894</v>
      </c>
      <c r="P911" s="169">
        <v>18</v>
      </c>
      <c r="Q911" s="199">
        <v>9.6172219999999999</v>
      </c>
      <c r="R911" s="42">
        <f t="shared" si="394"/>
        <v>173.109996</v>
      </c>
      <c r="S911" s="43" t="s">
        <v>1915</v>
      </c>
      <c r="T911" s="133"/>
      <c r="U911" s="133">
        <f t="shared" si="393"/>
        <v>173.109996</v>
      </c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55">
        <f t="shared" si="396"/>
        <v>173.109996</v>
      </c>
      <c r="AJ911" s="43"/>
      <c r="AK911" s="43">
        <v>2355</v>
      </c>
      <c r="AL911" s="42">
        <f t="shared" si="395"/>
        <v>173.109996</v>
      </c>
      <c r="AM911" s="43" t="s">
        <v>311</v>
      </c>
      <c r="AN911" s="95">
        <v>44805</v>
      </c>
      <c r="AO911" s="77"/>
    </row>
    <row r="912" spans="1:41" s="58" customFormat="1" ht="15.6" hidden="1">
      <c r="A912" s="43">
        <v>71</v>
      </c>
      <c r="B912" s="43">
        <v>6277</v>
      </c>
      <c r="C912" s="43" t="s">
        <v>1</v>
      </c>
      <c r="D912" s="70" t="s">
        <v>2909</v>
      </c>
      <c r="E912" s="103">
        <v>44818</v>
      </c>
      <c r="F912" s="43" t="s">
        <v>38</v>
      </c>
      <c r="G912" s="43">
        <v>2310</v>
      </c>
      <c r="H912" s="167">
        <v>7196.73</v>
      </c>
      <c r="I912" s="152">
        <v>44844</v>
      </c>
      <c r="J912" s="56" t="s">
        <v>3391</v>
      </c>
      <c r="K912" s="169" t="s">
        <v>3392</v>
      </c>
      <c r="L912" s="97" t="s">
        <v>2795</v>
      </c>
      <c r="M912" s="43"/>
      <c r="N912" s="70" t="s">
        <v>2794</v>
      </c>
      <c r="O912" s="70" t="s">
        <v>1894</v>
      </c>
      <c r="P912" s="169">
        <v>532</v>
      </c>
      <c r="Q912" s="199">
        <v>9.3337970000000006</v>
      </c>
      <c r="R912" s="42">
        <f t="shared" si="394"/>
        <v>4965.5800040000004</v>
      </c>
      <c r="S912" s="43" t="s">
        <v>1915</v>
      </c>
      <c r="T912" s="133"/>
      <c r="U912" s="133">
        <f t="shared" si="393"/>
        <v>4965.5800040000004</v>
      </c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55">
        <f t="shared" si="396"/>
        <v>4965.5800040000004</v>
      </c>
      <c r="AJ912" s="43"/>
      <c r="AK912" s="43">
        <v>2355</v>
      </c>
      <c r="AL912" s="42">
        <f t="shared" si="395"/>
        <v>4965.5800040000004</v>
      </c>
      <c r="AM912" s="43" t="s">
        <v>311</v>
      </c>
      <c r="AN912" s="95">
        <v>44805</v>
      </c>
      <c r="AO912" s="77"/>
    </row>
    <row r="913" spans="1:41" s="58" customFormat="1" ht="15.6" hidden="1">
      <c r="A913" s="43">
        <v>72</v>
      </c>
      <c r="B913" s="43">
        <v>6415</v>
      </c>
      <c r="C913" s="43" t="s">
        <v>1</v>
      </c>
      <c r="D913" s="70" t="s">
        <v>2909</v>
      </c>
      <c r="E913" s="103">
        <v>44819</v>
      </c>
      <c r="F913" s="43" t="s">
        <v>38</v>
      </c>
      <c r="G913" s="43">
        <v>2376</v>
      </c>
      <c r="H913" s="167">
        <v>6785</v>
      </c>
      <c r="I913" s="152">
        <v>44846</v>
      </c>
      <c r="J913" s="56" t="s">
        <v>3393</v>
      </c>
      <c r="K913" s="169" t="s">
        <v>3245</v>
      </c>
      <c r="L913" s="97" t="s">
        <v>120</v>
      </c>
      <c r="M913" s="43"/>
      <c r="N913" s="70" t="s">
        <v>2796</v>
      </c>
      <c r="O913" s="70" t="s">
        <v>68</v>
      </c>
      <c r="P913" s="169">
        <v>50</v>
      </c>
      <c r="Q913" s="199">
        <v>29.5</v>
      </c>
      <c r="R913" s="42">
        <f t="shared" si="394"/>
        <v>1475</v>
      </c>
      <c r="S913" s="43" t="s">
        <v>1915</v>
      </c>
      <c r="T913" s="133"/>
      <c r="U913" s="133">
        <f t="shared" si="393"/>
        <v>1475</v>
      </c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55">
        <f t="shared" si="396"/>
        <v>1475</v>
      </c>
      <c r="AJ913" s="43"/>
      <c r="AK913" s="43">
        <v>2368</v>
      </c>
      <c r="AL913" s="42">
        <f t="shared" si="395"/>
        <v>1475</v>
      </c>
      <c r="AM913" s="43" t="s">
        <v>311</v>
      </c>
      <c r="AN913" s="95">
        <v>44805</v>
      </c>
      <c r="AO913" s="77"/>
    </row>
    <row r="914" spans="1:41" s="58" customFormat="1" ht="15.6" hidden="1">
      <c r="A914" s="43">
        <v>73</v>
      </c>
      <c r="B914" s="43">
        <v>6415</v>
      </c>
      <c r="C914" s="43" t="s">
        <v>1</v>
      </c>
      <c r="D914" s="70" t="s">
        <v>2909</v>
      </c>
      <c r="E914" s="103">
        <v>44819</v>
      </c>
      <c r="F914" s="43" t="s">
        <v>38</v>
      </c>
      <c r="G914" s="43">
        <v>2376</v>
      </c>
      <c r="H914" s="167">
        <v>6785</v>
      </c>
      <c r="I914" s="152">
        <v>44846</v>
      </c>
      <c r="J914" s="56" t="s">
        <v>3393</v>
      </c>
      <c r="K914" s="169" t="s">
        <v>3245</v>
      </c>
      <c r="L914" s="97" t="s">
        <v>120</v>
      </c>
      <c r="M914" s="43"/>
      <c r="N914" s="70" t="s">
        <v>2797</v>
      </c>
      <c r="O914" s="70" t="s">
        <v>68</v>
      </c>
      <c r="P914" s="169">
        <v>600</v>
      </c>
      <c r="Q914" s="199">
        <v>8.85</v>
      </c>
      <c r="R914" s="42">
        <f t="shared" si="394"/>
        <v>5310</v>
      </c>
      <c r="S914" s="43" t="s">
        <v>1915</v>
      </c>
      <c r="T914" s="133"/>
      <c r="U914" s="133">
        <f t="shared" si="393"/>
        <v>5310</v>
      </c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55">
        <f t="shared" si="396"/>
        <v>5310</v>
      </c>
      <c r="AJ914" s="43"/>
      <c r="AK914" s="43">
        <v>2368</v>
      </c>
      <c r="AL914" s="42">
        <f t="shared" si="395"/>
        <v>5310</v>
      </c>
      <c r="AM914" s="43" t="s">
        <v>311</v>
      </c>
      <c r="AN914" s="95">
        <v>44805</v>
      </c>
      <c r="AO914" s="77"/>
    </row>
    <row r="915" spans="1:41" s="58" customFormat="1" ht="15.6" hidden="1">
      <c r="A915" s="43">
        <v>74</v>
      </c>
      <c r="B915" s="43">
        <v>6511</v>
      </c>
      <c r="C915" s="43" t="s">
        <v>1</v>
      </c>
      <c r="D915" s="70" t="s">
        <v>2909</v>
      </c>
      <c r="E915" s="103">
        <v>44833</v>
      </c>
      <c r="F915" s="43" t="s">
        <v>38</v>
      </c>
      <c r="G915" s="43">
        <v>2429</v>
      </c>
      <c r="H915" s="167">
        <v>83600</v>
      </c>
      <c r="I915" s="152">
        <v>44860</v>
      </c>
      <c r="J915" s="56" t="s">
        <v>3394</v>
      </c>
      <c r="K915" s="169" t="s">
        <v>3395</v>
      </c>
      <c r="L915" s="97" t="s">
        <v>2759</v>
      </c>
      <c r="M915" s="43"/>
      <c r="N915" s="70" t="s">
        <v>2757</v>
      </c>
      <c r="O915" s="70" t="s">
        <v>68</v>
      </c>
      <c r="P915" s="169">
        <v>40000</v>
      </c>
      <c r="Q915" s="199">
        <v>1.25</v>
      </c>
      <c r="R915" s="42">
        <f t="shared" si="394"/>
        <v>50000</v>
      </c>
      <c r="S915" s="43" t="s">
        <v>1915</v>
      </c>
      <c r="T915" s="133"/>
      <c r="U915" s="133">
        <f t="shared" si="393"/>
        <v>50000</v>
      </c>
      <c r="V915" s="133"/>
      <c r="W915" s="133"/>
      <c r="X915" s="133"/>
      <c r="Y915" s="133"/>
      <c r="Z915" s="133"/>
      <c r="AA915" s="133"/>
      <c r="AB915" s="133" t="str">
        <f t="shared" ref="AB915:AB937" si="397">IF($S915=AB$15,$R915,"  ")</f>
        <v xml:space="preserve">  </v>
      </c>
      <c r="AC915" s="133"/>
      <c r="AD915" s="133"/>
      <c r="AE915" s="133"/>
      <c r="AF915" s="133"/>
      <c r="AG915" s="133"/>
      <c r="AH915" s="133"/>
      <c r="AI915" s="55">
        <f t="shared" si="396"/>
        <v>50000</v>
      </c>
      <c r="AJ915" s="43"/>
      <c r="AK915" s="43">
        <v>2359</v>
      </c>
      <c r="AL915" s="42">
        <f t="shared" si="395"/>
        <v>50000</v>
      </c>
      <c r="AM915" s="43" t="s">
        <v>311</v>
      </c>
      <c r="AN915" s="95">
        <v>44805</v>
      </c>
      <c r="AO915" s="77"/>
    </row>
    <row r="916" spans="1:41" s="58" customFormat="1" ht="60" hidden="1" customHeight="1">
      <c r="A916" s="43">
        <v>75</v>
      </c>
      <c r="B916" s="43">
        <v>6511</v>
      </c>
      <c r="C916" s="43" t="s">
        <v>1</v>
      </c>
      <c r="D916" s="70" t="s">
        <v>2909</v>
      </c>
      <c r="E916" s="103">
        <v>44833</v>
      </c>
      <c r="F916" s="43" t="s">
        <v>38</v>
      </c>
      <c r="G916" s="43">
        <v>2429</v>
      </c>
      <c r="H916" s="167">
        <v>83600</v>
      </c>
      <c r="I916" s="152">
        <v>44860</v>
      </c>
      <c r="J916" s="56" t="s">
        <v>3394</v>
      </c>
      <c r="K916" s="169" t="s">
        <v>3395</v>
      </c>
      <c r="L916" s="97" t="s">
        <v>2759</v>
      </c>
      <c r="M916" s="43"/>
      <c r="N916" s="70" t="s">
        <v>2758</v>
      </c>
      <c r="O916" s="70" t="s">
        <v>68</v>
      </c>
      <c r="P916" s="169">
        <v>7000</v>
      </c>
      <c r="Q916" s="199">
        <v>4.8</v>
      </c>
      <c r="R916" s="42">
        <f t="shared" si="394"/>
        <v>33600</v>
      </c>
      <c r="S916" s="43" t="s">
        <v>1915</v>
      </c>
      <c r="T916" s="133"/>
      <c r="U916" s="133">
        <f t="shared" si="393"/>
        <v>33600</v>
      </c>
      <c r="V916" s="133"/>
      <c r="W916" s="133"/>
      <c r="X916" s="133"/>
      <c r="Y916" s="133"/>
      <c r="Z916" s="133"/>
      <c r="AA916" s="133"/>
      <c r="AB916" s="133" t="str">
        <f t="shared" si="397"/>
        <v xml:space="preserve">  </v>
      </c>
      <c r="AC916" s="133"/>
      <c r="AD916" s="133"/>
      <c r="AE916" s="133"/>
      <c r="AF916" s="133"/>
      <c r="AG916" s="133"/>
      <c r="AH916" s="133"/>
      <c r="AI916" s="55">
        <f t="shared" si="396"/>
        <v>33600</v>
      </c>
      <c r="AJ916" s="43"/>
      <c r="AK916" s="43">
        <v>2359</v>
      </c>
      <c r="AL916" s="42">
        <f t="shared" si="395"/>
        <v>33600</v>
      </c>
      <c r="AM916" s="43" t="s">
        <v>311</v>
      </c>
      <c r="AN916" s="95">
        <v>44805</v>
      </c>
      <c r="AO916" s="77"/>
    </row>
    <row r="917" spans="1:41" s="58" customFormat="1" ht="39" hidden="1" customHeight="1">
      <c r="A917" s="43">
        <v>76</v>
      </c>
      <c r="B917" s="43">
        <v>5337</v>
      </c>
      <c r="C917" s="43" t="s">
        <v>1</v>
      </c>
      <c r="D917" s="70" t="s">
        <v>2909</v>
      </c>
      <c r="E917" s="103">
        <v>44806</v>
      </c>
      <c r="F917" s="43" t="s">
        <v>38</v>
      </c>
      <c r="G917" s="43">
        <v>1932</v>
      </c>
      <c r="H917" s="167">
        <v>44200</v>
      </c>
      <c r="I917" s="152">
        <v>44810</v>
      </c>
      <c r="J917" s="56" t="s">
        <v>3396</v>
      </c>
      <c r="K917" s="169" t="s">
        <v>3397</v>
      </c>
      <c r="L917" s="97" t="s">
        <v>2781</v>
      </c>
      <c r="M917" s="43"/>
      <c r="N917" s="70" t="s">
        <v>2760</v>
      </c>
      <c r="O917" s="70" t="s">
        <v>68</v>
      </c>
      <c r="P917" s="169">
        <v>1</v>
      </c>
      <c r="Q917" s="199">
        <v>2480</v>
      </c>
      <c r="R917" s="42">
        <f t="shared" si="394"/>
        <v>2480</v>
      </c>
      <c r="S917" s="43" t="s">
        <v>2495</v>
      </c>
      <c r="T917" s="133"/>
      <c r="U917" s="133" t="str">
        <f t="shared" si="393"/>
        <v xml:space="preserve">  </v>
      </c>
      <c r="V917" s="133"/>
      <c r="W917" s="133"/>
      <c r="X917" s="133"/>
      <c r="Y917" s="133"/>
      <c r="Z917" s="133"/>
      <c r="AA917" s="133"/>
      <c r="AB917" s="133">
        <f t="shared" si="397"/>
        <v>2480</v>
      </c>
      <c r="AC917" s="133"/>
      <c r="AD917" s="133"/>
      <c r="AE917" s="133"/>
      <c r="AF917" s="133"/>
      <c r="AG917" s="133"/>
      <c r="AH917" s="133"/>
      <c r="AI917" s="55">
        <f t="shared" si="396"/>
        <v>2480</v>
      </c>
      <c r="AJ917" s="43"/>
      <c r="AK917" s="43">
        <v>2021</v>
      </c>
      <c r="AL917" s="42">
        <f t="shared" si="395"/>
        <v>2480</v>
      </c>
      <c r="AM917" s="43" t="s">
        <v>311</v>
      </c>
      <c r="AN917" s="95">
        <v>44805</v>
      </c>
      <c r="AO917" s="77"/>
    </row>
    <row r="918" spans="1:41" s="58" customFormat="1" ht="39" hidden="1" customHeight="1">
      <c r="A918" s="43">
        <v>77</v>
      </c>
      <c r="B918" s="43">
        <v>5337</v>
      </c>
      <c r="C918" s="43" t="s">
        <v>1</v>
      </c>
      <c r="D918" s="70" t="s">
        <v>2909</v>
      </c>
      <c r="E918" s="103">
        <v>44806</v>
      </c>
      <c r="F918" s="43" t="s">
        <v>38</v>
      </c>
      <c r="G918" s="43">
        <v>1932</v>
      </c>
      <c r="H918" s="167">
        <v>44200</v>
      </c>
      <c r="I918" s="152">
        <v>44810</v>
      </c>
      <c r="J918" s="56" t="s">
        <v>3396</v>
      </c>
      <c r="K918" s="169" t="s">
        <v>3397</v>
      </c>
      <c r="L918" s="97" t="s">
        <v>2781</v>
      </c>
      <c r="M918" s="43"/>
      <c r="N918" s="70" t="s">
        <v>2761</v>
      </c>
      <c r="O918" s="70" t="s">
        <v>68</v>
      </c>
      <c r="P918" s="169">
        <v>1</v>
      </c>
      <c r="Q918" s="199">
        <v>1320</v>
      </c>
      <c r="R918" s="42">
        <f t="shared" si="394"/>
        <v>1320</v>
      </c>
      <c r="S918" s="43" t="s">
        <v>2495</v>
      </c>
      <c r="T918" s="133"/>
      <c r="U918" s="133" t="str">
        <f t="shared" si="393"/>
        <v xml:space="preserve">  </v>
      </c>
      <c r="V918" s="133"/>
      <c r="W918" s="133"/>
      <c r="X918" s="133"/>
      <c r="Y918" s="133"/>
      <c r="Z918" s="133"/>
      <c r="AA918" s="133"/>
      <c r="AB918" s="133">
        <f t="shared" si="397"/>
        <v>1320</v>
      </c>
      <c r="AC918" s="133"/>
      <c r="AD918" s="133"/>
      <c r="AE918" s="133"/>
      <c r="AF918" s="133"/>
      <c r="AG918" s="133"/>
      <c r="AH918" s="133"/>
      <c r="AI918" s="55">
        <f t="shared" si="396"/>
        <v>1320</v>
      </c>
      <c r="AJ918" s="43"/>
      <c r="AK918" s="43">
        <v>2021</v>
      </c>
      <c r="AL918" s="42">
        <f t="shared" si="395"/>
        <v>1320</v>
      </c>
      <c r="AM918" s="43" t="s">
        <v>311</v>
      </c>
      <c r="AN918" s="95">
        <v>44805</v>
      </c>
      <c r="AO918" s="77"/>
    </row>
    <row r="919" spans="1:41" s="58" customFormat="1" ht="39" hidden="1" customHeight="1">
      <c r="A919" s="43">
        <v>78</v>
      </c>
      <c r="B919" s="43">
        <v>5337</v>
      </c>
      <c r="C919" s="43" t="s">
        <v>1</v>
      </c>
      <c r="D919" s="70" t="s">
        <v>2909</v>
      </c>
      <c r="E919" s="103">
        <v>44806</v>
      </c>
      <c r="F919" s="43" t="s">
        <v>38</v>
      </c>
      <c r="G919" s="43">
        <v>1932</v>
      </c>
      <c r="H919" s="167">
        <v>44200</v>
      </c>
      <c r="I919" s="152">
        <v>44810</v>
      </c>
      <c r="J919" s="56" t="s">
        <v>3396</v>
      </c>
      <c r="K919" s="169" t="s">
        <v>3397</v>
      </c>
      <c r="L919" s="97" t="s">
        <v>2781</v>
      </c>
      <c r="M919" s="43"/>
      <c r="N919" s="70" t="s">
        <v>2762</v>
      </c>
      <c r="O919" s="70" t="s">
        <v>68</v>
      </c>
      <c r="P919" s="169">
        <v>1</v>
      </c>
      <c r="Q919" s="199">
        <v>3180</v>
      </c>
      <c r="R919" s="42">
        <f t="shared" si="394"/>
        <v>3180</v>
      </c>
      <c r="S919" s="43" t="s">
        <v>2495</v>
      </c>
      <c r="T919" s="133"/>
      <c r="U919" s="133" t="str">
        <f t="shared" si="393"/>
        <v xml:space="preserve">  </v>
      </c>
      <c r="V919" s="133"/>
      <c r="W919" s="133"/>
      <c r="X919" s="133"/>
      <c r="Y919" s="133"/>
      <c r="Z919" s="133"/>
      <c r="AA919" s="133"/>
      <c r="AB919" s="133">
        <f t="shared" si="397"/>
        <v>3180</v>
      </c>
      <c r="AC919" s="133"/>
      <c r="AD919" s="133"/>
      <c r="AE919" s="133"/>
      <c r="AF919" s="133"/>
      <c r="AG919" s="133"/>
      <c r="AH919" s="133"/>
      <c r="AI919" s="55">
        <f t="shared" ref="AI919:AI937" si="398">R919</f>
        <v>3180</v>
      </c>
      <c r="AJ919" s="43"/>
      <c r="AK919" s="43">
        <v>2021</v>
      </c>
      <c r="AL919" s="42">
        <f t="shared" si="395"/>
        <v>3180</v>
      </c>
      <c r="AM919" s="43" t="s">
        <v>311</v>
      </c>
      <c r="AN919" s="95">
        <v>44805</v>
      </c>
      <c r="AO919" s="77"/>
    </row>
    <row r="920" spans="1:41" s="58" customFormat="1" ht="53.25" hidden="1" customHeight="1">
      <c r="A920" s="43">
        <v>79</v>
      </c>
      <c r="B920" s="43">
        <v>5337</v>
      </c>
      <c r="C920" s="43" t="s">
        <v>1</v>
      </c>
      <c r="D920" s="70" t="s">
        <v>2909</v>
      </c>
      <c r="E920" s="103">
        <v>44806</v>
      </c>
      <c r="F920" s="43" t="s">
        <v>38</v>
      </c>
      <c r="G920" s="43">
        <v>1932</v>
      </c>
      <c r="H920" s="167">
        <v>44200</v>
      </c>
      <c r="I920" s="152">
        <v>44810</v>
      </c>
      <c r="J920" s="56" t="s">
        <v>3396</v>
      </c>
      <c r="K920" s="169" t="s">
        <v>3397</v>
      </c>
      <c r="L920" s="97" t="s">
        <v>2781</v>
      </c>
      <c r="M920" s="43"/>
      <c r="N920" s="70" t="s">
        <v>2763</v>
      </c>
      <c r="O920" s="70" t="s">
        <v>68</v>
      </c>
      <c r="P920" s="169">
        <v>1</v>
      </c>
      <c r="Q920" s="199">
        <v>1640</v>
      </c>
      <c r="R920" s="42">
        <f t="shared" si="394"/>
        <v>1640</v>
      </c>
      <c r="S920" s="43" t="s">
        <v>2495</v>
      </c>
      <c r="T920" s="133"/>
      <c r="U920" s="133" t="str">
        <f t="shared" si="393"/>
        <v xml:space="preserve">  </v>
      </c>
      <c r="V920" s="133"/>
      <c r="W920" s="133"/>
      <c r="X920" s="133"/>
      <c r="Y920" s="133"/>
      <c r="Z920" s="133"/>
      <c r="AA920" s="133"/>
      <c r="AB920" s="133">
        <f t="shared" si="397"/>
        <v>1640</v>
      </c>
      <c r="AC920" s="133"/>
      <c r="AD920" s="133"/>
      <c r="AE920" s="133"/>
      <c r="AF920" s="133"/>
      <c r="AG920" s="133"/>
      <c r="AH920" s="133"/>
      <c r="AI920" s="55">
        <f t="shared" si="398"/>
        <v>1640</v>
      </c>
      <c r="AJ920" s="43"/>
      <c r="AK920" s="43">
        <v>2021</v>
      </c>
      <c r="AL920" s="42">
        <f t="shared" si="395"/>
        <v>1640</v>
      </c>
      <c r="AM920" s="43" t="s">
        <v>311</v>
      </c>
      <c r="AN920" s="95">
        <v>44805</v>
      </c>
      <c r="AO920" s="77"/>
    </row>
    <row r="921" spans="1:41" s="58" customFormat="1" ht="58.5" hidden="1" customHeight="1">
      <c r="A921" s="43">
        <v>80</v>
      </c>
      <c r="B921" s="43">
        <v>5337</v>
      </c>
      <c r="C921" s="43" t="s">
        <v>1</v>
      </c>
      <c r="D921" s="70" t="s">
        <v>2909</v>
      </c>
      <c r="E921" s="103">
        <v>44806</v>
      </c>
      <c r="F921" s="43" t="s">
        <v>38</v>
      </c>
      <c r="G921" s="43">
        <v>1932</v>
      </c>
      <c r="H921" s="167">
        <v>44200</v>
      </c>
      <c r="I921" s="152">
        <v>44810</v>
      </c>
      <c r="J921" s="56" t="s">
        <v>3396</v>
      </c>
      <c r="K921" s="169" t="s">
        <v>3397</v>
      </c>
      <c r="L921" s="97" t="s">
        <v>2781</v>
      </c>
      <c r="M921" s="43"/>
      <c r="N921" s="70" t="s">
        <v>2764</v>
      </c>
      <c r="O921" s="70" t="s">
        <v>68</v>
      </c>
      <c r="P921" s="169">
        <v>1</v>
      </c>
      <c r="Q921" s="199">
        <v>1480</v>
      </c>
      <c r="R921" s="42">
        <f t="shared" si="394"/>
        <v>1480</v>
      </c>
      <c r="S921" s="43" t="s">
        <v>2495</v>
      </c>
      <c r="T921" s="133"/>
      <c r="U921" s="133" t="str">
        <f t="shared" si="393"/>
        <v xml:space="preserve">  </v>
      </c>
      <c r="V921" s="133"/>
      <c r="W921" s="133"/>
      <c r="X921" s="133"/>
      <c r="Y921" s="133"/>
      <c r="Z921" s="133"/>
      <c r="AA921" s="133"/>
      <c r="AB921" s="133">
        <f t="shared" si="397"/>
        <v>1480</v>
      </c>
      <c r="AC921" s="133"/>
      <c r="AD921" s="133"/>
      <c r="AE921" s="133"/>
      <c r="AF921" s="133"/>
      <c r="AG921" s="133"/>
      <c r="AH921" s="133"/>
      <c r="AI921" s="55">
        <f t="shared" si="398"/>
        <v>1480</v>
      </c>
      <c r="AJ921" s="43"/>
      <c r="AK921" s="43">
        <v>2021</v>
      </c>
      <c r="AL921" s="42">
        <f t="shared" si="395"/>
        <v>1480</v>
      </c>
      <c r="AM921" s="43" t="s">
        <v>311</v>
      </c>
      <c r="AN921" s="95">
        <v>44805</v>
      </c>
      <c r="AO921" s="77"/>
    </row>
    <row r="922" spans="1:41" s="58" customFormat="1" ht="68.25" hidden="1" customHeight="1">
      <c r="A922" s="43">
        <v>81</v>
      </c>
      <c r="B922" s="43">
        <v>5337</v>
      </c>
      <c r="C922" s="43" t="s">
        <v>1</v>
      </c>
      <c r="D922" s="70" t="s">
        <v>2909</v>
      </c>
      <c r="E922" s="103">
        <v>44806</v>
      </c>
      <c r="F922" s="43" t="s">
        <v>38</v>
      </c>
      <c r="G922" s="43">
        <v>1932</v>
      </c>
      <c r="H922" s="167">
        <v>44200</v>
      </c>
      <c r="I922" s="152">
        <v>44810</v>
      </c>
      <c r="J922" s="56" t="s">
        <v>3396</v>
      </c>
      <c r="K922" s="169" t="s">
        <v>3397</v>
      </c>
      <c r="L922" s="97" t="s">
        <v>2781</v>
      </c>
      <c r="M922" s="43"/>
      <c r="N922" s="70" t="s">
        <v>2765</v>
      </c>
      <c r="O922" s="70" t="s">
        <v>68</v>
      </c>
      <c r="P922" s="169">
        <v>1</v>
      </c>
      <c r="Q922" s="199">
        <v>1650</v>
      </c>
      <c r="R922" s="42">
        <f t="shared" si="394"/>
        <v>1650</v>
      </c>
      <c r="S922" s="43" t="s">
        <v>2495</v>
      </c>
      <c r="T922" s="133"/>
      <c r="U922" s="133" t="str">
        <f t="shared" si="393"/>
        <v xml:space="preserve">  </v>
      </c>
      <c r="V922" s="133"/>
      <c r="W922" s="133"/>
      <c r="X922" s="133"/>
      <c r="Y922" s="133"/>
      <c r="Z922" s="133"/>
      <c r="AA922" s="133"/>
      <c r="AB922" s="133">
        <f t="shared" si="397"/>
        <v>1650</v>
      </c>
      <c r="AC922" s="133"/>
      <c r="AD922" s="133"/>
      <c r="AE922" s="133"/>
      <c r="AF922" s="133"/>
      <c r="AG922" s="133"/>
      <c r="AH922" s="133"/>
      <c r="AI922" s="55">
        <f t="shared" si="398"/>
        <v>1650</v>
      </c>
      <c r="AJ922" s="43"/>
      <c r="AK922" s="43">
        <v>2021</v>
      </c>
      <c r="AL922" s="42">
        <f t="shared" si="395"/>
        <v>1650</v>
      </c>
      <c r="AM922" s="43" t="s">
        <v>311</v>
      </c>
      <c r="AN922" s="95">
        <v>44805</v>
      </c>
      <c r="AO922" s="77"/>
    </row>
    <row r="923" spans="1:41" s="58" customFormat="1" ht="39" hidden="1" customHeight="1">
      <c r="A923" s="43">
        <v>82</v>
      </c>
      <c r="B923" s="43">
        <v>5337</v>
      </c>
      <c r="C923" s="43" t="s">
        <v>1</v>
      </c>
      <c r="D923" s="70" t="s">
        <v>2909</v>
      </c>
      <c r="E923" s="103">
        <v>44806</v>
      </c>
      <c r="F923" s="43" t="s">
        <v>38</v>
      </c>
      <c r="G923" s="43">
        <v>1932</v>
      </c>
      <c r="H923" s="167">
        <v>44200</v>
      </c>
      <c r="I923" s="152">
        <v>44810</v>
      </c>
      <c r="J923" s="56" t="s">
        <v>3396</v>
      </c>
      <c r="K923" s="169" t="s">
        <v>3397</v>
      </c>
      <c r="L923" s="97" t="s">
        <v>2781</v>
      </c>
      <c r="M923" s="43"/>
      <c r="N923" s="70" t="s">
        <v>2766</v>
      </c>
      <c r="O923" s="70" t="s">
        <v>68</v>
      </c>
      <c r="P923" s="169">
        <v>1</v>
      </c>
      <c r="Q923" s="199">
        <v>1650</v>
      </c>
      <c r="R923" s="42">
        <f t="shared" si="394"/>
        <v>1650</v>
      </c>
      <c r="S923" s="43" t="s">
        <v>2495</v>
      </c>
      <c r="T923" s="133"/>
      <c r="U923" s="133" t="str">
        <f t="shared" si="393"/>
        <v xml:space="preserve">  </v>
      </c>
      <c r="V923" s="133"/>
      <c r="W923" s="133"/>
      <c r="X923" s="133"/>
      <c r="Y923" s="133"/>
      <c r="Z923" s="133"/>
      <c r="AA923" s="133"/>
      <c r="AB923" s="133">
        <f t="shared" si="397"/>
        <v>1650</v>
      </c>
      <c r="AC923" s="133"/>
      <c r="AD923" s="133"/>
      <c r="AE923" s="133"/>
      <c r="AF923" s="133"/>
      <c r="AG923" s="133"/>
      <c r="AH923" s="133"/>
      <c r="AI923" s="55">
        <f t="shared" si="398"/>
        <v>1650</v>
      </c>
      <c r="AJ923" s="43"/>
      <c r="AK923" s="43">
        <v>2021</v>
      </c>
      <c r="AL923" s="42">
        <f t="shared" si="395"/>
        <v>1650</v>
      </c>
      <c r="AM923" s="43" t="s">
        <v>311</v>
      </c>
      <c r="AN923" s="95">
        <v>44805</v>
      </c>
      <c r="AO923" s="77"/>
    </row>
    <row r="924" spans="1:41" s="58" customFormat="1" ht="48.75" hidden="1" customHeight="1">
      <c r="A924" s="43">
        <v>83</v>
      </c>
      <c r="B924" s="43">
        <v>5337</v>
      </c>
      <c r="C924" s="43" t="s">
        <v>1</v>
      </c>
      <c r="D924" s="70" t="s">
        <v>2909</v>
      </c>
      <c r="E924" s="103">
        <v>44806</v>
      </c>
      <c r="F924" s="43" t="s">
        <v>38</v>
      </c>
      <c r="G924" s="43">
        <v>1932</v>
      </c>
      <c r="H924" s="167">
        <v>44200</v>
      </c>
      <c r="I924" s="152">
        <v>44810</v>
      </c>
      <c r="J924" s="56" t="s">
        <v>3396</v>
      </c>
      <c r="K924" s="169" t="s">
        <v>3397</v>
      </c>
      <c r="L924" s="97" t="s">
        <v>2781</v>
      </c>
      <c r="M924" s="43"/>
      <c r="N924" s="70" t="s">
        <v>2767</v>
      </c>
      <c r="O924" s="70" t="s">
        <v>68</v>
      </c>
      <c r="P924" s="169">
        <v>1</v>
      </c>
      <c r="Q924" s="199">
        <v>1320</v>
      </c>
      <c r="R924" s="42">
        <f t="shared" si="394"/>
        <v>1320</v>
      </c>
      <c r="S924" s="43" t="s">
        <v>2495</v>
      </c>
      <c r="T924" s="133"/>
      <c r="U924" s="133" t="str">
        <f t="shared" si="393"/>
        <v xml:space="preserve">  </v>
      </c>
      <c r="V924" s="133"/>
      <c r="W924" s="133"/>
      <c r="X924" s="133"/>
      <c r="Y924" s="133"/>
      <c r="Z924" s="133"/>
      <c r="AA924" s="133"/>
      <c r="AB924" s="133">
        <f t="shared" si="397"/>
        <v>1320</v>
      </c>
      <c r="AC924" s="133"/>
      <c r="AD924" s="133"/>
      <c r="AE924" s="133"/>
      <c r="AF924" s="133"/>
      <c r="AG924" s="133"/>
      <c r="AH924" s="133"/>
      <c r="AI924" s="55">
        <f t="shared" si="398"/>
        <v>1320</v>
      </c>
      <c r="AJ924" s="43"/>
      <c r="AK924" s="43">
        <v>2021</v>
      </c>
      <c r="AL924" s="42">
        <f t="shared" si="395"/>
        <v>1320</v>
      </c>
      <c r="AM924" s="43" t="s">
        <v>311</v>
      </c>
      <c r="AN924" s="95">
        <v>44805</v>
      </c>
      <c r="AO924" s="77"/>
    </row>
    <row r="925" spans="1:41" s="58" customFormat="1" ht="55.5" hidden="1" customHeight="1">
      <c r="A925" s="43">
        <v>84</v>
      </c>
      <c r="B925" s="43">
        <v>5337</v>
      </c>
      <c r="C925" s="43" t="s">
        <v>1</v>
      </c>
      <c r="D925" s="70" t="s">
        <v>2909</v>
      </c>
      <c r="E925" s="103">
        <v>44806</v>
      </c>
      <c r="F925" s="43" t="s">
        <v>38</v>
      </c>
      <c r="G925" s="43">
        <v>1932</v>
      </c>
      <c r="H925" s="167">
        <v>44200</v>
      </c>
      <c r="I925" s="152">
        <v>44810</v>
      </c>
      <c r="J925" s="56" t="s">
        <v>3396</v>
      </c>
      <c r="K925" s="169" t="s">
        <v>3397</v>
      </c>
      <c r="L925" s="97" t="s">
        <v>2781</v>
      </c>
      <c r="M925" s="43"/>
      <c r="N925" s="70" t="s">
        <v>2768</v>
      </c>
      <c r="O925" s="70" t="s">
        <v>68</v>
      </c>
      <c r="P925" s="169">
        <v>1</v>
      </c>
      <c r="Q925" s="199">
        <v>2120</v>
      </c>
      <c r="R925" s="42">
        <f t="shared" si="394"/>
        <v>2120</v>
      </c>
      <c r="S925" s="43" t="s">
        <v>2495</v>
      </c>
      <c r="T925" s="133"/>
      <c r="U925" s="133" t="str">
        <f t="shared" si="393"/>
        <v xml:space="preserve">  </v>
      </c>
      <c r="V925" s="133"/>
      <c r="W925" s="133"/>
      <c r="X925" s="133"/>
      <c r="Y925" s="133"/>
      <c r="Z925" s="133"/>
      <c r="AA925" s="133"/>
      <c r="AB925" s="133">
        <f t="shared" si="397"/>
        <v>2120</v>
      </c>
      <c r="AC925" s="133"/>
      <c r="AD925" s="133"/>
      <c r="AE925" s="133"/>
      <c r="AF925" s="133"/>
      <c r="AG925" s="133"/>
      <c r="AH925" s="133"/>
      <c r="AI925" s="55">
        <f t="shared" si="398"/>
        <v>2120</v>
      </c>
      <c r="AJ925" s="43"/>
      <c r="AK925" s="43">
        <v>2021</v>
      </c>
      <c r="AL925" s="42">
        <f t="shared" si="395"/>
        <v>2120</v>
      </c>
      <c r="AM925" s="43" t="s">
        <v>311</v>
      </c>
      <c r="AN925" s="95">
        <v>44805</v>
      </c>
      <c r="AO925" s="77"/>
    </row>
    <row r="926" spans="1:41" s="58" customFormat="1" ht="58.5" hidden="1" customHeight="1">
      <c r="A926" s="43">
        <v>85</v>
      </c>
      <c r="B926" s="43">
        <v>5337</v>
      </c>
      <c r="C926" s="43" t="s">
        <v>1</v>
      </c>
      <c r="D926" s="70" t="s">
        <v>2909</v>
      </c>
      <c r="E926" s="103">
        <v>44806</v>
      </c>
      <c r="F926" s="43" t="s">
        <v>38</v>
      </c>
      <c r="G926" s="43">
        <v>1932</v>
      </c>
      <c r="H926" s="167">
        <v>44200</v>
      </c>
      <c r="I926" s="152">
        <v>44810</v>
      </c>
      <c r="J926" s="56" t="s">
        <v>3396</v>
      </c>
      <c r="K926" s="169" t="s">
        <v>3397</v>
      </c>
      <c r="L926" s="97" t="s">
        <v>2781</v>
      </c>
      <c r="M926" s="43"/>
      <c r="N926" s="70" t="s">
        <v>2769</v>
      </c>
      <c r="O926" s="70" t="s">
        <v>68</v>
      </c>
      <c r="P926" s="169">
        <v>1</v>
      </c>
      <c r="Q926" s="199">
        <v>2120</v>
      </c>
      <c r="R926" s="42">
        <f t="shared" si="394"/>
        <v>2120</v>
      </c>
      <c r="S926" s="43" t="s">
        <v>2495</v>
      </c>
      <c r="T926" s="133"/>
      <c r="U926" s="133" t="str">
        <f t="shared" ref="U926:U937" si="399">IF($S926=U$15,$R926,"  ")</f>
        <v xml:space="preserve">  </v>
      </c>
      <c r="V926" s="133"/>
      <c r="W926" s="133"/>
      <c r="X926" s="133"/>
      <c r="Y926" s="133"/>
      <c r="Z926" s="133"/>
      <c r="AA926" s="133"/>
      <c r="AB926" s="133">
        <f t="shared" si="397"/>
        <v>2120</v>
      </c>
      <c r="AC926" s="133"/>
      <c r="AD926" s="133"/>
      <c r="AE926" s="133"/>
      <c r="AF926" s="133"/>
      <c r="AG926" s="133"/>
      <c r="AH926" s="133"/>
      <c r="AI926" s="55">
        <f t="shared" si="398"/>
        <v>2120</v>
      </c>
      <c r="AJ926" s="43"/>
      <c r="AK926" s="43">
        <v>2021</v>
      </c>
      <c r="AL926" s="42">
        <f t="shared" si="395"/>
        <v>2120</v>
      </c>
      <c r="AM926" s="43" t="s">
        <v>311</v>
      </c>
      <c r="AN926" s="95">
        <v>44805</v>
      </c>
      <c r="AO926" s="77"/>
    </row>
    <row r="927" spans="1:41" s="58" customFormat="1" ht="54" hidden="1" customHeight="1">
      <c r="A927" s="43">
        <v>86</v>
      </c>
      <c r="B927" s="43">
        <v>5337</v>
      </c>
      <c r="C927" s="43" t="s">
        <v>1</v>
      </c>
      <c r="D927" s="70" t="s">
        <v>2909</v>
      </c>
      <c r="E927" s="103">
        <v>44806</v>
      </c>
      <c r="F927" s="43" t="s">
        <v>38</v>
      </c>
      <c r="G927" s="43">
        <v>1932</v>
      </c>
      <c r="H927" s="167">
        <v>44200</v>
      </c>
      <c r="I927" s="152">
        <v>44810</v>
      </c>
      <c r="J927" s="56" t="s">
        <v>3396</v>
      </c>
      <c r="K927" s="169" t="s">
        <v>3397</v>
      </c>
      <c r="L927" s="97" t="s">
        <v>2781</v>
      </c>
      <c r="M927" s="43"/>
      <c r="N927" s="70" t="s">
        <v>2770</v>
      </c>
      <c r="O927" s="70" t="s">
        <v>68</v>
      </c>
      <c r="P927" s="169">
        <v>1</v>
      </c>
      <c r="Q927" s="199">
        <v>2280</v>
      </c>
      <c r="R927" s="42">
        <f t="shared" si="394"/>
        <v>2280</v>
      </c>
      <c r="S927" s="43" t="s">
        <v>2495</v>
      </c>
      <c r="T927" s="133"/>
      <c r="U927" s="133" t="str">
        <f t="shared" si="399"/>
        <v xml:space="preserve">  </v>
      </c>
      <c r="V927" s="133"/>
      <c r="W927" s="133"/>
      <c r="X927" s="133"/>
      <c r="Y927" s="133"/>
      <c r="Z927" s="133"/>
      <c r="AA927" s="133"/>
      <c r="AB927" s="133">
        <f t="shared" si="397"/>
        <v>2280</v>
      </c>
      <c r="AC927" s="133"/>
      <c r="AD927" s="133"/>
      <c r="AE927" s="133"/>
      <c r="AF927" s="133"/>
      <c r="AG927" s="133"/>
      <c r="AH927" s="133"/>
      <c r="AI927" s="55">
        <f t="shared" si="398"/>
        <v>2280</v>
      </c>
      <c r="AJ927" s="43"/>
      <c r="AK927" s="43">
        <v>2021</v>
      </c>
      <c r="AL927" s="42">
        <f t="shared" si="395"/>
        <v>2280</v>
      </c>
      <c r="AM927" s="43" t="s">
        <v>311</v>
      </c>
      <c r="AN927" s="95">
        <v>44805</v>
      </c>
      <c r="AO927" s="77"/>
    </row>
    <row r="928" spans="1:41" s="58" customFormat="1" ht="50.25" hidden="1" customHeight="1">
      <c r="A928" s="43">
        <v>87</v>
      </c>
      <c r="B928" s="43">
        <v>5337</v>
      </c>
      <c r="C928" s="43" t="s">
        <v>1</v>
      </c>
      <c r="D928" s="70" t="s">
        <v>2909</v>
      </c>
      <c r="E928" s="103">
        <v>44806</v>
      </c>
      <c r="F928" s="43" t="s">
        <v>38</v>
      </c>
      <c r="G928" s="43">
        <v>1932</v>
      </c>
      <c r="H928" s="167">
        <v>44200</v>
      </c>
      <c r="I928" s="152">
        <v>44810</v>
      </c>
      <c r="J928" s="56" t="s">
        <v>3396</v>
      </c>
      <c r="K928" s="169" t="s">
        <v>3397</v>
      </c>
      <c r="L928" s="97" t="s">
        <v>2781</v>
      </c>
      <c r="M928" s="43"/>
      <c r="N928" s="70" t="s">
        <v>2771</v>
      </c>
      <c r="O928" s="70" t="s">
        <v>68</v>
      </c>
      <c r="P928" s="169">
        <v>1</v>
      </c>
      <c r="Q928" s="199">
        <v>2280</v>
      </c>
      <c r="R928" s="42">
        <f t="shared" si="394"/>
        <v>2280</v>
      </c>
      <c r="S928" s="43" t="s">
        <v>2495</v>
      </c>
      <c r="T928" s="133"/>
      <c r="U928" s="133" t="str">
        <f t="shared" si="399"/>
        <v xml:space="preserve">  </v>
      </c>
      <c r="V928" s="133"/>
      <c r="W928" s="133"/>
      <c r="X928" s="133"/>
      <c r="Y928" s="133"/>
      <c r="Z928" s="133"/>
      <c r="AA928" s="133"/>
      <c r="AB928" s="133">
        <f t="shared" si="397"/>
        <v>2280</v>
      </c>
      <c r="AC928" s="133"/>
      <c r="AD928" s="133"/>
      <c r="AE928" s="133"/>
      <c r="AF928" s="133"/>
      <c r="AG928" s="133"/>
      <c r="AH928" s="133"/>
      <c r="AI928" s="55">
        <f t="shared" si="398"/>
        <v>2280</v>
      </c>
      <c r="AJ928" s="43"/>
      <c r="AK928" s="43">
        <v>2021</v>
      </c>
      <c r="AL928" s="42">
        <f t="shared" si="395"/>
        <v>2280</v>
      </c>
      <c r="AM928" s="43" t="s">
        <v>311</v>
      </c>
      <c r="AN928" s="95">
        <v>44805</v>
      </c>
      <c r="AO928" s="77"/>
    </row>
    <row r="929" spans="1:41" s="58" customFormat="1" ht="53.25" hidden="1" customHeight="1">
      <c r="A929" s="43">
        <v>88</v>
      </c>
      <c r="B929" s="43">
        <v>5337</v>
      </c>
      <c r="C929" s="43" t="s">
        <v>1</v>
      </c>
      <c r="D929" s="70" t="s">
        <v>2909</v>
      </c>
      <c r="E929" s="103">
        <v>44806</v>
      </c>
      <c r="F929" s="43" t="s">
        <v>38</v>
      </c>
      <c r="G929" s="43">
        <v>1932</v>
      </c>
      <c r="H929" s="167">
        <v>44200</v>
      </c>
      <c r="I929" s="152">
        <v>44810</v>
      </c>
      <c r="J929" s="56" t="s">
        <v>3396</v>
      </c>
      <c r="K929" s="169" t="s">
        <v>3397</v>
      </c>
      <c r="L929" s="97" t="s">
        <v>2781</v>
      </c>
      <c r="M929" s="43"/>
      <c r="N929" s="70" t="s">
        <v>2772</v>
      </c>
      <c r="O929" s="70" t="s">
        <v>68</v>
      </c>
      <c r="P929" s="169">
        <v>1</v>
      </c>
      <c r="Q929" s="199">
        <v>2500</v>
      </c>
      <c r="R929" s="42">
        <f t="shared" si="394"/>
        <v>2500</v>
      </c>
      <c r="S929" s="43" t="s">
        <v>2495</v>
      </c>
      <c r="T929" s="133"/>
      <c r="U929" s="133" t="str">
        <f t="shared" si="399"/>
        <v xml:space="preserve">  </v>
      </c>
      <c r="V929" s="133"/>
      <c r="W929" s="133"/>
      <c r="X929" s="133"/>
      <c r="Y929" s="133"/>
      <c r="Z929" s="133"/>
      <c r="AA929" s="133"/>
      <c r="AB929" s="133">
        <f t="shared" si="397"/>
        <v>2500</v>
      </c>
      <c r="AC929" s="133"/>
      <c r="AD929" s="133"/>
      <c r="AE929" s="133"/>
      <c r="AF929" s="133"/>
      <c r="AG929" s="133"/>
      <c r="AH929" s="133"/>
      <c r="AI929" s="55">
        <f t="shared" si="398"/>
        <v>2500</v>
      </c>
      <c r="AJ929" s="43"/>
      <c r="AK929" s="43">
        <v>2021</v>
      </c>
      <c r="AL929" s="42">
        <f t="shared" si="395"/>
        <v>2500</v>
      </c>
      <c r="AM929" s="43" t="s">
        <v>311</v>
      </c>
      <c r="AN929" s="95">
        <v>44805</v>
      </c>
      <c r="AO929" s="77"/>
    </row>
    <row r="930" spans="1:41" s="58" customFormat="1" ht="51" hidden="1" customHeight="1">
      <c r="A930" s="43">
        <v>89</v>
      </c>
      <c r="B930" s="43">
        <v>5337</v>
      </c>
      <c r="C930" s="43" t="s">
        <v>1</v>
      </c>
      <c r="D930" s="70" t="s">
        <v>2909</v>
      </c>
      <c r="E930" s="103">
        <v>44806</v>
      </c>
      <c r="F930" s="43" t="s">
        <v>38</v>
      </c>
      <c r="G930" s="43">
        <v>1932</v>
      </c>
      <c r="H930" s="167">
        <v>44200</v>
      </c>
      <c r="I930" s="152">
        <v>44810</v>
      </c>
      <c r="J930" s="56" t="s">
        <v>3396</v>
      </c>
      <c r="K930" s="169" t="s">
        <v>3397</v>
      </c>
      <c r="L930" s="97" t="s">
        <v>2781</v>
      </c>
      <c r="M930" s="43"/>
      <c r="N930" s="70" t="s">
        <v>2773</v>
      </c>
      <c r="O930" s="70" t="s">
        <v>68</v>
      </c>
      <c r="P930" s="169">
        <v>1</v>
      </c>
      <c r="Q930" s="199">
        <v>2120</v>
      </c>
      <c r="R930" s="42">
        <f t="shared" si="394"/>
        <v>2120</v>
      </c>
      <c r="S930" s="43" t="s">
        <v>2495</v>
      </c>
      <c r="T930" s="133"/>
      <c r="U930" s="133" t="str">
        <f t="shared" si="399"/>
        <v xml:space="preserve">  </v>
      </c>
      <c r="V930" s="133"/>
      <c r="W930" s="133"/>
      <c r="X930" s="133"/>
      <c r="Y930" s="133"/>
      <c r="Z930" s="133"/>
      <c r="AA930" s="133"/>
      <c r="AB930" s="133">
        <f t="shared" si="397"/>
        <v>2120</v>
      </c>
      <c r="AC930" s="133"/>
      <c r="AD930" s="133"/>
      <c r="AE930" s="133"/>
      <c r="AF930" s="133"/>
      <c r="AG930" s="133"/>
      <c r="AH930" s="133"/>
      <c r="AI930" s="55">
        <f t="shared" si="398"/>
        <v>2120</v>
      </c>
      <c r="AJ930" s="43"/>
      <c r="AK930" s="43">
        <v>2021</v>
      </c>
      <c r="AL930" s="42">
        <f t="shared" si="395"/>
        <v>2120</v>
      </c>
      <c r="AM930" s="43" t="s">
        <v>311</v>
      </c>
      <c r="AN930" s="95">
        <v>44805</v>
      </c>
      <c r="AO930" s="77"/>
    </row>
    <row r="931" spans="1:41" s="58" customFormat="1" ht="53.25" hidden="1" customHeight="1">
      <c r="A931" s="43">
        <v>90</v>
      </c>
      <c r="B931" s="43">
        <v>5337</v>
      </c>
      <c r="C931" s="43" t="s">
        <v>1</v>
      </c>
      <c r="D931" s="70" t="s">
        <v>2909</v>
      </c>
      <c r="E931" s="103">
        <v>44806</v>
      </c>
      <c r="F931" s="43" t="s">
        <v>38</v>
      </c>
      <c r="G931" s="43">
        <v>1932</v>
      </c>
      <c r="H931" s="167">
        <v>44200</v>
      </c>
      <c r="I931" s="152">
        <v>44810</v>
      </c>
      <c r="J931" s="56" t="s">
        <v>3396</v>
      </c>
      <c r="K931" s="169" t="s">
        <v>3397</v>
      </c>
      <c r="L931" s="97" t="s">
        <v>2781</v>
      </c>
      <c r="M931" s="43"/>
      <c r="N931" s="70" t="s">
        <v>2774</v>
      </c>
      <c r="O931" s="70" t="s">
        <v>68</v>
      </c>
      <c r="P931" s="169">
        <v>1</v>
      </c>
      <c r="Q931" s="199">
        <v>2120</v>
      </c>
      <c r="R931" s="42">
        <f t="shared" si="394"/>
        <v>2120</v>
      </c>
      <c r="S931" s="43" t="s">
        <v>2495</v>
      </c>
      <c r="T931" s="133"/>
      <c r="U931" s="133" t="str">
        <f t="shared" si="399"/>
        <v xml:space="preserve">  </v>
      </c>
      <c r="V931" s="133"/>
      <c r="W931" s="133"/>
      <c r="X931" s="133"/>
      <c r="Y931" s="133"/>
      <c r="Z931" s="133"/>
      <c r="AA931" s="133"/>
      <c r="AB931" s="133">
        <f t="shared" si="397"/>
        <v>2120</v>
      </c>
      <c r="AC931" s="133"/>
      <c r="AD931" s="133"/>
      <c r="AE931" s="133"/>
      <c r="AF931" s="133"/>
      <c r="AG931" s="133"/>
      <c r="AH931" s="133"/>
      <c r="AI931" s="55">
        <f t="shared" si="398"/>
        <v>2120</v>
      </c>
      <c r="AJ931" s="43"/>
      <c r="AK931" s="43">
        <v>2021</v>
      </c>
      <c r="AL931" s="42">
        <f t="shared" si="395"/>
        <v>2120</v>
      </c>
      <c r="AM931" s="43" t="s">
        <v>311</v>
      </c>
      <c r="AN931" s="95">
        <v>44805</v>
      </c>
      <c r="AO931" s="77"/>
    </row>
    <row r="932" spans="1:41" s="58" customFormat="1" ht="55.5" hidden="1" customHeight="1">
      <c r="A932" s="43">
        <v>91</v>
      </c>
      <c r="B932" s="43">
        <v>5337</v>
      </c>
      <c r="C932" s="43" t="s">
        <v>1</v>
      </c>
      <c r="D932" s="70" t="s">
        <v>2909</v>
      </c>
      <c r="E932" s="103">
        <v>44806</v>
      </c>
      <c r="F932" s="43" t="s">
        <v>38</v>
      </c>
      <c r="G932" s="43">
        <v>1932</v>
      </c>
      <c r="H932" s="167">
        <v>44200</v>
      </c>
      <c r="I932" s="152">
        <v>44810</v>
      </c>
      <c r="J932" s="56" t="s">
        <v>3396</v>
      </c>
      <c r="K932" s="169" t="s">
        <v>3397</v>
      </c>
      <c r="L932" s="97" t="s">
        <v>2781</v>
      </c>
      <c r="M932" s="43"/>
      <c r="N932" s="70" t="s">
        <v>2775</v>
      </c>
      <c r="O932" s="70" t="s">
        <v>68</v>
      </c>
      <c r="P932" s="169">
        <v>1</v>
      </c>
      <c r="Q932" s="199">
        <v>2500</v>
      </c>
      <c r="R932" s="42">
        <f t="shared" si="394"/>
        <v>2500</v>
      </c>
      <c r="S932" s="43" t="s">
        <v>2495</v>
      </c>
      <c r="T932" s="133"/>
      <c r="U932" s="133" t="str">
        <f t="shared" si="399"/>
        <v xml:space="preserve">  </v>
      </c>
      <c r="V932" s="133"/>
      <c r="W932" s="133"/>
      <c r="X932" s="133"/>
      <c r="Y932" s="133"/>
      <c r="Z932" s="133"/>
      <c r="AA932" s="133"/>
      <c r="AB932" s="133">
        <f t="shared" si="397"/>
        <v>2500</v>
      </c>
      <c r="AC932" s="133"/>
      <c r="AD932" s="133"/>
      <c r="AE932" s="133"/>
      <c r="AF932" s="133"/>
      <c r="AG932" s="133"/>
      <c r="AH932" s="133"/>
      <c r="AI932" s="55">
        <f t="shared" si="398"/>
        <v>2500</v>
      </c>
      <c r="AJ932" s="43"/>
      <c r="AK932" s="43">
        <v>2021</v>
      </c>
      <c r="AL932" s="42">
        <f t="shared" si="395"/>
        <v>2500</v>
      </c>
      <c r="AM932" s="43" t="s">
        <v>311</v>
      </c>
      <c r="AN932" s="95">
        <v>44805</v>
      </c>
      <c r="AO932" s="77"/>
    </row>
    <row r="933" spans="1:41" s="58" customFormat="1" ht="57" hidden="1" customHeight="1">
      <c r="A933" s="43">
        <v>92</v>
      </c>
      <c r="B933" s="43">
        <v>5337</v>
      </c>
      <c r="C933" s="43" t="s">
        <v>1</v>
      </c>
      <c r="D933" s="70" t="s">
        <v>2909</v>
      </c>
      <c r="E933" s="103">
        <v>44806</v>
      </c>
      <c r="F933" s="43" t="s">
        <v>38</v>
      </c>
      <c r="G933" s="43">
        <v>1932</v>
      </c>
      <c r="H933" s="167">
        <v>44200</v>
      </c>
      <c r="I933" s="152">
        <v>44810</v>
      </c>
      <c r="J933" s="56" t="s">
        <v>3396</v>
      </c>
      <c r="K933" s="169" t="s">
        <v>3397</v>
      </c>
      <c r="L933" s="97" t="s">
        <v>2781</v>
      </c>
      <c r="M933" s="43"/>
      <c r="N933" s="70" t="s">
        <v>2776</v>
      </c>
      <c r="O933" s="70" t="s">
        <v>68</v>
      </c>
      <c r="P933" s="169">
        <v>1</v>
      </c>
      <c r="Q933" s="199">
        <v>2300</v>
      </c>
      <c r="R933" s="42">
        <f t="shared" si="394"/>
        <v>2300</v>
      </c>
      <c r="S933" s="43" t="s">
        <v>2495</v>
      </c>
      <c r="T933" s="133"/>
      <c r="U933" s="133" t="str">
        <f t="shared" si="399"/>
        <v xml:space="preserve">  </v>
      </c>
      <c r="V933" s="133"/>
      <c r="W933" s="133"/>
      <c r="X933" s="133"/>
      <c r="Y933" s="133"/>
      <c r="Z933" s="133"/>
      <c r="AA933" s="133"/>
      <c r="AB933" s="133">
        <f t="shared" si="397"/>
        <v>2300</v>
      </c>
      <c r="AC933" s="133"/>
      <c r="AD933" s="133"/>
      <c r="AE933" s="133"/>
      <c r="AF933" s="133"/>
      <c r="AG933" s="133"/>
      <c r="AH933" s="133"/>
      <c r="AI933" s="55">
        <f t="shared" si="398"/>
        <v>2300</v>
      </c>
      <c r="AJ933" s="43"/>
      <c r="AK933" s="43">
        <v>2021</v>
      </c>
      <c r="AL933" s="42">
        <f t="shared" si="395"/>
        <v>2300</v>
      </c>
      <c r="AM933" s="43" t="s">
        <v>311</v>
      </c>
      <c r="AN933" s="95">
        <v>44805</v>
      </c>
      <c r="AO933" s="77"/>
    </row>
    <row r="934" spans="1:41" s="58" customFormat="1" ht="49.5" hidden="1" customHeight="1">
      <c r="A934" s="43">
        <v>93</v>
      </c>
      <c r="B934" s="43">
        <v>5337</v>
      </c>
      <c r="C934" s="43" t="s">
        <v>1</v>
      </c>
      <c r="D934" s="70" t="s">
        <v>2909</v>
      </c>
      <c r="E934" s="103">
        <v>44806</v>
      </c>
      <c r="F934" s="43" t="s">
        <v>38</v>
      </c>
      <c r="G934" s="43">
        <v>1932</v>
      </c>
      <c r="H934" s="167">
        <v>44200</v>
      </c>
      <c r="I934" s="152">
        <v>44810</v>
      </c>
      <c r="J934" s="56" t="s">
        <v>3396</v>
      </c>
      <c r="K934" s="169" t="s">
        <v>3397</v>
      </c>
      <c r="L934" s="97" t="s">
        <v>2781</v>
      </c>
      <c r="M934" s="43"/>
      <c r="N934" s="70" t="s">
        <v>2777</v>
      </c>
      <c r="O934" s="70" t="s">
        <v>68</v>
      </c>
      <c r="P934" s="169">
        <v>1</v>
      </c>
      <c r="Q934" s="199">
        <v>2300</v>
      </c>
      <c r="R934" s="42">
        <f t="shared" si="394"/>
        <v>2300</v>
      </c>
      <c r="S934" s="43" t="s">
        <v>2495</v>
      </c>
      <c r="T934" s="133"/>
      <c r="U934" s="133" t="str">
        <f t="shared" si="399"/>
        <v xml:space="preserve">  </v>
      </c>
      <c r="V934" s="133"/>
      <c r="W934" s="133"/>
      <c r="X934" s="133"/>
      <c r="Y934" s="133"/>
      <c r="Z934" s="133"/>
      <c r="AA934" s="133"/>
      <c r="AB934" s="133">
        <f t="shared" si="397"/>
        <v>2300</v>
      </c>
      <c r="AC934" s="133"/>
      <c r="AD934" s="133"/>
      <c r="AE934" s="133"/>
      <c r="AF934" s="133"/>
      <c r="AG934" s="133"/>
      <c r="AH934" s="133"/>
      <c r="AI934" s="55">
        <f t="shared" si="398"/>
        <v>2300</v>
      </c>
      <c r="AJ934" s="43"/>
      <c r="AK934" s="43">
        <v>2021</v>
      </c>
      <c r="AL934" s="42">
        <f t="shared" si="395"/>
        <v>2300</v>
      </c>
      <c r="AM934" s="43" t="s">
        <v>311</v>
      </c>
      <c r="AN934" s="95">
        <v>44805</v>
      </c>
      <c r="AO934" s="77"/>
    </row>
    <row r="935" spans="1:41" s="58" customFormat="1" ht="53.25" hidden="1" customHeight="1">
      <c r="A935" s="43">
        <v>94</v>
      </c>
      <c r="B935" s="43">
        <v>5337</v>
      </c>
      <c r="C935" s="43" t="s">
        <v>1</v>
      </c>
      <c r="D935" s="70" t="s">
        <v>2909</v>
      </c>
      <c r="E935" s="103">
        <v>44806</v>
      </c>
      <c r="F935" s="43" t="s">
        <v>38</v>
      </c>
      <c r="G935" s="43">
        <v>1932</v>
      </c>
      <c r="H935" s="167">
        <v>44200</v>
      </c>
      <c r="I935" s="152">
        <v>44810</v>
      </c>
      <c r="J935" s="56" t="s">
        <v>3396</v>
      </c>
      <c r="K935" s="169" t="s">
        <v>3397</v>
      </c>
      <c r="L935" s="97" t="s">
        <v>2781</v>
      </c>
      <c r="M935" s="43"/>
      <c r="N935" s="70" t="s">
        <v>2778</v>
      </c>
      <c r="O935" s="70" t="s">
        <v>68</v>
      </c>
      <c r="P935" s="169">
        <v>1</v>
      </c>
      <c r="Q935" s="199">
        <v>2280</v>
      </c>
      <c r="R935" s="42">
        <f t="shared" si="394"/>
        <v>2280</v>
      </c>
      <c r="S935" s="43" t="s">
        <v>2495</v>
      </c>
      <c r="T935" s="133"/>
      <c r="U935" s="133" t="str">
        <f t="shared" si="399"/>
        <v xml:space="preserve">  </v>
      </c>
      <c r="V935" s="133"/>
      <c r="W935" s="133"/>
      <c r="X935" s="133"/>
      <c r="Y935" s="133"/>
      <c r="Z935" s="133"/>
      <c r="AA935" s="133"/>
      <c r="AB935" s="133">
        <f t="shared" si="397"/>
        <v>2280</v>
      </c>
      <c r="AC935" s="133"/>
      <c r="AD935" s="133"/>
      <c r="AE935" s="133"/>
      <c r="AF935" s="133"/>
      <c r="AG935" s="133"/>
      <c r="AH935" s="133"/>
      <c r="AI935" s="55">
        <f t="shared" si="398"/>
        <v>2280</v>
      </c>
      <c r="AJ935" s="43"/>
      <c r="AK935" s="43">
        <v>2021</v>
      </c>
      <c r="AL935" s="42">
        <f t="shared" si="395"/>
        <v>2280</v>
      </c>
      <c r="AM935" s="43" t="s">
        <v>311</v>
      </c>
      <c r="AN935" s="95">
        <v>44805</v>
      </c>
      <c r="AO935" s="77"/>
    </row>
    <row r="936" spans="1:41" s="58" customFormat="1" ht="45" hidden="1" customHeight="1">
      <c r="A936" s="43">
        <v>95</v>
      </c>
      <c r="B936" s="43">
        <v>5337</v>
      </c>
      <c r="C936" s="43" t="s">
        <v>1</v>
      </c>
      <c r="D936" s="70" t="s">
        <v>2909</v>
      </c>
      <c r="E936" s="103">
        <v>44806</v>
      </c>
      <c r="F936" s="43" t="s">
        <v>38</v>
      </c>
      <c r="G936" s="43">
        <v>1932</v>
      </c>
      <c r="H936" s="167">
        <v>44200</v>
      </c>
      <c r="I936" s="152">
        <v>44810</v>
      </c>
      <c r="J936" s="56" t="s">
        <v>3396</v>
      </c>
      <c r="K936" s="169" t="s">
        <v>3397</v>
      </c>
      <c r="L936" s="97" t="s">
        <v>2781</v>
      </c>
      <c r="M936" s="43"/>
      <c r="N936" s="70" t="s">
        <v>2779</v>
      </c>
      <c r="O936" s="70" t="s">
        <v>68</v>
      </c>
      <c r="P936" s="169">
        <v>1</v>
      </c>
      <c r="Q936" s="199">
        <v>2280</v>
      </c>
      <c r="R936" s="42">
        <f t="shared" si="394"/>
        <v>2280</v>
      </c>
      <c r="S936" s="43" t="s">
        <v>2495</v>
      </c>
      <c r="T936" s="133"/>
      <c r="U936" s="133" t="str">
        <f t="shared" si="399"/>
        <v xml:space="preserve">  </v>
      </c>
      <c r="V936" s="133"/>
      <c r="W936" s="133"/>
      <c r="X936" s="133"/>
      <c r="Y936" s="133"/>
      <c r="Z936" s="133"/>
      <c r="AA936" s="133"/>
      <c r="AB936" s="133">
        <f t="shared" si="397"/>
        <v>2280</v>
      </c>
      <c r="AC936" s="133"/>
      <c r="AD936" s="133"/>
      <c r="AE936" s="133"/>
      <c r="AF936" s="133"/>
      <c r="AG936" s="133"/>
      <c r="AH936" s="133"/>
      <c r="AI936" s="55">
        <f t="shared" si="398"/>
        <v>2280</v>
      </c>
      <c r="AJ936" s="43"/>
      <c r="AK936" s="43">
        <v>2021</v>
      </c>
      <c r="AL936" s="42">
        <f t="shared" si="395"/>
        <v>2280</v>
      </c>
      <c r="AM936" s="43" t="s">
        <v>311</v>
      </c>
      <c r="AN936" s="95">
        <v>44805</v>
      </c>
      <c r="AO936" s="77"/>
    </row>
    <row r="937" spans="1:41" s="58" customFormat="1" ht="54.75" hidden="1" customHeight="1">
      <c r="A937" s="43">
        <v>96</v>
      </c>
      <c r="B937" s="43">
        <v>5337</v>
      </c>
      <c r="C937" s="43" t="s">
        <v>1</v>
      </c>
      <c r="D937" s="70" t="s">
        <v>2909</v>
      </c>
      <c r="E937" s="103">
        <v>44806</v>
      </c>
      <c r="F937" s="43" t="s">
        <v>38</v>
      </c>
      <c r="G937" s="43">
        <v>1932</v>
      </c>
      <c r="H937" s="167">
        <v>44200</v>
      </c>
      <c r="I937" s="152">
        <v>44810</v>
      </c>
      <c r="J937" s="56" t="s">
        <v>3396</v>
      </c>
      <c r="K937" s="169" t="s">
        <v>3397</v>
      </c>
      <c r="L937" s="97" t="s">
        <v>2781</v>
      </c>
      <c r="M937" s="43"/>
      <c r="N937" s="70" t="s">
        <v>2780</v>
      </c>
      <c r="O937" s="70" t="s">
        <v>68</v>
      </c>
      <c r="P937" s="169">
        <v>1</v>
      </c>
      <c r="Q937" s="199">
        <v>2280</v>
      </c>
      <c r="R937" s="42">
        <f t="shared" si="394"/>
        <v>2280</v>
      </c>
      <c r="S937" s="43" t="s">
        <v>2495</v>
      </c>
      <c r="T937" s="133"/>
      <c r="U937" s="133" t="str">
        <f t="shared" si="399"/>
        <v xml:space="preserve">  </v>
      </c>
      <c r="V937" s="133"/>
      <c r="W937" s="133"/>
      <c r="X937" s="133"/>
      <c r="Y937" s="133"/>
      <c r="Z937" s="133"/>
      <c r="AA937" s="133"/>
      <c r="AB937" s="133">
        <f t="shared" si="397"/>
        <v>2280</v>
      </c>
      <c r="AC937" s="133"/>
      <c r="AD937" s="133"/>
      <c r="AE937" s="133"/>
      <c r="AF937" s="133"/>
      <c r="AG937" s="133"/>
      <c r="AH937" s="133"/>
      <c r="AI937" s="55">
        <f t="shared" si="398"/>
        <v>2280</v>
      </c>
      <c r="AJ937" s="43"/>
      <c r="AK937" s="43">
        <v>2021</v>
      </c>
      <c r="AL937" s="42">
        <f t="shared" si="395"/>
        <v>2280</v>
      </c>
      <c r="AM937" s="43" t="s">
        <v>311</v>
      </c>
      <c r="AN937" s="95">
        <v>44805</v>
      </c>
      <c r="AO937" s="77"/>
    </row>
    <row r="938" spans="1:41" s="58" customFormat="1" ht="15.6" hidden="1">
      <c r="A938" s="242"/>
      <c r="B938" s="242"/>
      <c r="C938" s="242" t="s">
        <v>2278</v>
      </c>
      <c r="D938" s="243"/>
      <c r="E938" s="242"/>
      <c r="F938" s="242"/>
      <c r="G938" s="242"/>
      <c r="H938" s="242"/>
      <c r="I938" s="242"/>
      <c r="J938" s="57"/>
      <c r="K938" s="242"/>
      <c r="L938" s="243"/>
      <c r="M938" s="242"/>
      <c r="N938" s="243"/>
      <c r="O938" s="242"/>
      <c r="P938" s="242"/>
      <c r="Q938" s="242"/>
      <c r="R938" s="244">
        <f>SUM(R842:R937)</f>
        <v>645371.40990999993</v>
      </c>
      <c r="S938" s="242"/>
      <c r="T938" s="245">
        <f>SUBTOTAL(9,T842:T907)</f>
        <v>0</v>
      </c>
      <c r="U938" s="245">
        <f t="shared" ref="U938:AH938" si="400">SUBTOTAL(9,U842:U937)</f>
        <v>0</v>
      </c>
      <c r="V938" s="245">
        <f t="shared" si="400"/>
        <v>0</v>
      </c>
      <c r="W938" s="245"/>
      <c r="X938" s="245"/>
      <c r="Y938" s="245"/>
      <c r="Z938" s="245">
        <f t="shared" si="400"/>
        <v>0</v>
      </c>
      <c r="AA938" s="245">
        <f t="shared" si="400"/>
        <v>0</v>
      </c>
      <c r="AB938" s="245">
        <f t="shared" si="400"/>
        <v>0</v>
      </c>
      <c r="AC938" s="245">
        <f t="shared" si="400"/>
        <v>0</v>
      </c>
      <c r="AD938" s="245">
        <f t="shared" si="400"/>
        <v>0</v>
      </c>
      <c r="AE938" s="245"/>
      <c r="AF938" s="245">
        <f t="shared" si="400"/>
        <v>0</v>
      </c>
      <c r="AG938" s="245">
        <f t="shared" si="400"/>
        <v>0</v>
      </c>
      <c r="AH938" s="245">
        <f t="shared" si="400"/>
        <v>0</v>
      </c>
      <c r="AI938" s="246"/>
      <c r="AJ938" s="247"/>
      <c r="AK938" s="242"/>
      <c r="AL938" s="247"/>
      <c r="AM938" s="242" t="s">
        <v>311</v>
      </c>
      <c r="AN938" s="248">
        <v>44805</v>
      </c>
      <c r="AO938" s="77"/>
    </row>
    <row r="939" spans="1:41" s="58" customFormat="1" ht="60.75" hidden="1" customHeight="1">
      <c r="A939" s="43">
        <v>1</v>
      </c>
      <c r="B939" s="43">
        <v>1766</v>
      </c>
      <c r="C939" s="43" t="s">
        <v>2</v>
      </c>
      <c r="D939" s="70" t="s">
        <v>2782</v>
      </c>
      <c r="E939" s="103">
        <v>44805</v>
      </c>
      <c r="F939" s="43" t="s">
        <v>56</v>
      </c>
      <c r="G939" s="43">
        <v>716</v>
      </c>
      <c r="H939" s="219"/>
      <c r="I939" s="103"/>
      <c r="J939" s="56"/>
      <c r="K939" s="240" t="s">
        <v>2581</v>
      </c>
      <c r="L939" s="99" t="s">
        <v>2585</v>
      </c>
      <c r="M939" s="219"/>
      <c r="N939" s="70" t="s">
        <v>2584</v>
      </c>
      <c r="O939" s="43" t="s">
        <v>35</v>
      </c>
      <c r="P939" s="202">
        <v>1</v>
      </c>
      <c r="Q939" s="240">
        <v>12650</v>
      </c>
      <c r="R939" s="42">
        <f>P939*Q939</f>
        <v>12650</v>
      </c>
      <c r="S939" s="43" t="s">
        <v>1916</v>
      </c>
      <c r="T939" s="133">
        <v>0</v>
      </c>
      <c r="U939" s="133" t="str">
        <f t="shared" ref="U939:AH939" si="401">IF($S939=U$15,$R939,"  ")</f>
        <v xml:space="preserve">  </v>
      </c>
      <c r="V939" s="133">
        <f t="shared" si="401"/>
        <v>12650</v>
      </c>
      <c r="W939" s="133"/>
      <c r="X939" s="133"/>
      <c r="Y939" s="133"/>
      <c r="Z939" s="133" t="str">
        <f t="shared" si="401"/>
        <v xml:space="preserve">  </v>
      </c>
      <c r="AA939" s="133" t="str">
        <f t="shared" si="401"/>
        <v xml:space="preserve">  </v>
      </c>
      <c r="AB939" s="133" t="str">
        <f t="shared" si="401"/>
        <v xml:space="preserve">  </v>
      </c>
      <c r="AC939" s="133" t="str">
        <f t="shared" si="401"/>
        <v xml:space="preserve">  </v>
      </c>
      <c r="AD939" s="133" t="str">
        <f t="shared" si="401"/>
        <v xml:space="preserve">  </v>
      </c>
      <c r="AE939" s="133"/>
      <c r="AF939" s="133" t="str">
        <f t="shared" si="401"/>
        <v xml:space="preserve">  </v>
      </c>
      <c r="AG939" s="133" t="str">
        <f t="shared" si="401"/>
        <v xml:space="preserve">  </v>
      </c>
      <c r="AH939" s="133" t="str">
        <f t="shared" si="401"/>
        <v xml:space="preserve">  </v>
      </c>
      <c r="AI939" s="55">
        <v>0</v>
      </c>
      <c r="AJ939" s="42">
        <f>V939</f>
        <v>12650</v>
      </c>
      <c r="AK939" s="43"/>
      <c r="AL939" s="42">
        <f>R939</f>
        <v>12650</v>
      </c>
      <c r="AM939" s="43" t="s">
        <v>311</v>
      </c>
      <c r="AN939" s="95">
        <v>44805</v>
      </c>
      <c r="AO939" s="77"/>
    </row>
    <row r="940" spans="1:41" s="58" customFormat="1" ht="60.75" hidden="1" customHeight="1">
      <c r="A940" s="43">
        <v>2</v>
      </c>
      <c r="B940" s="43">
        <v>4876</v>
      </c>
      <c r="C940" s="43" t="s">
        <v>2</v>
      </c>
      <c r="D940" s="70" t="s">
        <v>2783</v>
      </c>
      <c r="E940" s="103">
        <v>44805</v>
      </c>
      <c r="F940" s="43" t="s">
        <v>56</v>
      </c>
      <c r="G940" s="43">
        <v>1893</v>
      </c>
      <c r="H940" s="219"/>
      <c r="I940" s="103"/>
      <c r="J940" s="56"/>
      <c r="K940" s="240"/>
      <c r="L940" s="99" t="s">
        <v>2784</v>
      </c>
      <c r="M940" s="219"/>
      <c r="N940" s="70" t="s">
        <v>2785</v>
      </c>
      <c r="O940" s="43" t="s">
        <v>35</v>
      </c>
      <c r="P940" s="202">
        <v>1</v>
      </c>
      <c r="Q940" s="240">
        <v>8600</v>
      </c>
      <c r="R940" s="42">
        <f t="shared" ref="R940:R944" si="402">P940*Q940</f>
        <v>8600</v>
      </c>
      <c r="S940" s="43" t="s">
        <v>1916</v>
      </c>
      <c r="T940" s="133">
        <v>0</v>
      </c>
      <c r="U940" s="133"/>
      <c r="V940" s="133">
        <f>IF($S940=V$15,$R940,"  ")</f>
        <v>8600</v>
      </c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55">
        <v>0</v>
      </c>
      <c r="AJ940" s="42">
        <f t="shared" ref="AJ940:AJ944" si="403">V940</f>
        <v>8600</v>
      </c>
      <c r="AK940" s="43"/>
      <c r="AL940" s="42">
        <f t="shared" ref="AL940:AL944" si="404">R940</f>
        <v>8600</v>
      </c>
      <c r="AM940" s="43" t="s">
        <v>311</v>
      </c>
      <c r="AN940" s="95">
        <v>44805</v>
      </c>
      <c r="AO940" s="77"/>
    </row>
    <row r="941" spans="1:41" s="58" customFormat="1" ht="30" hidden="1">
      <c r="A941" s="43">
        <v>3</v>
      </c>
      <c r="B941" s="43">
        <v>4879</v>
      </c>
      <c r="C941" s="43" t="s">
        <v>2</v>
      </c>
      <c r="D941" s="70" t="s">
        <v>2786</v>
      </c>
      <c r="E941" s="103">
        <v>44811</v>
      </c>
      <c r="F941" s="43" t="s">
        <v>56</v>
      </c>
      <c r="G941" s="43">
        <v>1897</v>
      </c>
      <c r="H941" s="219"/>
      <c r="I941" s="103"/>
      <c r="J941" s="56"/>
      <c r="K941" s="240"/>
      <c r="L941" s="99" t="s">
        <v>1193</v>
      </c>
      <c r="M941" s="219"/>
      <c r="N941" s="70" t="s">
        <v>2787</v>
      </c>
      <c r="O941" s="43" t="s">
        <v>35</v>
      </c>
      <c r="P941" s="202">
        <v>1</v>
      </c>
      <c r="Q941" s="240">
        <v>2700</v>
      </c>
      <c r="R941" s="42">
        <f t="shared" si="402"/>
        <v>2700</v>
      </c>
      <c r="S941" s="43" t="s">
        <v>1916</v>
      </c>
      <c r="T941" s="133">
        <v>0</v>
      </c>
      <c r="U941" s="133"/>
      <c r="V941" s="133">
        <f>IF($S941=V$15,$R941,"  ")</f>
        <v>2700</v>
      </c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55">
        <v>0</v>
      </c>
      <c r="AJ941" s="42">
        <f>V941</f>
        <v>2700</v>
      </c>
      <c r="AK941" s="43"/>
      <c r="AL941" s="42">
        <f t="shared" si="404"/>
        <v>2700</v>
      </c>
      <c r="AM941" s="43" t="s">
        <v>311</v>
      </c>
      <c r="AN941" s="95">
        <v>44805</v>
      </c>
      <c r="AO941" s="77"/>
    </row>
    <row r="942" spans="1:41" s="58" customFormat="1" ht="30" hidden="1">
      <c r="A942" s="43">
        <v>4</v>
      </c>
      <c r="B942" s="43">
        <v>5196</v>
      </c>
      <c r="C942" s="43" t="s">
        <v>2</v>
      </c>
      <c r="D942" s="70" t="s">
        <v>2804</v>
      </c>
      <c r="E942" s="103">
        <v>44823</v>
      </c>
      <c r="F942" s="43" t="s">
        <v>56</v>
      </c>
      <c r="G942" s="43">
        <v>2012</v>
      </c>
      <c r="H942" s="219"/>
      <c r="I942" s="103"/>
      <c r="J942" s="56"/>
      <c r="K942" s="240" t="s">
        <v>2589</v>
      </c>
      <c r="L942" s="99" t="s">
        <v>2805</v>
      </c>
      <c r="M942" s="219"/>
      <c r="N942" s="70" t="s">
        <v>2806</v>
      </c>
      <c r="O942" s="43" t="s">
        <v>35</v>
      </c>
      <c r="P942" s="202">
        <v>1</v>
      </c>
      <c r="Q942" s="240">
        <v>5400</v>
      </c>
      <c r="R942" s="42">
        <f t="shared" si="402"/>
        <v>5400</v>
      </c>
      <c r="S942" s="43" t="s">
        <v>1916</v>
      </c>
      <c r="T942" s="133">
        <v>0</v>
      </c>
      <c r="U942" s="133"/>
      <c r="V942" s="133">
        <f>IF($S942=V$15,$R942,"  ")</f>
        <v>5400</v>
      </c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55">
        <v>0</v>
      </c>
      <c r="AJ942" s="42">
        <f t="shared" si="403"/>
        <v>5400</v>
      </c>
      <c r="AK942" s="43"/>
      <c r="AL942" s="42">
        <f t="shared" si="404"/>
        <v>5400</v>
      </c>
      <c r="AM942" s="43" t="s">
        <v>311</v>
      </c>
      <c r="AN942" s="95">
        <v>44805</v>
      </c>
      <c r="AO942" s="77"/>
    </row>
    <row r="943" spans="1:41" s="58" customFormat="1" ht="30" hidden="1">
      <c r="A943" s="43">
        <v>5</v>
      </c>
      <c r="B943" s="43">
        <v>5262</v>
      </c>
      <c r="C943" s="43" t="s">
        <v>2</v>
      </c>
      <c r="D943" s="70" t="s">
        <v>2800</v>
      </c>
      <c r="E943" s="103">
        <v>44820</v>
      </c>
      <c r="F943" s="43" t="s">
        <v>56</v>
      </c>
      <c r="G943" s="43">
        <v>2039</v>
      </c>
      <c r="H943" s="219"/>
      <c r="I943" s="103"/>
      <c r="J943" s="56"/>
      <c r="K943" s="240"/>
      <c r="L943" s="99" t="s">
        <v>2802</v>
      </c>
      <c r="M943" s="219"/>
      <c r="N943" s="70" t="s">
        <v>2803</v>
      </c>
      <c r="O943" s="43" t="s">
        <v>35</v>
      </c>
      <c r="P943" s="202">
        <v>1</v>
      </c>
      <c r="Q943" s="240">
        <v>19824</v>
      </c>
      <c r="R943" s="42">
        <f t="shared" si="402"/>
        <v>19824</v>
      </c>
      <c r="S943" s="43" t="s">
        <v>1916</v>
      </c>
      <c r="T943" s="133">
        <v>0</v>
      </c>
      <c r="U943" s="133"/>
      <c r="V943" s="133">
        <f>IF($S943=V$15,$R943,"  ")</f>
        <v>19824</v>
      </c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55">
        <v>0</v>
      </c>
      <c r="AJ943" s="42">
        <f t="shared" si="403"/>
        <v>19824</v>
      </c>
      <c r="AK943" s="43"/>
      <c r="AL943" s="42">
        <f t="shared" si="404"/>
        <v>19824</v>
      </c>
      <c r="AM943" s="43" t="s">
        <v>311</v>
      </c>
      <c r="AN943" s="95">
        <v>44805</v>
      </c>
      <c r="AO943" s="77"/>
    </row>
    <row r="944" spans="1:41" s="58" customFormat="1" ht="15.6" hidden="1">
      <c r="A944" s="43">
        <v>6</v>
      </c>
      <c r="B944" s="43">
        <v>6160</v>
      </c>
      <c r="C944" s="43" t="s">
        <v>2</v>
      </c>
      <c r="D944" s="70" t="s">
        <v>2493</v>
      </c>
      <c r="E944" s="103">
        <v>44816</v>
      </c>
      <c r="F944" s="43" t="s">
        <v>56</v>
      </c>
      <c r="G944" s="43">
        <v>2339</v>
      </c>
      <c r="H944" s="219"/>
      <c r="I944" s="103"/>
      <c r="J944" s="56"/>
      <c r="K944" s="240"/>
      <c r="L944" s="99" t="s">
        <v>2801</v>
      </c>
      <c r="M944" s="219"/>
      <c r="N944" s="70" t="s">
        <v>2310</v>
      </c>
      <c r="O944" s="43" t="s">
        <v>35</v>
      </c>
      <c r="P944" s="202">
        <v>1</v>
      </c>
      <c r="Q944" s="240">
        <v>1815.6</v>
      </c>
      <c r="R944" s="42">
        <f t="shared" si="402"/>
        <v>1815.6</v>
      </c>
      <c r="S944" s="43" t="s">
        <v>1916</v>
      </c>
      <c r="T944" s="133">
        <v>0</v>
      </c>
      <c r="U944" s="133"/>
      <c r="V944" s="133">
        <f>IF($S944=V$15,$R944,"  ")</f>
        <v>1815.6</v>
      </c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55">
        <v>0</v>
      </c>
      <c r="AJ944" s="42">
        <f t="shared" si="403"/>
        <v>1815.6</v>
      </c>
      <c r="AK944" s="43"/>
      <c r="AL944" s="42">
        <f t="shared" si="404"/>
        <v>1815.6</v>
      </c>
      <c r="AM944" s="43" t="s">
        <v>311</v>
      </c>
      <c r="AN944" s="95">
        <v>44805</v>
      </c>
      <c r="AO944" s="77"/>
    </row>
    <row r="945" spans="1:41" s="58" customFormat="1" ht="15.6" hidden="1">
      <c r="A945" s="242"/>
      <c r="B945" s="242"/>
      <c r="C945" s="242" t="s">
        <v>2300</v>
      </c>
      <c r="D945" s="243"/>
      <c r="E945" s="242"/>
      <c r="F945" s="242"/>
      <c r="G945" s="242"/>
      <c r="H945" s="242"/>
      <c r="I945" s="242"/>
      <c r="J945" s="57"/>
      <c r="K945" s="242"/>
      <c r="L945" s="243"/>
      <c r="M945" s="242"/>
      <c r="N945" s="243"/>
      <c r="O945" s="242"/>
      <c r="P945" s="242"/>
      <c r="Q945" s="242"/>
      <c r="R945" s="244">
        <f>SUM(R939:R944)</f>
        <v>50989.599999999999</v>
      </c>
      <c r="S945" s="242"/>
      <c r="T945" s="245">
        <f>SUBTOTAL(9,T939:T944)</f>
        <v>0</v>
      </c>
      <c r="U945" s="245">
        <f>SUBTOTAL(9,U939:U942)</f>
        <v>0</v>
      </c>
      <c r="V945" s="245">
        <f>SUBTOTAL(9,V939:V944)</f>
        <v>0</v>
      </c>
      <c r="W945" s="245"/>
      <c r="X945" s="245"/>
      <c r="Y945" s="245"/>
      <c r="Z945" s="245">
        <f t="shared" ref="Z945:AH945" si="405">SUBTOTAL(9,Z939:Z942)</f>
        <v>0</v>
      </c>
      <c r="AA945" s="245">
        <f t="shared" si="405"/>
        <v>0</v>
      </c>
      <c r="AB945" s="245">
        <f t="shared" si="405"/>
        <v>0</v>
      </c>
      <c r="AC945" s="245">
        <f t="shared" si="405"/>
        <v>0</v>
      </c>
      <c r="AD945" s="245">
        <f t="shared" si="405"/>
        <v>0</v>
      </c>
      <c r="AE945" s="245"/>
      <c r="AF945" s="245">
        <f t="shared" si="405"/>
        <v>0</v>
      </c>
      <c r="AG945" s="245">
        <f t="shared" si="405"/>
        <v>0</v>
      </c>
      <c r="AH945" s="245">
        <f t="shared" si="405"/>
        <v>0</v>
      </c>
      <c r="AI945" s="246"/>
      <c r="AJ945" s="247"/>
      <c r="AK945" s="242"/>
      <c r="AL945" s="247"/>
      <c r="AM945" s="242" t="s">
        <v>311</v>
      </c>
      <c r="AN945" s="248">
        <v>44805</v>
      </c>
      <c r="AO945" s="77"/>
    </row>
    <row r="946" spans="1:41" s="58" customFormat="1" ht="45.75" hidden="1" customHeight="1">
      <c r="A946" s="43">
        <v>1</v>
      </c>
      <c r="B946" s="43">
        <v>6461</v>
      </c>
      <c r="C946" s="43" t="s">
        <v>0</v>
      </c>
      <c r="D946" s="70" t="s">
        <v>12</v>
      </c>
      <c r="E946" s="103">
        <v>44781</v>
      </c>
      <c r="F946" s="43" t="s">
        <v>1924</v>
      </c>
      <c r="G946" s="43">
        <v>527</v>
      </c>
      <c r="H946" s="219"/>
      <c r="I946" s="43"/>
      <c r="J946" s="56"/>
      <c r="K946" s="223"/>
      <c r="L946" s="70"/>
      <c r="M946" s="224"/>
      <c r="N946" s="99" t="s">
        <v>3371</v>
      </c>
      <c r="O946" s="192" t="s">
        <v>59</v>
      </c>
      <c r="P946" s="200">
        <v>1</v>
      </c>
      <c r="Q946" s="240">
        <v>24130.17</v>
      </c>
      <c r="R946" s="42">
        <f>P946*Q946</f>
        <v>24130.17</v>
      </c>
      <c r="S946" s="43" t="s">
        <v>1914</v>
      </c>
      <c r="T946" s="133">
        <f t="shared" ref="T946:AH946" si="406">IF($S946=T$15,$R946,"  ")</f>
        <v>24130.17</v>
      </c>
      <c r="U946" s="133" t="str">
        <f t="shared" si="406"/>
        <v xml:space="preserve">  </v>
      </c>
      <c r="V946" s="133" t="str">
        <f t="shared" si="406"/>
        <v xml:space="preserve">  </v>
      </c>
      <c r="W946" s="133"/>
      <c r="X946" s="133"/>
      <c r="Y946" s="133"/>
      <c r="Z946" s="133" t="str">
        <f t="shared" si="406"/>
        <v xml:space="preserve">  </v>
      </c>
      <c r="AA946" s="133" t="str">
        <f t="shared" si="406"/>
        <v xml:space="preserve">  </v>
      </c>
      <c r="AB946" s="133" t="str">
        <f t="shared" si="406"/>
        <v xml:space="preserve">  </v>
      </c>
      <c r="AC946" s="133" t="str">
        <f t="shared" si="406"/>
        <v xml:space="preserve">  </v>
      </c>
      <c r="AD946" s="133" t="str">
        <f t="shared" si="406"/>
        <v xml:space="preserve">  </v>
      </c>
      <c r="AE946" s="133"/>
      <c r="AF946" s="133" t="str">
        <f t="shared" si="406"/>
        <v xml:space="preserve">  </v>
      </c>
      <c r="AG946" s="133" t="str">
        <f t="shared" si="406"/>
        <v xml:space="preserve">  </v>
      </c>
      <c r="AH946" s="133" t="str">
        <f t="shared" si="406"/>
        <v xml:space="preserve">  </v>
      </c>
      <c r="AI946" s="55"/>
      <c r="AJ946" s="42">
        <f>+T946</f>
        <v>24130.17</v>
      </c>
      <c r="AK946" s="43"/>
      <c r="AL946" s="42">
        <f>R946</f>
        <v>24130.17</v>
      </c>
      <c r="AM946" s="43" t="s">
        <v>2506</v>
      </c>
      <c r="AN946" s="95">
        <v>44805</v>
      </c>
      <c r="AO946" s="77"/>
    </row>
    <row r="947" spans="1:41" s="58" customFormat="1" ht="45.75" hidden="1" customHeight="1">
      <c r="A947" s="43"/>
      <c r="B947" s="43" t="s">
        <v>3370</v>
      </c>
      <c r="C947" s="43" t="s">
        <v>0</v>
      </c>
      <c r="D947" s="70" t="s">
        <v>12</v>
      </c>
      <c r="E947" s="103">
        <v>44781</v>
      </c>
      <c r="F947" s="43" t="s">
        <v>1924</v>
      </c>
      <c r="G947" s="43">
        <v>827</v>
      </c>
      <c r="H947" s="219"/>
      <c r="I947" s="43"/>
      <c r="J947" s="56"/>
      <c r="K947" s="223"/>
      <c r="L947" s="70"/>
      <c r="M947" s="224"/>
      <c r="N947" s="99" t="s">
        <v>2798</v>
      </c>
      <c r="O947" s="192" t="s">
        <v>59</v>
      </c>
      <c r="P947" s="200">
        <v>1</v>
      </c>
      <c r="Q947" s="167">
        <v>19620</v>
      </c>
      <c r="R947" s="42">
        <f>P947*Q947</f>
        <v>19620</v>
      </c>
      <c r="S947" s="43" t="s">
        <v>1914</v>
      </c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55"/>
      <c r="AJ947" s="42"/>
      <c r="AK947" s="43"/>
      <c r="AL947" s="42"/>
      <c r="AM947" s="43"/>
      <c r="AN947" s="95">
        <v>44805</v>
      </c>
      <c r="AO947" s="77"/>
    </row>
    <row r="948" spans="1:41" s="58" customFormat="1" ht="15.6" hidden="1">
      <c r="A948" s="242"/>
      <c r="B948" s="242"/>
      <c r="C948" s="242" t="s">
        <v>2497</v>
      </c>
      <c r="D948" s="243"/>
      <c r="E948" s="242"/>
      <c r="F948" s="242"/>
      <c r="G948" s="242"/>
      <c r="H948" s="242"/>
      <c r="I948" s="242"/>
      <c r="J948" s="57"/>
      <c r="K948" s="242"/>
      <c r="L948" s="243"/>
      <c r="M948" s="242"/>
      <c r="N948" s="243"/>
      <c r="O948" s="242"/>
      <c r="P948" s="242"/>
      <c r="Q948" s="242"/>
      <c r="R948" s="244">
        <f>SUM(R946:R947)</f>
        <v>43750.17</v>
      </c>
      <c r="S948" s="43" t="s">
        <v>1914</v>
      </c>
      <c r="T948" s="245">
        <f>SUBTOTAL(9,T946:T946)</f>
        <v>0</v>
      </c>
      <c r="U948" s="245">
        <f t="shared" ref="U948:AH948" si="407">SUBTOTAL(9,U946)</f>
        <v>0</v>
      </c>
      <c r="V948" s="245">
        <f t="shared" si="407"/>
        <v>0</v>
      </c>
      <c r="W948" s="245"/>
      <c r="X948" s="245"/>
      <c r="Y948" s="245"/>
      <c r="Z948" s="245">
        <f t="shared" si="407"/>
        <v>0</v>
      </c>
      <c r="AA948" s="245">
        <f t="shared" si="407"/>
        <v>0</v>
      </c>
      <c r="AB948" s="245">
        <f t="shared" si="407"/>
        <v>0</v>
      </c>
      <c r="AC948" s="245">
        <f t="shared" si="407"/>
        <v>0</v>
      </c>
      <c r="AD948" s="245">
        <f t="shared" si="407"/>
        <v>0</v>
      </c>
      <c r="AE948" s="245"/>
      <c r="AF948" s="245">
        <f t="shared" si="407"/>
        <v>0</v>
      </c>
      <c r="AG948" s="245">
        <f t="shared" si="407"/>
        <v>0</v>
      </c>
      <c r="AH948" s="245">
        <f t="shared" si="407"/>
        <v>0</v>
      </c>
      <c r="AI948" s="246"/>
      <c r="AJ948" s="247"/>
      <c r="AK948" s="242"/>
      <c r="AL948" s="247"/>
      <c r="AM948" s="242" t="s">
        <v>311</v>
      </c>
      <c r="AN948" s="248">
        <v>44805</v>
      </c>
      <c r="AO948" s="77"/>
    </row>
    <row r="949" spans="1:41" s="58" customFormat="1" ht="15.6" hidden="1">
      <c r="A949" s="43"/>
      <c r="B949" s="101"/>
      <c r="C949" s="101"/>
      <c r="D949" s="102"/>
      <c r="E949" s="103"/>
      <c r="F949" s="101"/>
      <c r="G949" s="101"/>
      <c r="H949" s="43"/>
      <c r="I949" s="103"/>
      <c r="J949" s="56"/>
      <c r="K949" s="240" t="s">
        <v>2621</v>
      </c>
      <c r="L949" s="70"/>
      <c r="M949" s="43"/>
      <c r="N949" s="99"/>
      <c r="O949" s="70"/>
      <c r="P949" s="117"/>
      <c r="Q949" s="117"/>
      <c r="R949" s="42">
        <f t="shared" ref="R949" si="408">P949*Q949</f>
        <v>0</v>
      </c>
      <c r="S949" s="101" t="s">
        <v>1915</v>
      </c>
      <c r="T949" s="229" t="str">
        <f t="shared" ref="T949:AH949" si="409">IF($S949=T$15,$R949,"  ")</f>
        <v xml:space="preserve">  </v>
      </c>
      <c r="U949" s="229">
        <f t="shared" si="409"/>
        <v>0</v>
      </c>
      <c r="V949" s="229" t="str">
        <f t="shared" si="409"/>
        <v xml:space="preserve">  </v>
      </c>
      <c r="W949" s="229"/>
      <c r="X949" s="229"/>
      <c r="Y949" s="229"/>
      <c r="Z949" s="229" t="str">
        <f t="shared" si="409"/>
        <v xml:space="preserve">  </v>
      </c>
      <c r="AA949" s="229" t="str">
        <f t="shared" si="409"/>
        <v xml:space="preserve">  </v>
      </c>
      <c r="AB949" s="229" t="str">
        <f t="shared" si="409"/>
        <v xml:space="preserve">  </v>
      </c>
      <c r="AC949" s="229" t="str">
        <f t="shared" si="409"/>
        <v xml:space="preserve">  </v>
      </c>
      <c r="AD949" s="229" t="str">
        <f t="shared" si="409"/>
        <v xml:space="preserve">  </v>
      </c>
      <c r="AE949" s="229"/>
      <c r="AF949" s="229" t="str">
        <f t="shared" si="409"/>
        <v xml:space="preserve">  </v>
      </c>
      <c r="AG949" s="229" t="str">
        <f t="shared" si="409"/>
        <v xml:space="preserve">  </v>
      </c>
      <c r="AH949" s="229" t="str">
        <f t="shared" si="409"/>
        <v xml:space="preserve">  </v>
      </c>
      <c r="AI949" s="249"/>
      <c r="AJ949" s="42" t="str">
        <f>+T949</f>
        <v xml:space="preserve">  </v>
      </c>
      <c r="AK949" s="101"/>
      <c r="AL949" s="46">
        <f>R949</f>
        <v>0</v>
      </c>
      <c r="AM949" s="101" t="s">
        <v>311</v>
      </c>
      <c r="AN949" s="95">
        <v>44805</v>
      </c>
      <c r="AO949" s="77"/>
    </row>
    <row r="950" spans="1:41" s="58" customFormat="1" ht="15.6" hidden="1">
      <c r="A950" s="242"/>
      <c r="B950" s="242"/>
      <c r="C950" s="242" t="s">
        <v>1953</v>
      </c>
      <c r="D950" s="243"/>
      <c r="E950" s="242"/>
      <c r="F950" s="242"/>
      <c r="G950" s="242"/>
      <c r="H950" s="242"/>
      <c r="I950" s="242"/>
      <c r="J950" s="57"/>
      <c r="K950" s="242"/>
      <c r="L950" s="243"/>
      <c r="M950" s="242"/>
      <c r="N950" s="243"/>
      <c r="O950" s="242"/>
      <c r="P950" s="242"/>
      <c r="Q950" s="242"/>
      <c r="R950" s="244">
        <f>SUM(R949:R949)</f>
        <v>0</v>
      </c>
      <c r="S950" s="242"/>
      <c r="T950" s="245">
        <f t="shared" ref="T950:AH950" si="410">SUBTOTAL(9,T949:T949)</f>
        <v>0</v>
      </c>
      <c r="U950" s="245">
        <f t="shared" si="410"/>
        <v>0</v>
      </c>
      <c r="V950" s="245">
        <f t="shared" si="410"/>
        <v>0</v>
      </c>
      <c r="W950" s="245"/>
      <c r="X950" s="245"/>
      <c r="Y950" s="245"/>
      <c r="Z950" s="245">
        <f t="shared" si="410"/>
        <v>0</v>
      </c>
      <c r="AA950" s="245">
        <f t="shared" si="410"/>
        <v>0</v>
      </c>
      <c r="AB950" s="245">
        <f t="shared" si="410"/>
        <v>0</v>
      </c>
      <c r="AC950" s="245">
        <f t="shared" si="410"/>
        <v>0</v>
      </c>
      <c r="AD950" s="245">
        <f t="shared" si="410"/>
        <v>0</v>
      </c>
      <c r="AE950" s="245"/>
      <c r="AF950" s="245">
        <f t="shared" si="410"/>
        <v>0</v>
      </c>
      <c r="AG950" s="245">
        <f t="shared" si="410"/>
        <v>0</v>
      </c>
      <c r="AH950" s="245">
        <f t="shared" si="410"/>
        <v>0</v>
      </c>
      <c r="AI950" s="246"/>
      <c r="AJ950" s="247"/>
      <c r="AK950" s="242"/>
      <c r="AL950" s="247"/>
      <c r="AM950" s="242" t="s">
        <v>311</v>
      </c>
      <c r="AN950" s="248">
        <v>44805</v>
      </c>
      <c r="AO950" s="77"/>
    </row>
    <row r="951" spans="1:41" s="58" customFormat="1" ht="15.6" hidden="1">
      <c r="A951" s="43"/>
      <c r="B951" s="43"/>
      <c r="C951" s="43"/>
      <c r="D951" s="70"/>
      <c r="E951" s="103"/>
      <c r="F951" s="43"/>
      <c r="G951" s="43"/>
      <c r="H951" s="219"/>
      <c r="I951" s="103"/>
      <c r="J951" s="56"/>
      <c r="K951" s="223"/>
      <c r="L951" s="70"/>
      <c r="M951" s="224"/>
      <c r="N951" s="70"/>
      <c r="O951" s="43"/>
      <c r="P951" s="250"/>
      <c r="Q951" s="55"/>
      <c r="R951" s="42">
        <f t="shared" ref="R951" si="411">P951*Q951</f>
        <v>0</v>
      </c>
      <c r="S951" s="43"/>
      <c r="T951" s="42" t="str">
        <f t="shared" ref="T951:AH951" si="412">IF($S951=T$15,$R951,"  ")</f>
        <v xml:space="preserve">  </v>
      </c>
      <c r="U951" s="42" t="str">
        <f t="shared" si="412"/>
        <v xml:space="preserve">  </v>
      </c>
      <c r="V951" s="42" t="str">
        <f t="shared" si="412"/>
        <v xml:space="preserve">  </v>
      </c>
      <c r="W951" s="42"/>
      <c r="X951" s="42"/>
      <c r="Y951" s="42"/>
      <c r="Z951" s="42" t="str">
        <f t="shared" si="412"/>
        <v xml:space="preserve">  </v>
      </c>
      <c r="AA951" s="42" t="str">
        <f t="shared" si="412"/>
        <v xml:space="preserve">  </v>
      </c>
      <c r="AB951" s="42" t="str">
        <f t="shared" si="412"/>
        <v xml:space="preserve">  </v>
      </c>
      <c r="AC951" s="42" t="str">
        <f t="shared" si="412"/>
        <v xml:space="preserve">  </v>
      </c>
      <c r="AD951" s="42" t="str">
        <f t="shared" si="412"/>
        <v xml:space="preserve">  </v>
      </c>
      <c r="AE951" s="42"/>
      <c r="AF951" s="42" t="str">
        <f t="shared" si="412"/>
        <v xml:space="preserve">  </v>
      </c>
      <c r="AG951" s="42" t="str">
        <f t="shared" si="412"/>
        <v xml:space="preserve">  </v>
      </c>
      <c r="AH951" s="42" t="str">
        <f t="shared" si="412"/>
        <v xml:space="preserve">  </v>
      </c>
      <c r="AI951" s="55"/>
      <c r="AJ951" s="42">
        <f t="shared" ref="AJ951" si="413">R951</f>
        <v>0</v>
      </c>
      <c r="AK951" s="43"/>
      <c r="AL951" s="42">
        <f>R951</f>
        <v>0</v>
      </c>
      <c r="AM951" s="43" t="s">
        <v>311</v>
      </c>
      <c r="AN951" s="95">
        <v>44805</v>
      </c>
      <c r="AO951" s="77"/>
    </row>
    <row r="952" spans="1:41" s="58" customFormat="1" ht="15.6" hidden="1">
      <c r="A952" s="242"/>
      <c r="B952" s="242"/>
      <c r="C952" s="242" t="s">
        <v>2172</v>
      </c>
      <c r="D952" s="243"/>
      <c r="E952" s="242"/>
      <c r="F952" s="242"/>
      <c r="G952" s="242"/>
      <c r="H952" s="242"/>
      <c r="I952" s="242"/>
      <c r="J952" s="57"/>
      <c r="K952" s="242"/>
      <c r="L952" s="243"/>
      <c r="M952" s="242"/>
      <c r="N952" s="243"/>
      <c r="O952" s="242"/>
      <c r="P952" s="242"/>
      <c r="Q952" s="242"/>
      <c r="R952" s="244">
        <f>SUM(R951:R951)</f>
        <v>0</v>
      </c>
      <c r="S952" s="242"/>
      <c r="T952" s="245">
        <f t="shared" ref="T952:AH952" si="414">SUBTOTAL(9,T951:T951)</f>
        <v>0</v>
      </c>
      <c r="U952" s="245">
        <f t="shared" si="414"/>
        <v>0</v>
      </c>
      <c r="V952" s="245">
        <f t="shared" si="414"/>
        <v>0</v>
      </c>
      <c r="W952" s="245"/>
      <c r="X952" s="245"/>
      <c r="Y952" s="245"/>
      <c r="Z952" s="245">
        <f t="shared" si="414"/>
        <v>0</v>
      </c>
      <c r="AA952" s="245">
        <f t="shared" si="414"/>
        <v>0</v>
      </c>
      <c r="AB952" s="245">
        <f t="shared" si="414"/>
        <v>0</v>
      </c>
      <c r="AC952" s="245">
        <f t="shared" si="414"/>
        <v>0</v>
      </c>
      <c r="AD952" s="245">
        <f t="shared" si="414"/>
        <v>0</v>
      </c>
      <c r="AE952" s="245"/>
      <c r="AF952" s="245">
        <f t="shared" si="414"/>
        <v>0</v>
      </c>
      <c r="AG952" s="245">
        <f t="shared" si="414"/>
        <v>0</v>
      </c>
      <c r="AH952" s="245">
        <f t="shared" si="414"/>
        <v>0</v>
      </c>
      <c r="AI952" s="246"/>
      <c r="AJ952" s="247"/>
      <c r="AK952" s="242"/>
      <c r="AL952" s="247"/>
      <c r="AM952" s="242" t="s">
        <v>311</v>
      </c>
      <c r="AN952" s="248">
        <v>44805</v>
      </c>
      <c r="AO952" s="77"/>
    </row>
    <row r="953" spans="1:41" s="58" customFormat="1" ht="30" hidden="1">
      <c r="A953" s="43">
        <v>1</v>
      </c>
      <c r="B953" s="43">
        <v>6461</v>
      </c>
      <c r="C953" s="43" t="s">
        <v>2497</v>
      </c>
      <c r="D953" s="70" t="s">
        <v>2498</v>
      </c>
      <c r="E953" s="103">
        <v>44819</v>
      </c>
      <c r="F953" s="43" t="s">
        <v>1924</v>
      </c>
      <c r="G953" s="43">
        <v>527</v>
      </c>
      <c r="H953" s="219"/>
      <c r="I953" s="103"/>
      <c r="J953" s="56"/>
      <c r="K953" s="223"/>
      <c r="L953" s="99" t="s">
        <v>2306</v>
      </c>
      <c r="M953" s="224"/>
      <c r="N953" s="70" t="s">
        <v>2502</v>
      </c>
      <c r="O953" s="43" t="s">
        <v>31</v>
      </c>
      <c r="P953" s="43">
        <v>1</v>
      </c>
      <c r="Q953" s="55">
        <v>3270</v>
      </c>
      <c r="R953" s="42">
        <f t="shared" ref="R953" si="415">P953*Q953</f>
        <v>3270</v>
      </c>
      <c r="S953" s="43" t="s">
        <v>1914</v>
      </c>
      <c r="T953" s="133">
        <f t="shared" ref="T953:AH953" si="416">IF($S953=T$15,$R953,"  ")</f>
        <v>3270</v>
      </c>
      <c r="U953" s="133" t="str">
        <f t="shared" si="416"/>
        <v xml:space="preserve">  </v>
      </c>
      <c r="V953" s="133" t="str">
        <f t="shared" si="416"/>
        <v xml:space="preserve">  </v>
      </c>
      <c r="W953" s="133"/>
      <c r="X953" s="133"/>
      <c r="Y953" s="133"/>
      <c r="Z953" s="133" t="str">
        <f t="shared" si="416"/>
        <v xml:space="preserve">  </v>
      </c>
      <c r="AA953" s="133" t="str">
        <f t="shared" si="416"/>
        <v xml:space="preserve">  </v>
      </c>
      <c r="AB953" s="133" t="str">
        <f t="shared" si="416"/>
        <v xml:space="preserve">  </v>
      </c>
      <c r="AC953" s="133" t="str">
        <f t="shared" si="416"/>
        <v xml:space="preserve">  </v>
      </c>
      <c r="AD953" s="133" t="str">
        <f t="shared" si="416"/>
        <v xml:space="preserve">  </v>
      </c>
      <c r="AE953" s="133"/>
      <c r="AF953" s="133" t="str">
        <f t="shared" si="416"/>
        <v xml:space="preserve">  </v>
      </c>
      <c r="AG953" s="133" t="str">
        <f t="shared" si="416"/>
        <v xml:space="preserve">  </v>
      </c>
      <c r="AH953" s="133" t="str">
        <f t="shared" si="416"/>
        <v xml:space="preserve">  </v>
      </c>
      <c r="AI953" s="55"/>
      <c r="AJ953" s="43">
        <f>R953</f>
        <v>3270</v>
      </c>
      <c r="AK953" s="43"/>
      <c r="AL953" s="42">
        <f>R953</f>
        <v>3270</v>
      </c>
      <c r="AM953" s="43" t="s">
        <v>2506</v>
      </c>
      <c r="AN953" s="95">
        <v>44805</v>
      </c>
      <c r="AO953" s="77"/>
    </row>
    <row r="954" spans="1:41" s="58" customFormat="1" ht="45.75" hidden="1" customHeight="1">
      <c r="A954" s="43"/>
      <c r="B954" s="43">
        <v>6452</v>
      </c>
      <c r="C954" s="43" t="s">
        <v>2497</v>
      </c>
      <c r="D954" s="70" t="s">
        <v>2498</v>
      </c>
      <c r="E954" s="103">
        <v>44819</v>
      </c>
      <c r="F954" s="43" t="s">
        <v>1924</v>
      </c>
      <c r="G954" s="43">
        <v>526</v>
      </c>
      <c r="H954" s="219"/>
      <c r="I954" s="103"/>
      <c r="J954" s="56"/>
      <c r="K954" s="223"/>
      <c r="L954" s="99" t="s">
        <v>2306</v>
      </c>
      <c r="M954" s="224"/>
      <c r="N954" s="70" t="s">
        <v>2502</v>
      </c>
      <c r="O954" s="43" t="s">
        <v>31</v>
      </c>
      <c r="P954" s="43">
        <v>1</v>
      </c>
      <c r="Q954" s="55">
        <v>3270</v>
      </c>
      <c r="R954" s="42">
        <f t="shared" ref="R954" si="417">P954*Q954</f>
        <v>3270</v>
      </c>
      <c r="S954" s="43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55"/>
      <c r="AJ954" s="43"/>
      <c r="AK954" s="43"/>
      <c r="AL954" s="42"/>
      <c r="AM954" s="43" t="s">
        <v>2506</v>
      </c>
      <c r="AN954" s="95">
        <v>44805</v>
      </c>
      <c r="AO954" s="77"/>
    </row>
    <row r="955" spans="1:41" s="58" customFormat="1" ht="15.6" hidden="1">
      <c r="A955" s="242"/>
      <c r="B955" s="242"/>
      <c r="C955" s="242" t="s">
        <v>2799</v>
      </c>
      <c r="D955" s="243"/>
      <c r="E955" s="242"/>
      <c r="F955" s="242"/>
      <c r="G955" s="242"/>
      <c r="H955" s="242"/>
      <c r="I955" s="242"/>
      <c r="J955" s="57"/>
      <c r="K955" s="242"/>
      <c r="L955" s="243"/>
      <c r="M955" s="242"/>
      <c r="N955" s="243"/>
      <c r="O955" s="242"/>
      <c r="P955" s="242"/>
      <c r="Q955" s="242"/>
      <c r="R955" s="244">
        <f>SUM(R953:R954)</f>
        <v>6540</v>
      </c>
      <c r="S955" s="242"/>
      <c r="T955" s="245">
        <f>SUBTOTAL(9,T953)</f>
        <v>0</v>
      </c>
      <c r="U955" s="245">
        <f t="shared" ref="U955:AH955" si="418">SUBTOTAL(9,U953)</f>
        <v>0</v>
      </c>
      <c r="V955" s="245">
        <f t="shared" si="418"/>
        <v>0</v>
      </c>
      <c r="W955" s="245"/>
      <c r="X955" s="245"/>
      <c r="Y955" s="245"/>
      <c r="Z955" s="245">
        <f t="shared" si="418"/>
        <v>0</v>
      </c>
      <c r="AA955" s="245">
        <f t="shared" si="418"/>
        <v>0</v>
      </c>
      <c r="AB955" s="245">
        <f t="shared" si="418"/>
        <v>0</v>
      </c>
      <c r="AC955" s="245">
        <f t="shared" si="418"/>
        <v>0</v>
      </c>
      <c r="AD955" s="245">
        <f t="shared" si="418"/>
        <v>0</v>
      </c>
      <c r="AE955" s="245"/>
      <c r="AF955" s="245">
        <f t="shared" si="418"/>
        <v>0</v>
      </c>
      <c r="AG955" s="245">
        <f t="shared" si="418"/>
        <v>0</v>
      </c>
      <c r="AH955" s="245">
        <f t="shared" si="418"/>
        <v>0</v>
      </c>
      <c r="AI955" s="246"/>
      <c r="AJ955" s="247"/>
      <c r="AK955" s="242"/>
      <c r="AL955" s="247"/>
      <c r="AM955" s="242" t="s">
        <v>311</v>
      </c>
      <c r="AN955" s="248">
        <v>44805</v>
      </c>
      <c r="AO955" s="77"/>
    </row>
    <row r="956" spans="1:41" s="58" customFormat="1" ht="15.6" hidden="1">
      <c r="A956" s="43"/>
      <c r="B956" s="43"/>
      <c r="C956" s="43"/>
      <c r="D956" s="70"/>
      <c r="E956" s="103"/>
      <c r="F956" s="43"/>
      <c r="G956" s="43"/>
      <c r="H956" s="219"/>
      <c r="I956" s="103"/>
      <c r="J956" s="56"/>
      <c r="K956" s="223"/>
      <c r="L956" s="99"/>
      <c r="M956" s="224"/>
      <c r="N956" s="70"/>
      <c r="O956" s="43"/>
      <c r="P956" s="43"/>
      <c r="Q956" s="55"/>
      <c r="R956" s="42">
        <f t="shared" ref="R956" si="419">P956*Q956</f>
        <v>0</v>
      </c>
      <c r="S956" s="43"/>
      <c r="T956" s="133" t="str">
        <f t="shared" ref="T956:AH956" si="420">IF($S956=T$15,$R956,"  ")</f>
        <v xml:space="preserve">  </v>
      </c>
      <c r="U956" s="133" t="str">
        <f t="shared" si="420"/>
        <v xml:space="preserve">  </v>
      </c>
      <c r="V956" s="133" t="str">
        <f t="shared" si="420"/>
        <v xml:space="preserve">  </v>
      </c>
      <c r="W956" s="133"/>
      <c r="X956" s="133"/>
      <c r="Y956" s="133"/>
      <c r="Z956" s="133" t="str">
        <f t="shared" si="420"/>
        <v xml:space="preserve">  </v>
      </c>
      <c r="AA956" s="133" t="str">
        <f t="shared" si="420"/>
        <v xml:space="preserve">  </v>
      </c>
      <c r="AB956" s="133" t="str">
        <f t="shared" si="420"/>
        <v xml:space="preserve">  </v>
      </c>
      <c r="AC956" s="133" t="str">
        <f t="shared" si="420"/>
        <v xml:space="preserve">  </v>
      </c>
      <c r="AD956" s="133" t="str">
        <f t="shared" si="420"/>
        <v xml:space="preserve">  </v>
      </c>
      <c r="AE956" s="133"/>
      <c r="AF956" s="133" t="str">
        <f t="shared" si="420"/>
        <v xml:space="preserve">  </v>
      </c>
      <c r="AG956" s="133" t="str">
        <f t="shared" si="420"/>
        <v xml:space="preserve">  </v>
      </c>
      <c r="AH956" s="133" t="str">
        <f t="shared" si="420"/>
        <v xml:space="preserve">  </v>
      </c>
      <c r="AI956" s="55"/>
      <c r="AJ956" s="42">
        <f>R956</f>
        <v>0</v>
      </c>
      <c r="AK956" s="43"/>
      <c r="AL956" s="42">
        <f>R956</f>
        <v>0</v>
      </c>
      <c r="AM956" s="43" t="s">
        <v>311</v>
      </c>
      <c r="AN956" s="95">
        <v>44805</v>
      </c>
      <c r="AO956" s="77"/>
    </row>
    <row r="957" spans="1:41" s="58" customFormat="1" ht="15.6" hidden="1">
      <c r="A957" s="242"/>
      <c r="B957" s="242"/>
      <c r="C957" s="242" t="s">
        <v>1953</v>
      </c>
      <c r="D957" s="243"/>
      <c r="E957" s="242"/>
      <c r="F957" s="242"/>
      <c r="G957" s="242"/>
      <c r="H957" s="242"/>
      <c r="I957" s="242"/>
      <c r="J957" s="57"/>
      <c r="K957" s="242"/>
      <c r="L957" s="243"/>
      <c r="M957" s="242"/>
      <c r="N957" s="243"/>
      <c r="O957" s="242"/>
      <c r="P957" s="242"/>
      <c r="Q957" s="242"/>
      <c r="R957" s="244">
        <f>SUM(R956:R956)</f>
        <v>0</v>
      </c>
      <c r="S957" s="242"/>
      <c r="T957" s="245">
        <f t="shared" ref="T957:AH957" si="421">SUBTOTAL(9,T956:T956)</f>
        <v>0</v>
      </c>
      <c r="U957" s="245">
        <f t="shared" si="421"/>
        <v>0</v>
      </c>
      <c r="V957" s="245">
        <f t="shared" si="421"/>
        <v>0</v>
      </c>
      <c r="W957" s="245"/>
      <c r="X957" s="245"/>
      <c r="Y957" s="245"/>
      <c r="Z957" s="245">
        <f t="shared" si="421"/>
        <v>0</v>
      </c>
      <c r="AA957" s="245">
        <f t="shared" si="421"/>
        <v>0</v>
      </c>
      <c r="AB957" s="245">
        <f t="shared" si="421"/>
        <v>0</v>
      </c>
      <c r="AC957" s="245">
        <f t="shared" si="421"/>
        <v>0</v>
      </c>
      <c r="AD957" s="245">
        <f t="shared" si="421"/>
        <v>0</v>
      </c>
      <c r="AE957" s="245"/>
      <c r="AF957" s="245">
        <f t="shared" si="421"/>
        <v>0</v>
      </c>
      <c r="AG957" s="245">
        <f t="shared" si="421"/>
        <v>0</v>
      </c>
      <c r="AH957" s="245">
        <f t="shared" si="421"/>
        <v>0</v>
      </c>
      <c r="AI957" s="246"/>
      <c r="AJ957" s="247"/>
      <c r="AK957" s="242"/>
      <c r="AL957" s="247"/>
      <c r="AM957" s="242" t="s">
        <v>311</v>
      </c>
      <c r="AN957" s="248">
        <v>44805</v>
      </c>
      <c r="AO957" s="77"/>
    </row>
    <row r="958" spans="1:41" s="58" customFormat="1" ht="15.6" hidden="1">
      <c r="A958" s="43"/>
      <c r="B958" s="43"/>
      <c r="C958" s="43"/>
      <c r="D958" s="70"/>
      <c r="E958" s="103"/>
      <c r="F958" s="43"/>
      <c r="G958" s="43"/>
      <c r="H958" s="219"/>
      <c r="I958" s="103"/>
      <c r="J958" s="56"/>
      <c r="K958" s="223"/>
      <c r="L958" s="99"/>
      <c r="M958" s="224"/>
      <c r="N958" s="70"/>
      <c r="O958" s="43"/>
      <c r="P958" s="43"/>
      <c r="Q958" s="55"/>
      <c r="R958" s="42">
        <f t="shared" ref="R958" si="422">P958*Q958</f>
        <v>0</v>
      </c>
      <c r="S958" s="43"/>
      <c r="T958" s="133" t="str">
        <f t="shared" ref="T958:AH958" si="423">IF($S958=T$15,$R958,"  ")</f>
        <v xml:space="preserve">  </v>
      </c>
      <c r="U958" s="133" t="str">
        <f t="shared" si="423"/>
        <v xml:space="preserve">  </v>
      </c>
      <c r="V958" s="133" t="str">
        <f t="shared" si="423"/>
        <v xml:space="preserve">  </v>
      </c>
      <c r="W958" s="133"/>
      <c r="X958" s="133"/>
      <c r="Y958" s="133"/>
      <c r="Z958" s="133" t="str">
        <f t="shared" si="423"/>
        <v xml:space="preserve">  </v>
      </c>
      <c r="AA958" s="133" t="str">
        <f t="shared" si="423"/>
        <v xml:space="preserve">  </v>
      </c>
      <c r="AB958" s="133" t="str">
        <f t="shared" si="423"/>
        <v xml:space="preserve">  </v>
      </c>
      <c r="AC958" s="133" t="str">
        <f t="shared" si="423"/>
        <v xml:space="preserve">  </v>
      </c>
      <c r="AD958" s="133" t="str">
        <f t="shared" si="423"/>
        <v xml:space="preserve">  </v>
      </c>
      <c r="AE958" s="133"/>
      <c r="AF958" s="133" t="str">
        <f t="shared" si="423"/>
        <v xml:space="preserve">  </v>
      </c>
      <c r="AG958" s="133" t="str">
        <f t="shared" si="423"/>
        <v xml:space="preserve">  </v>
      </c>
      <c r="AH958" s="133" t="str">
        <f t="shared" si="423"/>
        <v xml:space="preserve">  </v>
      </c>
      <c r="AI958" s="55"/>
      <c r="AJ958" s="42">
        <f>R958</f>
        <v>0</v>
      </c>
      <c r="AK958" s="43"/>
      <c r="AL958" s="42">
        <f>R958</f>
        <v>0</v>
      </c>
      <c r="AM958" s="43" t="s">
        <v>311</v>
      </c>
      <c r="AN958" s="95">
        <v>44805</v>
      </c>
      <c r="AO958" s="77"/>
    </row>
    <row r="959" spans="1:41" s="58" customFormat="1" ht="15.6" hidden="1">
      <c r="A959" s="242"/>
      <c r="B959" s="242"/>
      <c r="C959" s="242" t="s">
        <v>2172</v>
      </c>
      <c r="D959" s="243"/>
      <c r="E959" s="242"/>
      <c r="F959" s="242"/>
      <c r="G959" s="242"/>
      <c r="H959" s="242"/>
      <c r="I959" s="242"/>
      <c r="J959" s="57"/>
      <c r="K959" s="242"/>
      <c r="L959" s="243"/>
      <c r="M959" s="242"/>
      <c r="N959" s="243"/>
      <c r="O959" s="242"/>
      <c r="P959" s="242"/>
      <c r="Q959" s="242"/>
      <c r="R959" s="244">
        <f>SUM(R958)</f>
        <v>0</v>
      </c>
      <c r="S959" s="242"/>
      <c r="T959" s="245">
        <f>SUBTOTAL(9,T958)</f>
        <v>0</v>
      </c>
      <c r="U959" s="245">
        <f t="shared" ref="U959:AC959" si="424">SUBTOTAL(9,U958)</f>
        <v>0</v>
      </c>
      <c r="V959" s="245">
        <f t="shared" si="424"/>
        <v>0</v>
      </c>
      <c r="W959" s="245"/>
      <c r="X959" s="245"/>
      <c r="Y959" s="245"/>
      <c r="Z959" s="245">
        <f t="shared" si="424"/>
        <v>0</v>
      </c>
      <c r="AA959" s="245">
        <f t="shared" si="424"/>
        <v>0</v>
      </c>
      <c r="AB959" s="245">
        <f t="shared" si="424"/>
        <v>0</v>
      </c>
      <c r="AC959" s="245">
        <f t="shared" si="424"/>
        <v>0</v>
      </c>
      <c r="AD959" s="245">
        <f>SUBTOTAL(9,AD958)</f>
        <v>0</v>
      </c>
      <c r="AE959" s="245"/>
      <c r="AF959" s="245">
        <f t="shared" ref="AF959:AH959" si="425">SUBTOTAL(9,AF958)</f>
        <v>0</v>
      </c>
      <c r="AG959" s="245">
        <f t="shared" si="425"/>
        <v>0</v>
      </c>
      <c r="AH959" s="245">
        <f t="shared" si="425"/>
        <v>0</v>
      </c>
      <c r="AI959" s="246"/>
      <c r="AJ959" s="247"/>
      <c r="AK959" s="242"/>
      <c r="AL959" s="247"/>
      <c r="AM959" s="242" t="s">
        <v>311</v>
      </c>
      <c r="AN959" s="248">
        <v>44805</v>
      </c>
      <c r="AO959" s="77"/>
    </row>
    <row r="960" spans="1:41" s="58" customFormat="1" ht="15.6" hidden="1">
      <c r="A960" s="43"/>
      <c r="B960" s="43"/>
      <c r="C960" s="43"/>
      <c r="D960" s="70"/>
      <c r="E960" s="103"/>
      <c r="F960" s="43"/>
      <c r="G960" s="43"/>
      <c r="H960" s="219"/>
      <c r="I960" s="103"/>
      <c r="J960" s="56"/>
      <c r="K960" s="223"/>
      <c r="L960" s="99"/>
      <c r="M960" s="224"/>
      <c r="N960" s="70"/>
      <c r="O960" s="43"/>
      <c r="P960" s="43"/>
      <c r="Q960" s="55"/>
      <c r="R960" s="42">
        <f t="shared" ref="R960" si="426">P960*Q960</f>
        <v>0</v>
      </c>
      <c r="S960" s="43"/>
      <c r="T960" s="133" t="str">
        <f t="shared" ref="T960:AH960" si="427">IF($S960=T$15,$R960,"  ")</f>
        <v xml:space="preserve">  </v>
      </c>
      <c r="U960" s="133" t="str">
        <f t="shared" si="427"/>
        <v xml:space="preserve">  </v>
      </c>
      <c r="V960" s="133" t="str">
        <f t="shared" si="427"/>
        <v xml:space="preserve">  </v>
      </c>
      <c r="W960" s="133"/>
      <c r="X960" s="133"/>
      <c r="Y960" s="133"/>
      <c r="Z960" s="133" t="str">
        <f t="shared" si="427"/>
        <v xml:space="preserve">  </v>
      </c>
      <c r="AA960" s="133" t="str">
        <f t="shared" si="427"/>
        <v xml:space="preserve">  </v>
      </c>
      <c r="AB960" s="133" t="str">
        <f t="shared" si="427"/>
        <v xml:space="preserve">  </v>
      </c>
      <c r="AC960" s="133" t="str">
        <f t="shared" si="427"/>
        <v xml:space="preserve">  </v>
      </c>
      <c r="AD960" s="133" t="str">
        <f t="shared" si="427"/>
        <v xml:space="preserve">  </v>
      </c>
      <c r="AE960" s="133"/>
      <c r="AF960" s="133" t="str">
        <f t="shared" si="427"/>
        <v xml:space="preserve">  </v>
      </c>
      <c r="AG960" s="133" t="str">
        <f t="shared" si="427"/>
        <v xml:space="preserve">  </v>
      </c>
      <c r="AH960" s="133" t="str">
        <f t="shared" si="427"/>
        <v xml:space="preserve">  </v>
      </c>
      <c r="AI960" s="55"/>
      <c r="AJ960" s="42">
        <f>R960</f>
        <v>0</v>
      </c>
      <c r="AK960" s="43"/>
      <c r="AL960" s="42">
        <f>R960</f>
        <v>0</v>
      </c>
      <c r="AM960" s="43" t="s">
        <v>311</v>
      </c>
      <c r="AN960" s="95">
        <v>44805</v>
      </c>
      <c r="AO960" s="77"/>
    </row>
    <row r="961" spans="1:41" s="58" customFormat="1" ht="15.6" hidden="1">
      <c r="A961" s="242"/>
      <c r="B961" s="242"/>
      <c r="C961" s="242" t="s">
        <v>2308</v>
      </c>
      <c r="D961" s="243"/>
      <c r="E961" s="242"/>
      <c r="F961" s="242"/>
      <c r="G961" s="242"/>
      <c r="H961" s="242"/>
      <c r="I961" s="242"/>
      <c r="J961" s="57"/>
      <c r="K961" s="242"/>
      <c r="L961" s="243"/>
      <c r="M961" s="242"/>
      <c r="N961" s="243"/>
      <c r="O961" s="242"/>
      <c r="P961" s="242"/>
      <c r="Q961" s="242"/>
      <c r="R961" s="244">
        <f>SUM(R960)</f>
        <v>0</v>
      </c>
      <c r="S961" s="242"/>
      <c r="T961" s="245">
        <f>SUBTOTAL(9,T960)</f>
        <v>0</v>
      </c>
      <c r="U961" s="245">
        <f t="shared" ref="U961:AH961" si="428">SUBTOTAL(9,U960)</f>
        <v>0</v>
      </c>
      <c r="V961" s="245">
        <f t="shared" si="428"/>
        <v>0</v>
      </c>
      <c r="W961" s="245"/>
      <c r="X961" s="245"/>
      <c r="Y961" s="245"/>
      <c r="Z961" s="245">
        <f t="shared" si="428"/>
        <v>0</v>
      </c>
      <c r="AA961" s="245">
        <f t="shared" si="428"/>
        <v>0</v>
      </c>
      <c r="AB961" s="245">
        <f t="shared" si="428"/>
        <v>0</v>
      </c>
      <c r="AC961" s="245">
        <f t="shared" si="428"/>
        <v>0</v>
      </c>
      <c r="AD961" s="245">
        <f t="shared" si="428"/>
        <v>0</v>
      </c>
      <c r="AE961" s="245"/>
      <c r="AF961" s="245">
        <f t="shared" si="428"/>
        <v>0</v>
      </c>
      <c r="AG961" s="245">
        <f t="shared" si="428"/>
        <v>0</v>
      </c>
      <c r="AH961" s="245">
        <f t="shared" si="428"/>
        <v>0</v>
      </c>
      <c r="AI961" s="246"/>
      <c r="AJ961" s="247"/>
      <c r="AK961" s="242"/>
      <c r="AL961" s="247"/>
      <c r="AM961" s="242" t="s">
        <v>311</v>
      </c>
      <c r="AN961" s="248">
        <v>44805</v>
      </c>
      <c r="AO961" s="77"/>
    </row>
    <row r="962" spans="1:41" s="58" customFormat="1" ht="15.6" hidden="1">
      <c r="A962" s="43">
        <v>1</v>
      </c>
      <c r="B962" s="43">
        <v>6452</v>
      </c>
      <c r="C962" s="43" t="s">
        <v>10</v>
      </c>
      <c r="D962" s="70" t="s">
        <v>2503</v>
      </c>
      <c r="E962" s="103">
        <v>44819</v>
      </c>
      <c r="F962" s="43" t="s">
        <v>1924</v>
      </c>
      <c r="G962" s="43">
        <v>526</v>
      </c>
      <c r="H962" s="219"/>
      <c r="I962" s="103"/>
      <c r="J962" s="56"/>
      <c r="K962" s="43"/>
      <c r="L962" s="70" t="s">
        <v>2505</v>
      </c>
      <c r="M962" s="219"/>
      <c r="N962" s="70" t="s">
        <v>58</v>
      </c>
      <c r="O962" s="43" t="s">
        <v>2296</v>
      </c>
      <c r="P962" s="202">
        <v>1</v>
      </c>
      <c r="Q962" s="55">
        <v>7085</v>
      </c>
      <c r="R962" s="42">
        <f t="shared" ref="R962" si="429">P962*Q962</f>
        <v>7085</v>
      </c>
      <c r="S962" s="43" t="s">
        <v>1914</v>
      </c>
      <c r="T962" s="133">
        <f t="shared" ref="T962:AC962" si="430">IF($S962=T$15,$R962,"  ")</f>
        <v>7085</v>
      </c>
      <c r="U962" s="133" t="str">
        <f t="shared" si="430"/>
        <v xml:space="preserve">  </v>
      </c>
      <c r="V962" s="133" t="str">
        <f t="shared" si="430"/>
        <v xml:space="preserve">  </v>
      </c>
      <c r="W962" s="133"/>
      <c r="X962" s="133"/>
      <c r="Y962" s="133"/>
      <c r="Z962" s="133" t="str">
        <f t="shared" si="430"/>
        <v xml:space="preserve">  </v>
      </c>
      <c r="AA962" s="133" t="str">
        <f t="shared" si="430"/>
        <v xml:space="preserve">  </v>
      </c>
      <c r="AB962" s="133" t="str">
        <f t="shared" si="430"/>
        <v xml:space="preserve">  </v>
      </c>
      <c r="AC962" s="133" t="str">
        <f t="shared" si="430"/>
        <v xml:space="preserve">  </v>
      </c>
      <c r="AD962" s="133"/>
      <c r="AE962" s="133"/>
      <c r="AF962" s="133" t="str">
        <f>IF($S962=AF$15,$R962,"  ")</f>
        <v xml:space="preserve">  </v>
      </c>
      <c r="AG962" s="133" t="str">
        <f>IF($S962=AG$15,$R962,"  ")</f>
        <v xml:space="preserve">  </v>
      </c>
      <c r="AH962" s="133" t="str">
        <f>IF($S962=AH$15,$R962,"  ")</f>
        <v xml:space="preserve">  </v>
      </c>
      <c r="AI962" s="55"/>
      <c r="AJ962" s="43">
        <f>R962</f>
        <v>7085</v>
      </c>
      <c r="AK962" s="43"/>
      <c r="AL962" s="42">
        <f>R962</f>
        <v>7085</v>
      </c>
      <c r="AM962" s="43">
        <v>18</v>
      </c>
      <c r="AN962" s="95">
        <v>44805</v>
      </c>
      <c r="AO962" s="77"/>
    </row>
    <row r="963" spans="1:41" s="58" customFormat="1" ht="15.6" hidden="1">
      <c r="A963" s="242"/>
      <c r="B963" s="242"/>
      <c r="C963" s="242" t="s">
        <v>2309</v>
      </c>
      <c r="D963" s="243"/>
      <c r="E963" s="242"/>
      <c r="F963" s="242"/>
      <c r="G963" s="242"/>
      <c r="H963" s="242"/>
      <c r="I963" s="242"/>
      <c r="J963" s="57"/>
      <c r="K963" s="242"/>
      <c r="L963" s="243"/>
      <c r="M963" s="242"/>
      <c r="N963" s="243"/>
      <c r="O963" s="242"/>
      <c r="P963" s="242"/>
      <c r="Q963" s="242"/>
      <c r="R963" s="244">
        <f>SUM(R962)</f>
        <v>7085</v>
      </c>
      <c r="S963" s="242"/>
      <c r="T963" s="245">
        <f>SUBTOTAL(9,T962)</f>
        <v>0</v>
      </c>
      <c r="U963" s="245">
        <f t="shared" ref="U963" si="431">SUBTOTAL(9,U962)</f>
        <v>0</v>
      </c>
      <c r="V963" s="245">
        <f>SUBTOTAL(9,V962)</f>
        <v>0</v>
      </c>
      <c r="W963" s="245"/>
      <c r="X963" s="245"/>
      <c r="Y963" s="245"/>
      <c r="Z963" s="245">
        <f t="shared" ref="Z963:AH963" si="432">SUBTOTAL(9,Z962)</f>
        <v>0</v>
      </c>
      <c r="AA963" s="245">
        <f t="shared" si="432"/>
        <v>0</v>
      </c>
      <c r="AB963" s="245">
        <f t="shared" si="432"/>
        <v>0</v>
      </c>
      <c r="AC963" s="245">
        <f t="shared" si="432"/>
        <v>0</v>
      </c>
      <c r="AD963" s="245">
        <f t="shared" si="432"/>
        <v>0</v>
      </c>
      <c r="AE963" s="245"/>
      <c r="AF963" s="245">
        <f t="shared" si="432"/>
        <v>0</v>
      </c>
      <c r="AG963" s="245">
        <f t="shared" si="432"/>
        <v>0</v>
      </c>
      <c r="AH963" s="245">
        <f t="shared" si="432"/>
        <v>0</v>
      </c>
      <c r="AI963" s="246"/>
      <c r="AJ963" s="247"/>
      <c r="AK963" s="242"/>
      <c r="AL963" s="247"/>
      <c r="AM963" s="242" t="s">
        <v>311</v>
      </c>
      <c r="AN963" s="248">
        <v>44805</v>
      </c>
      <c r="AO963" s="77"/>
    </row>
    <row r="964" spans="1:41" s="58" customFormat="1" ht="15.6" hidden="1">
      <c r="A964" s="43">
        <v>1</v>
      </c>
      <c r="B964" s="43">
        <v>2982</v>
      </c>
      <c r="C964" s="43" t="s">
        <v>2209</v>
      </c>
      <c r="D964" s="70" t="s">
        <v>2283</v>
      </c>
      <c r="E964" s="103">
        <v>44816</v>
      </c>
      <c r="F964" s="43" t="s">
        <v>56</v>
      </c>
      <c r="G964" s="43">
        <v>1185</v>
      </c>
      <c r="H964" s="79"/>
      <c r="I964" s="71"/>
      <c r="J964" s="114"/>
      <c r="K964" s="71"/>
      <c r="L964" s="73" t="s">
        <v>2213</v>
      </c>
      <c r="M964" s="79"/>
      <c r="N964" s="70" t="s">
        <v>2288</v>
      </c>
      <c r="O964" s="43" t="s">
        <v>35</v>
      </c>
      <c r="P964" s="202">
        <v>1</v>
      </c>
      <c r="Q964" s="240">
        <v>7587</v>
      </c>
      <c r="R964" s="42">
        <f>P964*Q964</f>
        <v>7587</v>
      </c>
      <c r="S964" s="43" t="s">
        <v>1916</v>
      </c>
      <c r="T964" s="133" t="str">
        <f t="shared" ref="T964:AH964" si="433">IF($S964=T$15,$R964,"  ")</f>
        <v xml:space="preserve">  </v>
      </c>
      <c r="U964" s="133" t="str">
        <f t="shared" si="433"/>
        <v xml:space="preserve">  </v>
      </c>
      <c r="V964" s="133">
        <f t="shared" si="433"/>
        <v>7587</v>
      </c>
      <c r="W964" s="133"/>
      <c r="X964" s="133"/>
      <c r="Y964" s="133"/>
      <c r="Z964" s="133" t="str">
        <f t="shared" si="433"/>
        <v xml:space="preserve">  </v>
      </c>
      <c r="AA964" s="133" t="str">
        <f t="shared" si="433"/>
        <v xml:space="preserve">  </v>
      </c>
      <c r="AB964" s="133" t="str">
        <f t="shared" si="433"/>
        <v xml:space="preserve">  </v>
      </c>
      <c r="AC964" s="133" t="str">
        <f t="shared" si="433"/>
        <v xml:space="preserve">  </v>
      </c>
      <c r="AD964" s="133" t="str">
        <f t="shared" si="433"/>
        <v xml:space="preserve">  </v>
      </c>
      <c r="AE964" s="133"/>
      <c r="AF964" s="133" t="str">
        <f t="shared" si="433"/>
        <v xml:space="preserve">  </v>
      </c>
      <c r="AG964" s="133" t="str">
        <f t="shared" si="433"/>
        <v xml:space="preserve">  </v>
      </c>
      <c r="AH964" s="133" t="str">
        <f t="shared" si="433"/>
        <v xml:space="preserve">  </v>
      </c>
      <c r="AI964" s="55"/>
      <c r="AJ964" s="55">
        <f>R964</f>
        <v>7587</v>
      </c>
      <c r="AK964" s="43"/>
      <c r="AL964" s="42">
        <f>R964</f>
        <v>7587</v>
      </c>
      <c r="AM964" s="43" t="s">
        <v>311</v>
      </c>
      <c r="AN964" s="95">
        <v>44805</v>
      </c>
      <c r="AO964" s="77"/>
    </row>
    <row r="965" spans="1:41" s="58" customFormat="1" ht="15.6" hidden="1">
      <c r="A965" s="242"/>
      <c r="B965" s="242"/>
      <c r="C965" s="242" t="s">
        <v>2311</v>
      </c>
      <c r="D965" s="243"/>
      <c r="E965" s="242"/>
      <c r="F965" s="242"/>
      <c r="G965" s="242"/>
      <c r="H965" s="242"/>
      <c r="I965" s="242"/>
      <c r="J965" s="57"/>
      <c r="K965" s="242"/>
      <c r="L965" s="243"/>
      <c r="M965" s="242"/>
      <c r="N965" s="243"/>
      <c r="O965" s="242"/>
      <c r="P965" s="242"/>
      <c r="Q965" s="242"/>
      <c r="R965" s="244">
        <f>SUM(R964:R964)</f>
        <v>7587</v>
      </c>
      <c r="S965" s="242"/>
      <c r="T965" s="245">
        <f t="shared" ref="T965:AH965" si="434">SUBTOTAL(9,T964:T964)</f>
        <v>0</v>
      </c>
      <c r="U965" s="245">
        <f t="shared" si="434"/>
        <v>0</v>
      </c>
      <c r="V965" s="245">
        <f t="shared" si="434"/>
        <v>0</v>
      </c>
      <c r="W965" s="245"/>
      <c r="X965" s="245"/>
      <c r="Y965" s="245"/>
      <c r="Z965" s="245">
        <f t="shared" si="434"/>
        <v>0</v>
      </c>
      <c r="AA965" s="245">
        <f t="shared" si="434"/>
        <v>0</v>
      </c>
      <c r="AB965" s="245">
        <f t="shared" si="434"/>
        <v>0</v>
      </c>
      <c r="AC965" s="245">
        <f t="shared" si="434"/>
        <v>0</v>
      </c>
      <c r="AD965" s="245">
        <f t="shared" si="434"/>
        <v>0</v>
      </c>
      <c r="AE965" s="245"/>
      <c r="AF965" s="245">
        <f t="shared" si="434"/>
        <v>0</v>
      </c>
      <c r="AG965" s="245">
        <f t="shared" si="434"/>
        <v>0</v>
      </c>
      <c r="AH965" s="245">
        <f t="shared" si="434"/>
        <v>0</v>
      </c>
      <c r="AI965" s="246"/>
      <c r="AJ965" s="247"/>
      <c r="AK965" s="242"/>
      <c r="AL965" s="247"/>
      <c r="AM965" s="242" t="s">
        <v>311</v>
      </c>
      <c r="AN965" s="248">
        <v>44805</v>
      </c>
      <c r="AO965" s="77"/>
    </row>
    <row r="966" spans="1:41" s="58" customFormat="1" ht="15.6" hidden="1">
      <c r="A966" s="242"/>
      <c r="B966" s="242"/>
      <c r="C966" s="242"/>
      <c r="D966" s="243"/>
      <c r="E966" s="242"/>
      <c r="F966" s="242"/>
      <c r="G966" s="242"/>
      <c r="H966" s="242"/>
      <c r="I966" s="242"/>
      <c r="J966" s="57"/>
      <c r="K966" s="242"/>
      <c r="L966" s="243"/>
      <c r="M966" s="242"/>
      <c r="N966" s="243"/>
      <c r="O966" s="242"/>
      <c r="P966" s="242"/>
      <c r="Q966" s="242"/>
      <c r="R966" s="245">
        <f>SUM(R841+R938+R945+R948+R950+R952+R955+R957+R959+R961+R963+R965)</f>
        <v>1166306.1699099999</v>
      </c>
      <c r="S966" s="242"/>
      <c r="T966" s="245">
        <f t="shared" ref="T966:AH966" si="435">SUBTOTAL(9,T831:T965)</f>
        <v>0</v>
      </c>
      <c r="U966" s="245">
        <f t="shared" si="435"/>
        <v>0</v>
      </c>
      <c r="V966" s="245">
        <f t="shared" si="435"/>
        <v>0</v>
      </c>
      <c r="W966" s="245"/>
      <c r="X966" s="245"/>
      <c r="Y966" s="245"/>
      <c r="Z966" s="245">
        <f t="shared" si="435"/>
        <v>0</v>
      </c>
      <c r="AA966" s="245">
        <f t="shared" si="435"/>
        <v>0</v>
      </c>
      <c r="AB966" s="245">
        <f t="shared" si="435"/>
        <v>0</v>
      </c>
      <c r="AC966" s="245">
        <f t="shared" si="435"/>
        <v>0</v>
      </c>
      <c r="AD966" s="245">
        <f t="shared" si="435"/>
        <v>0</v>
      </c>
      <c r="AE966" s="245"/>
      <c r="AF966" s="245">
        <f t="shared" si="435"/>
        <v>0</v>
      </c>
      <c r="AG966" s="245">
        <f t="shared" si="435"/>
        <v>0</v>
      </c>
      <c r="AH966" s="245">
        <f t="shared" si="435"/>
        <v>0</v>
      </c>
      <c r="AI966" s="251">
        <f>SUM(AI831:AI965)</f>
        <v>1050354.3999099999</v>
      </c>
      <c r="AJ966" s="247">
        <f>SUM(AJ831:AJ965)</f>
        <v>93061.76999999999</v>
      </c>
      <c r="AK966" s="242"/>
      <c r="AL966" s="247">
        <f>SUBTOTAL(9,AL831:AL965)</f>
        <v>0</v>
      </c>
      <c r="AM966" s="242" t="s">
        <v>311</v>
      </c>
      <c r="AN966" s="248">
        <v>44805</v>
      </c>
      <c r="AO966" s="77"/>
    </row>
    <row r="967" spans="1:41" s="58" customFormat="1" ht="15.6" hidden="1">
      <c r="A967" s="252"/>
      <c r="B967" s="252"/>
      <c r="C967" s="252"/>
      <c r="D967" s="253"/>
      <c r="E967" s="252"/>
      <c r="F967" s="252"/>
      <c r="G967" s="252"/>
      <c r="H967" s="254"/>
      <c r="I967" s="254"/>
      <c r="J967" s="369"/>
      <c r="K967" s="254"/>
      <c r="L967" s="253"/>
      <c r="M967" s="216"/>
      <c r="N967" s="253"/>
      <c r="O967" s="252"/>
      <c r="P967" s="252"/>
      <c r="Q967" s="252"/>
      <c r="R967" s="255">
        <f>SUM(R842+R939+R946+R949+R951+R953+R956+R958+R960+R962+R964+R966)</f>
        <v>1319578.3399099999</v>
      </c>
      <c r="S967" s="252"/>
      <c r="T967" s="255">
        <f t="shared" ref="T967:AH967" si="436">SUBTOTAL(9,T841:T966)</f>
        <v>0</v>
      </c>
      <c r="U967" s="255">
        <f t="shared" si="436"/>
        <v>0</v>
      </c>
      <c r="V967" s="255">
        <f t="shared" si="436"/>
        <v>0</v>
      </c>
      <c r="W967" s="255"/>
      <c r="X967" s="255"/>
      <c r="Y967" s="255"/>
      <c r="Z967" s="255">
        <f t="shared" si="436"/>
        <v>0</v>
      </c>
      <c r="AA967" s="255">
        <f t="shared" si="436"/>
        <v>0</v>
      </c>
      <c r="AB967" s="255">
        <f t="shared" si="436"/>
        <v>0</v>
      </c>
      <c r="AC967" s="255">
        <f t="shared" si="436"/>
        <v>0</v>
      </c>
      <c r="AD967" s="255">
        <f t="shared" si="436"/>
        <v>0</v>
      </c>
      <c r="AE967" s="255"/>
      <c r="AF967" s="255">
        <f t="shared" si="436"/>
        <v>0</v>
      </c>
      <c r="AG967" s="255">
        <f t="shared" si="436"/>
        <v>0</v>
      </c>
      <c r="AH967" s="255">
        <f t="shared" si="436"/>
        <v>0</v>
      </c>
      <c r="AI967" s="256">
        <f>SUM(AI841:AI966)</f>
        <v>1695725.8098199998</v>
      </c>
      <c r="AJ967" s="257">
        <f>SUM(AJ841:AJ966)</f>
        <v>186123.53999999998</v>
      </c>
      <c r="AK967" s="252"/>
      <c r="AL967" s="257">
        <f>SUBTOTAL(9,AL841:AL966)</f>
        <v>0</v>
      </c>
      <c r="AM967" s="252" t="s">
        <v>311</v>
      </c>
      <c r="AN967" s="258">
        <v>44835</v>
      </c>
      <c r="AO967" s="77"/>
    </row>
    <row r="968" spans="1:41" ht="75.75" hidden="1" customHeight="1">
      <c r="A968" s="216">
        <v>1</v>
      </c>
      <c r="B968" s="43">
        <v>6899</v>
      </c>
      <c r="C968" s="43" t="s">
        <v>0</v>
      </c>
      <c r="D968" s="70" t="s">
        <v>12</v>
      </c>
      <c r="E968" s="103">
        <v>44833</v>
      </c>
      <c r="F968" s="43" t="s">
        <v>1924</v>
      </c>
      <c r="G968" s="43">
        <v>582</v>
      </c>
      <c r="H968" s="43"/>
      <c r="I968" s="103"/>
      <c r="J968" s="56"/>
      <c r="K968" s="43"/>
      <c r="L968" s="99" t="s">
        <v>93</v>
      </c>
      <c r="M968" s="43"/>
      <c r="N968" s="99" t="s">
        <v>92</v>
      </c>
      <c r="O968" s="192" t="s">
        <v>59</v>
      </c>
      <c r="P968" s="259">
        <v>1</v>
      </c>
      <c r="Q968" s="240">
        <v>-393584.47</v>
      </c>
      <c r="R968" s="42">
        <f t="shared" ref="R968" si="437">P968*Q968</f>
        <v>-393584.47</v>
      </c>
      <c r="S968" s="43" t="s">
        <v>1914</v>
      </c>
      <c r="T968" s="133">
        <f>IF($S968=T$15,$R968,"  ")</f>
        <v>-393584.47</v>
      </c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55">
        <f>R968</f>
        <v>-393584.47</v>
      </c>
      <c r="AJ968" s="43"/>
      <c r="AK968" s="43"/>
      <c r="AL968" s="42">
        <f>AI968</f>
        <v>-393584.47</v>
      </c>
      <c r="AM968" s="43">
        <v>18</v>
      </c>
      <c r="AN968" s="258">
        <v>44835</v>
      </c>
      <c r="AO968" s="82"/>
    </row>
    <row r="969" spans="1:41" ht="93.75" hidden="1" customHeight="1">
      <c r="A969" s="216">
        <v>2</v>
      </c>
      <c r="B969" s="43">
        <v>6899</v>
      </c>
      <c r="C969" s="43" t="s">
        <v>0</v>
      </c>
      <c r="D969" s="70" t="s">
        <v>12</v>
      </c>
      <c r="E969" s="103">
        <v>44833</v>
      </c>
      <c r="F969" s="43" t="s">
        <v>1924</v>
      </c>
      <c r="G969" s="43">
        <v>582</v>
      </c>
      <c r="H969" s="43"/>
      <c r="I969" s="103"/>
      <c r="J969" s="56"/>
      <c r="K969" s="43"/>
      <c r="L969" s="99" t="s">
        <v>93</v>
      </c>
      <c r="M969" s="43"/>
      <c r="N969" s="99" t="s">
        <v>92</v>
      </c>
      <c r="O969" s="192" t="s">
        <v>59</v>
      </c>
      <c r="P969" s="259">
        <v>1</v>
      </c>
      <c r="Q969" s="240">
        <v>393584.47</v>
      </c>
      <c r="R969" s="42">
        <v>393584.47</v>
      </c>
      <c r="S969" s="43" t="s">
        <v>1914</v>
      </c>
      <c r="T969" s="133">
        <f>IF($S969=T$15,$R969,"  ")</f>
        <v>393584.47</v>
      </c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55">
        <f>R969</f>
        <v>393584.47</v>
      </c>
      <c r="AJ969" s="43"/>
      <c r="AK969" s="43"/>
      <c r="AL969" s="42">
        <f>AI969</f>
        <v>393584.47</v>
      </c>
      <c r="AM969" s="43"/>
      <c r="AN969" s="258">
        <v>44835</v>
      </c>
      <c r="AO969" s="82"/>
    </row>
    <row r="970" spans="1:41" ht="15.6" hidden="1">
      <c r="A970" s="254">
        <v>3</v>
      </c>
      <c r="B970" s="252"/>
      <c r="C970" s="252" t="s">
        <v>1957</v>
      </c>
      <c r="D970" s="253"/>
      <c r="E970" s="252"/>
      <c r="F970" s="252"/>
      <c r="G970" s="252"/>
      <c r="H970" s="252"/>
      <c r="I970" s="252"/>
      <c r="J970" s="63"/>
      <c r="K970" s="252"/>
      <c r="L970" s="253"/>
      <c r="M970" s="242"/>
      <c r="N970" s="253"/>
      <c r="O970" s="252"/>
      <c r="P970" s="252"/>
      <c r="Q970" s="252"/>
      <c r="R970" s="260">
        <f>SUM(R968:R969)</f>
        <v>0</v>
      </c>
      <c r="S970" s="252"/>
      <c r="T970" s="255">
        <f>SUM(T968:T969)</f>
        <v>0</v>
      </c>
      <c r="U970" s="255">
        <f t="shared" ref="U970:V970" si="438">SUBTOTAL(9,U968)</f>
        <v>0</v>
      </c>
      <c r="V970" s="255">
        <f t="shared" si="438"/>
        <v>0</v>
      </c>
      <c r="W970" s="255"/>
      <c r="X970" s="255"/>
      <c r="Y970" s="255"/>
      <c r="Z970" s="255">
        <f t="shared" ref="Z970:AH970" si="439">SUBTOTAL(9,Z968)</f>
        <v>0</v>
      </c>
      <c r="AA970" s="255">
        <f t="shared" si="439"/>
        <v>0</v>
      </c>
      <c r="AB970" s="255">
        <f t="shared" si="439"/>
        <v>0</v>
      </c>
      <c r="AC970" s="255">
        <f t="shared" si="439"/>
        <v>0</v>
      </c>
      <c r="AD970" s="255">
        <f t="shared" si="439"/>
        <v>0</v>
      </c>
      <c r="AE970" s="255"/>
      <c r="AF970" s="261"/>
      <c r="AG970" s="255">
        <f t="shared" si="439"/>
        <v>0</v>
      </c>
      <c r="AH970" s="255">
        <f t="shared" si="439"/>
        <v>0</v>
      </c>
      <c r="AI970" s="255">
        <f>SUBTOTAL(9,AI968:AI969)</f>
        <v>0</v>
      </c>
      <c r="AJ970" s="257"/>
      <c r="AK970" s="252"/>
      <c r="AL970" s="257"/>
      <c r="AM970" s="252" t="s">
        <v>311</v>
      </c>
      <c r="AN970" s="258">
        <v>44835</v>
      </c>
      <c r="AO970" s="82"/>
    </row>
    <row r="971" spans="1:41" ht="15.6" hidden="1">
      <c r="A971" s="216">
        <v>4</v>
      </c>
      <c r="B971" s="43">
        <v>6414</v>
      </c>
      <c r="C971" s="43" t="s">
        <v>1</v>
      </c>
      <c r="D971" s="70" t="s">
        <v>2909</v>
      </c>
      <c r="E971" s="103">
        <v>44816</v>
      </c>
      <c r="F971" s="43" t="s">
        <v>38</v>
      </c>
      <c r="G971" s="43">
        <v>2379</v>
      </c>
      <c r="H971" s="43">
        <v>10773.4</v>
      </c>
      <c r="I971" s="103">
        <v>44861</v>
      </c>
      <c r="J971" s="56" t="s">
        <v>3399</v>
      </c>
      <c r="K971" s="169" t="s">
        <v>3398</v>
      </c>
      <c r="L971" s="97" t="s">
        <v>2807</v>
      </c>
      <c r="M971" s="103"/>
      <c r="N971" s="70" t="s">
        <v>2808</v>
      </c>
      <c r="O971" s="70" t="s">
        <v>68</v>
      </c>
      <c r="P971" s="199">
        <v>110</v>
      </c>
      <c r="Q971" s="236">
        <v>97.94</v>
      </c>
      <c r="R971" s="42">
        <f>P971*Q971</f>
        <v>10773.4</v>
      </c>
      <c r="S971" s="43" t="s">
        <v>1915</v>
      </c>
      <c r="T971" s="133" t="str">
        <f t="shared" ref="T971:AH976" si="440">IF($S971=T$15,$R971,"  ")</f>
        <v xml:space="preserve">  </v>
      </c>
      <c r="U971" s="133">
        <f t="shared" si="440"/>
        <v>10773.4</v>
      </c>
      <c r="V971" s="133" t="str">
        <f t="shared" si="440"/>
        <v xml:space="preserve">  </v>
      </c>
      <c r="W971" s="133"/>
      <c r="X971" s="133"/>
      <c r="Y971" s="133"/>
      <c r="Z971" s="133" t="str">
        <f t="shared" si="440"/>
        <v xml:space="preserve">  </v>
      </c>
      <c r="AA971" s="133" t="str">
        <f t="shared" si="440"/>
        <v xml:space="preserve">  </v>
      </c>
      <c r="AB971" s="133" t="str">
        <f t="shared" si="440"/>
        <v xml:space="preserve">  </v>
      </c>
      <c r="AC971" s="133" t="str">
        <f t="shared" si="440"/>
        <v xml:space="preserve">  </v>
      </c>
      <c r="AD971" s="133" t="str">
        <f t="shared" si="440"/>
        <v xml:space="preserve">  </v>
      </c>
      <c r="AE971" s="133"/>
      <c r="AF971" s="133" t="str">
        <f t="shared" si="440"/>
        <v xml:space="preserve">  </v>
      </c>
      <c r="AG971" s="133" t="str">
        <f t="shared" si="440"/>
        <v xml:space="preserve">  </v>
      </c>
      <c r="AH971" s="133" t="str">
        <f t="shared" si="440"/>
        <v xml:space="preserve">  </v>
      </c>
      <c r="AI971" s="55">
        <f t="shared" ref="AI971:AI1026" si="441">R971</f>
        <v>10773.4</v>
      </c>
      <c r="AJ971" s="43"/>
      <c r="AK971" s="43">
        <v>2335</v>
      </c>
      <c r="AL971" s="42">
        <f>R971</f>
        <v>10773.4</v>
      </c>
      <c r="AM971" s="43" t="s">
        <v>311</v>
      </c>
      <c r="AN971" s="258">
        <v>44835</v>
      </c>
      <c r="AO971" s="82"/>
    </row>
    <row r="972" spans="1:41" ht="30" hidden="1">
      <c r="A972" s="216">
        <v>5</v>
      </c>
      <c r="B972" s="262">
        <v>7046</v>
      </c>
      <c r="C972" s="262" t="s">
        <v>1</v>
      </c>
      <c r="D972" s="263" t="s">
        <v>2909</v>
      </c>
      <c r="E972" s="264">
        <v>44837</v>
      </c>
      <c r="F972" s="262" t="s">
        <v>38</v>
      </c>
      <c r="G972" s="262">
        <v>2587</v>
      </c>
      <c r="H972" s="167">
        <v>9705</v>
      </c>
      <c r="I972" s="152">
        <v>44867</v>
      </c>
      <c r="J972" s="113" t="s">
        <v>3409</v>
      </c>
      <c r="K972" s="169" t="s">
        <v>3408</v>
      </c>
      <c r="L972" s="97" t="s">
        <v>2809</v>
      </c>
      <c r="M972" s="103"/>
      <c r="N972" s="70" t="s">
        <v>2810</v>
      </c>
      <c r="O972" s="70" t="s">
        <v>68</v>
      </c>
      <c r="P972" s="199">
        <v>20</v>
      </c>
      <c r="Q972" s="236">
        <v>3</v>
      </c>
      <c r="R972" s="42">
        <f>P972*Q972</f>
        <v>60</v>
      </c>
      <c r="S972" s="43" t="s">
        <v>1915</v>
      </c>
      <c r="T972" s="133" t="str">
        <f t="shared" si="440"/>
        <v xml:space="preserve">  </v>
      </c>
      <c r="U972" s="133">
        <f t="shared" si="440"/>
        <v>60</v>
      </c>
      <c r="V972" s="133" t="str">
        <f t="shared" si="440"/>
        <v xml:space="preserve">  </v>
      </c>
      <c r="W972" s="133"/>
      <c r="X972" s="133"/>
      <c r="Y972" s="133"/>
      <c r="Z972" s="133" t="str">
        <f t="shared" si="440"/>
        <v xml:space="preserve">  </v>
      </c>
      <c r="AA972" s="133" t="str">
        <f t="shared" si="440"/>
        <v xml:space="preserve">  </v>
      </c>
      <c r="AB972" s="133" t="str">
        <f t="shared" si="440"/>
        <v xml:space="preserve">  </v>
      </c>
      <c r="AC972" s="133" t="str">
        <f t="shared" si="440"/>
        <v xml:space="preserve">  </v>
      </c>
      <c r="AD972" s="133" t="str">
        <f t="shared" si="440"/>
        <v xml:space="preserve">  </v>
      </c>
      <c r="AE972" s="133"/>
      <c r="AF972" s="133" t="str">
        <f t="shared" si="440"/>
        <v xml:space="preserve">  </v>
      </c>
      <c r="AG972" s="133" t="str">
        <f t="shared" si="440"/>
        <v xml:space="preserve">  </v>
      </c>
      <c r="AH972" s="133" t="str">
        <f t="shared" si="440"/>
        <v xml:space="preserve">  </v>
      </c>
      <c r="AI972" s="55">
        <f t="shared" si="441"/>
        <v>60</v>
      </c>
      <c r="AJ972" s="43"/>
      <c r="AK972" s="71">
        <v>2560</v>
      </c>
      <c r="AL972" s="42">
        <f t="shared" ref="AL972:AL1026" si="442">R972</f>
        <v>60</v>
      </c>
      <c r="AM972" s="43" t="s">
        <v>311</v>
      </c>
      <c r="AN972" s="258">
        <v>44835</v>
      </c>
      <c r="AO972" s="82"/>
    </row>
    <row r="973" spans="1:41" ht="30" hidden="1">
      <c r="A973" s="216">
        <v>6</v>
      </c>
      <c r="B973" s="262">
        <v>7046</v>
      </c>
      <c r="C973" s="262" t="s">
        <v>1</v>
      </c>
      <c r="D973" s="263" t="s">
        <v>2909</v>
      </c>
      <c r="E973" s="264">
        <v>44837</v>
      </c>
      <c r="F973" s="262" t="s">
        <v>38</v>
      </c>
      <c r="G973" s="262">
        <v>2587</v>
      </c>
      <c r="H973" s="167">
        <v>9705</v>
      </c>
      <c r="I973" s="152">
        <v>44867</v>
      </c>
      <c r="J973" s="113" t="s">
        <v>3409</v>
      </c>
      <c r="K973" s="169" t="s">
        <v>3408</v>
      </c>
      <c r="L973" s="97" t="s">
        <v>2809</v>
      </c>
      <c r="M973" s="103"/>
      <c r="N973" s="70" t="s">
        <v>2811</v>
      </c>
      <c r="O973" s="70" t="s">
        <v>68</v>
      </c>
      <c r="P973" s="199">
        <v>5</v>
      </c>
      <c r="Q973" s="236">
        <v>50</v>
      </c>
      <c r="R973" s="42">
        <f t="shared" ref="R973:R974" si="443">P973*Q973</f>
        <v>250</v>
      </c>
      <c r="S973" s="43" t="s">
        <v>1915</v>
      </c>
      <c r="T973" s="133" t="str">
        <f t="shared" si="440"/>
        <v xml:space="preserve">  </v>
      </c>
      <c r="U973" s="133">
        <f t="shared" si="440"/>
        <v>250</v>
      </c>
      <c r="V973" s="133" t="str">
        <f t="shared" si="440"/>
        <v xml:space="preserve">  </v>
      </c>
      <c r="W973" s="133"/>
      <c r="X973" s="133"/>
      <c r="Y973" s="133"/>
      <c r="Z973" s="133" t="str">
        <f t="shared" si="440"/>
        <v xml:space="preserve">  </v>
      </c>
      <c r="AA973" s="133" t="str">
        <f t="shared" si="440"/>
        <v xml:space="preserve">  </v>
      </c>
      <c r="AB973" s="133" t="str">
        <f t="shared" si="440"/>
        <v xml:space="preserve">  </v>
      </c>
      <c r="AC973" s="133" t="str">
        <f t="shared" si="440"/>
        <v xml:space="preserve">  </v>
      </c>
      <c r="AD973" s="133" t="str">
        <f t="shared" si="440"/>
        <v xml:space="preserve">  </v>
      </c>
      <c r="AE973" s="133"/>
      <c r="AF973" s="133" t="str">
        <f t="shared" si="440"/>
        <v xml:space="preserve">  </v>
      </c>
      <c r="AG973" s="133" t="str">
        <f t="shared" si="440"/>
        <v xml:space="preserve">  </v>
      </c>
      <c r="AH973" s="133" t="str">
        <f t="shared" si="440"/>
        <v xml:space="preserve">  </v>
      </c>
      <c r="AI973" s="55">
        <f t="shared" si="441"/>
        <v>250</v>
      </c>
      <c r="AJ973" s="43"/>
      <c r="AK973" s="71">
        <v>2560</v>
      </c>
      <c r="AL973" s="42">
        <f t="shared" si="442"/>
        <v>250</v>
      </c>
      <c r="AM973" s="43" t="s">
        <v>311</v>
      </c>
      <c r="AN973" s="258">
        <v>44835</v>
      </c>
      <c r="AO973" s="82"/>
    </row>
    <row r="974" spans="1:41" ht="30" hidden="1">
      <c r="A974" s="216">
        <v>7</v>
      </c>
      <c r="B974" s="262">
        <v>7046</v>
      </c>
      <c r="C974" s="262" t="s">
        <v>1</v>
      </c>
      <c r="D974" s="263" t="s">
        <v>2909</v>
      </c>
      <c r="E974" s="264">
        <v>44837</v>
      </c>
      <c r="F974" s="262" t="s">
        <v>38</v>
      </c>
      <c r="G974" s="262">
        <v>2587</v>
      </c>
      <c r="H974" s="167">
        <v>9705</v>
      </c>
      <c r="I974" s="152">
        <v>44867</v>
      </c>
      <c r="J974" s="113" t="s">
        <v>3409</v>
      </c>
      <c r="K974" s="169" t="s">
        <v>3408</v>
      </c>
      <c r="L974" s="97" t="s">
        <v>2809</v>
      </c>
      <c r="M974" s="103"/>
      <c r="N974" s="70" t="s">
        <v>2812</v>
      </c>
      <c r="O974" s="70" t="s">
        <v>68</v>
      </c>
      <c r="P974" s="199">
        <v>50</v>
      </c>
      <c r="Q974" s="236">
        <v>55</v>
      </c>
      <c r="R974" s="42">
        <f t="shared" si="443"/>
        <v>2750</v>
      </c>
      <c r="S974" s="43" t="s">
        <v>1915</v>
      </c>
      <c r="T974" s="133" t="str">
        <f t="shared" si="440"/>
        <v xml:space="preserve">  </v>
      </c>
      <c r="U974" s="133">
        <f t="shared" si="440"/>
        <v>2750</v>
      </c>
      <c r="V974" s="133" t="str">
        <f t="shared" si="440"/>
        <v xml:space="preserve">  </v>
      </c>
      <c r="W974" s="133"/>
      <c r="X974" s="133"/>
      <c r="Y974" s="133"/>
      <c r="Z974" s="133" t="str">
        <f t="shared" si="440"/>
        <v xml:space="preserve">  </v>
      </c>
      <c r="AA974" s="133" t="str">
        <f t="shared" si="440"/>
        <v xml:space="preserve">  </v>
      </c>
      <c r="AB974" s="133" t="str">
        <f t="shared" si="440"/>
        <v xml:space="preserve">  </v>
      </c>
      <c r="AC974" s="133" t="str">
        <f t="shared" si="440"/>
        <v xml:space="preserve">  </v>
      </c>
      <c r="AD974" s="133" t="str">
        <f t="shared" si="440"/>
        <v xml:space="preserve">  </v>
      </c>
      <c r="AE974" s="133"/>
      <c r="AF974" s="133" t="str">
        <f t="shared" si="440"/>
        <v xml:space="preserve">  </v>
      </c>
      <c r="AG974" s="133" t="str">
        <f t="shared" si="440"/>
        <v xml:space="preserve">  </v>
      </c>
      <c r="AH974" s="133" t="str">
        <f t="shared" si="440"/>
        <v xml:space="preserve">  </v>
      </c>
      <c r="AI974" s="55">
        <f t="shared" si="441"/>
        <v>2750</v>
      </c>
      <c r="AJ974" s="43"/>
      <c r="AK974" s="71">
        <v>2560</v>
      </c>
      <c r="AL974" s="42">
        <f t="shared" si="442"/>
        <v>2750</v>
      </c>
      <c r="AM974" s="43" t="s">
        <v>311</v>
      </c>
      <c r="AN974" s="258">
        <v>44835</v>
      </c>
      <c r="AO974" s="82"/>
    </row>
    <row r="975" spans="1:41" ht="30" hidden="1">
      <c r="A975" s="216">
        <v>8</v>
      </c>
      <c r="B975" s="262">
        <v>7046</v>
      </c>
      <c r="C975" s="262" t="s">
        <v>1</v>
      </c>
      <c r="D975" s="263" t="s">
        <v>2909</v>
      </c>
      <c r="E975" s="264">
        <v>44837</v>
      </c>
      <c r="F975" s="262" t="s">
        <v>38</v>
      </c>
      <c r="G975" s="262">
        <v>2587</v>
      </c>
      <c r="H975" s="167">
        <v>9705</v>
      </c>
      <c r="I975" s="152">
        <v>44867</v>
      </c>
      <c r="J975" s="113" t="s">
        <v>3409</v>
      </c>
      <c r="K975" s="169" t="s">
        <v>3408</v>
      </c>
      <c r="L975" s="97" t="s">
        <v>2809</v>
      </c>
      <c r="M975" s="103"/>
      <c r="N975" s="70" t="s">
        <v>2813</v>
      </c>
      <c r="O975" s="70" t="s">
        <v>86</v>
      </c>
      <c r="P975" s="199">
        <v>1</v>
      </c>
      <c r="Q975" s="236">
        <v>15</v>
      </c>
      <c r="R975" s="42">
        <f t="shared" ref="R975:R1013" si="444">P975*Q975</f>
        <v>15</v>
      </c>
      <c r="S975" s="43" t="s">
        <v>1915</v>
      </c>
      <c r="T975" s="133" t="str">
        <f t="shared" si="440"/>
        <v xml:space="preserve">  </v>
      </c>
      <c r="U975" s="133">
        <f t="shared" si="440"/>
        <v>15</v>
      </c>
      <c r="V975" s="133" t="str">
        <f t="shared" si="440"/>
        <v xml:space="preserve">  </v>
      </c>
      <c r="W975" s="133"/>
      <c r="X975" s="133"/>
      <c r="Y975" s="133"/>
      <c r="Z975" s="133" t="str">
        <f t="shared" si="440"/>
        <v xml:space="preserve">  </v>
      </c>
      <c r="AA975" s="133" t="str">
        <f t="shared" si="440"/>
        <v xml:space="preserve">  </v>
      </c>
      <c r="AB975" s="133" t="str">
        <f t="shared" si="440"/>
        <v xml:space="preserve">  </v>
      </c>
      <c r="AC975" s="133" t="str">
        <f t="shared" si="440"/>
        <v xml:space="preserve">  </v>
      </c>
      <c r="AD975" s="133" t="str">
        <f t="shared" si="440"/>
        <v xml:space="preserve">  </v>
      </c>
      <c r="AE975" s="133"/>
      <c r="AF975" s="133" t="str">
        <f t="shared" si="440"/>
        <v xml:space="preserve">  </v>
      </c>
      <c r="AG975" s="133" t="str">
        <f t="shared" si="440"/>
        <v xml:space="preserve">  </v>
      </c>
      <c r="AH975" s="133" t="str">
        <f t="shared" si="440"/>
        <v xml:space="preserve">  </v>
      </c>
      <c r="AI975" s="55">
        <f t="shared" si="441"/>
        <v>15</v>
      </c>
      <c r="AJ975" s="43"/>
      <c r="AK975" s="71">
        <v>2560</v>
      </c>
      <c r="AL975" s="42">
        <f t="shared" si="442"/>
        <v>15</v>
      </c>
      <c r="AM975" s="43" t="s">
        <v>311</v>
      </c>
      <c r="AN975" s="258">
        <v>44835</v>
      </c>
      <c r="AO975" s="82"/>
    </row>
    <row r="976" spans="1:41" ht="30" hidden="1">
      <c r="A976" s="216">
        <v>9</v>
      </c>
      <c r="B976" s="262">
        <v>7046</v>
      </c>
      <c r="C976" s="262" t="s">
        <v>1</v>
      </c>
      <c r="D976" s="263" t="s">
        <v>2909</v>
      </c>
      <c r="E976" s="264">
        <v>44837</v>
      </c>
      <c r="F976" s="262" t="s">
        <v>38</v>
      </c>
      <c r="G976" s="262">
        <v>2587</v>
      </c>
      <c r="H976" s="167">
        <v>9705</v>
      </c>
      <c r="I976" s="152">
        <v>44867</v>
      </c>
      <c r="J976" s="113" t="s">
        <v>3409</v>
      </c>
      <c r="K976" s="169" t="s">
        <v>3408</v>
      </c>
      <c r="L976" s="97" t="s">
        <v>2809</v>
      </c>
      <c r="M976" s="103"/>
      <c r="N976" s="70" t="s">
        <v>2814</v>
      </c>
      <c r="O976" s="70" t="s">
        <v>68</v>
      </c>
      <c r="P976" s="199">
        <v>1</v>
      </c>
      <c r="Q976" s="236">
        <v>1500</v>
      </c>
      <c r="R976" s="42">
        <f t="shared" si="444"/>
        <v>1500</v>
      </c>
      <c r="S976" s="43" t="s">
        <v>1915</v>
      </c>
      <c r="T976" s="133" t="str">
        <f t="shared" si="440"/>
        <v xml:space="preserve">  </v>
      </c>
      <c r="U976" s="133">
        <f t="shared" si="440"/>
        <v>1500</v>
      </c>
      <c r="V976" s="133" t="str">
        <f t="shared" si="440"/>
        <v xml:space="preserve">  </v>
      </c>
      <c r="W976" s="133"/>
      <c r="X976" s="133"/>
      <c r="Y976" s="133"/>
      <c r="Z976" s="133" t="str">
        <f t="shared" si="440"/>
        <v xml:space="preserve">  </v>
      </c>
      <c r="AA976" s="133" t="str">
        <f t="shared" si="440"/>
        <v xml:space="preserve">  </v>
      </c>
      <c r="AB976" s="133" t="str">
        <f t="shared" si="440"/>
        <v xml:space="preserve">  </v>
      </c>
      <c r="AC976" s="133" t="str">
        <f t="shared" si="440"/>
        <v xml:space="preserve">  </v>
      </c>
      <c r="AD976" s="133" t="str">
        <f t="shared" si="440"/>
        <v xml:space="preserve">  </v>
      </c>
      <c r="AE976" s="133"/>
      <c r="AF976" s="133" t="str">
        <f t="shared" si="440"/>
        <v xml:space="preserve">  </v>
      </c>
      <c r="AG976" s="133" t="str">
        <f t="shared" si="440"/>
        <v xml:space="preserve">  </v>
      </c>
      <c r="AH976" s="133" t="str">
        <f t="shared" si="440"/>
        <v xml:space="preserve">  </v>
      </c>
      <c r="AI976" s="55">
        <f t="shared" si="441"/>
        <v>1500</v>
      </c>
      <c r="AJ976" s="43"/>
      <c r="AK976" s="71">
        <v>2560</v>
      </c>
      <c r="AL976" s="42">
        <f t="shared" si="442"/>
        <v>1500</v>
      </c>
      <c r="AM976" s="43" t="s">
        <v>311</v>
      </c>
      <c r="AN976" s="258">
        <v>44835</v>
      </c>
      <c r="AO976" s="82"/>
    </row>
    <row r="977" spans="1:41" ht="30" hidden="1">
      <c r="A977" s="216">
        <v>10</v>
      </c>
      <c r="B977" s="43">
        <v>7046</v>
      </c>
      <c r="C977" s="43" t="s">
        <v>1</v>
      </c>
      <c r="D977" s="70" t="s">
        <v>2909</v>
      </c>
      <c r="E977" s="103">
        <v>44837</v>
      </c>
      <c r="F977" s="43" t="s">
        <v>38</v>
      </c>
      <c r="G977" s="43">
        <v>2587</v>
      </c>
      <c r="H977" s="167">
        <v>9705</v>
      </c>
      <c r="I977" s="152">
        <v>44867</v>
      </c>
      <c r="J977" s="113" t="s">
        <v>3409</v>
      </c>
      <c r="K977" s="169" t="s">
        <v>3408</v>
      </c>
      <c r="L977" s="97" t="s">
        <v>2809</v>
      </c>
      <c r="M977" s="103"/>
      <c r="N977" s="70" t="s">
        <v>2815</v>
      </c>
      <c r="O977" s="70" t="s">
        <v>68</v>
      </c>
      <c r="P977" s="199">
        <v>1</v>
      </c>
      <c r="Q977" s="236">
        <v>100</v>
      </c>
      <c r="R977" s="42">
        <f t="shared" si="444"/>
        <v>100</v>
      </c>
      <c r="S977" s="43" t="s">
        <v>1915</v>
      </c>
      <c r="T977" s="133"/>
      <c r="U977" s="133">
        <f t="shared" ref="U977:AC990" si="445">IF($S977=U$15,$R977,"  ")</f>
        <v>100</v>
      </c>
      <c r="V977" s="133" t="str">
        <f t="shared" si="445"/>
        <v xml:space="preserve">  </v>
      </c>
      <c r="W977" s="133"/>
      <c r="X977" s="133"/>
      <c r="Y977" s="133"/>
      <c r="Z977" s="133" t="str">
        <f t="shared" si="445"/>
        <v xml:space="preserve">  </v>
      </c>
      <c r="AA977" s="133" t="str">
        <f t="shared" si="445"/>
        <v xml:space="preserve">  </v>
      </c>
      <c r="AB977" s="133" t="str">
        <f t="shared" si="445"/>
        <v xml:space="preserve">  </v>
      </c>
      <c r="AC977" s="133" t="str">
        <f t="shared" si="445"/>
        <v xml:space="preserve">  </v>
      </c>
      <c r="AD977" s="133"/>
      <c r="AE977" s="133"/>
      <c r="AF977" s="133" t="str">
        <f t="shared" ref="AF977:AF1017" si="446">IF($S977=AF$15,$R977,"  ")</f>
        <v xml:space="preserve">  </v>
      </c>
      <c r="AG977" s="133"/>
      <c r="AH977" s="133"/>
      <c r="AI977" s="55">
        <f t="shared" si="441"/>
        <v>100</v>
      </c>
      <c r="AJ977" s="43"/>
      <c r="AK977" s="71">
        <v>2560</v>
      </c>
      <c r="AL977" s="42">
        <f t="shared" si="442"/>
        <v>100</v>
      </c>
      <c r="AM977" s="43" t="s">
        <v>311</v>
      </c>
      <c r="AN977" s="258">
        <v>44835</v>
      </c>
      <c r="AO977" s="82"/>
    </row>
    <row r="978" spans="1:41" ht="30" hidden="1">
      <c r="A978" s="216">
        <v>11</v>
      </c>
      <c r="B978" s="43">
        <v>7046</v>
      </c>
      <c r="C978" s="43" t="s">
        <v>1</v>
      </c>
      <c r="D978" s="70" t="s">
        <v>2909</v>
      </c>
      <c r="E978" s="103">
        <v>44837</v>
      </c>
      <c r="F978" s="43" t="s">
        <v>38</v>
      </c>
      <c r="G978" s="43">
        <v>2587</v>
      </c>
      <c r="H978" s="167">
        <v>9705</v>
      </c>
      <c r="I978" s="152">
        <v>44867</v>
      </c>
      <c r="J978" s="113" t="s">
        <v>3409</v>
      </c>
      <c r="K978" s="169" t="s">
        <v>3408</v>
      </c>
      <c r="L978" s="97" t="s">
        <v>2809</v>
      </c>
      <c r="M978" s="103"/>
      <c r="N978" s="70" t="s">
        <v>2816</v>
      </c>
      <c r="O978" s="70" t="s">
        <v>68</v>
      </c>
      <c r="P978" s="199">
        <v>50</v>
      </c>
      <c r="Q978" s="236">
        <v>1</v>
      </c>
      <c r="R978" s="42">
        <f t="shared" si="444"/>
        <v>50</v>
      </c>
      <c r="S978" s="43" t="s">
        <v>1915</v>
      </c>
      <c r="T978" s="133"/>
      <c r="U978" s="133">
        <f t="shared" si="445"/>
        <v>50</v>
      </c>
      <c r="V978" s="133" t="str">
        <f t="shared" si="445"/>
        <v xml:space="preserve">  </v>
      </c>
      <c r="W978" s="133"/>
      <c r="X978" s="133"/>
      <c r="Y978" s="133"/>
      <c r="Z978" s="133" t="str">
        <f t="shared" si="445"/>
        <v xml:space="preserve">  </v>
      </c>
      <c r="AA978" s="133" t="str">
        <f t="shared" si="445"/>
        <v xml:space="preserve">  </v>
      </c>
      <c r="AB978" s="133" t="str">
        <f t="shared" si="445"/>
        <v xml:space="preserve">  </v>
      </c>
      <c r="AC978" s="133" t="str">
        <f t="shared" si="445"/>
        <v xml:space="preserve">  </v>
      </c>
      <c r="AD978" s="133"/>
      <c r="AE978" s="133"/>
      <c r="AF978" s="133" t="str">
        <f t="shared" si="446"/>
        <v xml:space="preserve">  </v>
      </c>
      <c r="AG978" s="133"/>
      <c r="AH978" s="133"/>
      <c r="AI978" s="55">
        <f t="shared" si="441"/>
        <v>50</v>
      </c>
      <c r="AJ978" s="43"/>
      <c r="AK978" s="71">
        <v>2560</v>
      </c>
      <c r="AL978" s="42">
        <f t="shared" si="442"/>
        <v>50</v>
      </c>
      <c r="AM978" s="43" t="s">
        <v>311</v>
      </c>
      <c r="AN978" s="258">
        <v>44835</v>
      </c>
      <c r="AO978" s="82"/>
    </row>
    <row r="979" spans="1:41" ht="30" hidden="1">
      <c r="A979" s="216">
        <v>12</v>
      </c>
      <c r="B979" s="43">
        <v>7046</v>
      </c>
      <c r="C979" s="43" t="s">
        <v>1</v>
      </c>
      <c r="D979" s="70" t="s">
        <v>2909</v>
      </c>
      <c r="E979" s="103">
        <v>44837</v>
      </c>
      <c r="F979" s="43" t="s">
        <v>38</v>
      </c>
      <c r="G979" s="43">
        <v>2587</v>
      </c>
      <c r="H979" s="167">
        <v>9705</v>
      </c>
      <c r="I979" s="152">
        <v>44867</v>
      </c>
      <c r="J979" s="113" t="s">
        <v>3409</v>
      </c>
      <c r="K979" s="169" t="s">
        <v>3408</v>
      </c>
      <c r="L979" s="97" t="s">
        <v>2809</v>
      </c>
      <c r="M979" s="103"/>
      <c r="N979" s="70" t="s">
        <v>2817</v>
      </c>
      <c r="O979" s="70" t="s">
        <v>68</v>
      </c>
      <c r="P979" s="199">
        <v>6</v>
      </c>
      <c r="Q979" s="236">
        <v>120</v>
      </c>
      <c r="R979" s="42">
        <f t="shared" si="444"/>
        <v>720</v>
      </c>
      <c r="S979" s="43" t="s">
        <v>1915</v>
      </c>
      <c r="T979" s="133"/>
      <c r="U979" s="133">
        <f t="shared" si="445"/>
        <v>720</v>
      </c>
      <c r="V979" s="133" t="str">
        <f t="shared" si="445"/>
        <v xml:space="preserve">  </v>
      </c>
      <c r="W979" s="133"/>
      <c r="X979" s="133"/>
      <c r="Y979" s="133"/>
      <c r="Z979" s="133" t="str">
        <f t="shared" si="445"/>
        <v xml:space="preserve">  </v>
      </c>
      <c r="AA979" s="133" t="str">
        <f t="shared" si="445"/>
        <v xml:space="preserve">  </v>
      </c>
      <c r="AB979" s="133" t="str">
        <f t="shared" si="445"/>
        <v xml:space="preserve">  </v>
      </c>
      <c r="AC979" s="133" t="str">
        <f t="shared" si="445"/>
        <v xml:space="preserve">  </v>
      </c>
      <c r="AD979" s="133"/>
      <c r="AE979" s="133"/>
      <c r="AF979" s="133" t="str">
        <f t="shared" si="446"/>
        <v xml:space="preserve">  </v>
      </c>
      <c r="AG979" s="133"/>
      <c r="AH979" s="133"/>
      <c r="AI979" s="55">
        <f t="shared" si="441"/>
        <v>720</v>
      </c>
      <c r="AJ979" s="43"/>
      <c r="AK979" s="71">
        <v>2560</v>
      </c>
      <c r="AL979" s="42">
        <f t="shared" si="442"/>
        <v>720</v>
      </c>
      <c r="AM979" s="43" t="s">
        <v>311</v>
      </c>
      <c r="AN979" s="258">
        <v>44835</v>
      </c>
      <c r="AO979" s="82"/>
    </row>
    <row r="980" spans="1:41" ht="30" hidden="1">
      <c r="A980" s="216">
        <v>13</v>
      </c>
      <c r="B980" s="43">
        <v>7046</v>
      </c>
      <c r="C980" s="43" t="s">
        <v>1</v>
      </c>
      <c r="D980" s="70" t="s">
        <v>2909</v>
      </c>
      <c r="E980" s="103">
        <v>44837</v>
      </c>
      <c r="F980" s="43" t="s">
        <v>38</v>
      </c>
      <c r="G980" s="43">
        <v>2587</v>
      </c>
      <c r="H980" s="167">
        <v>9705</v>
      </c>
      <c r="I980" s="152">
        <v>44867</v>
      </c>
      <c r="J980" s="113" t="s">
        <v>3409</v>
      </c>
      <c r="K980" s="169" t="s">
        <v>3408</v>
      </c>
      <c r="L980" s="97" t="s">
        <v>2809</v>
      </c>
      <c r="M980" s="103"/>
      <c r="N980" s="70" t="s">
        <v>2818</v>
      </c>
      <c r="O980" s="70" t="s">
        <v>68</v>
      </c>
      <c r="P980" s="199">
        <v>6</v>
      </c>
      <c r="Q980" s="236">
        <v>10</v>
      </c>
      <c r="R980" s="42">
        <f t="shared" si="444"/>
        <v>60</v>
      </c>
      <c r="S980" s="43" t="s">
        <v>1915</v>
      </c>
      <c r="T980" s="133"/>
      <c r="U980" s="133">
        <f t="shared" si="445"/>
        <v>60</v>
      </c>
      <c r="V980" s="133" t="str">
        <f t="shared" si="445"/>
        <v xml:space="preserve">  </v>
      </c>
      <c r="W980" s="133"/>
      <c r="X980" s="133"/>
      <c r="Y980" s="133"/>
      <c r="Z980" s="133" t="str">
        <f t="shared" si="445"/>
        <v xml:space="preserve">  </v>
      </c>
      <c r="AA980" s="133" t="str">
        <f t="shared" si="445"/>
        <v xml:space="preserve">  </v>
      </c>
      <c r="AB980" s="133" t="str">
        <f t="shared" si="445"/>
        <v xml:space="preserve">  </v>
      </c>
      <c r="AC980" s="133" t="str">
        <f t="shared" si="445"/>
        <v xml:space="preserve">  </v>
      </c>
      <c r="AD980" s="133"/>
      <c r="AE980" s="133"/>
      <c r="AF980" s="133" t="str">
        <f t="shared" si="446"/>
        <v xml:space="preserve">  </v>
      </c>
      <c r="AG980" s="133"/>
      <c r="AH980" s="133"/>
      <c r="AI980" s="55">
        <f t="shared" si="441"/>
        <v>60</v>
      </c>
      <c r="AJ980" s="43"/>
      <c r="AK980" s="71">
        <v>2560</v>
      </c>
      <c r="AL980" s="42">
        <f t="shared" si="442"/>
        <v>60</v>
      </c>
      <c r="AM980" s="43" t="s">
        <v>311</v>
      </c>
      <c r="AN980" s="258">
        <v>44835</v>
      </c>
      <c r="AO980" s="82"/>
    </row>
    <row r="981" spans="1:41" ht="30" hidden="1">
      <c r="A981" s="216">
        <v>14</v>
      </c>
      <c r="B981" s="43">
        <v>6375</v>
      </c>
      <c r="C981" s="43" t="s">
        <v>1</v>
      </c>
      <c r="D981" s="70" t="s">
        <v>2909</v>
      </c>
      <c r="E981" s="103">
        <v>44813</v>
      </c>
      <c r="F981" s="43" t="s">
        <v>38</v>
      </c>
      <c r="G981" s="43">
        <v>2346</v>
      </c>
      <c r="H981" s="167">
        <v>151500</v>
      </c>
      <c r="I981" s="152">
        <v>44860</v>
      </c>
      <c r="J981" s="56" t="s">
        <v>3400</v>
      </c>
      <c r="K981" s="169" t="s">
        <v>3401</v>
      </c>
      <c r="L981" s="97" t="s">
        <v>2819</v>
      </c>
      <c r="M981" s="103"/>
      <c r="N981" s="70" t="s">
        <v>2820</v>
      </c>
      <c r="O981" s="70" t="s">
        <v>68</v>
      </c>
      <c r="P981" s="115">
        <v>20</v>
      </c>
      <c r="Q981" s="236">
        <v>250</v>
      </c>
      <c r="R981" s="42">
        <f t="shared" si="444"/>
        <v>5000</v>
      </c>
      <c r="S981" s="43" t="s">
        <v>1915</v>
      </c>
      <c r="T981" s="133" t="str">
        <f t="shared" ref="T981:T990" si="447">IF($S981=T$15,$R981,"  ")</f>
        <v xml:space="preserve">  </v>
      </c>
      <c r="U981" s="133">
        <f t="shared" si="445"/>
        <v>5000</v>
      </c>
      <c r="V981" s="133" t="str">
        <f t="shared" si="445"/>
        <v xml:space="preserve">  </v>
      </c>
      <c r="W981" s="133"/>
      <c r="X981" s="133"/>
      <c r="Y981" s="133"/>
      <c r="Z981" s="133" t="str">
        <f t="shared" si="445"/>
        <v xml:space="preserve">  </v>
      </c>
      <c r="AA981" s="133" t="str">
        <f t="shared" si="445"/>
        <v xml:space="preserve">  </v>
      </c>
      <c r="AB981" s="133" t="str">
        <f t="shared" si="445"/>
        <v xml:space="preserve">  </v>
      </c>
      <c r="AC981" s="133" t="str">
        <f t="shared" si="445"/>
        <v xml:space="preserve">  </v>
      </c>
      <c r="AD981" s="133" t="str">
        <f t="shared" ref="AD981:AD990" si="448">IF($S981=AD$15,$R981,"  ")</f>
        <v xml:space="preserve">  </v>
      </c>
      <c r="AE981" s="133"/>
      <c r="AF981" s="133" t="str">
        <f t="shared" si="446"/>
        <v xml:space="preserve">  </v>
      </c>
      <c r="AG981" s="133" t="str">
        <f t="shared" ref="AG981:AH990" si="449">IF($S981=AG$15,$R981,"  ")</f>
        <v xml:space="preserve">  </v>
      </c>
      <c r="AH981" s="133" t="str">
        <f t="shared" si="449"/>
        <v xml:space="preserve">  </v>
      </c>
      <c r="AI981" s="55">
        <f t="shared" si="441"/>
        <v>5000</v>
      </c>
      <c r="AJ981" s="43"/>
      <c r="AK981" s="43">
        <v>2364</v>
      </c>
      <c r="AL981" s="42">
        <f t="shared" si="442"/>
        <v>5000</v>
      </c>
      <c r="AM981" s="43" t="s">
        <v>311</v>
      </c>
      <c r="AN981" s="258">
        <v>44835</v>
      </c>
      <c r="AO981" s="82"/>
    </row>
    <row r="982" spans="1:41" ht="30" hidden="1">
      <c r="A982" s="216">
        <v>15</v>
      </c>
      <c r="B982" s="43">
        <v>6375</v>
      </c>
      <c r="C982" s="43" t="s">
        <v>1</v>
      </c>
      <c r="D982" s="70" t="s">
        <v>2909</v>
      </c>
      <c r="E982" s="103">
        <v>44813</v>
      </c>
      <c r="F982" s="43" t="s">
        <v>38</v>
      </c>
      <c r="G982" s="43">
        <v>2346</v>
      </c>
      <c r="H982" s="167">
        <v>30450</v>
      </c>
      <c r="I982" s="152">
        <v>44860</v>
      </c>
      <c r="J982" s="358" t="s">
        <v>3402</v>
      </c>
      <c r="K982" s="169" t="s">
        <v>3401</v>
      </c>
      <c r="L982" s="97" t="s">
        <v>2819</v>
      </c>
      <c r="M982" s="103"/>
      <c r="N982" s="70" t="s">
        <v>2821</v>
      </c>
      <c r="O982" s="70" t="s">
        <v>68</v>
      </c>
      <c r="P982" s="115">
        <v>10</v>
      </c>
      <c r="Q982" s="236">
        <v>250</v>
      </c>
      <c r="R982" s="42">
        <f t="shared" si="444"/>
        <v>2500</v>
      </c>
      <c r="S982" s="43" t="s">
        <v>1915</v>
      </c>
      <c r="T982" s="133" t="str">
        <f t="shared" si="447"/>
        <v xml:space="preserve">  </v>
      </c>
      <c r="U982" s="133">
        <f t="shared" si="445"/>
        <v>2500</v>
      </c>
      <c r="V982" s="133" t="str">
        <f t="shared" si="445"/>
        <v xml:space="preserve">  </v>
      </c>
      <c r="W982" s="133"/>
      <c r="X982" s="133"/>
      <c r="Y982" s="133"/>
      <c r="Z982" s="133" t="str">
        <f t="shared" si="445"/>
        <v xml:space="preserve">  </v>
      </c>
      <c r="AA982" s="133" t="str">
        <f t="shared" si="445"/>
        <v xml:space="preserve">  </v>
      </c>
      <c r="AB982" s="133" t="str">
        <f t="shared" si="445"/>
        <v xml:space="preserve">  </v>
      </c>
      <c r="AC982" s="133" t="str">
        <f t="shared" si="445"/>
        <v xml:space="preserve">  </v>
      </c>
      <c r="AD982" s="133" t="str">
        <f t="shared" si="448"/>
        <v xml:space="preserve">  </v>
      </c>
      <c r="AE982" s="133"/>
      <c r="AF982" s="133" t="str">
        <f t="shared" si="446"/>
        <v xml:space="preserve">  </v>
      </c>
      <c r="AG982" s="133" t="str">
        <f t="shared" si="449"/>
        <v xml:space="preserve">  </v>
      </c>
      <c r="AH982" s="133" t="str">
        <f t="shared" si="449"/>
        <v xml:space="preserve">  </v>
      </c>
      <c r="AI982" s="55">
        <f t="shared" si="441"/>
        <v>2500</v>
      </c>
      <c r="AJ982" s="43"/>
      <c r="AK982" s="43">
        <v>2364</v>
      </c>
      <c r="AL982" s="42">
        <f t="shared" si="442"/>
        <v>2500</v>
      </c>
      <c r="AM982" s="43" t="s">
        <v>311</v>
      </c>
      <c r="AN982" s="258">
        <v>44835</v>
      </c>
      <c r="AO982" s="82"/>
    </row>
    <row r="983" spans="1:41" ht="30" hidden="1">
      <c r="A983" s="216">
        <v>16</v>
      </c>
      <c r="B983" s="43">
        <v>6375</v>
      </c>
      <c r="C983" s="43" t="s">
        <v>1</v>
      </c>
      <c r="D983" s="70" t="s">
        <v>2909</v>
      </c>
      <c r="E983" s="103">
        <v>44813</v>
      </c>
      <c r="F983" s="43" t="s">
        <v>38</v>
      </c>
      <c r="G983" s="43">
        <v>2346</v>
      </c>
      <c r="H983" s="167">
        <v>151500</v>
      </c>
      <c r="I983" s="152">
        <v>44860</v>
      </c>
      <c r="J983" s="56" t="s">
        <v>3400</v>
      </c>
      <c r="K983" s="169" t="s">
        <v>3401</v>
      </c>
      <c r="L983" s="97" t="s">
        <v>2819</v>
      </c>
      <c r="M983" s="103"/>
      <c r="N983" s="70" t="s">
        <v>2822</v>
      </c>
      <c r="O983" s="70" t="s">
        <v>68</v>
      </c>
      <c r="P983" s="115">
        <v>35</v>
      </c>
      <c r="Q983" s="236">
        <v>250</v>
      </c>
      <c r="R983" s="42">
        <f t="shared" si="444"/>
        <v>8750</v>
      </c>
      <c r="S983" s="43" t="s">
        <v>1915</v>
      </c>
      <c r="T983" s="133" t="str">
        <f t="shared" si="447"/>
        <v xml:space="preserve">  </v>
      </c>
      <c r="U983" s="133">
        <f t="shared" si="445"/>
        <v>8750</v>
      </c>
      <c r="V983" s="133" t="str">
        <f t="shared" si="445"/>
        <v xml:space="preserve">  </v>
      </c>
      <c r="W983" s="133"/>
      <c r="X983" s="133"/>
      <c r="Y983" s="133"/>
      <c r="Z983" s="133" t="str">
        <f t="shared" si="445"/>
        <v xml:space="preserve">  </v>
      </c>
      <c r="AA983" s="133" t="str">
        <f t="shared" si="445"/>
        <v xml:space="preserve">  </v>
      </c>
      <c r="AB983" s="133" t="str">
        <f t="shared" si="445"/>
        <v xml:space="preserve">  </v>
      </c>
      <c r="AC983" s="133" t="str">
        <f t="shared" si="445"/>
        <v xml:space="preserve">  </v>
      </c>
      <c r="AD983" s="133" t="str">
        <f t="shared" si="448"/>
        <v xml:space="preserve">  </v>
      </c>
      <c r="AE983" s="133"/>
      <c r="AF983" s="133" t="str">
        <f t="shared" si="446"/>
        <v xml:space="preserve">  </v>
      </c>
      <c r="AG983" s="133" t="str">
        <f t="shared" si="449"/>
        <v xml:space="preserve">  </v>
      </c>
      <c r="AH983" s="133" t="str">
        <f t="shared" si="449"/>
        <v xml:space="preserve">  </v>
      </c>
      <c r="AI983" s="55">
        <f t="shared" si="441"/>
        <v>8750</v>
      </c>
      <c r="AJ983" s="43"/>
      <c r="AK983" s="43">
        <v>2364</v>
      </c>
      <c r="AL983" s="42">
        <f t="shared" si="442"/>
        <v>8750</v>
      </c>
      <c r="AM983" s="43" t="s">
        <v>311</v>
      </c>
      <c r="AN983" s="258">
        <v>44835</v>
      </c>
      <c r="AO983" s="82"/>
    </row>
    <row r="984" spans="1:41" ht="30" hidden="1">
      <c r="A984" s="216">
        <v>17</v>
      </c>
      <c r="B984" s="43">
        <v>6375</v>
      </c>
      <c r="C984" s="43" t="s">
        <v>1</v>
      </c>
      <c r="D984" s="70" t="s">
        <v>2909</v>
      </c>
      <c r="E984" s="103">
        <v>44813</v>
      </c>
      <c r="F984" s="43" t="s">
        <v>38</v>
      </c>
      <c r="G984" s="43">
        <v>2346</v>
      </c>
      <c r="H984" s="167">
        <v>151500</v>
      </c>
      <c r="I984" s="152">
        <v>44860</v>
      </c>
      <c r="J984" s="56" t="s">
        <v>3400</v>
      </c>
      <c r="K984" s="169" t="s">
        <v>3401</v>
      </c>
      <c r="L984" s="97" t="s">
        <v>2819</v>
      </c>
      <c r="M984" s="103"/>
      <c r="N984" s="70" t="s">
        <v>2823</v>
      </c>
      <c r="O984" s="70" t="s">
        <v>68</v>
      </c>
      <c r="P984" s="115">
        <v>35</v>
      </c>
      <c r="Q984" s="236">
        <v>250</v>
      </c>
      <c r="R984" s="42">
        <f t="shared" si="444"/>
        <v>8750</v>
      </c>
      <c r="S984" s="43" t="s">
        <v>1915</v>
      </c>
      <c r="T984" s="133" t="str">
        <f t="shared" si="447"/>
        <v xml:space="preserve">  </v>
      </c>
      <c r="U984" s="133">
        <f t="shared" si="445"/>
        <v>8750</v>
      </c>
      <c r="V984" s="133" t="str">
        <f t="shared" si="445"/>
        <v xml:space="preserve">  </v>
      </c>
      <c r="W984" s="133"/>
      <c r="X984" s="133"/>
      <c r="Y984" s="133"/>
      <c r="Z984" s="133" t="str">
        <f t="shared" si="445"/>
        <v xml:space="preserve">  </v>
      </c>
      <c r="AA984" s="133" t="str">
        <f t="shared" si="445"/>
        <v xml:space="preserve">  </v>
      </c>
      <c r="AB984" s="133" t="str">
        <f t="shared" si="445"/>
        <v xml:space="preserve">  </v>
      </c>
      <c r="AC984" s="133" t="str">
        <f t="shared" si="445"/>
        <v xml:space="preserve">  </v>
      </c>
      <c r="AD984" s="133" t="str">
        <f t="shared" si="448"/>
        <v xml:space="preserve">  </v>
      </c>
      <c r="AE984" s="133"/>
      <c r="AF984" s="133" t="str">
        <f t="shared" si="446"/>
        <v xml:space="preserve">  </v>
      </c>
      <c r="AG984" s="133" t="str">
        <f t="shared" si="449"/>
        <v xml:space="preserve">  </v>
      </c>
      <c r="AH984" s="133" t="str">
        <f t="shared" si="449"/>
        <v xml:space="preserve">  </v>
      </c>
      <c r="AI984" s="55">
        <f t="shared" si="441"/>
        <v>8750</v>
      </c>
      <c r="AJ984" s="43"/>
      <c r="AK984" s="43">
        <v>2364</v>
      </c>
      <c r="AL984" s="42">
        <f t="shared" si="442"/>
        <v>8750</v>
      </c>
      <c r="AM984" s="43" t="s">
        <v>311</v>
      </c>
      <c r="AN984" s="258">
        <v>44835</v>
      </c>
      <c r="AO984" s="82"/>
    </row>
    <row r="985" spans="1:41" ht="30" hidden="1">
      <c r="A985" s="216">
        <v>18</v>
      </c>
      <c r="B985" s="43">
        <v>6375</v>
      </c>
      <c r="C985" s="43" t="s">
        <v>1</v>
      </c>
      <c r="D985" s="70" t="s">
        <v>2909</v>
      </c>
      <c r="E985" s="103">
        <v>44813</v>
      </c>
      <c r="F985" s="43" t="s">
        <v>38</v>
      </c>
      <c r="G985" s="43">
        <v>2346</v>
      </c>
      <c r="H985" s="167">
        <v>151500</v>
      </c>
      <c r="I985" s="152">
        <v>44860</v>
      </c>
      <c r="J985" s="56" t="s">
        <v>3400</v>
      </c>
      <c r="K985" s="169" t="s">
        <v>3401</v>
      </c>
      <c r="L985" s="97" t="s">
        <v>2819</v>
      </c>
      <c r="M985" s="103"/>
      <c r="N985" s="70" t="s">
        <v>2824</v>
      </c>
      <c r="O985" s="70" t="s">
        <v>68</v>
      </c>
      <c r="P985" s="115">
        <v>30</v>
      </c>
      <c r="Q985" s="236">
        <v>350</v>
      </c>
      <c r="R985" s="42">
        <f t="shared" si="444"/>
        <v>10500</v>
      </c>
      <c r="S985" s="43" t="s">
        <v>1915</v>
      </c>
      <c r="T985" s="133" t="str">
        <f t="shared" si="447"/>
        <v xml:space="preserve">  </v>
      </c>
      <c r="U985" s="133">
        <f t="shared" si="445"/>
        <v>10500</v>
      </c>
      <c r="V985" s="133" t="str">
        <f t="shared" si="445"/>
        <v xml:space="preserve">  </v>
      </c>
      <c r="W985" s="133"/>
      <c r="X985" s="133"/>
      <c r="Y985" s="133"/>
      <c r="Z985" s="133" t="str">
        <f t="shared" si="445"/>
        <v xml:space="preserve">  </v>
      </c>
      <c r="AA985" s="133" t="str">
        <f t="shared" si="445"/>
        <v xml:space="preserve">  </v>
      </c>
      <c r="AB985" s="133" t="str">
        <f t="shared" si="445"/>
        <v xml:space="preserve">  </v>
      </c>
      <c r="AC985" s="133" t="str">
        <f t="shared" si="445"/>
        <v xml:space="preserve">  </v>
      </c>
      <c r="AD985" s="133" t="str">
        <f t="shared" si="448"/>
        <v xml:space="preserve">  </v>
      </c>
      <c r="AE985" s="133"/>
      <c r="AF985" s="133" t="str">
        <f t="shared" si="446"/>
        <v xml:space="preserve">  </v>
      </c>
      <c r="AG985" s="133" t="str">
        <f t="shared" si="449"/>
        <v xml:space="preserve">  </v>
      </c>
      <c r="AH985" s="133" t="str">
        <f t="shared" si="449"/>
        <v xml:space="preserve">  </v>
      </c>
      <c r="AI985" s="55">
        <f t="shared" si="441"/>
        <v>10500</v>
      </c>
      <c r="AJ985" s="43"/>
      <c r="AK985" s="43">
        <v>2364</v>
      </c>
      <c r="AL985" s="42">
        <f t="shared" si="442"/>
        <v>10500</v>
      </c>
      <c r="AM985" s="43" t="s">
        <v>311</v>
      </c>
      <c r="AN985" s="258">
        <v>44835</v>
      </c>
      <c r="AO985" s="82"/>
    </row>
    <row r="986" spans="1:41" ht="30" hidden="1">
      <c r="A986" s="216">
        <v>19</v>
      </c>
      <c r="B986" s="43">
        <v>6375</v>
      </c>
      <c r="C986" s="43" t="s">
        <v>1</v>
      </c>
      <c r="D986" s="70" t="s">
        <v>2909</v>
      </c>
      <c r="E986" s="103">
        <v>44813</v>
      </c>
      <c r="F986" s="43" t="s">
        <v>38</v>
      </c>
      <c r="G986" s="43">
        <v>2346</v>
      </c>
      <c r="H986" s="167">
        <v>151500</v>
      </c>
      <c r="I986" s="152">
        <v>44860</v>
      </c>
      <c r="J986" s="56" t="s">
        <v>3400</v>
      </c>
      <c r="K986" s="169" t="s">
        <v>3401</v>
      </c>
      <c r="L986" s="97" t="s">
        <v>2819</v>
      </c>
      <c r="M986" s="103"/>
      <c r="N986" s="70" t="s">
        <v>2825</v>
      </c>
      <c r="O986" s="70" t="s">
        <v>68</v>
      </c>
      <c r="P986" s="116">
        <v>24</v>
      </c>
      <c r="Q986" s="199">
        <v>350</v>
      </c>
      <c r="R986" s="42">
        <f t="shared" si="444"/>
        <v>8400</v>
      </c>
      <c r="S986" s="43" t="s">
        <v>1915</v>
      </c>
      <c r="T986" s="133" t="str">
        <f t="shared" si="447"/>
        <v xml:space="preserve">  </v>
      </c>
      <c r="U986" s="133">
        <f t="shared" si="445"/>
        <v>8400</v>
      </c>
      <c r="V986" s="133" t="str">
        <f t="shared" si="445"/>
        <v xml:space="preserve">  </v>
      </c>
      <c r="W986" s="133"/>
      <c r="X986" s="133"/>
      <c r="Y986" s="133"/>
      <c r="Z986" s="133" t="str">
        <f t="shared" si="445"/>
        <v xml:space="preserve">  </v>
      </c>
      <c r="AA986" s="133" t="str">
        <f t="shared" si="445"/>
        <v xml:space="preserve">  </v>
      </c>
      <c r="AB986" s="133" t="str">
        <f t="shared" si="445"/>
        <v xml:space="preserve">  </v>
      </c>
      <c r="AC986" s="133" t="str">
        <f t="shared" si="445"/>
        <v xml:space="preserve">  </v>
      </c>
      <c r="AD986" s="133" t="str">
        <f t="shared" si="448"/>
        <v xml:space="preserve">  </v>
      </c>
      <c r="AE986" s="133"/>
      <c r="AF986" s="133" t="str">
        <f t="shared" si="446"/>
        <v xml:space="preserve">  </v>
      </c>
      <c r="AG986" s="133" t="str">
        <f t="shared" si="449"/>
        <v xml:space="preserve">  </v>
      </c>
      <c r="AH986" s="133" t="str">
        <f t="shared" si="449"/>
        <v xml:space="preserve">  </v>
      </c>
      <c r="AI986" s="55">
        <f t="shared" si="441"/>
        <v>8400</v>
      </c>
      <c r="AJ986" s="43"/>
      <c r="AK986" s="43">
        <v>2364</v>
      </c>
      <c r="AL986" s="42">
        <f t="shared" si="442"/>
        <v>8400</v>
      </c>
      <c r="AM986" s="43" t="s">
        <v>311</v>
      </c>
      <c r="AN986" s="258">
        <v>44835</v>
      </c>
      <c r="AO986" s="82"/>
    </row>
    <row r="987" spans="1:41" ht="30" hidden="1">
      <c r="A987" s="216">
        <v>20</v>
      </c>
      <c r="B987" s="43">
        <v>6375</v>
      </c>
      <c r="C987" s="43" t="s">
        <v>1</v>
      </c>
      <c r="D987" s="70" t="s">
        <v>2909</v>
      </c>
      <c r="E987" s="103">
        <v>44813</v>
      </c>
      <c r="F987" s="43" t="s">
        <v>38</v>
      </c>
      <c r="G987" s="43">
        <v>2346</v>
      </c>
      <c r="H987" s="167">
        <v>151500</v>
      </c>
      <c r="I987" s="152">
        <v>44860</v>
      </c>
      <c r="J987" s="56" t="s">
        <v>3400</v>
      </c>
      <c r="K987" s="169" t="s">
        <v>3401</v>
      </c>
      <c r="L987" s="97" t="s">
        <v>2819</v>
      </c>
      <c r="M987" s="103"/>
      <c r="N987" s="70" t="s">
        <v>2826</v>
      </c>
      <c r="O987" s="70" t="s">
        <v>68</v>
      </c>
      <c r="P987" s="116">
        <v>18</v>
      </c>
      <c r="Q987" s="199">
        <v>350</v>
      </c>
      <c r="R987" s="42">
        <f t="shared" si="444"/>
        <v>6300</v>
      </c>
      <c r="S987" s="43" t="s">
        <v>1915</v>
      </c>
      <c r="T987" s="133" t="str">
        <f t="shared" si="447"/>
        <v xml:space="preserve">  </v>
      </c>
      <c r="U987" s="133">
        <f t="shared" si="445"/>
        <v>6300</v>
      </c>
      <c r="V987" s="133" t="str">
        <f t="shared" si="445"/>
        <v xml:space="preserve">  </v>
      </c>
      <c r="W987" s="133"/>
      <c r="X987" s="133"/>
      <c r="Y987" s="133"/>
      <c r="Z987" s="133" t="str">
        <f t="shared" si="445"/>
        <v xml:space="preserve">  </v>
      </c>
      <c r="AA987" s="133" t="str">
        <f t="shared" si="445"/>
        <v xml:space="preserve">  </v>
      </c>
      <c r="AB987" s="133" t="str">
        <f t="shared" si="445"/>
        <v xml:space="preserve">  </v>
      </c>
      <c r="AC987" s="133" t="str">
        <f t="shared" si="445"/>
        <v xml:space="preserve">  </v>
      </c>
      <c r="AD987" s="133" t="str">
        <f t="shared" si="448"/>
        <v xml:space="preserve">  </v>
      </c>
      <c r="AE987" s="133"/>
      <c r="AF987" s="133" t="str">
        <f t="shared" si="446"/>
        <v xml:space="preserve">  </v>
      </c>
      <c r="AG987" s="133" t="str">
        <f t="shared" si="449"/>
        <v xml:space="preserve">  </v>
      </c>
      <c r="AH987" s="133" t="str">
        <f t="shared" si="449"/>
        <v xml:space="preserve">  </v>
      </c>
      <c r="AI987" s="55">
        <f t="shared" si="441"/>
        <v>6300</v>
      </c>
      <c r="AJ987" s="43"/>
      <c r="AK987" s="43">
        <v>2364</v>
      </c>
      <c r="AL987" s="42">
        <f t="shared" si="442"/>
        <v>6300</v>
      </c>
      <c r="AM987" s="43" t="s">
        <v>311</v>
      </c>
      <c r="AN987" s="258">
        <v>44835</v>
      </c>
      <c r="AO987" s="82"/>
    </row>
    <row r="988" spans="1:41" ht="30" hidden="1">
      <c r="A988" s="216">
        <v>21</v>
      </c>
      <c r="B988" s="43">
        <v>6375</v>
      </c>
      <c r="C988" s="43" t="s">
        <v>1</v>
      </c>
      <c r="D988" s="70" t="s">
        <v>2909</v>
      </c>
      <c r="E988" s="103">
        <v>44813</v>
      </c>
      <c r="F988" s="43" t="s">
        <v>38</v>
      </c>
      <c r="G988" s="43">
        <v>2346</v>
      </c>
      <c r="H988" s="167">
        <v>151500</v>
      </c>
      <c r="I988" s="152">
        <v>44860</v>
      </c>
      <c r="J988" s="56" t="s">
        <v>3400</v>
      </c>
      <c r="K988" s="169" t="s">
        <v>3401</v>
      </c>
      <c r="L988" s="97" t="s">
        <v>2819</v>
      </c>
      <c r="M988" s="103"/>
      <c r="N988" s="70" t="s">
        <v>2827</v>
      </c>
      <c r="O988" s="70" t="s">
        <v>68</v>
      </c>
      <c r="P988" s="117">
        <v>18</v>
      </c>
      <c r="Q988" s="117">
        <v>350</v>
      </c>
      <c r="R988" s="42">
        <f t="shared" si="444"/>
        <v>6300</v>
      </c>
      <c r="S988" s="43" t="s">
        <v>1915</v>
      </c>
      <c r="T988" s="133" t="str">
        <f t="shared" si="447"/>
        <v xml:space="preserve">  </v>
      </c>
      <c r="U988" s="133">
        <f t="shared" si="445"/>
        <v>6300</v>
      </c>
      <c r="V988" s="133" t="str">
        <f t="shared" si="445"/>
        <v xml:space="preserve">  </v>
      </c>
      <c r="W988" s="133"/>
      <c r="X988" s="133"/>
      <c r="Y988" s="133"/>
      <c r="Z988" s="133" t="str">
        <f t="shared" si="445"/>
        <v xml:space="preserve">  </v>
      </c>
      <c r="AA988" s="133" t="str">
        <f t="shared" si="445"/>
        <v xml:space="preserve">  </v>
      </c>
      <c r="AB988" s="133" t="str">
        <f t="shared" si="445"/>
        <v xml:space="preserve">  </v>
      </c>
      <c r="AC988" s="133" t="str">
        <f t="shared" si="445"/>
        <v xml:space="preserve">  </v>
      </c>
      <c r="AD988" s="133" t="str">
        <f t="shared" si="448"/>
        <v xml:space="preserve">  </v>
      </c>
      <c r="AE988" s="133"/>
      <c r="AF988" s="133" t="str">
        <f t="shared" si="446"/>
        <v xml:space="preserve">  </v>
      </c>
      <c r="AG988" s="133" t="str">
        <f t="shared" si="449"/>
        <v xml:space="preserve">  </v>
      </c>
      <c r="AH988" s="133" t="str">
        <f t="shared" si="449"/>
        <v xml:space="preserve">  </v>
      </c>
      <c r="AI988" s="55">
        <f t="shared" si="441"/>
        <v>6300</v>
      </c>
      <c r="AJ988" s="43"/>
      <c r="AK988" s="43">
        <v>2364</v>
      </c>
      <c r="AL988" s="42">
        <f t="shared" si="442"/>
        <v>6300</v>
      </c>
      <c r="AM988" s="43" t="s">
        <v>311</v>
      </c>
      <c r="AN988" s="258">
        <v>44835</v>
      </c>
      <c r="AO988" s="82"/>
    </row>
    <row r="989" spans="1:41" ht="30" hidden="1">
      <c r="A989" s="216">
        <v>22</v>
      </c>
      <c r="B989" s="43">
        <v>6375</v>
      </c>
      <c r="C989" s="43" t="s">
        <v>1</v>
      </c>
      <c r="D989" s="70" t="s">
        <v>2909</v>
      </c>
      <c r="E989" s="103">
        <v>44813</v>
      </c>
      <c r="F989" s="43" t="s">
        <v>38</v>
      </c>
      <c r="G989" s="43">
        <v>2346</v>
      </c>
      <c r="H989" s="167">
        <v>151500</v>
      </c>
      <c r="I989" s="152">
        <v>44860</v>
      </c>
      <c r="J989" s="56" t="s">
        <v>3400</v>
      </c>
      <c r="K989" s="169" t="s">
        <v>3401</v>
      </c>
      <c r="L989" s="97" t="s">
        <v>2819</v>
      </c>
      <c r="M989" s="216"/>
      <c r="N989" s="70" t="s">
        <v>2828</v>
      </c>
      <c r="O989" s="43" t="s">
        <v>86</v>
      </c>
      <c r="P989" s="117">
        <v>50</v>
      </c>
      <c r="Q989" s="117">
        <v>125</v>
      </c>
      <c r="R989" s="42">
        <f t="shared" si="444"/>
        <v>6250</v>
      </c>
      <c r="S989" s="43" t="s">
        <v>1915</v>
      </c>
      <c r="T989" s="133" t="str">
        <f t="shared" si="447"/>
        <v xml:space="preserve">  </v>
      </c>
      <c r="U989" s="133">
        <f t="shared" si="445"/>
        <v>6250</v>
      </c>
      <c r="V989" s="133" t="str">
        <f t="shared" si="445"/>
        <v xml:space="preserve">  </v>
      </c>
      <c r="W989" s="133"/>
      <c r="X989" s="133"/>
      <c r="Y989" s="133"/>
      <c r="Z989" s="133" t="str">
        <f t="shared" si="445"/>
        <v xml:space="preserve">  </v>
      </c>
      <c r="AA989" s="133" t="str">
        <f t="shared" si="445"/>
        <v xml:space="preserve">  </v>
      </c>
      <c r="AB989" s="133" t="str">
        <f t="shared" si="445"/>
        <v xml:space="preserve">  </v>
      </c>
      <c r="AC989" s="133" t="str">
        <f t="shared" si="445"/>
        <v xml:space="preserve">  </v>
      </c>
      <c r="AD989" s="133" t="str">
        <f t="shared" si="448"/>
        <v xml:space="preserve">  </v>
      </c>
      <c r="AE989" s="133"/>
      <c r="AF989" s="133" t="str">
        <f t="shared" si="446"/>
        <v xml:space="preserve">  </v>
      </c>
      <c r="AG989" s="133" t="str">
        <f t="shared" si="449"/>
        <v xml:space="preserve">  </v>
      </c>
      <c r="AH989" s="133" t="str">
        <f t="shared" si="449"/>
        <v xml:space="preserve">  </v>
      </c>
      <c r="AI989" s="55">
        <f t="shared" si="441"/>
        <v>6250</v>
      </c>
      <c r="AJ989" s="43"/>
      <c r="AK989" s="43">
        <v>2364</v>
      </c>
      <c r="AL989" s="42">
        <f t="shared" si="442"/>
        <v>6250</v>
      </c>
      <c r="AM989" s="43" t="s">
        <v>311</v>
      </c>
      <c r="AN989" s="258">
        <v>44835</v>
      </c>
      <c r="AO989" s="82"/>
    </row>
    <row r="990" spans="1:41" ht="30" hidden="1">
      <c r="A990" s="216">
        <v>23</v>
      </c>
      <c r="B990" s="43">
        <v>6375</v>
      </c>
      <c r="C990" s="43" t="s">
        <v>1</v>
      </c>
      <c r="D990" s="70" t="s">
        <v>2909</v>
      </c>
      <c r="E990" s="103">
        <v>44813</v>
      </c>
      <c r="F990" s="43" t="s">
        <v>38</v>
      </c>
      <c r="G990" s="43">
        <v>2346</v>
      </c>
      <c r="H990" s="167">
        <v>151500</v>
      </c>
      <c r="I990" s="152">
        <v>44860</v>
      </c>
      <c r="J990" s="56" t="s">
        <v>3400</v>
      </c>
      <c r="K990" s="169" t="s">
        <v>3401</v>
      </c>
      <c r="L990" s="97" t="s">
        <v>2819</v>
      </c>
      <c r="M990" s="216"/>
      <c r="N990" s="70" t="s">
        <v>2829</v>
      </c>
      <c r="O990" s="43" t="s">
        <v>86</v>
      </c>
      <c r="P990" s="117">
        <v>500</v>
      </c>
      <c r="Q990" s="117">
        <v>30</v>
      </c>
      <c r="R990" s="42">
        <f t="shared" si="444"/>
        <v>15000</v>
      </c>
      <c r="S990" s="43" t="s">
        <v>1915</v>
      </c>
      <c r="T990" s="133" t="str">
        <f t="shared" si="447"/>
        <v xml:space="preserve">  </v>
      </c>
      <c r="U990" s="133">
        <f t="shared" si="445"/>
        <v>15000</v>
      </c>
      <c r="V990" s="133" t="str">
        <f t="shared" si="445"/>
        <v xml:space="preserve">  </v>
      </c>
      <c r="W990" s="133"/>
      <c r="X990" s="133"/>
      <c r="Y990" s="133"/>
      <c r="Z990" s="133" t="str">
        <f t="shared" si="445"/>
        <v xml:space="preserve">  </v>
      </c>
      <c r="AA990" s="133" t="str">
        <f t="shared" si="445"/>
        <v xml:space="preserve">  </v>
      </c>
      <c r="AB990" s="133" t="str">
        <f t="shared" si="445"/>
        <v xml:space="preserve">  </v>
      </c>
      <c r="AC990" s="133" t="str">
        <f t="shared" si="445"/>
        <v xml:space="preserve">  </v>
      </c>
      <c r="AD990" s="133" t="str">
        <f t="shared" si="448"/>
        <v xml:space="preserve">  </v>
      </c>
      <c r="AE990" s="133"/>
      <c r="AF990" s="133" t="str">
        <f t="shared" si="446"/>
        <v xml:space="preserve">  </v>
      </c>
      <c r="AG990" s="133" t="str">
        <f t="shared" si="449"/>
        <v xml:space="preserve">  </v>
      </c>
      <c r="AH990" s="133" t="str">
        <f t="shared" si="449"/>
        <v xml:space="preserve">  </v>
      </c>
      <c r="AI990" s="55">
        <f t="shared" si="441"/>
        <v>15000</v>
      </c>
      <c r="AJ990" s="43"/>
      <c r="AK990" s="43">
        <v>2364</v>
      </c>
      <c r="AL990" s="42">
        <f t="shared" si="442"/>
        <v>15000</v>
      </c>
      <c r="AM990" s="43" t="s">
        <v>311</v>
      </c>
      <c r="AN990" s="258">
        <v>44835</v>
      </c>
      <c r="AO990" s="82"/>
    </row>
    <row r="991" spans="1:41" ht="30" hidden="1">
      <c r="A991" s="216">
        <v>24</v>
      </c>
      <c r="B991" s="43">
        <v>6375</v>
      </c>
      <c r="C991" s="43" t="s">
        <v>1</v>
      </c>
      <c r="D991" s="70" t="s">
        <v>2909</v>
      </c>
      <c r="E991" s="103">
        <v>44813</v>
      </c>
      <c r="F991" s="43" t="s">
        <v>38</v>
      </c>
      <c r="G991" s="43">
        <v>2346</v>
      </c>
      <c r="H991" s="167">
        <v>151500</v>
      </c>
      <c r="I991" s="152">
        <v>44860</v>
      </c>
      <c r="J991" s="56" t="s">
        <v>3400</v>
      </c>
      <c r="K991" s="169" t="s">
        <v>3401</v>
      </c>
      <c r="L991" s="97" t="s">
        <v>2819</v>
      </c>
      <c r="M991" s="216"/>
      <c r="N991" s="70" t="s">
        <v>2830</v>
      </c>
      <c r="O991" s="43" t="s">
        <v>86</v>
      </c>
      <c r="P991" s="117">
        <v>100</v>
      </c>
      <c r="Q991" s="117">
        <v>30</v>
      </c>
      <c r="R991" s="42">
        <f t="shared" si="444"/>
        <v>3000</v>
      </c>
      <c r="S991" s="43" t="s">
        <v>1915</v>
      </c>
      <c r="T991" s="133"/>
      <c r="U991" s="133">
        <f t="shared" ref="U991:U1026" si="450">IF($S991=U$15,$R991,"  ")</f>
        <v>3000</v>
      </c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 t="str">
        <f t="shared" si="446"/>
        <v xml:space="preserve">  </v>
      </c>
      <c r="AG991" s="133"/>
      <c r="AH991" s="133"/>
      <c r="AI991" s="55">
        <f t="shared" si="441"/>
        <v>3000</v>
      </c>
      <c r="AJ991" s="43"/>
      <c r="AK991" s="43">
        <v>2364</v>
      </c>
      <c r="AL991" s="42">
        <f t="shared" si="442"/>
        <v>3000</v>
      </c>
      <c r="AM991" s="43" t="s">
        <v>311</v>
      </c>
      <c r="AN991" s="258">
        <v>44835</v>
      </c>
      <c r="AO991" s="82"/>
    </row>
    <row r="992" spans="1:41" ht="30" hidden="1">
      <c r="A992" s="216">
        <v>25</v>
      </c>
      <c r="B992" s="43">
        <v>6375</v>
      </c>
      <c r="C992" s="43" t="s">
        <v>1</v>
      </c>
      <c r="D992" s="70" t="s">
        <v>2909</v>
      </c>
      <c r="E992" s="103">
        <v>44813</v>
      </c>
      <c r="F992" s="43" t="s">
        <v>38</v>
      </c>
      <c r="G992" s="43">
        <v>2346</v>
      </c>
      <c r="H992" s="167">
        <v>151500</v>
      </c>
      <c r="I992" s="152">
        <v>44860</v>
      </c>
      <c r="J992" s="56" t="s">
        <v>3400</v>
      </c>
      <c r="K992" s="169" t="s">
        <v>3401</v>
      </c>
      <c r="L992" s="97" t="s">
        <v>2819</v>
      </c>
      <c r="M992" s="265"/>
      <c r="N992" s="70" t="s">
        <v>2831</v>
      </c>
      <c r="O992" s="43" t="s">
        <v>86</v>
      </c>
      <c r="P992" s="117">
        <v>70</v>
      </c>
      <c r="Q992" s="117">
        <v>50</v>
      </c>
      <c r="R992" s="42">
        <f t="shared" si="444"/>
        <v>3500</v>
      </c>
      <c r="S992" s="71" t="s">
        <v>1915</v>
      </c>
      <c r="T992" s="133" t="str">
        <f t="shared" ref="T992:T1013" si="451">IF($S992=T$15,$R992,"  ")</f>
        <v xml:space="preserve">  </v>
      </c>
      <c r="U992" s="133">
        <f t="shared" si="450"/>
        <v>3500</v>
      </c>
      <c r="V992" s="133" t="str">
        <f t="shared" ref="V992:AD1001" si="452">IF($S992=V$15,$R992,"  ")</f>
        <v xml:space="preserve">  </v>
      </c>
      <c r="W992" s="133"/>
      <c r="X992" s="133"/>
      <c r="Y992" s="133"/>
      <c r="Z992" s="133" t="str">
        <f t="shared" si="452"/>
        <v xml:space="preserve">  </v>
      </c>
      <c r="AA992" s="133" t="str">
        <f t="shared" si="452"/>
        <v xml:space="preserve">  </v>
      </c>
      <c r="AB992" s="133" t="str">
        <f t="shared" si="452"/>
        <v xml:space="preserve">  </v>
      </c>
      <c r="AC992" s="133" t="str">
        <f t="shared" si="452"/>
        <v xml:space="preserve">  </v>
      </c>
      <c r="AD992" s="133" t="str">
        <f t="shared" si="452"/>
        <v xml:space="preserve">  </v>
      </c>
      <c r="AE992" s="133"/>
      <c r="AF992" s="133" t="str">
        <f t="shared" si="446"/>
        <v xml:space="preserve">  </v>
      </c>
      <c r="AG992" s="133" t="str">
        <f t="shared" ref="AG992:AH1013" si="453">IF($S992=AG$15,$R992,"  ")</f>
        <v xml:space="preserve">  </v>
      </c>
      <c r="AH992" s="133" t="str">
        <f t="shared" si="453"/>
        <v xml:space="preserve">  </v>
      </c>
      <c r="AI992" s="266">
        <f t="shared" si="441"/>
        <v>3500</v>
      </c>
      <c r="AJ992" s="71"/>
      <c r="AK992" s="43">
        <v>2364</v>
      </c>
      <c r="AL992" s="133">
        <f t="shared" si="442"/>
        <v>3500</v>
      </c>
      <c r="AM992" s="43" t="s">
        <v>311</v>
      </c>
      <c r="AN992" s="258">
        <v>44835</v>
      </c>
      <c r="AO992" s="82"/>
    </row>
    <row r="993" spans="1:41" ht="30" hidden="1">
      <c r="A993" s="216">
        <v>26</v>
      </c>
      <c r="B993" s="43">
        <v>6375</v>
      </c>
      <c r="C993" s="43" t="s">
        <v>1</v>
      </c>
      <c r="D993" s="70" t="s">
        <v>2909</v>
      </c>
      <c r="E993" s="103">
        <v>44813</v>
      </c>
      <c r="F993" s="43" t="s">
        <v>38</v>
      </c>
      <c r="G993" s="43">
        <v>2346</v>
      </c>
      <c r="H993" s="167">
        <v>151500</v>
      </c>
      <c r="I993" s="152">
        <v>44860</v>
      </c>
      <c r="J993" s="56" t="s">
        <v>3400</v>
      </c>
      <c r="K993" s="169" t="s">
        <v>3401</v>
      </c>
      <c r="L993" s="97" t="s">
        <v>2819</v>
      </c>
      <c r="M993" s="267"/>
      <c r="N993" s="70" t="s">
        <v>2832</v>
      </c>
      <c r="O993" s="43" t="s">
        <v>86</v>
      </c>
      <c r="P993" s="117">
        <v>100</v>
      </c>
      <c r="Q993" s="117">
        <v>30</v>
      </c>
      <c r="R993" s="42">
        <f t="shared" si="444"/>
        <v>3000</v>
      </c>
      <c r="S993" s="268" t="s">
        <v>1915</v>
      </c>
      <c r="T993" s="269" t="str">
        <f t="shared" si="451"/>
        <v xml:space="preserve">  </v>
      </c>
      <c r="U993" s="133">
        <f t="shared" si="450"/>
        <v>3000</v>
      </c>
      <c r="V993" s="269" t="str">
        <f t="shared" si="452"/>
        <v xml:space="preserve">  </v>
      </c>
      <c r="W993" s="269"/>
      <c r="X993" s="269"/>
      <c r="Y993" s="269"/>
      <c r="Z993" s="269" t="str">
        <f t="shared" si="452"/>
        <v xml:space="preserve">  </v>
      </c>
      <c r="AA993" s="269" t="str">
        <f t="shared" si="452"/>
        <v xml:space="preserve">  </v>
      </c>
      <c r="AB993" s="269" t="str">
        <f t="shared" si="452"/>
        <v xml:space="preserve">  </v>
      </c>
      <c r="AC993" s="269" t="str">
        <f t="shared" si="452"/>
        <v xml:space="preserve">  </v>
      </c>
      <c r="AD993" s="269" t="str">
        <f t="shared" si="452"/>
        <v xml:space="preserve">  </v>
      </c>
      <c r="AE993" s="269"/>
      <c r="AF993" s="133" t="str">
        <f t="shared" si="446"/>
        <v xml:space="preserve">  </v>
      </c>
      <c r="AG993" s="269" t="str">
        <f t="shared" si="453"/>
        <v xml:space="preserve">  </v>
      </c>
      <c r="AH993" s="269" t="str">
        <f t="shared" si="453"/>
        <v xml:space="preserve">  </v>
      </c>
      <c r="AI993" s="270">
        <f t="shared" si="441"/>
        <v>3000</v>
      </c>
      <c r="AJ993" s="268"/>
      <c r="AK993" s="43">
        <v>2364</v>
      </c>
      <c r="AL993" s="271">
        <f t="shared" si="442"/>
        <v>3000</v>
      </c>
      <c r="AM993" s="43" t="s">
        <v>311</v>
      </c>
      <c r="AN993" s="258">
        <v>44835</v>
      </c>
      <c r="AO993" s="82"/>
    </row>
    <row r="994" spans="1:41" ht="30" hidden="1">
      <c r="A994" s="216">
        <v>27</v>
      </c>
      <c r="B994" s="43">
        <v>6375</v>
      </c>
      <c r="C994" s="43" t="s">
        <v>1</v>
      </c>
      <c r="D994" s="70" t="s">
        <v>2909</v>
      </c>
      <c r="E994" s="103">
        <v>44813</v>
      </c>
      <c r="F994" s="43" t="s">
        <v>38</v>
      </c>
      <c r="G994" s="43">
        <v>2346</v>
      </c>
      <c r="H994" s="167">
        <v>151500</v>
      </c>
      <c r="I994" s="152">
        <v>44860</v>
      </c>
      <c r="J994" s="56" t="s">
        <v>3400</v>
      </c>
      <c r="K994" s="169" t="s">
        <v>3401</v>
      </c>
      <c r="L994" s="97" t="s">
        <v>2819</v>
      </c>
      <c r="M994" s="216"/>
      <c r="N994" s="70" t="s">
        <v>2833</v>
      </c>
      <c r="O994" s="43" t="s">
        <v>86</v>
      </c>
      <c r="P994" s="117">
        <v>100</v>
      </c>
      <c r="Q994" s="117">
        <v>35</v>
      </c>
      <c r="R994" s="42">
        <f t="shared" si="444"/>
        <v>3500</v>
      </c>
      <c r="S994" s="43" t="s">
        <v>1915</v>
      </c>
      <c r="T994" s="133" t="str">
        <f t="shared" si="451"/>
        <v xml:space="preserve">  </v>
      </c>
      <c r="U994" s="133">
        <f t="shared" si="450"/>
        <v>3500</v>
      </c>
      <c r="V994" s="133" t="str">
        <f t="shared" si="452"/>
        <v xml:space="preserve">  </v>
      </c>
      <c r="W994" s="133"/>
      <c r="X994" s="133"/>
      <c r="Y994" s="133"/>
      <c r="Z994" s="133" t="str">
        <f t="shared" si="452"/>
        <v xml:space="preserve">  </v>
      </c>
      <c r="AA994" s="133" t="str">
        <f t="shared" si="452"/>
        <v xml:space="preserve">  </v>
      </c>
      <c r="AB994" s="133" t="str">
        <f t="shared" si="452"/>
        <v xml:space="preserve">  </v>
      </c>
      <c r="AC994" s="133" t="str">
        <f t="shared" si="452"/>
        <v xml:space="preserve">  </v>
      </c>
      <c r="AD994" s="133" t="str">
        <f t="shared" si="452"/>
        <v xml:space="preserve">  </v>
      </c>
      <c r="AE994" s="133"/>
      <c r="AF994" s="133" t="str">
        <f t="shared" si="446"/>
        <v xml:space="preserve">  </v>
      </c>
      <c r="AG994" s="133" t="str">
        <f t="shared" si="453"/>
        <v xml:space="preserve">  </v>
      </c>
      <c r="AH994" s="133" t="str">
        <f t="shared" si="453"/>
        <v xml:space="preserve">  </v>
      </c>
      <c r="AI994" s="55">
        <f t="shared" si="441"/>
        <v>3500</v>
      </c>
      <c r="AJ994" s="43"/>
      <c r="AK994" s="43">
        <v>2364</v>
      </c>
      <c r="AL994" s="42">
        <f t="shared" si="442"/>
        <v>3500</v>
      </c>
      <c r="AM994" s="43" t="s">
        <v>311</v>
      </c>
      <c r="AN994" s="258">
        <v>44835</v>
      </c>
      <c r="AO994" s="82"/>
    </row>
    <row r="995" spans="1:41" ht="30" hidden="1">
      <c r="A995" s="216">
        <v>28</v>
      </c>
      <c r="B995" s="43">
        <v>6375</v>
      </c>
      <c r="C995" s="43" t="s">
        <v>1</v>
      </c>
      <c r="D995" s="70" t="s">
        <v>2909</v>
      </c>
      <c r="E995" s="103">
        <v>44813</v>
      </c>
      <c r="F995" s="43" t="s">
        <v>38</v>
      </c>
      <c r="G995" s="43">
        <v>2346</v>
      </c>
      <c r="H995" s="167">
        <v>151500</v>
      </c>
      <c r="I995" s="152">
        <v>44860</v>
      </c>
      <c r="J995" s="56" t="s">
        <v>3400</v>
      </c>
      <c r="K995" s="169" t="s">
        <v>3401</v>
      </c>
      <c r="L995" s="97" t="s">
        <v>2819</v>
      </c>
      <c r="M995" s="216"/>
      <c r="N995" s="70" t="s">
        <v>2834</v>
      </c>
      <c r="O995" s="43" t="s">
        <v>86</v>
      </c>
      <c r="P995" s="117">
        <v>500</v>
      </c>
      <c r="Q995" s="117">
        <v>30</v>
      </c>
      <c r="R995" s="42">
        <f t="shared" si="444"/>
        <v>15000</v>
      </c>
      <c r="S995" s="43" t="s">
        <v>1915</v>
      </c>
      <c r="T995" s="133" t="str">
        <f t="shared" si="451"/>
        <v xml:space="preserve">  </v>
      </c>
      <c r="U995" s="133">
        <f t="shared" si="450"/>
        <v>15000</v>
      </c>
      <c r="V995" s="133" t="str">
        <f t="shared" si="452"/>
        <v xml:space="preserve">  </v>
      </c>
      <c r="W995" s="133"/>
      <c r="X995" s="133"/>
      <c r="Y995" s="133"/>
      <c r="Z995" s="133" t="str">
        <f t="shared" si="452"/>
        <v xml:space="preserve">  </v>
      </c>
      <c r="AA995" s="133" t="str">
        <f t="shared" si="452"/>
        <v xml:space="preserve">  </v>
      </c>
      <c r="AB995" s="133" t="str">
        <f t="shared" si="452"/>
        <v xml:space="preserve">  </v>
      </c>
      <c r="AC995" s="133" t="str">
        <f t="shared" si="452"/>
        <v xml:space="preserve">  </v>
      </c>
      <c r="AD995" s="133" t="str">
        <f t="shared" si="452"/>
        <v xml:space="preserve">  </v>
      </c>
      <c r="AE995" s="133"/>
      <c r="AF995" s="133" t="str">
        <f t="shared" si="446"/>
        <v xml:space="preserve">  </v>
      </c>
      <c r="AG995" s="133" t="str">
        <f t="shared" si="453"/>
        <v xml:space="preserve">  </v>
      </c>
      <c r="AH995" s="133" t="str">
        <f t="shared" si="453"/>
        <v xml:space="preserve">  </v>
      </c>
      <c r="AI995" s="55">
        <f t="shared" si="441"/>
        <v>15000</v>
      </c>
      <c r="AJ995" s="43"/>
      <c r="AK995" s="43">
        <v>2364</v>
      </c>
      <c r="AL995" s="42">
        <f t="shared" si="442"/>
        <v>15000</v>
      </c>
      <c r="AM995" s="43" t="s">
        <v>311</v>
      </c>
      <c r="AN995" s="258">
        <v>44835</v>
      </c>
      <c r="AO995" s="82"/>
    </row>
    <row r="996" spans="1:41" ht="15.6" hidden="1">
      <c r="A996" s="216">
        <v>29</v>
      </c>
      <c r="B996" s="43">
        <v>6375</v>
      </c>
      <c r="C996" s="43" t="s">
        <v>1</v>
      </c>
      <c r="D996" s="70" t="s">
        <v>2909</v>
      </c>
      <c r="E996" s="103">
        <v>44813</v>
      </c>
      <c r="F996" s="43" t="s">
        <v>38</v>
      </c>
      <c r="G996" s="43">
        <v>2346</v>
      </c>
      <c r="H996" s="167">
        <v>151500</v>
      </c>
      <c r="I996" s="152">
        <v>44860</v>
      </c>
      <c r="J996" s="56" t="s">
        <v>3400</v>
      </c>
      <c r="K996" s="169" t="s">
        <v>3401</v>
      </c>
      <c r="L996" s="97" t="s">
        <v>2819</v>
      </c>
      <c r="M996" s="216"/>
      <c r="N996" s="70" t="s">
        <v>2835</v>
      </c>
      <c r="O996" s="43" t="s">
        <v>68</v>
      </c>
      <c r="P996" s="117">
        <v>4</v>
      </c>
      <c r="Q996" s="117">
        <v>320</v>
      </c>
      <c r="R996" s="42">
        <f t="shared" si="444"/>
        <v>1280</v>
      </c>
      <c r="S996" s="43" t="s">
        <v>1915</v>
      </c>
      <c r="T996" s="133" t="str">
        <f t="shared" si="451"/>
        <v xml:space="preserve">  </v>
      </c>
      <c r="U996" s="133">
        <f t="shared" si="450"/>
        <v>1280</v>
      </c>
      <c r="V996" s="133" t="str">
        <f t="shared" si="452"/>
        <v xml:space="preserve">  </v>
      </c>
      <c r="W996" s="133"/>
      <c r="X996" s="133"/>
      <c r="Y996" s="133"/>
      <c r="Z996" s="133" t="str">
        <f t="shared" si="452"/>
        <v xml:space="preserve">  </v>
      </c>
      <c r="AA996" s="133" t="str">
        <f t="shared" si="452"/>
        <v xml:space="preserve">  </v>
      </c>
      <c r="AB996" s="133" t="str">
        <f t="shared" si="452"/>
        <v xml:space="preserve">  </v>
      </c>
      <c r="AC996" s="133" t="str">
        <f t="shared" si="452"/>
        <v xml:space="preserve">  </v>
      </c>
      <c r="AD996" s="133" t="str">
        <f t="shared" si="452"/>
        <v xml:space="preserve">  </v>
      </c>
      <c r="AE996" s="133"/>
      <c r="AF996" s="133" t="str">
        <f t="shared" si="446"/>
        <v xml:space="preserve">  </v>
      </c>
      <c r="AG996" s="133" t="str">
        <f t="shared" si="453"/>
        <v xml:space="preserve">  </v>
      </c>
      <c r="AH996" s="133" t="str">
        <f t="shared" si="453"/>
        <v xml:space="preserve">  </v>
      </c>
      <c r="AI996" s="55">
        <f t="shared" si="441"/>
        <v>1280</v>
      </c>
      <c r="AJ996" s="43"/>
      <c r="AK996" s="43">
        <v>2364</v>
      </c>
      <c r="AL996" s="42">
        <f t="shared" si="442"/>
        <v>1280</v>
      </c>
      <c r="AM996" s="43" t="s">
        <v>311</v>
      </c>
      <c r="AN996" s="258">
        <v>44835</v>
      </c>
      <c r="AO996" s="82"/>
    </row>
    <row r="997" spans="1:41" ht="15.6" hidden="1">
      <c r="A997" s="216">
        <v>30</v>
      </c>
      <c r="B997" s="43">
        <v>6375</v>
      </c>
      <c r="C997" s="43" t="s">
        <v>1</v>
      </c>
      <c r="D997" s="70" t="s">
        <v>2909</v>
      </c>
      <c r="E997" s="103">
        <v>44813</v>
      </c>
      <c r="F997" s="43" t="s">
        <v>38</v>
      </c>
      <c r="G997" s="43">
        <v>2346</v>
      </c>
      <c r="H997" s="167">
        <v>151500</v>
      </c>
      <c r="I997" s="152">
        <v>44860</v>
      </c>
      <c r="J997" s="56" t="s">
        <v>3400</v>
      </c>
      <c r="K997" s="169" t="s">
        <v>3401</v>
      </c>
      <c r="L997" s="97" t="s">
        <v>2819</v>
      </c>
      <c r="M997" s="216"/>
      <c r="N997" s="70" t="s">
        <v>2836</v>
      </c>
      <c r="O997" s="43" t="s">
        <v>68</v>
      </c>
      <c r="P997" s="117">
        <v>8</v>
      </c>
      <c r="Q997" s="117">
        <v>25</v>
      </c>
      <c r="R997" s="42">
        <f t="shared" si="444"/>
        <v>200</v>
      </c>
      <c r="S997" s="43" t="s">
        <v>1915</v>
      </c>
      <c r="T997" s="133" t="str">
        <f t="shared" si="451"/>
        <v xml:space="preserve">  </v>
      </c>
      <c r="U997" s="133">
        <f t="shared" si="450"/>
        <v>200</v>
      </c>
      <c r="V997" s="133" t="str">
        <f t="shared" si="452"/>
        <v xml:space="preserve">  </v>
      </c>
      <c r="W997" s="133"/>
      <c r="X997" s="133"/>
      <c r="Y997" s="133"/>
      <c r="Z997" s="133" t="str">
        <f t="shared" si="452"/>
        <v xml:space="preserve">  </v>
      </c>
      <c r="AA997" s="133" t="str">
        <f t="shared" si="452"/>
        <v xml:space="preserve">  </v>
      </c>
      <c r="AB997" s="133" t="str">
        <f t="shared" si="452"/>
        <v xml:space="preserve">  </v>
      </c>
      <c r="AC997" s="133" t="str">
        <f t="shared" si="452"/>
        <v xml:space="preserve">  </v>
      </c>
      <c r="AD997" s="133" t="str">
        <f t="shared" si="452"/>
        <v xml:space="preserve">  </v>
      </c>
      <c r="AE997" s="133"/>
      <c r="AF997" s="133" t="str">
        <f t="shared" si="446"/>
        <v xml:space="preserve">  </v>
      </c>
      <c r="AG997" s="133" t="str">
        <f t="shared" si="453"/>
        <v xml:space="preserve">  </v>
      </c>
      <c r="AH997" s="133" t="str">
        <f t="shared" si="453"/>
        <v xml:space="preserve">  </v>
      </c>
      <c r="AI997" s="55">
        <f t="shared" si="441"/>
        <v>200</v>
      </c>
      <c r="AJ997" s="43"/>
      <c r="AK997" s="43">
        <v>2364</v>
      </c>
      <c r="AL997" s="42">
        <f t="shared" si="442"/>
        <v>200</v>
      </c>
      <c r="AM997" s="43" t="s">
        <v>311</v>
      </c>
      <c r="AN997" s="258">
        <v>44835</v>
      </c>
      <c r="AO997" s="82"/>
    </row>
    <row r="998" spans="1:41" ht="15.6" hidden="1">
      <c r="A998" s="216">
        <v>31</v>
      </c>
      <c r="B998" s="43">
        <v>6375</v>
      </c>
      <c r="C998" s="43" t="s">
        <v>1</v>
      </c>
      <c r="D998" s="70" t="s">
        <v>2909</v>
      </c>
      <c r="E998" s="103">
        <v>44813</v>
      </c>
      <c r="F998" s="43" t="s">
        <v>38</v>
      </c>
      <c r="G998" s="43">
        <v>2346</v>
      </c>
      <c r="H998" s="167">
        <v>151500</v>
      </c>
      <c r="I998" s="152">
        <v>44860</v>
      </c>
      <c r="J998" s="56" t="s">
        <v>3400</v>
      </c>
      <c r="K998" s="169" t="s">
        <v>3401</v>
      </c>
      <c r="L998" s="97" t="s">
        <v>2819</v>
      </c>
      <c r="M998" s="216"/>
      <c r="N998" s="70" t="s">
        <v>2837</v>
      </c>
      <c r="O998" s="43" t="s">
        <v>68</v>
      </c>
      <c r="P998" s="117">
        <v>24</v>
      </c>
      <c r="Q998" s="117">
        <v>25</v>
      </c>
      <c r="R998" s="42">
        <f t="shared" si="444"/>
        <v>600</v>
      </c>
      <c r="S998" s="43" t="s">
        <v>1915</v>
      </c>
      <c r="T998" s="133" t="str">
        <f t="shared" si="451"/>
        <v xml:space="preserve">  </v>
      </c>
      <c r="U998" s="133">
        <f t="shared" si="450"/>
        <v>600</v>
      </c>
      <c r="V998" s="133" t="str">
        <f t="shared" si="452"/>
        <v xml:space="preserve">  </v>
      </c>
      <c r="W998" s="133"/>
      <c r="X998" s="133"/>
      <c r="Y998" s="133"/>
      <c r="Z998" s="133" t="str">
        <f t="shared" si="452"/>
        <v xml:space="preserve">  </v>
      </c>
      <c r="AA998" s="133" t="str">
        <f t="shared" si="452"/>
        <v xml:space="preserve">  </v>
      </c>
      <c r="AB998" s="133" t="str">
        <f t="shared" si="452"/>
        <v xml:space="preserve">  </v>
      </c>
      <c r="AC998" s="133" t="str">
        <f t="shared" si="452"/>
        <v xml:space="preserve">  </v>
      </c>
      <c r="AD998" s="133" t="str">
        <f t="shared" si="452"/>
        <v xml:space="preserve">  </v>
      </c>
      <c r="AE998" s="133"/>
      <c r="AF998" s="133" t="str">
        <f t="shared" si="446"/>
        <v xml:space="preserve">  </v>
      </c>
      <c r="AG998" s="133" t="str">
        <f t="shared" si="453"/>
        <v xml:space="preserve">  </v>
      </c>
      <c r="AH998" s="133" t="str">
        <f t="shared" si="453"/>
        <v xml:space="preserve">  </v>
      </c>
      <c r="AI998" s="55">
        <f t="shared" si="441"/>
        <v>600</v>
      </c>
      <c r="AJ998" s="43"/>
      <c r="AK998" s="43">
        <v>2364</v>
      </c>
      <c r="AL998" s="42">
        <f t="shared" si="442"/>
        <v>600</v>
      </c>
      <c r="AM998" s="43" t="s">
        <v>311</v>
      </c>
      <c r="AN998" s="258">
        <v>44835</v>
      </c>
      <c r="AO998" s="82"/>
    </row>
    <row r="999" spans="1:41" ht="15.6" hidden="1">
      <c r="A999" s="216">
        <v>32</v>
      </c>
      <c r="B999" s="43">
        <v>6375</v>
      </c>
      <c r="C999" s="43" t="s">
        <v>1</v>
      </c>
      <c r="D999" s="70" t="s">
        <v>2909</v>
      </c>
      <c r="E999" s="103">
        <v>44813</v>
      </c>
      <c r="F999" s="43" t="s">
        <v>38</v>
      </c>
      <c r="G999" s="43">
        <v>2346</v>
      </c>
      <c r="H999" s="167">
        <v>151500</v>
      </c>
      <c r="I999" s="152">
        <v>44860</v>
      </c>
      <c r="J999" s="56" t="s">
        <v>3400</v>
      </c>
      <c r="K999" s="169" t="s">
        <v>3401</v>
      </c>
      <c r="L999" s="97" t="s">
        <v>2819</v>
      </c>
      <c r="M999" s="216"/>
      <c r="N999" s="70" t="s">
        <v>2838</v>
      </c>
      <c r="O999" s="43" t="s">
        <v>68</v>
      </c>
      <c r="P999" s="117">
        <v>6</v>
      </c>
      <c r="Q999" s="117">
        <v>25</v>
      </c>
      <c r="R999" s="42">
        <f t="shared" si="444"/>
        <v>150</v>
      </c>
      <c r="S999" s="43" t="s">
        <v>1915</v>
      </c>
      <c r="T999" s="133" t="str">
        <f t="shared" si="451"/>
        <v xml:space="preserve">  </v>
      </c>
      <c r="U999" s="133">
        <f t="shared" si="450"/>
        <v>150</v>
      </c>
      <c r="V999" s="133" t="str">
        <f t="shared" si="452"/>
        <v xml:space="preserve">  </v>
      </c>
      <c r="W999" s="133"/>
      <c r="X999" s="133"/>
      <c r="Y999" s="133"/>
      <c r="Z999" s="133" t="str">
        <f t="shared" si="452"/>
        <v xml:space="preserve">  </v>
      </c>
      <c r="AA999" s="133" t="str">
        <f t="shared" si="452"/>
        <v xml:space="preserve">  </v>
      </c>
      <c r="AB999" s="133" t="str">
        <f t="shared" si="452"/>
        <v xml:space="preserve">  </v>
      </c>
      <c r="AC999" s="133" t="str">
        <f t="shared" si="452"/>
        <v xml:space="preserve">  </v>
      </c>
      <c r="AD999" s="133" t="str">
        <f t="shared" si="452"/>
        <v xml:space="preserve">  </v>
      </c>
      <c r="AE999" s="133"/>
      <c r="AF999" s="133" t="str">
        <f t="shared" si="446"/>
        <v xml:space="preserve">  </v>
      </c>
      <c r="AG999" s="133" t="str">
        <f t="shared" si="453"/>
        <v xml:space="preserve">  </v>
      </c>
      <c r="AH999" s="133" t="str">
        <f t="shared" si="453"/>
        <v xml:space="preserve">  </v>
      </c>
      <c r="AI999" s="55">
        <f t="shared" si="441"/>
        <v>150</v>
      </c>
      <c r="AJ999" s="43"/>
      <c r="AK999" s="43">
        <v>2364</v>
      </c>
      <c r="AL999" s="42">
        <f t="shared" si="442"/>
        <v>150</v>
      </c>
      <c r="AM999" s="43" t="s">
        <v>311</v>
      </c>
      <c r="AN999" s="258">
        <v>44835</v>
      </c>
      <c r="AO999" s="82"/>
    </row>
    <row r="1000" spans="1:41" ht="15.6" hidden="1">
      <c r="A1000" s="216">
        <v>33</v>
      </c>
      <c r="B1000" s="43">
        <v>6375</v>
      </c>
      <c r="C1000" s="43" t="s">
        <v>1</v>
      </c>
      <c r="D1000" s="70" t="s">
        <v>2909</v>
      </c>
      <c r="E1000" s="103">
        <v>44813</v>
      </c>
      <c r="F1000" s="43" t="s">
        <v>38</v>
      </c>
      <c r="G1000" s="43">
        <v>2346</v>
      </c>
      <c r="H1000" s="167">
        <v>151500</v>
      </c>
      <c r="I1000" s="152">
        <v>44860</v>
      </c>
      <c r="J1000" s="56" t="s">
        <v>3400</v>
      </c>
      <c r="K1000" s="169" t="s">
        <v>3401</v>
      </c>
      <c r="L1000" s="97" t="s">
        <v>2819</v>
      </c>
      <c r="M1000" s="216"/>
      <c r="N1000" s="70" t="s">
        <v>2839</v>
      </c>
      <c r="O1000" s="43" t="s">
        <v>68</v>
      </c>
      <c r="P1000" s="117">
        <v>12</v>
      </c>
      <c r="Q1000" s="117">
        <v>65</v>
      </c>
      <c r="R1000" s="42">
        <f t="shared" si="444"/>
        <v>780</v>
      </c>
      <c r="S1000" s="43" t="s">
        <v>1915</v>
      </c>
      <c r="T1000" s="133" t="str">
        <f t="shared" si="451"/>
        <v xml:space="preserve">  </v>
      </c>
      <c r="U1000" s="133">
        <f t="shared" si="450"/>
        <v>780</v>
      </c>
      <c r="V1000" s="133" t="str">
        <f t="shared" si="452"/>
        <v xml:space="preserve">  </v>
      </c>
      <c r="W1000" s="133"/>
      <c r="X1000" s="133"/>
      <c r="Y1000" s="133"/>
      <c r="Z1000" s="133" t="str">
        <f t="shared" si="452"/>
        <v xml:space="preserve">  </v>
      </c>
      <c r="AA1000" s="133" t="str">
        <f t="shared" si="452"/>
        <v xml:space="preserve">  </v>
      </c>
      <c r="AB1000" s="133" t="str">
        <f t="shared" si="452"/>
        <v xml:space="preserve">  </v>
      </c>
      <c r="AC1000" s="133" t="str">
        <f t="shared" si="452"/>
        <v xml:space="preserve">  </v>
      </c>
      <c r="AD1000" s="133" t="str">
        <f t="shared" si="452"/>
        <v xml:space="preserve">  </v>
      </c>
      <c r="AE1000" s="133"/>
      <c r="AF1000" s="133" t="str">
        <f t="shared" si="446"/>
        <v xml:space="preserve">  </v>
      </c>
      <c r="AG1000" s="133" t="str">
        <f t="shared" si="453"/>
        <v xml:space="preserve">  </v>
      </c>
      <c r="AH1000" s="133" t="str">
        <f t="shared" si="453"/>
        <v xml:space="preserve">  </v>
      </c>
      <c r="AI1000" s="55">
        <f t="shared" si="441"/>
        <v>780</v>
      </c>
      <c r="AJ1000" s="43"/>
      <c r="AK1000" s="43">
        <v>2364</v>
      </c>
      <c r="AL1000" s="42">
        <f t="shared" si="442"/>
        <v>780</v>
      </c>
      <c r="AM1000" s="43" t="s">
        <v>311</v>
      </c>
      <c r="AN1000" s="258">
        <v>44835</v>
      </c>
      <c r="AO1000" s="82"/>
    </row>
    <row r="1001" spans="1:41" ht="15.6" hidden="1">
      <c r="A1001" s="216">
        <v>34</v>
      </c>
      <c r="B1001" s="43">
        <v>6375</v>
      </c>
      <c r="C1001" s="43" t="s">
        <v>1</v>
      </c>
      <c r="D1001" s="70" t="s">
        <v>2909</v>
      </c>
      <c r="E1001" s="103">
        <v>44813</v>
      </c>
      <c r="F1001" s="43" t="s">
        <v>38</v>
      </c>
      <c r="G1001" s="43">
        <v>2346</v>
      </c>
      <c r="H1001" s="167">
        <v>151500</v>
      </c>
      <c r="I1001" s="152">
        <v>44860</v>
      </c>
      <c r="J1001" s="56" t="s">
        <v>3400</v>
      </c>
      <c r="K1001" s="169" t="s">
        <v>3401</v>
      </c>
      <c r="L1001" s="97" t="s">
        <v>2819</v>
      </c>
      <c r="M1001" s="216"/>
      <c r="N1001" s="70" t="s">
        <v>2840</v>
      </c>
      <c r="O1001" s="43" t="s">
        <v>68</v>
      </c>
      <c r="P1001" s="117">
        <v>35</v>
      </c>
      <c r="Q1001" s="117">
        <v>35</v>
      </c>
      <c r="R1001" s="42">
        <f t="shared" si="444"/>
        <v>1225</v>
      </c>
      <c r="S1001" s="43" t="s">
        <v>1915</v>
      </c>
      <c r="T1001" s="133" t="str">
        <f t="shared" si="451"/>
        <v xml:space="preserve">  </v>
      </c>
      <c r="U1001" s="133">
        <f t="shared" si="450"/>
        <v>1225</v>
      </c>
      <c r="V1001" s="133" t="str">
        <f t="shared" si="452"/>
        <v xml:space="preserve">  </v>
      </c>
      <c r="W1001" s="133"/>
      <c r="X1001" s="133"/>
      <c r="Y1001" s="133"/>
      <c r="Z1001" s="133" t="str">
        <f t="shared" si="452"/>
        <v xml:space="preserve">  </v>
      </c>
      <c r="AA1001" s="133" t="str">
        <f t="shared" si="452"/>
        <v xml:space="preserve">  </v>
      </c>
      <c r="AB1001" s="133" t="str">
        <f t="shared" si="452"/>
        <v xml:space="preserve">  </v>
      </c>
      <c r="AC1001" s="133" t="str">
        <f t="shared" si="452"/>
        <v xml:space="preserve">  </v>
      </c>
      <c r="AD1001" s="133" t="str">
        <f t="shared" si="452"/>
        <v xml:space="preserve">  </v>
      </c>
      <c r="AE1001" s="133"/>
      <c r="AF1001" s="133" t="str">
        <f t="shared" si="446"/>
        <v xml:space="preserve">  </v>
      </c>
      <c r="AG1001" s="133" t="str">
        <f t="shared" si="453"/>
        <v xml:space="preserve">  </v>
      </c>
      <c r="AH1001" s="133" t="str">
        <f t="shared" si="453"/>
        <v xml:space="preserve">  </v>
      </c>
      <c r="AI1001" s="55">
        <f t="shared" si="441"/>
        <v>1225</v>
      </c>
      <c r="AJ1001" s="43"/>
      <c r="AK1001" s="43">
        <v>2364</v>
      </c>
      <c r="AL1001" s="42">
        <f t="shared" si="442"/>
        <v>1225</v>
      </c>
      <c r="AM1001" s="43" t="s">
        <v>311</v>
      </c>
      <c r="AN1001" s="258">
        <v>44835</v>
      </c>
      <c r="AO1001" s="82"/>
    </row>
    <row r="1002" spans="1:41" ht="15.6" hidden="1">
      <c r="A1002" s="216">
        <v>35</v>
      </c>
      <c r="B1002" s="43">
        <v>6375</v>
      </c>
      <c r="C1002" s="43" t="s">
        <v>1</v>
      </c>
      <c r="D1002" s="70" t="s">
        <v>2909</v>
      </c>
      <c r="E1002" s="103">
        <v>44813</v>
      </c>
      <c r="F1002" s="43" t="s">
        <v>38</v>
      </c>
      <c r="G1002" s="43">
        <v>2346</v>
      </c>
      <c r="H1002" s="167">
        <v>151500</v>
      </c>
      <c r="I1002" s="152">
        <v>44860</v>
      </c>
      <c r="J1002" s="56" t="s">
        <v>3400</v>
      </c>
      <c r="K1002" s="169" t="s">
        <v>3401</v>
      </c>
      <c r="L1002" s="97" t="s">
        <v>2819</v>
      </c>
      <c r="M1002" s="216"/>
      <c r="N1002" s="70" t="s">
        <v>2841</v>
      </c>
      <c r="O1002" s="43" t="s">
        <v>68</v>
      </c>
      <c r="P1002" s="117">
        <v>4</v>
      </c>
      <c r="Q1002" s="117">
        <v>650</v>
      </c>
      <c r="R1002" s="42">
        <f t="shared" si="444"/>
        <v>2600</v>
      </c>
      <c r="S1002" s="43" t="s">
        <v>1915</v>
      </c>
      <c r="T1002" s="133" t="str">
        <f t="shared" si="451"/>
        <v xml:space="preserve">  </v>
      </c>
      <c r="U1002" s="133">
        <f t="shared" si="450"/>
        <v>2600</v>
      </c>
      <c r="V1002" s="133" t="str">
        <f t="shared" ref="V1002:AD1013" si="454">IF($S1002=V$15,$R1002,"  ")</f>
        <v xml:space="preserve">  </v>
      </c>
      <c r="W1002" s="133"/>
      <c r="X1002" s="133"/>
      <c r="Y1002" s="133"/>
      <c r="Z1002" s="133" t="str">
        <f t="shared" si="454"/>
        <v xml:space="preserve">  </v>
      </c>
      <c r="AA1002" s="133" t="str">
        <f t="shared" si="454"/>
        <v xml:space="preserve">  </v>
      </c>
      <c r="AB1002" s="133" t="str">
        <f t="shared" si="454"/>
        <v xml:space="preserve">  </v>
      </c>
      <c r="AC1002" s="133" t="str">
        <f t="shared" si="454"/>
        <v xml:space="preserve">  </v>
      </c>
      <c r="AD1002" s="133" t="str">
        <f t="shared" si="454"/>
        <v xml:space="preserve">  </v>
      </c>
      <c r="AE1002" s="133"/>
      <c r="AF1002" s="133" t="str">
        <f t="shared" si="446"/>
        <v xml:space="preserve">  </v>
      </c>
      <c r="AG1002" s="133" t="str">
        <f t="shared" si="453"/>
        <v xml:space="preserve">  </v>
      </c>
      <c r="AH1002" s="133" t="str">
        <f t="shared" si="453"/>
        <v xml:space="preserve">  </v>
      </c>
      <c r="AI1002" s="55">
        <f t="shared" si="441"/>
        <v>2600</v>
      </c>
      <c r="AJ1002" s="43"/>
      <c r="AK1002" s="43">
        <v>2364</v>
      </c>
      <c r="AL1002" s="42">
        <f t="shared" si="442"/>
        <v>2600</v>
      </c>
      <c r="AM1002" s="43" t="s">
        <v>311</v>
      </c>
      <c r="AN1002" s="258">
        <v>44835</v>
      </c>
      <c r="AO1002" s="82"/>
    </row>
    <row r="1003" spans="1:41" ht="30" hidden="1">
      <c r="A1003" s="216">
        <v>36</v>
      </c>
      <c r="B1003" s="43">
        <v>6375</v>
      </c>
      <c r="C1003" s="43" t="s">
        <v>1</v>
      </c>
      <c r="D1003" s="70" t="s">
        <v>2909</v>
      </c>
      <c r="E1003" s="103">
        <v>44813</v>
      </c>
      <c r="F1003" s="43" t="s">
        <v>38</v>
      </c>
      <c r="G1003" s="43">
        <v>2346</v>
      </c>
      <c r="H1003" s="167">
        <v>151500</v>
      </c>
      <c r="I1003" s="152">
        <v>44860</v>
      </c>
      <c r="J1003" s="56" t="s">
        <v>3400</v>
      </c>
      <c r="K1003" s="169" t="s">
        <v>3401</v>
      </c>
      <c r="L1003" s="97" t="s">
        <v>2819</v>
      </c>
      <c r="M1003" s="216"/>
      <c r="N1003" s="70" t="s">
        <v>2842</v>
      </c>
      <c r="O1003" s="43" t="s">
        <v>68</v>
      </c>
      <c r="P1003" s="117">
        <v>5</v>
      </c>
      <c r="Q1003" s="117">
        <v>25.1</v>
      </c>
      <c r="R1003" s="42">
        <f t="shared" si="444"/>
        <v>125.5</v>
      </c>
      <c r="S1003" s="43" t="s">
        <v>1915</v>
      </c>
      <c r="T1003" s="133" t="str">
        <f t="shared" si="451"/>
        <v xml:space="preserve">  </v>
      </c>
      <c r="U1003" s="133">
        <f t="shared" si="450"/>
        <v>125.5</v>
      </c>
      <c r="V1003" s="133" t="str">
        <f t="shared" si="454"/>
        <v xml:space="preserve">  </v>
      </c>
      <c r="W1003" s="133"/>
      <c r="X1003" s="133"/>
      <c r="Y1003" s="133"/>
      <c r="Z1003" s="133" t="str">
        <f t="shared" si="454"/>
        <v xml:space="preserve">  </v>
      </c>
      <c r="AA1003" s="133" t="str">
        <f t="shared" si="454"/>
        <v xml:space="preserve">  </v>
      </c>
      <c r="AB1003" s="133" t="str">
        <f t="shared" si="454"/>
        <v xml:space="preserve">  </v>
      </c>
      <c r="AC1003" s="133" t="str">
        <f t="shared" si="454"/>
        <v xml:space="preserve">  </v>
      </c>
      <c r="AD1003" s="133" t="str">
        <f t="shared" si="454"/>
        <v xml:space="preserve">  </v>
      </c>
      <c r="AE1003" s="133"/>
      <c r="AF1003" s="133" t="str">
        <f t="shared" si="446"/>
        <v xml:space="preserve">  </v>
      </c>
      <c r="AG1003" s="133" t="str">
        <f t="shared" si="453"/>
        <v xml:space="preserve">  </v>
      </c>
      <c r="AH1003" s="133" t="str">
        <f t="shared" si="453"/>
        <v xml:space="preserve">  </v>
      </c>
      <c r="AI1003" s="55">
        <f t="shared" si="441"/>
        <v>125.5</v>
      </c>
      <c r="AJ1003" s="43"/>
      <c r="AK1003" s="43">
        <v>2364</v>
      </c>
      <c r="AL1003" s="42">
        <f t="shared" si="442"/>
        <v>125.5</v>
      </c>
      <c r="AM1003" s="43" t="s">
        <v>311</v>
      </c>
      <c r="AN1003" s="258">
        <v>44835</v>
      </c>
      <c r="AO1003" s="82"/>
    </row>
    <row r="1004" spans="1:41" ht="15.6" hidden="1">
      <c r="A1004" s="216">
        <v>37</v>
      </c>
      <c r="B1004" s="43">
        <v>6375</v>
      </c>
      <c r="C1004" s="43" t="s">
        <v>1</v>
      </c>
      <c r="D1004" s="70" t="s">
        <v>2909</v>
      </c>
      <c r="E1004" s="103">
        <v>44813</v>
      </c>
      <c r="F1004" s="43" t="s">
        <v>38</v>
      </c>
      <c r="G1004" s="43">
        <v>2346</v>
      </c>
      <c r="H1004" s="167">
        <v>151500</v>
      </c>
      <c r="I1004" s="152">
        <v>44860</v>
      </c>
      <c r="J1004" s="56" t="s">
        <v>3400</v>
      </c>
      <c r="K1004" s="169" t="s">
        <v>3401</v>
      </c>
      <c r="L1004" s="97" t="s">
        <v>2819</v>
      </c>
      <c r="M1004" s="216"/>
      <c r="N1004" s="70" t="s">
        <v>2843</v>
      </c>
      <c r="O1004" s="43" t="s">
        <v>68</v>
      </c>
      <c r="P1004" s="117">
        <v>15</v>
      </c>
      <c r="Q1004" s="117">
        <v>94.9</v>
      </c>
      <c r="R1004" s="42">
        <f t="shared" si="444"/>
        <v>1423.5</v>
      </c>
      <c r="S1004" s="43" t="s">
        <v>1915</v>
      </c>
      <c r="T1004" s="133" t="str">
        <f t="shared" si="451"/>
        <v xml:space="preserve">  </v>
      </c>
      <c r="U1004" s="133">
        <f t="shared" si="450"/>
        <v>1423.5</v>
      </c>
      <c r="V1004" s="133" t="str">
        <f t="shared" si="454"/>
        <v xml:space="preserve">  </v>
      </c>
      <c r="W1004" s="133"/>
      <c r="X1004" s="133"/>
      <c r="Y1004" s="133"/>
      <c r="Z1004" s="133" t="str">
        <f t="shared" si="454"/>
        <v xml:space="preserve">  </v>
      </c>
      <c r="AA1004" s="133" t="str">
        <f t="shared" si="454"/>
        <v xml:space="preserve">  </v>
      </c>
      <c r="AB1004" s="133" t="str">
        <f t="shared" si="454"/>
        <v xml:space="preserve">  </v>
      </c>
      <c r="AC1004" s="133" t="str">
        <f t="shared" si="454"/>
        <v xml:space="preserve">  </v>
      </c>
      <c r="AD1004" s="133" t="str">
        <f t="shared" si="454"/>
        <v xml:space="preserve">  </v>
      </c>
      <c r="AE1004" s="133"/>
      <c r="AF1004" s="133" t="str">
        <f t="shared" si="446"/>
        <v xml:space="preserve">  </v>
      </c>
      <c r="AG1004" s="133" t="str">
        <f t="shared" si="453"/>
        <v xml:space="preserve">  </v>
      </c>
      <c r="AH1004" s="133" t="str">
        <f t="shared" si="453"/>
        <v xml:space="preserve">  </v>
      </c>
      <c r="AI1004" s="55">
        <f t="shared" si="441"/>
        <v>1423.5</v>
      </c>
      <c r="AJ1004" s="43"/>
      <c r="AK1004" s="43">
        <v>2364</v>
      </c>
      <c r="AL1004" s="42">
        <f t="shared" si="442"/>
        <v>1423.5</v>
      </c>
      <c r="AM1004" s="43" t="s">
        <v>311</v>
      </c>
      <c r="AN1004" s="258">
        <v>44835</v>
      </c>
      <c r="AO1004" s="82"/>
    </row>
    <row r="1005" spans="1:41" ht="15.6" hidden="1">
      <c r="A1005" s="216">
        <v>38</v>
      </c>
      <c r="B1005" s="43">
        <v>6375</v>
      </c>
      <c r="C1005" s="43" t="s">
        <v>1</v>
      </c>
      <c r="D1005" s="70" t="s">
        <v>2909</v>
      </c>
      <c r="E1005" s="103">
        <v>44813</v>
      </c>
      <c r="F1005" s="43" t="s">
        <v>38</v>
      </c>
      <c r="G1005" s="43">
        <v>2346</v>
      </c>
      <c r="H1005" s="167">
        <v>151500</v>
      </c>
      <c r="I1005" s="152">
        <v>44860</v>
      </c>
      <c r="J1005" s="56" t="s">
        <v>3400</v>
      </c>
      <c r="K1005" s="169" t="s">
        <v>3401</v>
      </c>
      <c r="L1005" s="97" t="s">
        <v>2819</v>
      </c>
      <c r="M1005" s="216"/>
      <c r="N1005" s="70" t="s">
        <v>2844</v>
      </c>
      <c r="O1005" s="43" t="s">
        <v>68</v>
      </c>
      <c r="P1005" s="117">
        <v>80</v>
      </c>
      <c r="Q1005" s="117">
        <v>35</v>
      </c>
      <c r="R1005" s="42">
        <f t="shared" si="444"/>
        <v>2800</v>
      </c>
      <c r="S1005" s="43" t="s">
        <v>1915</v>
      </c>
      <c r="T1005" s="133" t="str">
        <f t="shared" si="451"/>
        <v xml:space="preserve">  </v>
      </c>
      <c r="U1005" s="133">
        <f t="shared" si="450"/>
        <v>2800</v>
      </c>
      <c r="V1005" s="133" t="str">
        <f t="shared" si="454"/>
        <v xml:space="preserve">  </v>
      </c>
      <c r="W1005" s="133"/>
      <c r="X1005" s="133"/>
      <c r="Y1005" s="133"/>
      <c r="Z1005" s="133" t="str">
        <f t="shared" si="454"/>
        <v xml:space="preserve">  </v>
      </c>
      <c r="AA1005" s="133" t="str">
        <f t="shared" si="454"/>
        <v xml:space="preserve">  </v>
      </c>
      <c r="AB1005" s="133" t="str">
        <f t="shared" si="454"/>
        <v xml:space="preserve">  </v>
      </c>
      <c r="AC1005" s="133" t="str">
        <f t="shared" si="454"/>
        <v xml:space="preserve">  </v>
      </c>
      <c r="AD1005" s="133" t="str">
        <f t="shared" si="454"/>
        <v xml:space="preserve">  </v>
      </c>
      <c r="AE1005" s="133"/>
      <c r="AF1005" s="133" t="str">
        <f t="shared" si="446"/>
        <v xml:space="preserve">  </v>
      </c>
      <c r="AG1005" s="133" t="str">
        <f t="shared" si="453"/>
        <v xml:space="preserve">  </v>
      </c>
      <c r="AH1005" s="133" t="str">
        <f t="shared" si="453"/>
        <v xml:space="preserve">  </v>
      </c>
      <c r="AI1005" s="55">
        <f t="shared" si="441"/>
        <v>2800</v>
      </c>
      <c r="AJ1005" s="43"/>
      <c r="AK1005" s="43">
        <v>2364</v>
      </c>
      <c r="AL1005" s="42">
        <f t="shared" si="442"/>
        <v>2800</v>
      </c>
      <c r="AM1005" s="43" t="s">
        <v>311</v>
      </c>
      <c r="AN1005" s="258">
        <v>44835</v>
      </c>
      <c r="AO1005" s="82"/>
    </row>
    <row r="1006" spans="1:41" ht="15.6" hidden="1">
      <c r="A1006" s="216">
        <v>39</v>
      </c>
      <c r="B1006" s="43">
        <v>6375</v>
      </c>
      <c r="C1006" s="43" t="s">
        <v>1</v>
      </c>
      <c r="D1006" s="70" t="s">
        <v>2909</v>
      </c>
      <c r="E1006" s="103">
        <v>44813</v>
      </c>
      <c r="F1006" s="43" t="s">
        <v>38</v>
      </c>
      <c r="G1006" s="43">
        <v>2346</v>
      </c>
      <c r="H1006" s="167">
        <v>151500</v>
      </c>
      <c r="I1006" s="152">
        <v>44860</v>
      </c>
      <c r="J1006" s="56" t="s">
        <v>3400</v>
      </c>
      <c r="K1006" s="169" t="s">
        <v>3401</v>
      </c>
      <c r="L1006" s="97" t="s">
        <v>2819</v>
      </c>
      <c r="M1006" s="267"/>
      <c r="N1006" s="70" t="s">
        <v>2845</v>
      </c>
      <c r="O1006" s="43" t="s">
        <v>68</v>
      </c>
      <c r="P1006" s="117">
        <v>110</v>
      </c>
      <c r="Q1006" s="117">
        <v>35</v>
      </c>
      <c r="R1006" s="272">
        <f t="shared" si="444"/>
        <v>3850</v>
      </c>
      <c r="S1006" s="268" t="s">
        <v>1915</v>
      </c>
      <c r="T1006" s="269" t="str">
        <f t="shared" si="451"/>
        <v xml:space="preserve">  </v>
      </c>
      <c r="U1006" s="133">
        <f t="shared" si="450"/>
        <v>3850</v>
      </c>
      <c r="V1006" s="269" t="str">
        <f t="shared" si="454"/>
        <v xml:space="preserve">  </v>
      </c>
      <c r="W1006" s="269"/>
      <c r="X1006" s="269"/>
      <c r="Y1006" s="269"/>
      <c r="Z1006" s="269" t="str">
        <f t="shared" si="454"/>
        <v xml:space="preserve">  </v>
      </c>
      <c r="AA1006" s="269" t="str">
        <f t="shared" si="454"/>
        <v xml:space="preserve">  </v>
      </c>
      <c r="AB1006" s="269" t="str">
        <f t="shared" si="454"/>
        <v xml:space="preserve">  </v>
      </c>
      <c r="AC1006" s="269" t="str">
        <f t="shared" si="454"/>
        <v xml:space="preserve">  </v>
      </c>
      <c r="AD1006" s="269" t="str">
        <f t="shared" si="454"/>
        <v xml:space="preserve">  </v>
      </c>
      <c r="AE1006" s="269"/>
      <c r="AF1006" s="133" t="str">
        <f t="shared" si="446"/>
        <v xml:space="preserve">  </v>
      </c>
      <c r="AG1006" s="269" t="str">
        <f t="shared" si="453"/>
        <v xml:space="preserve">  </v>
      </c>
      <c r="AH1006" s="269" t="str">
        <f t="shared" si="453"/>
        <v xml:space="preserve">  </v>
      </c>
      <c r="AI1006" s="270">
        <f t="shared" si="441"/>
        <v>3850</v>
      </c>
      <c r="AJ1006" s="268"/>
      <c r="AK1006" s="43">
        <v>2364</v>
      </c>
      <c r="AL1006" s="271">
        <f t="shared" si="442"/>
        <v>3850</v>
      </c>
      <c r="AM1006" s="43" t="s">
        <v>311</v>
      </c>
      <c r="AN1006" s="258">
        <v>44835</v>
      </c>
      <c r="AO1006" s="82"/>
    </row>
    <row r="1007" spans="1:41" ht="15.6" hidden="1">
      <c r="A1007" s="216">
        <v>40</v>
      </c>
      <c r="B1007" s="43">
        <v>6375</v>
      </c>
      <c r="C1007" s="43" t="s">
        <v>1</v>
      </c>
      <c r="D1007" s="70" t="s">
        <v>2909</v>
      </c>
      <c r="E1007" s="103">
        <v>44813</v>
      </c>
      <c r="F1007" s="43" t="s">
        <v>38</v>
      </c>
      <c r="G1007" s="43">
        <v>2346</v>
      </c>
      <c r="H1007" s="167">
        <v>151500</v>
      </c>
      <c r="I1007" s="152">
        <v>44860</v>
      </c>
      <c r="J1007" s="56" t="s">
        <v>3400</v>
      </c>
      <c r="K1007" s="169" t="s">
        <v>3401</v>
      </c>
      <c r="L1007" s="97" t="s">
        <v>2819</v>
      </c>
      <c r="M1007" s="216"/>
      <c r="N1007" s="70" t="s">
        <v>2846</v>
      </c>
      <c r="O1007" s="43" t="s">
        <v>68</v>
      </c>
      <c r="P1007" s="117">
        <v>240</v>
      </c>
      <c r="Q1007" s="117">
        <v>95</v>
      </c>
      <c r="R1007" s="272">
        <f t="shared" si="444"/>
        <v>22800</v>
      </c>
      <c r="S1007" s="43" t="s">
        <v>1915</v>
      </c>
      <c r="T1007" s="133" t="str">
        <f t="shared" si="451"/>
        <v xml:space="preserve">  </v>
      </c>
      <c r="U1007" s="133">
        <f t="shared" si="450"/>
        <v>22800</v>
      </c>
      <c r="V1007" s="133" t="str">
        <f t="shared" si="454"/>
        <v xml:space="preserve">  </v>
      </c>
      <c r="W1007" s="133"/>
      <c r="X1007" s="133"/>
      <c r="Y1007" s="133"/>
      <c r="Z1007" s="133" t="str">
        <f t="shared" si="454"/>
        <v xml:space="preserve">  </v>
      </c>
      <c r="AA1007" s="133" t="str">
        <f t="shared" si="454"/>
        <v xml:space="preserve">  </v>
      </c>
      <c r="AB1007" s="133" t="str">
        <f t="shared" si="454"/>
        <v xml:space="preserve">  </v>
      </c>
      <c r="AC1007" s="133" t="str">
        <f t="shared" si="454"/>
        <v xml:space="preserve">  </v>
      </c>
      <c r="AD1007" s="133" t="str">
        <f t="shared" si="454"/>
        <v xml:space="preserve">  </v>
      </c>
      <c r="AE1007" s="133"/>
      <c r="AF1007" s="133" t="str">
        <f t="shared" si="446"/>
        <v xml:space="preserve">  </v>
      </c>
      <c r="AG1007" s="133" t="str">
        <f t="shared" si="453"/>
        <v xml:space="preserve">  </v>
      </c>
      <c r="AH1007" s="133" t="str">
        <f t="shared" si="453"/>
        <v xml:space="preserve">  </v>
      </c>
      <c r="AI1007" s="55">
        <f t="shared" si="441"/>
        <v>22800</v>
      </c>
      <c r="AJ1007" s="43"/>
      <c r="AK1007" s="43">
        <v>2364</v>
      </c>
      <c r="AL1007" s="42">
        <f t="shared" si="442"/>
        <v>22800</v>
      </c>
      <c r="AM1007" s="43" t="s">
        <v>311</v>
      </c>
      <c r="AN1007" s="258">
        <v>44835</v>
      </c>
      <c r="AO1007" s="82"/>
    </row>
    <row r="1008" spans="1:41" ht="15.6" hidden="1">
      <c r="A1008" s="216">
        <v>41</v>
      </c>
      <c r="B1008" s="43">
        <v>6375</v>
      </c>
      <c r="C1008" s="43" t="s">
        <v>1</v>
      </c>
      <c r="D1008" s="70" t="s">
        <v>2909</v>
      </c>
      <c r="E1008" s="103">
        <v>44813</v>
      </c>
      <c r="F1008" s="43" t="s">
        <v>38</v>
      </c>
      <c r="G1008" s="43">
        <v>2346</v>
      </c>
      <c r="H1008" s="167">
        <v>151500</v>
      </c>
      <c r="I1008" s="152">
        <v>44860</v>
      </c>
      <c r="J1008" s="56" t="s">
        <v>3400</v>
      </c>
      <c r="K1008" s="169" t="s">
        <v>3401</v>
      </c>
      <c r="L1008" s="97" t="s">
        <v>2819</v>
      </c>
      <c r="M1008" s="216"/>
      <c r="N1008" s="70" t="s">
        <v>2847</v>
      </c>
      <c r="O1008" s="43" t="s">
        <v>68</v>
      </c>
      <c r="P1008" s="117">
        <v>30</v>
      </c>
      <c r="Q1008" s="117">
        <v>45</v>
      </c>
      <c r="R1008" s="272">
        <f t="shared" si="444"/>
        <v>1350</v>
      </c>
      <c r="S1008" s="43" t="s">
        <v>1915</v>
      </c>
      <c r="T1008" s="133" t="str">
        <f t="shared" si="451"/>
        <v xml:space="preserve">  </v>
      </c>
      <c r="U1008" s="133">
        <f t="shared" si="450"/>
        <v>1350</v>
      </c>
      <c r="V1008" s="133" t="str">
        <f t="shared" si="454"/>
        <v xml:space="preserve">  </v>
      </c>
      <c r="W1008" s="133"/>
      <c r="X1008" s="133"/>
      <c r="Y1008" s="133"/>
      <c r="Z1008" s="133" t="str">
        <f t="shared" si="454"/>
        <v xml:space="preserve">  </v>
      </c>
      <c r="AA1008" s="133" t="str">
        <f t="shared" si="454"/>
        <v xml:space="preserve">  </v>
      </c>
      <c r="AB1008" s="133" t="str">
        <f t="shared" si="454"/>
        <v xml:space="preserve">  </v>
      </c>
      <c r="AC1008" s="133" t="str">
        <f t="shared" si="454"/>
        <v xml:space="preserve">  </v>
      </c>
      <c r="AD1008" s="133" t="str">
        <f t="shared" si="454"/>
        <v xml:space="preserve">  </v>
      </c>
      <c r="AE1008" s="133"/>
      <c r="AF1008" s="133" t="str">
        <f t="shared" si="446"/>
        <v xml:space="preserve">  </v>
      </c>
      <c r="AG1008" s="133" t="str">
        <f t="shared" si="453"/>
        <v xml:space="preserve">  </v>
      </c>
      <c r="AH1008" s="133" t="str">
        <f t="shared" si="453"/>
        <v xml:space="preserve">  </v>
      </c>
      <c r="AI1008" s="55">
        <f t="shared" si="441"/>
        <v>1350</v>
      </c>
      <c r="AJ1008" s="43"/>
      <c r="AK1008" s="43">
        <v>2364</v>
      </c>
      <c r="AL1008" s="42">
        <f t="shared" si="442"/>
        <v>1350</v>
      </c>
      <c r="AM1008" s="43" t="s">
        <v>311</v>
      </c>
      <c r="AN1008" s="258">
        <v>44835</v>
      </c>
      <c r="AO1008" s="82"/>
    </row>
    <row r="1009" spans="1:41" ht="15.6" hidden="1">
      <c r="A1009" s="216">
        <v>42</v>
      </c>
      <c r="B1009" s="43">
        <v>6375</v>
      </c>
      <c r="C1009" s="43" t="s">
        <v>1</v>
      </c>
      <c r="D1009" s="70" t="s">
        <v>2909</v>
      </c>
      <c r="E1009" s="103">
        <v>44813</v>
      </c>
      <c r="F1009" s="43" t="s">
        <v>38</v>
      </c>
      <c r="G1009" s="43">
        <v>2346</v>
      </c>
      <c r="H1009" s="167">
        <v>151500</v>
      </c>
      <c r="I1009" s="152">
        <v>44860</v>
      </c>
      <c r="J1009" s="56" t="s">
        <v>3400</v>
      </c>
      <c r="K1009" s="169" t="s">
        <v>3401</v>
      </c>
      <c r="L1009" s="97" t="s">
        <v>2819</v>
      </c>
      <c r="M1009" s="216"/>
      <c r="N1009" s="70" t="s">
        <v>2848</v>
      </c>
      <c r="O1009" s="43" t="s">
        <v>68</v>
      </c>
      <c r="P1009" s="117">
        <v>200</v>
      </c>
      <c r="Q1009" s="117">
        <v>85</v>
      </c>
      <c r="R1009" s="272">
        <f t="shared" si="444"/>
        <v>17000</v>
      </c>
      <c r="S1009" s="43" t="s">
        <v>1915</v>
      </c>
      <c r="T1009" s="133" t="str">
        <f t="shared" si="451"/>
        <v xml:space="preserve">  </v>
      </c>
      <c r="U1009" s="133">
        <f t="shared" si="450"/>
        <v>17000</v>
      </c>
      <c r="V1009" s="133" t="str">
        <f t="shared" si="454"/>
        <v xml:space="preserve">  </v>
      </c>
      <c r="W1009" s="133"/>
      <c r="X1009" s="133"/>
      <c r="Y1009" s="133"/>
      <c r="Z1009" s="133" t="str">
        <f t="shared" si="454"/>
        <v xml:space="preserve">  </v>
      </c>
      <c r="AA1009" s="133" t="str">
        <f t="shared" si="454"/>
        <v xml:space="preserve">  </v>
      </c>
      <c r="AB1009" s="133" t="str">
        <f t="shared" si="454"/>
        <v xml:space="preserve">  </v>
      </c>
      <c r="AC1009" s="133" t="str">
        <f t="shared" si="454"/>
        <v xml:space="preserve">  </v>
      </c>
      <c r="AD1009" s="133" t="str">
        <f t="shared" si="454"/>
        <v xml:space="preserve">  </v>
      </c>
      <c r="AE1009" s="133"/>
      <c r="AF1009" s="133" t="str">
        <f t="shared" si="446"/>
        <v xml:space="preserve">  </v>
      </c>
      <c r="AG1009" s="133" t="str">
        <f t="shared" si="453"/>
        <v xml:space="preserve">  </v>
      </c>
      <c r="AH1009" s="133" t="str">
        <f t="shared" si="453"/>
        <v xml:space="preserve">  </v>
      </c>
      <c r="AI1009" s="55">
        <f t="shared" si="441"/>
        <v>17000</v>
      </c>
      <c r="AJ1009" s="43"/>
      <c r="AK1009" s="43">
        <v>2364</v>
      </c>
      <c r="AL1009" s="42">
        <f t="shared" si="442"/>
        <v>17000</v>
      </c>
      <c r="AM1009" s="43" t="s">
        <v>311</v>
      </c>
      <c r="AN1009" s="258">
        <v>44835</v>
      </c>
      <c r="AO1009" s="82"/>
    </row>
    <row r="1010" spans="1:41" ht="15.6" hidden="1">
      <c r="A1010" s="216">
        <v>43</v>
      </c>
      <c r="B1010" s="43">
        <v>6375</v>
      </c>
      <c r="C1010" s="43" t="s">
        <v>1</v>
      </c>
      <c r="D1010" s="70" t="s">
        <v>2909</v>
      </c>
      <c r="E1010" s="103">
        <v>44813</v>
      </c>
      <c r="F1010" s="43" t="s">
        <v>38</v>
      </c>
      <c r="G1010" s="43">
        <v>2346</v>
      </c>
      <c r="H1010" s="167">
        <v>151500</v>
      </c>
      <c r="I1010" s="152">
        <v>44860</v>
      </c>
      <c r="J1010" s="56" t="s">
        <v>3400</v>
      </c>
      <c r="K1010" s="169" t="s">
        <v>3401</v>
      </c>
      <c r="L1010" s="97" t="s">
        <v>2819</v>
      </c>
      <c r="M1010" s="216"/>
      <c r="N1010" s="70" t="s">
        <v>2849</v>
      </c>
      <c r="O1010" s="43" t="s">
        <v>68</v>
      </c>
      <c r="P1010" s="117">
        <v>80</v>
      </c>
      <c r="Q1010" s="117">
        <v>68.7</v>
      </c>
      <c r="R1010" s="272">
        <f>P1010*Q1010</f>
        <v>5496</v>
      </c>
      <c r="S1010" s="43" t="s">
        <v>1915</v>
      </c>
      <c r="T1010" s="133" t="str">
        <f t="shared" si="451"/>
        <v xml:space="preserve">  </v>
      </c>
      <c r="U1010" s="133">
        <f t="shared" si="450"/>
        <v>5496</v>
      </c>
      <c r="V1010" s="133" t="str">
        <f t="shared" si="454"/>
        <v xml:space="preserve">  </v>
      </c>
      <c r="W1010" s="133"/>
      <c r="X1010" s="133"/>
      <c r="Y1010" s="133"/>
      <c r="Z1010" s="133" t="str">
        <f t="shared" si="454"/>
        <v xml:space="preserve">  </v>
      </c>
      <c r="AA1010" s="133" t="str">
        <f t="shared" si="454"/>
        <v xml:space="preserve">  </v>
      </c>
      <c r="AB1010" s="133" t="str">
        <f t="shared" si="454"/>
        <v xml:space="preserve">  </v>
      </c>
      <c r="AC1010" s="133" t="str">
        <f t="shared" si="454"/>
        <v xml:space="preserve">  </v>
      </c>
      <c r="AD1010" s="133" t="str">
        <f t="shared" si="454"/>
        <v xml:space="preserve">  </v>
      </c>
      <c r="AE1010" s="133"/>
      <c r="AF1010" s="133" t="str">
        <f t="shared" si="446"/>
        <v xml:space="preserve">  </v>
      </c>
      <c r="AG1010" s="133" t="str">
        <f t="shared" si="453"/>
        <v xml:space="preserve">  </v>
      </c>
      <c r="AH1010" s="133" t="str">
        <f t="shared" si="453"/>
        <v xml:space="preserve">  </v>
      </c>
      <c r="AI1010" s="55">
        <f t="shared" si="441"/>
        <v>5496</v>
      </c>
      <c r="AJ1010" s="43"/>
      <c r="AK1010" s="43">
        <v>2364</v>
      </c>
      <c r="AL1010" s="42">
        <f t="shared" si="442"/>
        <v>5496</v>
      </c>
      <c r="AM1010" s="43" t="s">
        <v>311</v>
      </c>
      <c r="AN1010" s="258">
        <v>44835</v>
      </c>
      <c r="AO1010" s="82"/>
    </row>
    <row r="1011" spans="1:41" ht="15.6" hidden="1">
      <c r="A1011" s="216">
        <v>44</v>
      </c>
      <c r="B1011" s="43">
        <v>6375</v>
      </c>
      <c r="C1011" s="43" t="s">
        <v>1</v>
      </c>
      <c r="D1011" s="70" t="s">
        <v>2909</v>
      </c>
      <c r="E1011" s="103">
        <v>44813</v>
      </c>
      <c r="F1011" s="43" t="s">
        <v>38</v>
      </c>
      <c r="G1011" s="43">
        <v>2346</v>
      </c>
      <c r="H1011" s="167">
        <v>151500</v>
      </c>
      <c r="I1011" s="152">
        <v>44860</v>
      </c>
      <c r="J1011" s="56" t="s">
        <v>3400</v>
      </c>
      <c r="K1011" s="169" t="s">
        <v>3401</v>
      </c>
      <c r="L1011" s="97" t="s">
        <v>2819</v>
      </c>
      <c r="M1011" s="216"/>
      <c r="N1011" s="70" t="s">
        <v>2850</v>
      </c>
      <c r="O1011" s="43" t="s">
        <v>68</v>
      </c>
      <c r="P1011" s="117">
        <v>65</v>
      </c>
      <c r="Q1011" s="117">
        <v>35</v>
      </c>
      <c r="R1011" s="272">
        <f t="shared" si="444"/>
        <v>2275</v>
      </c>
      <c r="S1011" s="43" t="s">
        <v>1915</v>
      </c>
      <c r="T1011" s="133" t="str">
        <f t="shared" si="451"/>
        <v xml:space="preserve">  </v>
      </c>
      <c r="U1011" s="133">
        <f t="shared" si="450"/>
        <v>2275</v>
      </c>
      <c r="V1011" s="133" t="str">
        <f t="shared" si="454"/>
        <v xml:space="preserve">  </v>
      </c>
      <c r="W1011" s="133"/>
      <c r="X1011" s="133"/>
      <c r="Y1011" s="133"/>
      <c r="Z1011" s="133" t="str">
        <f t="shared" si="454"/>
        <v xml:space="preserve">  </v>
      </c>
      <c r="AA1011" s="133" t="str">
        <f t="shared" si="454"/>
        <v xml:space="preserve">  </v>
      </c>
      <c r="AB1011" s="133" t="str">
        <f t="shared" si="454"/>
        <v xml:space="preserve">  </v>
      </c>
      <c r="AC1011" s="133" t="str">
        <f t="shared" si="454"/>
        <v xml:space="preserve">  </v>
      </c>
      <c r="AD1011" s="133" t="str">
        <f t="shared" si="454"/>
        <v xml:space="preserve">  </v>
      </c>
      <c r="AE1011" s="133"/>
      <c r="AF1011" s="133" t="str">
        <f t="shared" si="446"/>
        <v xml:space="preserve">  </v>
      </c>
      <c r="AG1011" s="133" t="str">
        <f t="shared" si="453"/>
        <v xml:space="preserve">  </v>
      </c>
      <c r="AH1011" s="133" t="str">
        <f t="shared" si="453"/>
        <v xml:space="preserve">  </v>
      </c>
      <c r="AI1011" s="55">
        <f t="shared" si="441"/>
        <v>2275</v>
      </c>
      <c r="AJ1011" s="43"/>
      <c r="AK1011" s="43">
        <v>2364</v>
      </c>
      <c r="AL1011" s="42">
        <f t="shared" si="442"/>
        <v>2275</v>
      </c>
      <c r="AM1011" s="43" t="s">
        <v>311</v>
      </c>
      <c r="AN1011" s="258">
        <v>44835</v>
      </c>
      <c r="AO1011" s="82"/>
    </row>
    <row r="1012" spans="1:41" ht="15.6" hidden="1">
      <c r="A1012" s="216">
        <v>45</v>
      </c>
      <c r="B1012" s="43">
        <v>6375</v>
      </c>
      <c r="C1012" s="43" t="s">
        <v>1</v>
      </c>
      <c r="D1012" s="70" t="s">
        <v>2909</v>
      </c>
      <c r="E1012" s="103">
        <v>44813</v>
      </c>
      <c r="F1012" s="43" t="s">
        <v>38</v>
      </c>
      <c r="G1012" s="43">
        <v>2346</v>
      </c>
      <c r="H1012" s="167">
        <v>151500</v>
      </c>
      <c r="I1012" s="152">
        <v>44860</v>
      </c>
      <c r="J1012" s="56" t="s">
        <v>3400</v>
      </c>
      <c r="K1012" s="169" t="s">
        <v>3401</v>
      </c>
      <c r="L1012" s="97" t="s">
        <v>2819</v>
      </c>
      <c r="M1012" s="216"/>
      <c r="N1012" s="70" t="s">
        <v>2851</v>
      </c>
      <c r="O1012" s="43" t="s">
        <v>68</v>
      </c>
      <c r="P1012" s="117">
        <v>40</v>
      </c>
      <c r="Q1012" s="117">
        <v>45</v>
      </c>
      <c r="R1012" s="272">
        <f t="shared" si="444"/>
        <v>1800</v>
      </c>
      <c r="S1012" s="43" t="s">
        <v>1915</v>
      </c>
      <c r="T1012" s="133" t="str">
        <f t="shared" si="451"/>
        <v xml:space="preserve">  </v>
      </c>
      <c r="U1012" s="133">
        <f t="shared" si="450"/>
        <v>1800</v>
      </c>
      <c r="V1012" s="133" t="str">
        <f t="shared" si="454"/>
        <v xml:space="preserve">  </v>
      </c>
      <c r="W1012" s="133"/>
      <c r="X1012" s="133"/>
      <c r="Y1012" s="133"/>
      <c r="Z1012" s="133" t="str">
        <f t="shared" si="454"/>
        <v xml:space="preserve">  </v>
      </c>
      <c r="AA1012" s="133" t="str">
        <f t="shared" si="454"/>
        <v xml:space="preserve">  </v>
      </c>
      <c r="AB1012" s="133" t="str">
        <f t="shared" si="454"/>
        <v xml:space="preserve">  </v>
      </c>
      <c r="AC1012" s="133" t="str">
        <f t="shared" si="454"/>
        <v xml:space="preserve">  </v>
      </c>
      <c r="AD1012" s="133" t="str">
        <f t="shared" si="454"/>
        <v xml:space="preserve">  </v>
      </c>
      <c r="AE1012" s="133"/>
      <c r="AF1012" s="133" t="str">
        <f t="shared" si="446"/>
        <v xml:space="preserve">  </v>
      </c>
      <c r="AG1012" s="133" t="str">
        <f t="shared" si="453"/>
        <v xml:space="preserve">  </v>
      </c>
      <c r="AH1012" s="133" t="str">
        <f t="shared" si="453"/>
        <v xml:space="preserve">  </v>
      </c>
      <c r="AI1012" s="55">
        <f t="shared" si="441"/>
        <v>1800</v>
      </c>
      <c r="AJ1012" s="43"/>
      <c r="AK1012" s="43">
        <v>2364</v>
      </c>
      <c r="AL1012" s="42">
        <f t="shared" si="442"/>
        <v>1800</v>
      </c>
      <c r="AM1012" s="43" t="s">
        <v>311</v>
      </c>
      <c r="AN1012" s="258">
        <v>44835</v>
      </c>
      <c r="AO1012" s="82"/>
    </row>
    <row r="1013" spans="1:41" ht="15.6" hidden="1">
      <c r="A1013" s="216">
        <v>46</v>
      </c>
      <c r="B1013" s="43">
        <v>6375</v>
      </c>
      <c r="C1013" s="43" t="s">
        <v>1</v>
      </c>
      <c r="D1013" s="70" t="s">
        <v>2909</v>
      </c>
      <c r="E1013" s="103">
        <v>44813</v>
      </c>
      <c r="F1013" s="43" t="s">
        <v>38</v>
      </c>
      <c r="G1013" s="43">
        <v>2346</v>
      </c>
      <c r="H1013" s="167">
        <v>151500</v>
      </c>
      <c r="I1013" s="152">
        <v>44860</v>
      </c>
      <c r="J1013" s="56" t="s">
        <v>3400</v>
      </c>
      <c r="K1013" s="169" t="s">
        <v>3401</v>
      </c>
      <c r="L1013" s="97" t="s">
        <v>2819</v>
      </c>
      <c r="M1013" s="216"/>
      <c r="N1013" s="70" t="s">
        <v>2852</v>
      </c>
      <c r="O1013" s="43" t="s">
        <v>68</v>
      </c>
      <c r="P1013" s="117">
        <v>35</v>
      </c>
      <c r="Q1013" s="117">
        <v>25</v>
      </c>
      <c r="R1013" s="272">
        <f t="shared" si="444"/>
        <v>875</v>
      </c>
      <c r="S1013" s="43" t="s">
        <v>1915</v>
      </c>
      <c r="T1013" s="133" t="str">
        <f t="shared" si="451"/>
        <v xml:space="preserve">  </v>
      </c>
      <c r="U1013" s="133">
        <f t="shared" si="450"/>
        <v>875</v>
      </c>
      <c r="V1013" s="133" t="str">
        <f t="shared" si="454"/>
        <v xml:space="preserve">  </v>
      </c>
      <c r="W1013" s="133"/>
      <c r="X1013" s="133"/>
      <c r="Y1013" s="133"/>
      <c r="Z1013" s="133" t="str">
        <f t="shared" si="454"/>
        <v xml:space="preserve">  </v>
      </c>
      <c r="AA1013" s="133" t="str">
        <f t="shared" si="454"/>
        <v xml:space="preserve">  </v>
      </c>
      <c r="AB1013" s="133" t="str">
        <f t="shared" si="454"/>
        <v xml:space="preserve">  </v>
      </c>
      <c r="AC1013" s="133" t="str">
        <f t="shared" si="454"/>
        <v xml:space="preserve">  </v>
      </c>
      <c r="AD1013" s="133" t="str">
        <f t="shared" si="454"/>
        <v xml:space="preserve">  </v>
      </c>
      <c r="AE1013" s="133"/>
      <c r="AF1013" s="133" t="str">
        <f t="shared" si="446"/>
        <v xml:space="preserve">  </v>
      </c>
      <c r="AG1013" s="133" t="str">
        <f t="shared" si="453"/>
        <v xml:space="preserve">  </v>
      </c>
      <c r="AH1013" s="133" t="str">
        <f t="shared" si="453"/>
        <v xml:space="preserve">  </v>
      </c>
      <c r="AI1013" s="55">
        <f t="shared" si="441"/>
        <v>875</v>
      </c>
      <c r="AJ1013" s="43"/>
      <c r="AK1013" s="43">
        <v>2364</v>
      </c>
      <c r="AL1013" s="42">
        <f t="shared" si="442"/>
        <v>875</v>
      </c>
      <c r="AM1013" s="43" t="s">
        <v>311</v>
      </c>
      <c r="AN1013" s="258">
        <v>44835</v>
      </c>
      <c r="AO1013" s="82"/>
    </row>
    <row r="1014" spans="1:41" ht="30" hidden="1">
      <c r="A1014" s="216">
        <v>47</v>
      </c>
      <c r="B1014" s="43">
        <v>4863</v>
      </c>
      <c r="C1014" s="43" t="s">
        <v>1</v>
      </c>
      <c r="D1014" s="70" t="s">
        <v>2909</v>
      </c>
      <c r="E1014" s="103">
        <v>44755</v>
      </c>
      <c r="F1014" s="43" t="s">
        <v>38</v>
      </c>
      <c r="G1014" s="43">
        <v>1307</v>
      </c>
      <c r="H1014" s="167">
        <v>24727</v>
      </c>
      <c r="I1014" s="152">
        <v>44854</v>
      </c>
      <c r="J1014" s="358" t="s">
        <v>3403</v>
      </c>
      <c r="K1014" s="178" t="s">
        <v>3071</v>
      </c>
      <c r="L1014" s="97" t="s">
        <v>2853</v>
      </c>
      <c r="M1014" s="216"/>
      <c r="N1014" s="70" t="s">
        <v>2854</v>
      </c>
      <c r="O1014" s="43" t="s">
        <v>99</v>
      </c>
      <c r="P1014" s="117">
        <v>250</v>
      </c>
      <c r="Q1014" s="117">
        <v>109.9</v>
      </c>
      <c r="R1014" s="272">
        <f>Q1014*P1014</f>
        <v>27475</v>
      </c>
      <c r="S1014" s="43" t="s">
        <v>1915</v>
      </c>
      <c r="T1014" s="133"/>
      <c r="U1014" s="133">
        <f t="shared" si="450"/>
        <v>27475</v>
      </c>
      <c r="V1014" s="133"/>
      <c r="W1014" s="133"/>
      <c r="X1014" s="133"/>
      <c r="Y1014" s="133"/>
      <c r="Z1014" s="133"/>
      <c r="AA1014" s="133"/>
      <c r="AB1014" s="133"/>
      <c r="AC1014" s="133"/>
      <c r="AD1014" s="133"/>
      <c r="AE1014" s="133"/>
      <c r="AF1014" s="133" t="str">
        <f t="shared" si="446"/>
        <v xml:space="preserve">  </v>
      </c>
      <c r="AG1014" s="133"/>
      <c r="AH1014" s="133"/>
      <c r="AI1014" s="55">
        <f t="shared" si="441"/>
        <v>27475</v>
      </c>
      <c r="AJ1014" s="43"/>
      <c r="AK1014" s="43">
        <v>2484</v>
      </c>
      <c r="AL1014" s="42">
        <f t="shared" si="442"/>
        <v>27475</v>
      </c>
      <c r="AM1014" s="43" t="s">
        <v>311</v>
      </c>
      <c r="AN1014" s="258">
        <v>44835</v>
      </c>
      <c r="AO1014" s="82"/>
    </row>
    <row r="1015" spans="1:41" ht="15.6" hidden="1">
      <c r="A1015" s="216">
        <v>48</v>
      </c>
      <c r="B1015" s="268">
        <v>7113</v>
      </c>
      <c r="C1015" s="268" t="s">
        <v>1</v>
      </c>
      <c r="D1015" s="70" t="s">
        <v>2909</v>
      </c>
      <c r="E1015" s="273">
        <v>44839</v>
      </c>
      <c r="F1015" s="268" t="s">
        <v>38</v>
      </c>
      <c r="G1015" s="268">
        <v>2615</v>
      </c>
      <c r="H1015" s="167">
        <v>39799.67</v>
      </c>
      <c r="I1015" s="152">
        <v>44860</v>
      </c>
      <c r="J1015" s="358" t="s">
        <v>3404</v>
      </c>
      <c r="K1015" s="178" t="s">
        <v>2583</v>
      </c>
      <c r="L1015" s="274" t="s">
        <v>2855</v>
      </c>
      <c r="M1015" s="103"/>
      <c r="N1015" s="275" t="s">
        <v>67</v>
      </c>
      <c r="O1015" s="275" t="s">
        <v>68</v>
      </c>
      <c r="P1015" s="276">
        <v>1500</v>
      </c>
      <c r="Q1015" s="276">
        <v>26.533111000000002</v>
      </c>
      <c r="R1015" s="271">
        <f>Q1015*P1015</f>
        <v>39799.666499999999</v>
      </c>
      <c r="S1015" s="268" t="s">
        <v>1915</v>
      </c>
      <c r="T1015" s="269" t="str">
        <f>IF($S1015=T$15,$R1015,"  ")</f>
        <v xml:space="preserve">  </v>
      </c>
      <c r="U1015" s="133">
        <f t="shared" si="450"/>
        <v>39799.666499999999</v>
      </c>
      <c r="V1015" s="269" t="str">
        <f t="shared" ref="V1015:AD1017" si="455">IF($S1015=V$15,$R1015,"  ")</f>
        <v xml:space="preserve">  </v>
      </c>
      <c r="W1015" s="269"/>
      <c r="X1015" s="269"/>
      <c r="Y1015" s="269"/>
      <c r="Z1015" s="269" t="str">
        <f t="shared" si="455"/>
        <v xml:space="preserve">  </v>
      </c>
      <c r="AA1015" s="269" t="str">
        <f t="shared" si="455"/>
        <v xml:space="preserve">  </v>
      </c>
      <c r="AB1015" s="269" t="str">
        <f t="shared" si="455"/>
        <v xml:space="preserve">  </v>
      </c>
      <c r="AC1015" s="269" t="str">
        <f t="shared" si="455"/>
        <v xml:space="preserve">  </v>
      </c>
      <c r="AD1015" s="269" t="str">
        <f t="shared" si="455"/>
        <v xml:space="preserve">  </v>
      </c>
      <c r="AE1015" s="269"/>
      <c r="AF1015" s="133" t="str">
        <f t="shared" si="446"/>
        <v xml:space="preserve">  </v>
      </c>
      <c r="AG1015" s="269" t="str">
        <f t="shared" ref="AG1015:AH1017" si="456">IF($S1015=AG$15,$R1015,"  ")</f>
        <v xml:space="preserve">  </v>
      </c>
      <c r="AH1015" s="269" t="str">
        <f t="shared" si="456"/>
        <v xml:space="preserve">  </v>
      </c>
      <c r="AI1015" s="270">
        <f t="shared" si="441"/>
        <v>39799.666499999999</v>
      </c>
      <c r="AJ1015" s="268"/>
      <c r="AK1015" s="71">
        <v>2577</v>
      </c>
      <c r="AL1015" s="271">
        <f t="shared" si="442"/>
        <v>39799.666499999999</v>
      </c>
      <c r="AM1015" s="43" t="s">
        <v>311</v>
      </c>
      <c r="AN1015" s="258">
        <v>44835</v>
      </c>
      <c r="AO1015" s="82"/>
    </row>
    <row r="1016" spans="1:41" ht="15.6" hidden="1">
      <c r="A1016" s="216">
        <v>49</v>
      </c>
      <c r="B1016" s="268">
        <v>6278</v>
      </c>
      <c r="C1016" s="268" t="s">
        <v>1</v>
      </c>
      <c r="D1016" s="70" t="s">
        <v>2909</v>
      </c>
      <c r="E1016" s="273">
        <v>44811</v>
      </c>
      <c r="F1016" s="268" t="s">
        <v>38</v>
      </c>
      <c r="G1016" s="268">
        <v>2311</v>
      </c>
      <c r="H1016" s="167">
        <v>46290.87</v>
      </c>
      <c r="I1016" s="152">
        <v>44860</v>
      </c>
      <c r="J1016" s="56" t="s">
        <v>3405</v>
      </c>
      <c r="K1016" s="169" t="s">
        <v>3406</v>
      </c>
      <c r="L1016" s="274" t="s">
        <v>2856</v>
      </c>
      <c r="M1016" s="103"/>
      <c r="N1016" s="275" t="s">
        <v>2857</v>
      </c>
      <c r="O1016" s="275" t="s">
        <v>68</v>
      </c>
      <c r="P1016" s="276">
        <v>1031</v>
      </c>
      <c r="Q1016" s="276">
        <v>44.899000999999998</v>
      </c>
      <c r="R1016" s="271">
        <f t="shared" ref="R1016:R1026" si="457">Q1016*P1016</f>
        <v>46290.870030999999</v>
      </c>
      <c r="S1016" s="268" t="s">
        <v>1915</v>
      </c>
      <c r="T1016" s="269"/>
      <c r="U1016" s="133">
        <f t="shared" si="450"/>
        <v>46290.870030999999</v>
      </c>
      <c r="V1016" s="269" t="str">
        <f t="shared" si="455"/>
        <v xml:space="preserve">  </v>
      </c>
      <c r="W1016" s="269"/>
      <c r="X1016" s="269"/>
      <c r="Y1016" s="269"/>
      <c r="Z1016" s="269" t="str">
        <f t="shared" si="455"/>
        <v xml:space="preserve">  </v>
      </c>
      <c r="AA1016" s="269" t="str">
        <f t="shared" si="455"/>
        <v xml:space="preserve">  </v>
      </c>
      <c r="AB1016" s="269" t="str">
        <f t="shared" si="455"/>
        <v xml:space="preserve">  </v>
      </c>
      <c r="AC1016" s="269" t="str">
        <f t="shared" si="455"/>
        <v xml:space="preserve">  </v>
      </c>
      <c r="AD1016" s="269" t="str">
        <f t="shared" si="455"/>
        <v xml:space="preserve">  </v>
      </c>
      <c r="AE1016" s="269"/>
      <c r="AF1016" s="133" t="str">
        <f t="shared" si="446"/>
        <v xml:space="preserve">  </v>
      </c>
      <c r="AG1016" s="269" t="str">
        <f t="shared" si="456"/>
        <v xml:space="preserve">  </v>
      </c>
      <c r="AH1016" s="269" t="str">
        <f t="shared" si="456"/>
        <v xml:space="preserve">  </v>
      </c>
      <c r="AI1016" s="270">
        <f t="shared" si="441"/>
        <v>46290.870030999999</v>
      </c>
      <c r="AJ1016" s="268"/>
      <c r="AK1016" s="43">
        <v>2426</v>
      </c>
      <c r="AL1016" s="271">
        <f t="shared" si="442"/>
        <v>46290.870030999999</v>
      </c>
      <c r="AM1016" s="43" t="s">
        <v>311</v>
      </c>
      <c r="AN1016" s="258">
        <v>44835</v>
      </c>
      <c r="AO1016" s="82"/>
    </row>
    <row r="1017" spans="1:41" ht="15.6" hidden="1">
      <c r="A1017" s="216">
        <v>50</v>
      </c>
      <c r="B1017" s="43">
        <v>5404</v>
      </c>
      <c r="C1017" s="43" t="s">
        <v>1</v>
      </c>
      <c r="D1017" s="70" t="s">
        <v>2909</v>
      </c>
      <c r="E1017" s="103">
        <v>44777</v>
      </c>
      <c r="F1017" s="43" t="s">
        <v>38</v>
      </c>
      <c r="G1017" s="43">
        <v>1958</v>
      </c>
      <c r="H1017" s="167">
        <v>243109.5</v>
      </c>
      <c r="I1017" s="152">
        <v>44879</v>
      </c>
      <c r="J1017" s="358" t="s">
        <v>3423</v>
      </c>
      <c r="K1017" s="178" t="s">
        <v>2637</v>
      </c>
      <c r="L1017" s="97" t="s">
        <v>2638</v>
      </c>
      <c r="M1017" s="277"/>
      <c r="N1017" s="70" t="s">
        <v>2858</v>
      </c>
      <c r="O1017" s="70" t="s">
        <v>68</v>
      </c>
      <c r="P1017" s="122">
        <v>12300</v>
      </c>
      <c r="Q1017" s="122">
        <v>19.765000000000001</v>
      </c>
      <c r="R1017" s="42">
        <f t="shared" si="457"/>
        <v>243109.5</v>
      </c>
      <c r="S1017" s="43" t="s">
        <v>1915</v>
      </c>
      <c r="T1017" s="269"/>
      <c r="U1017" s="133">
        <f t="shared" si="450"/>
        <v>243109.5</v>
      </c>
      <c r="V1017" s="269" t="str">
        <f t="shared" si="455"/>
        <v xml:space="preserve">  </v>
      </c>
      <c r="W1017" s="269"/>
      <c r="X1017" s="269"/>
      <c r="Y1017" s="269"/>
      <c r="Z1017" s="269" t="str">
        <f t="shared" si="455"/>
        <v xml:space="preserve">  </v>
      </c>
      <c r="AA1017" s="269" t="str">
        <f t="shared" si="455"/>
        <v xml:space="preserve">  </v>
      </c>
      <c r="AB1017" s="269" t="str">
        <f t="shared" si="455"/>
        <v xml:space="preserve">  </v>
      </c>
      <c r="AC1017" s="269" t="str">
        <f t="shared" si="455"/>
        <v xml:space="preserve">  </v>
      </c>
      <c r="AD1017" s="269" t="str">
        <f t="shared" si="455"/>
        <v xml:space="preserve">  </v>
      </c>
      <c r="AE1017" s="269"/>
      <c r="AF1017" s="133" t="str">
        <f t="shared" si="446"/>
        <v xml:space="preserve">  </v>
      </c>
      <c r="AG1017" s="269" t="str">
        <f t="shared" si="456"/>
        <v xml:space="preserve">  </v>
      </c>
      <c r="AH1017" s="269" t="str">
        <f t="shared" si="456"/>
        <v xml:space="preserve">  </v>
      </c>
      <c r="AI1017" s="270">
        <f t="shared" si="441"/>
        <v>243109.5</v>
      </c>
      <c r="AJ1017" s="268"/>
      <c r="AK1017" s="43">
        <v>2478</v>
      </c>
      <c r="AL1017" s="271">
        <f t="shared" si="442"/>
        <v>243109.5</v>
      </c>
      <c r="AM1017" s="43" t="s">
        <v>311</v>
      </c>
      <c r="AN1017" s="258">
        <v>44835</v>
      </c>
      <c r="AO1017" s="82"/>
    </row>
    <row r="1018" spans="1:41" ht="30" hidden="1">
      <c r="A1018" s="216">
        <v>51</v>
      </c>
      <c r="B1018" s="268">
        <v>7356</v>
      </c>
      <c r="C1018" s="268" t="s">
        <v>1</v>
      </c>
      <c r="D1018" s="70" t="s">
        <v>2909</v>
      </c>
      <c r="E1018" s="273">
        <v>44848</v>
      </c>
      <c r="F1018" s="268" t="s">
        <v>38</v>
      </c>
      <c r="G1018" s="268">
        <v>2692</v>
      </c>
      <c r="H1018" s="43">
        <v>13371</v>
      </c>
      <c r="I1018" s="103">
        <v>44867</v>
      </c>
      <c r="J1018" s="358" t="s">
        <v>3407</v>
      </c>
      <c r="K1018" s="178" t="s">
        <v>3408</v>
      </c>
      <c r="L1018" s="274" t="s">
        <v>2809</v>
      </c>
      <c r="M1018" s="103"/>
      <c r="N1018" s="275" t="s">
        <v>2859</v>
      </c>
      <c r="O1018" s="275" t="s">
        <v>68</v>
      </c>
      <c r="P1018" s="276">
        <v>26</v>
      </c>
      <c r="Q1018" s="276">
        <v>68</v>
      </c>
      <c r="R1018" s="271">
        <f t="shared" si="457"/>
        <v>1768</v>
      </c>
      <c r="S1018" s="268" t="s">
        <v>1915</v>
      </c>
      <c r="T1018" s="269"/>
      <c r="U1018" s="133">
        <f t="shared" si="450"/>
        <v>1768</v>
      </c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133"/>
      <c r="AG1018" s="269"/>
      <c r="AH1018" s="269"/>
      <c r="AI1018" s="270">
        <f t="shared" si="441"/>
        <v>1768</v>
      </c>
      <c r="AJ1018" s="268"/>
      <c r="AK1018" s="71">
        <v>2645</v>
      </c>
      <c r="AL1018" s="271">
        <f t="shared" si="442"/>
        <v>1768</v>
      </c>
      <c r="AM1018" s="43" t="s">
        <v>311</v>
      </c>
      <c r="AN1018" s="258">
        <v>44835</v>
      </c>
      <c r="AO1018" s="82"/>
    </row>
    <row r="1019" spans="1:41" ht="30" hidden="1">
      <c r="A1019" s="216">
        <v>52</v>
      </c>
      <c r="B1019" s="268">
        <v>7356</v>
      </c>
      <c r="C1019" s="268" t="s">
        <v>1</v>
      </c>
      <c r="D1019" s="70" t="s">
        <v>2909</v>
      </c>
      <c r="E1019" s="273">
        <v>44848</v>
      </c>
      <c r="F1019" s="268" t="s">
        <v>38</v>
      </c>
      <c r="G1019" s="268">
        <v>2692</v>
      </c>
      <c r="H1019" s="43">
        <v>13371</v>
      </c>
      <c r="I1019" s="103">
        <v>44867</v>
      </c>
      <c r="J1019" s="358" t="s">
        <v>3407</v>
      </c>
      <c r="K1019" s="178" t="s">
        <v>3408</v>
      </c>
      <c r="L1019" s="274" t="s">
        <v>2809</v>
      </c>
      <c r="M1019" s="103"/>
      <c r="N1019" s="275" t="s">
        <v>2860</v>
      </c>
      <c r="O1019" s="275" t="s">
        <v>68</v>
      </c>
      <c r="P1019" s="276">
        <v>3</v>
      </c>
      <c r="Q1019" s="276">
        <v>45</v>
      </c>
      <c r="R1019" s="271">
        <f t="shared" si="457"/>
        <v>135</v>
      </c>
      <c r="S1019" s="268" t="s">
        <v>1915</v>
      </c>
      <c r="T1019" s="269"/>
      <c r="U1019" s="133">
        <f t="shared" si="450"/>
        <v>135</v>
      </c>
      <c r="V1019" s="269"/>
      <c r="W1019" s="269"/>
      <c r="X1019" s="269"/>
      <c r="Y1019" s="269"/>
      <c r="Z1019" s="269"/>
      <c r="AA1019" s="269"/>
      <c r="AB1019" s="269"/>
      <c r="AC1019" s="269"/>
      <c r="AD1019" s="269"/>
      <c r="AE1019" s="269"/>
      <c r="AF1019" s="133"/>
      <c r="AG1019" s="269"/>
      <c r="AH1019" s="269"/>
      <c r="AI1019" s="270">
        <f t="shared" si="441"/>
        <v>135</v>
      </c>
      <c r="AJ1019" s="268"/>
      <c r="AK1019" s="71">
        <v>2645</v>
      </c>
      <c r="AL1019" s="271">
        <f t="shared" si="442"/>
        <v>135</v>
      </c>
      <c r="AM1019" s="43" t="s">
        <v>311</v>
      </c>
      <c r="AN1019" s="258">
        <v>44835</v>
      </c>
      <c r="AO1019" s="82"/>
    </row>
    <row r="1020" spans="1:41" ht="30" hidden="1">
      <c r="A1020" s="216">
        <v>53</v>
      </c>
      <c r="B1020" s="268">
        <v>7356</v>
      </c>
      <c r="C1020" s="268" t="s">
        <v>1</v>
      </c>
      <c r="D1020" s="70" t="s">
        <v>2909</v>
      </c>
      <c r="E1020" s="273">
        <v>44848</v>
      </c>
      <c r="F1020" s="268" t="s">
        <v>38</v>
      </c>
      <c r="G1020" s="268">
        <v>2692</v>
      </c>
      <c r="H1020" s="43">
        <v>13371</v>
      </c>
      <c r="I1020" s="103">
        <v>44867</v>
      </c>
      <c r="J1020" s="358" t="s">
        <v>3407</v>
      </c>
      <c r="K1020" s="178" t="s">
        <v>3408</v>
      </c>
      <c r="L1020" s="274" t="s">
        <v>2809</v>
      </c>
      <c r="M1020" s="103"/>
      <c r="N1020" s="275" t="s">
        <v>2861</v>
      </c>
      <c r="O1020" s="275" t="s">
        <v>68</v>
      </c>
      <c r="P1020" s="276">
        <v>2000</v>
      </c>
      <c r="Q1020" s="276">
        <v>0.1</v>
      </c>
      <c r="R1020" s="271">
        <f t="shared" si="457"/>
        <v>200</v>
      </c>
      <c r="S1020" s="268" t="s">
        <v>1915</v>
      </c>
      <c r="T1020" s="269"/>
      <c r="U1020" s="133">
        <f t="shared" si="450"/>
        <v>200</v>
      </c>
      <c r="V1020" s="269"/>
      <c r="W1020" s="269"/>
      <c r="X1020" s="269"/>
      <c r="Y1020" s="269"/>
      <c r="Z1020" s="269"/>
      <c r="AA1020" s="269"/>
      <c r="AB1020" s="269"/>
      <c r="AC1020" s="269"/>
      <c r="AD1020" s="269"/>
      <c r="AE1020" s="269"/>
      <c r="AF1020" s="133"/>
      <c r="AG1020" s="269"/>
      <c r="AH1020" s="269"/>
      <c r="AI1020" s="270">
        <f t="shared" si="441"/>
        <v>200</v>
      </c>
      <c r="AJ1020" s="268"/>
      <c r="AK1020" s="71">
        <v>2645</v>
      </c>
      <c r="AL1020" s="271">
        <f t="shared" si="442"/>
        <v>200</v>
      </c>
      <c r="AM1020" s="43" t="s">
        <v>311</v>
      </c>
      <c r="AN1020" s="258">
        <v>44835</v>
      </c>
      <c r="AO1020" s="82"/>
    </row>
    <row r="1021" spans="1:41" ht="30" hidden="1">
      <c r="A1021" s="216">
        <v>54</v>
      </c>
      <c r="B1021" s="268">
        <v>7356</v>
      </c>
      <c r="C1021" s="268" t="s">
        <v>1</v>
      </c>
      <c r="D1021" s="70" t="s">
        <v>2909</v>
      </c>
      <c r="E1021" s="273">
        <v>44848</v>
      </c>
      <c r="F1021" s="268" t="s">
        <v>38</v>
      </c>
      <c r="G1021" s="268">
        <v>2692</v>
      </c>
      <c r="H1021" s="43">
        <v>13371</v>
      </c>
      <c r="I1021" s="103">
        <v>44867</v>
      </c>
      <c r="J1021" s="358" t="s">
        <v>3407</v>
      </c>
      <c r="K1021" s="178" t="s">
        <v>3408</v>
      </c>
      <c r="L1021" s="274" t="s">
        <v>2809</v>
      </c>
      <c r="M1021" s="103"/>
      <c r="N1021" s="275" t="s">
        <v>2862</v>
      </c>
      <c r="O1021" s="275" t="s">
        <v>68</v>
      </c>
      <c r="P1021" s="276">
        <v>120</v>
      </c>
      <c r="Q1021" s="276">
        <v>25</v>
      </c>
      <c r="R1021" s="271">
        <f t="shared" si="457"/>
        <v>3000</v>
      </c>
      <c r="S1021" s="268" t="s">
        <v>1915</v>
      </c>
      <c r="T1021" s="269"/>
      <c r="U1021" s="133">
        <f t="shared" si="450"/>
        <v>3000</v>
      </c>
      <c r="V1021" s="269"/>
      <c r="W1021" s="269"/>
      <c r="X1021" s="269"/>
      <c r="Y1021" s="269"/>
      <c r="Z1021" s="269"/>
      <c r="AA1021" s="269"/>
      <c r="AB1021" s="269"/>
      <c r="AC1021" s="269"/>
      <c r="AD1021" s="269"/>
      <c r="AE1021" s="269"/>
      <c r="AF1021" s="133"/>
      <c r="AG1021" s="269"/>
      <c r="AH1021" s="269"/>
      <c r="AI1021" s="270">
        <f t="shared" si="441"/>
        <v>3000</v>
      </c>
      <c r="AJ1021" s="268"/>
      <c r="AK1021" s="71">
        <v>2645</v>
      </c>
      <c r="AL1021" s="271">
        <f t="shared" si="442"/>
        <v>3000</v>
      </c>
      <c r="AM1021" s="43" t="s">
        <v>311</v>
      </c>
      <c r="AN1021" s="258">
        <v>44835</v>
      </c>
      <c r="AO1021" s="82"/>
    </row>
    <row r="1022" spans="1:41" ht="30" hidden="1">
      <c r="A1022" s="216">
        <v>55</v>
      </c>
      <c r="B1022" s="268">
        <v>7356</v>
      </c>
      <c r="C1022" s="268" t="s">
        <v>1</v>
      </c>
      <c r="D1022" s="70" t="s">
        <v>2909</v>
      </c>
      <c r="E1022" s="273">
        <v>44848</v>
      </c>
      <c r="F1022" s="268" t="s">
        <v>38</v>
      </c>
      <c r="G1022" s="268">
        <v>2692</v>
      </c>
      <c r="H1022" s="43">
        <v>13371</v>
      </c>
      <c r="I1022" s="103">
        <v>44867</v>
      </c>
      <c r="J1022" s="358" t="s">
        <v>3407</v>
      </c>
      <c r="K1022" s="178" t="s">
        <v>3408</v>
      </c>
      <c r="L1022" s="274" t="s">
        <v>2809</v>
      </c>
      <c r="M1022" s="103"/>
      <c r="N1022" s="275" t="s">
        <v>2863</v>
      </c>
      <c r="O1022" s="275" t="s">
        <v>86</v>
      </c>
      <c r="P1022" s="276">
        <v>13</v>
      </c>
      <c r="Q1022" s="276">
        <v>50</v>
      </c>
      <c r="R1022" s="271">
        <f t="shared" si="457"/>
        <v>650</v>
      </c>
      <c r="S1022" s="268" t="s">
        <v>1915</v>
      </c>
      <c r="T1022" s="269"/>
      <c r="U1022" s="133">
        <f t="shared" si="450"/>
        <v>650</v>
      </c>
      <c r="V1022" s="269"/>
      <c r="W1022" s="269"/>
      <c r="X1022" s="269"/>
      <c r="Y1022" s="269"/>
      <c r="Z1022" s="269"/>
      <c r="AA1022" s="269"/>
      <c r="AB1022" s="269"/>
      <c r="AC1022" s="269"/>
      <c r="AD1022" s="269"/>
      <c r="AE1022" s="269"/>
      <c r="AF1022" s="133"/>
      <c r="AG1022" s="269"/>
      <c r="AH1022" s="269"/>
      <c r="AI1022" s="270">
        <f t="shared" si="441"/>
        <v>650</v>
      </c>
      <c r="AJ1022" s="268"/>
      <c r="AK1022" s="71">
        <v>2645</v>
      </c>
      <c r="AL1022" s="271">
        <f t="shared" si="442"/>
        <v>650</v>
      </c>
      <c r="AM1022" s="43" t="s">
        <v>311</v>
      </c>
      <c r="AN1022" s="258">
        <v>44835</v>
      </c>
      <c r="AO1022" s="82"/>
    </row>
    <row r="1023" spans="1:41" ht="30" hidden="1">
      <c r="A1023" s="216">
        <v>56</v>
      </c>
      <c r="B1023" s="268">
        <v>7356</v>
      </c>
      <c r="C1023" s="268" t="s">
        <v>1</v>
      </c>
      <c r="D1023" s="70" t="s">
        <v>2909</v>
      </c>
      <c r="E1023" s="273">
        <v>44848</v>
      </c>
      <c r="F1023" s="268" t="s">
        <v>38</v>
      </c>
      <c r="G1023" s="268">
        <v>2692</v>
      </c>
      <c r="H1023" s="43">
        <v>13371</v>
      </c>
      <c r="I1023" s="103">
        <v>44867</v>
      </c>
      <c r="J1023" s="358" t="s">
        <v>3407</v>
      </c>
      <c r="K1023" s="178" t="s">
        <v>3408</v>
      </c>
      <c r="L1023" s="274" t="s">
        <v>2809</v>
      </c>
      <c r="M1023" s="103"/>
      <c r="N1023" s="275" t="s">
        <v>2864</v>
      </c>
      <c r="O1023" s="275" t="s">
        <v>68</v>
      </c>
      <c r="P1023" s="276">
        <v>26</v>
      </c>
      <c r="Q1023" s="276">
        <v>98</v>
      </c>
      <c r="R1023" s="271">
        <f t="shared" si="457"/>
        <v>2548</v>
      </c>
      <c r="S1023" s="268" t="s">
        <v>1915</v>
      </c>
      <c r="T1023" s="269"/>
      <c r="U1023" s="133">
        <f t="shared" si="450"/>
        <v>2548</v>
      </c>
      <c r="V1023" s="269"/>
      <c r="W1023" s="269"/>
      <c r="X1023" s="269"/>
      <c r="Y1023" s="269"/>
      <c r="Z1023" s="269"/>
      <c r="AA1023" s="269"/>
      <c r="AB1023" s="269"/>
      <c r="AC1023" s="269"/>
      <c r="AD1023" s="269"/>
      <c r="AE1023" s="269"/>
      <c r="AF1023" s="133"/>
      <c r="AG1023" s="269"/>
      <c r="AH1023" s="269"/>
      <c r="AI1023" s="270">
        <f t="shared" si="441"/>
        <v>2548</v>
      </c>
      <c r="AJ1023" s="268"/>
      <c r="AK1023" s="71">
        <v>2645</v>
      </c>
      <c r="AL1023" s="271">
        <f t="shared" si="442"/>
        <v>2548</v>
      </c>
      <c r="AM1023" s="43" t="s">
        <v>311</v>
      </c>
      <c r="AN1023" s="258">
        <v>44835</v>
      </c>
      <c r="AO1023" s="82"/>
    </row>
    <row r="1024" spans="1:41" ht="30" hidden="1">
      <c r="A1024" s="216">
        <v>57</v>
      </c>
      <c r="B1024" s="268">
        <v>7356</v>
      </c>
      <c r="C1024" s="268" t="s">
        <v>1</v>
      </c>
      <c r="D1024" s="70" t="s">
        <v>2909</v>
      </c>
      <c r="E1024" s="273">
        <v>44848</v>
      </c>
      <c r="F1024" s="268" t="s">
        <v>38</v>
      </c>
      <c r="G1024" s="268">
        <v>2692</v>
      </c>
      <c r="H1024" s="43">
        <v>13371</v>
      </c>
      <c r="I1024" s="103">
        <v>44867</v>
      </c>
      <c r="J1024" s="358" t="s">
        <v>3407</v>
      </c>
      <c r="K1024" s="178" t="s">
        <v>3408</v>
      </c>
      <c r="L1024" s="274" t="s">
        <v>2809</v>
      </c>
      <c r="M1024" s="103"/>
      <c r="N1024" s="275" t="s">
        <v>2865</v>
      </c>
      <c r="O1024" s="275" t="s">
        <v>68</v>
      </c>
      <c r="P1024" s="276">
        <v>26</v>
      </c>
      <c r="Q1024" s="276">
        <v>15</v>
      </c>
      <c r="R1024" s="271">
        <f t="shared" si="457"/>
        <v>390</v>
      </c>
      <c r="S1024" s="268" t="s">
        <v>1915</v>
      </c>
      <c r="T1024" s="269"/>
      <c r="U1024" s="133">
        <f t="shared" si="450"/>
        <v>390</v>
      </c>
      <c r="V1024" s="269"/>
      <c r="W1024" s="269"/>
      <c r="X1024" s="269"/>
      <c r="Y1024" s="269"/>
      <c r="Z1024" s="269"/>
      <c r="AA1024" s="269"/>
      <c r="AB1024" s="269"/>
      <c r="AC1024" s="269"/>
      <c r="AD1024" s="269"/>
      <c r="AE1024" s="269"/>
      <c r="AF1024" s="133"/>
      <c r="AG1024" s="269"/>
      <c r="AH1024" s="269"/>
      <c r="AI1024" s="270">
        <f t="shared" si="441"/>
        <v>390</v>
      </c>
      <c r="AJ1024" s="268"/>
      <c r="AK1024" s="71">
        <v>2645</v>
      </c>
      <c r="AL1024" s="271">
        <f t="shared" si="442"/>
        <v>390</v>
      </c>
      <c r="AM1024" s="43" t="s">
        <v>311</v>
      </c>
      <c r="AN1024" s="258">
        <v>44835</v>
      </c>
      <c r="AO1024" s="82"/>
    </row>
    <row r="1025" spans="1:41" ht="30" hidden="1">
      <c r="A1025" s="216">
        <v>58</v>
      </c>
      <c r="B1025" s="268">
        <v>7356</v>
      </c>
      <c r="C1025" s="268" t="s">
        <v>1</v>
      </c>
      <c r="D1025" s="70" t="s">
        <v>2909</v>
      </c>
      <c r="E1025" s="273">
        <v>44848</v>
      </c>
      <c r="F1025" s="268" t="s">
        <v>38</v>
      </c>
      <c r="G1025" s="268">
        <v>2692</v>
      </c>
      <c r="H1025" s="43">
        <v>13371</v>
      </c>
      <c r="I1025" s="103">
        <v>44867</v>
      </c>
      <c r="J1025" s="358" t="s">
        <v>3407</v>
      </c>
      <c r="K1025" s="178" t="s">
        <v>3408</v>
      </c>
      <c r="L1025" s="274" t="s">
        <v>2809</v>
      </c>
      <c r="M1025" s="103"/>
      <c r="N1025" s="275" t="s">
        <v>2866</v>
      </c>
      <c r="O1025" s="275" t="s">
        <v>68</v>
      </c>
      <c r="P1025" s="276">
        <v>13</v>
      </c>
      <c r="Q1025" s="276">
        <v>65</v>
      </c>
      <c r="R1025" s="271">
        <f t="shared" si="457"/>
        <v>845</v>
      </c>
      <c r="S1025" s="268" t="s">
        <v>1915</v>
      </c>
      <c r="T1025" s="269"/>
      <c r="U1025" s="133">
        <f t="shared" si="450"/>
        <v>845</v>
      </c>
      <c r="V1025" s="269"/>
      <c r="W1025" s="269"/>
      <c r="X1025" s="269"/>
      <c r="Y1025" s="269"/>
      <c r="Z1025" s="269"/>
      <c r="AA1025" s="269"/>
      <c r="AB1025" s="269"/>
      <c r="AC1025" s="269"/>
      <c r="AD1025" s="269"/>
      <c r="AE1025" s="269"/>
      <c r="AF1025" s="133"/>
      <c r="AG1025" s="269"/>
      <c r="AH1025" s="269"/>
      <c r="AI1025" s="270">
        <f t="shared" si="441"/>
        <v>845</v>
      </c>
      <c r="AJ1025" s="268"/>
      <c r="AK1025" s="71">
        <v>2645</v>
      </c>
      <c r="AL1025" s="271">
        <f t="shared" si="442"/>
        <v>845</v>
      </c>
      <c r="AM1025" s="43" t="s">
        <v>311</v>
      </c>
      <c r="AN1025" s="258">
        <v>44835</v>
      </c>
      <c r="AO1025" s="82"/>
    </row>
    <row r="1026" spans="1:41" ht="30" hidden="1">
      <c r="A1026" s="216">
        <v>59</v>
      </c>
      <c r="B1026" s="268">
        <v>7356</v>
      </c>
      <c r="C1026" s="268" t="s">
        <v>1</v>
      </c>
      <c r="D1026" s="70" t="s">
        <v>2909</v>
      </c>
      <c r="E1026" s="273">
        <v>44848</v>
      </c>
      <c r="F1026" s="268" t="s">
        <v>38</v>
      </c>
      <c r="G1026" s="268">
        <v>2692</v>
      </c>
      <c r="H1026" s="43">
        <v>13371</v>
      </c>
      <c r="I1026" s="103">
        <v>44867</v>
      </c>
      <c r="J1026" s="358" t="s">
        <v>3407</v>
      </c>
      <c r="K1026" s="178" t="s">
        <v>3408</v>
      </c>
      <c r="L1026" s="274" t="s">
        <v>2809</v>
      </c>
      <c r="M1026" s="103"/>
      <c r="N1026" s="275" t="s">
        <v>2867</v>
      </c>
      <c r="O1026" s="275" t="s">
        <v>68</v>
      </c>
      <c r="P1026" s="276">
        <v>13</v>
      </c>
      <c r="Q1026" s="276">
        <v>295</v>
      </c>
      <c r="R1026" s="271">
        <f t="shared" si="457"/>
        <v>3835</v>
      </c>
      <c r="S1026" s="268" t="s">
        <v>1915</v>
      </c>
      <c r="T1026" s="269"/>
      <c r="U1026" s="133">
        <f t="shared" si="450"/>
        <v>3835</v>
      </c>
      <c r="V1026" s="269"/>
      <c r="W1026" s="269"/>
      <c r="X1026" s="269"/>
      <c r="Y1026" s="269"/>
      <c r="Z1026" s="269"/>
      <c r="AA1026" s="269"/>
      <c r="AB1026" s="269"/>
      <c r="AC1026" s="269"/>
      <c r="AD1026" s="269"/>
      <c r="AE1026" s="269"/>
      <c r="AF1026" s="133"/>
      <c r="AG1026" s="269"/>
      <c r="AH1026" s="269"/>
      <c r="AI1026" s="270">
        <f t="shared" si="441"/>
        <v>3835</v>
      </c>
      <c r="AJ1026" s="268"/>
      <c r="AK1026" s="71">
        <v>2645</v>
      </c>
      <c r="AL1026" s="271">
        <f t="shared" si="442"/>
        <v>3835</v>
      </c>
      <c r="AM1026" s="43" t="s">
        <v>311</v>
      </c>
      <c r="AN1026" s="258">
        <v>44835</v>
      </c>
      <c r="AO1026" s="82"/>
    </row>
    <row r="1027" spans="1:41" ht="15.6" hidden="1">
      <c r="A1027" s="254">
        <v>60</v>
      </c>
      <c r="B1027" s="252"/>
      <c r="C1027" s="252" t="s">
        <v>2278</v>
      </c>
      <c r="D1027" s="253"/>
      <c r="E1027" s="252"/>
      <c r="F1027" s="252"/>
      <c r="G1027" s="252"/>
      <c r="H1027" s="252"/>
      <c r="I1027" s="252"/>
      <c r="J1027" s="63"/>
      <c r="K1027" s="252"/>
      <c r="L1027" s="253"/>
      <c r="M1027" s="242"/>
      <c r="N1027" s="253"/>
      <c r="O1027" s="252"/>
      <c r="P1027" s="252"/>
      <c r="Q1027" s="252"/>
      <c r="R1027" s="278">
        <f>SUM(R971:R1026)</f>
        <v>558704.43653099996</v>
      </c>
      <c r="S1027" s="252"/>
      <c r="T1027" s="255">
        <f>SUBTOTAL(9,T971:T1015)</f>
        <v>0</v>
      </c>
      <c r="U1027" s="255">
        <f t="shared" ref="U1027:AH1027" si="458">SUBTOTAL(9,U971:U1017)</f>
        <v>0</v>
      </c>
      <c r="V1027" s="255">
        <f t="shared" si="458"/>
        <v>0</v>
      </c>
      <c r="W1027" s="255"/>
      <c r="X1027" s="255"/>
      <c r="Y1027" s="255"/>
      <c r="Z1027" s="255">
        <f t="shared" si="458"/>
        <v>0</v>
      </c>
      <c r="AA1027" s="255">
        <f t="shared" si="458"/>
        <v>0</v>
      </c>
      <c r="AB1027" s="255">
        <f t="shared" si="458"/>
        <v>0</v>
      </c>
      <c r="AC1027" s="255">
        <f t="shared" si="458"/>
        <v>0</v>
      </c>
      <c r="AD1027" s="255">
        <f t="shared" si="458"/>
        <v>0</v>
      </c>
      <c r="AE1027" s="255"/>
      <c r="AF1027" s="255">
        <f t="shared" si="458"/>
        <v>0</v>
      </c>
      <c r="AG1027" s="255">
        <f t="shared" si="458"/>
        <v>0</v>
      </c>
      <c r="AH1027" s="255">
        <f t="shared" si="458"/>
        <v>0</v>
      </c>
      <c r="AI1027" s="255">
        <f>SUBTOTAL(9,AI971:AI1026)</f>
        <v>0</v>
      </c>
      <c r="AJ1027" s="255">
        <f>SUBTOTAL(9,AJ971:AJ1017)</f>
        <v>0</v>
      </c>
      <c r="AK1027" s="255">
        <f>SUBTOTAL(9,AK971:AK1019)</f>
        <v>0</v>
      </c>
      <c r="AL1027" s="255">
        <f>SUBTOTAL(9,AL971:AL1026)</f>
        <v>0</v>
      </c>
      <c r="AM1027" s="279" t="s">
        <v>311</v>
      </c>
      <c r="AN1027" s="258">
        <v>44835</v>
      </c>
      <c r="AO1027" s="82"/>
    </row>
    <row r="1028" spans="1:41" ht="30" hidden="1">
      <c r="A1028" s="216">
        <v>61</v>
      </c>
      <c r="B1028" s="43">
        <v>4876</v>
      </c>
      <c r="C1028" s="43" t="s">
        <v>2</v>
      </c>
      <c r="D1028" s="70" t="s">
        <v>2868</v>
      </c>
      <c r="E1028" s="103">
        <v>44755</v>
      </c>
      <c r="F1028" s="43" t="s">
        <v>56</v>
      </c>
      <c r="G1028" s="43">
        <v>1893</v>
      </c>
      <c r="H1028" s="167">
        <v>7740</v>
      </c>
      <c r="I1028" s="152">
        <v>44818</v>
      </c>
      <c r="J1028" s="358" t="s">
        <v>3414</v>
      </c>
      <c r="K1028" s="178" t="s">
        <v>3415</v>
      </c>
      <c r="L1028" s="99" t="s">
        <v>2784</v>
      </c>
      <c r="M1028" s="219"/>
      <c r="N1028" s="70" t="s">
        <v>2785</v>
      </c>
      <c r="O1028" s="43" t="s">
        <v>35</v>
      </c>
      <c r="P1028" s="202">
        <v>1</v>
      </c>
      <c r="Q1028" s="167">
        <v>7740</v>
      </c>
      <c r="R1028" s="42">
        <f>P1028*Q1028</f>
        <v>7740</v>
      </c>
      <c r="S1028" s="43" t="s">
        <v>1916</v>
      </c>
      <c r="T1028" s="133">
        <v>0</v>
      </c>
      <c r="U1028" s="133" t="str">
        <f t="shared" ref="U1028:AH1028" si="459">IF($S1028=U$15,$R1028,"  ")</f>
        <v xml:space="preserve">  </v>
      </c>
      <c r="V1028" s="133">
        <f t="shared" si="459"/>
        <v>7740</v>
      </c>
      <c r="W1028" s="133"/>
      <c r="X1028" s="133"/>
      <c r="Y1028" s="133"/>
      <c r="Z1028" s="133" t="str">
        <f t="shared" si="459"/>
        <v xml:space="preserve">  </v>
      </c>
      <c r="AA1028" s="133" t="str">
        <f t="shared" si="459"/>
        <v xml:space="preserve">  </v>
      </c>
      <c r="AB1028" s="133" t="str">
        <f t="shared" si="459"/>
        <v xml:space="preserve">  </v>
      </c>
      <c r="AC1028" s="133" t="str">
        <f t="shared" si="459"/>
        <v xml:space="preserve">  </v>
      </c>
      <c r="AD1028" s="133" t="str">
        <f t="shared" si="459"/>
        <v xml:space="preserve">  </v>
      </c>
      <c r="AE1028" s="133"/>
      <c r="AF1028" s="133" t="str">
        <f t="shared" si="459"/>
        <v xml:space="preserve">  </v>
      </c>
      <c r="AG1028" s="133" t="str">
        <f t="shared" si="459"/>
        <v xml:space="preserve">  </v>
      </c>
      <c r="AH1028" s="133" t="str">
        <f t="shared" si="459"/>
        <v xml:space="preserve">  </v>
      </c>
      <c r="AI1028" s="55">
        <f>V1028</f>
        <v>7740</v>
      </c>
      <c r="AJ1028" s="42"/>
      <c r="AK1028" s="43"/>
      <c r="AL1028" s="42">
        <f>R1028</f>
        <v>7740</v>
      </c>
      <c r="AM1028" s="43" t="s">
        <v>311</v>
      </c>
      <c r="AN1028" s="258">
        <v>44835</v>
      </c>
      <c r="AO1028" s="82"/>
    </row>
    <row r="1029" spans="1:41" ht="30" hidden="1">
      <c r="A1029" s="216">
        <v>62</v>
      </c>
      <c r="B1029" s="43">
        <v>4876</v>
      </c>
      <c r="C1029" s="43" t="s">
        <v>2</v>
      </c>
      <c r="D1029" s="70" t="s">
        <v>2868</v>
      </c>
      <c r="E1029" s="103">
        <v>44755</v>
      </c>
      <c r="F1029" s="43" t="s">
        <v>56</v>
      </c>
      <c r="G1029" s="43">
        <v>1893</v>
      </c>
      <c r="H1029" s="167">
        <v>860</v>
      </c>
      <c r="I1029" s="152">
        <v>44818</v>
      </c>
      <c r="J1029" s="358" t="s">
        <v>3416</v>
      </c>
      <c r="K1029" s="178" t="s">
        <v>3415</v>
      </c>
      <c r="L1029" s="99" t="s">
        <v>2784</v>
      </c>
      <c r="M1029" s="219"/>
      <c r="N1029" s="70" t="s">
        <v>2785</v>
      </c>
      <c r="O1029" s="43" t="s">
        <v>35</v>
      </c>
      <c r="P1029" s="202">
        <v>1</v>
      </c>
      <c r="Q1029" s="167">
        <v>860</v>
      </c>
      <c r="R1029" s="42">
        <f>P1029*Q1029</f>
        <v>860</v>
      </c>
      <c r="S1029" s="43" t="s">
        <v>1916</v>
      </c>
      <c r="T1029" s="133"/>
      <c r="U1029" s="133"/>
      <c r="V1029" s="133">
        <f>IF($S1029=V$15,$R1029,"  ")</f>
        <v>860</v>
      </c>
      <c r="W1029" s="133"/>
      <c r="X1029" s="133"/>
      <c r="Y1029" s="133"/>
      <c r="Z1029" s="133"/>
      <c r="AA1029" s="133"/>
      <c r="AB1029" s="133"/>
      <c r="AC1029" s="133"/>
      <c r="AD1029" s="133"/>
      <c r="AE1029" s="133"/>
      <c r="AF1029" s="133"/>
      <c r="AG1029" s="133"/>
      <c r="AH1029" s="133"/>
      <c r="AI1029" s="55">
        <f>V1029</f>
        <v>860</v>
      </c>
      <c r="AJ1029" s="42"/>
      <c r="AK1029" s="43"/>
      <c r="AL1029" s="42">
        <f>R1029</f>
        <v>860</v>
      </c>
      <c r="AM1029" s="43" t="s">
        <v>311</v>
      </c>
      <c r="AN1029" s="258">
        <v>44835</v>
      </c>
      <c r="AO1029" s="82"/>
    </row>
    <row r="1030" spans="1:41" ht="30" hidden="1">
      <c r="A1030" s="216">
        <v>63</v>
      </c>
      <c r="B1030" s="43">
        <v>4899</v>
      </c>
      <c r="C1030" s="43" t="s">
        <v>2</v>
      </c>
      <c r="D1030" s="70" t="s">
        <v>2869</v>
      </c>
      <c r="E1030" s="103">
        <v>44755</v>
      </c>
      <c r="F1030" s="43" t="s">
        <v>56</v>
      </c>
      <c r="G1030" s="43">
        <v>1910</v>
      </c>
      <c r="H1030" s="167">
        <v>13958.79</v>
      </c>
      <c r="I1030" s="152">
        <v>44861</v>
      </c>
      <c r="J1030" s="358" t="s">
        <v>3417</v>
      </c>
      <c r="K1030" s="178" t="s">
        <v>3415</v>
      </c>
      <c r="L1030" s="99" t="s">
        <v>2784</v>
      </c>
      <c r="M1030" s="219"/>
      <c r="N1030" s="70" t="s">
        <v>2870</v>
      </c>
      <c r="O1030" s="43" t="s">
        <v>35</v>
      </c>
      <c r="P1030" s="202">
        <v>1</v>
      </c>
      <c r="Q1030" s="167">
        <v>13958.79</v>
      </c>
      <c r="R1030" s="42">
        <f>P1030*Q1030</f>
        <v>13958.79</v>
      </c>
      <c r="S1030" s="43" t="s">
        <v>1916</v>
      </c>
      <c r="T1030" s="133"/>
      <c r="U1030" s="133"/>
      <c r="V1030" s="133">
        <f>IF($S1030=V$15,$R1030,"  ")</f>
        <v>13958.79</v>
      </c>
      <c r="W1030" s="133"/>
      <c r="X1030" s="133"/>
      <c r="Y1030" s="133"/>
      <c r="Z1030" s="133"/>
      <c r="AA1030" s="133"/>
      <c r="AB1030" s="133"/>
      <c r="AC1030" s="133"/>
      <c r="AD1030" s="133"/>
      <c r="AE1030" s="133"/>
      <c r="AF1030" s="133"/>
      <c r="AG1030" s="133"/>
      <c r="AH1030" s="133"/>
      <c r="AI1030" s="55">
        <f>V1030</f>
        <v>13958.79</v>
      </c>
      <c r="AJ1030" s="42"/>
      <c r="AK1030" s="43"/>
      <c r="AL1030" s="42">
        <f>R1030</f>
        <v>13958.79</v>
      </c>
      <c r="AM1030" s="43" t="s">
        <v>311</v>
      </c>
      <c r="AN1030" s="258">
        <v>44835</v>
      </c>
      <c r="AO1030" s="82"/>
    </row>
    <row r="1031" spans="1:41" ht="30" hidden="1">
      <c r="A1031" s="216">
        <v>64</v>
      </c>
      <c r="B1031" s="43">
        <v>4899</v>
      </c>
      <c r="C1031" s="43" t="s">
        <v>2</v>
      </c>
      <c r="D1031" s="70" t="s">
        <v>2869</v>
      </c>
      <c r="E1031" s="103">
        <v>44755</v>
      </c>
      <c r="F1031" s="43" t="s">
        <v>56</v>
      </c>
      <c r="G1031" s="43">
        <v>1910</v>
      </c>
      <c r="H1031" s="167">
        <v>1920</v>
      </c>
      <c r="I1031" s="152">
        <v>44861</v>
      </c>
      <c r="J1031" s="358" t="s">
        <v>3418</v>
      </c>
      <c r="K1031" s="178" t="s">
        <v>3415</v>
      </c>
      <c r="L1031" s="99" t="s">
        <v>2784</v>
      </c>
      <c r="M1031" s="219"/>
      <c r="N1031" s="70" t="s">
        <v>2870</v>
      </c>
      <c r="O1031" s="43" t="s">
        <v>35</v>
      </c>
      <c r="P1031" s="202">
        <v>1</v>
      </c>
      <c r="Q1031" s="167">
        <v>1920</v>
      </c>
      <c r="R1031" s="42">
        <f t="shared" ref="R1031:R1032" si="460">P1031*Q1031</f>
        <v>1920</v>
      </c>
      <c r="S1031" s="43" t="s">
        <v>1916</v>
      </c>
      <c r="T1031" s="133">
        <v>0</v>
      </c>
      <c r="U1031" s="133"/>
      <c r="V1031" s="133">
        <f>IF($S1031=V$15,$R1031,"  ")</f>
        <v>1920</v>
      </c>
      <c r="W1031" s="133"/>
      <c r="X1031" s="133"/>
      <c r="Y1031" s="133"/>
      <c r="Z1031" s="133"/>
      <c r="AA1031" s="133"/>
      <c r="AB1031" s="133"/>
      <c r="AC1031" s="133"/>
      <c r="AD1031" s="133"/>
      <c r="AE1031" s="133"/>
      <c r="AF1031" s="133" t="str">
        <f>IF($S1031=AF$15,$R1031,"  ")</f>
        <v xml:space="preserve">  </v>
      </c>
      <c r="AG1031" s="133"/>
      <c r="AH1031" s="133"/>
      <c r="AI1031" s="55">
        <f>V1031</f>
        <v>1920</v>
      </c>
      <c r="AJ1031" s="42"/>
      <c r="AK1031" s="43"/>
      <c r="AL1031" s="42">
        <f t="shared" ref="AL1031:AL1032" si="461">R1031</f>
        <v>1920</v>
      </c>
      <c r="AM1031" s="43" t="s">
        <v>311</v>
      </c>
      <c r="AN1031" s="258">
        <v>44835</v>
      </c>
      <c r="AO1031" s="82"/>
    </row>
    <row r="1032" spans="1:41" ht="30" hidden="1">
      <c r="A1032" s="216">
        <v>65</v>
      </c>
      <c r="B1032" s="43">
        <v>4899</v>
      </c>
      <c r="C1032" s="43" t="s">
        <v>2</v>
      </c>
      <c r="D1032" s="70" t="s">
        <v>2869</v>
      </c>
      <c r="E1032" s="103">
        <v>44755</v>
      </c>
      <c r="F1032" s="43" t="s">
        <v>56</v>
      </c>
      <c r="G1032" s="43">
        <v>1910</v>
      </c>
      <c r="H1032" s="167">
        <v>121.21</v>
      </c>
      <c r="I1032" s="152">
        <v>44861</v>
      </c>
      <c r="J1032" s="358" t="s">
        <v>3420</v>
      </c>
      <c r="K1032" s="178" t="s">
        <v>3415</v>
      </c>
      <c r="L1032" s="99" t="s">
        <v>2784</v>
      </c>
      <c r="M1032" s="219"/>
      <c r="N1032" s="70" t="s">
        <v>2870</v>
      </c>
      <c r="O1032" s="43" t="s">
        <v>35</v>
      </c>
      <c r="P1032" s="202">
        <v>1</v>
      </c>
      <c r="Q1032" s="167">
        <v>121.21</v>
      </c>
      <c r="R1032" s="42">
        <f t="shared" si="460"/>
        <v>121.21</v>
      </c>
      <c r="S1032" s="43" t="s">
        <v>1916</v>
      </c>
      <c r="T1032" s="133"/>
      <c r="U1032" s="133"/>
      <c r="V1032" s="133">
        <f>IF($S1032=V$15,$R1032,"  ")</f>
        <v>121.21</v>
      </c>
      <c r="W1032" s="133"/>
      <c r="X1032" s="133"/>
      <c r="Y1032" s="133"/>
      <c r="Z1032" s="133"/>
      <c r="AA1032" s="133"/>
      <c r="AB1032" s="133"/>
      <c r="AC1032" s="133"/>
      <c r="AD1032" s="133"/>
      <c r="AE1032" s="133"/>
      <c r="AF1032" s="133"/>
      <c r="AG1032" s="133"/>
      <c r="AH1032" s="133"/>
      <c r="AI1032" s="55">
        <f>V1032</f>
        <v>121.21</v>
      </c>
      <c r="AJ1032" s="42"/>
      <c r="AK1032" s="43"/>
      <c r="AL1032" s="42">
        <f t="shared" si="461"/>
        <v>121.21</v>
      </c>
      <c r="AM1032" s="43" t="s">
        <v>311</v>
      </c>
      <c r="AN1032" s="258">
        <v>44835</v>
      </c>
      <c r="AO1032" s="82"/>
    </row>
    <row r="1033" spans="1:41" ht="15.6" hidden="1">
      <c r="A1033" s="254">
        <v>66</v>
      </c>
      <c r="B1033" s="252"/>
      <c r="C1033" s="252" t="s">
        <v>2300</v>
      </c>
      <c r="D1033" s="253"/>
      <c r="E1033" s="252"/>
      <c r="F1033" s="252"/>
      <c r="G1033" s="252"/>
      <c r="H1033" s="252"/>
      <c r="I1033" s="252"/>
      <c r="J1033" s="63"/>
      <c r="K1033" s="252"/>
      <c r="L1033" s="253"/>
      <c r="M1033" s="242"/>
      <c r="N1033" s="253"/>
      <c r="O1033" s="252"/>
      <c r="P1033" s="279"/>
      <c r="Q1033" s="252"/>
      <c r="R1033" s="278">
        <f>SUM(R1028:R1032)</f>
        <v>24600</v>
      </c>
      <c r="S1033" s="252"/>
      <c r="T1033" s="255">
        <f t="shared" ref="T1033:AH1033" si="462">SUBTOTAL(9,T1028:T1031)</f>
        <v>0</v>
      </c>
      <c r="U1033" s="255">
        <f t="shared" si="462"/>
        <v>0</v>
      </c>
      <c r="V1033" s="255">
        <f t="shared" si="462"/>
        <v>0</v>
      </c>
      <c r="W1033" s="255"/>
      <c r="X1033" s="255"/>
      <c r="Y1033" s="255"/>
      <c r="Z1033" s="255">
        <f t="shared" si="462"/>
        <v>0</v>
      </c>
      <c r="AA1033" s="255">
        <f t="shared" si="462"/>
        <v>0</v>
      </c>
      <c r="AB1033" s="255">
        <f t="shared" si="462"/>
        <v>0</v>
      </c>
      <c r="AC1033" s="255">
        <f t="shared" si="462"/>
        <v>0</v>
      </c>
      <c r="AD1033" s="255">
        <f t="shared" si="462"/>
        <v>0</v>
      </c>
      <c r="AE1033" s="255"/>
      <c r="AF1033" s="255">
        <f t="shared" si="462"/>
        <v>0</v>
      </c>
      <c r="AG1033" s="255">
        <f t="shared" si="462"/>
        <v>0</v>
      </c>
      <c r="AH1033" s="255">
        <f t="shared" si="462"/>
        <v>0</v>
      </c>
      <c r="AI1033" s="255">
        <f>SUBTOTAL(9,AI1028:AI1032)</f>
        <v>0</v>
      </c>
      <c r="AJ1033" s="255">
        <f>SUBTOTAL(9,AJ1028:AJ1031)</f>
        <v>0</v>
      </c>
      <c r="AK1033" s="255">
        <f>SUBTOTAL(9,AK1028:AK1031)</f>
        <v>0</v>
      </c>
      <c r="AL1033" s="255">
        <f>SUBTOTAL(9,AL1028:AL1032)</f>
        <v>0</v>
      </c>
      <c r="AM1033" s="279" t="s">
        <v>311</v>
      </c>
      <c r="AN1033" s="258">
        <v>44835</v>
      </c>
      <c r="AO1033" s="82"/>
    </row>
    <row r="1034" spans="1:41" ht="15.6" hidden="1">
      <c r="A1034" s="216">
        <v>67</v>
      </c>
      <c r="B1034" s="43">
        <v>6375</v>
      </c>
      <c r="C1034" s="43" t="s">
        <v>2871</v>
      </c>
      <c r="D1034" s="70" t="s">
        <v>2872</v>
      </c>
      <c r="E1034" s="103">
        <v>44813</v>
      </c>
      <c r="F1034" s="43" t="s">
        <v>38</v>
      </c>
      <c r="G1034" s="43">
        <v>2346</v>
      </c>
      <c r="H1034" s="167">
        <v>151500</v>
      </c>
      <c r="I1034" s="152">
        <v>44860</v>
      </c>
      <c r="J1034" s="56" t="s">
        <v>3400</v>
      </c>
      <c r="K1034" s="169" t="s">
        <v>3401</v>
      </c>
      <c r="L1034" s="70" t="s">
        <v>2819</v>
      </c>
      <c r="M1034" s="224"/>
      <c r="N1034" s="99" t="s">
        <v>2873</v>
      </c>
      <c r="O1034" s="192" t="s">
        <v>39</v>
      </c>
      <c r="P1034" s="200">
        <v>87</v>
      </c>
      <c r="Q1034" s="240">
        <v>110</v>
      </c>
      <c r="R1034" s="42">
        <f>P1034*Q1034</f>
        <v>9570</v>
      </c>
      <c r="S1034" s="43" t="s">
        <v>192</v>
      </c>
      <c r="T1034" s="133" t="s">
        <v>2874</v>
      </c>
      <c r="U1034" s="133" t="s">
        <v>2874</v>
      </c>
      <c r="V1034" s="133" t="s">
        <v>2874</v>
      </c>
      <c r="W1034" s="133"/>
      <c r="X1034" s="133"/>
      <c r="Y1034" s="133"/>
      <c r="Z1034" s="133"/>
      <c r="AA1034" s="133" t="s">
        <v>2874</v>
      </c>
      <c r="AB1034" s="133" t="s">
        <v>2874</v>
      </c>
      <c r="AC1034" s="133"/>
      <c r="AD1034" s="133"/>
      <c r="AE1034" s="133"/>
      <c r="AF1034" s="133">
        <f>IF($S1034=AF$15,$R1034,"  ")</f>
        <v>9570</v>
      </c>
      <c r="AG1034" s="133"/>
      <c r="AH1034" s="133"/>
      <c r="AI1034" s="55">
        <f>AF1034</f>
        <v>9570</v>
      </c>
      <c r="AJ1034" s="42"/>
      <c r="AK1034" s="43"/>
      <c r="AL1034" s="42">
        <f>R1034</f>
        <v>9570</v>
      </c>
      <c r="AM1034" s="43" t="s">
        <v>311</v>
      </c>
      <c r="AN1034" s="258">
        <v>44835</v>
      </c>
      <c r="AO1034" s="82"/>
    </row>
    <row r="1035" spans="1:41" ht="30" hidden="1">
      <c r="A1035" s="216">
        <v>68</v>
      </c>
      <c r="B1035" s="43">
        <v>7076</v>
      </c>
      <c r="C1035" s="43" t="s">
        <v>2871</v>
      </c>
      <c r="D1035" s="70" t="s">
        <v>2872</v>
      </c>
      <c r="E1035" s="103">
        <v>44837</v>
      </c>
      <c r="F1035" s="43" t="s">
        <v>38</v>
      </c>
      <c r="G1035" s="43">
        <v>2587</v>
      </c>
      <c r="H1035" s="167">
        <v>9705</v>
      </c>
      <c r="I1035" s="152">
        <v>44867</v>
      </c>
      <c r="J1035" s="113" t="s">
        <v>3409</v>
      </c>
      <c r="K1035" s="169" t="s">
        <v>3408</v>
      </c>
      <c r="L1035" s="117" t="s">
        <v>2809</v>
      </c>
      <c r="M1035" s="42"/>
      <c r="N1035" s="43" t="s">
        <v>2875</v>
      </c>
      <c r="O1035" s="133" t="s">
        <v>68</v>
      </c>
      <c r="P1035" s="280">
        <v>1</v>
      </c>
      <c r="Q1035" s="133">
        <v>4200</v>
      </c>
      <c r="R1035" s="133">
        <v>4200</v>
      </c>
      <c r="S1035" s="43" t="s">
        <v>192</v>
      </c>
      <c r="T1035" s="133" t="s">
        <v>2874</v>
      </c>
      <c r="U1035" s="133" t="s">
        <v>2874</v>
      </c>
      <c r="V1035" s="133" t="s">
        <v>2874</v>
      </c>
      <c r="W1035" s="133"/>
      <c r="X1035" s="133"/>
      <c r="Y1035" s="133"/>
      <c r="Z1035" s="133"/>
      <c r="AA1035" s="133"/>
      <c r="AB1035" s="133"/>
      <c r="AC1035" s="133"/>
      <c r="AD1035" s="133"/>
      <c r="AE1035" s="133"/>
      <c r="AF1035" s="133">
        <f>IF($S1035=AF$15,$R1035,"  ")</f>
        <v>4200</v>
      </c>
      <c r="AG1035" s="133"/>
      <c r="AH1035" s="133"/>
      <c r="AI1035" s="42">
        <f>AF1035</f>
        <v>4200</v>
      </c>
      <c r="AJ1035" s="42" t="str">
        <f>+T1035</f>
        <v xml:space="preserve">  </v>
      </c>
      <c r="AK1035" s="43"/>
      <c r="AL1035" s="42">
        <f>R1035</f>
        <v>4200</v>
      </c>
      <c r="AM1035" s="43" t="s">
        <v>311</v>
      </c>
      <c r="AN1035" s="258">
        <v>44835</v>
      </c>
      <c r="AO1035" s="82"/>
    </row>
    <row r="1036" spans="1:41" ht="15.6" hidden="1">
      <c r="A1036" s="254">
        <v>69</v>
      </c>
      <c r="B1036" s="279"/>
      <c r="C1036" s="279" t="s">
        <v>2876</v>
      </c>
      <c r="D1036" s="126"/>
      <c r="E1036" s="281"/>
      <c r="F1036" s="279"/>
      <c r="G1036" s="279"/>
      <c r="H1036" s="282"/>
      <c r="I1036" s="126"/>
      <c r="J1036" s="118"/>
      <c r="K1036" s="119"/>
      <c r="L1036" s="119"/>
      <c r="M1036" s="283"/>
      <c r="N1036" s="279"/>
      <c r="O1036" s="261"/>
      <c r="P1036" s="261"/>
      <c r="Q1036" s="261"/>
      <c r="R1036" s="261">
        <f>SUM(R1034:R1035)</f>
        <v>13770</v>
      </c>
      <c r="S1036" s="261"/>
      <c r="T1036" s="261"/>
      <c r="U1036" s="261"/>
      <c r="V1036" s="261"/>
      <c r="W1036" s="261"/>
      <c r="X1036" s="261"/>
      <c r="Y1036" s="261"/>
      <c r="Z1036" s="261"/>
      <c r="AA1036" s="261"/>
      <c r="AB1036" s="261"/>
      <c r="AC1036" s="261"/>
      <c r="AD1036" s="261"/>
      <c r="AE1036" s="261"/>
      <c r="AF1036" s="261"/>
      <c r="AG1036" s="261"/>
      <c r="AH1036" s="261"/>
      <c r="AI1036" s="278">
        <f>SUM(AI1034:AI1035)</f>
        <v>13770</v>
      </c>
      <c r="AJ1036" s="278">
        <f t="shared" ref="AJ1036:AK1036" si="463">SUM(AJ1034:AJ1035)</f>
        <v>0</v>
      </c>
      <c r="AK1036" s="278">
        <f t="shared" si="463"/>
        <v>0</v>
      </c>
      <c r="AL1036" s="120">
        <f t="shared" ref="AL1036:AL1051" si="464">R1036</f>
        <v>13770</v>
      </c>
      <c r="AM1036" s="279" t="s">
        <v>311</v>
      </c>
      <c r="AN1036" s="258">
        <v>44835</v>
      </c>
      <c r="AO1036" s="82"/>
    </row>
    <row r="1037" spans="1:41" ht="36" hidden="1" customHeight="1">
      <c r="A1037" s="216">
        <v>70</v>
      </c>
      <c r="B1037" s="101">
        <v>6461</v>
      </c>
      <c r="C1037" s="216" t="s">
        <v>0</v>
      </c>
      <c r="D1037" s="102" t="s">
        <v>12</v>
      </c>
      <c r="E1037" s="43">
        <v>44839</v>
      </c>
      <c r="F1037" s="101" t="s">
        <v>1924</v>
      </c>
      <c r="G1037" s="101">
        <v>594</v>
      </c>
      <c r="H1037" s="216">
        <v>49654.34</v>
      </c>
      <c r="I1037" s="152">
        <v>44819</v>
      </c>
      <c r="J1037" s="78"/>
      <c r="K1037" s="175"/>
      <c r="L1037" s="70" t="s">
        <v>93</v>
      </c>
      <c r="M1037" s="175"/>
      <c r="N1037" s="70" t="s">
        <v>2877</v>
      </c>
      <c r="O1037" s="175" t="s">
        <v>59</v>
      </c>
      <c r="P1037" s="175">
        <v>1</v>
      </c>
      <c r="Q1037" s="216">
        <v>49654.34</v>
      </c>
      <c r="R1037" s="175">
        <v>46384.34</v>
      </c>
      <c r="S1037" s="284" t="s">
        <v>1914</v>
      </c>
      <c r="T1037" s="284">
        <f>R1037</f>
        <v>46384.34</v>
      </c>
      <c r="U1037" s="284"/>
      <c r="V1037" s="284"/>
      <c r="W1037" s="284"/>
      <c r="X1037" s="284"/>
      <c r="Y1037" s="284"/>
      <c r="Z1037" s="284"/>
      <c r="AA1037" s="284"/>
      <c r="AB1037" s="284"/>
      <c r="AC1037" s="284"/>
      <c r="AD1037" s="284"/>
      <c r="AE1037" s="284"/>
      <c r="AF1037" s="182"/>
      <c r="AG1037" s="285"/>
      <c r="AH1037" s="285"/>
      <c r="AI1037" s="286">
        <f>T1037</f>
        <v>46384.34</v>
      </c>
      <c r="AJ1037" s="211"/>
      <c r="AK1037" s="287"/>
      <c r="AL1037" s="42">
        <f t="shared" si="464"/>
        <v>46384.34</v>
      </c>
      <c r="AM1037" s="43" t="s">
        <v>311</v>
      </c>
      <c r="AN1037" s="258">
        <v>44835</v>
      </c>
      <c r="AO1037" s="82"/>
    </row>
    <row r="1038" spans="1:41" ht="15.6" hidden="1">
      <c r="A1038" s="254">
        <v>71</v>
      </c>
      <c r="B1038" s="252"/>
      <c r="C1038" s="252" t="s">
        <v>2497</v>
      </c>
      <c r="D1038" s="288"/>
      <c r="E1038" s="252"/>
      <c r="F1038" s="289"/>
      <c r="G1038" s="289"/>
      <c r="H1038" s="252"/>
      <c r="I1038" s="252"/>
      <c r="J1038" s="63"/>
      <c r="K1038" s="252"/>
      <c r="L1038" s="253"/>
      <c r="M1038" s="158"/>
      <c r="N1038" s="253"/>
      <c r="O1038" s="252"/>
      <c r="P1038" s="252"/>
      <c r="Q1038" s="252"/>
      <c r="R1038" s="278">
        <f>SUM(R1037:R1037)</f>
        <v>46384.34</v>
      </c>
      <c r="S1038" s="290"/>
      <c r="T1038" s="290"/>
      <c r="U1038" s="290"/>
      <c r="V1038" s="290"/>
      <c r="W1038" s="290"/>
      <c r="X1038" s="290"/>
      <c r="Y1038" s="290"/>
      <c r="Z1038" s="290"/>
      <c r="AA1038" s="290"/>
      <c r="AB1038" s="290"/>
      <c r="AC1038" s="290"/>
      <c r="AD1038" s="290"/>
      <c r="AE1038" s="290"/>
      <c r="AF1038" s="278"/>
      <c r="AG1038" s="291"/>
      <c r="AH1038" s="291"/>
      <c r="AI1038" s="292"/>
      <c r="AJ1038" s="257"/>
      <c r="AK1038" s="289"/>
      <c r="AL1038" s="120">
        <f t="shared" si="464"/>
        <v>46384.34</v>
      </c>
      <c r="AM1038" s="279" t="s">
        <v>311</v>
      </c>
      <c r="AN1038" s="258">
        <v>44835</v>
      </c>
      <c r="AO1038" s="82"/>
    </row>
    <row r="1039" spans="1:41" ht="30" hidden="1">
      <c r="A1039" s="216">
        <v>72</v>
      </c>
      <c r="B1039" s="101">
        <v>6613</v>
      </c>
      <c r="C1039" s="101" t="s">
        <v>4</v>
      </c>
      <c r="D1039" s="102" t="s">
        <v>2878</v>
      </c>
      <c r="E1039" s="103">
        <v>44824</v>
      </c>
      <c r="F1039" s="101" t="s">
        <v>38</v>
      </c>
      <c r="G1039" s="101">
        <v>2494</v>
      </c>
      <c r="H1039" s="167">
        <v>498.7</v>
      </c>
      <c r="I1039" s="152">
        <v>44853</v>
      </c>
      <c r="J1039" s="358" t="s">
        <v>3410</v>
      </c>
      <c r="K1039" s="178" t="s">
        <v>3411</v>
      </c>
      <c r="L1039" s="70" t="s">
        <v>2879</v>
      </c>
      <c r="M1039" s="175"/>
      <c r="N1039" s="70" t="s">
        <v>2880</v>
      </c>
      <c r="O1039" s="43" t="s">
        <v>68</v>
      </c>
      <c r="P1039" s="43">
        <v>12</v>
      </c>
      <c r="Q1039" s="43">
        <v>0.6</v>
      </c>
      <c r="R1039" s="42">
        <f>P1039*Q1039</f>
        <v>7.1999999999999993</v>
      </c>
      <c r="S1039" s="101" t="s">
        <v>1915</v>
      </c>
      <c r="T1039" s="229"/>
      <c r="U1039" s="229">
        <f>R1039</f>
        <v>7.1999999999999993</v>
      </c>
      <c r="V1039" s="285"/>
      <c r="W1039" s="285"/>
      <c r="X1039" s="285"/>
      <c r="Y1039" s="285"/>
      <c r="Z1039" s="285"/>
      <c r="AA1039" s="285"/>
      <c r="AB1039" s="285"/>
      <c r="AC1039" s="285"/>
      <c r="AD1039" s="285"/>
      <c r="AE1039" s="285"/>
      <c r="AF1039" s="133"/>
      <c r="AG1039" s="285"/>
      <c r="AH1039" s="285"/>
      <c r="AI1039" s="286"/>
      <c r="AJ1039" s="211">
        <f>U1039</f>
        <v>7.1999999999999993</v>
      </c>
      <c r="AK1039" s="101">
        <v>2410</v>
      </c>
      <c r="AL1039" s="42">
        <f t="shared" si="464"/>
        <v>7.1999999999999993</v>
      </c>
      <c r="AM1039" s="43" t="s">
        <v>311</v>
      </c>
      <c r="AN1039" s="258">
        <v>44835</v>
      </c>
      <c r="AO1039" s="82"/>
    </row>
    <row r="1040" spans="1:41" ht="30" hidden="1">
      <c r="A1040" s="216">
        <v>73</v>
      </c>
      <c r="B1040" s="101">
        <v>6613</v>
      </c>
      <c r="C1040" s="101" t="s">
        <v>4</v>
      </c>
      <c r="D1040" s="102" t="s">
        <v>2878</v>
      </c>
      <c r="E1040" s="103">
        <v>44824</v>
      </c>
      <c r="F1040" s="101" t="s">
        <v>38</v>
      </c>
      <c r="G1040" s="101">
        <v>2494</v>
      </c>
      <c r="H1040" s="167">
        <v>498.7</v>
      </c>
      <c r="I1040" s="152">
        <v>44853</v>
      </c>
      <c r="J1040" s="358" t="s">
        <v>3410</v>
      </c>
      <c r="K1040" s="178" t="s">
        <v>3411</v>
      </c>
      <c r="L1040" s="70" t="s">
        <v>2879</v>
      </c>
      <c r="M1040" s="175"/>
      <c r="N1040" s="70" t="s">
        <v>2881</v>
      </c>
      <c r="O1040" s="43" t="s">
        <v>68</v>
      </c>
      <c r="P1040" s="43">
        <v>12</v>
      </c>
      <c r="Q1040" s="43">
        <v>0.6</v>
      </c>
      <c r="R1040" s="42">
        <f t="shared" ref="R1040:R1050" si="465">P1040*Q1040</f>
        <v>7.1999999999999993</v>
      </c>
      <c r="S1040" s="101" t="s">
        <v>1915</v>
      </c>
      <c r="T1040" s="229"/>
      <c r="U1040" s="229">
        <f t="shared" ref="U1040:U1051" si="466">R1040</f>
        <v>7.1999999999999993</v>
      </c>
      <c r="V1040" s="285"/>
      <c r="W1040" s="285"/>
      <c r="X1040" s="285"/>
      <c r="Y1040" s="285"/>
      <c r="Z1040" s="285"/>
      <c r="AA1040" s="285"/>
      <c r="AB1040" s="285"/>
      <c r="AC1040" s="285"/>
      <c r="AD1040" s="285"/>
      <c r="AE1040" s="285"/>
      <c r="AF1040" s="133"/>
      <c r="AG1040" s="285"/>
      <c r="AH1040" s="285"/>
      <c r="AI1040" s="286"/>
      <c r="AJ1040" s="211">
        <f t="shared" ref="AJ1040:AJ1051" si="467">U1040</f>
        <v>7.1999999999999993</v>
      </c>
      <c r="AK1040" s="101">
        <v>2410</v>
      </c>
      <c r="AL1040" s="42">
        <f t="shared" si="464"/>
        <v>7.1999999999999993</v>
      </c>
      <c r="AM1040" s="43" t="s">
        <v>311</v>
      </c>
      <c r="AN1040" s="258">
        <v>44835</v>
      </c>
      <c r="AO1040" s="82"/>
    </row>
    <row r="1041" spans="1:41" ht="30" hidden="1">
      <c r="A1041" s="216">
        <v>74</v>
      </c>
      <c r="B1041" s="101">
        <v>6613</v>
      </c>
      <c r="C1041" s="101" t="s">
        <v>4</v>
      </c>
      <c r="D1041" s="102" t="s">
        <v>2878</v>
      </c>
      <c r="E1041" s="103">
        <v>44824</v>
      </c>
      <c r="F1041" s="101" t="s">
        <v>38</v>
      </c>
      <c r="G1041" s="101">
        <v>2494</v>
      </c>
      <c r="H1041" s="167">
        <v>498.7</v>
      </c>
      <c r="I1041" s="152">
        <v>44853</v>
      </c>
      <c r="J1041" s="358" t="s">
        <v>3410</v>
      </c>
      <c r="K1041" s="178" t="s">
        <v>3411</v>
      </c>
      <c r="L1041" s="70" t="s">
        <v>2879</v>
      </c>
      <c r="M1041" s="175"/>
      <c r="N1041" s="70" t="s">
        <v>2882</v>
      </c>
      <c r="O1041" s="43" t="s">
        <v>2348</v>
      </c>
      <c r="P1041" s="43">
        <v>1</v>
      </c>
      <c r="Q1041" s="43">
        <v>37.5</v>
      </c>
      <c r="R1041" s="42">
        <f t="shared" si="465"/>
        <v>37.5</v>
      </c>
      <c r="S1041" s="101" t="s">
        <v>1915</v>
      </c>
      <c r="T1041" s="229"/>
      <c r="U1041" s="229">
        <f t="shared" si="466"/>
        <v>37.5</v>
      </c>
      <c r="V1041" s="285"/>
      <c r="W1041" s="285"/>
      <c r="X1041" s="285"/>
      <c r="Y1041" s="285"/>
      <c r="Z1041" s="285"/>
      <c r="AA1041" s="285"/>
      <c r="AB1041" s="285"/>
      <c r="AC1041" s="285"/>
      <c r="AD1041" s="285"/>
      <c r="AE1041" s="285"/>
      <c r="AF1041" s="133"/>
      <c r="AG1041" s="285"/>
      <c r="AH1041" s="285"/>
      <c r="AI1041" s="286"/>
      <c r="AJ1041" s="211">
        <f t="shared" si="467"/>
        <v>37.5</v>
      </c>
      <c r="AK1041" s="101">
        <v>2410</v>
      </c>
      <c r="AL1041" s="42">
        <f t="shared" si="464"/>
        <v>37.5</v>
      </c>
      <c r="AM1041" s="43" t="s">
        <v>311</v>
      </c>
      <c r="AN1041" s="258">
        <v>44835</v>
      </c>
      <c r="AO1041" s="82"/>
    </row>
    <row r="1042" spans="1:41" ht="30" hidden="1">
      <c r="A1042" s="216">
        <v>75</v>
      </c>
      <c r="B1042" s="101">
        <v>6613</v>
      </c>
      <c r="C1042" s="101" t="s">
        <v>4</v>
      </c>
      <c r="D1042" s="102" t="s">
        <v>2878</v>
      </c>
      <c r="E1042" s="103">
        <v>44824</v>
      </c>
      <c r="F1042" s="101" t="s">
        <v>38</v>
      </c>
      <c r="G1042" s="101">
        <v>2494</v>
      </c>
      <c r="H1042" s="167">
        <v>498.7</v>
      </c>
      <c r="I1042" s="152">
        <v>44853</v>
      </c>
      <c r="J1042" s="358" t="s">
        <v>3410</v>
      </c>
      <c r="K1042" s="178" t="s">
        <v>3411</v>
      </c>
      <c r="L1042" s="70" t="s">
        <v>2879</v>
      </c>
      <c r="M1042" s="175"/>
      <c r="N1042" s="70" t="s">
        <v>2883</v>
      </c>
      <c r="O1042" s="43" t="s">
        <v>2373</v>
      </c>
      <c r="P1042" s="43">
        <v>1</v>
      </c>
      <c r="Q1042" s="43">
        <v>30</v>
      </c>
      <c r="R1042" s="42">
        <f t="shared" si="465"/>
        <v>30</v>
      </c>
      <c r="S1042" s="101" t="s">
        <v>1915</v>
      </c>
      <c r="T1042" s="229"/>
      <c r="U1042" s="229">
        <f t="shared" si="466"/>
        <v>30</v>
      </c>
      <c r="V1042" s="285"/>
      <c r="W1042" s="285"/>
      <c r="X1042" s="285"/>
      <c r="Y1042" s="285"/>
      <c r="Z1042" s="285"/>
      <c r="AA1042" s="285"/>
      <c r="AB1042" s="285"/>
      <c r="AC1042" s="285"/>
      <c r="AD1042" s="285"/>
      <c r="AE1042" s="285"/>
      <c r="AF1042" s="133"/>
      <c r="AG1042" s="285"/>
      <c r="AH1042" s="285"/>
      <c r="AI1042" s="286"/>
      <c r="AJ1042" s="211">
        <f t="shared" si="467"/>
        <v>30</v>
      </c>
      <c r="AK1042" s="101">
        <v>2410</v>
      </c>
      <c r="AL1042" s="42">
        <f t="shared" si="464"/>
        <v>30</v>
      </c>
      <c r="AM1042" s="43" t="s">
        <v>311</v>
      </c>
      <c r="AN1042" s="258">
        <v>44835</v>
      </c>
      <c r="AO1042" s="82"/>
    </row>
    <row r="1043" spans="1:41" ht="30" hidden="1">
      <c r="A1043" s="216">
        <v>76</v>
      </c>
      <c r="B1043" s="101">
        <v>6613</v>
      </c>
      <c r="C1043" s="101" t="s">
        <v>4</v>
      </c>
      <c r="D1043" s="102" t="s">
        <v>2878</v>
      </c>
      <c r="E1043" s="103">
        <v>44824</v>
      </c>
      <c r="F1043" s="101" t="s">
        <v>38</v>
      </c>
      <c r="G1043" s="101">
        <v>2494</v>
      </c>
      <c r="H1043" s="167">
        <v>498.7</v>
      </c>
      <c r="I1043" s="152">
        <v>44853</v>
      </c>
      <c r="J1043" s="358" t="s">
        <v>3410</v>
      </c>
      <c r="K1043" s="178" t="s">
        <v>3411</v>
      </c>
      <c r="L1043" s="70" t="s">
        <v>2879</v>
      </c>
      <c r="M1043" s="175"/>
      <c r="N1043" s="70" t="s">
        <v>2884</v>
      </c>
      <c r="O1043" s="43" t="s">
        <v>68</v>
      </c>
      <c r="P1043" s="43">
        <v>3</v>
      </c>
      <c r="Q1043" s="43">
        <v>17</v>
      </c>
      <c r="R1043" s="42">
        <f t="shared" si="465"/>
        <v>51</v>
      </c>
      <c r="S1043" s="101" t="s">
        <v>1915</v>
      </c>
      <c r="T1043" s="229"/>
      <c r="U1043" s="229">
        <f t="shared" si="466"/>
        <v>51</v>
      </c>
      <c r="V1043" s="285"/>
      <c r="W1043" s="285"/>
      <c r="X1043" s="285"/>
      <c r="Y1043" s="285"/>
      <c r="Z1043" s="285"/>
      <c r="AA1043" s="285"/>
      <c r="AB1043" s="285"/>
      <c r="AC1043" s="285"/>
      <c r="AD1043" s="285"/>
      <c r="AE1043" s="285"/>
      <c r="AF1043" s="133"/>
      <c r="AG1043" s="285"/>
      <c r="AH1043" s="285"/>
      <c r="AI1043" s="286"/>
      <c r="AJ1043" s="211">
        <f t="shared" si="467"/>
        <v>51</v>
      </c>
      <c r="AK1043" s="101">
        <v>2410</v>
      </c>
      <c r="AL1043" s="42">
        <f t="shared" si="464"/>
        <v>51</v>
      </c>
      <c r="AM1043" s="43" t="s">
        <v>311</v>
      </c>
      <c r="AN1043" s="258">
        <v>44835</v>
      </c>
      <c r="AO1043" s="82"/>
    </row>
    <row r="1044" spans="1:41" ht="30" hidden="1">
      <c r="A1044" s="216">
        <v>77</v>
      </c>
      <c r="B1044" s="101">
        <v>6613</v>
      </c>
      <c r="C1044" s="101" t="s">
        <v>4</v>
      </c>
      <c r="D1044" s="102" t="s">
        <v>2878</v>
      </c>
      <c r="E1044" s="103">
        <v>44824</v>
      </c>
      <c r="F1044" s="101" t="s">
        <v>38</v>
      </c>
      <c r="G1044" s="101">
        <v>2494</v>
      </c>
      <c r="H1044" s="167">
        <v>498.7</v>
      </c>
      <c r="I1044" s="152">
        <v>44853</v>
      </c>
      <c r="J1044" s="358" t="s">
        <v>3410</v>
      </c>
      <c r="K1044" s="178" t="s">
        <v>3411</v>
      </c>
      <c r="L1044" s="70" t="s">
        <v>2879</v>
      </c>
      <c r="M1044" s="175"/>
      <c r="N1044" s="70" t="s">
        <v>2885</v>
      </c>
      <c r="O1044" s="43" t="s">
        <v>68</v>
      </c>
      <c r="P1044" s="43">
        <v>1</v>
      </c>
      <c r="Q1044" s="43">
        <v>38</v>
      </c>
      <c r="R1044" s="42">
        <f t="shared" si="465"/>
        <v>38</v>
      </c>
      <c r="S1044" s="101" t="s">
        <v>1915</v>
      </c>
      <c r="T1044" s="229"/>
      <c r="U1044" s="229">
        <f t="shared" si="466"/>
        <v>38</v>
      </c>
      <c r="V1044" s="285"/>
      <c r="W1044" s="285"/>
      <c r="X1044" s="285"/>
      <c r="Y1044" s="285"/>
      <c r="Z1044" s="285"/>
      <c r="AA1044" s="285"/>
      <c r="AB1044" s="285"/>
      <c r="AC1044" s="285"/>
      <c r="AD1044" s="285"/>
      <c r="AE1044" s="285"/>
      <c r="AF1044" s="133"/>
      <c r="AG1044" s="285"/>
      <c r="AH1044" s="285"/>
      <c r="AI1044" s="286"/>
      <c r="AJ1044" s="211">
        <f t="shared" si="467"/>
        <v>38</v>
      </c>
      <c r="AK1044" s="101">
        <v>2410</v>
      </c>
      <c r="AL1044" s="42">
        <f t="shared" si="464"/>
        <v>38</v>
      </c>
      <c r="AM1044" s="43" t="s">
        <v>311</v>
      </c>
      <c r="AN1044" s="258">
        <v>44835</v>
      </c>
      <c r="AO1044" s="82"/>
    </row>
    <row r="1045" spans="1:41" ht="30" hidden="1">
      <c r="A1045" s="216">
        <v>78</v>
      </c>
      <c r="B1045" s="101">
        <v>6613</v>
      </c>
      <c r="C1045" s="101" t="s">
        <v>4</v>
      </c>
      <c r="D1045" s="102" t="s">
        <v>2878</v>
      </c>
      <c r="E1045" s="103">
        <v>44824</v>
      </c>
      <c r="F1045" s="101" t="s">
        <v>38</v>
      </c>
      <c r="G1045" s="101">
        <v>2494</v>
      </c>
      <c r="H1045" s="167">
        <v>498.7</v>
      </c>
      <c r="I1045" s="152">
        <v>44853</v>
      </c>
      <c r="J1045" s="358" t="s">
        <v>3410</v>
      </c>
      <c r="K1045" s="178" t="s">
        <v>3411</v>
      </c>
      <c r="L1045" s="70" t="s">
        <v>2879</v>
      </c>
      <c r="M1045" s="175"/>
      <c r="N1045" s="70" t="s">
        <v>2886</v>
      </c>
      <c r="O1045" s="43" t="s">
        <v>2348</v>
      </c>
      <c r="P1045" s="43">
        <v>1</v>
      </c>
      <c r="Q1045" s="43">
        <v>10</v>
      </c>
      <c r="R1045" s="42">
        <f t="shared" si="465"/>
        <v>10</v>
      </c>
      <c r="S1045" s="101" t="s">
        <v>1915</v>
      </c>
      <c r="T1045" s="229"/>
      <c r="U1045" s="229">
        <f t="shared" si="466"/>
        <v>10</v>
      </c>
      <c r="V1045" s="285"/>
      <c r="W1045" s="285"/>
      <c r="X1045" s="285"/>
      <c r="Y1045" s="285"/>
      <c r="Z1045" s="285"/>
      <c r="AA1045" s="285"/>
      <c r="AB1045" s="285"/>
      <c r="AC1045" s="285"/>
      <c r="AD1045" s="285"/>
      <c r="AE1045" s="285"/>
      <c r="AF1045" s="133"/>
      <c r="AG1045" s="285"/>
      <c r="AH1045" s="285"/>
      <c r="AI1045" s="286"/>
      <c r="AJ1045" s="211">
        <f t="shared" si="467"/>
        <v>10</v>
      </c>
      <c r="AK1045" s="101">
        <v>2410</v>
      </c>
      <c r="AL1045" s="42">
        <f t="shared" si="464"/>
        <v>10</v>
      </c>
      <c r="AM1045" s="43" t="s">
        <v>311</v>
      </c>
      <c r="AN1045" s="258">
        <v>44835</v>
      </c>
      <c r="AO1045" s="82"/>
    </row>
    <row r="1046" spans="1:41" ht="30" hidden="1">
      <c r="A1046" s="216">
        <v>79</v>
      </c>
      <c r="B1046" s="101">
        <v>6613</v>
      </c>
      <c r="C1046" s="101" t="s">
        <v>4</v>
      </c>
      <c r="D1046" s="102" t="s">
        <v>2878</v>
      </c>
      <c r="E1046" s="103">
        <v>44824</v>
      </c>
      <c r="F1046" s="101" t="s">
        <v>38</v>
      </c>
      <c r="G1046" s="101">
        <v>2494</v>
      </c>
      <c r="H1046" s="167">
        <v>498.7</v>
      </c>
      <c r="I1046" s="152">
        <v>44853</v>
      </c>
      <c r="J1046" s="358" t="s">
        <v>3410</v>
      </c>
      <c r="K1046" s="178" t="s">
        <v>3411</v>
      </c>
      <c r="L1046" s="70" t="s">
        <v>2879</v>
      </c>
      <c r="M1046" s="175"/>
      <c r="N1046" s="70" t="s">
        <v>2887</v>
      </c>
      <c r="O1046" s="43" t="s">
        <v>68</v>
      </c>
      <c r="P1046" s="43">
        <v>36</v>
      </c>
      <c r="Q1046" s="43">
        <v>0.55000000000000004</v>
      </c>
      <c r="R1046" s="42">
        <f t="shared" si="465"/>
        <v>19.8</v>
      </c>
      <c r="S1046" s="101" t="s">
        <v>1915</v>
      </c>
      <c r="T1046" s="229"/>
      <c r="U1046" s="229">
        <f t="shared" si="466"/>
        <v>19.8</v>
      </c>
      <c r="V1046" s="285"/>
      <c r="W1046" s="285"/>
      <c r="X1046" s="285"/>
      <c r="Y1046" s="285"/>
      <c r="Z1046" s="285"/>
      <c r="AA1046" s="285"/>
      <c r="AB1046" s="285"/>
      <c r="AC1046" s="285"/>
      <c r="AD1046" s="285"/>
      <c r="AE1046" s="285"/>
      <c r="AF1046" s="133"/>
      <c r="AG1046" s="285"/>
      <c r="AH1046" s="285"/>
      <c r="AI1046" s="286"/>
      <c r="AJ1046" s="211">
        <f t="shared" si="467"/>
        <v>19.8</v>
      </c>
      <c r="AK1046" s="101">
        <v>2410</v>
      </c>
      <c r="AL1046" s="42">
        <f t="shared" si="464"/>
        <v>19.8</v>
      </c>
      <c r="AM1046" s="43" t="s">
        <v>311</v>
      </c>
      <c r="AN1046" s="258">
        <v>44835</v>
      </c>
      <c r="AO1046" s="82"/>
    </row>
    <row r="1047" spans="1:41" ht="30" hidden="1">
      <c r="A1047" s="216">
        <v>80</v>
      </c>
      <c r="B1047" s="101">
        <v>6613</v>
      </c>
      <c r="C1047" s="101" t="s">
        <v>4</v>
      </c>
      <c r="D1047" s="102" t="s">
        <v>2878</v>
      </c>
      <c r="E1047" s="103">
        <v>44824</v>
      </c>
      <c r="F1047" s="101" t="s">
        <v>38</v>
      </c>
      <c r="G1047" s="101">
        <v>2494</v>
      </c>
      <c r="H1047" s="167">
        <v>498.7</v>
      </c>
      <c r="I1047" s="152">
        <v>44853</v>
      </c>
      <c r="J1047" s="358" t="s">
        <v>3410</v>
      </c>
      <c r="K1047" s="178" t="s">
        <v>3411</v>
      </c>
      <c r="L1047" s="70" t="s">
        <v>2879</v>
      </c>
      <c r="M1047" s="175"/>
      <c r="N1047" s="70" t="s">
        <v>2888</v>
      </c>
      <c r="O1047" s="43" t="s">
        <v>68</v>
      </c>
      <c r="P1047" s="43">
        <v>10</v>
      </c>
      <c r="Q1047" s="43">
        <v>22</v>
      </c>
      <c r="R1047" s="42">
        <f t="shared" si="465"/>
        <v>220</v>
      </c>
      <c r="S1047" s="101" t="s">
        <v>1915</v>
      </c>
      <c r="T1047" s="229"/>
      <c r="U1047" s="229">
        <f t="shared" si="466"/>
        <v>220</v>
      </c>
      <c r="V1047" s="285"/>
      <c r="W1047" s="285"/>
      <c r="X1047" s="285"/>
      <c r="Y1047" s="285"/>
      <c r="Z1047" s="285"/>
      <c r="AA1047" s="285"/>
      <c r="AB1047" s="285"/>
      <c r="AC1047" s="285"/>
      <c r="AD1047" s="285"/>
      <c r="AE1047" s="285"/>
      <c r="AF1047" s="133"/>
      <c r="AG1047" s="285"/>
      <c r="AH1047" s="285"/>
      <c r="AI1047" s="286"/>
      <c r="AJ1047" s="211">
        <f t="shared" si="467"/>
        <v>220</v>
      </c>
      <c r="AK1047" s="101">
        <v>2410</v>
      </c>
      <c r="AL1047" s="42">
        <f t="shared" si="464"/>
        <v>220</v>
      </c>
      <c r="AM1047" s="43" t="s">
        <v>311</v>
      </c>
      <c r="AN1047" s="258">
        <v>44835</v>
      </c>
      <c r="AO1047" s="82"/>
    </row>
    <row r="1048" spans="1:41" ht="30" hidden="1">
      <c r="A1048" s="216">
        <v>81</v>
      </c>
      <c r="B1048" s="101">
        <v>6613</v>
      </c>
      <c r="C1048" s="101" t="s">
        <v>4</v>
      </c>
      <c r="D1048" s="102" t="s">
        <v>2878</v>
      </c>
      <c r="E1048" s="103">
        <v>44824</v>
      </c>
      <c r="F1048" s="101" t="s">
        <v>38</v>
      </c>
      <c r="G1048" s="101">
        <v>2494</v>
      </c>
      <c r="H1048" s="167">
        <v>498.7</v>
      </c>
      <c r="I1048" s="152">
        <v>44853</v>
      </c>
      <c r="J1048" s="358" t="s">
        <v>3410</v>
      </c>
      <c r="K1048" s="178" t="s">
        <v>3411</v>
      </c>
      <c r="L1048" s="70" t="s">
        <v>2879</v>
      </c>
      <c r="M1048" s="175"/>
      <c r="N1048" s="70" t="s">
        <v>2889</v>
      </c>
      <c r="O1048" s="43" t="s">
        <v>68</v>
      </c>
      <c r="P1048" s="43">
        <v>1</v>
      </c>
      <c r="Q1048" s="43">
        <v>35</v>
      </c>
      <c r="R1048" s="42">
        <f t="shared" si="465"/>
        <v>35</v>
      </c>
      <c r="S1048" s="101" t="s">
        <v>1915</v>
      </c>
      <c r="T1048" s="229"/>
      <c r="U1048" s="229">
        <f t="shared" si="466"/>
        <v>35</v>
      </c>
      <c r="V1048" s="285"/>
      <c r="W1048" s="285"/>
      <c r="X1048" s="285"/>
      <c r="Y1048" s="285"/>
      <c r="Z1048" s="285"/>
      <c r="AA1048" s="285"/>
      <c r="AB1048" s="285"/>
      <c r="AC1048" s="285"/>
      <c r="AD1048" s="285"/>
      <c r="AE1048" s="285"/>
      <c r="AF1048" s="133"/>
      <c r="AG1048" s="285"/>
      <c r="AH1048" s="285"/>
      <c r="AI1048" s="286"/>
      <c r="AJ1048" s="211">
        <f t="shared" si="467"/>
        <v>35</v>
      </c>
      <c r="AK1048" s="101">
        <v>2410</v>
      </c>
      <c r="AL1048" s="42">
        <f t="shared" si="464"/>
        <v>35</v>
      </c>
      <c r="AM1048" s="43" t="s">
        <v>311</v>
      </c>
      <c r="AN1048" s="258">
        <v>44835</v>
      </c>
      <c r="AO1048" s="82"/>
    </row>
    <row r="1049" spans="1:41" ht="30" hidden="1">
      <c r="A1049" s="216">
        <v>82</v>
      </c>
      <c r="B1049" s="101">
        <v>6613</v>
      </c>
      <c r="C1049" s="101" t="s">
        <v>4</v>
      </c>
      <c r="D1049" s="102" t="s">
        <v>2878</v>
      </c>
      <c r="E1049" s="103">
        <v>44824</v>
      </c>
      <c r="F1049" s="101" t="s">
        <v>38</v>
      </c>
      <c r="G1049" s="101">
        <v>2494</v>
      </c>
      <c r="H1049" s="167">
        <v>498.7</v>
      </c>
      <c r="I1049" s="152">
        <v>44853</v>
      </c>
      <c r="J1049" s="358" t="s">
        <v>3410</v>
      </c>
      <c r="K1049" s="178" t="s">
        <v>3411</v>
      </c>
      <c r="L1049" s="70" t="s">
        <v>2879</v>
      </c>
      <c r="M1049" s="175"/>
      <c r="N1049" s="70" t="s">
        <v>2890</v>
      </c>
      <c r="O1049" s="43" t="s">
        <v>68</v>
      </c>
      <c r="P1049" s="43">
        <v>12</v>
      </c>
      <c r="Q1049" s="43">
        <v>3</v>
      </c>
      <c r="R1049" s="42">
        <f t="shared" si="465"/>
        <v>36</v>
      </c>
      <c r="S1049" s="101" t="s">
        <v>1915</v>
      </c>
      <c r="T1049" s="229"/>
      <c r="U1049" s="229">
        <f t="shared" si="466"/>
        <v>36</v>
      </c>
      <c r="V1049" s="285"/>
      <c r="W1049" s="285"/>
      <c r="X1049" s="285"/>
      <c r="Y1049" s="285"/>
      <c r="Z1049" s="285"/>
      <c r="AA1049" s="285"/>
      <c r="AB1049" s="285"/>
      <c r="AC1049" s="285"/>
      <c r="AD1049" s="285"/>
      <c r="AE1049" s="285"/>
      <c r="AF1049" s="133"/>
      <c r="AG1049" s="285"/>
      <c r="AH1049" s="285"/>
      <c r="AI1049" s="286"/>
      <c r="AJ1049" s="211">
        <f t="shared" si="467"/>
        <v>36</v>
      </c>
      <c r="AK1049" s="101">
        <v>2410</v>
      </c>
      <c r="AL1049" s="42">
        <f t="shared" si="464"/>
        <v>36</v>
      </c>
      <c r="AM1049" s="43" t="s">
        <v>311</v>
      </c>
      <c r="AN1049" s="258">
        <v>44835</v>
      </c>
      <c r="AO1049" s="82"/>
    </row>
    <row r="1050" spans="1:41" ht="30" hidden="1">
      <c r="A1050" s="216">
        <v>83</v>
      </c>
      <c r="B1050" s="101">
        <v>6613</v>
      </c>
      <c r="C1050" s="101" t="s">
        <v>4</v>
      </c>
      <c r="D1050" s="102" t="s">
        <v>2878</v>
      </c>
      <c r="E1050" s="103">
        <v>44824</v>
      </c>
      <c r="F1050" s="101" t="s">
        <v>38</v>
      </c>
      <c r="G1050" s="101">
        <v>2494</v>
      </c>
      <c r="H1050" s="167">
        <v>498.7</v>
      </c>
      <c r="I1050" s="152">
        <v>44853</v>
      </c>
      <c r="J1050" s="358" t="s">
        <v>3410</v>
      </c>
      <c r="K1050" s="178" t="s">
        <v>3411</v>
      </c>
      <c r="L1050" s="70" t="s">
        <v>2879</v>
      </c>
      <c r="M1050" s="175"/>
      <c r="N1050" s="70" t="s">
        <v>2891</v>
      </c>
      <c r="O1050" s="43" t="s">
        <v>1901</v>
      </c>
      <c r="P1050" s="43">
        <v>1</v>
      </c>
      <c r="Q1050" s="43">
        <v>7</v>
      </c>
      <c r="R1050" s="42">
        <f t="shared" si="465"/>
        <v>7</v>
      </c>
      <c r="S1050" s="101" t="s">
        <v>1915</v>
      </c>
      <c r="T1050" s="229"/>
      <c r="U1050" s="229">
        <f t="shared" si="466"/>
        <v>7</v>
      </c>
      <c r="V1050" s="285"/>
      <c r="W1050" s="285"/>
      <c r="X1050" s="285"/>
      <c r="Y1050" s="285"/>
      <c r="Z1050" s="285"/>
      <c r="AA1050" s="285"/>
      <c r="AB1050" s="285"/>
      <c r="AC1050" s="285"/>
      <c r="AD1050" s="285"/>
      <c r="AE1050" s="285"/>
      <c r="AF1050" s="133"/>
      <c r="AG1050" s="285"/>
      <c r="AH1050" s="285"/>
      <c r="AI1050" s="286"/>
      <c r="AJ1050" s="211">
        <f t="shared" si="467"/>
        <v>7</v>
      </c>
      <c r="AK1050" s="101">
        <v>2410</v>
      </c>
      <c r="AL1050" s="42">
        <f t="shared" si="464"/>
        <v>7</v>
      </c>
      <c r="AM1050" s="43" t="s">
        <v>311</v>
      </c>
      <c r="AN1050" s="258">
        <v>44835</v>
      </c>
      <c r="AO1050" s="82"/>
    </row>
    <row r="1051" spans="1:41" ht="15.6" hidden="1">
      <c r="A1051" s="216">
        <v>84</v>
      </c>
      <c r="B1051" s="101">
        <v>7028</v>
      </c>
      <c r="C1051" s="101" t="s">
        <v>4</v>
      </c>
      <c r="D1051" s="102" t="s">
        <v>2892</v>
      </c>
      <c r="E1051" s="103">
        <v>44837</v>
      </c>
      <c r="F1051" s="101" t="s">
        <v>38</v>
      </c>
      <c r="G1051" s="101">
        <v>2588</v>
      </c>
      <c r="H1051" s="175">
        <v>1760</v>
      </c>
      <c r="I1051" s="293">
        <v>44872</v>
      </c>
      <c r="J1051" s="358" t="s">
        <v>3412</v>
      </c>
      <c r="K1051" s="178" t="s">
        <v>3413</v>
      </c>
      <c r="L1051" s="70" t="s">
        <v>2893</v>
      </c>
      <c r="M1051" s="175"/>
      <c r="N1051" s="70" t="s">
        <v>2151</v>
      </c>
      <c r="O1051" s="43" t="s">
        <v>68</v>
      </c>
      <c r="P1051" s="43">
        <v>80</v>
      </c>
      <c r="Q1051" s="43">
        <v>22</v>
      </c>
      <c r="R1051" s="42">
        <f>P1051*Q1051</f>
        <v>1760</v>
      </c>
      <c r="S1051" s="101" t="s">
        <v>1915</v>
      </c>
      <c r="T1051" s="229"/>
      <c r="U1051" s="229">
        <f t="shared" si="466"/>
        <v>1760</v>
      </c>
      <c r="V1051" s="285"/>
      <c r="W1051" s="285"/>
      <c r="X1051" s="285"/>
      <c r="Y1051" s="285"/>
      <c r="Z1051" s="285"/>
      <c r="AA1051" s="285"/>
      <c r="AB1051" s="285"/>
      <c r="AC1051" s="285"/>
      <c r="AD1051" s="285"/>
      <c r="AE1051" s="285"/>
      <c r="AF1051" s="133"/>
      <c r="AG1051" s="285"/>
      <c r="AH1051" s="285"/>
      <c r="AI1051" s="286"/>
      <c r="AJ1051" s="211">
        <f t="shared" si="467"/>
        <v>1760</v>
      </c>
      <c r="AK1051" s="101">
        <v>2518</v>
      </c>
      <c r="AL1051" s="42">
        <f t="shared" si="464"/>
        <v>1760</v>
      </c>
      <c r="AM1051" s="43" t="s">
        <v>311</v>
      </c>
      <c r="AN1051" s="258">
        <v>44835</v>
      </c>
      <c r="AO1051" s="82"/>
    </row>
    <row r="1052" spans="1:41" ht="15.6" hidden="1">
      <c r="A1052" s="254">
        <v>85</v>
      </c>
      <c r="B1052" s="279"/>
      <c r="C1052" s="252" t="s">
        <v>1953</v>
      </c>
      <c r="D1052" s="126"/>
      <c r="E1052" s="281"/>
      <c r="F1052" s="279"/>
      <c r="G1052" s="279"/>
      <c r="H1052" s="252"/>
      <c r="I1052" s="252"/>
      <c r="J1052" s="63"/>
      <c r="K1052" s="252"/>
      <c r="L1052" s="126"/>
      <c r="M1052" s="158"/>
      <c r="N1052" s="126"/>
      <c r="O1052" s="279"/>
      <c r="P1052" s="279"/>
      <c r="Q1052" s="279"/>
      <c r="R1052" s="120">
        <f>SUM(R1039:R1051)</f>
        <v>2258.6999999999998</v>
      </c>
      <c r="S1052" s="279"/>
      <c r="T1052" s="261"/>
      <c r="U1052" s="261">
        <f t="shared" ref="U1052:AI1052" si="468">SUBTOTAL(9,U1039:U1051)</f>
        <v>0</v>
      </c>
      <c r="V1052" s="255">
        <f t="shared" si="468"/>
        <v>0</v>
      </c>
      <c r="W1052" s="255"/>
      <c r="X1052" s="255"/>
      <c r="Y1052" s="255"/>
      <c r="Z1052" s="255">
        <f t="shared" si="468"/>
        <v>0</v>
      </c>
      <c r="AA1052" s="255">
        <f t="shared" si="468"/>
        <v>0</v>
      </c>
      <c r="AB1052" s="255">
        <f t="shared" si="468"/>
        <v>0</v>
      </c>
      <c r="AC1052" s="255">
        <f t="shared" si="468"/>
        <v>0</v>
      </c>
      <c r="AD1052" s="255">
        <f t="shared" si="468"/>
        <v>0</v>
      </c>
      <c r="AE1052" s="255"/>
      <c r="AF1052" s="255">
        <f t="shared" si="468"/>
        <v>0</v>
      </c>
      <c r="AG1052" s="255">
        <f t="shared" si="468"/>
        <v>0</v>
      </c>
      <c r="AH1052" s="255">
        <f t="shared" si="468"/>
        <v>0</v>
      </c>
      <c r="AI1052" s="255">
        <f t="shared" si="468"/>
        <v>0</v>
      </c>
      <c r="AJ1052" s="257"/>
      <c r="AK1052" s="252"/>
      <c r="AL1052" s="257">
        <f>SUM(AL1039:AL1051)</f>
        <v>2258.6999999999998</v>
      </c>
      <c r="AM1052" s="279" t="s">
        <v>311</v>
      </c>
      <c r="AN1052" s="258">
        <v>44835</v>
      </c>
      <c r="AO1052" s="82"/>
    </row>
    <row r="1053" spans="1:41" ht="15.6" hidden="1">
      <c r="A1053" s="254">
        <v>86</v>
      </c>
      <c r="B1053" s="279"/>
      <c r="C1053" s="252" t="s">
        <v>2172</v>
      </c>
      <c r="D1053" s="126"/>
      <c r="E1053" s="281"/>
      <c r="F1053" s="279"/>
      <c r="G1053" s="279"/>
      <c r="H1053" s="252"/>
      <c r="I1053" s="252"/>
      <c r="J1053" s="63"/>
      <c r="K1053" s="252"/>
      <c r="L1053" s="126"/>
      <c r="M1053" s="158"/>
      <c r="N1053" s="126"/>
      <c r="O1053" s="279"/>
      <c r="P1053" s="279"/>
      <c r="Q1053" s="279"/>
      <c r="R1053" s="120"/>
      <c r="S1053" s="279"/>
      <c r="T1053" s="261"/>
      <c r="U1053" s="261"/>
      <c r="V1053" s="255"/>
      <c r="W1053" s="255"/>
      <c r="X1053" s="255"/>
      <c r="Y1053" s="255"/>
      <c r="Z1053" s="255"/>
      <c r="AA1053" s="255"/>
      <c r="AB1053" s="255"/>
      <c r="AC1053" s="255"/>
      <c r="AD1053" s="255"/>
      <c r="AE1053" s="255"/>
      <c r="AF1053" s="255"/>
      <c r="AG1053" s="255"/>
      <c r="AH1053" s="255"/>
      <c r="AI1053" s="260"/>
      <c r="AJ1053" s="257"/>
      <c r="AK1053" s="252"/>
      <c r="AL1053" s="257"/>
      <c r="AM1053" s="279" t="s">
        <v>311</v>
      </c>
      <c r="AN1053" s="258">
        <v>44835</v>
      </c>
      <c r="AO1053" s="82"/>
    </row>
    <row r="1054" spans="1:41" ht="30" hidden="1">
      <c r="A1054" s="216">
        <v>87</v>
      </c>
      <c r="B1054" s="43"/>
      <c r="C1054" s="43" t="s">
        <v>2497</v>
      </c>
      <c r="D1054" s="70" t="s">
        <v>2498</v>
      </c>
      <c r="E1054" s="103">
        <v>44840</v>
      </c>
      <c r="F1054" s="43" t="s">
        <v>1924</v>
      </c>
      <c r="G1054" s="43">
        <v>594</v>
      </c>
      <c r="H1054" s="219"/>
      <c r="I1054" s="103"/>
      <c r="J1054" s="56"/>
      <c r="K1054" s="223"/>
      <c r="L1054" s="99" t="s">
        <v>93</v>
      </c>
      <c r="M1054" s="224"/>
      <c r="N1054" s="70" t="s">
        <v>2502</v>
      </c>
      <c r="O1054" s="43" t="s">
        <v>2894</v>
      </c>
      <c r="P1054" s="43">
        <v>1</v>
      </c>
      <c r="Q1054" s="55">
        <v>3270</v>
      </c>
      <c r="R1054" s="42">
        <f>P1054*Q1054</f>
        <v>3270</v>
      </c>
      <c r="S1054" s="43" t="s">
        <v>1914</v>
      </c>
      <c r="T1054" s="133">
        <f t="shared" ref="T1054:AH1054" si="469">IF($S1054=T$15,$R1054,"  ")</f>
        <v>3270</v>
      </c>
      <c r="U1054" s="133" t="str">
        <f t="shared" si="469"/>
        <v xml:space="preserve">  </v>
      </c>
      <c r="V1054" s="133" t="str">
        <f t="shared" si="469"/>
        <v xml:space="preserve">  </v>
      </c>
      <c r="W1054" s="133"/>
      <c r="X1054" s="133"/>
      <c r="Y1054" s="133"/>
      <c r="Z1054" s="133" t="str">
        <f t="shared" si="469"/>
        <v xml:space="preserve">  </v>
      </c>
      <c r="AA1054" s="133" t="str">
        <f t="shared" si="469"/>
        <v xml:space="preserve">  </v>
      </c>
      <c r="AB1054" s="133" t="str">
        <f t="shared" si="469"/>
        <v xml:space="preserve">  </v>
      </c>
      <c r="AC1054" s="133" t="str">
        <f t="shared" si="469"/>
        <v xml:space="preserve">  </v>
      </c>
      <c r="AD1054" s="133" t="str">
        <f t="shared" si="469"/>
        <v xml:space="preserve">  </v>
      </c>
      <c r="AE1054" s="133"/>
      <c r="AF1054" s="133" t="str">
        <f t="shared" si="469"/>
        <v xml:space="preserve">  </v>
      </c>
      <c r="AG1054" s="133" t="str">
        <f t="shared" si="469"/>
        <v xml:space="preserve">  </v>
      </c>
      <c r="AH1054" s="133" t="str">
        <f t="shared" si="469"/>
        <v xml:space="preserve">  </v>
      </c>
      <c r="AI1054" s="55"/>
      <c r="AJ1054" s="42">
        <f>R1054</f>
        <v>3270</v>
      </c>
      <c r="AK1054" s="43"/>
      <c r="AL1054" s="42">
        <f>R1054</f>
        <v>3270</v>
      </c>
      <c r="AM1054" s="43" t="s">
        <v>311</v>
      </c>
      <c r="AN1054" s="258">
        <v>44835</v>
      </c>
      <c r="AO1054" s="82"/>
    </row>
    <row r="1055" spans="1:41" ht="15.6" hidden="1">
      <c r="A1055" s="254">
        <v>88</v>
      </c>
      <c r="B1055" s="252"/>
      <c r="C1055" s="252" t="s">
        <v>2308</v>
      </c>
      <c r="D1055" s="253"/>
      <c r="E1055" s="252"/>
      <c r="F1055" s="252"/>
      <c r="G1055" s="252"/>
      <c r="H1055" s="252"/>
      <c r="I1055" s="252"/>
      <c r="J1055" s="63"/>
      <c r="K1055" s="252"/>
      <c r="L1055" s="253"/>
      <c r="M1055" s="158"/>
      <c r="N1055" s="253"/>
      <c r="O1055" s="252"/>
      <c r="P1055" s="252"/>
      <c r="Q1055" s="252"/>
      <c r="R1055" s="278">
        <f>SUM(R1054)</f>
        <v>3270</v>
      </c>
      <c r="S1055" s="252"/>
      <c r="T1055" s="255"/>
      <c r="U1055" s="255">
        <f>SUBTOTAL(9,U1054)</f>
        <v>0</v>
      </c>
      <c r="V1055" s="255">
        <f>SUBTOTAL(9,V1054)</f>
        <v>0</v>
      </c>
      <c r="W1055" s="255"/>
      <c r="X1055" s="255"/>
      <c r="Y1055" s="255"/>
      <c r="Z1055" s="255">
        <f t="shared" ref="Z1055:AH1055" si="470">SUBTOTAL(9,Z1054)</f>
        <v>0</v>
      </c>
      <c r="AA1055" s="255">
        <f t="shared" si="470"/>
        <v>0</v>
      </c>
      <c r="AB1055" s="255">
        <f t="shared" si="470"/>
        <v>0</v>
      </c>
      <c r="AC1055" s="255">
        <f t="shared" si="470"/>
        <v>0</v>
      </c>
      <c r="AD1055" s="255">
        <f t="shared" si="470"/>
        <v>0</v>
      </c>
      <c r="AE1055" s="255"/>
      <c r="AF1055" s="255">
        <f t="shared" si="470"/>
        <v>0</v>
      </c>
      <c r="AG1055" s="255">
        <f t="shared" si="470"/>
        <v>0</v>
      </c>
      <c r="AH1055" s="255">
        <f t="shared" si="470"/>
        <v>0</v>
      </c>
      <c r="AI1055" s="260"/>
      <c r="AJ1055" s="257"/>
      <c r="AK1055" s="252"/>
      <c r="AL1055" s="257">
        <f>SUM(AL1054)</f>
        <v>3270</v>
      </c>
      <c r="AM1055" s="279" t="s">
        <v>311</v>
      </c>
      <c r="AN1055" s="258">
        <v>44835</v>
      </c>
      <c r="AO1055" s="82"/>
    </row>
    <row r="1056" spans="1:41" ht="30" hidden="1">
      <c r="A1056" s="216">
        <v>89</v>
      </c>
      <c r="B1056" s="43">
        <v>6452</v>
      </c>
      <c r="C1056" s="43" t="s">
        <v>10</v>
      </c>
      <c r="D1056" s="70" t="s">
        <v>2895</v>
      </c>
      <c r="E1056" s="103">
        <v>44840</v>
      </c>
      <c r="F1056" s="43" t="s">
        <v>1924</v>
      </c>
      <c r="G1056" s="43">
        <v>597</v>
      </c>
      <c r="H1056" s="219"/>
      <c r="I1056" s="103"/>
      <c r="J1056" s="56"/>
      <c r="K1056" s="43"/>
      <c r="L1056" s="70" t="s">
        <v>93</v>
      </c>
      <c r="M1056" s="219"/>
      <c r="N1056" s="70" t="s">
        <v>58</v>
      </c>
      <c r="O1056" s="43" t="s">
        <v>2894</v>
      </c>
      <c r="P1056" s="202">
        <v>1</v>
      </c>
      <c r="Q1056" s="55">
        <v>10355</v>
      </c>
      <c r="R1056" s="42">
        <f t="shared" ref="R1056" si="471">P1056*Q1056</f>
        <v>10355</v>
      </c>
      <c r="S1056" s="43" t="s">
        <v>1914</v>
      </c>
      <c r="T1056" s="133">
        <f>R1056</f>
        <v>10355</v>
      </c>
      <c r="U1056" s="133" t="str">
        <f t="shared" ref="U1056:AC1056" si="472">IF($S1056=U$15,$R1056,"  ")</f>
        <v xml:space="preserve">  </v>
      </c>
      <c r="V1056" s="133" t="str">
        <f t="shared" si="472"/>
        <v xml:space="preserve">  </v>
      </c>
      <c r="W1056" s="133"/>
      <c r="X1056" s="133"/>
      <c r="Y1056" s="133"/>
      <c r="Z1056" s="133" t="str">
        <f t="shared" si="472"/>
        <v xml:space="preserve">  </v>
      </c>
      <c r="AA1056" s="133" t="str">
        <f t="shared" si="472"/>
        <v xml:space="preserve">  </v>
      </c>
      <c r="AB1056" s="133" t="str">
        <f t="shared" si="472"/>
        <v xml:space="preserve">  </v>
      </c>
      <c r="AC1056" s="133" t="str">
        <f t="shared" si="472"/>
        <v xml:space="preserve">  </v>
      </c>
      <c r="AD1056" s="133"/>
      <c r="AE1056" s="133"/>
      <c r="AF1056" s="133" t="str">
        <f>IF($S1056=AF$15,$R1056,"  ")</f>
        <v xml:space="preserve">  </v>
      </c>
      <c r="AG1056" s="133" t="str">
        <f>IF($S1056=AG$15,$R1056,"  ")</f>
        <v xml:space="preserve">  </v>
      </c>
      <c r="AH1056" s="133" t="str">
        <f>IF($S1056=AH$15,$R1056,"  ")</f>
        <v xml:space="preserve">  </v>
      </c>
      <c r="AI1056" s="55"/>
      <c r="AJ1056" s="42">
        <f>R1056</f>
        <v>10355</v>
      </c>
      <c r="AK1056" s="43"/>
      <c r="AL1056" s="42">
        <f>R1056</f>
        <v>10355</v>
      </c>
      <c r="AM1056" s="43" t="s">
        <v>311</v>
      </c>
      <c r="AN1056" s="258">
        <v>44835</v>
      </c>
      <c r="AO1056" s="82"/>
    </row>
    <row r="1057" spans="1:41" ht="15.6" hidden="1">
      <c r="A1057" s="254">
        <v>90</v>
      </c>
      <c r="B1057" s="252"/>
      <c r="C1057" s="252" t="s">
        <v>2309</v>
      </c>
      <c r="D1057" s="253"/>
      <c r="E1057" s="252"/>
      <c r="F1057" s="252"/>
      <c r="G1057" s="252"/>
      <c r="H1057" s="252"/>
      <c r="I1057" s="252"/>
      <c r="J1057" s="63"/>
      <c r="K1057" s="252"/>
      <c r="L1057" s="253"/>
      <c r="M1057" s="158"/>
      <c r="N1057" s="253"/>
      <c r="O1057" s="252"/>
      <c r="P1057" s="252"/>
      <c r="Q1057" s="252"/>
      <c r="R1057" s="278">
        <f>SUM(R1056)</f>
        <v>10355</v>
      </c>
      <c r="S1057" s="252"/>
      <c r="T1057" s="255"/>
      <c r="U1057" s="255">
        <f t="shared" ref="U1057" si="473">SUBTOTAL(9,U1056)</f>
        <v>0</v>
      </c>
      <c r="V1057" s="255">
        <f>SUBTOTAL(9,V1056)</f>
        <v>0</v>
      </c>
      <c r="W1057" s="255"/>
      <c r="X1057" s="255"/>
      <c r="Y1057" s="255"/>
      <c r="Z1057" s="255">
        <f t="shared" ref="Z1057:AH1057" si="474">SUBTOTAL(9,Z1056)</f>
        <v>0</v>
      </c>
      <c r="AA1057" s="255">
        <f t="shared" si="474"/>
        <v>0</v>
      </c>
      <c r="AB1057" s="255">
        <f t="shared" si="474"/>
        <v>0</v>
      </c>
      <c r="AC1057" s="255">
        <f t="shared" si="474"/>
        <v>0</v>
      </c>
      <c r="AD1057" s="255">
        <f t="shared" si="474"/>
        <v>0</v>
      </c>
      <c r="AE1057" s="255"/>
      <c r="AF1057" s="255">
        <f t="shared" si="474"/>
        <v>0</v>
      </c>
      <c r="AG1057" s="255">
        <f t="shared" si="474"/>
        <v>0</v>
      </c>
      <c r="AH1057" s="255">
        <f t="shared" si="474"/>
        <v>0</v>
      </c>
      <c r="AI1057" s="260"/>
      <c r="AJ1057" s="257"/>
      <c r="AK1057" s="252"/>
      <c r="AL1057" s="257">
        <f>SUM(AL1056)</f>
        <v>10355</v>
      </c>
      <c r="AM1057" s="279" t="s">
        <v>311</v>
      </c>
      <c r="AN1057" s="258">
        <v>44835</v>
      </c>
      <c r="AO1057" s="82"/>
    </row>
    <row r="1058" spans="1:41" ht="15.6" hidden="1">
      <c r="A1058" s="216">
        <v>91</v>
      </c>
      <c r="B1058" s="73">
        <v>2982</v>
      </c>
      <c r="C1058" s="216" t="s">
        <v>2896</v>
      </c>
      <c r="D1058" s="103" t="s">
        <v>3419</v>
      </c>
      <c r="E1058" s="43"/>
      <c r="F1058" s="43" t="s">
        <v>56</v>
      </c>
      <c r="G1058" s="43">
        <v>1185</v>
      </c>
      <c r="H1058" s="167">
        <v>7587</v>
      </c>
      <c r="I1058" s="152">
        <v>44872</v>
      </c>
      <c r="J1058" s="358" t="s">
        <v>3421</v>
      </c>
      <c r="K1058" s="178" t="s">
        <v>2587</v>
      </c>
      <c r="L1058" s="294" t="s">
        <v>2897</v>
      </c>
      <c r="M1058" s="79"/>
      <c r="N1058" s="103" t="s">
        <v>2220</v>
      </c>
      <c r="O1058" s="43" t="s">
        <v>1916</v>
      </c>
      <c r="P1058" s="202">
        <v>0</v>
      </c>
      <c r="Q1058" s="240"/>
      <c r="R1058" s="42">
        <v>7587</v>
      </c>
      <c r="S1058" s="43" t="s">
        <v>1916</v>
      </c>
      <c r="T1058" s="133" t="str">
        <f t="shared" ref="T1058:AH1058" si="475">IF($S1058=T$15,$R1058,"  ")</f>
        <v xml:space="preserve">  </v>
      </c>
      <c r="U1058" s="133" t="str">
        <f t="shared" si="475"/>
        <v xml:space="preserve">  </v>
      </c>
      <c r="V1058" s="133">
        <f t="shared" si="475"/>
        <v>7587</v>
      </c>
      <c r="W1058" s="133"/>
      <c r="X1058" s="133"/>
      <c r="Y1058" s="133"/>
      <c r="Z1058" s="133" t="str">
        <f t="shared" si="475"/>
        <v xml:space="preserve">  </v>
      </c>
      <c r="AA1058" s="133" t="str">
        <f t="shared" si="475"/>
        <v xml:space="preserve">  </v>
      </c>
      <c r="AB1058" s="133" t="str">
        <f t="shared" si="475"/>
        <v xml:space="preserve">  </v>
      </c>
      <c r="AC1058" s="133" t="str">
        <f t="shared" si="475"/>
        <v xml:space="preserve">  </v>
      </c>
      <c r="AD1058" s="133" t="str">
        <f t="shared" si="475"/>
        <v xml:space="preserve">  </v>
      </c>
      <c r="AE1058" s="133"/>
      <c r="AF1058" s="133" t="str">
        <f t="shared" si="475"/>
        <v xml:space="preserve">  </v>
      </c>
      <c r="AG1058" s="133" t="str">
        <f t="shared" si="475"/>
        <v xml:space="preserve">  </v>
      </c>
      <c r="AH1058" s="133" t="str">
        <f t="shared" si="475"/>
        <v xml:space="preserve">  </v>
      </c>
      <c r="AI1058" s="55"/>
      <c r="AJ1058" s="55">
        <f>R1058</f>
        <v>7587</v>
      </c>
      <c r="AK1058" s="43"/>
      <c r="AL1058" s="42">
        <f>R1058</f>
        <v>7587</v>
      </c>
      <c r="AM1058" s="43" t="s">
        <v>311</v>
      </c>
      <c r="AN1058" s="258">
        <v>44835</v>
      </c>
      <c r="AO1058" s="82"/>
    </row>
    <row r="1059" spans="1:41" ht="15.6" hidden="1">
      <c r="A1059" s="216">
        <v>92</v>
      </c>
      <c r="B1059" s="43">
        <v>6380</v>
      </c>
      <c r="C1059" s="216" t="s">
        <v>2898</v>
      </c>
      <c r="D1059" s="103" t="s">
        <v>3419</v>
      </c>
      <c r="E1059" s="152">
        <v>44816</v>
      </c>
      <c r="F1059" s="43" t="s">
        <v>56</v>
      </c>
      <c r="G1059" s="43">
        <v>2406</v>
      </c>
      <c r="H1059" s="167">
        <v>494.4</v>
      </c>
      <c r="I1059" s="152">
        <v>44847</v>
      </c>
      <c r="J1059" s="358" t="s">
        <v>3422</v>
      </c>
      <c r="K1059" s="178" t="s">
        <v>2640</v>
      </c>
      <c r="L1059" s="295" t="s">
        <v>2900</v>
      </c>
      <c r="M1059" s="79"/>
      <c r="N1059" s="103" t="s">
        <v>2899</v>
      </c>
      <c r="O1059" s="43" t="s">
        <v>1916</v>
      </c>
      <c r="P1059" s="202">
        <v>0</v>
      </c>
      <c r="Q1059" s="240"/>
      <c r="R1059" s="42">
        <v>494.4</v>
      </c>
      <c r="S1059" s="43" t="s">
        <v>1916</v>
      </c>
      <c r="T1059" s="133"/>
      <c r="U1059" s="133"/>
      <c r="V1059" s="133">
        <v>494.4</v>
      </c>
      <c r="W1059" s="133"/>
      <c r="X1059" s="133"/>
      <c r="Y1059" s="133"/>
      <c r="Z1059" s="133"/>
      <c r="AA1059" s="133"/>
      <c r="AB1059" s="133"/>
      <c r="AC1059" s="133"/>
      <c r="AD1059" s="133"/>
      <c r="AE1059" s="133"/>
      <c r="AF1059" s="133"/>
      <c r="AG1059" s="133"/>
      <c r="AH1059" s="133"/>
      <c r="AI1059" s="55"/>
      <c r="AJ1059" s="55">
        <f>R1059</f>
        <v>494.4</v>
      </c>
      <c r="AK1059" s="43"/>
      <c r="AL1059" s="42">
        <f>R1059</f>
        <v>494.4</v>
      </c>
      <c r="AM1059" s="43" t="s">
        <v>311</v>
      </c>
      <c r="AN1059" s="258">
        <v>44835</v>
      </c>
      <c r="AO1059" s="82"/>
    </row>
    <row r="1060" spans="1:41" ht="15.6" hidden="1">
      <c r="A1060" s="254">
        <v>93</v>
      </c>
      <c r="B1060" s="252"/>
      <c r="C1060" s="252" t="s">
        <v>2311</v>
      </c>
      <c r="D1060" s="253"/>
      <c r="E1060" s="252"/>
      <c r="F1060" s="252"/>
      <c r="G1060" s="252"/>
      <c r="H1060" s="252"/>
      <c r="I1060" s="252"/>
      <c r="J1060" s="63"/>
      <c r="K1060" s="252"/>
      <c r="L1060" s="253"/>
      <c r="M1060" s="158"/>
      <c r="N1060" s="253"/>
      <c r="O1060" s="252"/>
      <c r="P1060" s="252"/>
      <c r="Q1060" s="252"/>
      <c r="R1060" s="278">
        <f>R1059+R1058</f>
        <v>8081.4</v>
      </c>
      <c r="S1060" s="252"/>
      <c r="T1060" s="255">
        <f t="shared" ref="T1060:AH1060" si="476">SUBTOTAL(9,T1058:T1058)</f>
        <v>0</v>
      </c>
      <c r="U1060" s="255">
        <f t="shared" si="476"/>
        <v>0</v>
      </c>
      <c r="V1060" s="255"/>
      <c r="W1060" s="255"/>
      <c r="X1060" s="255"/>
      <c r="Y1060" s="255"/>
      <c r="Z1060" s="255">
        <f t="shared" si="476"/>
        <v>0</v>
      </c>
      <c r="AA1060" s="255">
        <f t="shared" si="476"/>
        <v>0</v>
      </c>
      <c r="AB1060" s="255">
        <f t="shared" si="476"/>
        <v>0</v>
      </c>
      <c r="AC1060" s="255">
        <f t="shared" si="476"/>
        <v>0</v>
      </c>
      <c r="AD1060" s="255">
        <f t="shared" si="476"/>
        <v>0</v>
      </c>
      <c r="AE1060" s="255"/>
      <c r="AF1060" s="255">
        <f t="shared" si="476"/>
        <v>0</v>
      </c>
      <c r="AG1060" s="255">
        <f t="shared" si="476"/>
        <v>0</v>
      </c>
      <c r="AH1060" s="255">
        <f t="shared" si="476"/>
        <v>0</v>
      </c>
      <c r="AI1060" s="260"/>
      <c r="AJ1060" s="257"/>
      <c r="AK1060" s="252"/>
      <c r="AL1060" s="257">
        <f>SUM(AL1058:AL1059)</f>
        <v>8081.4</v>
      </c>
      <c r="AM1060" s="279" t="s">
        <v>311</v>
      </c>
      <c r="AN1060" s="258">
        <v>44835</v>
      </c>
      <c r="AO1060" s="82"/>
    </row>
    <row r="1061" spans="1:41" ht="15.6" hidden="1">
      <c r="A1061" s="254"/>
      <c r="B1061" s="252"/>
      <c r="C1061" s="252"/>
      <c r="D1061" s="253"/>
      <c r="E1061" s="252"/>
      <c r="F1061" s="252"/>
      <c r="G1061" s="252"/>
      <c r="H1061" s="252"/>
      <c r="I1061" s="252"/>
      <c r="J1061" s="63"/>
      <c r="K1061" s="252"/>
      <c r="L1061" s="253"/>
      <c r="M1061" s="158"/>
      <c r="N1061" s="253"/>
      <c r="O1061" s="252"/>
      <c r="P1061" s="252"/>
      <c r="Q1061" s="252"/>
      <c r="R1061" s="255">
        <f>SUM(R1060+R1057+R1055+R1052+R1038+R1036+R1033+R1027+R970)</f>
        <v>667423.87653100002</v>
      </c>
      <c r="S1061" s="252"/>
      <c r="T1061" s="255">
        <f t="shared" ref="T1061:AH1061" si="477">SUBTOTAL(9,T968:T1060)</f>
        <v>0</v>
      </c>
      <c r="U1061" s="255">
        <f t="shared" si="477"/>
        <v>0</v>
      </c>
      <c r="V1061" s="255">
        <f t="shared" si="477"/>
        <v>0</v>
      </c>
      <c r="W1061" s="255"/>
      <c r="X1061" s="255"/>
      <c r="Y1061" s="255"/>
      <c r="Z1061" s="255">
        <f t="shared" si="477"/>
        <v>0</v>
      </c>
      <c r="AA1061" s="255">
        <f t="shared" si="477"/>
        <v>0</v>
      </c>
      <c r="AB1061" s="255">
        <f t="shared" si="477"/>
        <v>0</v>
      </c>
      <c r="AC1061" s="255">
        <f t="shared" si="477"/>
        <v>0</v>
      </c>
      <c r="AD1061" s="255">
        <f t="shared" si="477"/>
        <v>0</v>
      </c>
      <c r="AE1061" s="255"/>
      <c r="AF1061" s="255">
        <f t="shared" si="477"/>
        <v>0</v>
      </c>
      <c r="AG1061" s="255">
        <f t="shared" si="477"/>
        <v>0</v>
      </c>
      <c r="AH1061" s="255">
        <f t="shared" si="477"/>
        <v>0</v>
      </c>
      <c r="AI1061" s="256">
        <f>AI1027+AI1033+AI1036+AI1037</f>
        <v>60154.34</v>
      </c>
      <c r="AJ1061" s="257">
        <f>SUM(AJ968:AJ1060)</f>
        <v>23965.100000000002</v>
      </c>
      <c r="AK1061" s="252"/>
      <c r="AL1061" s="257">
        <f>SUM(AL970+AL1027+AL1033+AL1036+AL1038+AL1052+AL1055+AL1057+AL1060)</f>
        <v>84119.439999999988</v>
      </c>
      <c r="AM1061" s="279" t="s">
        <v>311</v>
      </c>
      <c r="AN1061" s="258">
        <v>44835</v>
      </c>
      <c r="AO1061" s="82"/>
    </row>
    <row r="1062" spans="1:41" ht="15.6" hidden="1">
      <c r="A1062" s="216"/>
      <c r="B1062" s="216"/>
      <c r="C1062" s="216"/>
      <c r="D1062" s="121"/>
      <c r="E1062" s="216"/>
      <c r="F1062" s="216"/>
      <c r="G1062" s="216"/>
      <c r="H1062" s="216"/>
      <c r="I1062" s="216"/>
      <c r="J1062" s="77"/>
      <c r="K1062" s="216"/>
      <c r="L1062" s="121"/>
      <c r="M1062" s="216"/>
      <c r="N1062" s="121"/>
      <c r="O1062" s="216"/>
      <c r="P1062" s="216"/>
      <c r="Q1062" s="216"/>
      <c r="R1062" s="296"/>
      <c r="S1062" s="216"/>
      <c r="T1062" s="216"/>
      <c r="U1062" s="216"/>
      <c r="V1062" s="216"/>
      <c r="W1062" s="216"/>
      <c r="X1062" s="216"/>
      <c r="Y1062" s="216"/>
      <c r="Z1062" s="216"/>
      <c r="AA1062" s="216"/>
      <c r="AB1062" s="216"/>
      <c r="AC1062" s="216"/>
      <c r="AD1062" s="216"/>
      <c r="AE1062" s="216"/>
      <c r="AF1062" s="216"/>
      <c r="AG1062" s="216"/>
      <c r="AH1062" s="216"/>
      <c r="AI1062" s="216"/>
      <c r="AJ1062" s="216"/>
      <c r="AK1062" s="216"/>
      <c r="AL1062" s="216"/>
      <c r="AM1062" s="216"/>
      <c r="AN1062" s="258">
        <v>44835</v>
      </c>
      <c r="AO1062" s="82"/>
    </row>
    <row r="1063" spans="1:41" ht="30.75" hidden="1" customHeight="1">
      <c r="A1063" s="43">
        <v>1</v>
      </c>
      <c r="B1063" s="43">
        <v>7729</v>
      </c>
      <c r="C1063" s="43" t="s">
        <v>0</v>
      </c>
      <c r="D1063" s="70" t="s">
        <v>12</v>
      </c>
      <c r="E1063" s="103">
        <v>44874</v>
      </c>
      <c r="F1063" s="43" t="s">
        <v>1924</v>
      </c>
      <c r="G1063" s="43">
        <v>661</v>
      </c>
      <c r="H1063" s="167">
        <v>311610.09000000003</v>
      </c>
      <c r="I1063" s="152">
        <v>44874</v>
      </c>
      <c r="J1063" s="358" t="s">
        <v>3425</v>
      </c>
      <c r="K1063" s="43"/>
      <c r="L1063" s="132" t="s">
        <v>32</v>
      </c>
      <c r="M1063" s="43"/>
      <c r="N1063" s="99" t="s">
        <v>92</v>
      </c>
      <c r="O1063" s="192" t="s">
        <v>59</v>
      </c>
      <c r="P1063" s="259">
        <v>1</v>
      </c>
      <c r="Q1063" s="167">
        <v>311610.09000000003</v>
      </c>
      <c r="R1063" s="42">
        <f>P1063*Q1063</f>
        <v>311610.09000000003</v>
      </c>
      <c r="S1063" s="43" t="s">
        <v>1914</v>
      </c>
      <c r="T1063" s="133">
        <f>IF($S1063=T$15,$R1063,"  ")</f>
        <v>311610.09000000003</v>
      </c>
      <c r="U1063" s="133" t="str">
        <f t="shared" ref="U1063" si="478">IF($S1063=U$15,$R1063,"  ")</f>
        <v xml:space="preserve">  </v>
      </c>
      <c r="V1063" s="133"/>
      <c r="W1063" s="133"/>
      <c r="X1063" s="133"/>
      <c r="Y1063" s="133"/>
      <c r="Z1063" s="133"/>
      <c r="AA1063" s="133"/>
      <c r="AB1063" s="133"/>
      <c r="AC1063" s="133"/>
      <c r="AD1063" s="133"/>
      <c r="AE1063" s="133"/>
      <c r="AF1063" s="133"/>
      <c r="AG1063" s="133"/>
      <c r="AH1063" s="133"/>
      <c r="AI1063" s="55">
        <f>R1063</f>
        <v>311610.09000000003</v>
      </c>
      <c r="AJ1063" s="43"/>
      <c r="AK1063" s="43"/>
      <c r="AL1063" s="42">
        <f>AI1063</f>
        <v>311610.09000000003</v>
      </c>
      <c r="AM1063" s="43">
        <v>18</v>
      </c>
      <c r="AN1063" s="248">
        <v>44866</v>
      </c>
      <c r="AO1063" s="82"/>
    </row>
    <row r="1064" spans="1:41" ht="30.75" hidden="1" customHeight="1">
      <c r="A1064" s="43">
        <v>2</v>
      </c>
      <c r="B1064" s="43">
        <v>7729</v>
      </c>
      <c r="C1064" s="43" t="s">
        <v>0</v>
      </c>
      <c r="D1064" s="70" t="s">
        <v>12</v>
      </c>
      <c r="E1064" s="103">
        <v>44874</v>
      </c>
      <c r="F1064" s="43" t="s">
        <v>1924</v>
      </c>
      <c r="G1064" s="43">
        <v>661</v>
      </c>
      <c r="H1064" s="167">
        <v>2915.16</v>
      </c>
      <c r="I1064" s="152">
        <v>44874</v>
      </c>
      <c r="J1064" s="358" t="s">
        <v>3426</v>
      </c>
      <c r="K1064" s="43"/>
      <c r="L1064" s="132" t="s">
        <v>3435</v>
      </c>
      <c r="M1064" s="43"/>
      <c r="N1064" s="99" t="s">
        <v>92</v>
      </c>
      <c r="O1064" s="192" t="s">
        <v>59</v>
      </c>
      <c r="P1064" s="259">
        <v>1</v>
      </c>
      <c r="Q1064" s="167">
        <v>2915.16</v>
      </c>
      <c r="R1064" s="42">
        <f t="shared" ref="R1064:R1073" si="479">P1064*Q1064</f>
        <v>2915.16</v>
      </c>
      <c r="S1064" s="43" t="s">
        <v>1914</v>
      </c>
      <c r="T1064" s="133">
        <f t="shared" ref="T1064:T1073" si="480">IF($S1064=T$15,$R1064,"  ")</f>
        <v>2915.16</v>
      </c>
      <c r="U1064" s="133"/>
      <c r="V1064" s="133"/>
      <c r="W1064" s="133"/>
      <c r="X1064" s="133"/>
      <c r="Y1064" s="133"/>
      <c r="Z1064" s="133"/>
      <c r="AA1064" s="133"/>
      <c r="AB1064" s="133"/>
      <c r="AC1064" s="133"/>
      <c r="AD1064" s="133"/>
      <c r="AE1064" s="133"/>
      <c r="AF1064" s="133"/>
      <c r="AG1064" s="133"/>
      <c r="AH1064" s="133"/>
      <c r="AI1064" s="55">
        <f t="shared" ref="AI1064:AI1073" si="481">R1064</f>
        <v>2915.16</v>
      </c>
      <c r="AJ1064" s="43"/>
      <c r="AK1064" s="43"/>
      <c r="AL1064" s="42">
        <f t="shared" ref="AL1064:AL1073" si="482">AI1064</f>
        <v>2915.16</v>
      </c>
      <c r="AM1064" s="43">
        <v>18</v>
      </c>
      <c r="AN1064" s="248">
        <v>44866</v>
      </c>
      <c r="AO1064" s="82"/>
    </row>
    <row r="1065" spans="1:41" ht="30.75" hidden="1" customHeight="1">
      <c r="A1065" s="43">
        <v>3</v>
      </c>
      <c r="B1065" s="43">
        <v>7729</v>
      </c>
      <c r="C1065" s="43" t="s">
        <v>0</v>
      </c>
      <c r="D1065" s="70" t="s">
        <v>12</v>
      </c>
      <c r="E1065" s="103">
        <v>44874</v>
      </c>
      <c r="F1065" s="43" t="s">
        <v>1924</v>
      </c>
      <c r="G1065" s="43">
        <v>661</v>
      </c>
      <c r="H1065" s="167">
        <v>1605.35</v>
      </c>
      <c r="I1065" s="152">
        <v>44874</v>
      </c>
      <c r="J1065" s="358" t="s">
        <v>3427</v>
      </c>
      <c r="K1065" s="43"/>
      <c r="L1065" s="132" t="s">
        <v>3436</v>
      </c>
      <c r="M1065" s="43"/>
      <c r="N1065" s="99" t="s">
        <v>92</v>
      </c>
      <c r="O1065" s="192" t="s">
        <v>59</v>
      </c>
      <c r="P1065" s="259">
        <v>1</v>
      </c>
      <c r="Q1065" s="167">
        <v>1605.35</v>
      </c>
      <c r="R1065" s="42">
        <f t="shared" si="479"/>
        <v>1605.35</v>
      </c>
      <c r="S1065" s="43" t="s">
        <v>1914</v>
      </c>
      <c r="T1065" s="133">
        <f t="shared" si="480"/>
        <v>1605.35</v>
      </c>
      <c r="U1065" s="133"/>
      <c r="V1065" s="133"/>
      <c r="W1065" s="133"/>
      <c r="X1065" s="133"/>
      <c r="Y1065" s="133"/>
      <c r="Z1065" s="133"/>
      <c r="AA1065" s="133"/>
      <c r="AB1065" s="133"/>
      <c r="AC1065" s="133"/>
      <c r="AD1065" s="133"/>
      <c r="AE1065" s="133"/>
      <c r="AF1065" s="133"/>
      <c r="AG1065" s="133"/>
      <c r="AH1065" s="133"/>
      <c r="AI1065" s="55">
        <f t="shared" si="481"/>
        <v>1605.35</v>
      </c>
      <c r="AJ1065" s="43"/>
      <c r="AK1065" s="43"/>
      <c r="AL1065" s="42">
        <f t="shared" si="482"/>
        <v>1605.35</v>
      </c>
      <c r="AM1065" s="43">
        <v>18</v>
      </c>
      <c r="AN1065" s="248">
        <v>44866</v>
      </c>
      <c r="AO1065" s="82"/>
    </row>
    <row r="1066" spans="1:41" ht="30.75" hidden="1" customHeight="1">
      <c r="A1066" s="43">
        <v>4</v>
      </c>
      <c r="B1066" s="43">
        <v>7729</v>
      </c>
      <c r="C1066" s="43" t="s">
        <v>0</v>
      </c>
      <c r="D1066" s="70" t="s">
        <v>12</v>
      </c>
      <c r="E1066" s="103">
        <v>44874</v>
      </c>
      <c r="F1066" s="43" t="s">
        <v>1924</v>
      </c>
      <c r="G1066" s="43">
        <v>661</v>
      </c>
      <c r="H1066" s="167">
        <v>15975.62</v>
      </c>
      <c r="I1066" s="152">
        <v>44874</v>
      </c>
      <c r="J1066" s="358" t="s">
        <v>3428</v>
      </c>
      <c r="K1066" s="43"/>
      <c r="L1066" s="132" t="s">
        <v>93</v>
      </c>
      <c r="M1066" s="43"/>
      <c r="N1066" s="99" t="s">
        <v>92</v>
      </c>
      <c r="O1066" s="192" t="s">
        <v>59</v>
      </c>
      <c r="P1066" s="259">
        <v>1</v>
      </c>
      <c r="Q1066" s="167">
        <v>15975.62</v>
      </c>
      <c r="R1066" s="42">
        <f t="shared" si="479"/>
        <v>15975.62</v>
      </c>
      <c r="S1066" s="43" t="s">
        <v>1914</v>
      </c>
      <c r="T1066" s="133">
        <f t="shared" si="480"/>
        <v>15975.62</v>
      </c>
      <c r="U1066" s="133"/>
      <c r="V1066" s="133"/>
      <c r="W1066" s="133"/>
      <c r="X1066" s="133"/>
      <c r="Y1066" s="133"/>
      <c r="Z1066" s="133"/>
      <c r="AA1066" s="133"/>
      <c r="AB1066" s="133"/>
      <c r="AC1066" s="133"/>
      <c r="AD1066" s="133"/>
      <c r="AE1066" s="133"/>
      <c r="AF1066" s="133"/>
      <c r="AG1066" s="133"/>
      <c r="AH1066" s="133"/>
      <c r="AI1066" s="55">
        <f t="shared" si="481"/>
        <v>15975.62</v>
      </c>
      <c r="AJ1066" s="43"/>
      <c r="AK1066" s="43"/>
      <c r="AL1066" s="42">
        <f t="shared" si="482"/>
        <v>15975.62</v>
      </c>
      <c r="AM1066" s="43">
        <v>18</v>
      </c>
      <c r="AN1066" s="248">
        <v>44866</v>
      </c>
      <c r="AO1066" s="82"/>
    </row>
    <row r="1067" spans="1:41" ht="30.75" hidden="1" customHeight="1">
      <c r="A1067" s="43">
        <v>5</v>
      </c>
      <c r="B1067" s="43">
        <v>7729</v>
      </c>
      <c r="C1067" s="43" t="s">
        <v>0</v>
      </c>
      <c r="D1067" s="70" t="s">
        <v>12</v>
      </c>
      <c r="E1067" s="103">
        <v>44874</v>
      </c>
      <c r="F1067" s="43" t="s">
        <v>1924</v>
      </c>
      <c r="G1067" s="43">
        <v>661</v>
      </c>
      <c r="H1067" s="167">
        <v>14457.79</v>
      </c>
      <c r="I1067" s="152">
        <v>44874</v>
      </c>
      <c r="J1067" s="358" t="s">
        <v>3429</v>
      </c>
      <c r="K1067" s="43"/>
      <c r="L1067" s="132" t="s">
        <v>34</v>
      </c>
      <c r="M1067" s="43"/>
      <c r="N1067" s="99" t="s">
        <v>92</v>
      </c>
      <c r="O1067" s="192" t="s">
        <v>59</v>
      </c>
      <c r="P1067" s="259">
        <v>1</v>
      </c>
      <c r="Q1067" s="167">
        <v>14457.79</v>
      </c>
      <c r="R1067" s="42">
        <f t="shared" si="479"/>
        <v>14457.79</v>
      </c>
      <c r="S1067" s="43" t="s">
        <v>1914</v>
      </c>
      <c r="T1067" s="133">
        <f t="shared" si="480"/>
        <v>14457.79</v>
      </c>
      <c r="U1067" s="133"/>
      <c r="V1067" s="133"/>
      <c r="W1067" s="133"/>
      <c r="X1067" s="133"/>
      <c r="Y1067" s="133"/>
      <c r="Z1067" s="133"/>
      <c r="AA1067" s="133"/>
      <c r="AB1067" s="133"/>
      <c r="AC1067" s="133"/>
      <c r="AD1067" s="133"/>
      <c r="AE1067" s="133"/>
      <c r="AF1067" s="133"/>
      <c r="AG1067" s="133"/>
      <c r="AH1067" s="133"/>
      <c r="AI1067" s="55">
        <f t="shared" si="481"/>
        <v>14457.79</v>
      </c>
      <c r="AJ1067" s="43"/>
      <c r="AK1067" s="43"/>
      <c r="AL1067" s="42">
        <f t="shared" si="482"/>
        <v>14457.79</v>
      </c>
      <c r="AM1067" s="43">
        <v>18</v>
      </c>
      <c r="AN1067" s="248">
        <v>44866</v>
      </c>
      <c r="AO1067" s="82"/>
    </row>
    <row r="1068" spans="1:41" ht="30.75" hidden="1" customHeight="1">
      <c r="A1068" s="43">
        <v>6</v>
      </c>
      <c r="B1068" s="43">
        <v>7729</v>
      </c>
      <c r="C1068" s="43" t="s">
        <v>0</v>
      </c>
      <c r="D1068" s="70" t="s">
        <v>12</v>
      </c>
      <c r="E1068" s="103">
        <v>44874</v>
      </c>
      <c r="F1068" s="43" t="s">
        <v>1924</v>
      </c>
      <c r="G1068" s="43">
        <v>661</v>
      </c>
      <c r="H1068" s="167">
        <v>3593.92</v>
      </c>
      <c r="I1068" s="152">
        <v>44874</v>
      </c>
      <c r="J1068" s="358" t="s">
        <v>3430</v>
      </c>
      <c r="K1068" s="43"/>
      <c r="L1068" s="132" t="s">
        <v>126</v>
      </c>
      <c r="M1068" s="43"/>
      <c r="N1068" s="99" t="s">
        <v>92</v>
      </c>
      <c r="O1068" s="192" t="s">
        <v>59</v>
      </c>
      <c r="P1068" s="259">
        <v>1</v>
      </c>
      <c r="Q1068" s="167">
        <v>3593.92</v>
      </c>
      <c r="R1068" s="42">
        <f t="shared" si="479"/>
        <v>3593.92</v>
      </c>
      <c r="S1068" s="43" t="s">
        <v>1914</v>
      </c>
      <c r="T1068" s="133">
        <f t="shared" si="480"/>
        <v>3593.92</v>
      </c>
      <c r="U1068" s="133"/>
      <c r="V1068" s="133"/>
      <c r="W1068" s="133"/>
      <c r="X1068" s="133"/>
      <c r="Y1068" s="133"/>
      <c r="Z1068" s="133"/>
      <c r="AA1068" s="133"/>
      <c r="AB1068" s="133"/>
      <c r="AC1068" s="133"/>
      <c r="AD1068" s="133"/>
      <c r="AE1068" s="133"/>
      <c r="AF1068" s="133"/>
      <c r="AG1068" s="133"/>
      <c r="AH1068" s="133"/>
      <c r="AI1068" s="55">
        <f t="shared" si="481"/>
        <v>3593.92</v>
      </c>
      <c r="AJ1068" s="43"/>
      <c r="AK1068" s="43"/>
      <c r="AL1068" s="42">
        <f t="shared" si="482"/>
        <v>3593.92</v>
      </c>
      <c r="AM1068" s="43">
        <v>18</v>
      </c>
      <c r="AN1068" s="248">
        <v>44866</v>
      </c>
      <c r="AO1068" s="82"/>
    </row>
    <row r="1069" spans="1:41" ht="30.75" hidden="1" customHeight="1">
      <c r="A1069" s="43">
        <v>7</v>
      </c>
      <c r="B1069" s="43">
        <v>7729</v>
      </c>
      <c r="C1069" s="43" t="s">
        <v>0</v>
      </c>
      <c r="D1069" s="70" t="s">
        <v>12</v>
      </c>
      <c r="E1069" s="103">
        <v>44874</v>
      </c>
      <c r="F1069" s="43" t="s">
        <v>1924</v>
      </c>
      <c r="G1069" s="43">
        <v>661</v>
      </c>
      <c r="H1069" s="167">
        <v>3454.61</v>
      </c>
      <c r="I1069" s="152">
        <v>44874</v>
      </c>
      <c r="J1069" s="358" t="s">
        <v>3431</v>
      </c>
      <c r="K1069" s="43"/>
      <c r="L1069" s="132" t="s">
        <v>125</v>
      </c>
      <c r="M1069" s="43"/>
      <c r="N1069" s="99" t="s">
        <v>92</v>
      </c>
      <c r="O1069" s="192" t="s">
        <v>59</v>
      </c>
      <c r="P1069" s="259">
        <v>1</v>
      </c>
      <c r="Q1069" s="167">
        <v>3454.61</v>
      </c>
      <c r="R1069" s="42">
        <f t="shared" si="479"/>
        <v>3454.61</v>
      </c>
      <c r="S1069" s="43" t="s">
        <v>1914</v>
      </c>
      <c r="T1069" s="133">
        <f t="shared" si="480"/>
        <v>3454.61</v>
      </c>
      <c r="U1069" s="133"/>
      <c r="V1069" s="133"/>
      <c r="W1069" s="133"/>
      <c r="X1069" s="133"/>
      <c r="Y1069" s="133"/>
      <c r="Z1069" s="133"/>
      <c r="AA1069" s="133"/>
      <c r="AB1069" s="133"/>
      <c r="AC1069" s="133"/>
      <c r="AD1069" s="133"/>
      <c r="AE1069" s="133"/>
      <c r="AF1069" s="133"/>
      <c r="AG1069" s="133"/>
      <c r="AH1069" s="133"/>
      <c r="AI1069" s="55">
        <f t="shared" si="481"/>
        <v>3454.61</v>
      </c>
      <c r="AJ1069" s="43"/>
      <c r="AK1069" s="43"/>
      <c r="AL1069" s="42">
        <f t="shared" si="482"/>
        <v>3454.61</v>
      </c>
      <c r="AM1069" s="43">
        <v>18</v>
      </c>
      <c r="AN1069" s="248">
        <v>44866</v>
      </c>
      <c r="AO1069" s="82"/>
    </row>
    <row r="1070" spans="1:41" ht="30.75" hidden="1" customHeight="1">
      <c r="A1070" s="43">
        <v>8</v>
      </c>
      <c r="B1070" s="43">
        <v>7729</v>
      </c>
      <c r="C1070" s="43" t="s">
        <v>0</v>
      </c>
      <c r="D1070" s="70" t="s">
        <v>12</v>
      </c>
      <c r="E1070" s="103">
        <v>44874</v>
      </c>
      <c r="F1070" s="43" t="s">
        <v>1924</v>
      </c>
      <c r="G1070" s="43">
        <v>661</v>
      </c>
      <c r="H1070" s="167">
        <v>21994.04</v>
      </c>
      <c r="I1070" s="152">
        <v>44874</v>
      </c>
      <c r="J1070" s="358" t="s">
        <v>3432</v>
      </c>
      <c r="K1070" s="43"/>
      <c r="L1070" s="132" t="s">
        <v>93</v>
      </c>
      <c r="M1070" s="43"/>
      <c r="N1070" s="99" t="s">
        <v>92</v>
      </c>
      <c r="O1070" s="192" t="s">
        <v>59</v>
      </c>
      <c r="P1070" s="259">
        <v>1</v>
      </c>
      <c r="Q1070" s="167">
        <v>21994.04</v>
      </c>
      <c r="R1070" s="42">
        <f t="shared" si="479"/>
        <v>21994.04</v>
      </c>
      <c r="S1070" s="43" t="s">
        <v>1914</v>
      </c>
      <c r="T1070" s="133">
        <f t="shared" si="480"/>
        <v>21994.04</v>
      </c>
      <c r="U1070" s="133"/>
      <c r="V1070" s="133"/>
      <c r="W1070" s="133"/>
      <c r="X1070" s="133"/>
      <c r="Y1070" s="133"/>
      <c r="Z1070" s="133"/>
      <c r="AA1070" s="133"/>
      <c r="AB1070" s="133"/>
      <c r="AC1070" s="133"/>
      <c r="AD1070" s="133"/>
      <c r="AE1070" s="133"/>
      <c r="AF1070" s="133"/>
      <c r="AG1070" s="133"/>
      <c r="AH1070" s="133"/>
      <c r="AI1070" s="55">
        <f t="shared" si="481"/>
        <v>21994.04</v>
      </c>
      <c r="AJ1070" s="43"/>
      <c r="AK1070" s="43"/>
      <c r="AL1070" s="42">
        <f t="shared" si="482"/>
        <v>21994.04</v>
      </c>
      <c r="AM1070" s="43">
        <v>18</v>
      </c>
      <c r="AN1070" s="248">
        <v>44866</v>
      </c>
      <c r="AO1070" s="82"/>
    </row>
    <row r="1071" spans="1:41" ht="30.75" hidden="1" customHeight="1">
      <c r="A1071" s="43">
        <v>9</v>
      </c>
      <c r="B1071" s="43">
        <v>7729</v>
      </c>
      <c r="C1071" s="43" t="s">
        <v>0</v>
      </c>
      <c r="D1071" s="70" t="s">
        <v>12</v>
      </c>
      <c r="E1071" s="103">
        <v>44874</v>
      </c>
      <c r="F1071" s="43" t="s">
        <v>1924</v>
      </c>
      <c r="G1071" s="43">
        <v>661</v>
      </c>
      <c r="H1071" s="167">
        <v>3711.95</v>
      </c>
      <c r="I1071" s="152">
        <v>44874</v>
      </c>
      <c r="J1071" s="358" t="s">
        <v>3433</v>
      </c>
      <c r="K1071" s="43"/>
      <c r="L1071" s="132" t="s">
        <v>93</v>
      </c>
      <c r="M1071" s="43"/>
      <c r="N1071" s="99" t="s">
        <v>92</v>
      </c>
      <c r="O1071" s="192" t="s">
        <v>59</v>
      </c>
      <c r="P1071" s="259">
        <v>1</v>
      </c>
      <c r="Q1071" s="167">
        <v>3711.95</v>
      </c>
      <c r="R1071" s="42">
        <f t="shared" si="479"/>
        <v>3711.95</v>
      </c>
      <c r="S1071" s="43" t="s">
        <v>1914</v>
      </c>
      <c r="T1071" s="133">
        <f t="shared" si="480"/>
        <v>3711.95</v>
      </c>
      <c r="U1071" s="133"/>
      <c r="V1071" s="133"/>
      <c r="W1071" s="133"/>
      <c r="X1071" s="133"/>
      <c r="Y1071" s="133"/>
      <c r="Z1071" s="133"/>
      <c r="AA1071" s="133"/>
      <c r="AB1071" s="133"/>
      <c r="AC1071" s="133"/>
      <c r="AD1071" s="133"/>
      <c r="AE1071" s="133"/>
      <c r="AF1071" s="133"/>
      <c r="AG1071" s="133"/>
      <c r="AH1071" s="133"/>
      <c r="AI1071" s="55">
        <f t="shared" si="481"/>
        <v>3711.95</v>
      </c>
      <c r="AJ1071" s="43"/>
      <c r="AK1071" s="43"/>
      <c r="AL1071" s="42">
        <f t="shared" si="482"/>
        <v>3711.95</v>
      </c>
      <c r="AM1071" s="43">
        <v>18</v>
      </c>
      <c r="AN1071" s="248">
        <v>44866</v>
      </c>
      <c r="AO1071" s="82"/>
    </row>
    <row r="1072" spans="1:41" ht="30.75" hidden="1" customHeight="1">
      <c r="A1072" s="43">
        <v>10</v>
      </c>
      <c r="B1072" s="43">
        <v>7729</v>
      </c>
      <c r="C1072" s="43" t="s">
        <v>0</v>
      </c>
      <c r="D1072" s="70" t="s">
        <v>12</v>
      </c>
      <c r="E1072" s="103">
        <v>44874</v>
      </c>
      <c r="F1072" s="43" t="s">
        <v>1924</v>
      </c>
      <c r="G1072" s="43">
        <v>661</v>
      </c>
      <c r="H1072" s="167">
        <v>2948.7</v>
      </c>
      <c r="I1072" s="152">
        <v>44879</v>
      </c>
      <c r="J1072" s="358" t="s">
        <v>3434</v>
      </c>
      <c r="K1072" s="43"/>
      <c r="L1072" s="132" t="s">
        <v>34</v>
      </c>
      <c r="M1072" s="43"/>
      <c r="N1072" s="99" t="s">
        <v>92</v>
      </c>
      <c r="O1072" s="192" t="s">
        <v>59</v>
      </c>
      <c r="P1072" s="259">
        <v>1</v>
      </c>
      <c r="Q1072" s="167">
        <v>2948.7</v>
      </c>
      <c r="R1072" s="42">
        <f t="shared" si="479"/>
        <v>2948.7</v>
      </c>
      <c r="S1072" s="43" t="s">
        <v>1914</v>
      </c>
      <c r="T1072" s="133">
        <f t="shared" si="480"/>
        <v>2948.7</v>
      </c>
      <c r="U1072" s="133"/>
      <c r="V1072" s="133"/>
      <c r="W1072" s="133"/>
      <c r="X1072" s="133"/>
      <c r="Y1072" s="133"/>
      <c r="Z1072" s="133"/>
      <c r="AA1072" s="133"/>
      <c r="AB1072" s="133"/>
      <c r="AC1072" s="133"/>
      <c r="AD1072" s="133"/>
      <c r="AE1072" s="133"/>
      <c r="AF1072" s="133"/>
      <c r="AG1072" s="133"/>
      <c r="AH1072" s="133"/>
      <c r="AI1072" s="55">
        <f t="shared" si="481"/>
        <v>2948.7</v>
      </c>
      <c r="AJ1072" s="43"/>
      <c r="AK1072" s="43"/>
      <c r="AL1072" s="42">
        <f t="shared" si="482"/>
        <v>2948.7</v>
      </c>
      <c r="AM1072" s="43">
        <v>18</v>
      </c>
      <c r="AN1072" s="248">
        <v>44866</v>
      </c>
      <c r="AO1072" s="82"/>
    </row>
    <row r="1073" spans="1:41" ht="30.75" hidden="1" customHeight="1">
      <c r="A1073" s="43">
        <v>11</v>
      </c>
      <c r="B1073" s="43">
        <v>7729</v>
      </c>
      <c r="C1073" s="43" t="s">
        <v>0</v>
      </c>
      <c r="D1073" s="70" t="s">
        <v>12</v>
      </c>
      <c r="E1073" s="103">
        <v>44874</v>
      </c>
      <c r="F1073" s="43" t="s">
        <v>1924</v>
      </c>
      <c r="G1073" s="43">
        <v>661</v>
      </c>
      <c r="H1073" s="297">
        <v>11.03</v>
      </c>
      <c r="I1073" s="152">
        <v>44879</v>
      </c>
      <c r="J1073" s="358" t="s">
        <v>3434</v>
      </c>
      <c r="K1073" s="43"/>
      <c r="L1073" s="132" t="s">
        <v>34</v>
      </c>
      <c r="M1073" s="43"/>
      <c r="N1073" s="99" t="s">
        <v>92</v>
      </c>
      <c r="O1073" s="192" t="s">
        <v>59</v>
      </c>
      <c r="P1073" s="259">
        <v>1</v>
      </c>
      <c r="Q1073" s="297">
        <v>11.03</v>
      </c>
      <c r="R1073" s="42">
        <f t="shared" si="479"/>
        <v>11.03</v>
      </c>
      <c r="S1073" s="43" t="s">
        <v>1914</v>
      </c>
      <c r="T1073" s="133">
        <f t="shared" si="480"/>
        <v>11.03</v>
      </c>
      <c r="U1073" s="133"/>
      <c r="V1073" s="133"/>
      <c r="W1073" s="133"/>
      <c r="X1073" s="133"/>
      <c r="Y1073" s="133"/>
      <c r="Z1073" s="133"/>
      <c r="AA1073" s="133"/>
      <c r="AB1073" s="133"/>
      <c r="AC1073" s="133"/>
      <c r="AD1073" s="133"/>
      <c r="AE1073" s="133"/>
      <c r="AF1073" s="133"/>
      <c r="AG1073" s="133"/>
      <c r="AH1073" s="133"/>
      <c r="AI1073" s="55">
        <f t="shared" si="481"/>
        <v>11.03</v>
      </c>
      <c r="AJ1073" s="43"/>
      <c r="AK1073" s="43"/>
      <c r="AL1073" s="42">
        <f t="shared" si="482"/>
        <v>11.03</v>
      </c>
      <c r="AM1073" s="43">
        <v>18</v>
      </c>
      <c r="AN1073" s="248">
        <v>44866</v>
      </c>
      <c r="AO1073" s="82"/>
    </row>
    <row r="1074" spans="1:41" ht="15.6" hidden="1">
      <c r="A1074" s="298">
        <v>12</v>
      </c>
      <c r="B1074" s="299"/>
      <c r="C1074" s="299" t="s">
        <v>1957</v>
      </c>
      <c r="D1074" s="300"/>
      <c r="E1074" s="299"/>
      <c r="F1074" s="299"/>
      <c r="G1074" s="299"/>
      <c r="H1074" s="299"/>
      <c r="I1074" s="299"/>
      <c r="J1074" s="75"/>
      <c r="K1074" s="299"/>
      <c r="L1074" s="300"/>
      <c r="M1074" s="242"/>
      <c r="N1074" s="300"/>
      <c r="O1074" s="299"/>
      <c r="P1074" s="299"/>
      <c r="Q1074" s="299"/>
      <c r="R1074" s="301">
        <f>SUM(R1063:R1073)</f>
        <v>382278.25999999995</v>
      </c>
      <c r="S1074" s="299"/>
      <c r="T1074" s="302"/>
      <c r="U1074" s="302"/>
      <c r="V1074" s="302">
        <f t="shared" ref="V1074:AD1074" si="483">SUBTOTAL(9,V1063)</f>
        <v>0</v>
      </c>
      <c r="W1074" s="302"/>
      <c r="X1074" s="302"/>
      <c r="Y1074" s="302"/>
      <c r="Z1074" s="302">
        <f t="shared" si="483"/>
        <v>0</v>
      </c>
      <c r="AA1074" s="302">
        <f t="shared" si="483"/>
        <v>0</v>
      </c>
      <c r="AB1074" s="302">
        <f t="shared" si="483"/>
        <v>0</v>
      </c>
      <c r="AC1074" s="302">
        <f t="shared" si="483"/>
        <v>0</v>
      </c>
      <c r="AD1074" s="302">
        <f t="shared" si="483"/>
        <v>0</v>
      </c>
      <c r="AE1074" s="302"/>
      <c r="AF1074" s="303"/>
      <c r="AG1074" s="302">
        <f>SUBTOTAL(9,AG1063)</f>
        <v>0</v>
      </c>
      <c r="AH1074" s="302">
        <f>SUBTOTAL(9,AH1063)</f>
        <v>0</v>
      </c>
      <c r="AI1074" s="302">
        <f>SUBTOTAL(9,AI1063:AI1063)</f>
        <v>0</v>
      </c>
      <c r="AJ1074" s="304"/>
      <c r="AK1074" s="299"/>
      <c r="AL1074" s="304">
        <f>SUM(AL1063:AL1073)</f>
        <v>382278.25999999995</v>
      </c>
      <c r="AM1074" s="299" t="s">
        <v>311</v>
      </c>
      <c r="AN1074" s="305">
        <v>44866</v>
      </c>
      <c r="AO1074" s="82"/>
    </row>
    <row r="1075" spans="1:41" ht="52.5" hidden="1" customHeight="1">
      <c r="A1075" s="43">
        <v>13</v>
      </c>
      <c r="B1075" s="175">
        <v>7113</v>
      </c>
      <c r="C1075" s="43" t="s">
        <v>1</v>
      </c>
      <c r="D1075" s="70" t="s">
        <v>2909</v>
      </c>
      <c r="E1075" s="103">
        <v>44839</v>
      </c>
      <c r="F1075" s="43" t="s">
        <v>38</v>
      </c>
      <c r="G1075" s="43">
        <v>2615</v>
      </c>
      <c r="H1075" s="167">
        <v>39799.67</v>
      </c>
      <c r="I1075" s="152">
        <v>44883</v>
      </c>
      <c r="J1075" s="358" t="s">
        <v>3437</v>
      </c>
      <c r="K1075" s="178" t="s">
        <v>2583</v>
      </c>
      <c r="L1075" s="70" t="s">
        <v>2855</v>
      </c>
      <c r="M1075" s="242"/>
      <c r="N1075" s="70" t="s">
        <v>2910</v>
      </c>
      <c r="O1075" s="43" t="s">
        <v>39</v>
      </c>
      <c r="P1075" s="43">
        <v>1500</v>
      </c>
      <c r="Q1075" s="43">
        <v>26.533110000000001</v>
      </c>
      <c r="R1075" s="55">
        <f>P1075*Q1075</f>
        <v>39799.665000000001</v>
      </c>
      <c r="S1075" s="43" t="s">
        <v>1915</v>
      </c>
      <c r="T1075" s="183"/>
      <c r="U1075" s="133">
        <f>IF($S1075=U$15,$R1075,"  ")</f>
        <v>39799.665000000001</v>
      </c>
      <c r="V1075" s="183"/>
      <c r="W1075" s="183"/>
      <c r="X1075" s="183"/>
      <c r="Y1075" s="183"/>
      <c r="Z1075" s="183"/>
      <c r="AA1075" s="183"/>
      <c r="AB1075" s="183"/>
      <c r="AC1075" s="183"/>
      <c r="AD1075" s="183"/>
      <c r="AE1075" s="183"/>
      <c r="AF1075" s="133"/>
      <c r="AG1075" s="183"/>
      <c r="AH1075" s="183"/>
      <c r="AI1075" s="183">
        <f>U1075</f>
        <v>39799.665000000001</v>
      </c>
      <c r="AJ1075" s="211"/>
      <c r="AK1075" s="175">
        <v>2577</v>
      </c>
      <c r="AL1075" s="211">
        <f>AI1075</f>
        <v>39799.665000000001</v>
      </c>
      <c r="AM1075" s="175">
        <v>18</v>
      </c>
      <c r="AN1075" s="95">
        <v>44866</v>
      </c>
      <c r="AO1075" s="82"/>
    </row>
    <row r="1076" spans="1:41" ht="45.75" hidden="1" customHeight="1">
      <c r="A1076" s="43">
        <v>14</v>
      </c>
      <c r="B1076" s="43">
        <v>7476</v>
      </c>
      <c r="C1076" s="43" t="s">
        <v>1</v>
      </c>
      <c r="D1076" s="70" t="s">
        <v>2909</v>
      </c>
      <c r="E1076" s="103">
        <v>44854</v>
      </c>
      <c r="F1076" s="43" t="s">
        <v>38</v>
      </c>
      <c r="G1076" s="43">
        <v>2743</v>
      </c>
      <c r="H1076" s="167">
        <v>20250</v>
      </c>
      <c r="I1076" s="152">
        <v>44882</v>
      </c>
      <c r="J1076" s="358" t="s">
        <v>3438</v>
      </c>
      <c r="K1076" s="178" t="s">
        <v>3439</v>
      </c>
      <c r="L1076" s="97" t="s">
        <v>581</v>
      </c>
      <c r="M1076" s="103"/>
      <c r="N1076" s="70" t="s">
        <v>2901</v>
      </c>
      <c r="O1076" s="70" t="s">
        <v>76</v>
      </c>
      <c r="P1076" s="199">
        <v>1500</v>
      </c>
      <c r="Q1076" s="236">
        <v>5</v>
      </c>
      <c r="R1076" s="42">
        <f>P1076*Q1076</f>
        <v>7500</v>
      </c>
      <c r="S1076" s="43" t="s">
        <v>1915</v>
      </c>
      <c r="T1076" s="133" t="str">
        <f t="shared" ref="T1076:V1077" si="484">IF($S1076=T$15,$R1076,"  ")</f>
        <v xml:space="preserve">  </v>
      </c>
      <c r="U1076" s="133">
        <f>IF($S1076=U$15,$R1076,"  ")</f>
        <v>7500</v>
      </c>
      <c r="V1076" s="133" t="str">
        <f t="shared" ref="T1076:AH1091" si="485">IF($S1076=V$15,$R1076,"  ")</f>
        <v xml:space="preserve">  </v>
      </c>
      <c r="W1076" s="133"/>
      <c r="X1076" s="133"/>
      <c r="Y1076" s="133"/>
      <c r="Z1076" s="133" t="str">
        <f t="shared" si="485"/>
        <v xml:space="preserve">  </v>
      </c>
      <c r="AA1076" s="133" t="str">
        <f t="shared" si="485"/>
        <v xml:space="preserve">  </v>
      </c>
      <c r="AB1076" s="133" t="str">
        <f t="shared" si="485"/>
        <v xml:space="preserve">  </v>
      </c>
      <c r="AC1076" s="133" t="str">
        <f t="shared" si="485"/>
        <v xml:space="preserve">  </v>
      </c>
      <c r="AD1076" s="133" t="str">
        <f t="shared" si="485"/>
        <v xml:space="preserve">  </v>
      </c>
      <c r="AE1076" s="133"/>
      <c r="AF1076" s="133" t="str">
        <f t="shared" si="485"/>
        <v xml:space="preserve">  </v>
      </c>
      <c r="AG1076" s="133" t="str">
        <f t="shared" si="485"/>
        <v xml:space="preserve">  </v>
      </c>
      <c r="AH1076" s="133" t="str">
        <f t="shared" si="485"/>
        <v xml:space="preserve">  </v>
      </c>
      <c r="AI1076" s="183">
        <f t="shared" ref="AI1076:AI1123" si="486">U1076</f>
        <v>7500</v>
      </c>
      <c r="AJ1076" s="43"/>
      <c r="AK1076" s="43">
        <v>2714</v>
      </c>
      <c r="AL1076" s="42">
        <f>R1076</f>
        <v>7500</v>
      </c>
      <c r="AM1076" s="43" t="s">
        <v>311</v>
      </c>
      <c r="AN1076" s="248">
        <v>44866</v>
      </c>
      <c r="AO1076" s="82"/>
    </row>
    <row r="1077" spans="1:41" ht="56.25" hidden="1" customHeight="1">
      <c r="A1077" s="43">
        <v>15</v>
      </c>
      <c r="B1077" s="43">
        <v>7476</v>
      </c>
      <c r="C1077" s="43" t="s">
        <v>1</v>
      </c>
      <c r="D1077" s="70" t="s">
        <v>2909</v>
      </c>
      <c r="E1077" s="103">
        <v>44854</v>
      </c>
      <c r="F1077" s="43" t="s">
        <v>38</v>
      </c>
      <c r="G1077" s="43">
        <v>2743</v>
      </c>
      <c r="H1077" s="167">
        <v>20250</v>
      </c>
      <c r="I1077" s="152">
        <v>44882</v>
      </c>
      <c r="J1077" s="358" t="s">
        <v>3438</v>
      </c>
      <c r="K1077" s="178" t="s">
        <v>3439</v>
      </c>
      <c r="L1077" s="97" t="s">
        <v>581</v>
      </c>
      <c r="M1077" s="103"/>
      <c r="N1077" s="70" t="s">
        <v>2902</v>
      </c>
      <c r="O1077" s="70" t="s">
        <v>76</v>
      </c>
      <c r="P1077" s="199">
        <v>2500</v>
      </c>
      <c r="Q1077" s="236">
        <v>5.0999999999999996</v>
      </c>
      <c r="R1077" s="42">
        <f t="shared" ref="R1077:R1114" si="487">P1077*Q1077</f>
        <v>12750</v>
      </c>
      <c r="S1077" s="43" t="s">
        <v>1915</v>
      </c>
      <c r="T1077" s="133" t="str">
        <f t="shared" si="484"/>
        <v xml:space="preserve">  </v>
      </c>
      <c r="U1077" s="133">
        <f t="shared" si="484"/>
        <v>12750</v>
      </c>
      <c r="V1077" s="133" t="str">
        <f t="shared" si="484"/>
        <v xml:space="preserve">  </v>
      </c>
      <c r="W1077" s="133"/>
      <c r="X1077" s="133"/>
      <c r="Y1077" s="133"/>
      <c r="Z1077" s="133" t="str">
        <f t="shared" si="485"/>
        <v xml:space="preserve">  </v>
      </c>
      <c r="AA1077" s="133" t="str">
        <f t="shared" si="485"/>
        <v xml:space="preserve">  </v>
      </c>
      <c r="AB1077" s="133" t="str">
        <f t="shared" si="485"/>
        <v xml:space="preserve">  </v>
      </c>
      <c r="AC1077" s="133" t="str">
        <f t="shared" si="485"/>
        <v xml:space="preserve">  </v>
      </c>
      <c r="AD1077" s="133" t="str">
        <f t="shared" si="485"/>
        <v xml:space="preserve">  </v>
      </c>
      <c r="AE1077" s="133"/>
      <c r="AF1077" s="133" t="str">
        <f t="shared" si="485"/>
        <v xml:space="preserve">  </v>
      </c>
      <c r="AG1077" s="133" t="str">
        <f t="shared" si="485"/>
        <v xml:space="preserve">  </v>
      </c>
      <c r="AH1077" s="133" t="str">
        <f t="shared" si="485"/>
        <v xml:space="preserve">  </v>
      </c>
      <c r="AI1077" s="183">
        <f t="shared" si="486"/>
        <v>12750</v>
      </c>
      <c r="AJ1077" s="43"/>
      <c r="AK1077" s="71">
        <v>2714</v>
      </c>
      <c r="AL1077" s="42">
        <f t="shared" ref="AL1077:AL1123" si="488">R1077</f>
        <v>12750</v>
      </c>
      <c r="AM1077" s="43" t="s">
        <v>311</v>
      </c>
      <c r="AN1077" s="248">
        <v>44866</v>
      </c>
      <c r="AO1077" s="82"/>
    </row>
    <row r="1078" spans="1:41" ht="60.75" hidden="1" customHeight="1">
      <c r="A1078" s="43">
        <v>16</v>
      </c>
      <c r="B1078" s="43">
        <v>7563</v>
      </c>
      <c r="C1078" s="43" t="s">
        <v>1</v>
      </c>
      <c r="D1078" s="70" t="s">
        <v>2909</v>
      </c>
      <c r="E1078" s="103">
        <v>44859</v>
      </c>
      <c r="F1078" s="43" t="s">
        <v>38</v>
      </c>
      <c r="G1078" s="43">
        <v>2770</v>
      </c>
      <c r="H1078" s="167">
        <v>192958.5</v>
      </c>
      <c r="I1078" s="152">
        <v>44894</v>
      </c>
      <c r="J1078" s="358" t="s">
        <v>3440</v>
      </c>
      <c r="K1078" s="178" t="s">
        <v>3441</v>
      </c>
      <c r="L1078" s="97" t="s">
        <v>2903</v>
      </c>
      <c r="M1078" s="103"/>
      <c r="N1078" s="70" t="s">
        <v>2904</v>
      </c>
      <c r="O1078" s="70" t="s">
        <v>68</v>
      </c>
      <c r="P1078" s="199">
        <v>1200</v>
      </c>
      <c r="Q1078" s="236">
        <v>42.53125</v>
      </c>
      <c r="R1078" s="42">
        <f>P1078*Q1078</f>
        <v>51037.5</v>
      </c>
      <c r="S1078" s="43" t="s">
        <v>1915</v>
      </c>
      <c r="T1078" s="133" t="str">
        <f>IF($S1078=T$15,#REF!,"  ")</f>
        <v xml:space="preserve">  </v>
      </c>
      <c r="U1078" s="133">
        <f>IF($S1078=U$15,$R1078,"  ")</f>
        <v>51037.5</v>
      </c>
      <c r="V1078" s="133" t="str">
        <f>IF($S1078=V$15,#REF!,"  ")</f>
        <v xml:space="preserve">  </v>
      </c>
      <c r="W1078" s="133"/>
      <c r="X1078" s="133"/>
      <c r="Y1078" s="133"/>
      <c r="Z1078" s="133" t="str">
        <f>IF($S1078=Z$15,#REF!,"  ")</f>
        <v xml:space="preserve">  </v>
      </c>
      <c r="AA1078" s="133" t="str">
        <f>IF($S1078=AA$15,#REF!,"  ")</f>
        <v xml:space="preserve">  </v>
      </c>
      <c r="AB1078" s="133" t="str">
        <f>IF($S1078=AB$15,#REF!,"  ")</f>
        <v xml:space="preserve">  </v>
      </c>
      <c r="AC1078" s="133" t="str">
        <f>IF($S1078=AC$15,#REF!,"  ")</f>
        <v xml:space="preserve">  </v>
      </c>
      <c r="AD1078" s="133" t="str">
        <f>IF($S1078=AD$15,#REF!,"  ")</f>
        <v xml:space="preserve">  </v>
      </c>
      <c r="AE1078" s="133"/>
      <c r="AF1078" s="133" t="str">
        <f>IF($S1078=AF$15,#REF!,"  ")</f>
        <v xml:space="preserve">  </v>
      </c>
      <c r="AG1078" s="133" t="str">
        <f>IF($S1078=AG$15,#REF!,"  ")</f>
        <v xml:space="preserve">  </v>
      </c>
      <c r="AH1078" s="133" t="str">
        <f>IF($S1078=AH$15,#REF!,"  ")</f>
        <v xml:space="preserve">  </v>
      </c>
      <c r="AI1078" s="183">
        <f t="shared" si="486"/>
        <v>51037.5</v>
      </c>
      <c r="AJ1078" s="43"/>
      <c r="AK1078" s="71">
        <v>2717</v>
      </c>
      <c r="AL1078" s="42">
        <f t="shared" si="488"/>
        <v>51037.5</v>
      </c>
      <c r="AM1078" s="43" t="s">
        <v>311</v>
      </c>
      <c r="AN1078" s="248">
        <v>44866</v>
      </c>
      <c r="AO1078" s="82"/>
    </row>
    <row r="1079" spans="1:41" ht="66.75" hidden="1" customHeight="1">
      <c r="A1079" s="43">
        <v>17</v>
      </c>
      <c r="B1079" s="43">
        <v>7563</v>
      </c>
      <c r="C1079" s="43" t="s">
        <v>1</v>
      </c>
      <c r="D1079" s="70" t="s">
        <v>2909</v>
      </c>
      <c r="E1079" s="103">
        <v>44837</v>
      </c>
      <c r="F1079" s="43" t="s">
        <v>38</v>
      </c>
      <c r="G1079" s="43">
        <v>2587</v>
      </c>
      <c r="H1079" s="167">
        <v>192958.5</v>
      </c>
      <c r="I1079" s="152">
        <v>44894</v>
      </c>
      <c r="J1079" s="358" t="s">
        <v>3440</v>
      </c>
      <c r="K1079" s="178" t="s">
        <v>3441</v>
      </c>
      <c r="L1079" s="97" t="s">
        <v>2903</v>
      </c>
      <c r="M1079" s="103"/>
      <c r="N1079" s="70" t="s">
        <v>2905</v>
      </c>
      <c r="O1079" s="70" t="s">
        <v>68</v>
      </c>
      <c r="P1079" s="199">
        <v>800</v>
      </c>
      <c r="Q1079" s="236">
        <v>9.5612879999999993</v>
      </c>
      <c r="R1079" s="42">
        <f>P1079*Q1079</f>
        <v>7649.0303999999996</v>
      </c>
      <c r="S1079" s="43" t="s">
        <v>1915</v>
      </c>
      <c r="T1079" s="133" t="str">
        <f t="shared" ref="T1079:AH1081" si="489">IF($S1079=T$15,$R1078,"  ")</f>
        <v xml:space="preserve">  </v>
      </c>
      <c r="U1079" s="133">
        <f t="shared" ref="U1079:U1122" si="490">IF($S1079=U$15,$R1079,"  ")</f>
        <v>7649.0303999999996</v>
      </c>
      <c r="V1079" s="133" t="str">
        <f t="shared" si="489"/>
        <v xml:space="preserve">  </v>
      </c>
      <c r="W1079" s="133"/>
      <c r="X1079" s="133"/>
      <c r="Y1079" s="133"/>
      <c r="Z1079" s="133" t="str">
        <f t="shared" si="489"/>
        <v xml:space="preserve">  </v>
      </c>
      <c r="AA1079" s="133" t="str">
        <f t="shared" si="489"/>
        <v xml:space="preserve">  </v>
      </c>
      <c r="AB1079" s="133" t="str">
        <f t="shared" si="489"/>
        <v xml:space="preserve">  </v>
      </c>
      <c r="AC1079" s="133" t="str">
        <f t="shared" si="489"/>
        <v xml:space="preserve">  </v>
      </c>
      <c r="AD1079" s="133" t="str">
        <f t="shared" si="489"/>
        <v xml:space="preserve">  </v>
      </c>
      <c r="AE1079" s="133"/>
      <c r="AF1079" s="133" t="str">
        <f t="shared" si="489"/>
        <v xml:space="preserve">  </v>
      </c>
      <c r="AG1079" s="133" t="str">
        <f t="shared" si="489"/>
        <v xml:space="preserve">  </v>
      </c>
      <c r="AH1079" s="133" t="str">
        <f t="shared" si="489"/>
        <v xml:space="preserve">  </v>
      </c>
      <c r="AI1079" s="183">
        <f t="shared" si="486"/>
        <v>7649.0303999999996</v>
      </c>
      <c r="AJ1079" s="43"/>
      <c r="AK1079" s="71">
        <v>2717</v>
      </c>
      <c r="AL1079" s="42">
        <f t="shared" si="488"/>
        <v>7649.0303999999996</v>
      </c>
      <c r="AM1079" s="43" t="s">
        <v>311</v>
      </c>
      <c r="AN1079" s="248">
        <v>44866</v>
      </c>
      <c r="AO1079" s="82"/>
    </row>
    <row r="1080" spans="1:41" ht="76.5" hidden="1" customHeight="1">
      <c r="A1080" s="43">
        <v>18</v>
      </c>
      <c r="B1080" s="43">
        <v>7563</v>
      </c>
      <c r="C1080" s="43" t="s">
        <v>1</v>
      </c>
      <c r="D1080" s="70" t="s">
        <v>2909</v>
      </c>
      <c r="E1080" s="103">
        <v>44837</v>
      </c>
      <c r="F1080" s="43" t="s">
        <v>38</v>
      </c>
      <c r="G1080" s="43">
        <v>2587</v>
      </c>
      <c r="H1080" s="167">
        <v>192958.5</v>
      </c>
      <c r="I1080" s="152">
        <v>44894</v>
      </c>
      <c r="J1080" s="358" t="s">
        <v>3440</v>
      </c>
      <c r="K1080" s="178" t="s">
        <v>3441</v>
      </c>
      <c r="L1080" s="97" t="s">
        <v>2903</v>
      </c>
      <c r="M1080" s="103"/>
      <c r="N1080" s="70" t="s">
        <v>2906</v>
      </c>
      <c r="O1080" s="70" t="s">
        <v>68</v>
      </c>
      <c r="P1080" s="199">
        <v>300</v>
      </c>
      <c r="Q1080" s="236">
        <v>96.737700000000004</v>
      </c>
      <c r="R1080" s="42">
        <f>P1080*Q1080</f>
        <v>29021.31</v>
      </c>
      <c r="S1080" s="43" t="s">
        <v>1915</v>
      </c>
      <c r="T1080" s="133" t="str">
        <f t="shared" si="489"/>
        <v xml:space="preserve">  </v>
      </c>
      <c r="U1080" s="133">
        <f t="shared" si="490"/>
        <v>29021.31</v>
      </c>
      <c r="V1080" s="133" t="str">
        <f t="shared" si="489"/>
        <v xml:space="preserve">  </v>
      </c>
      <c r="W1080" s="133"/>
      <c r="X1080" s="133"/>
      <c r="Y1080" s="133"/>
      <c r="Z1080" s="133" t="str">
        <f t="shared" si="489"/>
        <v xml:space="preserve">  </v>
      </c>
      <c r="AA1080" s="133" t="str">
        <f t="shared" si="489"/>
        <v xml:space="preserve">  </v>
      </c>
      <c r="AB1080" s="133" t="str">
        <f t="shared" si="489"/>
        <v xml:space="preserve">  </v>
      </c>
      <c r="AC1080" s="133" t="str">
        <f t="shared" si="489"/>
        <v xml:space="preserve">  </v>
      </c>
      <c r="AD1080" s="133" t="str">
        <f t="shared" si="489"/>
        <v xml:space="preserve">  </v>
      </c>
      <c r="AE1080" s="133"/>
      <c r="AF1080" s="133" t="str">
        <f t="shared" si="489"/>
        <v xml:space="preserve">  </v>
      </c>
      <c r="AG1080" s="133" t="str">
        <f t="shared" si="489"/>
        <v xml:space="preserve">  </v>
      </c>
      <c r="AH1080" s="133" t="str">
        <f t="shared" si="489"/>
        <v xml:space="preserve">  </v>
      </c>
      <c r="AI1080" s="183">
        <f t="shared" si="486"/>
        <v>29021.31</v>
      </c>
      <c r="AJ1080" s="43"/>
      <c r="AK1080" s="71">
        <v>2717</v>
      </c>
      <c r="AL1080" s="42">
        <f t="shared" si="488"/>
        <v>29021.31</v>
      </c>
      <c r="AM1080" s="43" t="s">
        <v>311</v>
      </c>
      <c r="AN1080" s="248">
        <v>44866</v>
      </c>
      <c r="AO1080" s="82"/>
    </row>
    <row r="1081" spans="1:41" ht="75.75" hidden="1" customHeight="1">
      <c r="A1081" s="43">
        <v>19</v>
      </c>
      <c r="B1081" s="43">
        <v>7563</v>
      </c>
      <c r="C1081" s="43" t="s">
        <v>1</v>
      </c>
      <c r="D1081" s="70" t="s">
        <v>2909</v>
      </c>
      <c r="E1081" s="103">
        <v>44837</v>
      </c>
      <c r="F1081" s="43" t="s">
        <v>38</v>
      </c>
      <c r="G1081" s="43">
        <v>2587</v>
      </c>
      <c r="H1081" s="167">
        <v>192958.5</v>
      </c>
      <c r="I1081" s="152">
        <v>44894</v>
      </c>
      <c r="J1081" s="358" t="s">
        <v>3440</v>
      </c>
      <c r="K1081" s="178" t="s">
        <v>3441</v>
      </c>
      <c r="L1081" s="97" t="s">
        <v>2903</v>
      </c>
      <c r="M1081" s="103"/>
      <c r="N1081" s="70" t="s">
        <v>2907</v>
      </c>
      <c r="O1081" s="70" t="s">
        <v>68</v>
      </c>
      <c r="P1081" s="199">
        <v>3328</v>
      </c>
      <c r="Q1081" s="236">
        <v>23.719351</v>
      </c>
      <c r="R1081" s="42">
        <f>P1081*Q1081</f>
        <v>78938.000128</v>
      </c>
      <c r="S1081" s="43" t="s">
        <v>1915</v>
      </c>
      <c r="T1081" s="133" t="str">
        <f t="shared" si="489"/>
        <v xml:space="preserve">  </v>
      </c>
      <c r="U1081" s="133">
        <f t="shared" si="490"/>
        <v>78938.000128</v>
      </c>
      <c r="V1081" s="133" t="str">
        <f t="shared" si="489"/>
        <v xml:space="preserve">  </v>
      </c>
      <c r="W1081" s="133"/>
      <c r="X1081" s="133"/>
      <c r="Y1081" s="133"/>
      <c r="Z1081" s="133" t="str">
        <f t="shared" si="489"/>
        <v xml:space="preserve">  </v>
      </c>
      <c r="AA1081" s="133" t="str">
        <f t="shared" si="489"/>
        <v xml:space="preserve">  </v>
      </c>
      <c r="AB1081" s="133" t="str">
        <f t="shared" si="489"/>
        <v xml:space="preserve">  </v>
      </c>
      <c r="AC1081" s="133" t="str">
        <f t="shared" si="489"/>
        <v xml:space="preserve">  </v>
      </c>
      <c r="AD1081" s="133" t="str">
        <f t="shared" si="489"/>
        <v xml:space="preserve">  </v>
      </c>
      <c r="AE1081" s="133"/>
      <c r="AF1081" s="133" t="str">
        <f t="shared" si="489"/>
        <v xml:space="preserve">  </v>
      </c>
      <c r="AG1081" s="133" t="str">
        <f t="shared" si="489"/>
        <v xml:space="preserve">  </v>
      </c>
      <c r="AH1081" s="133" t="str">
        <f t="shared" si="489"/>
        <v xml:space="preserve">  </v>
      </c>
      <c r="AI1081" s="183">
        <f t="shared" si="486"/>
        <v>78938.000128</v>
      </c>
      <c r="AJ1081" s="43"/>
      <c r="AK1081" s="71">
        <v>2717</v>
      </c>
      <c r="AL1081" s="42">
        <f t="shared" si="488"/>
        <v>78938.000128</v>
      </c>
      <c r="AM1081" s="43" t="s">
        <v>311</v>
      </c>
      <c r="AN1081" s="248">
        <v>44866</v>
      </c>
      <c r="AO1081" s="82"/>
    </row>
    <row r="1082" spans="1:41" ht="15.6" hidden="1">
      <c r="A1082" s="43">
        <v>20</v>
      </c>
      <c r="B1082" s="43">
        <v>7563</v>
      </c>
      <c r="C1082" s="43" t="s">
        <v>1</v>
      </c>
      <c r="D1082" s="70" t="s">
        <v>2909</v>
      </c>
      <c r="E1082" s="103">
        <v>44837</v>
      </c>
      <c r="F1082" s="43" t="s">
        <v>38</v>
      </c>
      <c r="G1082" s="43">
        <v>2587</v>
      </c>
      <c r="H1082" s="167">
        <v>192958.5</v>
      </c>
      <c r="I1082" s="152">
        <v>44894</v>
      </c>
      <c r="J1082" s="358" t="s">
        <v>3440</v>
      </c>
      <c r="K1082" s="178" t="s">
        <v>3441</v>
      </c>
      <c r="L1082" s="97" t="s">
        <v>2903</v>
      </c>
      <c r="M1082" s="103"/>
      <c r="N1082" s="70" t="s">
        <v>2908</v>
      </c>
      <c r="O1082" s="70" t="s">
        <v>68</v>
      </c>
      <c r="P1082" s="43">
        <v>400</v>
      </c>
      <c r="Q1082" s="43">
        <v>65.781649999999999</v>
      </c>
      <c r="R1082" s="42">
        <f>P1082*Q1082</f>
        <v>26312.66</v>
      </c>
      <c r="S1082" s="43" t="s">
        <v>1915</v>
      </c>
      <c r="T1082" s="133"/>
      <c r="U1082" s="133">
        <f t="shared" si="490"/>
        <v>26312.66</v>
      </c>
      <c r="V1082" s="133" t="str">
        <f t="shared" ref="V1082:AC1082" si="491">IF($S1082=V$15,$R1081,"  ")</f>
        <v xml:space="preserve">  </v>
      </c>
      <c r="W1082" s="133"/>
      <c r="X1082" s="133"/>
      <c r="Y1082" s="133"/>
      <c r="Z1082" s="133" t="str">
        <f t="shared" si="491"/>
        <v xml:space="preserve">  </v>
      </c>
      <c r="AA1082" s="133" t="str">
        <f t="shared" si="491"/>
        <v xml:space="preserve">  </v>
      </c>
      <c r="AB1082" s="133" t="str">
        <f t="shared" si="491"/>
        <v xml:space="preserve">  </v>
      </c>
      <c r="AC1082" s="133" t="str">
        <f t="shared" si="491"/>
        <v xml:space="preserve">  </v>
      </c>
      <c r="AD1082" s="133"/>
      <c r="AE1082" s="133"/>
      <c r="AF1082" s="133" t="str">
        <f>IF($S1082=AF$15,$R1081,"  ")</f>
        <v xml:space="preserve">  </v>
      </c>
      <c r="AG1082" s="133"/>
      <c r="AH1082" s="133"/>
      <c r="AI1082" s="183">
        <f t="shared" si="486"/>
        <v>26312.66</v>
      </c>
      <c r="AJ1082" s="43"/>
      <c r="AK1082" s="71">
        <v>2717</v>
      </c>
      <c r="AL1082" s="42">
        <f t="shared" si="488"/>
        <v>26312.66</v>
      </c>
      <c r="AM1082" s="43" t="s">
        <v>311</v>
      </c>
      <c r="AN1082" s="248">
        <v>44866</v>
      </c>
      <c r="AO1082" s="82"/>
    </row>
    <row r="1083" spans="1:41" ht="72" hidden="1" customHeight="1">
      <c r="A1083" s="43">
        <v>21</v>
      </c>
      <c r="B1083" s="43">
        <v>7591</v>
      </c>
      <c r="C1083" s="43" t="s">
        <v>1</v>
      </c>
      <c r="D1083" s="70" t="s">
        <v>2909</v>
      </c>
      <c r="E1083" s="103">
        <v>44860</v>
      </c>
      <c r="F1083" s="43" t="s">
        <v>38</v>
      </c>
      <c r="G1083" s="43">
        <v>2781</v>
      </c>
      <c r="H1083" s="167">
        <v>2640</v>
      </c>
      <c r="I1083" s="152">
        <v>44887</v>
      </c>
      <c r="J1083" s="358" t="s">
        <v>3442</v>
      </c>
      <c r="K1083" s="178" t="s">
        <v>3443</v>
      </c>
      <c r="L1083" s="97" t="s">
        <v>2989</v>
      </c>
      <c r="M1083" s="103"/>
      <c r="N1083" s="70" t="s">
        <v>2911</v>
      </c>
      <c r="O1083" s="70" t="s">
        <v>83</v>
      </c>
      <c r="P1083" s="199">
        <v>1</v>
      </c>
      <c r="Q1083" s="236">
        <v>110</v>
      </c>
      <c r="R1083" s="42">
        <f t="shared" si="487"/>
        <v>110</v>
      </c>
      <c r="S1083" s="43" t="s">
        <v>1915</v>
      </c>
      <c r="T1083" s="133"/>
      <c r="U1083" s="133">
        <f t="shared" si="490"/>
        <v>110</v>
      </c>
      <c r="V1083" s="133" t="str">
        <f t="shared" si="485"/>
        <v xml:space="preserve">  </v>
      </c>
      <c r="W1083" s="133"/>
      <c r="X1083" s="133"/>
      <c r="Y1083" s="133"/>
      <c r="Z1083" s="133" t="str">
        <f t="shared" si="485"/>
        <v xml:space="preserve">  </v>
      </c>
      <c r="AA1083" s="133" t="str">
        <f t="shared" si="485"/>
        <v xml:space="preserve">  </v>
      </c>
      <c r="AB1083" s="133" t="str">
        <f t="shared" si="485"/>
        <v xml:space="preserve">  </v>
      </c>
      <c r="AC1083" s="133" t="str">
        <f t="shared" si="485"/>
        <v xml:space="preserve">  </v>
      </c>
      <c r="AD1083" s="133"/>
      <c r="AE1083" s="133"/>
      <c r="AF1083" s="133" t="str">
        <f t="shared" si="485"/>
        <v xml:space="preserve">  </v>
      </c>
      <c r="AG1083" s="133"/>
      <c r="AH1083" s="133"/>
      <c r="AI1083" s="183">
        <f t="shared" si="486"/>
        <v>110</v>
      </c>
      <c r="AJ1083" s="43"/>
      <c r="AK1083" s="71">
        <v>2813</v>
      </c>
      <c r="AL1083" s="42">
        <f t="shared" si="488"/>
        <v>110</v>
      </c>
      <c r="AM1083" s="43" t="s">
        <v>311</v>
      </c>
      <c r="AN1083" s="248">
        <v>44866</v>
      </c>
      <c r="AO1083" s="82"/>
    </row>
    <row r="1084" spans="1:41" ht="81" hidden="1" customHeight="1">
      <c r="A1084" s="43">
        <v>22</v>
      </c>
      <c r="B1084" s="43">
        <v>7591</v>
      </c>
      <c r="C1084" s="43" t="s">
        <v>1</v>
      </c>
      <c r="D1084" s="70" t="s">
        <v>2909</v>
      </c>
      <c r="E1084" s="103">
        <v>44860</v>
      </c>
      <c r="F1084" s="43" t="s">
        <v>38</v>
      </c>
      <c r="G1084" s="43">
        <v>2781</v>
      </c>
      <c r="H1084" s="167">
        <v>2640</v>
      </c>
      <c r="I1084" s="152">
        <v>44887</v>
      </c>
      <c r="J1084" s="358" t="s">
        <v>3442</v>
      </c>
      <c r="K1084" s="178" t="s">
        <v>3443</v>
      </c>
      <c r="L1084" s="97" t="s">
        <v>2989</v>
      </c>
      <c r="M1084" s="103"/>
      <c r="N1084" s="70" t="s">
        <v>2912</v>
      </c>
      <c r="O1084" s="70" t="s">
        <v>86</v>
      </c>
      <c r="P1084" s="199">
        <v>150</v>
      </c>
      <c r="Q1084" s="236">
        <v>12</v>
      </c>
      <c r="R1084" s="42">
        <f t="shared" si="487"/>
        <v>1800</v>
      </c>
      <c r="S1084" s="43" t="s">
        <v>1915</v>
      </c>
      <c r="T1084" s="133"/>
      <c r="U1084" s="133">
        <f t="shared" si="490"/>
        <v>1800</v>
      </c>
      <c r="V1084" s="133" t="str">
        <f t="shared" si="485"/>
        <v xml:space="preserve">  </v>
      </c>
      <c r="W1084" s="133"/>
      <c r="X1084" s="133"/>
      <c r="Y1084" s="133"/>
      <c r="Z1084" s="133" t="str">
        <f t="shared" si="485"/>
        <v xml:space="preserve">  </v>
      </c>
      <c r="AA1084" s="133" t="str">
        <f t="shared" si="485"/>
        <v xml:space="preserve">  </v>
      </c>
      <c r="AB1084" s="133" t="str">
        <f t="shared" si="485"/>
        <v xml:space="preserve">  </v>
      </c>
      <c r="AC1084" s="133" t="str">
        <f t="shared" si="485"/>
        <v xml:space="preserve">  </v>
      </c>
      <c r="AD1084" s="133"/>
      <c r="AE1084" s="133"/>
      <c r="AF1084" s="133" t="str">
        <f t="shared" si="485"/>
        <v xml:space="preserve">  </v>
      </c>
      <c r="AG1084" s="133"/>
      <c r="AH1084" s="133"/>
      <c r="AI1084" s="183">
        <f t="shared" si="486"/>
        <v>1800</v>
      </c>
      <c r="AJ1084" s="43"/>
      <c r="AK1084" s="71">
        <v>2813</v>
      </c>
      <c r="AL1084" s="42">
        <f t="shared" si="488"/>
        <v>1800</v>
      </c>
      <c r="AM1084" s="43" t="s">
        <v>311</v>
      </c>
      <c r="AN1084" s="248">
        <v>44866</v>
      </c>
      <c r="AO1084" s="82"/>
    </row>
    <row r="1085" spans="1:41" ht="30" hidden="1">
      <c r="A1085" s="43">
        <v>23</v>
      </c>
      <c r="B1085" s="43">
        <v>7591</v>
      </c>
      <c r="C1085" s="43" t="s">
        <v>1</v>
      </c>
      <c r="D1085" s="70" t="s">
        <v>2909</v>
      </c>
      <c r="E1085" s="103">
        <v>44860</v>
      </c>
      <c r="F1085" s="43" t="s">
        <v>38</v>
      </c>
      <c r="G1085" s="43">
        <v>2781</v>
      </c>
      <c r="H1085" s="167">
        <v>2640</v>
      </c>
      <c r="I1085" s="152">
        <v>44887</v>
      </c>
      <c r="J1085" s="358" t="s">
        <v>3442</v>
      </c>
      <c r="K1085" s="178" t="s">
        <v>3443</v>
      </c>
      <c r="L1085" s="97" t="s">
        <v>2989</v>
      </c>
      <c r="M1085" s="103"/>
      <c r="N1085" s="70" t="s">
        <v>2913</v>
      </c>
      <c r="O1085" s="70" t="s">
        <v>68</v>
      </c>
      <c r="P1085" s="115">
        <v>2</v>
      </c>
      <c r="Q1085" s="236">
        <v>90</v>
      </c>
      <c r="R1085" s="42">
        <f t="shared" si="487"/>
        <v>180</v>
      </c>
      <c r="S1085" s="43" t="s">
        <v>1915</v>
      </c>
      <c r="T1085" s="133" t="str">
        <f t="shared" si="485"/>
        <v xml:space="preserve">  </v>
      </c>
      <c r="U1085" s="133">
        <f t="shared" si="490"/>
        <v>180</v>
      </c>
      <c r="V1085" s="133" t="str">
        <f t="shared" si="485"/>
        <v xml:space="preserve">  </v>
      </c>
      <c r="W1085" s="133"/>
      <c r="X1085" s="133"/>
      <c r="Y1085" s="133"/>
      <c r="Z1085" s="133" t="str">
        <f t="shared" si="485"/>
        <v xml:space="preserve">  </v>
      </c>
      <c r="AA1085" s="133" t="str">
        <f t="shared" si="485"/>
        <v xml:space="preserve">  </v>
      </c>
      <c r="AB1085" s="133" t="str">
        <f t="shared" si="485"/>
        <v xml:space="preserve">  </v>
      </c>
      <c r="AC1085" s="133" t="str">
        <f t="shared" si="485"/>
        <v xml:space="preserve">  </v>
      </c>
      <c r="AD1085" s="133" t="str">
        <f t="shared" si="485"/>
        <v xml:space="preserve">  </v>
      </c>
      <c r="AE1085" s="133"/>
      <c r="AF1085" s="133" t="str">
        <f t="shared" si="485"/>
        <v xml:space="preserve">  </v>
      </c>
      <c r="AG1085" s="133" t="str">
        <f t="shared" si="485"/>
        <v xml:space="preserve">  </v>
      </c>
      <c r="AH1085" s="133" t="str">
        <f t="shared" si="485"/>
        <v xml:space="preserve">  </v>
      </c>
      <c r="AI1085" s="183">
        <f t="shared" si="486"/>
        <v>180</v>
      </c>
      <c r="AJ1085" s="43"/>
      <c r="AK1085" s="306">
        <v>2813</v>
      </c>
      <c r="AL1085" s="42">
        <f t="shared" si="488"/>
        <v>180</v>
      </c>
      <c r="AM1085" s="43" t="s">
        <v>311</v>
      </c>
      <c r="AN1085" s="248">
        <v>44866</v>
      </c>
      <c r="AO1085" s="82"/>
    </row>
    <row r="1086" spans="1:41" ht="30" hidden="1">
      <c r="A1086" s="43">
        <v>24</v>
      </c>
      <c r="B1086" s="43">
        <v>7591</v>
      </c>
      <c r="C1086" s="43" t="s">
        <v>1</v>
      </c>
      <c r="D1086" s="70" t="s">
        <v>2909</v>
      </c>
      <c r="E1086" s="103">
        <v>44860</v>
      </c>
      <c r="F1086" s="43" t="s">
        <v>38</v>
      </c>
      <c r="G1086" s="43">
        <v>2781</v>
      </c>
      <c r="H1086" s="167">
        <v>2640</v>
      </c>
      <c r="I1086" s="152">
        <v>44887</v>
      </c>
      <c r="J1086" s="358" t="s">
        <v>3442</v>
      </c>
      <c r="K1086" s="178" t="s">
        <v>3443</v>
      </c>
      <c r="L1086" s="97" t="s">
        <v>2989</v>
      </c>
      <c r="M1086" s="103"/>
      <c r="N1086" s="70" t="s">
        <v>2914</v>
      </c>
      <c r="O1086" s="70" t="s">
        <v>68</v>
      </c>
      <c r="P1086" s="115">
        <v>2</v>
      </c>
      <c r="Q1086" s="236">
        <v>75</v>
      </c>
      <c r="R1086" s="42">
        <f t="shared" si="487"/>
        <v>150</v>
      </c>
      <c r="S1086" s="43" t="s">
        <v>1915</v>
      </c>
      <c r="T1086" s="133" t="str">
        <f t="shared" si="485"/>
        <v xml:space="preserve">  </v>
      </c>
      <c r="U1086" s="133">
        <f t="shared" si="490"/>
        <v>150</v>
      </c>
      <c r="V1086" s="133" t="str">
        <f t="shared" si="485"/>
        <v xml:space="preserve">  </v>
      </c>
      <c r="W1086" s="133"/>
      <c r="X1086" s="133"/>
      <c r="Y1086" s="133"/>
      <c r="Z1086" s="133" t="str">
        <f t="shared" si="485"/>
        <v xml:space="preserve">  </v>
      </c>
      <c r="AA1086" s="133" t="str">
        <f t="shared" si="485"/>
        <v xml:space="preserve">  </v>
      </c>
      <c r="AB1086" s="133" t="str">
        <f t="shared" si="485"/>
        <v xml:space="preserve">  </v>
      </c>
      <c r="AC1086" s="133" t="str">
        <f t="shared" si="485"/>
        <v xml:space="preserve">  </v>
      </c>
      <c r="AD1086" s="133" t="str">
        <f t="shared" si="485"/>
        <v xml:space="preserve">  </v>
      </c>
      <c r="AE1086" s="133"/>
      <c r="AF1086" s="133" t="str">
        <f t="shared" si="485"/>
        <v xml:space="preserve">  </v>
      </c>
      <c r="AG1086" s="133" t="str">
        <f t="shared" si="485"/>
        <v xml:space="preserve">  </v>
      </c>
      <c r="AH1086" s="133" t="str">
        <f t="shared" si="485"/>
        <v xml:space="preserve">  </v>
      </c>
      <c r="AI1086" s="183">
        <f t="shared" si="486"/>
        <v>150</v>
      </c>
      <c r="AJ1086" s="43"/>
      <c r="AK1086" s="306">
        <v>2813</v>
      </c>
      <c r="AL1086" s="42">
        <f t="shared" si="488"/>
        <v>150</v>
      </c>
      <c r="AM1086" s="43" t="s">
        <v>311</v>
      </c>
      <c r="AN1086" s="248">
        <v>44866</v>
      </c>
      <c r="AO1086" s="82"/>
    </row>
    <row r="1087" spans="1:41" ht="30" hidden="1">
      <c r="A1087" s="43">
        <v>25</v>
      </c>
      <c r="B1087" s="43"/>
      <c r="C1087" s="43" t="s">
        <v>1</v>
      </c>
      <c r="D1087" s="70" t="s">
        <v>2909</v>
      </c>
      <c r="E1087" s="103">
        <v>44860</v>
      </c>
      <c r="F1087" s="43" t="s">
        <v>38</v>
      </c>
      <c r="G1087" s="43">
        <v>2781</v>
      </c>
      <c r="H1087" s="167">
        <v>2640</v>
      </c>
      <c r="I1087" s="152">
        <v>44887</v>
      </c>
      <c r="J1087" s="358" t="s">
        <v>3442</v>
      </c>
      <c r="K1087" s="178" t="s">
        <v>3443</v>
      </c>
      <c r="L1087" s="97" t="s">
        <v>2989</v>
      </c>
      <c r="M1087" s="103"/>
      <c r="N1087" s="70" t="s">
        <v>2988</v>
      </c>
      <c r="O1087" s="70" t="s">
        <v>68</v>
      </c>
      <c r="P1087" s="115">
        <v>2</v>
      </c>
      <c r="Q1087" s="236">
        <v>50</v>
      </c>
      <c r="R1087" s="42">
        <f t="shared" si="487"/>
        <v>100</v>
      </c>
      <c r="S1087" s="43" t="s">
        <v>1915</v>
      </c>
      <c r="T1087" s="133"/>
      <c r="U1087" s="133">
        <f t="shared" si="490"/>
        <v>100</v>
      </c>
      <c r="V1087" s="133"/>
      <c r="W1087" s="133"/>
      <c r="X1087" s="133"/>
      <c r="Y1087" s="133"/>
      <c r="Z1087" s="133"/>
      <c r="AA1087" s="133"/>
      <c r="AB1087" s="133"/>
      <c r="AC1087" s="133"/>
      <c r="AD1087" s="133"/>
      <c r="AE1087" s="133"/>
      <c r="AF1087" s="133"/>
      <c r="AG1087" s="133"/>
      <c r="AH1087" s="133"/>
      <c r="AI1087" s="183">
        <f t="shared" si="486"/>
        <v>100</v>
      </c>
      <c r="AJ1087" s="43"/>
      <c r="AK1087" s="306">
        <v>2813</v>
      </c>
      <c r="AL1087" s="42">
        <f t="shared" si="488"/>
        <v>100</v>
      </c>
      <c r="AM1087" s="43"/>
      <c r="AN1087" s="248">
        <v>44866</v>
      </c>
      <c r="AO1087" s="82"/>
    </row>
    <row r="1088" spans="1:41" ht="27" hidden="1" customHeight="1">
      <c r="A1088" s="43">
        <v>26</v>
      </c>
      <c r="B1088" s="43">
        <v>7591</v>
      </c>
      <c r="C1088" s="43" t="s">
        <v>1</v>
      </c>
      <c r="D1088" s="70" t="s">
        <v>2909</v>
      </c>
      <c r="E1088" s="103">
        <v>44860</v>
      </c>
      <c r="F1088" s="43" t="s">
        <v>38</v>
      </c>
      <c r="G1088" s="43">
        <v>2781</v>
      </c>
      <c r="H1088" s="167">
        <v>2640</v>
      </c>
      <c r="I1088" s="152">
        <v>44887</v>
      </c>
      <c r="J1088" s="358" t="s">
        <v>3442</v>
      </c>
      <c r="K1088" s="178" t="s">
        <v>3443</v>
      </c>
      <c r="L1088" s="97" t="s">
        <v>2989</v>
      </c>
      <c r="M1088" s="103"/>
      <c r="N1088" s="70" t="s">
        <v>2915</v>
      </c>
      <c r="O1088" s="70" t="s">
        <v>68</v>
      </c>
      <c r="P1088" s="115">
        <v>2</v>
      </c>
      <c r="Q1088" s="236">
        <v>75</v>
      </c>
      <c r="R1088" s="42">
        <f t="shared" si="487"/>
        <v>150</v>
      </c>
      <c r="S1088" s="43" t="s">
        <v>1915</v>
      </c>
      <c r="T1088" s="133" t="str">
        <f t="shared" si="485"/>
        <v xml:space="preserve">  </v>
      </c>
      <c r="U1088" s="133">
        <f t="shared" si="490"/>
        <v>150</v>
      </c>
      <c r="V1088" s="133" t="str">
        <f t="shared" si="485"/>
        <v xml:space="preserve">  </v>
      </c>
      <c r="W1088" s="133"/>
      <c r="X1088" s="133"/>
      <c r="Y1088" s="133"/>
      <c r="Z1088" s="133" t="str">
        <f t="shared" si="485"/>
        <v xml:space="preserve">  </v>
      </c>
      <c r="AA1088" s="133" t="str">
        <f t="shared" si="485"/>
        <v xml:space="preserve">  </v>
      </c>
      <c r="AB1088" s="133" t="str">
        <f t="shared" si="485"/>
        <v xml:space="preserve">  </v>
      </c>
      <c r="AC1088" s="133" t="str">
        <f t="shared" si="485"/>
        <v xml:space="preserve">  </v>
      </c>
      <c r="AD1088" s="133" t="str">
        <f t="shared" si="485"/>
        <v xml:space="preserve">  </v>
      </c>
      <c r="AE1088" s="133"/>
      <c r="AF1088" s="133" t="str">
        <f t="shared" si="485"/>
        <v xml:space="preserve">  </v>
      </c>
      <c r="AG1088" s="133" t="str">
        <f t="shared" si="485"/>
        <v xml:space="preserve">  </v>
      </c>
      <c r="AH1088" s="133" t="str">
        <f t="shared" si="485"/>
        <v xml:space="preserve">  </v>
      </c>
      <c r="AI1088" s="183">
        <f t="shared" si="486"/>
        <v>150</v>
      </c>
      <c r="AJ1088" s="43"/>
      <c r="AK1088" s="306">
        <v>2813</v>
      </c>
      <c r="AL1088" s="42">
        <f t="shared" si="488"/>
        <v>150</v>
      </c>
      <c r="AM1088" s="43" t="s">
        <v>311</v>
      </c>
      <c r="AN1088" s="248">
        <v>44866</v>
      </c>
      <c r="AO1088" s="82"/>
    </row>
    <row r="1089" spans="1:41" ht="27" hidden="1" customHeight="1">
      <c r="A1089" s="43">
        <v>27</v>
      </c>
      <c r="B1089" s="43">
        <v>7591</v>
      </c>
      <c r="C1089" s="43" t="s">
        <v>1</v>
      </c>
      <c r="D1089" s="70" t="s">
        <v>2909</v>
      </c>
      <c r="E1089" s="103">
        <v>44860</v>
      </c>
      <c r="F1089" s="43" t="s">
        <v>38</v>
      </c>
      <c r="G1089" s="43">
        <v>2781</v>
      </c>
      <c r="H1089" s="167">
        <v>2640</v>
      </c>
      <c r="I1089" s="152">
        <v>44887</v>
      </c>
      <c r="J1089" s="358" t="s">
        <v>3442</v>
      </c>
      <c r="K1089" s="178" t="s">
        <v>3443</v>
      </c>
      <c r="L1089" s="97" t="s">
        <v>2989</v>
      </c>
      <c r="M1089" s="103"/>
      <c r="N1089" s="70" t="s">
        <v>2916</v>
      </c>
      <c r="O1089" s="70" t="s">
        <v>68</v>
      </c>
      <c r="P1089" s="115">
        <v>2</v>
      </c>
      <c r="Q1089" s="236">
        <v>75</v>
      </c>
      <c r="R1089" s="42">
        <f t="shared" si="487"/>
        <v>150</v>
      </c>
      <c r="S1089" s="43" t="s">
        <v>1915</v>
      </c>
      <c r="T1089" s="133" t="str">
        <f t="shared" si="485"/>
        <v xml:space="preserve">  </v>
      </c>
      <c r="U1089" s="133">
        <f t="shared" si="490"/>
        <v>150</v>
      </c>
      <c r="V1089" s="133" t="str">
        <f t="shared" si="485"/>
        <v xml:space="preserve">  </v>
      </c>
      <c r="W1089" s="133"/>
      <c r="X1089" s="133"/>
      <c r="Y1089" s="133"/>
      <c r="Z1089" s="133" t="str">
        <f t="shared" si="485"/>
        <v xml:space="preserve">  </v>
      </c>
      <c r="AA1089" s="133" t="str">
        <f t="shared" si="485"/>
        <v xml:space="preserve">  </v>
      </c>
      <c r="AB1089" s="133" t="str">
        <f t="shared" si="485"/>
        <v xml:space="preserve">  </v>
      </c>
      <c r="AC1089" s="133" t="str">
        <f t="shared" si="485"/>
        <v xml:space="preserve">  </v>
      </c>
      <c r="AD1089" s="133" t="str">
        <f t="shared" si="485"/>
        <v xml:space="preserve">  </v>
      </c>
      <c r="AE1089" s="133"/>
      <c r="AF1089" s="133" t="str">
        <f t="shared" si="485"/>
        <v xml:space="preserve">  </v>
      </c>
      <c r="AG1089" s="133" t="str">
        <f t="shared" si="485"/>
        <v xml:space="preserve">  </v>
      </c>
      <c r="AH1089" s="133" t="str">
        <f t="shared" si="485"/>
        <v xml:space="preserve">  </v>
      </c>
      <c r="AI1089" s="183">
        <f t="shared" si="486"/>
        <v>150</v>
      </c>
      <c r="AJ1089" s="43"/>
      <c r="AK1089" s="306">
        <v>2813</v>
      </c>
      <c r="AL1089" s="42">
        <f t="shared" si="488"/>
        <v>150</v>
      </c>
      <c r="AM1089" s="43" t="s">
        <v>311</v>
      </c>
      <c r="AN1089" s="248">
        <v>44866</v>
      </c>
      <c r="AO1089" s="82"/>
    </row>
    <row r="1090" spans="1:41" ht="36.75" hidden="1" customHeight="1">
      <c r="A1090" s="43">
        <v>28</v>
      </c>
      <c r="B1090" s="43">
        <v>7635</v>
      </c>
      <c r="C1090" s="43" t="s">
        <v>1</v>
      </c>
      <c r="D1090" s="70" t="s">
        <v>2909</v>
      </c>
      <c r="E1090" s="103">
        <v>44813</v>
      </c>
      <c r="F1090" s="43" t="s">
        <v>38</v>
      </c>
      <c r="G1090" s="43">
        <v>2790</v>
      </c>
      <c r="H1090" s="43"/>
      <c r="I1090" s="103"/>
      <c r="J1090" s="56"/>
      <c r="K1090" s="70">
        <v>20609240483</v>
      </c>
      <c r="L1090" s="97" t="s">
        <v>2917</v>
      </c>
      <c r="M1090" s="103"/>
      <c r="N1090" s="70" t="s">
        <v>2918</v>
      </c>
      <c r="O1090" s="70" t="s">
        <v>68</v>
      </c>
      <c r="P1090" s="115">
        <v>100</v>
      </c>
      <c r="Q1090" s="236">
        <v>8.0830000000000002</v>
      </c>
      <c r="R1090" s="42">
        <f t="shared" si="487"/>
        <v>808.30000000000007</v>
      </c>
      <c r="S1090" s="43" t="s">
        <v>1915</v>
      </c>
      <c r="T1090" s="133" t="str">
        <f t="shared" si="485"/>
        <v xml:space="preserve">  </v>
      </c>
      <c r="U1090" s="133">
        <f t="shared" si="490"/>
        <v>808.30000000000007</v>
      </c>
      <c r="V1090" s="133" t="str">
        <f t="shared" si="485"/>
        <v xml:space="preserve">  </v>
      </c>
      <c r="W1090" s="133"/>
      <c r="X1090" s="133"/>
      <c r="Y1090" s="133"/>
      <c r="Z1090" s="133" t="str">
        <f t="shared" si="485"/>
        <v xml:space="preserve">  </v>
      </c>
      <c r="AA1090" s="133" t="str">
        <f t="shared" si="485"/>
        <v xml:space="preserve">  </v>
      </c>
      <c r="AB1090" s="133" t="str">
        <f t="shared" si="485"/>
        <v xml:space="preserve">  </v>
      </c>
      <c r="AC1090" s="133" t="str">
        <f t="shared" si="485"/>
        <v xml:space="preserve">  </v>
      </c>
      <c r="AD1090" s="133" t="str">
        <f t="shared" si="485"/>
        <v xml:space="preserve">  </v>
      </c>
      <c r="AE1090" s="133"/>
      <c r="AF1090" s="133" t="str">
        <f t="shared" si="485"/>
        <v xml:space="preserve">  </v>
      </c>
      <c r="AG1090" s="133" t="str">
        <f t="shared" si="485"/>
        <v xml:space="preserve">  </v>
      </c>
      <c r="AH1090" s="133" t="str">
        <f t="shared" si="485"/>
        <v xml:space="preserve">  </v>
      </c>
      <c r="AI1090" s="183">
        <f t="shared" si="486"/>
        <v>808.30000000000007</v>
      </c>
      <c r="AJ1090" s="43"/>
      <c r="AK1090" s="306">
        <v>2721</v>
      </c>
      <c r="AL1090" s="42">
        <f t="shared" si="488"/>
        <v>808.30000000000007</v>
      </c>
      <c r="AM1090" s="43" t="s">
        <v>311</v>
      </c>
      <c r="AN1090" s="248">
        <v>44866</v>
      </c>
      <c r="AO1090" s="82"/>
    </row>
    <row r="1091" spans="1:41" ht="15.75" hidden="1" customHeight="1">
      <c r="A1091" s="43">
        <v>29</v>
      </c>
      <c r="B1091" s="43">
        <v>7666</v>
      </c>
      <c r="C1091" s="43" t="s">
        <v>1</v>
      </c>
      <c r="D1091" s="70" t="s">
        <v>2909</v>
      </c>
      <c r="E1091" s="103">
        <v>44862</v>
      </c>
      <c r="F1091" s="43" t="s">
        <v>38</v>
      </c>
      <c r="G1091" s="213">
        <v>2812</v>
      </c>
      <c r="H1091" s="167">
        <v>17371.96</v>
      </c>
      <c r="I1091" s="152">
        <v>44887</v>
      </c>
      <c r="J1091" s="358" t="s">
        <v>3444</v>
      </c>
      <c r="K1091" s="178" t="s">
        <v>3445</v>
      </c>
      <c r="L1091" s="97" t="s">
        <v>2919</v>
      </c>
      <c r="M1091" s="103"/>
      <c r="N1091" s="70" t="s">
        <v>2920</v>
      </c>
      <c r="O1091" s="70" t="s">
        <v>68</v>
      </c>
      <c r="P1091" s="116">
        <v>70</v>
      </c>
      <c r="Q1091" s="199">
        <v>20.178000000000001</v>
      </c>
      <c r="R1091" s="42">
        <f t="shared" si="487"/>
        <v>1412.46</v>
      </c>
      <c r="S1091" s="43" t="s">
        <v>1915</v>
      </c>
      <c r="T1091" s="133" t="str">
        <f t="shared" si="485"/>
        <v xml:space="preserve">  </v>
      </c>
      <c r="U1091" s="133">
        <f t="shared" si="490"/>
        <v>1412.46</v>
      </c>
      <c r="V1091" s="133" t="str">
        <f t="shared" si="485"/>
        <v xml:space="preserve">  </v>
      </c>
      <c r="W1091" s="133"/>
      <c r="X1091" s="133"/>
      <c r="Y1091" s="133"/>
      <c r="Z1091" s="133" t="str">
        <f t="shared" si="485"/>
        <v xml:space="preserve">  </v>
      </c>
      <c r="AA1091" s="133" t="str">
        <f t="shared" si="485"/>
        <v xml:space="preserve">  </v>
      </c>
      <c r="AB1091" s="133" t="str">
        <f t="shared" si="485"/>
        <v xml:space="preserve">  </v>
      </c>
      <c r="AC1091" s="133" t="str">
        <f t="shared" si="485"/>
        <v xml:space="preserve">  </v>
      </c>
      <c r="AD1091" s="133" t="str">
        <f t="shared" si="485"/>
        <v xml:space="preserve">  </v>
      </c>
      <c r="AE1091" s="133"/>
      <c r="AF1091" s="133" t="str">
        <f t="shared" si="485"/>
        <v xml:space="preserve">  </v>
      </c>
      <c r="AG1091" s="133" t="str">
        <f t="shared" si="485"/>
        <v xml:space="preserve">  </v>
      </c>
      <c r="AH1091" s="133" t="str">
        <f t="shared" si="485"/>
        <v xml:space="preserve">  </v>
      </c>
      <c r="AI1091" s="183">
        <f t="shared" si="486"/>
        <v>1412.46</v>
      </c>
      <c r="AJ1091" s="43"/>
      <c r="AK1091" s="306">
        <v>2786</v>
      </c>
      <c r="AL1091" s="42">
        <f t="shared" si="488"/>
        <v>1412.46</v>
      </c>
      <c r="AM1091" s="43" t="s">
        <v>311</v>
      </c>
      <c r="AN1091" s="248">
        <v>44866</v>
      </c>
      <c r="AO1091" s="82"/>
    </row>
    <row r="1092" spans="1:41" ht="15.75" hidden="1" customHeight="1">
      <c r="A1092" s="43">
        <v>30</v>
      </c>
      <c r="B1092" s="43">
        <v>7666</v>
      </c>
      <c r="C1092" s="43" t="s">
        <v>1</v>
      </c>
      <c r="D1092" s="70" t="s">
        <v>2909</v>
      </c>
      <c r="E1092" s="103">
        <v>44862</v>
      </c>
      <c r="F1092" s="43" t="s">
        <v>38</v>
      </c>
      <c r="G1092" s="43">
        <v>2812</v>
      </c>
      <c r="H1092" s="167">
        <v>17371.96</v>
      </c>
      <c r="I1092" s="152">
        <v>44887</v>
      </c>
      <c r="J1092" s="358" t="s">
        <v>3444</v>
      </c>
      <c r="K1092" s="178" t="s">
        <v>3445</v>
      </c>
      <c r="L1092" s="97" t="s">
        <v>2919</v>
      </c>
      <c r="M1092" s="103"/>
      <c r="N1092" s="70" t="s">
        <v>2921</v>
      </c>
      <c r="O1092" s="70" t="s">
        <v>68</v>
      </c>
      <c r="P1092" s="116">
        <v>115</v>
      </c>
      <c r="Q1092" s="199">
        <v>16.992000000000001</v>
      </c>
      <c r="R1092" s="42">
        <f t="shared" si="487"/>
        <v>1954.0800000000002</v>
      </c>
      <c r="S1092" s="43" t="s">
        <v>1915</v>
      </c>
      <c r="T1092" s="133" t="str">
        <f t="shared" ref="T1092:AH1116" si="492">IF($S1092=T$15,$R1092,"  ")</f>
        <v xml:space="preserve">  </v>
      </c>
      <c r="U1092" s="133">
        <f t="shared" si="490"/>
        <v>1954.0800000000002</v>
      </c>
      <c r="V1092" s="133" t="str">
        <f t="shared" si="492"/>
        <v xml:space="preserve">  </v>
      </c>
      <c r="W1092" s="133"/>
      <c r="X1092" s="133"/>
      <c r="Y1092" s="133"/>
      <c r="Z1092" s="133" t="str">
        <f t="shared" si="492"/>
        <v xml:space="preserve">  </v>
      </c>
      <c r="AA1092" s="133" t="str">
        <f t="shared" si="492"/>
        <v xml:space="preserve">  </v>
      </c>
      <c r="AB1092" s="133" t="str">
        <f t="shared" si="492"/>
        <v xml:space="preserve">  </v>
      </c>
      <c r="AC1092" s="133" t="str">
        <f t="shared" si="492"/>
        <v xml:space="preserve">  </v>
      </c>
      <c r="AD1092" s="133" t="str">
        <f t="shared" si="492"/>
        <v xml:space="preserve">  </v>
      </c>
      <c r="AE1092" s="133"/>
      <c r="AF1092" s="133" t="str">
        <f t="shared" si="492"/>
        <v xml:space="preserve">  </v>
      </c>
      <c r="AG1092" s="133" t="str">
        <f t="shared" si="492"/>
        <v xml:space="preserve">  </v>
      </c>
      <c r="AH1092" s="133" t="str">
        <f t="shared" si="492"/>
        <v xml:space="preserve">  </v>
      </c>
      <c r="AI1092" s="183">
        <f t="shared" si="486"/>
        <v>1954.0800000000002</v>
      </c>
      <c r="AJ1092" s="43"/>
      <c r="AK1092" s="306">
        <v>2786</v>
      </c>
      <c r="AL1092" s="42">
        <f t="shared" si="488"/>
        <v>1954.0800000000002</v>
      </c>
      <c r="AM1092" s="43" t="s">
        <v>311</v>
      </c>
      <c r="AN1092" s="248">
        <v>44866</v>
      </c>
      <c r="AO1092" s="82"/>
    </row>
    <row r="1093" spans="1:41" ht="15.75" hidden="1" customHeight="1">
      <c r="A1093" s="43">
        <v>31</v>
      </c>
      <c r="B1093" s="43">
        <v>7666</v>
      </c>
      <c r="C1093" s="43" t="s">
        <v>1</v>
      </c>
      <c r="D1093" s="70" t="s">
        <v>2909</v>
      </c>
      <c r="E1093" s="103">
        <v>44862</v>
      </c>
      <c r="F1093" s="43" t="s">
        <v>38</v>
      </c>
      <c r="G1093" s="43">
        <v>2812</v>
      </c>
      <c r="H1093" s="167">
        <v>17371.96</v>
      </c>
      <c r="I1093" s="152">
        <v>44887</v>
      </c>
      <c r="J1093" s="358" t="s">
        <v>3444</v>
      </c>
      <c r="K1093" s="178" t="s">
        <v>3445</v>
      </c>
      <c r="L1093" s="97" t="s">
        <v>2919</v>
      </c>
      <c r="M1093" s="103"/>
      <c r="N1093" s="70" t="s">
        <v>2922</v>
      </c>
      <c r="O1093" s="70" t="s">
        <v>68</v>
      </c>
      <c r="P1093" s="117">
        <v>415</v>
      </c>
      <c r="Q1093" s="117">
        <v>33.747999999999998</v>
      </c>
      <c r="R1093" s="42">
        <f t="shared" si="487"/>
        <v>14005.419999999998</v>
      </c>
      <c r="S1093" s="43" t="s">
        <v>1915</v>
      </c>
      <c r="T1093" s="133" t="str">
        <f t="shared" si="492"/>
        <v xml:space="preserve">  </v>
      </c>
      <c r="U1093" s="133">
        <f t="shared" si="490"/>
        <v>14005.419999999998</v>
      </c>
      <c r="V1093" s="133" t="str">
        <f t="shared" si="492"/>
        <v xml:space="preserve">  </v>
      </c>
      <c r="W1093" s="133"/>
      <c r="X1093" s="133"/>
      <c r="Y1093" s="133"/>
      <c r="Z1093" s="133" t="str">
        <f t="shared" si="492"/>
        <v xml:space="preserve">  </v>
      </c>
      <c r="AA1093" s="133" t="str">
        <f t="shared" si="492"/>
        <v xml:space="preserve">  </v>
      </c>
      <c r="AB1093" s="133" t="str">
        <f t="shared" si="492"/>
        <v xml:space="preserve">  </v>
      </c>
      <c r="AC1093" s="133" t="str">
        <f t="shared" si="492"/>
        <v xml:space="preserve">  </v>
      </c>
      <c r="AD1093" s="133" t="str">
        <f t="shared" si="492"/>
        <v xml:space="preserve">  </v>
      </c>
      <c r="AE1093" s="133"/>
      <c r="AF1093" s="133" t="str">
        <f t="shared" si="492"/>
        <v xml:space="preserve">  </v>
      </c>
      <c r="AG1093" s="133" t="str">
        <f t="shared" si="492"/>
        <v xml:space="preserve">  </v>
      </c>
      <c r="AH1093" s="133" t="str">
        <f t="shared" si="492"/>
        <v xml:space="preserve">  </v>
      </c>
      <c r="AI1093" s="183">
        <f t="shared" si="486"/>
        <v>14005.419999999998</v>
      </c>
      <c r="AJ1093" s="43"/>
      <c r="AK1093" s="306">
        <v>2786</v>
      </c>
      <c r="AL1093" s="42">
        <f t="shared" si="488"/>
        <v>14005.419999999998</v>
      </c>
      <c r="AM1093" s="43" t="s">
        <v>311</v>
      </c>
      <c r="AN1093" s="248">
        <v>44866</v>
      </c>
      <c r="AO1093" s="82"/>
    </row>
    <row r="1094" spans="1:41" ht="27" hidden="1" customHeight="1">
      <c r="A1094" s="43">
        <v>32</v>
      </c>
      <c r="B1094" s="43">
        <v>6983</v>
      </c>
      <c r="C1094" s="43" t="s">
        <v>1</v>
      </c>
      <c r="D1094" s="70" t="s">
        <v>2909</v>
      </c>
      <c r="E1094" s="103">
        <v>44834</v>
      </c>
      <c r="F1094" s="43" t="s">
        <v>38</v>
      </c>
      <c r="G1094" s="43">
        <v>2571</v>
      </c>
      <c r="H1094" s="167">
        <v>2601.5</v>
      </c>
      <c r="I1094" s="152">
        <v>44874</v>
      </c>
      <c r="J1094" s="358" t="s">
        <v>3446</v>
      </c>
      <c r="K1094" s="178" t="s">
        <v>2627</v>
      </c>
      <c r="L1094" s="97" t="s">
        <v>2628</v>
      </c>
      <c r="M1094" s="216"/>
      <c r="N1094" s="70" t="s">
        <v>2522</v>
      </c>
      <c r="O1094" s="43" t="s">
        <v>68</v>
      </c>
      <c r="P1094" s="117">
        <v>100</v>
      </c>
      <c r="Q1094" s="117">
        <v>14.5</v>
      </c>
      <c r="R1094" s="42">
        <f t="shared" si="487"/>
        <v>1450</v>
      </c>
      <c r="S1094" s="43" t="s">
        <v>1915</v>
      </c>
      <c r="T1094" s="133" t="str">
        <f t="shared" si="492"/>
        <v xml:space="preserve">  </v>
      </c>
      <c r="U1094" s="133">
        <f t="shared" si="490"/>
        <v>1450</v>
      </c>
      <c r="V1094" s="133" t="str">
        <f t="shared" si="492"/>
        <v xml:space="preserve">  </v>
      </c>
      <c r="W1094" s="133"/>
      <c r="X1094" s="133"/>
      <c r="Y1094" s="133"/>
      <c r="Z1094" s="133" t="str">
        <f t="shared" si="492"/>
        <v xml:space="preserve">  </v>
      </c>
      <c r="AA1094" s="133" t="str">
        <f t="shared" si="492"/>
        <v xml:space="preserve">  </v>
      </c>
      <c r="AB1094" s="133" t="str">
        <f t="shared" si="492"/>
        <v xml:space="preserve">  </v>
      </c>
      <c r="AC1094" s="133" t="str">
        <f t="shared" si="492"/>
        <v xml:space="preserve">  </v>
      </c>
      <c r="AD1094" s="133" t="str">
        <f t="shared" si="492"/>
        <v xml:space="preserve">  </v>
      </c>
      <c r="AE1094" s="133"/>
      <c r="AF1094" s="133" t="str">
        <f t="shared" si="492"/>
        <v xml:space="preserve">  </v>
      </c>
      <c r="AG1094" s="133" t="str">
        <f t="shared" si="492"/>
        <v xml:space="preserve">  </v>
      </c>
      <c r="AH1094" s="133" t="str">
        <f t="shared" si="492"/>
        <v xml:space="preserve">  </v>
      </c>
      <c r="AI1094" s="183">
        <f t="shared" si="486"/>
        <v>1450</v>
      </c>
      <c r="AJ1094" s="43"/>
      <c r="AK1094" s="43">
        <v>2530</v>
      </c>
      <c r="AL1094" s="42">
        <f t="shared" si="488"/>
        <v>1450</v>
      </c>
      <c r="AM1094" s="43" t="s">
        <v>311</v>
      </c>
      <c r="AN1094" s="248">
        <v>44866</v>
      </c>
      <c r="AO1094" s="82"/>
    </row>
    <row r="1095" spans="1:41" ht="38.25" hidden="1" customHeight="1">
      <c r="A1095" s="43">
        <v>33</v>
      </c>
      <c r="B1095" s="43">
        <v>6983</v>
      </c>
      <c r="C1095" s="43" t="s">
        <v>1</v>
      </c>
      <c r="D1095" s="70" t="s">
        <v>2909</v>
      </c>
      <c r="E1095" s="103">
        <v>44834</v>
      </c>
      <c r="F1095" s="43" t="s">
        <v>38</v>
      </c>
      <c r="G1095" s="43">
        <v>2571</v>
      </c>
      <c r="H1095" s="167">
        <v>2601.5</v>
      </c>
      <c r="I1095" s="152">
        <v>44874</v>
      </c>
      <c r="J1095" s="358" t="s">
        <v>3446</v>
      </c>
      <c r="K1095" s="178" t="s">
        <v>2627</v>
      </c>
      <c r="L1095" s="97" t="s">
        <v>2628</v>
      </c>
      <c r="M1095" s="216"/>
      <c r="N1095" s="70" t="s">
        <v>2522</v>
      </c>
      <c r="O1095" s="43" t="s">
        <v>68</v>
      </c>
      <c r="P1095" s="117">
        <v>35</v>
      </c>
      <c r="Q1095" s="117">
        <v>32.9</v>
      </c>
      <c r="R1095" s="42">
        <f t="shared" si="487"/>
        <v>1151.5</v>
      </c>
      <c r="S1095" s="43" t="s">
        <v>1915</v>
      </c>
      <c r="T1095" s="133" t="str">
        <f t="shared" si="492"/>
        <v xml:space="preserve">  </v>
      </c>
      <c r="U1095" s="133">
        <f t="shared" si="490"/>
        <v>1151.5</v>
      </c>
      <c r="V1095" s="133" t="str">
        <f t="shared" si="492"/>
        <v xml:space="preserve">  </v>
      </c>
      <c r="W1095" s="133"/>
      <c r="X1095" s="133"/>
      <c r="Y1095" s="133"/>
      <c r="Z1095" s="133" t="str">
        <f t="shared" si="492"/>
        <v xml:space="preserve">  </v>
      </c>
      <c r="AA1095" s="133" t="str">
        <f t="shared" si="492"/>
        <v xml:space="preserve">  </v>
      </c>
      <c r="AB1095" s="133" t="str">
        <f t="shared" si="492"/>
        <v xml:space="preserve">  </v>
      </c>
      <c r="AC1095" s="133" t="str">
        <f t="shared" si="492"/>
        <v xml:space="preserve">  </v>
      </c>
      <c r="AD1095" s="133" t="str">
        <f t="shared" si="492"/>
        <v xml:space="preserve">  </v>
      </c>
      <c r="AE1095" s="133"/>
      <c r="AF1095" s="133" t="str">
        <f t="shared" si="492"/>
        <v xml:space="preserve">  </v>
      </c>
      <c r="AG1095" s="133" t="str">
        <f t="shared" si="492"/>
        <v xml:space="preserve">  </v>
      </c>
      <c r="AH1095" s="133" t="str">
        <f t="shared" si="492"/>
        <v xml:space="preserve">  </v>
      </c>
      <c r="AI1095" s="183">
        <f t="shared" si="486"/>
        <v>1151.5</v>
      </c>
      <c r="AJ1095" s="43"/>
      <c r="AK1095" s="43">
        <v>2530</v>
      </c>
      <c r="AL1095" s="42">
        <f t="shared" si="488"/>
        <v>1151.5</v>
      </c>
      <c r="AM1095" s="43" t="s">
        <v>311</v>
      </c>
      <c r="AN1095" s="248">
        <v>44866</v>
      </c>
      <c r="AO1095" s="82"/>
    </row>
    <row r="1096" spans="1:41" ht="15.75" hidden="1" customHeight="1">
      <c r="A1096" s="43">
        <v>34</v>
      </c>
      <c r="B1096" s="43">
        <v>7705</v>
      </c>
      <c r="C1096" s="43" t="s">
        <v>1</v>
      </c>
      <c r="D1096" s="70" t="s">
        <v>2909</v>
      </c>
      <c r="E1096" s="103">
        <v>44862</v>
      </c>
      <c r="F1096" s="43" t="s">
        <v>38</v>
      </c>
      <c r="G1096" s="43">
        <v>2823</v>
      </c>
      <c r="H1096" s="167">
        <v>2536.8000000000002</v>
      </c>
      <c r="I1096" s="152">
        <v>44889</v>
      </c>
      <c r="J1096" s="358" t="s">
        <v>3447</v>
      </c>
      <c r="K1096" s="178" t="s">
        <v>3448</v>
      </c>
      <c r="L1096" s="97" t="s">
        <v>2923</v>
      </c>
      <c r="M1096" s="216"/>
      <c r="N1096" s="70" t="s">
        <v>2924</v>
      </c>
      <c r="O1096" s="43" t="s">
        <v>83</v>
      </c>
      <c r="P1096" s="117">
        <v>6</v>
      </c>
      <c r="Q1096" s="117">
        <v>182.8</v>
      </c>
      <c r="R1096" s="42">
        <f t="shared" si="487"/>
        <v>1096.8000000000002</v>
      </c>
      <c r="S1096" s="43" t="s">
        <v>1915</v>
      </c>
      <c r="T1096" s="133"/>
      <c r="U1096" s="133">
        <f t="shared" si="490"/>
        <v>1096.8000000000002</v>
      </c>
      <c r="V1096" s="133"/>
      <c r="W1096" s="133"/>
      <c r="X1096" s="133"/>
      <c r="Y1096" s="133"/>
      <c r="Z1096" s="133"/>
      <c r="AA1096" s="133"/>
      <c r="AB1096" s="133"/>
      <c r="AC1096" s="133"/>
      <c r="AD1096" s="133"/>
      <c r="AE1096" s="133"/>
      <c r="AF1096" s="133" t="str">
        <f t="shared" si="492"/>
        <v xml:space="preserve">  </v>
      </c>
      <c r="AG1096" s="133"/>
      <c r="AH1096" s="133"/>
      <c r="AI1096" s="183">
        <f t="shared" si="486"/>
        <v>1096.8000000000002</v>
      </c>
      <c r="AJ1096" s="43"/>
      <c r="AK1096" s="43">
        <v>2763</v>
      </c>
      <c r="AL1096" s="42">
        <f t="shared" si="488"/>
        <v>1096.8000000000002</v>
      </c>
      <c r="AM1096" s="43" t="s">
        <v>311</v>
      </c>
      <c r="AN1096" s="248">
        <v>44866</v>
      </c>
      <c r="AO1096" s="82"/>
    </row>
    <row r="1097" spans="1:41" ht="52.5" hidden="1" customHeight="1">
      <c r="A1097" s="43">
        <v>35</v>
      </c>
      <c r="B1097" s="43">
        <v>7705</v>
      </c>
      <c r="C1097" s="43" t="s">
        <v>1</v>
      </c>
      <c r="D1097" s="70" t="s">
        <v>2909</v>
      </c>
      <c r="E1097" s="103">
        <v>44862</v>
      </c>
      <c r="F1097" s="43" t="s">
        <v>38</v>
      </c>
      <c r="G1097" s="43">
        <v>2823</v>
      </c>
      <c r="H1097" s="167">
        <v>2536.8000000000002</v>
      </c>
      <c r="I1097" s="152">
        <v>44889</v>
      </c>
      <c r="J1097" s="358" t="s">
        <v>3447</v>
      </c>
      <c r="K1097" s="178" t="s">
        <v>3448</v>
      </c>
      <c r="L1097" s="97" t="s">
        <v>2923</v>
      </c>
      <c r="M1097" s="265"/>
      <c r="N1097" s="70" t="s">
        <v>2925</v>
      </c>
      <c r="O1097" s="43" t="s">
        <v>68</v>
      </c>
      <c r="P1097" s="117">
        <v>8</v>
      </c>
      <c r="Q1097" s="117">
        <v>180</v>
      </c>
      <c r="R1097" s="42">
        <f t="shared" si="487"/>
        <v>1440</v>
      </c>
      <c r="S1097" s="71" t="s">
        <v>1915</v>
      </c>
      <c r="T1097" s="133" t="str">
        <f t="shared" si="492"/>
        <v xml:space="preserve">  </v>
      </c>
      <c r="U1097" s="133">
        <f t="shared" si="490"/>
        <v>1440</v>
      </c>
      <c r="V1097" s="133" t="str">
        <f t="shared" si="492"/>
        <v xml:space="preserve">  </v>
      </c>
      <c r="W1097" s="133"/>
      <c r="X1097" s="133"/>
      <c r="Y1097" s="133"/>
      <c r="Z1097" s="133" t="str">
        <f t="shared" si="492"/>
        <v xml:space="preserve">  </v>
      </c>
      <c r="AA1097" s="133" t="str">
        <f t="shared" si="492"/>
        <v xml:space="preserve">  </v>
      </c>
      <c r="AB1097" s="133" t="str">
        <f t="shared" si="492"/>
        <v xml:space="preserve">  </v>
      </c>
      <c r="AC1097" s="133" t="str">
        <f t="shared" si="492"/>
        <v xml:space="preserve">  </v>
      </c>
      <c r="AD1097" s="133" t="str">
        <f t="shared" si="492"/>
        <v xml:space="preserve">  </v>
      </c>
      <c r="AE1097" s="133"/>
      <c r="AF1097" s="133" t="str">
        <f t="shared" si="492"/>
        <v xml:space="preserve">  </v>
      </c>
      <c r="AG1097" s="133" t="str">
        <f t="shared" si="492"/>
        <v xml:space="preserve">  </v>
      </c>
      <c r="AH1097" s="133" t="str">
        <f t="shared" si="492"/>
        <v xml:space="preserve">  </v>
      </c>
      <c r="AI1097" s="183">
        <f t="shared" si="486"/>
        <v>1440</v>
      </c>
      <c r="AJ1097" s="71"/>
      <c r="AK1097" s="43">
        <v>2763</v>
      </c>
      <c r="AL1097" s="42">
        <f t="shared" si="488"/>
        <v>1440</v>
      </c>
      <c r="AM1097" s="43" t="s">
        <v>311</v>
      </c>
      <c r="AN1097" s="248">
        <v>44866</v>
      </c>
      <c r="AO1097" s="82"/>
    </row>
    <row r="1098" spans="1:41" ht="53.25" hidden="1" customHeight="1">
      <c r="A1098" s="43">
        <v>36</v>
      </c>
      <c r="B1098" s="43">
        <v>7768</v>
      </c>
      <c r="C1098" s="43" t="s">
        <v>1</v>
      </c>
      <c r="D1098" s="70" t="s">
        <v>2909</v>
      </c>
      <c r="E1098" s="103">
        <v>44867</v>
      </c>
      <c r="F1098" s="43" t="s">
        <v>38</v>
      </c>
      <c r="G1098" s="43">
        <v>2840</v>
      </c>
      <c r="H1098" s="268"/>
      <c r="I1098" s="273">
        <v>45280</v>
      </c>
      <c r="J1098" s="358">
        <v>15776</v>
      </c>
      <c r="K1098" s="70">
        <v>10409112876</v>
      </c>
      <c r="L1098" s="97" t="s">
        <v>2926</v>
      </c>
      <c r="M1098" s="267"/>
      <c r="N1098" s="70" t="s">
        <v>2957</v>
      </c>
      <c r="O1098" s="43" t="s">
        <v>68</v>
      </c>
      <c r="P1098" s="122">
        <v>25</v>
      </c>
      <c r="Q1098" s="122">
        <v>143</v>
      </c>
      <c r="R1098" s="42">
        <f t="shared" si="487"/>
        <v>3575</v>
      </c>
      <c r="S1098" s="268" t="s">
        <v>1915</v>
      </c>
      <c r="T1098" s="269" t="str">
        <f t="shared" si="492"/>
        <v xml:space="preserve">  </v>
      </c>
      <c r="U1098" s="133">
        <f t="shared" si="490"/>
        <v>3575</v>
      </c>
      <c r="V1098" s="269" t="str">
        <f t="shared" si="492"/>
        <v xml:space="preserve">  </v>
      </c>
      <c r="W1098" s="269"/>
      <c r="X1098" s="269"/>
      <c r="Y1098" s="269"/>
      <c r="Z1098" s="269" t="str">
        <f t="shared" si="492"/>
        <v xml:space="preserve">  </v>
      </c>
      <c r="AA1098" s="269" t="str">
        <f t="shared" si="492"/>
        <v xml:space="preserve">  </v>
      </c>
      <c r="AB1098" s="269" t="str">
        <f t="shared" si="492"/>
        <v xml:space="preserve">  </v>
      </c>
      <c r="AC1098" s="269" t="str">
        <f t="shared" si="492"/>
        <v xml:space="preserve">  </v>
      </c>
      <c r="AD1098" s="269" t="str">
        <f t="shared" si="492"/>
        <v xml:space="preserve">  </v>
      </c>
      <c r="AE1098" s="269"/>
      <c r="AF1098" s="133" t="str">
        <f t="shared" si="492"/>
        <v xml:space="preserve">  </v>
      </c>
      <c r="AG1098" s="269" t="str">
        <f t="shared" si="492"/>
        <v xml:space="preserve">  </v>
      </c>
      <c r="AH1098" s="269" t="str">
        <f t="shared" si="492"/>
        <v xml:space="preserve">  </v>
      </c>
      <c r="AI1098" s="183">
        <f t="shared" si="486"/>
        <v>3575</v>
      </c>
      <c r="AJ1098" s="268"/>
      <c r="AK1098" s="43">
        <v>2755</v>
      </c>
      <c r="AL1098" s="42">
        <f t="shared" si="488"/>
        <v>3575</v>
      </c>
      <c r="AM1098" s="43" t="s">
        <v>311</v>
      </c>
      <c r="AN1098" s="248">
        <v>44866</v>
      </c>
      <c r="AO1098" s="82"/>
    </row>
    <row r="1099" spans="1:41" ht="49.5" hidden="1" customHeight="1">
      <c r="A1099" s="43">
        <v>37</v>
      </c>
      <c r="B1099" s="43">
        <v>7768</v>
      </c>
      <c r="C1099" s="43" t="s">
        <v>1</v>
      </c>
      <c r="D1099" s="70" t="s">
        <v>2909</v>
      </c>
      <c r="E1099" s="103">
        <v>44867</v>
      </c>
      <c r="F1099" s="43" t="s">
        <v>38</v>
      </c>
      <c r="G1099" s="43">
        <v>2840</v>
      </c>
      <c r="H1099" s="43"/>
      <c r="I1099" s="273">
        <v>45280</v>
      </c>
      <c r="J1099" s="358">
        <v>15776</v>
      </c>
      <c r="K1099" s="70">
        <v>10409112876</v>
      </c>
      <c r="L1099" s="97" t="s">
        <v>2926</v>
      </c>
      <c r="M1099" s="216"/>
      <c r="N1099" s="70" t="s">
        <v>2960</v>
      </c>
      <c r="O1099" s="43" t="s">
        <v>68</v>
      </c>
      <c r="P1099" s="122">
        <v>150</v>
      </c>
      <c r="Q1099" s="122">
        <v>1</v>
      </c>
      <c r="R1099" s="42">
        <f t="shared" si="487"/>
        <v>150</v>
      </c>
      <c r="S1099" s="43" t="s">
        <v>1915</v>
      </c>
      <c r="T1099" s="133" t="str">
        <f t="shared" si="492"/>
        <v xml:space="preserve">  </v>
      </c>
      <c r="U1099" s="133">
        <f t="shared" si="490"/>
        <v>150</v>
      </c>
      <c r="V1099" s="133" t="str">
        <f t="shared" si="492"/>
        <v xml:space="preserve">  </v>
      </c>
      <c r="W1099" s="133"/>
      <c r="X1099" s="133"/>
      <c r="Y1099" s="133"/>
      <c r="Z1099" s="133" t="str">
        <f t="shared" si="492"/>
        <v xml:space="preserve">  </v>
      </c>
      <c r="AA1099" s="133" t="str">
        <f t="shared" si="492"/>
        <v xml:space="preserve">  </v>
      </c>
      <c r="AB1099" s="133" t="str">
        <f t="shared" si="492"/>
        <v xml:space="preserve">  </v>
      </c>
      <c r="AC1099" s="133" t="str">
        <f t="shared" si="492"/>
        <v xml:space="preserve">  </v>
      </c>
      <c r="AD1099" s="133" t="str">
        <f t="shared" si="492"/>
        <v xml:space="preserve">  </v>
      </c>
      <c r="AE1099" s="133"/>
      <c r="AF1099" s="133" t="str">
        <f t="shared" si="492"/>
        <v xml:space="preserve">  </v>
      </c>
      <c r="AG1099" s="133" t="str">
        <f t="shared" si="492"/>
        <v xml:space="preserve">  </v>
      </c>
      <c r="AH1099" s="133" t="str">
        <f t="shared" si="492"/>
        <v xml:space="preserve">  </v>
      </c>
      <c r="AI1099" s="183">
        <f t="shared" si="486"/>
        <v>150</v>
      </c>
      <c r="AJ1099" s="43"/>
      <c r="AK1099" s="43">
        <v>2755</v>
      </c>
      <c r="AL1099" s="42">
        <f t="shared" si="488"/>
        <v>150</v>
      </c>
      <c r="AM1099" s="43" t="s">
        <v>311</v>
      </c>
      <c r="AN1099" s="248">
        <v>44866</v>
      </c>
      <c r="AO1099" s="82"/>
    </row>
    <row r="1100" spans="1:41" ht="47.25" hidden="1" customHeight="1">
      <c r="A1100" s="43">
        <v>38</v>
      </c>
      <c r="B1100" s="43">
        <v>7768</v>
      </c>
      <c r="C1100" s="43" t="s">
        <v>1</v>
      </c>
      <c r="D1100" s="70" t="s">
        <v>2909</v>
      </c>
      <c r="E1100" s="103">
        <v>44867</v>
      </c>
      <c r="F1100" s="43" t="s">
        <v>38</v>
      </c>
      <c r="G1100" s="43">
        <v>2840</v>
      </c>
      <c r="H1100" s="43"/>
      <c r="I1100" s="273">
        <v>45280</v>
      </c>
      <c r="J1100" s="358">
        <v>15776</v>
      </c>
      <c r="K1100" s="70">
        <v>10409112876</v>
      </c>
      <c r="L1100" s="97" t="s">
        <v>2926</v>
      </c>
      <c r="M1100" s="216"/>
      <c r="N1100" s="70" t="s">
        <v>2961</v>
      </c>
      <c r="O1100" s="43" t="s">
        <v>61</v>
      </c>
      <c r="P1100" s="122">
        <v>35</v>
      </c>
      <c r="Q1100" s="122">
        <v>32</v>
      </c>
      <c r="R1100" s="42">
        <f t="shared" si="487"/>
        <v>1120</v>
      </c>
      <c r="S1100" s="43" t="s">
        <v>1915</v>
      </c>
      <c r="T1100" s="133" t="str">
        <f t="shared" si="492"/>
        <v xml:space="preserve">  </v>
      </c>
      <c r="U1100" s="133">
        <f t="shared" si="490"/>
        <v>1120</v>
      </c>
      <c r="V1100" s="133" t="str">
        <f t="shared" si="492"/>
        <v xml:space="preserve">  </v>
      </c>
      <c r="W1100" s="133"/>
      <c r="X1100" s="133"/>
      <c r="Y1100" s="133"/>
      <c r="Z1100" s="133" t="str">
        <f t="shared" si="492"/>
        <v xml:space="preserve">  </v>
      </c>
      <c r="AA1100" s="133" t="str">
        <f t="shared" si="492"/>
        <v xml:space="preserve">  </v>
      </c>
      <c r="AB1100" s="133" t="str">
        <f t="shared" si="492"/>
        <v xml:space="preserve">  </v>
      </c>
      <c r="AC1100" s="133" t="str">
        <f t="shared" si="492"/>
        <v xml:space="preserve">  </v>
      </c>
      <c r="AD1100" s="133" t="str">
        <f t="shared" si="492"/>
        <v xml:space="preserve">  </v>
      </c>
      <c r="AE1100" s="133"/>
      <c r="AF1100" s="133" t="str">
        <f t="shared" si="492"/>
        <v xml:space="preserve">  </v>
      </c>
      <c r="AG1100" s="133" t="str">
        <f t="shared" si="492"/>
        <v xml:space="preserve">  </v>
      </c>
      <c r="AH1100" s="133" t="str">
        <f t="shared" si="492"/>
        <v xml:space="preserve">  </v>
      </c>
      <c r="AI1100" s="183">
        <f t="shared" si="486"/>
        <v>1120</v>
      </c>
      <c r="AJ1100" s="43"/>
      <c r="AK1100" s="43">
        <v>2755</v>
      </c>
      <c r="AL1100" s="42">
        <f t="shared" si="488"/>
        <v>1120</v>
      </c>
      <c r="AM1100" s="43" t="s">
        <v>311</v>
      </c>
      <c r="AN1100" s="248">
        <v>44866</v>
      </c>
      <c r="AO1100" s="82"/>
    </row>
    <row r="1101" spans="1:41" ht="27" hidden="1" customHeight="1">
      <c r="A1101" s="43">
        <v>39</v>
      </c>
      <c r="B1101" s="43">
        <v>7768</v>
      </c>
      <c r="C1101" s="43" t="s">
        <v>1</v>
      </c>
      <c r="D1101" s="70" t="s">
        <v>2909</v>
      </c>
      <c r="E1101" s="103">
        <v>44867</v>
      </c>
      <c r="F1101" s="43" t="s">
        <v>38</v>
      </c>
      <c r="G1101" s="43">
        <v>2840</v>
      </c>
      <c r="H1101" s="43"/>
      <c r="I1101" s="273">
        <v>45280</v>
      </c>
      <c r="J1101" s="358">
        <v>15776</v>
      </c>
      <c r="K1101" s="70">
        <v>10409112876</v>
      </c>
      <c r="L1101" s="97" t="s">
        <v>2926</v>
      </c>
      <c r="M1101" s="216"/>
      <c r="N1101" s="70" t="s">
        <v>2962</v>
      </c>
      <c r="O1101" s="43" t="s">
        <v>68</v>
      </c>
      <c r="P1101" s="122">
        <v>10</v>
      </c>
      <c r="Q1101" s="122">
        <v>18</v>
      </c>
      <c r="R1101" s="42">
        <f t="shared" si="487"/>
        <v>180</v>
      </c>
      <c r="S1101" s="43" t="s">
        <v>1915</v>
      </c>
      <c r="T1101" s="133" t="str">
        <f t="shared" si="492"/>
        <v xml:space="preserve">  </v>
      </c>
      <c r="U1101" s="133">
        <f t="shared" si="490"/>
        <v>180</v>
      </c>
      <c r="V1101" s="133" t="str">
        <f t="shared" si="492"/>
        <v xml:space="preserve">  </v>
      </c>
      <c r="W1101" s="133"/>
      <c r="X1101" s="133"/>
      <c r="Y1101" s="133"/>
      <c r="Z1101" s="133" t="str">
        <f t="shared" si="492"/>
        <v xml:space="preserve">  </v>
      </c>
      <c r="AA1101" s="133" t="str">
        <f t="shared" si="492"/>
        <v xml:space="preserve">  </v>
      </c>
      <c r="AB1101" s="133" t="str">
        <f t="shared" si="492"/>
        <v xml:space="preserve">  </v>
      </c>
      <c r="AC1101" s="133" t="str">
        <f t="shared" si="492"/>
        <v xml:space="preserve">  </v>
      </c>
      <c r="AD1101" s="133" t="str">
        <f t="shared" si="492"/>
        <v xml:space="preserve">  </v>
      </c>
      <c r="AE1101" s="133"/>
      <c r="AF1101" s="133" t="str">
        <f t="shared" si="492"/>
        <v xml:space="preserve">  </v>
      </c>
      <c r="AG1101" s="133" t="str">
        <f t="shared" si="492"/>
        <v xml:space="preserve">  </v>
      </c>
      <c r="AH1101" s="133" t="str">
        <f t="shared" si="492"/>
        <v xml:space="preserve">  </v>
      </c>
      <c r="AI1101" s="183">
        <f t="shared" si="486"/>
        <v>180</v>
      </c>
      <c r="AJ1101" s="43"/>
      <c r="AK1101" s="43">
        <v>2755</v>
      </c>
      <c r="AL1101" s="42">
        <f t="shared" si="488"/>
        <v>180</v>
      </c>
      <c r="AM1101" s="43" t="s">
        <v>311</v>
      </c>
      <c r="AN1101" s="248">
        <v>44866</v>
      </c>
      <c r="AO1101" s="82"/>
    </row>
    <row r="1102" spans="1:41" ht="27" hidden="1" customHeight="1">
      <c r="A1102" s="43">
        <v>40</v>
      </c>
      <c r="B1102" s="43">
        <v>7768</v>
      </c>
      <c r="C1102" s="43" t="s">
        <v>1</v>
      </c>
      <c r="D1102" s="70" t="s">
        <v>2909</v>
      </c>
      <c r="E1102" s="103">
        <v>44867</v>
      </c>
      <c r="F1102" s="43" t="s">
        <v>38</v>
      </c>
      <c r="G1102" s="43">
        <v>2840</v>
      </c>
      <c r="H1102" s="43"/>
      <c r="I1102" s="273">
        <v>45280</v>
      </c>
      <c r="J1102" s="358">
        <v>15776</v>
      </c>
      <c r="K1102" s="70">
        <v>10409112876</v>
      </c>
      <c r="L1102" s="97" t="s">
        <v>2926</v>
      </c>
      <c r="M1102" s="216"/>
      <c r="N1102" s="70" t="s">
        <v>2963</v>
      </c>
      <c r="O1102" s="43" t="s">
        <v>68</v>
      </c>
      <c r="P1102" s="122">
        <v>20</v>
      </c>
      <c r="Q1102" s="122">
        <v>15</v>
      </c>
      <c r="R1102" s="42">
        <f t="shared" si="487"/>
        <v>300</v>
      </c>
      <c r="S1102" s="43" t="s">
        <v>1915</v>
      </c>
      <c r="T1102" s="133" t="str">
        <f t="shared" si="492"/>
        <v xml:space="preserve">  </v>
      </c>
      <c r="U1102" s="133">
        <f t="shared" si="490"/>
        <v>300</v>
      </c>
      <c r="V1102" s="133" t="str">
        <f t="shared" si="492"/>
        <v xml:space="preserve">  </v>
      </c>
      <c r="W1102" s="133"/>
      <c r="X1102" s="133"/>
      <c r="Y1102" s="133"/>
      <c r="Z1102" s="133" t="str">
        <f t="shared" si="492"/>
        <v xml:space="preserve">  </v>
      </c>
      <c r="AA1102" s="133" t="str">
        <f t="shared" si="492"/>
        <v xml:space="preserve">  </v>
      </c>
      <c r="AB1102" s="133" t="str">
        <f t="shared" si="492"/>
        <v xml:space="preserve">  </v>
      </c>
      <c r="AC1102" s="133" t="str">
        <f t="shared" si="492"/>
        <v xml:space="preserve">  </v>
      </c>
      <c r="AD1102" s="133" t="str">
        <f t="shared" si="492"/>
        <v xml:space="preserve">  </v>
      </c>
      <c r="AE1102" s="133"/>
      <c r="AF1102" s="133" t="str">
        <f t="shared" si="492"/>
        <v xml:space="preserve">  </v>
      </c>
      <c r="AG1102" s="133" t="str">
        <f t="shared" si="492"/>
        <v xml:space="preserve">  </v>
      </c>
      <c r="AH1102" s="133" t="str">
        <f t="shared" si="492"/>
        <v xml:space="preserve">  </v>
      </c>
      <c r="AI1102" s="183">
        <f t="shared" si="486"/>
        <v>300</v>
      </c>
      <c r="AJ1102" s="43"/>
      <c r="AK1102" s="43">
        <v>2755</v>
      </c>
      <c r="AL1102" s="42">
        <f t="shared" si="488"/>
        <v>300</v>
      </c>
      <c r="AM1102" s="43" t="s">
        <v>311</v>
      </c>
      <c r="AN1102" s="248">
        <v>44866</v>
      </c>
      <c r="AO1102" s="82"/>
    </row>
    <row r="1103" spans="1:41" ht="55.5" hidden="1" customHeight="1">
      <c r="A1103" s="43">
        <v>41</v>
      </c>
      <c r="B1103" s="43">
        <v>7768</v>
      </c>
      <c r="C1103" s="43" t="s">
        <v>1</v>
      </c>
      <c r="D1103" s="70" t="s">
        <v>2909</v>
      </c>
      <c r="E1103" s="103">
        <v>44867</v>
      </c>
      <c r="F1103" s="43" t="s">
        <v>38</v>
      </c>
      <c r="G1103" s="43">
        <v>2840</v>
      </c>
      <c r="H1103" s="43"/>
      <c r="I1103" s="273">
        <v>45280</v>
      </c>
      <c r="J1103" s="358">
        <v>15776</v>
      </c>
      <c r="K1103" s="70">
        <v>10409112876</v>
      </c>
      <c r="L1103" s="97" t="s">
        <v>2926</v>
      </c>
      <c r="M1103" s="216"/>
      <c r="N1103" s="70" t="s">
        <v>2964</v>
      </c>
      <c r="O1103" s="43" t="s">
        <v>68</v>
      </c>
      <c r="P1103" s="122">
        <v>1</v>
      </c>
      <c r="Q1103" s="122">
        <v>280</v>
      </c>
      <c r="R1103" s="42">
        <f t="shared" si="487"/>
        <v>280</v>
      </c>
      <c r="S1103" s="43" t="s">
        <v>1915</v>
      </c>
      <c r="T1103" s="133" t="str">
        <f t="shared" si="492"/>
        <v xml:space="preserve">  </v>
      </c>
      <c r="U1103" s="133">
        <f t="shared" si="490"/>
        <v>280</v>
      </c>
      <c r="V1103" s="133" t="str">
        <f t="shared" si="492"/>
        <v xml:space="preserve">  </v>
      </c>
      <c r="W1103" s="133"/>
      <c r="X1103" s="133"/>
      <c r="Y1103" s="133"/>
      <c r="Z1103" s="133" t="str">
        <f t="shared" si="492"/>
        <v xml:space="preserve">  </v>
      </c>
      <c r="AA1103" s="133" t="str">
        <f t="shared" si="492"/>
        <v xml:space="preserve">  </v>
      </c>
      <c r="AB1103" s="133" t="str">
        <f t="shared" si="492"/>
        <v xml:space="preserve">  </v>
      </c>
      <c r="AC1103" s="133" t="str">
        <f t="shared" si="492"/>
        <v xml:space="preserve">  </v>
      </c>
      <c r="AD1103" s="133" t="str">
        <f t="shared" si="492"/>
        <v xml:space="preserve">  </v>
      </c>
      <c r="AE1103" s="133"/>
      <c r="AF1103" s="133" t="str">
        <f t="shared" si="492"/>
        <v xml:space="preserve">  </v>
      </c>
      <c r="AG1103" s="133" t="str">
        <f t="shared" si="492"/>
        <v xml:space="preserve">  </v>
      </c>
      <c r="AH1103" s="133" t="str">
        <f t="shared" si="492"/>
        <v xml:space="preserve">  </v>
      </c>
      <c r="AI1103" s="183">
        <f t="shared" si="486"/>
        <v>280</v>
      </c>
      <c r="AJ1103" s="43"/>
      <c r="AK1103" s="43">
        <v>2755</v>
      </c>
      <c r="AL1103" s="42">
        <f t="shared" si="488"/>
        <v>280</v>
      </c>
      <c r="AM1103" s="43" t="s">
        <v>311</v>
      </c>
      <c r="AN1103" s="248">
        <v>44866</v>
      </c>
      <c r="AO1103" s="82"/>
    </row>
    <row r="1104" spans="1:41" ht="15.75" hidden="1" customHeight="1">
      <c r="A1104" s="43">
        <v>42</v>
      </c>
      <c r="B1104" s="43">
        <v>7768</v>
      </c>
      <c r="C1104" s="43" t="s">
        <v>1</v>
      </c>
      <c r="D1104" s="70" t="s">
        <v>2909</v>
      </c>
      <c r="E1104" s="103">
        <v>44867</v>
      </c>
      <c r="F1104" s="43" t="s">
        <v>38</v>
      </c>
      <c r="G1104" s="43">
        <v>2840</v>
      </c>
      <c r="H1104" s="43"/>
      <c r="I1104" s="273">
        <v>45280</v>
      </c>
      <c r="J1104" s="358">
        <v>15776</v>
      </c>
      <c r="K1104" s="70">
        <v>10409112876</v>
      </c>
      <c r="L1104" s="97" t="s">
        <v>2926</v>
      </c>
      <c r="M1104" s="216"/>
      <c r="N1104" s="70" t="s">
        <v>2965</v>
      </c>
      <c r="O1104" s="43" t="s">
        <v>68</v>
      </c>
      <c r="P1104" s="122">
        <v>8</v>
      </c>
      <c r="Q1104" s="122">
        <v>32</v>
      </c>
      <c r="R1104" s="42">
        <f t="shared" si="487"/>
        <v>256</v>
      </c>
      <c r="S1104" s="43" t="s">
        <v>1915</v>
      </c>
      <c r="T1104" s="133" t="str">
        <f t="shared" si="492"/>
        <v xml:space="preserve">  </v>
      </c>
      <c r="U1104" s="133">
        <f t="shared" si="490"/>
        <v>256</v>
      </c>
      <c r="V1104" s="133" t="str">
        <f t="shared" si="492"/>
        <v xml:space="preserve">  </v>
      </c>
      <c r="W1104" s="133"/>
      <c r="X1104" s="133"/>
      <c r="Y1104" s="133"/>
      <c r="Z1104" s="133" t="str">
        <f t="shared" si="492"/>
        <v xml:space="preserve">  </v>
      </c>
      <c r="AA1104" s="133" t="str">
        <f t="shared" si="492"/>
        <v xml:space="preserve">  </v>
      </c>
      <c r="AB1104" s="133" t="str">
        <f t="shared" si="492"/>
        <v xml:space="preserve">  </v>
      </c>
      <c r="AC1104" s="133" t="str">
        <f t="shared" si="492"/>
        <v xml:space="preserve">  </v>
      </c>
      <c r="AD1104" s="133" t="str">
        <f t="shared" si="492"/>
        <v xml:space="preserve">  </v>
      </c>
      <c r="AE1104" s="133"/>
      <c r="AF1104" s="133" t="str">
        <f t="shared" si="492"/>
        <v xml:space="preserve">  </v>
      </c>
      <c r="AG1104" s="133" t="str">
        <f t="shared" si="492"/>
        <v xml:space="preserve">  </v>
      </c>
      <c r="AH1104" s="133" t="str">
        <f t="shared" si="492"/>
        <v xml:space="preserve">  </v>
      </c>
      <c r="AI1104" s="183">
        <f t="shared" si="486"/>
        <v>256</v>
      </c>
      <c r="AJ1104" s="43"/>
      <c r="AK1104" s="43">
        <v>2755</v>
      </c>
      <c r="AL1104" s="42">
        <f t="shared" si="488"/>
        <v>256</v>
      </c>
      <c r="AM1104" s="43" t="s">
        <v>311</v>
      </c>
      <c r="AN1104" s="248">
        <v>44866</v>
      </c>
      <c r="AO1104" s="82"/>
    </row>
    <row r="1105" spans="1:41" ht="27" hidden="1" customHeight="1">
      <c r="A1105" s="43">
        <v>43</v>
      </c>
      <c r="B1105" s="43">
        <v>7768</v>
      </c>
      <c r="C1105" s="43" t="s">
        <v>1</v>
      </c>
      <c r="D1105" s="70" t="s">
        <v>2909</v>
      </c>
      <c r="E1105" s="103">
        <v>44867</v>
      </c>
      <c r="F1105" s="43" t="s">
        <v>38</v>
      </c>
      <c r="G1105" s="43">
        <v>2840</v>
      </c>
      <c r="H1105" s="43"/>
      <c r="I1105" s="273">
        <v>45280</v>
      </c>
      <c r="J1105" s="358">
        <v>15776</v>
      </c>
      <c r="K1105" s="70">
        <v>10409112876</v>
      </c>
      <c r="L1105" s="97" t="s">
        <v>2926</v>
      </c>
      <c r="M1105" s="216"/>
      <c r="N1105" s="70" t="s">
        <v>2966</v>
      </c>
      <c r="O1105" s="43" t="s">
        <v>68</v>
      </c>
      <c r="P1105" s="122">
        <v>5</v>
      </c>
      <c r="Q1105" s="122">
        <v>53</v>
      </c>
      <c r="R1105" s="42">
        <f t="shared" si="487"/>
        <v>265</v>
      </c>
      <c r="S1105" s="43" t="s">
        <v>1915</v>
      </c>
      <c r="T1105" s="133" t="str">
        <f t="shared" si="492"/>
        <v xml:space="preserve">  </v>
      </c>
      <c r="U1105" s="133">
        <f t="shared" si="490"/>
        <v>265</v>
      </c>
      <c r="V1105" s="133" t="str">
        <f t="shared" si="492"/>
        <v xml:space="preserve">  </v>
      </c>
      <c r="W1105" s="133"/>
      <c r="X1105" s="133"/>
      <c r="Y1105" s="133"/>
      <c r="Z1105" s="133" t="str">
        <f t="shared" si="492"/>
        <v xml:space="preserve">  </v>
      </c>
      <c r="AA1105" s="133" t="str">
        <f t="shared" si="492"/>
        <v xml:space="preserve">  </v>
      </c>
      <c r="AB1105" s="133" t="str">
        <f t="shared" si="492"/>
        <v xml:space="preserve">  </v>
      </c>
      <c r="AC1105" s="133" t="str">
        <f t="shared" si="492"/>
        <v xml:space="preserve">  </v>
      </c>
      <c r="AD1105" s="133" t="str">
        <f t="shared" si="492"/>
        <v xml:space="preserve">  </v>
      </c>
      <c r="AE1105" s="133"/>
      <c r="AF1105" s="133" t="str">
        <f t="shared" si="492"/>
        <v xml:space="preserve">  </v>
      </c>
      <c r="AG1105" s="133" t="str">
        <f t="shared" si="492"/>
        <v xml:space="preserve">  </v>
      </c>
      <c r="AH1105" s="133" t="str">
        <f t="shared" si="492"/>
        <v xml:space="preserve">  </v>
      </c>
      <c r="AI1105" s="183">
        <f t="shared" si="486"/>
        <v>265</v>
      </c>
      <c r="AJ1105" s="43"/>
      <c r="AK1105" s="43">
        <v>2755</v>
      </c>
      <c r="AL1105" s="42">
        <f t="shared" si="488"/>
        <v>265</v>
      </c>
      <c r="AM1105" s="43" t="s">
        <v>311</v>
      </c>
      <c r="AN1105" s="248">
        <v>44866</v>
      </c>
      <c r="AO1105" s="82"/>
    </row>
    <row r="1106" spans="1:41" ht="27" hidden="1" customHeight="1">
      <c r="A1106" s="43">
        <v>44</v>
      </c>
      <c r="B1106" s="43">
        <v>7768</v>
      </c>
      <c r="C1106" s="43" t="s">
        <v>1</v>
      </c>
      <c r="D1106" s="70" t="s">
        <v>2909</v>
      </c>
      <c r="E1106" s="103">
        <v>44867</v>
      </c>
      <c r="F1106" s="43" t="s">
        <v>38</v>
      </c>
      <c r="G1106" s="43">
        <v>2840</v>
      </c>
      <c r="H1106" s="43"/>
      <c r="I1106" s="273">
        <v>45280</v>
      </c>
      <c r="J1106" s="358">
        <v>15776</v>
      </c>
      <c r="K1106" s="70">
        <v>10409112876</v>
      </c>
      <c r="L1106" s="97" t="s">
        <v>2926</v>
      </c>
      <c r="M1106" s="216"/>
      <c r="N1106" s="70" t="s">
        <v>2967</v>
      </c>
      <c r="O1106" s="43" t="s">
        <v>68</v>
      </c>
      <c r="P1106" s="122">
        <v>20</v>
      </c>
      <c r="Q1106" s="122">
        <v>7.5</v>
      </c>
      <c r="R1106" s="42">
        <f t="shared" si="487"/>
        <v>150</v>
      </c>
      <c r="S1106" s="43" t="s">
        <v>1915</v>
      </c>
      <c r="T1106" s="133" t="str">
        <f t="shared" si="492"/>
        <v xml:space="preserve">  </v>
      </c>
      <c r="U1106" s="133">
        <f t="shared" si="490"/>
        <v>150</v>
      </c>
      <c r="V1106" s="133" t="str">
        <f t="shared" si="492"/>
        <v xml:space="preserve">  </v>
      </c>
      <c r="W1106" s="133"/>
      <c r="X1106" s="133"/>
      <c r="Y1106" s="133"/>
      <c r="Z1106" s="133" t="str">
        <f t="shared" si="492"/>
        <v xml:space="preserve">  </v>
      </c>
      <c r="AA1106" s="133" t="str">
        <f t="shared" si="492"/>
        <v xml:space="preserve">  </v>
      </c>
      <c r="AB1106" s="133" t="str">
        <f t="shared" si="492"/>
        <v xml:space="preserve">  </v>
      </c>
      <c r="AC1106" s="133" t="str">
        <f t="shared" si="492"/>
        <v xml:space="preserve">  </v>
      </c>
      <c r="AD1106" s="133" t="str">
        <f t="shared" si="492"/>
        <v xml:space="preserve">  </v>
      </c>
      <c r="AE1106" s="133"/>
      <c r="AF1106" s="133" t="str">
        <f t="shared" si="492"/>
        <v xml:space="preserve">  </v>
      </c>
      <c r="AG1106" s="133" t="str">
        <f t="shared" si="492"/>
        <v xml:space="preserve">  </v>
      </c>
      <c r="AH1106" s="133" t="str">
        <f t="shared" si="492"/>
        <v xml:space="preserve">  </v>
      </c>
      <c r="AI1106" s="183">
        <f t="shared" si="486"/>
        <v>150</v>
      </c>
      <c r="AJ1106" s="43"/>
      <c r="AK1106" s="43">
        <v>2755</v>
      </c>
      <c r="AL1106" s="42">
        <f t="shared" si="488"/>
        <v>150</v>
      </c>
      <c r="AM1106" s="43" t="s">
        <v>311</v>
      </c>
      <c r="AN1106" s="248">
        <v>44866</v>
      </c>
      <c r="AO1106" s="82"/>
    </row>
    <row r="1107" spans="1:41" ht="27" hidden="1" customHeight="1">
      <c r="A1107" s="43">
        <v>45</v>
      </c>
      <c r="B1107" s="43">
        <v>7768</v>
      </c>
      <c r="C1107" s="43" t="s">
        <v>1</v>
      </c>
      <c r="D1107" s="70" t="s">
        <v>2909</v>
      </c>
      <c r="E1107" s="103">
        <v>44867</v>
      </c>
      <c r="F1107" s="43" t="s">
        <v>38</v>
      </c>
      <c r="G1107" s="43">
        <v>2840</v>
      </c>
      <c r="H1107" s="43"/>
      <c r="I1107" s="273">
        <v>45280</v>
      </c>
      <c r="J1107" s="358">
        <v>15776</v>
      </c>
      <c r="K1107" s="70">
        <v>10409112876</v>
      </c>
      <c r="L1107" s="97" t="s">
        <v>2926</v>
      </c>
      <c r="M1107" s="216"/>
      <c r="N1107" s="70" t="s">
        <v>2968</v>
      </c>
      <c r="O1107" s="43" t="s">
        <v>68</v>
      </c>
      <c r="P1107" s="122">
        <v>20</v>
      </c>
      <c r="Q1107" s="122">
        <v>7.5</v>
      </c>
      <c r="R1107" s="42">
        <f t="shared" si="487"/>
        <v>150</v>
      </c>
      <c r="S1107" s="43" t="s">
        <v>1915</v>
      </c>
      <c r="T1107" s="133" t="str">
        <f t="shared" si="492"/>
        <v xml:space="preserve">  </v>
      </c>
      <c r="U1107" s="133">
        <f t="shared" si="490"/>
        <v>150</v>
      </c>
      <c r="V1107" s="133" t="str">
        <f t="shared" si="492"/>
        <v xml:space="preserve">  </v>
      </c>
      <c r="W1107" s="133"/>
      <c r="X1107" s="133"/>
      <c r="Y1107" s="133"/>
      <c r="Z1107" s="133" t="str">
        <f t="shared" si="492"/>
        <v xml:space="preserve">  </v>
      </c>
      <c r="AA1107" s="133" t="str">
        <f t="shared" si="492"/>
        <v xml:space="preserve">  </v>
      </c>
      <c r="AB1107" s="133" t="str">
        <f t="shared" si="492"/>
        <v xml:space="preserve">  </v>
      </c>
      <c r="AC1107" s="133" t="str">
        <f t="shared" si="492"/>
        <v xml:space="preserve">  </v>
      </c>
      <c r="AD1107" s="133" t="str">
        <f t="shared" si="492"/>
        <v xml:space="preserve">  </v>
      </c>
      <c r="AE1107" s="133"/>
      <c r="AF1107" s="133" t="str">
        <f t="shared" si="492"/>
        <v xml:space="preserve">  </v>
      </c>
      <c r="AG1107" s="133" t="str">
        <f t="shared" si="492"/>
        <v xml:space="preserve">  </v>
      </c>
      <c r="AH1107" s="133" t="str">
        <f t="shared" si="492"/>
        <v xml:space="preserve">  </v>
      </c>
      <c r="AI1107" s="183">
        <f t="shared" si="486"/>
        <v>150</v>
      </c>
      <c r="AJ1107" s="43"/>
      <c r="AK1107" s="43">
        <v>2755</v>
      </c>
      <c r="AL1107" s="42">
        <f t="shared" si="488"/>
        <v>150</v>
      </c>
      <c r="AM1107" s="43" t="s">
        <v>311</v>
      </c>
      <c r="AN1107" s="248">
        <v>44866</v>
      </c>
      <c r="AO1107" s="82"/>
    </row>
    <row r="1108" spans="1:41" ht="15.75" hidden="1" customHeight="1">
      <c r="A1108" s="43">
        <v>46</v>
      </c>
      <c r="B1108" s="43">
        <v>7768</v>
      </c>
      <c r="C1108" s="43" t="s">
        <v>1</v>
      </c>
      <c r="D1108" s="70" t="s">
        <v>2909</v>
      </c>
      <c r="E1108" s="103">
        <v>44867</v>
      </c>
      <c r="F1108" s="43" t="s">
        <v>38</v>
      </c>
      <c r="G1108" s="43">
        <v>2840</v>
      </c>
      <c r="H1108" s="43"/>
      <c r="I1108" s="273">
        <v>45280</v>
      </c>
      <c r="J1108" s="358">
        <v>15776</v>
      </c>
      <c r="K1108" s="70">
        <v>10409112876</v>
      </c>
      <c r="L1108" s="97" t="s">
        <v>2926</v>
      </c>
      <c r="M1108" s="216"/>
      <c r="N1108" s="70" t="s">
        <v>2969</v>
      </c>
      <c r="O1108" s="43" t="s">
        <v>61</v>
      </c>
      <c r="P1108" s="122">
        <v>20</v>
      </c>
      <c r="Q1108" s="122">
        <v>11</v>
      </c>
      <c r="R1108" s="42">
        <f t="shared" si="487"/>
        <v>220</v>
      </c>
      <c r="S1108" s="43" t="s">
        <v>1915</v>
      </c>
      <c r="T1108" s="133" t="str">
        <f t="shared" si="492"/>
        <v xml:space="preserve">  </v>
      </c>
      <c r="U1108" s="133">
        <f t="shared" si="490"/>
        <v>220</v>
      </c>
      <c r="V1108" s="133" t="str">
        <f t="shared" si="492"/>
        <v xml:space="preserve">  </v>
      </c>
      <c r="W1108" s="133"/>
      <c r="X1108" s="133"/>
      <c r="Y1108" s="133"/>
      <c r="Z1108" s="133" t="str">
        <f t="shared" si="492"/>
        <v xml:space="preserve">  </v>
      </c>
      <c r="AA1108" s="133" t="str">
        <f t="shared" si="492"/>
        <v xml:space="preserve">  </v>
      </c>
      <c r="AB1108" s="133" t="str">
        <f t="shared" si="492"/>
        <v xml:space="preserve">  </v>
      </c>
      <c r="AC1108" s="133" t="str">
        <f t="shared" si="492"/>
        <v xml:space="preserve">  </v>
      </c>
      <c r="AD1108" s="133" t="str">
        <f t="shared" si="492"/>
        <v xml:space="preserve">  </v>
      </c>
      <c r="AE1108" s="133"/>
      <c r="AF1108" s="133" t="str">
        <f t="shared" si="492"/>
        <v xml:space="preserve">  </v>
      </c>
      <c r="AG1108" s="133" t="str">
        <f t="shared" si="492"/>
        <v xml:space="preserve">  </v>
      </c>
      <c r="AH1108" s="133" t="str">
        <f t="shared" si="492"/>
        <v xml:space="preserve">  </v>
      </c>
      <c r="AI1108" s="183">
        <f t="shared" si="486"/>
        <v>220</v>
      </c>
      <c r="AJ1108" s="43"/>
      <c r="AK1108" s="43">
        <v>2755</v>
      </c>
      <c r="AL1108" s="42">
        <f t="shared" si="488"/>
        <v>220</v>
      </c>
      <c r="AM1108" s="43" t="s">
        <v>311</v>
      </c>
      <c r="AN1108" s="248">
        <v>44866</v>
      </c>
      <c r="AO1108" s="82"/>
    </row>
    <row r="1109" spans="1:41" ht="27" hidden="1" customHeight="1">
      <c r="A1109" s="43">
        <v>47</v>
      </c>
      <c r="B1109" s="43">
        <v>7768</v>
      </c>
      <c r="C1109" s="43" t="s">
        <v>1</v>
      </c>
      <c r="D1109" s="70" t="s">
        <v>2909</v>
      </c>
      <c r="E1109" s="103">
        <v>44867</v>
      </c>
      <c r="F1109" s="43" t="s">
        <v>38</v>
      </c>
      <c r="G1109" s="43">
        <v>2840</v>
      </c>
      <c r="H1109" s="43"/>
      <c r="I1109" s="273">
        <v>45280</v>
      </c>
      <c r="J1109" s="358">
        <v>15776</v>
      </c>
      <c r="K1109" s="70">
        <v>10409112876</v>
      </c>
      <c r="L1109" s="97" t="s">
        <v>2926</v>
      </c>
      <c r="M1109" s="216"/>
      <c r="N1109" s="70" t="s">
        <v>2970</v>
      </c>
      <c r="O1109" s="43" t="s">
        <v>61</v>
      </c>
      <c r="P1109" s="122">
        <v>30</v>
      </c>
      <c r="Q1109" s="122">
        <v>25</v>
      </c>
      <c r="R1109" s="42">
        <f t="shared" si="487"/>
        <v>750</v>
      </c>
      <c r="S1109" s="43" t="s">
        <v>1915</v>
      </c>
      <c r="T1109" s="133" t="str">
        <f t="shared" si="492"/>
        <v xml:space="preserve">  </v>
      </c>
      <c r="U1109" s="133">
        <f t="shared" si="490"/>
        <v>750</v>
      </c>
      <c r="V1109" s="133" t="str">
        <f t="shared" si="492"/>
        <v xml:space="preserve">  </v>
      </c>
      <c r="W1109" s="133"/>
      <c r="X1109" s="133"/>
      <c r="Y1109" s="133"/>
      <c r="Z1109" s="133" t="str">
        <f t="shared" si="492"/>
        <v xml:space="preserve">  </v>
      </c>
      <c r="AA1109" s="133" t="str">
        <f t="shared" si="492"/>
        <v xml:space="preserve">  </v>
      </c>
      <c r="AB1109" s="133" t="str">
        <f t="shared" si="492"/>
        <v xml:space="preserve">  </v>
      </c>
      <c r="AC1109" s="133" t="str">
        <f t="shared" si="492"/>
        <v xml:space="preserve">  </v>
      </c>
      <c r="AD1109" s="133" t="str">
        <f t="shared" si="492"/>
        <v xml:space="preserve">  </v>
      </c>
      <c r="AE1109" s="133"/>
      <c r="AF1109" s="133" t="str">
        <f t="shared" si="492"/>
        <v xml:space="preserve">  </v>
      </c>
      <c r="AG1109" s="133" t="str">
        <f t="shared" si="492"/>
        <v xml:space="preserve">  </v>
      </c>
      <c r="AH1109" s="133" t="str">
        <f t="shared" si="492"/>
        <v xml:space="preserve">  </v>
      </c>
      <c r="AI1109" s="183">
        <f t="shared" si="486"/>
        <v>750</v>
      </c>
      <c r="AJ1109" s="43"/>
      <c r="AK1109" s="43">
        <v>2755</v>
      </c>
      <c r="AL1109" s="42">
        <f t="shared" si="488"/>
        <v>750</v>
      </c>
      <c r="AM1109" s="43" t="s">
        <v>311</v>
      </c>
      <c r="AN1109" s="248">
        <v>44866</v>
      </c>
      <c r="AO1109" s="82"/>
    </row>
    <row r="1110" spans="1:41" ht="27" hidden="1" customHeight="1">
      <c r="A1110" s="43">
        <v>48</v>
      </c>
      <c r="B1110" s="43">
        <v>7768</v>
      </c>
      <c r="C1110" s="43" t="s">
        <v>1</v>
      </c>
      <c r="D1110" s="70" t="s">
        <v>2909</v>
      </c>
      <c r="E1110" s="103">
        <v>44867</v>
      </c>
      <c r="F1110" s="43" t="s">
        <v>38</v>
      </c>
      <c r="G1110" s="43">
        <v>2840</v>
      </c>
      <c r="H1110" s="43"/>
      <c r="I1110" s="273">
        <v>45280</v>
      </c>
      <c r="J1110" s="358">
        <v>15776</v>
      </c>
      <c r="K1110" s="70">
        <v>10409112876</v>
      </c>
      <c r="L1110" s="97" t="s">
        <v>2926</v>
      </c>
      <c r="M1110" s="216"/>
      <c r="N1110" s="70" t="s">
        <v>2971</v>
      </c>
      <c r="O1110" s="43" t="s">
        <v>61</v>
      </c>
      <c r="P1110" s="122">
        <v>20</v>
      </c>
      <c r="Q1110" s="122">
        <v>18</v>
      </c>
      <c r="R1110" s="42">
        <f t="shared" si="487"/>
        <v>360</v>
      </c>
      <c r="S1110" s="43" t="s">
        <v>1915</v>
      </c>
      <c r="T1110" s="133" t="str">
        <f t="shared" si="492"/>
        <v xml:space="preserve">  </v>
      </c>
      <c r="U1110" s="133">
        <f t="shared" si="490"/>
        <v>360</v>
      </c>
      <c r="V1110" s="133" t="str">
        <f t="shared" si="492"/>
        <v xml:space="preserve">  </v>
      </c>
      <c r="W1110" s="133"/>
      <c r="X1110" s="133"/>
      <c r="Y1110" s="133"/>
      <c r="Z1110" s="133" t="str">
        <f t="shared" si="492"/>
        <v xml:space="preserve">  </v>
      </c>
      <c r="AA1110" s="133" t="str">
        <f t="shared" si="492"/>
        <v xml:space="preserve">  </v>
      </c>
      <c r="AB1110" s="133" t="str">
        <f t="shared" si="492"/>
        <v xml:space="preserve">  </v>
      </c>
      <c r="AC1110" s="133" t="str">
        <f t="shared" si="492"/>
        <v xml:space="preserve">  </v>
      </c>
      <c r="AD1110" s="133" t="str">
        <f t="shared" si="492"/>
        <v xml:space="preserve">  </v>
      </c>
      <c r="AE1110" s="133"/>
      <c r="AF1110" s="133" t="str">
        <f t="shared" si="492"/>
        <v xml:space="preserve">  </v>
      </c>
      <c r="AG1110" s="133" t="str">
        <f t="shared" si="492"/>
        <v xml:space="preserve">  </v>
      </c>
      <c r="AH1110" s="133" t="str">
        <f t="shared" si="492"/>
        <v xml:space="preserve">  </v>
      </c>
      <c r="AI1110" s="183">
        <f t="shared" si="486"/>
        <v>360</v>
      </c>
      <c r="AJ1110" s="43"/>
      <c r="AK1110" s="43">
        <v>2755</v>
      </c>
      <c r="AL1110" s="42">
        <f t="shared" si="488"/>
        <v>360</v>
      </c>
      <c r="AM1110" s="43" t="s">
        <v>311</v>
      </c>
      <c r="AN1110" s="248">
        <v>44866</v>
      </c>
      <c r="AO1110" s="82"/>
    </row>
    <row r="1111" spans="1:41" ht="15.75" hidden="1" customHeight="1">
      <c r="A1111" s="43">
        <v>49</v>
      </c>
      <c r="B1111" s="43">
        <v>7768</v>
      </c>
      <c r="C1111" s="43" t="s">
        <v>1</v>
      </c>
      <c r="D1111" s="70" t="s">
        <v>2909</v>
      </c>
      <c r="E1111" s="103">
        <v>44867</v>
      </c>
      <c r="F1111" s="43" t="s">
        <v>38</v>
      </c>
      <c r="G1111" s="43">
        <v>2840</v>
      </c>
      <c r="H1111" s="268"/>
      <c r="I1111" s="273">
        <v>45280</v>
      </c>
      <c r="J1111" s="358">
        <v>15776</v>
      </c>
      <c r="K1111" s="70">
        <v>10409112876</v>
      </c>
      <c r="L1111" s="97" t="s">
        <v>2926</v>
      </c>
      <c r="M1111" s="267"/>
      <c r="N1111" s="70" t="s">
        <v>2972</v>
      </c>
      <c r="O1111" s="43" t="s">
        <v>61</v>
      </c>
      <c r="P1111" s="122">
        <v>350</v>
      </c>
      <c r="Q1111" s="122">
        <v>7.2</v>
      </c>
      <c r="R1111" s="272">
        <f>P1111*Q1111</f>
        <v>2520</v>
      </c>
      <c r="S1111" s="268" t="s">
        <v>1915</v>
      </c>
      <c r="T1111" s="269" t="str">
        <f t="shared" si="492"/>
        <v xml:space="preserve">  </v>
      </c>
      <c r="U1111" s="133">
        <f t="shared" si="490"/>
        <v>2520</v>
      </c>
      <c r="V1111" s="269" t="str">
        <f t="shared" si="492"/>
        <v xml:space="preserve">  </v>
      </c>
      <c r="W1111" s="269"/>
      <c r="X1111" s="269"/>
      <c r="Y1111" s="269"/>
      <c r="Z1111" s="269" t="str">
        <f t="shared" si="492"/>
        <v xml:space="preserve">  </v>
      </c>
      <c r="AA1111" s="269" t="str">
        <f t="shared" si="492"/>
        <v xml:space="preserve">  </v>
      </c>
      <c r="AB1111" s="269" t="str">
        <f t="shared" si="492"/>
        <v xml:space="preserve">  </v>
      </c>
      <c r="AC1111" s="269" t="str">
        <f t="shared" si="492"/>
        <v xml:space="preserve">  </v>
      </c>
      <c r="AD1111" s="269" t="str">
        <f t="shared" si="492"/>
        <v xml:space="preserve">  </v>
      </c>
      <c r="AE1111" s="269"/>
      <c r="AF1111" s="133" t="str">
        <f t="shared" si="492"/>
        <v xml:space="preserve">  </v>
      </c>
      <c r="AG1111" s="269" t="str">
        <f t="shared" si="492"/>
        <v xml:space="preserve">  </v>
      </c>
      <c r="AH1111" s="269" t="str">
        <f t="shared" si="492"/>
        <v xml:space="preserve">  </v>
      </c>
      <c r="AI1111" s="183">
        <f t="shared" si="486"/>
        <v>2520</v>
      </c>
      <c r="AJ1111" s="268"/>
      <c r="AK1111" s="43">
        <v>2755</v>
      </c>
      <c r="AL1111" s="42">
        <f t="shared" si="488"/>
        <v>2520</v>
      </c>
      <c r="AM1111" s="43" t="s">
        <v>311</v>
      </c>
      <c r="AN1111" s="248">
        <v>44866</v>
      </c>
      <c r="AO1111" s="82"/>
    </row>
    <row r="1112" spans="1:41" ht="15.75" hidden="1" customHeight="1">
      <c r="A1112" s="43">
        <v>50</v>
      </c>
      <c r="B1112" s="43">
        <v>7768</v>
      </c>
      <c r="C1112" s="43" t="s">
        <v>1</v>
      </c>
      <c r="D1112" s="70" t="s">
        <v>2909</v>
      </c>
      <c r="E1112" s="103">
        <v>44867</v>
      </c>
      <c r="F1112" s="43" t="s">
        <v>38</v>
      </c>
      <c r="G1112" s="43">
        <v>2840</v>
      </c>
      <c r="H1112" s="43"/>
      <c r="I1112" s="273">
        <v>45280</v>
      </c>
      <c r="J1112" s="358">
        <v>15776</v>
      </c>
      <c r="K1112" s="70">
        <v>10409112876</v>
      </c>
      <c r="L1112" s="97" t="s">
        <v>2926</v>
      </c>
      <c r="M1112" s="216"/>
      <c r="N1112" s="70" t="s">
        <v>2958</v>
      </c>
      <c r="O1112" s="43" t="s">
        <v>61</v>
      </c>
      <c r="P1112" s="122">
        <v>350</v>
      </c>
      <c r="Q1112" s="122">
        <v>3</v>
      </c>
      <c r="R1112" s="272">
        <f t="shared" si="487"/>
        <v>1050</v>
      </c>
      <c r="S1112" s="43" t="s">
        <v>1915</v>
      </c>
      <c r="T1112" s="133" t="str">
        <f t="shared" si="492"/>
        <v xml:space="preserve">  </v>
      </c>
      <c r="U1112" s="133">
        <f t="shared" si="490"/>
        <v>1050</v>
      </c>
      <c r="V1112" s="133" t="str">
        <f t="shared" si="492"/>
        <v xml:space="preserve">  </v>
      </c>
      <c r="W1112" s="133"/>
      <c r="X1112" s="133"/>
      <c r="Y1112" s="133"/>
      <c r="Z1112" s="133" t="str">
        <f t="shared" si="492"/>
        <v xml:space="preserve">  </v>
      </c>
      <c r="AA1112" s="133" t="str">
        <f t="shared" si="492"/>
        <v xml:space="preserve">  </v>
      </c>
      <c r="AB1112" s="133" t="str">
        <f t="shared" si="492"/>
        <v xml:space="preserve">  </v>
      </c>
      <c r="AC1112" s="133" t="str">
        <f t="shared" si="492"/>
        <v xml:space="preserve">  </v>
      </c>
      <c r="AD1112" s="133" t="str">
        <f t="shared" si="492"/>
        <v xml:space="preserve">  </v>
      </c>
      <c r="AE1112" s="133"/>
      <c r="AF1112" s="133" t="str">
        <f t="shared" si="492"/>
        <v xml:space="preserve">  </v>
      </c>
      <c r="AG1112" s="133" t="str">
        <f t="shared" si="492"/>
        <v xml:space="preserve">  </v>
      </c>
      <c r="AH1112" s="133" t="str">
        <f t="shared" si="492"/>
        <v xml:space="preserve">  </v>
      </c>
      <c r="AI1112" s="183">
        <f t="shared" si="486"/>
        <v>1050</v>
      </c>
      <c r="AJ1112" s="43"/>
      <c r="AK1112" s="43">
        <v>2755</v>
      </c>
      <c r="AL1112" s="42">
        <f t="shared" si="488"/>
        <v>1050</v>
      </c>
      <c r="AM1112" s="43" t="s">
        <v>311</v>
      </c>
      <c r="AN1112" s="248">
        <v>44866</v>
      </c>
      <c r="AO1112" s="82"/>
    </row>
    <row r="1113" spans="1:41" ht="15.75" hidden="1" customHeight="1">
      <c r="A1113" s="43">
        <v>51</v>
      </c>
      <c r="B1113" s="43">
        <v>7768</v>
      </c>
      <c r="C1113" s="43" t="s">
        <v>1</v>
      </c>
      <c r="D1113" s="70" t="s">
        <v>2909</v>
      </c>
      <c r="E1113" s="103">
        <v>44867</v>
      </c>
      <c r="F1113" s="43" t="s">
        <v>38</v>
      </c>
      <c r="G1113" s="43">
        <v>2840</v>
      </c>
      <c r="H1113" s="43"/>
      <c r="I1113" s="273">
        <v>45280</v>
      </c>
      <c r="J1113" s="358">
        <v>15776</v>
      </c>
      <c r="K1113" s="70">
        <v>10409112876</v>
      </c>
      <c r="L1113" s="97" t="s">
        <v>2926</v>
      </c>
      <c r="M1113" s="216"/>
      <c r="N1113" s="70" t="s">
        <v>79</v>
      </c>
      <c r="O1113" s="43" t="s">
        <v>68</v>
      </c>
      <c r="P1113" s="122">
        <v>400</v>
      </c>
      <c r="Q1113" s="122">
        <v>3</v>
      </c>
      <c r="R1113" s="272">
        <f t="shared" si="487"/>
        <v>1200</v>
      </c>
      <c r="S1113" s="43" t="s">
        <v>1915</v>
      </c>
      <c r="T1113" s="133" t="str">
        <f t="shared" si="492"/>
        <v xml:space="preserve">  </v>
      </c>
      <c r="U1113" s="133">
        <f t="shared" si="490"/>
        <v>1200</v>
      </c>
      <c r="V1113" s="133" t="str">
        <f t="shared" si="492"/>
        <v xml:space="preserve">  </v>
      </c>
      <c r="W1113" s="133"/>
      <c r="X1113" s="133"/>
      <c r="Y1113" s="133"/>
      <c r="Z1113" s="133" t="str">
        <f t="shared" si="492"/>
        <v xml:space="preserve">  </v>
      </c>
      <c r="AA1113" s="133" t="str">
        <f t="shared" si="492"/>
        <v xml:space="preserve">  </v>
      </c>
      <c r="AB1113" s="133" t="str">
        <f t="shared" si="492"/>
        <v xml:space="preserve">  </v>
      </c>
      <c r="AC1113" s="133" t="str">
        <f t="shared" si="492"/>
        <v xml:space="preserve">  </v>
      </c>
      <c r="AD1113" s="133" t="str">
        <f t="shared" si="492"/>
        <v xml:space="preserve">  </v>
      </c>
      <c r="AE1113" s="133"/>
      <c r="AF1113" s="133" t="str">
        <f t="shared" si="492"/>
        <v xml:space="preserve">  </v>
      </c>
      <c r="AG1113" s="133" t="str">
        <f t="shared" si="492"/>
        <v xml:space="preserve">  </v>
      </c>
      <c r="AH1113" s="133" t="str">
        <f t="shared" si="492"/>
        <v xml:space="preserve">  </v>
      </c>
      <c r="AI1113" s="183">
        <f t="shared" si="486"/>
        <v>1200</v>
      </c>
      <c r="AJ1113" s="43"/>
      <c r="AK1113" s="43">
        <v>2755</v>
      </c>
      <c r="AL1113" s="42">
        <f t="shared" si="488"/>
        <v>1200</v>
      </c>
      <c r="AM1113" s="43" t="s">
        <v>311</v>
      </c>
      <c r="AN1113" s="248">
        <v>44866</v>
      </c>
      <c r="AO1113" s="82"/>
    </row>
    <row r="1114" spans="1:41" ht="15.75" hidden="1" customHeight="1">
      <c r="A1114" s="43">
        <v>52</v>
      </c>
      <c r="B1114" s="43">
        <v>7768</v>
      </c>
      <c r="C1114" s="43" t="s">
        <v>1</v>
      </c>
      <c r="D1114" s="70" t="s">
        <v>2909</v>
      </c>
      <c r="E1114" s="103">
        <v>44867</v>
      </c>
      <c r="F1114" s="43" t="s">
        <v>38</v>
      </c>
      <c r="G1114" s="43">
        <v>2840</v>
      </c>
      <c r="H1114" s="43"/>
      <c r="I1114" s="273">
        <v>45280</v>
      </c>
      <c r="J1114" s="358">
        <v>15776</v>
      </c>
      <c r="K1114" s="70">
        <v>10409112876</v>
      </c>
      <c r="L1114" s="97" t="s">
        <v>2926</v>
      </c>
      <c r="M1114" s="216"/>
      <c r="N1114" s="70" t="s">
        <v>2959</v>
      </c>
      <c r="O1114" s="43" t="s">
        <v>68</v>
      </c>
      <c r="P1114" s="122">
        <v>20</v>
      </c>
      <c r="Q1114" s="122">
        <v>21</v>
      </c>
      <c r="R1114" s="272">
        <f t="shared" si="487"/>
        <v>420</v>
      </c>
      <c r="S1114" s="43" t="s">
        <v>1915</v>
      </c>
      <c r="T1114" s="133" t="str">
        <f t="shared" si="492"/>
        <v xml:space="preserve">  </v>
      </c>
      <c r="U1114" s="133">
        <f t="shared" si="490"/>
        <v>420</v>
      </c>
      <c r="V1114" s="133" t="str">
        <f t="shared" si="492"/>
        <v xml:space="preserve">  </v>
      </c>
      <c r="W1114" s="133"/>
      <c r="X1114" s="133"/>
      <c r="Y1114" s="133"/>
      <c r="Z1114" s="133" t="str">
        <f t="shared" si="492"/>
        <v xml:space="preserve">  </v>
      </c>
      <c r="AA1114" s="133" t="str">
        <f t="shared" si="492"/>
        <v xml:space="preserve">  </v>
      </c>
      <c r="AB1114" s="133" t="str">
        <f t="shared" si="492"/>
        <v xml:space="preserve">  </v>
      </c>
      <c r="AC1114" s="133" t="str">
        <f t="shared" si="492"/>
        <v xml:space="preserve">  </v>
      </c>
      <c r="AD1114" s="133" t="str">
        <f t="shared" si="492"/>
        <v xml:space="preserve">  </v>
      </c>
      <c r="AE1114" s="133"/>
      <c r="AF1114" s="133" t="str">
        <f t="shared" si="492"/>
        <v xml:space="preserve">  </v>
      </c>
      <c r="AG1114" s="133" t="str">
        <f t="shared" si="492"/>
        <v xml:space="preserve">  </v>
      </c>
      <c r="AH1114" s="133" t="str">
        <f t="shared" si="492"/>
        <v xml:space="preserve">  </v>
      </c>
      <c r="AI1114" s="183">
        <f t="shared" si="486"/>
        <v>420</v>
      </c>
      <c r="AJ1114" s="43"/>
      <c r="AK1114" s="43">
        <v>2755</v>
      </c>
      <c r="AL1114" s="42">
        <f t="shared" si="488"/>
        <v>420</v>
      </c>
      <c r="AM1114" s="43" t="s">
        <v>311</v>
      </c>
      <c r="AN1114" s="248">
        <v>44866</v>
      </c>
      <c r="AO1114" s="82"/>
    </row>
    <row r="1115" spans="1:41" ht="27" hidden="1" customHeight="1">
      <c r="A1115" s="43">
        <v>53</v>
      </c>
      <c r="B1115" s="43">
        <v>7768</v>
      </c>
      <c r="C1115" s="43" t="s">
        <v>1</v>
      </c>
      <c r="D1115" s="70" t="s">
        <v>2909</v>
      </c>
      <c r="E1115" s="103">
        <v>44867</v>
      </c>
      <c r="F1115" s="43" t="s">
        <v>38</v>
      </c>
      <c r="G1115" s="43">
        <v>2840</v>
      </c>
      <c r="H1115" s="43"/>
      <c r="I1115" s="273">
        <v>45280</v>
      </c>
      <c r="J1115" s="358">
        <v>15776</v>
      </c>
      <c r="K1115" s="70">
        <v>10409112876</v>
      </c>
      <c r="L1115" s="97" t="s">
        <v>2926</v>
      </c>
      <c r="M1115" s="216"/>
      <c r="N1115" s="70" t="s">
        <v>2973</v>
      </c>
      <c r="O1115" s="43" t="s">
        <v>68</v>
      </c>
      <c r="P1115" s="122">
        <v>200</v>
      </c>
      <c r="Q1115" s="122">
        <v>8.5</v>
      </c>
      <c r="R1115" s="272">
        <f>P1115*Q1115</f>
        <v>1700</v>
      </c>
      <c r="S1115" s="43" t="s">
        <v>1915</v>
      </c>
      <c r="T1115" s="133" t="str">
        <f t="shared" si="492"/>
        <v xml:space="preserve">  </v>
      </c>
      <c r="U1115" s="133">
        <f t="shared" si="490"/>
        <v>1700</v>
      </c>
      <c r="V1115" s="133" t="str">
        <f t="shared" si="492"/>
        <v xml:space="preserve">  </v>
      </c>
      <c r="W1115" s="133"/>
      <c r="X1115" s="133"/>
      <c r="Y1115" s="133"/>
      <c r="Z1115" s="133" t="str">
        <f t="shared" si="492"/>
        <v xml:space="preserve">  </v>
      </c>
      <c r="AA1115" s="133" t="str">
        <f t="shared" si="492"/>
        <v xml:space="preserve">  </v>
      </c>
      <c r="AB1115" s="133" t="str">
        <f t="shared" si="492"/>
        <v xml:space="preserve">  </v>
      </c>
      <c r="AC1115" s="133" t="str">
        <f t="shared" si="492"/>
        <v xml:space="preserve">  </v>
      </c>
      <c r="AD1115" s="133" t="str">
        <f t="shared" si="492"/>
        <v xml:space="preserve">  </v>
      </c>
      <c r="AE1115" s="133"/>
      <c r="AF1115" s="133" t="str">
        <f t="shared" si="492"/>
        <v xml:space="preserve">  </v>
      </c>
      <c r="AG1115" s="133" t="str">
        <f t="shared" si="492"/>
        <v xml:space="preserve">  </v>
      </c>
      <c r="AH1115" s="133" t="str">
        <f t="shared" si="492"/>
        <v xml:space="preserve">  </v>
      </c>
      <c r="AI1115" s="183">
        <f t="shared" si="486"/>
        <v>1700</v>
      </c>
      <c r="AJ1115" s="43"/>
      <c r="AK1115" s="43">
        <v>2755</v>
      </c>
      <c r="AL1115" s="42">
        <f t="shared" si="488"/>
        <v>1700</v>
      </c>
      <c r="AM1115" s="43" t="s">
        <v>311</v>
      </c>
      <c r="AN1115" s="248">
        <v>44866</v>
      </c>
      <c r="AO1115" s="82"/>
    </row>
    <row r="1116" spans="1:41" ht="15.75" hidden="1" customHeight="1">
      <c r="A1116" s="43">
        <v>54</v>
      </c>
      <c r="B1116" s="43">
        <v>7768</v>
      </c>
      <c r="C1116" s="43" t="s">
        <v>1</v>
      </c>
      <c r="D1116" s="70" t="s">
        <v>2909</v>
      </c>
      <c r="E1116" s="103">
        <v>44867</v>
      </c>
      <c r="F1116" s="43" t="s">
        <v>38</v>
      </c>
      <c r="G1116" s="43">
        <v>2840</v>
      </c>
      <c r="H1116" s="43"/>
      <c r="I1116" s="273">
        <v>45280</v>
      </c>
      <c r="J1116" s="358">
        <v>15776</v>
      </c>
      <c r="K1116" s="70">
        <v>10409112876</v>
      </c>
      <c r="L1116" s="97" t="s">
        <v>2926</v>
      </c>
      <c r="M1116" s="216"/>
      <c r="N1116" s="70" t="s">
        <v>2974</v>
      </c>
      <c r="O1116" s="43" t="s">
        <v>68</v>
      </c>
      <c r="P1116" s="122">
        <v>150</v>
      </c>
      <c r="Q1116" s="122">
        <v>27</v>
      </c>
      <c r="R1116" s="272">
        <f t="shared" ref="R1116:R1118" si="493">P1116*Q1116</f>
        <v>4050</v>
      </c>
      <c r="S1116" s="43" t="s">
        <v>1915</v>
      </c>
      <c r="T1116" s="133" t="str">
        <f t="shared" si="492"/>
        <v xml:space="preserve">  </v>
      </c>
      <c r="U1116" s="133">
        <f t="shared" si="490"/>
        <v>4050</v>
      </c>
      <c r="V1116" s="133" t="str">
        <f t="shared" si="492"/>
        <v xml:space="preserve">  </v>
      </c>
      <c r="W1116" s="133"/>
      <c r="X1116" s="133"/>
      <c r="Y1116" s="133"/>
      <c r="Z1116" s="133" t="str">
        <f t="shared" ref="T1116:AH1123" si="494">IF($S1116=Z$15,$R1116,"  ")</f>
        <v xml:space="preserve">  </v>
      </c>
      <c r="AA1116" s="133" t="str">
        <f t="shared" si="494"/>
        <v xml:space="preserve">  </v>
      </c>
      <c r="AB1116" s="133" t="str">
        <f t="shared" si="494"/>
        <v xml:space="preserve">  </v>
      </c>
      <c r="AC1116" s="133" t="str">
        <f t="shared" si="494"/>
        <v xml:space="preserve">  </v>
      </c>
      <c r="AD1116" s="133" t="str">
        <f t="shared" si="494"/>
        <v xml:space="preserve">  </v>
      </c>
      <c r="AE1116" s="133"/>
      <c r="AF1116" s="133" t="str">
        <f t="shared" si="494"/>
        <v xml:space="preserve">  </v>
      </c>
      <c r="AG1116" s="133" t="str">
        <f t="shared" si="494"/>
        <v xml:space="preserve">  </v>
      </c>
      <c r="AH1116" s="133" t="str">
        <f t="shared" si="494"/>
        <v xml:space="preserve">  </v>
      </c>
      <c r="AI1116" s="183">
        <f t="shared" si="486"/>
        <v>4050</v>
      </c>
      <c r="AJ1116" s="43"/>
      <c r="AK1116" s="43">
        <v>2755</v>
      </c>
      <c r="AL1116" s="42">
        <f t="shared" si="488"/>
        <v>4050</v>
      </c>
      <c r="AM1116" s="43" t="s">
        <v>311</v>
      </c>
      <c r="AN1116" s="248">
        <v>44866</v>
      </c>
      <c r="AO1116" s="82"/>
    </row>
    <row r="1117" spans="1:41" ht="27" hidden="1" customHeight="1">
      <c r="A1117" s="43">
        <v>55</v>
      </c>
      <c r="B1117" s="43">
        <v>7774</v>
      </c>
      <c r="C1117" s="43" t="s">
        <v>1</v>
      </c>
      <c r="D1117" s="70" t="s">
        <v>2909</v>
      </c>
      <c r="E1117" s="103">
        <v>44865</v>
      </c>
      <c r="F1117" s="43" t="s">
        <v>38</v>
      </c>
      <c r="G1117" s="43">
        <v>2835</v>
      </c>
      <c r="H1117" s="43"/>
      <c r="I1117" s="273">
        <v>45280</v>
      </c>
      <c r="J1117" s="358">
        <v>15776</v>
      </c>
      <c r="K1117" s="70">
        <v>20600571592</v>
      </c>
      <c r="L1117" s="97" t="s">
        <v>2990</v>
      </c>
      <c r="M1117" s="216"/>
      <c r="N1117" s="70" t="s">
        <v>2927</v>
      </c>
      <c r="O1117" s="43" t="s">
        <v>68</v>
      </c>
      <c r="P1117" s="117">
        <v>8</v>
      </c>
      <c r="Q1117" s="117">
        <v>444</v>
      </c>
      <c r="R1117" s="272">
        <f t="shared" si="493"/>
        <v>3552</v>
      </c>
      <c r="S1117" s="43" t="s">
        <v>1915</v>
      </c>
      <c r="T1117" s="133" t="str">
        <f t="shared" si="494"/>
        <v xml:space="preserve">  </v>
      </c>
      <c r="U1117" s="133">
        <f t="shared" si="490"/>
        <v>3552</v>
      </c>
      <c r="V1117" s="133" t="str">
        <f t="shared" si="494"/>
        <v xml:space="preserve">  </v>
      </c>
      <c r="W1117" s="133"/>
      <c r="X1117" s="133"/>
      <c r="Y1117" s="133"/>
      <c r="Z1117" s="133" t="str">
        <f t="shared" si="494"/>
        <v xml:space="preserve">  </v>
      </c>
      <c r="AA1117" s="133" t="str">
        <f t="shared" si="494"/>
        <v xml:space="preserve">  </v>
      </c>
      <c r="AB1117" s="133" t="str">
        <f t="shared" si="494"/>
        <v xml:space="preserve">  </v>
      </c>
      <c r="AC1117" s="133" t="str">
        <f t="shared" si="494"/>
        <v xml:space="preserve">  </v>
      </c>
      <c r="AD1117" s="133" t="str">
        <f t="shared" si="494"/>
        <v xml:space="preserve">  </v>
      </c>
      <c r="AE1117" s="133"/>
      <c r="AF1117" s="133" t="str">
        <f t="shared" si="494"/>
        <v xml:space="preserve">  </v>
      </c>
      <c r="AG1117" s="133" t="str">
        <f t="shared" si="494"/>
        <v xml:space="preserve">  </v>
      </c>
      <c r="AH1117" s="133" t="str">
        <f t="shared" si="494"/>
        <v xml:space="preserve">  </v>
      </c>
      <c r="AI1117" s="183">
        <f t="shared" si="486"/>
        <v>3552</v>
      </c>
      <c r="AJ1117" s="43"/>
      <c r="AK1117" s="43">
        <v>2815</v>
      </c>
      <c r="AL1117" s="42">
        <f t="shared" si="488"/>
        <v>3552</v>
      </c>
      <c r="AM1117" s="43" t="s">
        <v>311</v>
      </c>
      <c r="AN1117" s="248">
        <v>44866</v>
      </c>
      <c r="AO1117" s="82"/>
    </row>
    <row r="1118" spans="1:41" ht="27" hidden="1" customHeight="1">
      <c r="A1118" s="43">
        <v>56</v>
      </c>
      <c r="B1118" s="43">
        <v>7774</v>
      </c>
      <c r="C1118" s="43" t="s">
        <v>1</v>
      </c>
      <c r="D1118" s="70" t="s">
        <v>2909</v>
      </c>
      <c r="E1118" s="103">
        <v>44865</v>
      </c>
      <c r="F1118" s="43" t="s">
        <v>38</v>
      </c>
      <c r="G1118" s="43">
        <v>2835</v>
      </c>
      <c r="H1118" s="167">
        <v>68000</v>
      </c>
      <c r="I1118" s="152">
        <v>44887</v>
      </c>
      <c r="J1118" s="358" t="s">
        <v>3449</v>
      </c>
      <c r="K1118" s="178" t="s">
        <v>3450</v>
      </c>
      <c r="L1118" s="97" t="s">
        <v>2990</v>
      </c>
      <c r="M1118" s="216"/>
      <c r="N1118" s="70" t="s">
        <v>2928</v>
      </c>
      <c r="O1118" s="43" t="s">
        <v>68</v>
      </c>
      <c r="P1118" s="117">
        <v>40</v>
      </c>
      <c r="Q1118" s="117">
        <v>395</v>
      </c>
      <c r="R1118" s="272">
        <f t="shared" si="493"/>
        <v>15800</v>
      </c>
      <c r="S1118" s="43" t="s">
        <v>1915</v>
      </c>
      <c r="T1118" s="133" t="str">
        <f t="shared" si="494"/>
        <v xml:space="preserve">  </v>
      </c>
      <c r="U1118" s="133">
        <f t="shared" si="490"/>
        <v>15800</v>
      </c>
      <c r="V1118" s="133" t="str">
        <f t="shared" si="494"/>
        <v xml:space="preserve">  </v>
      </c>
      <c r="W1118" s="133"/>
      <c r="X1118" s="133"/>
      <c r="Y1118" s="133"/>
      <c r="Z1118" s="133" t="str">
        <f t="shared" si="494"/>
        <v xml:space="preserve">  </v>
      </c>
      <c r="AA1118" s="133" t="str">
        <f t="shared" si="494"/>
        <v xml:space="preserve">  </v>
      </c>
      <c r="AB1118" s="133" t="str">
        <f t="shared" si="494"/>
        <v xml:space="preserve">  </v>
      </c>
      <c r="AC1118" s="133" t="str">
        <f t="shared" si="494"/>
        <v xml:space="preserve">  </v>
      </c>
      <c r="AD1118" s="133" t="str">
        <f t="shared" si="494"/>
        <v xml:space="preserve">  </v>
      </c>
      <c r="AE1118" s="133"/>
      <c r="AF1118" s="133" t="str">
        <f t="shared" si="494"/>
        <v xml:space="preserve">  </v>
      </c>
      <c r="AG1118" s="133" t="str">
        <f t="shared" si="494"/>
        <v xml:space="preserve">  </v>
      </c>
      <c r="AH1118" s="133" t="str">
        <f t="shared" si="494"/>
        <v xml:space="preserve">  </v>
      </c>
      <c r="AI1118" s="183">
        <f t="shared" si="486"/>
        <v>15800</v>
      </c>
      <c r="AJ1118" s="43"/>
      <c r="AK1118" s="43">
        <v>2815</v>
      </c>
      <c r="AL1118" s="42">
        <f t="shared" si="488"/>
        <v>15800</v>
      </c>
      <c r="AM1118" s="43" t="s">
        <v>311</v>
      </c>
      <c r="AN1118" s="248">
        <v>44866</v>
      </c>
      <c r="AO1118" s="82"/>
    </row>
    <row r="1119" spans="1:41" ht="58.5" hidden="1" customHeight="1">
      <c r="A1119" s="43">
        <v>57</v>
      </c>
      <c r="B1119" s="43">
        <v>7774</v>
      </c>
      <c r="C1119" s="43" t="s">
        <v>1</v>
      </c>
      <c r="D1119" s="70" t="s">
        <v>2909</v>
      </c>
      <c r="E1119" s="103">
        <v>44865</v>
      </c>
      <c r="F1119" s="43" t="s">
        <v>38</v>
      </c>
      <c r="G1119" s="43">
        <v>2835</v>
      </c>
      <c r="H1119" s="167">
        <v>68000</v>
      </c>
      <c r="I1119" s="152">
        <v>44887</v>
      </c>
      <c r="J1119" s="358" t="s">
        <v>3449</v>
      </c>
      <c r="K1119" s="178" t="s">
        <v>3450</v>
      </c>
      <c r="L1119" s="97" t="s">
        <v>2990</v>
      </c>
      <c r="M1119" s="216"/>
      <c r="N1119" s="70" t="s">
        <v>2929</v>
      </c>
      <c r="O1119" s="43" t="s">
        <v>68</v>
      </c>
      <c r="P1119" s="117">
        <v>80</v>
      </c>
      <c r="Q1119" s="117">
        <v>224</v>
      </c>
      <c r="R1119" s="272">
        <f>Q1119*P1119</f>
        <v>17920</v>
      </c>
      <c r="S1119" s="43" t="s">
        <v>1915</v>
      </c>
      <c r="T1119" s="133"/>
      <c r="U1119" s="133">
        <f t="shared" si="490"/>
        <v>17920</v>
      </c>
      <c r="V1119" s="133"/>
      <c r="W1119" s="133"/>
      <c r="X1119" s="133"/>
      <c r="Y1119" s="133"/>
      <c r="Z1119" s="133"/>
      <c r="AA1119" s="133"/>
      <c r="AB1119" s="133"/>
      <c r="AC1119" s="133"/>
      <c r="AD1119" s="133"/>
      <c r="AE1119" s="133"/>
      <c r="AF1119" s="133" t="str">
        <f t="shared" si="494"/>
        <v xml:space="preserve">  </v>
      </c>
      <c r="AG1119" s="133"/>
      <c r="AH1119" s="133"/>
      <c r="AI1119" s="183">
        <f t="shared" si="486"/>
        <v>17920</v>
      </c>
      <c r="AJ1119" s="43"/>
      <c r="AK1119" s="43">
        <v>2815</v>
      </c>
      <c r="AL1119" s="42">
        <f t="shared" si="488"/>
        <v>17920</v>
      </c>
      <c r="AM1119" s="43" t="s">
        <v>311</v>
      </c>
      <c r="AN1119" s="248">
        <v>44866</v>
      </c>
      <c r="AO1119" s="82"/>
    </row>
    <row r="1120" spans="1:41" ht="68.25" hidden="1" customHeight="1">
      <c r="A1120" s="43">
        <v>58</v>
      </c>
      <c r="B1120" s="43">
        <v>7774</v>
      </c>
      <c r="C1120" s="43" t="s">
        <v>1</v>
      </c>
      <c r="D1120" s="70" t="s">
        <v>2909</v>
      </c>
      <c r="E1120" s="103">
        <v>44865</v>
      </c>
      <c r="F1120" s="43" t="s">
        <v>38</v>
      </c>
      <c r="G1120" s="43">
        <v>2835</v>
      </c>
      <c r="H1120" s="167">
        <v>68000</v>
      </c>
      <c r="I1120" s="152">
        <v>44887</v>
      </c>
      <c r="J1120" s="358" t="s">
        <v>3449</v>
      </c>
      <c r="K1120" s="178" t="s">
        <v>3450</v>
      </c>
      <c r="L1120" s="97" t="s">
        <v>2990</v>
      </c>
      <c r="M1120" s="103"/>
      <c r="N1120" s="275" t="s">
        <v>2930</v>
      </c>
      <c r="O1120" s="275" t="s">
        <v>68</v>
      </c>
      <c r="P1120" s="276">
        <v>70</v>
      </c>
      <c r="Q1120" s="276">
        <v>119</v>
      </c>
      <c r="R1120" s="271">
        <f>Q1120*P1120</f>
        <v>8330</v>
      </c>
      <c r="S1120" s="268" t="s">
        <v>1915</v>
      </c>
      <c r="T1120" s="269" t="str">
        <f t="shared" si="494"/>
        <v xml:space="preserve">  </v>
      </c>
      <c r="U1120" s="133">
        <f t="shared" si="490"/>
        <v>8330</v>
      </c>
      <c r="V1120" s="269" t="str">
        <f t="shared" si="494"/>
        <v xml:space="preserve">  </v>
      </c>
      <c r="W1120" s="269"/>
      <c r="X1120" s="269"/>
      <c r="Y1120" s="269"/>
      <c r="Z1120" s="269" t="str">
        <f t="shared" si="494"/>
        <v xml:space="preserve">  </v>
      </c>
      <c r="AA1120" s="269" t="str">
        <f t="shared" si="494"/>
        <v xml:space="preserve">  </v>
      </c>
      <c r="AB1120" s="269" t="str">
        <f t="shared" si="494"/>
        <v xml:space="preserve">  </v>
      </c>
      <c r="AC1120" s="269" t="str">
        <f t="shared" si="494"/>
        <v xml:space="preserve">  </v>
      </c>
      <c r="AD1120" s="269" t="str">
        <f t="shared" si="494"/>
        <v xml:space="preserve">  </v>
      </c>
      <c r="AE1120" s="269"/>
      <c r="AF1120" s="133" t="str">
        <f t="shared" si="494"/>
        <v xml:space="preserve">  </v>
      </c>
      <c r="AG1120" s="269" t="str">
        <f t="shared" si="494"/>
        <v xml:space="preserve">  </v>
      </c>
      <c r="AH1120" s="269" t="str">
        <f t="shared" si="494"/>
        <v xml:space="preserve">  </v>
      </c>
      <c r="AI1120" s="183">
        <f t="shared" si="486"/>
        <v>8330</v>
      </c>
      <c r="AJ1120" s="268"/>
      <c r="AK1120" s="71">
        <v>2815</v>
      </c>
      <c r="AL1120" s="42">
        <f t="shared" si="488"/>
        <v>8330</v>
      </c>
      <c r="AM1120" s="43" t="s">
        <v>311</v>
      </c>
      <c r="AN1120" s="248">
        <v>44866</v>
      </c>
      <c r="AO1120" s="82"/>
    </row>
    <row r="1121" spans="1:41" ht="66" hidden="1" customHeight="1">
      <c r="A1121" s="43">
        <v>59</v>
      </c>
      <c r="B1121" s="43">
        <v>7774</v>
      </c>
      <c r="C1121" s="43" t="s">
        <v>1</v>
      </c>
      <c r="D1121" s="70" t="s">
        <v>2909</v>
      </c>
      <c r="E1121" s="103">
        <v>44865</v>
      </c>
      <c r="F1121" s="43" t="s">
        <v>38</v>
      </c>
      <c r="G1121" s="43">
        <v>2835</v>
      </c>
      <c r="H1121" s="167">
        <v>68000</v>
      </c>
      <c r="I1121" s="152">
        <v>44887</v>
      </c>
      <c r="J1121" s="358" t="s">
        <v>3449</v>
      </c>
      <c r="K1121" s="178" t="s">
        <v>3450</v>
      </c>
      <c r="L1121" s="97" t="s">
        <v>2990</v>
      </c>
      <c r="M1121" s="103"/>
      <c r="N1121" s="275" t="s">
        <v>2931</v>
      </c>
      <c r="O1121" s="275" t="s">
        <v>68</v>
      </c>
      <c r="P1121" s="276">
        <v>25</v>
      </c>
      <c r="Q1121" s="276">
        <v>220</v>
      </c>
      <c r="R1121" s="271">
        <f t="shared" ref="R1121" si="495">Q1121*P1121</f>
        <v>5500</v>
      </c>
      <c r="S1121" s="268" t="s">
        <v>1915</v>
      </c>
      <c r="T1121" s="269"/>
      <c r="U1121" s="133">
        <f t="shared" si="490"/>
        <v>5500</v>
      </c>
      <c r="V1121" s="269" t="str">
        <f t="shared" si="494"/>
        <v xml:space="preserve">  </v>
      </c>
      <c r="W1121" s="269"/>
      <c r="X1121" s="269"/>
      <c r="Y1121" s="269"/>
      <c r="Z1121" s="269" t="str">
        <f t="shared" si="494"/>
        <v xml:space="preserve">  </v>
      </c>
      <c r="AA1121" s="269" t="str">
        <f t="shared" si="494"/>
        <v xml:space="preserve">  </v>
      </c>
      <c r="AB1121" s="269" t="str">
        <f t="shared" si="494"/>
        <v xml:space="preserve">  </v>
      </c>
      <c r="AC1121" s="269" t="str">
        <f t="shared" si="494"/>
        <v xml:space="preserve">  </v>
      </c>
      <c r="AD1121" s="269" t="str">
        <f t="shared" si="494"/>
        <v xml:space="preserve">  </v>
      </c>
      <c r="AE1121" s="269"/>
      <c r="AF1121" s="133" t="str">
        <f t="shared" si="494"/>
        <v xml:space="preserve">  </v>
      </c>
      <c r="AG1121" s="269" t="str">
        <f t="shared" si="494"/>
        <v xml:space="preserve">  </v>
      </c>
      <c r="AH1121" s="269" t="str">
        <f t="shared" si="494"/>
        <v xml:space="preserve">  </v>
      </c>
      <c r="AI1121" s="183">
        <f t="shared" si="486"/>
        <v>5500</v>
      </c>
      <c r="AJ1121" s="268"/>
      <c r="AK1121" s="43">
        <v>2815</v>
      </c>
      <c r="AL1121" s="42">
        <f t="shared" si="488"/>
        <v>5500</v>
      </c>
      <c r="AM1121" s="43" t="s">
        <v>311</v>
      </c>
      <c r="AN1121" s="248">
        <v>44866</v>
      </c>
      <c r="AO1121" s="82"/>
    </row>
    <row r="1122" spans="1:41" ht="84" hidden="1" customHeight="1">
      <c r="A1122" s="43">
        <v>60</v>
      </c>
      <c r="B1122" s="268">
        <v>7774</v>
      </c>
      <c r="C1122" s="43" t="s">
        <v>1</v>
      </c>
      <c r="D1122" s="70" t="s">
        <v>2909</v>
      </c>
      <c r="E1122" s="103">
        <v>44865</v>
      </c>
      <c r="F1122" s="43" t="s">
        <v>38</v>
      </c>
      <c r="G1122" s="43">
        <v>2835</v>
      </c>
      <c r="H1122" s="167">
        <v>68000</v>
      </c>
      <c r="I1122" s="152">
        <v>44887</v>
      </c>
      <c r="J1122" s="358" t="s">
        <v>3449</v>
      </c>
      <c r="K1122" s="178" t="s">
        <v>3450</v>
      </c>
      <c r="L1122" s="97" t="s">
        <v>2990</v>
      </c>
      <c r="M1122" s="103"/>
      <c r="N1122" s="275" t="s">
        <v>2932</v>
      </c>
      <c r="O1122" s="275" t="s">
        <v>68</v>
      </c>
      <c r="P1122" s="276">
        <v>100</v>
      </c>
      <c r="Q1122" s="276">
        <v>168.98</v>
      </c>
      <c r="R1122" s="271">
        <f t="shared" ref="R1122:R1123" si="496">Q1122*P1122</f>
        <v>16898</v>
      </c>
      <c r="S1122" s="268" t="s">
        <v>1915</v>
      </c>
      <c r="T1122" s="269"/>
      <c r="U1122" s="133">
        <f t="shared" si="490"/>
        <v>16898</v>
      </c>
      <c r="V1122" s="269" t="str">
        <f t="shared" si="494"/>
        <v xml:space="preserve">  </v>
      </c>
      <c r="W1122" s="269"/>
      <c r="X1122" s="269"/>
      <c r="Y1122" s="269"/>
      <c r="Z1122" s="269" t="str">
        <f t="shared" si="494"/>
        <v xml:space="preserve">  </v>
      </c>
      <c r="AA1122" s="269" t="str">
        <f t="shared" si="494"/>
        <v xml:space="preserve">  </v>
      </c>
      <c r="AB1122" s="269" t="str">
        <f t="shared" si="494"/>
        <v xml:space="preserve">  </v>
      </c>
      <c r="AC1122" s="269" t="str">
        <f t="shared" si="494"/>
        <v xml:space="preserve">  </v>
      </c>
      <c r="AD1122" s="269" t="str">
        <f t="shared" si="494"/>
        <v xml:space="preserve">  </v>
      </c>
      <c r="AE1122" s="269"/>
      <c r="AF1122" s="133" t="str">
        <f t="shared" si="494"/>
        <v xml:space="preserve">  </v>
      </c>
      <c r="AG1122" s="269" t="str">
        <f t="shared" si="494"/>
        <v xml:space="preserve">  </v>
      </c>
      <c r="AH1122" s="269" t="str">
        <f t="shared" si="494"/>
        <v xml:space="preserve">  </v>
      </c>
      <c r="AI1122" s="183">
        <f t="shared" si="486"/>
        <v>16898</v>
      </c>
      <c r="AJ1122" s="268"/>
      <c r="AK1122" s="43">
        <v>2815</v>
      </c>
      <c r="AL1122" s="42">
        <f t="shared" si="488"/>
        <v>16898</v>
      </c>
      <c r="AM1122" s="43" t="s">
        <v>311</v>
      </c>
      <c r="AN1122" s="248">
        <v>44866</v>
      </c>
      <c r="AO1122" s="82"/>
    </row>
    <row r="1123" spans="1:41" ht="62.25" hidden="1" customHeight="1">
      <c r="A1123" s="43">
        <v>61</v>
      </c>
      <c r="B1123" s="268">
        <v>7998</v>
      </c>
      <c r="C1123" s="43" t="s">
        <v>1</v>
      </c>
      <c r="D1123" s="70" t="s">
        <v>2909</v>
      </c>
      <c r="E1123" s="273">
        <v>44875</v>
      </c>
      <c r="F1123" s="43" t="s">
        <v>38</v>
      </c>
      <c r="G1123" s="268">
        <v>2886</v>
      </c>
      <c r="H1123" s="167">
        <v>1200</v>
      </c>
      <c r="I1123" s="152">
        <v>44900</v>
      </c>
      <c r="J1123" s="358" t="s">
        <v>3451</v>
      </c>
      <c r="K1123" s="178" t="s">
        <v>3448</v>
      </c>
      <c r="L1123" s="274" t="s">
        <v>2923</v>
      </c>
      <c r="M1123" s="103"/>
      <c r="N1123" s="275" t="s">
        <v>2979</v>
      </c>
      <c r="O1123" s="275" t="s">
        <v>68</v>
      </c>
      <c r="P1123" s="276">
        <v>500</v>
      </c>
      <c r="Q1123" s="276">
        <v>2.4</v>
      </c>
      <c r="R1123" s="271">
        <f t="shared" si="496"/>
        <v>1200</v>
      </c>
      <c r="S1123" s="268" t="s">
        <v>1915</v>
      </c>
      <c r="T1123" s="269"/>
      <c r="U1123" s="133">
        <f>IF($S1123=U$15,$R1123,"  ")</f>
        <v>1200</v>
      </c>
      <c r="V1123" s="269" t="str">
        <f t="shared" si="494"/>
        <v xml:space="preserve">  </v>
      </c>
      <c r="W1123" s="269"/>
      <c r="X1123" s="269"/>
      <c r="Y1123" s="269"/>
      <c r="Z1123" s="269" t="str">
        <f t="shared" si="494"/>
        <v xml:space="preserve">  </v>
      </c>
      <c r="AA1123" s="269" t="str">
        <f t="shared" si="494"/>
        <v xml:space="preserve">  </v>
      </c>
      <c r="AB1123" s="269" t="str">
        <f t="shared" si="494"/>
        <v xml:space="preserve">  </v>
      </c>
      <c r="AC1123" s="269" t="str">
        <f t="shared" si="494"/>
        <v xml:space="preserve">  </v>
      </c>
      <c r="AD1123" s="269" t="str">
        <f t="shared" si="494"/>
        <v xml:space="preserve">  </v>
      </c>
      <c r="AE1123" s="269"/>
      <c r="AF1123" s="133" t="str">
        <f t="shared" si="494"/>
        <v xml:space="preserve">  </v>
      </c>
      <c r="AG1123" s="269" t="str">
        <f t="shared" si="494"/>
        <v xml:space="preserve">  </v>
      </c>
      <c r="AH1123" s="269" t="str">
        <f t="shared" si="494"/>
        <v xml:space="preserve">  </v>
      </c>
      <c r="AI1123" s="183">
        <f t="shared" si="486"/>
        <v>1200</v>
      </c>
      <c r="AJ1123" s="268"/>
      <c r="AK1123" s="71">
        <v>2887</v>
      </c>
      <c r="AL1123" s="42">
        <f t="shared" si="488"/>
        <v>1200</v>
      </c>
      <c r="AM1123" s="43" t="s">
        <v>311</v>
      </c>
      <c r="AN1123" s="248">
        <v>44866</v>
      </c>
      <c r="AO1123" s="82"/>
    </row>
    <row r="1124" spans="1:41" ht="15.75" hidden="1" customHeight="1">
      <c r="A1124" s="298">
        <v>62</v>
      </c>
      <c r="B1124" s="299"/>
      <c r="C1124" s="299" t="s">
        <v>2278</v>
      </c>
      <c r="D1124" s="300"/>
      <c r="E1124" s="299"/>
      <c r="F1124" s="299"/>
      <c r="G1124" s="299"/>
      <c r="H1124" s="299"/>
      <c r="I1124" s="299"/>
      <c r="J1124" s="75"/>
      <c r="K1124" s="307"/>
      <c r="L1124" s="300"/>
      <c r="M1124" s="242"/>
      <c r="N1124" s="300"/>
      <c r="O1124" s="299"/>
      <c r="P1124" s="299"/>
      <c r="Q1124" s="299"/>
      <c r="R1124" s="308">
        <f>SUM(R1075:R1123)</f>
        <v>366862.72552799998</v>
      </c>
      <c r="S1124" s="299"/>
      <c r="T1124" s="302">
        <f>SUBTOTAL(9,T1076:T1120)</f>
        <v>0</v>
      </c>
      <c r="U1124" s="302">
        <f>SUBTOTAL(9,U1075:U1123)</f>
        <v>0</v>
      </c>
      <c r="V1124" s="302">
        <f t="shared" ref="V1124:AH1124" si="497">SUBTOTAL(9,V1076:V1123)</f>
        <v>0</v>
      </c>
      <c r="W1124" s="302"/>
      <c r="X1124" s="302"/>
      <c r="Y1124" s="302"/>
      <c r="Z1124" s="302">
        <f t="shared" si="497"/>
        <v>0</v>
      </c>
      <c r="AA1124" s="302">
        <f t="shared" si="497"/>
        <v>0</v>
      </c>
      <c r="AB1124" s="302">
        <f t="shared" si="497"/>
        <v>0</v>
      </c>
      <c r="AC1124" s="302">
        <f t="shared" si="497"/>
        <v>0</v>
      </c>
      <c r="AD1124" s="302">
        <f t="shared" si="497"/>
        <v>0</v>
      </c>
      <c r="AE1124" s="302"/>
      <c r="AF1124" s="302">
        <f t="shared" si="497"/>
        <v>0</v>
      </c>
      <c r="AG1124" s="302">
        <f t="shared" si="497"/>
        <v>0</v>
      </c>
      <c r="AH1124" s="302">
        <f t="shared" si="497"/>
        <v>0</v>
      </c>
      <c r="AI1124" s="302">
        <f>SUBTOTAL(9,AI1075:AI1123)</f>
        <v>0</v>
      </c>
      <c r="AJ1124" s="302">
        <f>SUBTOTAL(9,AJ1076:AJ1122)</f>
        <v>0</v>
      </c>
      <c r="AK1124" s="302"/>
      <c r="AL1124" s="302">
        <f>SUBTOTAL(9,AL1075:AL1123)</f>
        <v>0</v>
      </c>
      <c r="AM1124" s="298" t="s">
        <v>311</v>
      </c>
      <c r="AN1124" s="305">
        <v>44866</v>
      </c>
      <c r="AO1124" s="82"/>
    </row>
    <row r="1125" spans="1:41" ht="15.75" hidden="1" customHeight="1">
      <c r="A1125" s="43">
        <v>63</v>
      </c>
      <c r="B1125" s="43">
        <v>854</v>
      </c>
      <c r="C1125" s="43" t="s">
        <v>2</v>
      </c>
      <c r="D1125" s="70" t="s">
        <v>2934</v>
      </c>
      <c r="E1125" s="103">
        <v>44613</v>
      </c>
      <c r="F1125" s="43" t="s">
        <v>56</v>
      </c>
      <c r="G1125" s="43">
        <v>382</v>
      </c>
      <c r="H1125" s="219">
        <v>3500</v>
      </c>
      <c r="I1125" s="103">
        <v>44880</v>
      </c>
      <c r="J1125" s="56" t="s">
        <v>3452</v>
      </c>
      <c r="K1125" s="70" t="s">
        <v>3453</v>
      </c>
      <c r="L1125" s="99" t="s">
        <v>2933</v>
      </c>
      <c r="M1125" s="219"/>
      <c r="N1125" s="70" t="s">
        <v>2935</v>
      </c>
      <c r="O1125" s="43" t="s">
        <v>59</v>
      </c>
      <c r="P1125" s="202">
        <v>1</v>
      </c>
      <c r="Q1125" s="240">
        <v>3500</v>
      </c>
      <c r="R1125" s="42">
        <f>P1125*Q1125</f>
        <v>3500</v>
      </c>
      <c r="S1125" s="43" t="s">
        <v>1916</v>
      </c>
      <c r="T1125" s="133">
        <v>0</v>
      </c>
      <c r="U1125" s="133" t="str">
        <f t="shared" ref="U1125:AH1128" si="498">IF($S1125=U$15,$R1125,"  ")</f>
        <v xml:space="preserve">  </v>
      </c>
      <c r="V1125" s="133">
        <f t="shared" si="498"/>
        <v>3500</v>
      </c>
      <c r="W1125" s="133"/>
      <c r="X1125" s="133"/>
      <c r="Y1125" s="133"/>
      <c r="Z1125" s="133" t="str">
        <f t="shared" si="498"/>
        <v xml:space="preserve">  </v>
      </c>
      <c r="AA1125" s="133" t="str">
        <f t="shared" si="498"/>
        <v xml:space="preserve">  </v>
      </c>
      <c r="AB1125" s="133" t="str">
        <f>IF($S1125=AB$15,$R1125,"  ")</f>
        <v xml:space="preserve">  </v>
      </c>
      <c r="AC1125" s="133" t="str">
        <f t="shared" si="498"/>
        <v xml:space="preserve">  </v>
      </c>
      <c r="AD1125" s="133" t="str">
        <f>IF($S1125=AD$15,$R1125,"  ")</f>
        <v xml:space="preserve">  </v>
      </c>
      <c r="AE1125" s="133"/>
      <c r="AF1125" s="133" t="str">
        <f t="shared" ref="AF1125:AF1128" si="499">IF($S1125=AF$15,$R1125,"  ")</f>
        <v xml:space="preserve">  </v>
      </c>
      <c r="AG1125" s="133" t="str">
        <f t="shared" si="498"/>
        <v xml:space="preserve">  </v>
      </c>
      <c r="AH1125" s="133" t="str">
        <f t="shared" si="498"/>
        <v xml:space="preserve">  </v>
      </c>
      <c r="AI1125" s="55">
        <f>V1125</f>
        <v>3500</v>
      </c>
      <c r="AJ1125" s="42"/>
      <c r="AK1125" s="43"/>
      <c r="AL1125" s="42">
        <f>R1125</f>
        <v>3500</v>
      </c>
      <c r="AM1125" s="43" t="s">
        <v>311</v>
      </c>
      <c r="AN1125" s="248">
        <v>44866</v>
      </c>
      <c r="AO1125" s="82"/>
    </row>
    <row r="1126" spans="1:41" ht="27" hidden="1" customHeight="1">
      <c r="A1126" s="43">
        <v>64</v>
      </c>
      <c r="B1126" s="43">
        <v>4899</v>
      </c>
      <c r="C1126" s="43" t="s">
        <v>2</v>
      </c>
      <c r="D1126" s="70" t="s">
        <v>2950</v>
      </c>
      <c r="E1126" s="103">
        <v>44642</v>
      </c>
      <c r="F1126" s="43" t="s">
        <v>56</v>
      </c>
      <c r="G1126" s="43">
        <v>716</v>
      </c>
      <c r="H1126" s="219"/>
      <c r="I1126" s="103"/>
      <c r="J1126" s="56"/>
      <c r="K1126" s="70">
        <v>10444130470</v>
      </c>
      <c r="L1126" s="99" t="s">
        <v>2936</v>
      </c>
      <c r="M1126" s="219"/>
      <c r="N1126" s="70" t="s">
        <v>2937</v>
      </c>
      <c r="O1126" s="43" t="s">
        <v>59</v>
      </c>
      <c r="P1126" s="202">
        <v>1</v>
      </c>
      <c r="Q1126" s="240">
        <v>25300</v>
      </c>
      <c r="R1126" s="42">
        <f t="shared" ref="R1126" si="500">P1126*Q1126</f>
        <v>25300</v>
      </c>
      <c r="S1126" s="43" t="s">
        <v>1916</v>
      </c>
      <c r="T1126" s="133">
        <v>0</v>
      </c>
      <c r="U1126" s="133"/>
      <c r="V1126" s="133">
        <f t="shared" si="498"/>
        <v>25300</v>
      </c>
      <c r="W1126" s="133"/>
      <c r="X1126" s="133"/>
      <c r="Y1126" s="133"/>
      <c r="Z1126" s="133"/>
      <c r="AA1126" s="133"/>
      <c r="AB1126" s="133"/>
      <c r="AC1126" s="133"/>
      <c r="AD1126" s="133"/>
      <c r="AE1126" s="133"/>
      <c r="AF1126" s="133" t="str">
        <f t="shared" si="499"/>
        <v xml:space="preserve">  </v>
      </c>
      <c r="AG1126" s="133"/>
      <c r="AH1126" s="133"/>
      <c r="AI1126" s="55">
        <f t="shared" ref="AI1126:AI1127" si="501">V1126</f>
        <v>25300</v>
      </c>
      <c r="AJ1126" s="42"/>
      <c r="AK1126" s="43"/>
      <c r="AL1126" s="42">
        <f t="shared" ref="AL1126:AL1128" si="502">R1126</f>
        <v>25300</v>
      </c>
      <c r="AM1126" s="43" t="s">
        <v>311</v>
      </c>
      <c r="AN1126" s="248">
        <v>44866</v>
      </c>
      <c r="AO1126" s="82"/>
    </row>
    <row r="1127" spans="1:41" ht="15.75" hidden="1" customHeight="1">
      <c r="A1127" s="43">
        <v>65</v>
      </c>
      <c r="B1127" s="268">
        <v>4876</v>
      </c>
      <c r="C1127" s="43" t="s">
        <v>2</v>
      </c>
      <c r="D1127" s="70" t="s">
        <v>2950</v>
      </c>
      <c r="E1127" s="273">
        <v>44755</v>
      </c>
      <c r="F1127" s="268" t="s">
        <v>56</v>
      </c>
      <c r="G1127" s="268">
        <v>1893</v>
      </c>
      <c r="H1127" s="167">
        <v>8600</v>
      </c>
      <c r="I1127" s="152">
        <v>44861</v>
      </c>
      <c r="J1127" s="56" t="s">
        <v>3417</v>
      </c>
      <c r="K1127" s="70" t="s">
        <v>3415</v>
      </c>
      <c r="L1127" s="309" t="s">
        <v>2784</v>
      </c>
      <c r="M1127" s="219"/>
      <c r="N1127" s="275" t="s">
        <v>2951</v>
      </c>
      <c r="O1127" s="43" t="s">
        <v>59</v>
      </c>
      <c r="P1127" s="310">
        <v>1</v>
      </c>
      <c r="Q1127" s="271">
        <v>8600</v>
      </c>
      <c r="R1127" s="42">
        <f>P1127*Q1127</f>
        <v>8600</v>
      </c>
      <c r="S1127" s="43" t="s">
        <v>1916</v>
      </c>
      <c r="T1127" s="133">
        <v>0</v>
      </c>
      <c r="U1127" s="133"/>
      <c r="V1127" s="133">
        <f t="shared" si="498"/>
        <v>8600</v>
      </c>
      <c r="W1127" s="133"/>
      <c r="X1127" s="133"/>
      <c r="Y1127" s="133"/>
      <c r="Z1127" s="269"/>
      <c r="AA1127" s="269"/>
      <c r="AB1127" s="269"/>
      <c r="AC1127" s="269"/>
      <c r="AD1127" s="269"/>
      <c r="AE1127" s="269"/>
      <c r="AF1127" s="133" t="str">
        <f t="shared" si="499"/>
        <v xml:space="preserve">  </v>
      </c>
      <c r="AG1127" s="269"/>
      <c r="AH1127" s="269"/>
      <c r="AI1127" s="55">
        <f t="shared" si="501"/>
        <v>8600</v>
      </c>
      <c r="AJ1127" s="271"/>
      <c r="AK1127" s="43"/>
      <c r="AL1127" s="271">
        <f t="shared" si="502"/>
        <v>8600</v>
      </c>
      <c r="AM1127" s="43" t="s">
        <v>311</v>
      </c>
      <c r="AN1127" s="248">
        <v>44866</v>
      </c>
      <c r="AO1127" s="82"/>
    </row>
    <row r="1128" spans="1:41" ht="27.75" hidden="1" customHeight="1">
      <c r="A1128" s="43">
        <v>66</v>
      </c>
      <c r="B1128" s="268">
        <v>6057</v>
      </c>
      <c r="C1128" s="43" t="s">
        <v>2</v>
      </c>
      <c r="D1128" s="70" t="s">
        <v>2950</v>
      </c>
      <c r="E1128" s="273">
        <v>44805</v>
      </c>
      <c r="F1128" s="268" t="s">
        <v>56</v>
      </c>
      <c r="G1128" s="268">
        <v>2291</v>
      </c>
      <c r="H1128" s="167">
        <v>3200</v>
      </c>
      <c r="I1128" s="152">
        <v>44879</v>
      </c>
      <c r="J1128" s="56" t="s">
        <v>3454</v>
      </c>
      <c r="K1128" s="70" t="s">
        <v>3455</v>
      </c>
      <c r="L1128" s="309" t="s">
        <v>2954</v>
      </c>
      <c r="M1128" s="219"/>
      <c r="N1128" s="275" t="s">
        <v>2955</v>
      </c>
      <c r="O1128" s="43" t="s">
        <v>59</v>
      </c>
      <c r="P1128" s="310">
        <v>1</v>
      </c>
      <c r="Q1128" s="311">
        <v>3200</v>
      </c>
      <c r="R1128" s="42">
        <f>P1128*Q1128</f>
        <v>3200</v>
      </c>
      <c r="S1128" s="43" t="s">
        <v>1916</v>
      </c>
      <c r="T1128" s="133">
        <v>0</v>
      </c>
      <c r="U1128" s="133"/>
      <c r="V1128" s="133">
        <f t="shared" si="498"/>
        <v>3200</v>
      </c>
      <c r="W1128" s="133"/>
      <c r="X1128" s="133"/>
      <c r="Y1128" s="133"/>
      <c r="Z1128" s="269"/>
      <c r="AA1128" s="269"/>
      <c r="AB1128" s="269"/>
      <c r="AC1128" s="269"/>
      <c r="AD1128" s="269"/>
      <c r="AE1128" s="269"/>
      <c r="AF1128" s="133" t="str">
        <f t="shared" si="499"/>
        <v xml:space="preserve">  </v>
      </c>
      <c r="AG1128" s="269"/>
      <c r="AH1128" s="269"/>
      <c r="AI1128" s="55">
        <f>V1128</f>
        <v>3200</v>
      </c>
      <c r="AJ1128" s="271"/>
      <c r="AK1128" s="43"/>
      <c r="AL1128" s="271">
        <f t="shared" si="502"/>
        <v>3200</v>
      </c>
      <c r="AM1128" s="43" t="s">
        <v>311</v>
      </c>
      <c r="AN1128" s="248">
        <v>44866</v>
      </c>
      <c r="AO1128" s="82"/>
    </row>
    <row r="1129" spans="1:41" ht="15.75" hidden="1" customHeight="1">
      <c r="A1129" s="298">
        <v>67</v>
      </c>
      <c r="B1129" s="299"/>
      <c r="C1129" s="299" t="s">
        <v>2300</v>
      </c>
      <c r="D1129" s="300"/>
      <c r="E1129" s="299"/>
      <c r="F1129" s="299"/>
      <c r="G1129" s="299"/>
      <c r="H1129" s="299"/>
      <c r="I1129" s="299"/>
      <c r="J1129" s="75"/>
      <c r="K1129" s="307"/>
      <c r="L1129" s="300"/>
      <c r="M1129" s="242"/>
      <c r="N1129" s="300"/>
      <c r="O1129" s="299"/>
      <c r="P1129" s="298"/>
      <c r="Q1129" s="299"/>
      <c r="R1129" s="308">
        <f>SUM(R1125:R1128)</f>
        <v>40600</v>
      </c>
      <c r="S1129" s="308">
        <f t="shared" ref="S1129:U1129" si="503">SUM(S1125:S1128)</f>
        <v>0</v>
      </c>
      <c r="T1129" s="308">
        <f t="shared" si="503"/>
        <v>0</v>
      </c>
      <c r="U1129" s="308">
        <f t="shared" si="503"/>
        <v>0</v>
      </c>
      <c r="V1129" s="308"/>
      <c r="W1129" s="308"/>
      <c r="X1129" s="308"/>
      <c r="Y1129" s="308"/>
      <c r="Z1129" s="302">
        <f t="shared" ref="Z1129:AH1129" si="504">SUBTOTAL(9,Z1125:Z1128)</f>
        <v>0</v>
      </c>
      <c r="AA1129" s="302">
        <f t="shared" si="504"/>
        <v>0</v>
      </c>
      <c r="AB1129" s="302">
        <f t="shared" si="504"/>
        <v>0</v>
      </c>
      <c r="AC1129" s="302">
        <f t="shared" si="504"/>
        <v>0</v>
      </c>
      <c r="AD1129" s="302">
        <f t="shared" si="504"/>
        <v>0</v>
      </c>
      <c r="AE1129" s="302"/>
      <c r="AF1129" s="302">
        <f t="shared" si="504"/>
        <v>0</v>
      </c>
      <c r="AG1129" s="302">
        <f t="shared" si="504"/>
        <v>0</v>
      </c>
      <c r="AH1129" s="302">
        <f t="shared" si="504"/>
        <v>0</v>
      </c>
      <c r="AI1129" s="302">
        <f>SUBTOTAL(9,AI1125:AI1128)</f>
        <v>0</v>
      </c>
      <c r="AJ1129" s="302">
        <f t="shared" ref="AJ1129:AL1129" si="505">SUBTOTAL(9,AJ1125:AJ1128)</f>
        <v>0</v>
      </c>
      <c r="AK1129" s="302">
        <f t="shared" si="505"/>
        <v>0</v>
      </c>
      <c r="AL1129" s="302">
        <f t="shared" si="505"/>
        <v>0</v>
      </c>
      <c r="AM1129" s="298" t="s">
        <v>311</v>
      </c>
      <c r="AN1129" s="305">
        <v>44866</v>
      </c>
      <c r="AO1129" s="82"/>
    </row>
    <row r="1130" spans="1:41" ht="42" hidden="1" customHeight="1">
      <c r="A1130" s="43">
        <v>68</v>
      </c>
      <c r="B1130" s="101">
        <v>7945</v>
      </c>
      <c r="C1130" s="216" t="s">
        <v>0</v>
      </c>
      <c r="D1130" s="102" t="s">
        <v>12</v>
      </c>
      <c r="E1130" s="103">
        <v>44874</v>
      </c>
      <c r="F1130" s="101" t="s">
        <v>1924</v>
      </c>
      <c r="G1130" s="101">
        <v>683</v>
      </c>
      <c r="H1130" s="175"/>
      <c r="I1130" s="175"/>
      <c r="J1130" s="78"/>
      <c r="K1130" s="70"/>
      <c r="L1130" s="70" t="s">
        <v>93</v>
      </c>
      <c r="M1130" s="242">
        <v>1</v>
      </c>
      <c r="N1130" s="70" t="s">
        <v>2975</v>
      </c>
      <c r="O1130" s="43" t="s">
        <v>59</v>
      </c>
      <c r="P1130" s="175">
        <v>1</v>
      </c>
      <c r="Q1130" s="216">
        <v>43333.61</v>
      </c>
      <c r="R1130" s="175">
        <f>P1130*Q1130</f>
        <v>43333.61</v>
      </c>
      <c r="S1130" s="284" t="s">
        <v>1914</v>
      </c>
      <c r="T1130" s="284">
        <f>R1130</f>
        <v>43333.61</v>
      </c>
      <c r="U1130" s="284"/>
      <c r="V1130" s="284"/>
      <c r="W1130" s="284"/>
      <c r="X1130" s="284"/>
      <c r="Y1130" s="284"/>
      <c r="Z1130" s="284"/>
      <c r="AA1130" s="284"/>
      <c r="AB1130" s="284"/>
      <c r="AC1130" s="284"/>
      <c r="AD1130" s="284"/>
      <c r="AE1130" s="284"/>
      <c r="AF1130" s="182"/>
      <c r="AG1130" s="285"/>
      <c r="AH1130" s="285"/>
      <c r="AI1130" s="286"/>
      <c r="AJ1130" s="211">
        <f>R1130</f>
        <v>43333.61</v>
      </c>
      <c r="AK1130" s="287"/>
      <c r="AL1130" s="42">
        <f t="shared" ref="AL1130:AL1138" si="506">R1130</f>
        <v>43333.61</v>
      </c>
      <c r="AM1130" s="43" t="s">
        <v>311</v>
      </c>
      <c r="AN1130" s="248">
        <v>44866</v>
      </c>
      <c r="AO1130" s="82"/>
    </row>
    <row r="1131" spans="1:41" ht="15.75" hidden="1" customHeight="1">
      <c r="A1131" s="298">
        <v>69</v>
      </c>
      <c r="B1131" s="299"/>
      <c r="C1131" s="299" t="s">
        <v>2938</v>
      </c>
      <c r="D1131" s="312"/>
      <c r="E1131" s="299"/>
      <c r="F1131" s="313"/>
      <c r="G1131" s="313"/>
      <c r="H1131" s="299"/>
      <c r="I1131" s="299"/>
      <c r="J1131" s="75"/>
      <c r="K1131" s="307"/>
      <c r="L1131" s="300"/>
      <c r="M1131" s="242"/>
      <c r="N1131" s="300"/>
      <c r="O1131" s="299"/>
      <c r="P1131" s="299"/>
      <c r="Q1131" s="299"/>
      <c r="R1131" s="308">
        <f>SUM(R1130:R1130)</f>
        <v>43333.61</v>
      </c>
      <c r="S1131" s="314"/>
      <c r="T1131" s="314"/>
      <c r="U1131" s="314"/>
      <c r="V1131" s="314"/>
      <c r="W1131" s="314"/>
      <c r="X1131" s="314"/>
      <c r="Y1131" s="314"/>
      <c r="Z1131" s="314"/>
      <c r="AA1131" s="314"/>
      <c r="AB1131" s="314"/>
      <c r="AC1131" s="314"/>
      <c r="AD1131" s="314"/>
      <c r="AE1131" s="314"/>
      <c r="AF1131" s="308"/>
      <c r="AG1131" s="315"/>
      <c r="AH1131" s="315"/>
      <c r="AI1131" s="316"/>
      <c r="AJ1131" s="304"/>
      <c r="AK1131" s="313"/>
      <c r="AL1131" s="123">
        <f t="shared" si="506"/>
        <v>43333.61</v>
      </c>
      <c r="AM1131" s="298" t="s">
        <v>311</v>
      </c>
      <c r="AN1131" s="305">
        <v>44866</v>
      </c>
      <c r="AO1131" s="82"/>
    </row>
    <row r="1132" spans="1:41" ht="15.6" hidden="1">
      <c r="A1132" s="43">
        <v>70</v>
      </c>
      <c r="B1132" s="175"/>
      <c r="C1132" s="175"/>
      <c r="D1132" s="317"/>
      <c r="E1132" s="175"/>
      <c r="F1132" s="287"/>
      <c r="G1132" s="287"/>
      <c r="H1132" s="175"/>
      <c r="I1132" s="175"/>
      <c r="J1132" s="78"/>
      <c r="K1132" s="70"/>
      <c r="L1132" s="205"/>
      <c r="M1132" s="242"/>
      <c r="N1132" s="205"/>
      <c r="O1132" s="175"/>
      <c r="P1132" s="175"/>
      <c r="Q1132" s="175"/>
      <c r="R1132" s="42">
        <v>896.8</v>
      </c>
      <c r="S1132" s="43" t="s">
        <v>1915</v>
      </c>
      <c r="T1132" s="284"/>
      <c r="U1132" s="133">
        <f>IF($S1132=U$15,$R1132,"  ")</f>
        <v>896.8</v>
      </c>
      <c r="V1132" s="284"/>
      <c r="W1132" s="284"/>
      <c r="X1132" s="284"/>
      <c r="Y1132" s="284"/>
      <c r="Z1132" s="284"/>
      <c r="AA1132" s="284"/>
      <c r="AB1132" s="284"/>
      <c r="AC1132" s="284"/>
      <c r="AD1132" s="284"/>
      <c r="AE1132" s="284"/>
      <c r="AF1132" s="182"/>
      <c r="AG1132" s="285"/>
      <c r="AH1132" s="285"/>
      <c r="AI1132" s="286"/>
      <c r="AJ1132" s="211">
        <f>U1132</f>
        <v>896.8</v>
      </c>
      <c r="AK1132" s="287">
        <v>2781</v>
      </c>
      <c r="AL1132" s="42">
        <f t="shared" si="506"/>
        <v>896.8</v>
      </c>
      <c r="AM1132" s="43"/>
      <c r="AN1132" s="248">
        <v>44866</v>
      </c>
      <c r="AO1132" s="82"/>
    </row>
    <row r="1133" spans="1:41" ht="15.6" hidden="1">
      <c r="A1133" s="298">
        <v>71</v>
      </c>
      <c r="B1133" s="299"/>
      <c r="C1133" s="299" t="s">
        <v>2987</v>
      </c>
      <c r="D1133" s="312"/>
      <c r="E1133" s="299"/>
      <c r="F1133" s="313"/>
      <c r="G1133" s="313"/>
      <c r="H1133" s="299"/>
      <c r="I1133" s="299"/>
      <c r="J1133" s="75"/>
      <c r="K1133" s="307"/>
      <c r="L1133" s="300"/>
      <c r="M1133" s="242"/>
      <c r="N1133" s="300"/>
      <c r="O1133" s="299"/>
      <c r="P1133" s="299"/>
      <c r="Q1133" s="299"/>
      <c r="R1133" s="308"/>
      <c r="S1133" s="314"/>
      <c r="T1133" s="314"/>
      <c r="U1133" s="314"/>
      <c r="V1133" s="314"/>
      <c r="W1133" s="314"/>
      <c r="X1133" s="314"/>
      <c r="Y1133" s="314"/>
      <c r="Z1133" s="314"/>
      <c r="AA1133" s="314"/>
      <c r="AB1133" s="314"/>
      <c r="AC1133" s="314"/>
      <c r="AD1133" s="314"/>
      <c r="AE1133" s="314"/>
      <c r="AF1133" s="308"/>
      <c r="AG1133" s="315"/>
      <c r="AH1133" s="315"/>
      <c r="AI1133" s="316"/>
      <c r="AJ1133" s="304"/>
      <c r="AK1133" s="313"/>
      <c r="AL1133" s="123">
        <f>SUM(AL1132)</f>
        <v>896.8</v>
      </c>
      <c r="AM1133" s="298"/>
      <c r="AN1133" s="305">
        <v>44866</v>
      </c>
      <c r="AO1133" s="82"/>
    </row>
    <row r="1134" spans="1:41" ht="25.5" hidden="1" customHeight="1">
      <c r="A1134" s="43">
        <v>72</v>
      </c>
      <c r="B1134" s="175">
        <v>4533</v>
      </c>
      <c r="C1134" s="43" t="s">
        <v>2947</v>
      </c>
      <c r="D1134" s="102" t="s">
        <v>35</v>
      </c>
      <c r="E1134" s="43" t="s">
        <v>2948</v>
      </c>
      <c r="F1134" s="101" t="s">
        <v>56</v>
      </c>
      <c r="G1134" s="101">
        <v>1768</v>
      </c>
      <c r="H1134" s="167">
        <v>8535.14</v>
      </c>
      <c r="I1134" s="152">
        <v>44890</v>
      </c>
      <c r="J1134" s="56" t="s">
        <v>3456</v>
      </c>
      <c r="K1134" s="70" t="s">
        <v>3457</v>
      </c>
      <c r="L1134" s="70" t="s">
        <v>974</v>
      </c>
      <c r="M1134" s="242"/>
      <c r="N1134" s="70" t="s">
        <v>2949</v>
      </c>
      <c r="O1134" s="43" t="s">
        <v>59</v>
      </c>
      <c r="P1134" s="43">
        <v>1</v>
      </c>
      <c r="Q1134" s="43">
        <v>10230</v>
      </c>
      <c r="R1134" s="42">
        <f>P1134*Q1134</f>
        <v>10230</v>
      </c>
      <c r="S1134" s="43" t="s">
        <v>1916</v>
      </c>
      <c r="T1134" s="133" t="str">
        <f t="shared" ref="T1134:V1135" si="507">IF($S1134=T$15,$R1134,"  ")</f>
        <v xml:space="preserve">  </v>
      </c>
      <c r="U1134" s="133" t="str">
        <f t="shared" si="507"/>
        <v xml:space="preserve">  </v>
      </c>
      <c r="V1134" s="133">
        <f t="shared" si="507"/>
        <v>10230</v>
      </c>
      <c r="W1134" s="229"/>
      <c r="X1134" s="229"/>
      <c r="Y1134" s="229"/>
      <c r="Z1134" s="284"/>
      <c r="AA1134" s="284"/>
      <c r="AB1134" s="284"/>
      <c r="AC1134" s="284"/>
      <c r="AD1134" s="284"/>
      <c r="AE1134" s="284"/>
      <c r="AF1134" s="182"/>
      <c r="AG1134" s="285"/>
      <c r="AH1134" s="285"/>
      <c r="AI1134" s="286"/>
      <c r="AJ1134" s="211">
        <f>V1134</f>
        <v>10230</v>
      </c>
      <c r="AK1134" s="287"/>
      <c r="AL1134" s="42">
        <f t="shared" si="506"/>
        <v>10230</v>
      </c>
      <c r="AM1134" s="43"/>
      <c r="AN1134" s="248">
        <v>44866</v>
      </c>
      <c r="AO1134" s="82"/>
    </row>
    <row r="1135" spans="1:41" ht="25.5" hidden="1" customHeight="1">
      <c r="A1135" s="43">
        <v>73</v>
      </c>
      <c r="B1135" s="175">
        <v>5196</v>
      </c>
      <c r="C1135" s="43" t="s">
        <v>2947</v>
      </c>
      <c r="D1135" s="102" t="s">
        <v>35</v>
      </c>
      <c r="E1135" s="103">
        <v>44768</v>
      </c>
      <c r="F1135" s="101" t="s">
        <v>56</v>
      </c>
      <c r="G1135" s="101">
        <v>2012</v>
      </c>
      <c r="H1135" s="175"/>
      <c r="I1135" s="175"/>
      <c r="J1135" s="78"/>
      <c r="K1135" s="70">
        <v>10407644005</v>
      </c>
      <c r="L1135" s="70" t="s">
        <v>2952</v>
      </c>
      <c r="M1135" s="242"/>
      <c r="N1135" s="70" t="s">
        <v>2953</v>
      </c>
      <c r="O1135" s="43" t="s">
        <v>59</v>
      </c>
      <c r="P1135" s="43">
        <v>1</v>
      </c>
      <c r="Q1135" s="43">
        <v>1800</v>
      </c>
      <c r="R1135" s="42">
        <f>P1135*Q1135</f>
        <v>1800</v>
      </c>
      <c r="S1135" s="43" t="s">
        <v>1916</v>
      </c>
      <c r="T1135" s="133" t="str">
        <f t="shared" si="507"/>
        <v xml:space="preserve">  </v>
      </c>
      <c r="U1135" s="133" t="str">
        <f t="shared" si="507"/>
        <v xml:space="preserve">  </v>
      </c>
      <c r="V1135" s="133">
        <f t="shared" si="507"/>
        <v>1800</v>
      </c>
      <c r="W1135" s="229"/>
      <c r="X1135" s="229"/>
      <c r="Y1135" s="229"/>
      <c r="Z1135" s="284"/>
      <c r="AA1135" s="284"/>
      <c r="AB1135" s="284"/>
      <c r="AC1135" s="284"/>
      <c r="AD1135" s="284"/>
      <c r="AE1135" s="284"/>
      <c r="AF1135" s="182"/>
      <c r="AG1135" s="285"/>
      <c r="AH1135" s="285"/>
      <c r="AI1135" s="286" t="str">
        <f>T1135</f>
        <v xml:space="preserve">  </v>
      </c>
      <c r="AJ1135" s="211">
        <f>V1135</f>
        <v>1800</v>
      </c>
      <c r="AK1135" s="287"/>
      <c r="AL1135" s="42">
        <f t="shared" si="506"/>
        <v>1800</v>
      </c>
      <c r="AM1135" s="43"/>
      <c r="AN1135" s="248">
        <v>44866</v>
      </c>
      <c r="AO1135" s="82"/>
    </row>
    <row r="1136" spans="1:41" ht="15.75" hidden="1" customHeight="1">
      <c r="A1136" s="299">
        <v>74</v>
      </c>
      <c r="B1136" s="298"/>
      <c r="C1136" s="299" t="s">
        <v>2172</v>
      </c>
      <c r="D1136" s="307"/>
      <c r="E1136" s="318"/>
      <c r="F1136" s="298"/>
      <c r="G1136" s="298"/>
      <c r="H1136" s="299"/>
      <c r="I1136" s="299"/>
      <c r="J1136" s="75"/>
      <c r="K1136" s="307"/>
      <c r="L1136" s="307"/>
      <c r="M1136" s="242"/>
      <c r="N1136" s="307"/>
      <c r="O1136" s="298"/>
      <c r="P1136" s="298"/>
      <c r="Q1136" s="298"/>
      <c r="R1136" s="123">
        <f>SUM(R1134:R1135)</f>
        <v>12030</v>
      </c>
      <c r="S1136" s="123">
        <f t="shared" ref="S1136:U1136" si="508">SUM(S1134:S1135)</f>
        <v>0</v>
      </c>
      <c r="T1136" s="123">
        <f t="shared" si="508"/>
        <v>0</v>
      </c>
      <c r="U1136" s="123">
        <f t="shared" si="508"/>
        <v>0</v>
      </c>
      <c r="V1136" s="123"/>
      <c r="W1136" s="123"/>
      <c r="X1136" s="123"/>
      <c r="Y1136" s="123"/>
      <c r="Z1136" s="302"/>
      <c r="AA1136" s="302"/>
      <c r="AB1136" s="302"/>
      <c r="AC1136" s="302"/>
      <c r="AD1136" s="302"/>
      <c r="AE1136" s="302"/>
      <c r="AF1136" s="302"/>
      <c r="AG1136" s="302"/>
      <c r="AH1136" s="302"/>
      <c r="AI1136" s="319"/>
      <c r="AJ1136" s="304"/>
      <c r="AK1136" s="299"/>
      <c r="AL1136" s="123">
        <f>SUM(AL1134:AL1135)</f>
        <v>12030</v>
      </c>
      <c r="AM1136" s="298" t="s">
        <v>311</v>
      </c>
      <c r="AN1136" s="305">
        <v>44866</v>
      </c>
      <c r="AO1136" s="82"/>
    </row>
    <row r="1137" spans="1:41" ht="15.6" hidden="1">
      <c r="A1137" s="175">
        <v>75</v>
      </c>
      <c r="B1137" s="43"/>
      <c r="C1137" s="175"/>
      <c r="D1137" s="70"/>
      <c r="E1137" s="103"/>
      <c r="F1137" s="43"/>
      <c r="G1137" s="43"/>
      <c r="H1137" s="320"/>
      <c r="I1137" s="175"/>
      <c r="J1137" s="78"/>
      <c r="K1137" s="70"/>
      <c r="L1137" s="70"/>
      <c r="M1137" s="321"/>
      <c r="N1137" s="70"/>
      <c r="O1137" s="43"/>
      <c r="P1137" s="43"/>
      <c r="Q1137" s="43"/>
      <c r="R1137" s="42"/>
      <c r="S1137" s="43"/>
      <c r="T1137" s="133"/>
      <c r="U1137" s="133"/>
      <c r="V1137" s="183"/>
      <c r="W1137" s="183"/>
      <c r="X1137" s="183"/>
      <c r="Y1137" s="183"/>
      <c r="Z1137" s="183"/>
      <c r="AA1137" s="183"/>
      <c r="AB1137" s="183"/>
      <c r="AC1137" s="183"/>
      <c r="AD1137" s="183"/>
      <c r="AE1137" s="183"/>
      <c r="AF1137" s="183"/>
      <c r="AG1137" s="183"/>
      <c r="AH1137" s="183"/>
      <c r="AI1137" s="322"/>
      <c r="AJ1137" s="211"/>
      <c r="AK1137" s="175"/>
      <c r="AL1137" s="42">
        <f t="shared" si="506"/>
        <v>0</v>
      </c>
      <c r="AM1137" s="43"/>
      <c r="AN1137" s="248">
        <v>44866</v>
      </c>
      <c r="AO1137" s="82"/>
    </row>
    <row r="1138" spans="1:41" ht="15.6" hidden="1">
      <c r="A1138" s="175">
        <v>76</v>
      </c>
      <c r="B1138" s="43"/>
      <c r="C1138" s="175"/>
      <c r="D1138" s="70"/>
      <c r="E1138" s="103"/>
      <c r="F1138" s="43"/>
      <c r="G1138" s="43"/>
      <c r="H1138" s="320"/>
      <c r="I1138" s="175"/>
      <c r="J1138" s="78"/>
      <c r="K1138" s="70"/>
      <c r="L1138" s="70"/>
      <c r="M1138" s="321"/>
      <c r="N1138" s="70"/>
      <c r="O1138" s="43"/>
      <c r="P1138" s="43"/>
      <c r="Q1138" s="43"/>
      <c r="R1138" s="42"/>
      <c r="S1138" s="43"/>
      <c r="T1138" s="133"/>
      <c r="U1138" s="133"/>
      <c r="V1138" s="183"/>
      <c r="W1138" s="183"/>
      <c r="X1138" s="183"/>
      <c r="Y1138" s="183"/>
      <c r="Z1138" s="183"/>
      <c r="AA1138" s="183"/>
      <c r="AB1138" s="183"/>
      <c r="AC1138" s="183"/>
      <c r="AD1138" s="183"/>
      <c r="AE1138" s="183"/>
      <c r="AF1138" s="183"/>
      <c r="AG1138" s="183"/>
      <c r="AH1138" s="183"/>
      <c r="AI1138" s="322"/>
      <c r="AJ1138" s="211"/>
      <c r="AK1138" s="175"/>
      <c r="AL1138" s="42">
        <f t="shared" si="506"/>
        <v>0</v>
      </c>
      <c r="AM1138" s="43"/>
      <c r="AN1138" s="248">
        <v>44866</v>
      </c>
      <c r="AO1138" s="82"/>
    </row>
    <row r="1139" spans="1:41" ht="31.5" hidden="1" customHeight="1">
      <c r="A1139" s="43">
        <v>77</v>
      </c>
      <c r="B1139" s="43">
        <v>7945</v>
      </c>
      <c r="C1139" s="43" t="s">
        <v>2978</v>
      </c>
      <c r="D1139" s="70" t="s">
        <v>2498</v>
      </c>
      <c r="E1139" s="103">
        <v>44874</v>
      </c>
      <c r="F1139" s="43" t="s">
        <v>1924</v>
      </c>
      <c r="G1139" s="43">
        <v>683</v>
      </c>
      <c r="H1139" s="219"/>
      <c r="I1139" s="103"/>
      <c r="J1139" s="56"/>
      <c r="K1139" s="70"/>
      <c r="L1139" s="99" t="s">
        <v>93</v>
      </c>
      <c r="M1139" s="224">
        <v>3270</v>
      </c>
      <c r="N1139" s="70" t="s">
        <v>2502</v>
      </c>
      <c r="O1139" s="43" t="s">
        <v>59</v>
      </c>
      <c r="P1139" s="43">
        <v>1</v>
      </c>
      <c r="Q1139" s="55">
        <v>3270</v>
      </c>
      <c r="R1139" s="42">
        <f>P1139*Q1139</f>
        <v>3270</v>
      </c>
      <c r="S1139" s="43" t="s">
        <v>1914</v>
      </c>
      <c r="T1139" s="133">
        <f>IF($S1139=T$15,$R1139,"  ")</f>
        <v>3270</v>
      </c>
      <c r="U1139" s="133" t="str">
        <f t="shared" ref="U1139:AH1139" si="509">IF($S1139=U$15,$R1139,"  ")</f>
        <v xml:space="preserve">  </v>
      </c>
      <c r="V1139" s="133" t="str">
        <f t="shared" si="509"/>
        <v xml:space="preserve">  </v>
      </c>
      <c r="W1139" s="133"/>
      <c r="X1139" s="133"/>
      <c r="Y1139" s="133"/>
      <c r="Z1139" s="133" t="str">
        <f t="shared" si="509"/>
        <v xml:space="preserve">  </v>
      </c>
      <c r="AA1139" s="133" t="str">
        <f t="shared" si="509"/>
        <v xml:space="preserve">  </v>
      </c>
      <c r="AB1139" s="133" t="str">
        <f t="shared" si="509"/>
        <v xml:space="preserve">  </v>
      </c>
      <c r="AC1139" s="133" t="str">
        <f t="shared" si="509"/>
        <v xml:space="preserve">  </v>
      </c>
      <c r="AD1139" s="133" t="str">
        <f t="shared" si="509"/>
        <v xml:space="preserve">  </v>
      </c>
      <c r="AE1139" s="133"/>
      <c r="AF1139" s="133" t="str">
        <f t="shared" si="509"/>
        <v xml:space="preserve">  </v>
      </c>
      <c r="AG1139" s="133" t="str">
        <f t="shared" si="509"/>
        <v xml:space="preserve">  </v>
      </c>
      <c r="AH1139" s="133" t="str">
        <f t="shared" si="509"/>
        <v xml:space="preserve">  </v>
      </c>
      <c r="AI1139" s="55"/>
      <c r="AJ1139" s="42">
        <f>R1139</f>
        <v>3270</v>
      </c>
      <c r="AK1139" s="43"/>
      <c r="AL1139" s="42">
        <f>R1139</f>
        <v>3270</v>
      </c>
      <c r="AM1139" s="43" t="s">
        <v>311</v>
      </c>
      <c r="AN1139" s="248">
        <v>44866</v>
      </c>
      <c r="AO1139" s="82"/>
    </row>
    <row r="1140" spans="1:41" ht="15.75" hidden="1" customHeight="1">
      <c r="A1140" s="299">
        <v>75</v>
      </c>
      <c r="B1140" s="299"/>
      <c r="C1140" s="299" t="s">
        <v>2308</v>
      </c>
      <c r="D1140" s="300"/>
      <c r="E1140" s="299"/>
      <c r="F1140" s="299"/>
      <c r="G1140" s="299"/>
      <c r="H1140" s="299"/>
      <c r="I1140" s="299"/>
      <c r="J1140" s="75"/>
      <c r="K1140" s="307"/>
      <c r="L1140" s="300"/>
      <c r="M1140" s="242"/>
      <c r="N1140" s="300"/>
      <c r="O1140" s="299"/>
      <c r="P1140" s="299"/>
      <c r="Q1140" s="299"/>
      <c r="R1140" s="308">
        <f>SUM(R1139)</f>
        <v>3270</v>
      </c>
      <c r="S1140" s="299"/>
      <c r="T1140" s="302"/>
      <c r="U1140" s="302">
        <f>SUBTOTAL(9,U1139)</f>
        <v>0</v>
      </c>
      <c r="V1140" s="302">
        <f>SUBTOTAL(9,V1139)</f>
        <v>0</v>
      </c>
      <c r="W1140" s="302"/>
      <c r="X1140" s="302"/>
      <c r="Y1140" s="302"/>
      <c r="Z1140" s="302">
        <f t="shared" ref="Z1140:AH1140" si="510">SUBTOTAL(9,Z1139)</f>
        <v>0</v>
      </c>
      <c r="AA1140" s="302">
        <f t="shared" si="510"/>
        <v>0</v>
      </c>
      <c r="AB1140" s="302">
        <f t="shared" si="510"/>
        <v>0</v>
      </c>
      <c r="AC1140" s="302">
        <f t="shared" si="510"/>
        <v>0</v>
      </c>
      <c r="AD1140" s="302">
        <f t="shared" si="510"/>
        <v>0</v>
      </c>
      <c r="AE1140" s="302"/>
      <c r="AF1140" s="302">
        <f t="shared" si="510"/>
        <v>0</v>
      </c>
      <c r="AG1140" s="302">
        <f t="shared" si="510"/>
        <v>0</v>
      </c>
      <c r="AH1140" s="302">
        <f t="shared" si="510"/>
        <v>0</v>
      </c>
      <c r="AI1140" s="301"/>
      <c r="AJ1140" s="304"/>
      <c r="AK1140" s="299"/>
      <c r="AL1140" s="304">
        <f>SUM(AL1139)</f>
        <v>3270</v>
      </c>
      <c r="AM1140" s="298" t="s">
        <v>311</v>
      </c>
      <c r="AN1140" s="305">
        <v>44866</v>
      </c>
      <c r="AO1140" s="82"/>
    </row>
    <row r="1141" spans="1:41" ht="31.5" hidden="1" customHeight="1">
      <c r="A1141" s="43">
        <v>76</v>
      </c>
      <c r="B1141" s="43">
        <v>7919</v>
      </c>
      <c r="C1141" s="43" t="s">
        <v>10</v>
      </c>
      <c r="D1141" s="70" t="s">
        <v>2895</v>
      </c>
      <c r="E1141" s="103">
        <v>44873</v>
      </c>
      <c r="F1141" s="43" t="s">
        <v>1924</v>
      </c>
      <c r="G1141" s="43">
        <v>678</v>
      </c>
      <c r="H1141" s="219"/>
      <c r="I1141" s="103"/>
      <c r="J1141" s="56"/>
      <c r="K1141" s="70"/>
      <c r="L1141" s="70" t="s">
        <v>93</v>
      </c>
      <c r="M1141" s="219"/>
      <c r="N1141" s="70" t="s">
        <v>2986</v>
      </c>
      <c r="O1141" s="43" t="s">
        <v>59</v>
      </c>
      <c r="P1141" s="202">
        <v>1</v>
      </c>
      <c r="Q1141" s="55">
        <v>10355</v>
      </c>
      <c r="R1141" s="42">
        <f t="shared" ref="R1141:R1144" si="511">P1141*Q1141</f>
        <v>10355</v>
      </c>
      <c r="S1141" s="43" t="s">
        <v>1914</v>
      </c>
      <c r="T1141" s="133">
        <f t="shared" ref="T1141" si="512">IF($S1141=T$15,$R1141,"  ")</f>
        <v>10355</v>
      </c>
      <c r="U1141" s="133" t="str">
        <f t="shared" ref="U1141:AH1150" si="513">IF($S1141=U$15,$R1141,"  ")</f>
        <v xml:space="preserve">  </v>
      </c>
      <c r="V1141" s="133"/>
      <c r="W1141" s="133"/>
      <c r="X1141" s="133"/>
      <c r="Y1141" s="133"/>
      <c r="Z1141" s="133" t="str">
        <f t="shared" si="513"/>
        <v xml:space="preserve">  </v>
      </c>
      <c r="AA1141" s="133" t="str">
        <f t="shared" si="513"/>
        <v xml:space="preserve">  </v>
      </c>
      <c r="AB1141" s="133" t="str">
        <f>IF($S1141=AB$15,$R1141,"  ")</f>
        <v xml:space="preserve">  </v>
      </c>
      <c r="AC1141" s="133" t="str">
        <f t="shared" si="513"/>
        <v xml:space="preserve">  </v>
      </c>
      <c r="AD1141" s="133"/>
      <c r="AE1141" s="133"/>
      <c r="AF1141" s="133" t="str">
        <f t="shared" si="513"/>
        <v xml:space="preserve">  </v>
      </c>
      <c r="AG1141" s="133" t="str">
        <f t="shared" si="513"/>
        <v xml:space="preserve">  </v>
      </c>
      <c r="AH1141" s="133" t="str">
        <f t="shared" si="513"/>
        <v xml:space="preserve">  </v>
      </c>
      <c r="AI1141" s="55"/>
      <c r="AJ1141" s="42">
        <f>R1141</f>
        <v>10355</v>
      </c>
      <c r="AK1141" s="43"/>
      <c r="AL1141" s="42">
        <f>R1141</f>
        <v>10355</v>
      </c>
      <c r="AM1141" s="43" t="s">
        <v>311</v>
      </c>
      <c r="AN1141" s="248">
        <v>44866</v>
      </c>
      <c r="AO1141" s="82"/>
    </row>
    <row r="1142" spans="1:41" ht="30" hidden="1">
      <c r="A1142" s="43">
        <v>77</v>
      </c>
      <c r="B1142" s="43">
        <v>8542</v>
      </c>
      <c r="C1142" s="43" t="s">
        <v>10</v>
      </c>
      <c r="D1142" s="70" t="s">
        <v>2895</v>
      </c>
      <c r="E1142" s="103">
        <v>44894</v>
      </c>
      <c r="F1142" s="43" t="s">
        <v>1924</v>
      </c>
      <c r="G1142" s="43">
        <v>744</v>
      </c>
      <c r="H1142" s="219"/>
      <c r="I1142" s="103"/>
      <c r="J1142" s="56"/>
      <c r="K1142" s="70"/>
      <c r="L1142" s="70" t="s">
        <v>93</v>
      </c>
      <c r="M1142" s="219"/>
      <c r="N1142" s="70" t="s">
        <v>2985</v>
      </c>
      <c r="O1142" s="43" t="s">
        <v>59</v>
      </c>
      <c r="P1142" s="202">
        <v>1</v>
      </c>
      <c r="Q1142" s="55">
        <v>7085</v>
      </c>
      <c r="R1142" s="42">
        <v>7085</v>
      </c>
      <c r="S1142" s="43" t="s">
        <v>1914</v>
      </c>
      <c r="T1142" s="133">
        <f>R1142</f>
        <v>7085</v>
      </c>
      <c r="U1142" s="133"/>
      <c r="V1142" s="133" t="str">
        <f>IF($S1142=V$15,$R1142,"  ")</f>
        <v xml:space="preserve">  </v>
      </c>
      <c r="W1142" s="133"/>
      <c r="X1142" s="133"/>
      <c r="Y1142" s="133"/>
      <c r="Z1142" s="133"/>
      <c r="AA1142" s="133"/>
      <c r="AB1142" s="133"/>
      <c r="AC1142" s="133"/>
      <c r="AD1142" s="133"/>
      <c r="AE1142" s="133"/>
      <c r="AF1142" s="133"/>
      <c r="AG1142" s="133"/>
      <c r="AH1142" s="133"/>
      <c r="AI1142" s="55"/>
      <c r="AJ1142" s="42">
        <f>R1142</f>
        <v>7085</v>
      </c>
      <c r="AK1142" s="43"/>
      <c r="AL1142" s="42">
        <f>R1142</f>
        <v>7085</v>
      </c>
      <c r="AM1142" s="43">
        <v>8</v>
      </c>
      <c r="AN1142" s="248">
        <v>44866</v>
      </c>
      <c r="AO1142" s="82"/>
    </row>
    <row r="1143" spans="1:41" ht="16.5" hidden="1" customHeight="1">
      <c r="A1143" s="299">
        <v>78</v>
      </c>
      <c r="B1143" s="299"/>
      <c r="C1143" s="299" t="s">
        <v>2939</v>
      </c>
      <c r="D1143" s="300"/>
      <c r="E1143" s="299"/>
      <c r="F1143" s="299"/>
      <c r="G1143" s="299"/>
      <c r="H1143" s="299"/>
      <c r="I1143" s="299"/>
      <c r="J1143" s="75"/>
      <c r="K1143" s="307"/>
      <c r="L1143" s="300"/>
      <c r="M1143" s="242"/>
      <c r="N1143" s="300"/>
      <c r="O1143" s="299"/>
      <c r="P1143" s="299"/>
      <c r="Q1143" s="299"/>
      <c r="R1143" s="308">
        <f>SUM(R1141:R1142)</f>
        <v>17440</v>
      </c>
      <c r="S1143" s="299"/>
      <c r="T1143" s="302"/>
      <c r="U1143" s="302">
        <f t="shared" ref="U1143" si="514">SUBTOTAL(9,U1141)</f>
        <v>0</v>
      </c>
      <c r="V1143" s="302"/>
      <c r="W1143" s="302"/>
      <c r="X1143" s="302"/>
      <c r="Y1143" s="302"/>
      <c r="Z1143" s="302">
        <f t="shared" ref="Z1143:AH1143" si="515">SUBTOTAL(9,Z1141)</f>
        <v>0</v>
      </c>
      <c r="AA1143" s="302">
        <f t="shared" si="515"/>
        <v>0</v>
      </c>
      <c r="AB1143" s="302">
        <f t="shared" si="515"/>
        <v>0</v>
      </c>
      <c r="AC1143" s="302">
        <f t="shared" si="515"/>
        <v>0</v>
      </c>
      <c r="AD1143" s="302">
        <f t="shared" si="515"/>
        <v>0</v>
      </c>
      <c r="AE1143" s="302"/>
      <c r="AF1143" s="302">
        <f t="shared" si="515"/>
        <v>0</v>
      </c>
      <c r="AG1143" s="302">
        <f t="shared" si="515"/>
        <v>0</v>
      </c>
      <c r="AH1143" s="302">
        <f t="shared" si="515"/>
        <v>0</v>
      </c>
      <c r="AI1143" s="301"/>
      <c r="AJ1143" s="304"/>
      <c r="AK1143" s="299"/>
      <c r="AL1143" s="304">
        <f>SUM(AL1141:AL1142)</f>
        <v>17440</v>
      </c>
      <c r="AM1143" s="298" t="s">
        <v>311</v>
      </c>
      <c r="AN1143" s="305">
        <v>44866</v>
      </c>
      <c r="AO1143" s="82"/>
    </row>
    <row r="1144" spans="1:41" ht="30" hidden="1">
      <c r="A1144" s="175">
        <v>79</v>
      </c>
      <c r="B1144" s="175">
        <v>6729</v>
      </c>
      <c r="C1144" s="43" t="s">
        <v>2941</v>
      </c>
      <c r="D1144" s="70" t="s">
        <v>2956</v>
      </c>
      <c r="E1144" s="293">
        <v>44827</v>
      </c>
      <c r="F1144" s="175" t="s">
        <v>38</v>
      </c>
      <c r="G1144" s="175">
        <v>2530</v>
      </c>
      <c r="H1144" s="320"/>
      <c r="I1144" s="175"/>
      <c r="J1144" s="78"/>
      <c r="K1144" s="70">
        <v>20600944348</v>
      </c>
      <c r="L1144" s="70" t="s">
        <v>2977</v>
      </c>
      <c r="M1144" s="323"/>
      <c r="N1144" s="70" t="s">
        <v>2942</v>
      </c>
      <c r="O1144" s="43" t="s">
        <v>2976</v>
      </c>
      <c r="P1144" s="43">
        <v>60</v>
      </c>
      <c r="Q1144" s="43">
        <v>23.6</v>
      </c>
      <c r="R1144" s="42">
        <f t="shared" si="511"/>
        <v>1416</v>
      </c>
      <c r="S1144" s="43" t="s">
        <v>1915</v>
      </c>
      <c r="T1144" s="183"/>
      <c r="U1144" s="133">
        <f>IF($S1144=U$15,$R1144,"  ")</f>
        <v>1416</v>
      </c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322"/>
      <c r="AJ1144" s="211">
        <f>R1144</f>
        <v>1416</v>
      </c>
      <c r="AK1144" s="175">
        <v>2456</v>
      </c>
      <c r="AL1144" s="85">
        <f>U1144</f>
        <v>1416</v>
      </c>
      <c r="AM1144" s="298" t="s">
        <v>311</v>
      </c>
      <c r="AN1144" s="248">
        <v>44866</v>
      </c>
      <c r="AO1144" s="82"/>
    </row>
    <row r="1145" spans="1:41" ht="23.25" hidden="1" customHeight="1">
      <c r="A1145" s="175">
        <v>80</v>
      </c>
      <c r="B1145" s="175">
        <v>7179</v>
      </c>
      <c r="C1145" s="43" t="s">
        <v>2941</v>
      </c>
      <c r="D1145" s="70" t="s">
        <v>2956</v>
      </c>
      <c r="E1145" s="293">
        <v>44844</v>
      </c>
      <c r="F1145" s="175" t="s">
        <v>38</v>
      </c>
      <c r="G1145" s="175">
        <v>2636</v>
      </c>
      <c r="H1145" s="320"/>
      <c r="I1145" s="175"/>
      <c r="J1145" s="78"/>
      <c r="K1145" s="70">
        <v>10238239716</v>
      </c>
      <c r="L1145" s="70" t="s">
        <v>2991</v>
      </c>
      <c r="M1145" s="323"/>
      <c r="N1145" s="70" t="s">
        <v>2943</v>
      </c>
      <c r="O1145" s="43" t="s">
        <v>39</v>
      </c>
      <c r="P1145" s="43">
        <v>30</v>
      </c>
      <c r="Q1145" s="43">
        <v>5.5460000000000003</v>
      </c>
      <c r="R1145" s="42">
        <f>P1145*Q1145</f>
        <v>166.38</v>
      </c>
      <c r="S1145" s="43" t="s">
        <v>1915</v>
      </c>
      <c r="T1145" s="183"/>
      <c r="U1145" s="133">
        <f t="shared" ref="U1145" si="516">IF($S1145=U$15,$R1145,"  ")</f>
        <v>166.38</v>
      </c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322"/>
      <c r="AJ1145" s="211">
        <f>R1145</f>
        <v>166.38</v>
      </c>
      <c r="AK1145" s="175"/>
      <c r="AL1145" s="85">
        <f>U1145</f>
        <v>166.38</v>
      </c>
      <c r="AM1145" s="298" t="s">
        <v>311</v>
      </c>
      <c r="AN1145" s="248">
        <v>44866</v>
      </c>
      <c r="AO1145" s="82"/>
    </row>
    <row r="1146" spans="1:41" ht="15.6" hidden="1">
      <c r="A1146" s="299">
        <v>81</v>
      </c>
      <c r="B1146" s="299"/>
      <c r="C1146" s="299" t="s">
        <v>2940</v>
      </c>
      <c r="D1146" s="300"/>
      <c r="E1146" s="299"/>
      <c r="F1146" s="299"/>
      <c r="G1146" s="299"/>
      <c r="H1146" s="324"/>
      <c r="I1146" s="299"/>
      <c r="J1146" s="75"/>
      <c r="K1146" s="307"/>
      <c r="L1146" s="325"/>
      <c r="M1146" s="323"/>
      <c r="N1146" s="300"/>
      <c r="O1146" s="299"/>
      <c r="P1146" s="299"/>
      <c r="Q1146" s="299"/>
      <c r="R1146" s="308">
        <f>SUM(R1144:R1145)</f>
        <v>1582.38</v>
      </c>
      <c r="S1146" s="299"/>
      <c r="T1146" s="302"/>
      <c r="U1146" s="302"/>
      <c r="V1146" s="302"/>
      <c r="W1146" s="302"/>
      <c r="X1146" s="302"/>
      <c r="Y1146" s="302"/>
      <c r="Z1146" s="302"/>
      <c r="AA1146" s="302"/>
      <c r="AB1146" s="302"/>
      <c r="AC1146" s="302"/>
      <c r="AD1146" s="302"/>
      <c r="AE1146" s="302"/>
      <c r="AF1146" s="302"/>
      <c r="AG1146" s="302"/>
      <c r="AH1146" s="302"/>
      <c r="AI1146" s="301"/>
      <c r="AJ1146" s="304"/>
      <c r="AK1146" s="299"/>
      <c r="AL1146" s="304">
        <f>SUM(AL1144:AL1145)</f>
        <v>1582.38</v>
      </c>
      <c r="AM1146" s="298"/>
      <c r="AN1146" s="305">
        <v>44866</v>
      </c>
      <c r="AO1146" s="82"/>
    </row>
    <row r="1147" spans="1:41" ht="16.5" hidden="1" customHeight="1">
      <c r="A1147" s="43">
        <v>82</v>
      </c>
      <c r="B1147" s="73">
        <v>2982</v>
      </c>
      <c r="C1147" s="43" t="s">
        <v>2896</v>
      </c>
      <c r="D1147" s="103" t="s">
        <v>2220</v>
      </c>
      <c r="E1147" s="103">
        <v>44690</v>
      </c>
      <c r="F1147" s="43" t="s">
        <v>56</v>
      </c>
      <c r="G1147" s="43">
        <v>1185</v>
      </c>
      <c r="H1147" s="79"/>
      <c r="I1147" s="71"/>
      <c r="J1147" s="114"/>
      <c r="K1147" s="70">
        <v>10310201389</v>
      </c>
      <c r="L1147" s="216" t="s">
        <v>2897</v>
      </c>
      <c r="M1147" s="79">
        <v>7587</v>
      </c>
      <c r="N1147" s="103" t="s">
        <v>2220</v>
      </c>
      <c r="O1147" s="43" t="s">
        <v>59</v>
      </c>
      <c r="P1147" s="202">
        <v>1</v>
      </c>
      <c r="Q1147" s="240">
        <v>7587</v>
      </c>
      <c r="R1147" s="42">
        <f>P1147*Q1147</f>
        <v>7587</v>
      </c>
      <c r="S1147" s="43" t="s">
        <v>1916</v>
      </c>
      <c r="T1147" s="133" t="str">
        <f>IF($S1147=T$15,$R1147,"  ")</f>
        <v xml:space="preserve">  </v>
      </c>
      <c r="U1147" s="133" t="str">
        <f t="shared" si="513"/>
        <v xml:space="preserve">  </v>
      </c>
      <c r="V1147" s="133">
        <f t="shared" si="513"/>
        <v>7587</v>
      </c>
      <c r="W1147" s="133"/>
      <c r="X1147" s="133"/>
      <c r="Y1147" s="133"/>
      <c r="Z1147" s="133" t="str">
        <f t="shared" si="513"/>
        <v xml:space="preserve">  </v>
      </c>
      <c r="AA1147" s="133" t="str">
        <f t="shared" si="513"/>
        <v xml:space="preserve">  </v>
      </c>
      <c r="AB1147" s="133" t="str">
        <f>IF($S1147=AB$15,$R1147,"  ")</f>
        <v xml:space="preserve">  </v>
      </c>
      <c r="AC1147" s="133" t="str">
        <f t="shared" si="513"/>
        <v xml:space="preserve">  </v>
      </c>
      <c r="AD1147" s="133" t="str">
        <f t="shared" si="513"/>
        <v xml:space="preserve">  </v>
      </c>
      <c r="AE1147" s="133"/>
      <c r="AF1147" s="133" t="str">
        <f t="shared" si="513"/>
        <v xml:space="preserve">  </v>
      </c>
      <c r="AG1147" s="133" t="str">
        <f t="shared" si="513"/>
        <v xml:space="preserve">  </v>
      </c>
      <c r="AH1147" s="133" t="str">
        <f t="shared" si="513"/>
        <v xml:space="preserve">  </v>
      </c>
      <c r="AI1147" s="55"/>
      <c r="AJ1147" s="55">
        <f>R1147</f>
        <v>7587</v>
      </c>
      <c r="AK1147" s="43"/>
      <c r="AL1147" s="42">
        <f>R1147</f>
        <v>7587</v>
      </c>
      <c r="AM1147" s="43">
        <v>8</v>
      </c>
      <c r="AN1147" s="248">
        <v>44866</v>
      </c>
      <c r="AO1147" s="82"/>
    </row>
    <row r="1148" spans="1:41" ht="15.6" hidden="1">
      <c r="A1148" s="43">
        <v>83</v>
      </c>
      <c r="B1148" s="73">
        <v>7807</v>
      </c>
      <c r="C1148" s="43" t="s">
        <v>2896</v>
      </c>
      <c r="D1148" s="103" t="s">
        <v>2980</v>
      </c>
      <c r="E1148" s="103">
        <v>44867</v>
      </c>
      <c r="F1148" s="43" t="s">
        <v>56</v>
      </c>
      <c r="G1148" s="43">
        <v>2965</v>
      </c>
      <c r="H1148" s="79"/>
      <c r="I1148" s="71"/>
      <c r="J1148" s="114"/>
      <c r="K1148" s="70">
        <v>20116544289</v>
      </c>
      <c r="L1148" s="216" t="s">
        <v>2982</v>
      </c>
      <c r="M1148" s="79"/>
      <c r="N1148" s="103" t="s">
        <v>2983</v>
      </c>
      <c r="O1148" s="43" t="s">
        <v>59</v>
      </c>
      <c r="P1148" s="202">
        <v>1</v>
      </c>
      <c r="Q1148" s="240">
        <v>2010.4</v>
      </c>
      <c r="R1148" s="42">
        <f>P1148*Q1148</f>
        <v>2010.4</v>
      </c>
      <c r="S1148" s="43" t="s">
        <v>1916</v>
      </c>
      <c r="T1148" s="133"/>
      <c r="U1148" s="133"/>
      <c r="V1148" s="133">
        <f t="shared" si="513"/>
        <v>2010.4</v>
      </c>
      <c r="W1148" s="133"/>
      <c r="X1148" s="133"/>
      <c r="Y1148" s="133"/>
      <c r="Z1148" s="133"/>
      <c r="AA1148" s="133"/>
      <c r="AB1148" s="133"/>
      <c r="AC1148" s="133"/>
      <c r="AD1148" s="133"/>
      <c r="AE1148" s="133"/>
      <c r="AF1148" s="133"/>
      <c r="AG1148" s="133"/>
      <c r="AH1148" s="133"/>
      <c r="AI1148" s="55"/>
      <c r="AJ1148" s="55">
        <f t="shared" ref="AJ1148:AJ1150" si="517">R1148</f>
        <v>2010.4</v>
      </c>
      <c r="AK1148" s="43"/>
      <c r="AL1148" s="42">
        <f t="shared" ref="AL1148:AL1149" si="518">R1148</f>
        <v>2010.4</v>
      </c>
      <c r="AM1148" s="43">
        <v>8</v>
      </c>
      <c r="AN1148" s="248">
        <v>44866</v>
      </c>
      <c r="AO1148" s="82"/>
    </row>
    <row r="1149" spans="1:41" ht="15.6" hidden="1">
      <c r="A1149" s="43">
        <v>84</v>
      </c>
      <c r="B1149" s="73">
        <v>8099</v>
      </c>
      <c r="C1149" s="43" t="s">
        <v>2896</v>
      </c>
      <c r="D1149" s="103" t="s">
        <v>2981</v>
      </c>
      <c r="E1149" s="103">
        <v>44880</v>
      </c>
      <c r="F1149" s="43" t="s">
        <v>56</v>
      </c>
      <c r="G1149" s="43">
        <v>3105</v>
      </c>
      <c r="H1149" s="79"/>
      <c r="I1149" s="71"/>
      <c r="J1149" s="114"/>
      <c r="K1149" s="70">
        <v>20115425651</v>
      </c>
      <c r="L1149" s="216" t="s">
        <v>2290</v>
      </c>
      <c r="M1149" s="79"/>
      <c r="N1149" s="103" t="s">
        <v>2984</v>
      </c>
      <c r="O1149" s="43" t="s">
        <v>59</v>
      </c>
      <c r="P1149" s="202">
        <v>1</v>
      </c>
      <c r="Q1149" s="240">
        <v>739.5</v>
      </c>
      <c r="R1149" s="42">
        <f t="shared" ref="R1149:R1150" si="519">P1149*Q1149</f>
        <v>739.5</v>
      </c>
      <c r="S1149" s="43" t="s">
        <v>1916</v>
      </c>
      <c r="T1149" s="133"/>
      <c r="U1149" s="133"/>
      <c r="V1149" s="133">
        <f t="shared" si="513"/>
        <v>739.5</v>
      </c>
      <c r="W1149" s="133"/>
      <c r="X1149" s="133"/>
      <c r="Y1149" s="133"/>
      <c r="Z1149" s="133"/>
      <c r="AA1149" s="133"/>
      <c r="AB1149" s="133"/>
      <c r="AC1149" s="133"/>
      <c r="AD1149" s="133"/>
      <c r="AE1149" s="133"/>
      <c r="AF1149" s="133"/>
      <c r="AG1149" s="133"/>
      <c r="AH1149" s="133"/>
      <c r="AI1149" s="55"/>
      <c r="AJ1149" s="55">
        <f t="shared" si="517"/>
        <v>739.5</v>
      </c>
      <c r="AK1149" s="43"/>
      <c r="AL1149" s="42">
        <f t="shared" si="518"/>
        <v>739.5</v>
      </c>
      <c r="AM1149" s="43">
        <v>8</v>
      </c>
      <c r="AN1149" s="248">
        <v>44866</v>
      </c>
      <c r="AO1149" s="82"/>
    </row>
    <row r="1150" spans="1:41" ht="15.6" hidden="1">
      <c r="A1150" s="43">
        <v>85</v>
      </c>
      <c r="B1150" s="43">
        <v>6942</v>
      </c>
      <c r="C1150" s="43" t="s">
        <v>2898</v>
      </c>
      <c r="D1150" s="103" t="s">
        <v>2944</v>
      </c>
      <c r="E1150" s="103">
        <v>44834</v>
      </c>
      <c r="F1150" s="43" t="s">
        <v>56</v>
      </c>
      <c r="G1150" s="43">
        <v>2636</v>
      </c>
      <c r="H1150" s="79"/>
      <c r="I1150" s="71"/>
      <c r="J1150" s="114"/>
      <c r="K1150" s="70">
        <v>20418896915</v>
      </c>
      <c r="L1150" s="216" t="s">
        <v>2945</v>
      </c>
      <c r="M1150" s="79">
        <v>494.4</v>
      </c>
      <c r="N1150" s="103" t="s">
        <v>2946</v>
      </c>
      <c r="O1150" s="43" t="s">
        <v>59</v>
      </c>
      <c r="P1150" s="202">
        <v>1</v>
      </c>
      <c r="Q1150" s="240">
        <v>2755.25</v>
      </c>
      <c r="R1150" s="42">
        <f t="shared" si="519"/>
        <v>2755.25</v>
      </c>
      <c r="S1150" s="43" t="s">
        <v>1916</v>
      </c>
      <c r="T1150" s="133"/>
      <c r="U1150" s="133"/>
      <c r="V1150" s="133">
        <f t="shared" si="513"/>
        <v>2755.25</v>
      </c>
      <c r="W1150" s="133"/>
      <c r="X1150" s="133"/>
      <c r="Y1150" s="133"/>
      <c r="Z1150" s="133"/>
      <c r="AA1150" s="133"/>
      <c r="AB1150" s="133"/>
      <c r="AC1150" s="133"/>
      <c r="AD1150" s="133"/>
      <c r="AE1150" s="133"/>
      <c r="AF1150" s="133"/>
      <c r="AG1150" s="133"/>
      <c r="AH1150" s="133"/>
      <c r="AI1150" s="55"/>
      <c r="AJ1150" s="55">
        <f t="shared" si="517"/>
        <v>2755.25</v>
      </c>
      <c r="AK1150" s="43"/>
      <c r="AL1150" s="42">
        <f>R1150</f>
        <v>2755.25</v>
      </c>
      <c r="AM1150" s="43" t="s">
        <v>311</v>
      </c>
      <c r="AN1150" s="248">
        <v>44866</v>
      </c>
      <c r="AO1150" s="82"/>
    </row>
    <row r="1151" spans="1:41" ht="34.5" hidden="1" customHeight="1">
      <c r="A1151" s="299">
        <v>86</v>
      </c>
      <c r="B1151" s="299"/>
      <c r="C1151" s="299" t="s">
        <v>2311</v>
      </c>
      <c r="D1151" s="300"/>
      <c r="E1151" s="299"/>
      <c r="F1151" s="299"/>
      <c r="G1151" s="299"/>
      <c r="H1151" s="299"/>
      <c r="I1151" s="299"/>
      <c r="J1151" s="75"/>
      <c r="K1151" s="307"/>
      <c r="L1151" s="300"/>
      <c r="M1151" s="242"/>
      <c r="N1151" s="300"/>
      <c r="O1151" s="299"/>
      <c r="P1151" s="299"/>
      <c r="Q1151" s="299"/>
      <c r="R1151" s="308">
        <f>SUM(R1147:R1150)</f>
        <v>13092.15</v>
      </c>
      <c r="S1151" s="299"/>
      <c r="T1151" s="302">
        <f t="shared" ref="T1151:AH1151" si="520">SUBTOTAL(9,T1147:T1147)</f>
        <v>0</v>
      </c>
      <c r="U1151" s="302">
        <f t="shared" si="520"/>
        <v>0</v>
      </c>
      <c r="V1151" s="302">
        <f t="shared" si="520"/>
        <v>0</v>
      </c>
      <c r="W1151" s="302"/>
      <c r="X1151" s="302"/>
      <c r="Y1151" s="302"/>
      <c r="Z1151" s="302">
        <f t="shared" si="520"/>
        <v>0</v>
      </c>
      <c r="AA1151" s="302">
        <f t="shared" si="520"/>
        <v>0</v>
      </c>
      <c r="AB1151" s="302">
        <f t="shared" si="520"/>
        <v>0</v>
      </c>
      <c r="AC1151" s="302">
        <f t="shared" si="520"/>
        <v>0</v>
      </c>
      <c r="AD1151" s="302">
        <f t="shared" si="520"/>
        <v>0</v>
      </c>
      <c r="AE1151" s="302"/>
      <c r="AF1151" s="302">
        <f t="shared" si="520"/>
        <v>0</v>
      </c>
      <c r="AG1151" s="302">
        <f t="shared" si="520"/>
        <v>0</v>
      </c>
      <c r="AH1151" s="302">
        <f t="shared" si="520"/>
        <v>0</v>
      </c>
      <c r="AI1151" s="301"/>
      <c r="AJ1151" s="304"/>
      <c r="AK1151" s="299"/>
      <c r="AL1151" s="304">
        <f>SUM(AL1147:AL1150)</f>
        <v>13092.15</v>
      </c>
      <c r="AM1151" s="298" t="s">
        <v>311</v>
      </c>
      <c r="AN1151" s="305">
        <v>44866</v>
      </c>
      <c r="AO1151" s="82"/>
    </row>
    <row r="1152" spans="1:41" ht="15.6" hidden="1">
      <c r="A1152" s="175"/>
      <c r="B1152" s="175"/>
      <c r="C1152" s="175"/>
      <c r="D1152" s="205"/>
      <c r="E1152" s="175"/>
      <c r="F1152" s="175"/>
      <c r="G1152" s="175"/>
      <c r="H1152" s="175"/>
      <c r="I1152" s="175"/>
      <c r="J1152" s="78"/>
      <c r="K1152" s="175"/>
      <c r="L1152" s="205"/>
      <c r="M1152" s="175"/>
      <c r="N1152" s="205"/>
      <c r="O1152" s="175"/>
      <c r="P1152" s="175"/>
      <c r="Q1152" s="175"/>
      <c r="R1152" s="183">
        <f>SUM(R1151+R1146+R1143+R1140+R1136+R1131+R1129+R1124+R1074+R1132)</f>
        <v>881385.92552799999</v>
      </c>
      <c r="S1152" s="175"/>
      <c r="T1152" s="183">
        <f t="shared" ref="T1152:AH1152" si="521">SUBTOTAL(9,T1063:T1151)</f>
        <v>0</v>
      </c>
      <c r="U1152" s="183">
        <f t="shared" si="521"/>
        <v>0</v>
      </c>
      <c r="V1152" s="183">
        <f t="shared" si="521"/>
        <v>0</v>
      </c>
      <c r="W1152" s="183"/>
      <c r="X1152" s="183"/>
      <c r="Y1152" s="183"/>
      <c r="Z1152" s="183">
        <f t="shared" si="521"/>
        <v>0</v>
      </c>
      <c r="AA1152" s="183">
        <f t="shared" si="521"/>
        <v>0</v>
      </c>
      <c r="AB1152" s="183">
        <f t="shared" si="521"/>
        <v>0</v>
      </c>
      <c r="AC1152" s="183">
        <f t="shared" si="521"/>
        <v>0</v>
      </c>
      <c r="AD1152" s="183">
        <f t="shared" si="521"/>
        <v>0</v>
      </c>
      <c r="AE1152" s="183"/>
      <c r="AF1152" s="183">
        <f t="shared" si="521"/>
        <v>0</v>
      </c>
      <c r="AG1152" s="183">
        <f t="shared" si="521"/>
        <v>0</v>
      </c>
      <c r="AH1152" s="183">
        <f t="shared" si="521"/>
        <v>0</v>
      </c>
      <c r="AI1152" s="326">
        <f>AI1124+AI1129+AI1130+AI1074</f>
        <v>0</v>
      </c>
      <c r="AJ1152" s="211">
        <f>SUM(AJ1063:AJ1151)</f>
        <v>91644.94</v>
      </c>
      <c r="AK1152" s="175"/>
      <c r="AL1152" s="211">
        <f>SUM(AL1151+AL1146+AL1143+AL1140+AL1136+AL1133+AL1131+AL1129+AL1124+AL1074)</f>
        <v>473923.19999999995</v>
      </c>
      <c r="AM1152" s="43" t="s">
        <v>311</v>
      </c>
      <c r="AN1152" s="95">
        <v>44866</v>
      </c>
      <c r="AO1152" s="82"/>
    </row>
    <row r="1153" spans="1:41" ht="30" hidden="1">
      <c r="A1153" s="43">
        <v>1</v>
      </c>
      <c r="B1153" s="43">
        <v>8601</v>
      </c>
      <c r="C1153" s="223" t="s">
        <v>0</v>
      </c>
      <c r="D1153" s="70" t="s">
        <v>12</v>
      </c>
      <c r="E1153" s="103">
        <v>44896</v>
      </c>
      <c r="F1153" s="43" t="s">
        <v>1924</v>
      </c>
      <c r="G1153" s="43">
        <v>733</v>
      </c>
      <c r="H1153" s="327">
        <v>403461.96</v>
      </c>
      <c r="I1153" s="152">
        <v>44874</v>
      </c>
      <c r="J1153" s="370" t="s">
        <v>3425</v>
      </c>
      <c r="K1153" s="43"/>
      <c r="L1153" s="132" t="s">
        <v>32</v>
      </c>
      <c r="M1153" s="43"/>
      <c r="N1153" s="99" t="s">
        <v>3504</v>
      </c>
      <c r="O1153" s="192" t="s">
        <v>59</v>
      </c>
      <c r="P1153" s="259">
        <v>1</v>
      </c>
      <c r="Q1153" s="42">
        <v>403461.96</v>
      </c>
      <c r="R1153" s="42">
        <f>P1153*Q1153</f>
        <v>403461.96</v>
      </c>
      <c r="S1153" s="43" t="s">
        <v>1914</v>
      </c>
      <c r="T1153" s="133">
        <f>IF($S1153=T$15,$R1153,"  ")</f>
        <v>403461.96</v>
      </c>
      <c r="U1153" s="133" t="str">
        <f t="shared" ref="U1153" si="522">IF($S1153=U$15,$R1153,"  ")</f>
        <v xml:space="preserve">  </v>
      </c>
      <c r="V1153" s="133"/>
      <c r="W1153" s="133"/>
      <c r="X1153" s="133"/>
      <c r="Y1153" s="133"/>
      <c r="Z1153" s="133"/>
      <c r="AA1153" s="133"/>
      <c r="AB1153" s="133"/>
      <c r="AC1153" s="133"/>
      <c r="AD1153" s="133"/>
      <c r="AE1153" s="133"/>
      <c r="AF1153" s="133"/>
      <c r="AG1153" s="133"/>
      <c r="AH1153" s="133"/>
      <c r="AI1153" s="55">
        <f>R1153</f>
        <v>403461.96</v>
      </c>
      <c r="AJ1153" s="43"/>
      <c r="AK1153" s="43"/>
      <c r="AL1153" s="42">
        <f>AI1153</f>
        <v>403461.96</v>
      </c>
      <c r="AM1153" s="43">
        <v>18</v>
      </c>
      <c r="AN1153" s="328">
        <v>44896</v>
      </c>
      <c r="AO1153" s="82"/>
    </row>
    <row r="1154" spans="1:41" ht="30" hidden="1">
      <c r="A1154" s="43">
        <v>2</v>
      </c>
      <c r="B1154" s="43">
        <v>8800</v>
      </c>
      <c r="C1154" s="43" t="s">
        <v>0</v>
      </c>
      <c r="D1154" s="102" t="s">
        <v>12</v>
      </c>
      <c r="E1154" s="226">
        <v>44914</v>
      </c>
      <c r="F1154" s="101" t="s">
        <v>1924</v>
      </c>
      <c r="G1154" s="101">
        <v>806</v>
      </c>
      <c r="H1154" s="329">
        <v>175108.91</v>
      </c>
      <c r="I1154" s="152"/>
      <c r="J1154" s="358"/>
      <c r="K1154" s="101"/>
      <c r="L1154" s="132" t="s">
        <v>32</v>
      </c>
      <c r="M1154" s="43"/>
      <c r="N1154" s="99" t="s">
        <v>3505</v>
      </c>
      <c r="O1154" s="192" t="s">
        <v>59</v>
      </c>
      <c r="P1154" s="259">
        <v>1</v>
      </c>
      <c r="Q1154" s="42">
        <v>175108.91</v>
      </c>
      <c r="R1154" s="42">
        <f>P1154*Q1154</f>
        <v>175108.91</v>
      </c>
      <c r="S1154" s="43" t="s">
        <v>1914</v>
      </c>
      <c r="T1154" s="133">
        <f>IF($S1154=T$15,$R1154,"  ")</f>
        <v>175108.91</v>
      </c>
      <c r="U1154" s="133"/>
      <c r="V1154" s="133"/>
      <c r="W1154" s="133"/>
      <c r="X1154" s="133"/>
      <c r="Y1154" s="133"/>
      <c r="Z1154" s="133"/>
      <c r="AA1154" s="133"/>
      <c r="AB1154" s="133"/>
      <c r="AC1154" s="133"/>
      <c r="AD1154" s="133"/>
      <c r="AE1154" s="133"/>
      <c r="AF1154" s="133"/>
      <c r="AG1154" s="133"/>
      <c r="AH1154" s="133"/>
      <c r="AI1154" s="55">
        <f>R1154</f>
        <v>175108.91</v>
      </c>
      <c r="AJ1154" s="43"/>
      <c r="AK1154" s="43"/>
      <c r="AL1154" s="42">
        <f t="shared" ref="AL1154:AL1171" si="523">AI1154</f>
        <v>175108.91</v>
      </c>
      <c r="AM1154" s="43">
        <v>18</v>
      </c>
      <c r="AN1154" s="328">
        <v>44896</v>
      </c>
      <c r="AO1154" s="82"/>
    </row>
    <row r="1155" spans="1:41" ht="30" hidden="1">
      <c r="A1155" s="43"/>
      <c r="B1155" s="43"/>
      <c r="C1155" s="43" t="s">
        <v>0</v>
      </c>
      <c r="D1155" s="102" t="s">
        <v>12</v>
      </c>
      <c r="E1155" s="226">
        <v>44599</v>
      </c>
      <c r="F1155" s="101" t="s">
        <v>1924</v>
      </c>
      <c r="G1155" s="101">
        <v>429</v>
      </c>
      <c r="H1155" s="297"/>
      <c r="I1155" s="330"/>
      <c r="J1155" s="371"/>
      <c r="K1155" s="101"/>
      <c r="L1155" s="132" t="s">
        <v>32</v>
      </c>
      <c r="M1155" s="43"/>
      <c r="N1155" s="99" t="s">
        <v>3505</v>
      </c>
      <c r="O1155" s="192" t="s">
        <v>2894</v>
      </c>
      <c r="P1155" s="259">
        <v>1</v>
      </c>
      <c r="Q1155" s="42">
        <v>-11.36</v>
      </c>
      <c r="R1155" s="42">
        <f>P1155*Q1155</f>
        <v>-11.36</v>
      </c>
      <c r="S1155" s="43" t="s">
        <v>1914</v>
      </c>
      <c r="T1155" s="133">
        <f t="shared" ref="T1155:T1171" si="524">IF($S1155=T$15,$R1155,"  ")</f>
        <v>-11.36</v>
      </c>
      <c r="U1155" s="133"/>
      <c r="V1155" s="133"/>
      <c r="W1155" s="133"/>
      <c r="X1155" s="133"/>
      <c r="Y1155" s="133"/>
      <c r="Z1155" s="133"/>
      <c r="AA1155" s="133"/>
      <c r="AB1155" s="133"/>
      <c r="AC1155" s="133"/>
      <c r="AD1155" s="133"/>
      <c r="AE1155" s="133"/>
      <c r="AF1155" s="133"/>
      <c r="AG1155" s="133"/>
      <c r="AH1155" s="133"/>
      <c r="AI1155" s="55">
        <f t="shared" ref="AI1155:AI1171" si="525">R1155</f>
        <v>-11.36</v>
      </c>
      <c r="AJ1155" s="43"/>
      <c r="AK1155" s="43"/>
      <c r="AL1155" s="42">
        <f t="shared" si="523"/>
        <v>-11.36</v>
      </c>
      <c r="AM1155" s="43"/>
      <c r="AN1155" s="328">
        <v>44896</v>
      </c>
      <c r="AO1155" s="82"/>
    </row>
    <row r="1156" spans="1:41" ht="30" hidden="1">
      <c r="A1156" s="43"/>
      <c r="B1156" s="43">
        <v>5408</v>
      </c>
      <c r="C1156" s="43" t="s">
        <v>0</v>
      </c>
      <c r="D1156" s="102" t="s">
        <v>12</v>
      </c>
      <c r="E1156" s="226">
        <v>44599</v>
      </c>
      <c r="F1156" s="101" t="s">
        <v>1924</v>
      </c>
      <c r="G1156" s="101">
        <v>429</v>
      </c>
      <c r="H1156" s="297"/>
      <c r="I1156" s="330"/>
      <c r="J1156" s="371"/>
      <c r="K1156" s="101"/>
      <c r="L1156" s="132" t="s">
        <v>32</v>
      </c>
      <c r="M1156" s="43"/>
      <c r="N1156" s="99" t="s">
        <v>3505</v>
      </c>
      <c r="O1156" s="192"/>
      <c r="P1156" s="259">
        <v>1</v>
      </c>
      <c r="Q1156" s="42">
        <v>-685.97</v>
      </c>
      <c r="R1156" s="42">
        <f t="shared" ref="R1156:R1171" si="526">P1156*Q1156</f>
        <v>-685.97</v>
      </c>
      <c r="S1156" s="43" t="s">
        <v>1914</v>
      </c>
      <c r="T1156" s="133">
        <f t="shared" si="524"/>
        <v>-685.97</v>
      </c>
      <c r="U1156" s="133"/>
      <c r="V1156" s="133"/>
      <c r="W1156" s="133"/>
      <c r="X1156" s="133"/>
      <c r="Y1156" s="133"/>
      <c r="Z1156" s="133"/>
      <c r="AA1156" s="133"/>
      <c r="AB1156" s="133"/>
      <c r="AC1156" s="133"/>
      <c r="AD1156" s="133"/>
      <c r="AE1156" s="133"/>
      <c r="AF1156" s="133"/>
      <c r="AG1156" s="133"/>
      <c r="AH1156" s="133"/>
      <c r="AI1156" s="55">
        <f t="shared" si="525"/>
        <v>-685.97</v>
      </c>
      <c r="AJ1156" s="43"/>
      <c r="AK1156" s="43"/>
      <c r="AL1156" s="42">
        <f t="shared" si="523"/>
        <v>-685.97</v>
      </c>
      <c r="AM1156" s="43"/>
      <c r="AN1156" s="328">
        <v>44896</v>
      </c>
      <c r="AO1156" s="82"/>
    </row>
    <row r="1157" spans="1:41" ht="30" hidden="1">
      <c r="A1157" s="43"/>
      <c r="B1157" s="43">
        <v>5463</v>
      </c>
      <c r="C1157" s="43" t="s">
        <v>0</v>
      </c>
      <c r="D1157" s="102" t="s">
        <v>12</v>
      </c>
      <c r="E1157" s="226">
        <v>44599</v>
      </c>
      <c r="F1157" s="101" t="s">
        <v>1924</v>
      </c>
      <c r="G1157" s="101">
        <v>429</v>
      </c>
      <c r="H1157" s="297"/>
      <c r="I1157" s="330"/>
      <c r="J1157" s="371"/>
      <c r="K1157" s="101"/>
      <c r="L1157" s="132" t="s">
        <v>32</v>
      </c>
      <c r="M1157" s="43"/>
      <c r="N1157" s="99" t="s">
        <v>3505</v>
      </c>
      <c r="O1157" s="192"/>
      <c r="P1157" s="259">
        <v>1</v>
      </c>
      <c r="Q1157" s="42">
        <v>-24.45</v>
      </c>
      <c r="R1157" s="42">
        <f t="shared" si="526"/>
        <v>-24.45</v>
      </c>
      <c r="S1157" s="43" t="s">
        <v>1914</v>
      </c>
      <c r="T1157" s="133">
        <f t="shared" si="524"/>
        <v>-24.45</v>
      </c>
      <c r="U1157" s="133"/>
      <c r="V1157" s="133"/>
      <c r="W1157" s="133"/>
      <c r="X1157" s="133"/>
      <c r="Y1157" s="133"/>
      <c r="Z1157" s="133"/>
      <c r="AA1157" s="133"/>
      <c r="AB1157" s="133"/>
      <c r="AC1157" s="133"/>
      <c r="AD1157" s="133"/>
      <c r="AE1157" s="133"/>
      <c r="AF1157" s="133"/>
      <c r="AG1157" s="133"/>
      <c r="AH1157" s="133"/>
      <c r="AI1157" s="55">
        <f t="shared" si="525"/>
        <v>-24.45</v>
      </c>
      <c r="AJ1157" s="43"/>
      <c r="AK1157" s="43"/>
      <c r="AL1157" s="42">
        <f t="shared" si="523"/>
        <v>-24.45</v>
      </c>
      <c r="AM1157" s="43"/>
      <c r="AN1157" s="328">
        <v>44896</v>
      </c>
      <c r="AO1157" s="82"/>
    </row>
    <row r="1158" spans="1:41" ht="30" hidden="1">
      <c r="A1158" s="43"/>
      <c r="B1158" s="43">
        <v>6040</v>
      </c>
      <c r="C1158" s="43" t="s">
        <v>0</v>
      </c>
      <c r="D1158" s="102" t="s">
        <v>12</v>
      </c>
      <c r="E1158" s="226">
        <v>44599</v>
      </c>
      <c r="F1158" s="101" t="s">
        <v>1924</v>
      </c>
      <c r="G1158" s="101">
        <v>429</v>
      </c>
      <c r="H1158" s="297"/>
      <c r="I1158" s="330"/>
      <c r="J1158" s="371"/>
      <c r="K1158" s="101"/>
      <c r="L1158" s="132" t="s">
        <v>32</v>
      </c>
      <c r="M1158" s="43"/>
      <c r="N1158" s="99" t="s">
        <v>3505</v>
      </c>
      <c r="O1158" s="192"/>
      <c r="P1158" s="259">
        <v>1</v>
      </c>
      <c r="Q1158" s="42">
        <v>-12.3</v>
      </c>
      <c r="R1158" s="42">
        <f t="shared" si="526"/>
        <v>-12.3</v>
      </c>
      <c r="S1158" s="43" t="s">
        <v>1914</v>
      </c>
      <c r="T1158" s="133">
        <f t="shared" si="524"/>
        <v>-12.3</v>
      </c>
      <c r="U1158" s="133"/>
      <c r="V1158" s="133"/>
      <c r="W1158" s="133"/>
      <c r="X1158" s="133"/>
      <c r="Y1158" s="133"/>
      <c r="Z1158" s="133"/>
      <c r="AA1158" s="133"/>
      <c r="AB1158" s="133"/>
      <c r="AC1158" s="133"/>
      <c r="AD1158" s="133"/>
      <c r="AE1158" s="133"/>
      <c r="AF1158" s="133"/>
      <c r="AG1158" s="133"/>
      <c r="AH1158" s="133"/>
      <c r="AI1158" s="55">
        <f t="shared" si="525"/>
        <v>-12.3</v>
      </c>
      <c r="AJ1158" s="43"/>
      <c r="AK1158" s="43"/>
      <c r="AL1158" s="42">
        <f t="shared" si="523"/>
        <v>-12.3</v>
      </c>
      <c r="AM1158" s="43"/>
      <c r="AN1158" s="328">
        <v>44896</v>
      </c>
      <c r="AO1158" s="82"/>
    </row>
    <row r="1159" spans="1:41" ht="30" hidden="1">
      <c r="A1159" s="43"/>
      <c r="B1159" s="43">
        <v>6452</v>
      </c>
      <c r="C1159" s="43" t="s">
        <v>0</v>
      </c>
      <c r="D1159" s="102" t="s">
        <v>12</v>
      </c>
      <c r="E1159" s="226">
        <v>44599</v>
      </c>
      <c r="F1159" s="101" t="s">
        <v>1924</v>
      </c>
      <c r="G1159" s="101">
        <v>429</v>
      </c>
      <c r="H1159" s="297"/>
      <c r="I1159" s="330"/>
      <c r="J1159" s="371"/>
      <c r="K1159" s="101"/>
      <c r="L1159" s="132" t="s">
        <v>32</v>
      </c>
      <c r="M1159" s="43"/>
      <c r="N1159" s="99" t="s">
        <v>3505</v>
      </c>
      <c r="O1159" s="192"/>
      <c r="P1159" s="259">
        <v>1</v>
      </c>
      <c r="Q1159" s="42">
        <v>-442.82</v>
      </c>
      <c r="R1159" s="42">
        <f t="shared" si="526"/>
        <v>-442.82</v>
      </c>
      <c r="S1159" s="43" t="s">
        <v>1914</v>
      </c>
      <c r="T1159" s="133">
        <f t="shared" si="524"/>
        <v>-442.82</v>
      </c>
      <c r="U1159" s="133"/>
      <c r="V1159" s="133"/>
      <c r="W1159" s="133"/>
      <c r="X1159" s="133"/>
      <c r="Y1159" s="133"/>
      <c r="Z1159" s="133"/>
      <c r="AA1159" s="133"/>
      <c r="AB1159" s="133"/>
      <c r="AC1159" s="133"/>
      <c r="AD1159" s="133"/>
      <c r="AE1159" s="133"/>
      <c r="AF1159" s="133"/>
      <c r="AG1159" s="133"/>
      <c r="AH1159" s="133"/>
      <c r="AI1159" s="55">
        <f t="shared" si="525"/>
        <v>-442.82</v>
      </c>
      <c r="AJ1159" s="43"/>
      <c r="AK1159" s="43"/>
      <c r="AL1159" s="42">
        <f t="shared" si="523"/>
        <v>-442.82</v>
      </c>
      <c r="AM1159" s="43"/>
      <c r="AN1159" s="328">
        <v>44896</v>
      </c>
      <c r="AO1159" s="82"/>
    </row>
    <row r="1160" spans="1:41" ht="30" hidden="1">
      <c r="A1160" s="43"/>
      <c r="B1160" s="43">
        <v>8542</v>
      </c>
      <c r="C1160" s="43" t="s">
        <v>0</v>
      </c>
      <c r="D1160" s="102" t="s">
        <v>12</v>
      </c>
      <c r="E1160" s="226">
        <v>44599</v>
      </c>
      <c r="F1160" s="101" t="s">
        <v>1924</v>
      </c>
      <c r="G1160" s="101">
        <v>429</v>
      </c>
      <c r="H1160" s="297"/>
      <c r="I1160" s="330"/>
      <c r="J1160" s="371"/>
      <c r="K1160" s="101"/>
      <c r="L1160" s="132" t="s">
        <v>32</v>
      </c>
      <c r="M1160" s="43"/>
      <c r="N1160" s="99" t="s">
        <v>3505</v>
      </c>
      <c r="O1160" s="192"/>
      <c r="P1160" s="259">
        <v>1</v>
      </c>
      <c r="Q1160" s="42">
        <v>-2.71</v>
      </c>
      <c r="R1160" s="42">
        <f t="shared" si="526"/>
        <v>-2.71</v>
      </c>
      <c r="S1160" s="43" t="s">
        <v>1914</v>
      </c>
      <c r="T1160" s="133">
        <f t="shared" si="524"/>
        <v>-2.71</v>
      </c>
      <c r="U1160" s="133"/>
      <c r="V1160" s="133"/>
      <c r="W1160" s="133"/>
      <c r="X1160" s="133"/>
      <c r="Y1160" s="133"/>
      <c r="Z1160" s="133"/>
      <c r="AA1160" s="133"/>
      <c r="AB1160" s="133"/>
      <c r="AC1160" s="133"/>
      <c r="AD1160" s="133"/>
      <c r="AE1160" s="133"/>
      <c r="AF1160" s="133"/>
      <c r="AG1160" s="133"/>
      <c r="AH1160" s="133"/>
      <c r="AI1160" s="55">
        <f t="shared" si="525"/>
        <v>-2.71</v>
      </c>
      <c r="AJ1160" s="43"/>
      <c r="AK1160" s="43"/>
      <c r="AL1160" s="42">
        <f t="shared" si="523"/>
        <v>-2.71</v>
      </c>
      <c r="AM1160" s="43"/>
      <c r="AN1160" s="328">
        <v>44896</v>
      </c>
      <c r="AO1160" s="82"/>
    </row>
    <row r="1161" spans="1:41" ht="30" hidden="1">
      <c r="A1161" s="43"/>
      <c r="B1161" s="43">
        <v>8809</v>
      </c>
      <c r="C1161" s="43" t="s">
        <v>0</v>
      </c>
      <c r="D1161" s="102" t="s">
        <v>12</v>
      </c>
      <c r="E1161" s="226">
        <v>44599</v>
      </c>
      <c r="F1161" s="101" t="s">
        <v>1924</v>
      </c>
      <c r="G1161" s="101">
        <v>429</v>
      </c>
      <c r="H1161" s="297"/>
      <c r="I1161" s="330"/>
      <c r="J1161" s="371"/>
      <c r="K1161" s="101"/>
      <c r="L1161" s="132" t="s">
        <v>32</v>
      </c>
      <c r="M1161" s="43"/>
      <c r="N1161" s="99" t="s">
        <v>3505</v>
      </c>
      <c r="O1161" s="192"/>
      <c r="P1161" s="259">
        <v>1</v>
      </c>
      <c r="Q1161" s="42">
        <v>-1198.67</v>
      </c>
      <c r="R1161" s="42">
        <f t="shared" si="526"/>
        <v>-1198.67</v>
      </c>
      <c r="S1161" s="43" t="s">
        <v>1914</v>
      </c>
      <c r="T1161" s="133">
        <f t="shared" si="524"/>
        <v>-1198.67</v>
      </c>
      <c r="U1161" s="133"/>
      <c r="V1161" s="133"/>
      <c r="W1161" s="133"/>
      <c r="X1161" s="133"/>
      <c r="Y1161" s="133"/>
      <c r="Z1161" s="133"/>
      <c r="AA1161" s="133"/>
      <c r="AB1161" s="133"/>
      <c r="AC1161" s="133"/>
      <c r="AD1161" s="133"/>
      <c r="AE1161" s="133"/>
      <c r="AF1161" s="133"/>
      <c r="AG1161" s="133"/>
      <c r="AH1161" s="133"/>
      <c r="AI1161" s="55">
        <f t="shared" si="525"/>
        <v>-1198.67</v>
      </c>
      <c r="AJ1161" s="43"/>
      <c r="AK1161" s="43"/>
      <c r="AL1161" s="42">
        <f t="shared" si="523"/>
        <v>-1198.67</v>
      </c>
      <c r="AM1161" s="43"/>
      <c r="AN1161" s="328">
        <v>44896</v>
      </c>
      <c r="AO1161" s="82"/>
    </row>
    <row r="1162" spans="1:41" ht="30" hidden="1">
      <c r="A1162" s="43"/>
      <c r="B1162" s="43">
        <v>9207</v>
      </c>
      <c r="C1162" s="43" t="s">
        <v>0</v>
      </c>
      <c r="D1162" s="102" t="s">
        <v>12</v>
      </c>
      <c r="E1162" s="226">
        <v>44599</v>
      </c>
      <c r="F1162" s="101" t="s">
        <v>1924</v>
      </c>
      <c r="G1162" s="101">
        <v>429</v>
      </c>
      <c r="H1162" s="297"/>
      <c r="I1162" s="330"/>
      <c r="J1162" s="371"/>
      <c r="K1162" s="101"/>
      <c r="L1162" s="132" t="s">
        <v>32</v>
      </c>
      <c r="M1162" s="43"/>
      <c r="N1162" s="99" t="s">
        <v>3505</v>
      </c>
      <c r="O1162" s="192"/>
      <c r="P1162" s="259">
        <v>1</v>
      </c>
      <c r="Q1162" s="42">
        <v>-1.35</v>
      </c>
      <c r="R1162" s="42">
        <f t="shared" si="526"/>
        <v>-1.35</v>
      </c>
      <c r="S1162" s="43" t="s">
        <v>1914</v>
      </c>
      <c r="T1162" s="133">
        <f t="shared" si="524"/>
        <v>-1.35</v>
      </c>
      <c r="U1162" s="133"/>
      <c r="V1162" s="133"/>
      <c r="W1162" s="133"/>
      <c r="X1162" s="133"/>
      <c r="Y1162" s="133"/>
      <c r="Z1162" s="133"/>
      <c r="AA1162" s="133"/>
      <c r="AB1162" s="133"/>
      <c r="AC1162" s="133"/>
      <c r="AD1162" s="133"/>
      <c r="AE1162" s="133"/>
      <c r="AF1162" s="133"/>
      <c r="AG1162" s="133"/>
      <c r="AH1162" s="133"/>
      <c r="AI1162" s="55">
        <f t="shared" si="525"/>
        <v>-1.35</v>
      </c>
      <c r="AJ1162" s="43"/>
      <c r="AK1162" s="43"/>
      <c r="AL1162" s="42">
        <f t="shared" si="523"/>
        <v>-1.35</v>
      </c>
      <c r="AM1162" s="43"/>
      <c r="AN1162" s="328">
        <v>44896</v>
      </c>
      <c r="AO1162" s="82"/>
    </row>
    <row r="1163" spans="1:41" ht="30" hidden="1">
      <c r="A1163" s="43"/>
      <c r="B1163" s="43">
        <v>6461</v>
      </c>
      <c r="C1163" s="43" t="s">
        <v>0</v>
      </c>
      <c r="D1163" s="102" t="s">
        <v>12</v>
      </c>
      <c r="E1163" s="226">
        <v>44599</v>
      </c>
      <c r="F1163" s="101" t="s">
        <v>1924</v>
      </c>
      <c r="G1163" s="101">
        <v>429</v>
      </c>
      <c r="H1163" s="297"/>
      <c r="I1163" s="330"/>
      <c r="J1163" s="371"/>
      <c r="K1163" s="101"/>
      <c r="L1163" s="132" t="s">
        <v>32</v>
      </c>
      <c r="M1163" s="43"/>
      <c r="N1163" s="99" t="s">
        <v>3505</v>
      </c>
      <c r="O1163" s="192"/>
      <c r="P1163" s="259">
        <v>1</v>
      </c>
      <c r="Q1163" s="42">
        <v>-372.1</v>
      </c>
      <c r="R1163" s="42">
        <f t="shared" si="526"/>
        <v>-372.1</v>
      </c>
      <c r="S1163" s="43" t="s">
        <v>1914</v>
      </c>
      <c r="T1163" s="133">
        <f t="shared" si="524"/>
        <v>-372.1</v>
      </c>
      <c r="U1163" s="133"/>
      <c r="V1163" s="133"/>
      <c r="W1163" s="133"/>
      <c r="X1163" s="133"/>
      <c r="Y1163" s="133"/>
      <c r="Z1163" s="133"/>
      <c r="AA1163" s="133"/>
      <c r="AB1163" s="133"/>
      <c r="AC1163" s="133"/>
      <c r="AD1163" s="133"/>
      <c r="AE1163" s="133"/>
      <c r="AF1163" s="133"/>
      <c r="AG1163" s="133"/>
      <c r="AH1163" s="133"/>
      <c r="AI1163" s="55">
        <f t="shared" si="525"/>
        <v>-372.1</v>
      </c>
      <c r="AJ1163" s="43"/>
      <c r="AK1163" s="43"/>
      <c r="AL1163" s="42">
        <f t="shared" si="523"/>
        <v>-372.1</v>
      </c>
      <c r="AM1163" s="43"/>
      <c r="AN1163" s="328">
        <v>44896</v>
      </c>
      <c r="AO1163" s="82"/>
    </row>
    <row r="1164" spans="1:41" ht="30" hidden="1">
      <c r="A1164" s="43"/>
      <c r="B1164" s="43">
        <v>7945</v>
      </c>
      <c r="C1164" s="43" t="s">
        <v>0</v>
      </c>
      <c r="D1164" s="102" t="s">
        <v>12</v>
      </c>
      <c r="E1164" s="226">
        <v>44599</v>
      </c>
      <c r="F1164" s="101" t="s">
        <v>1924</v>
      </c>
      <c r="G1164" s="101">
        <v>429</v>
      </c>
      <c r="H1164" s="297"/>
      <c r="I1164" s="330"/>
      <c r="J1164" s="371"/>
      <c r="K1164" s="101"/>
      <c r="L1164" s="132" t="s">
        <v>32</v>
      </c>
      <c r="M1164" s="43"/>
      <c r="N1164" s="99" t="s">
        <v>3505</v>
      </c>
      <c r="O1164" s="192"/>
      <c r="P1164" s="259">
        <v>1</v>
      </c>
      <c r="Q1164" s="42">
        <v>-720.27</v>
      </c>
      <c r="R1164" s="42">
        <f t="shared" si="526"/>
        <v>-720.27</v>
      </c>
      <c r="S1164" s="43" t="s">
        <v>1914</v>
      </c>
      <c r="T1164" s="133">
        <f t="shared" si="524"/>
        <v>-720.27</v>
      </c>
      <c r="U1164" s="133"/>
      <c r="V1164" s="133"/>
      <c r="W1164" s="133"/>
      <c r="X1164" s="133"/>
      <c r="Y1164" s="133"/>
      <c r="Z1164" s="133"/>
      <c r="AA1164" s="133"/>
      <c r="AB1164" s="133"/>
      <c r="AC1164" s="133"/>
      <c r="AD1164" s="133"/>
      <c r="AE1164" s="133"/>
      <c r="AF1164" s="133"/>
      <c r="AG1164" s="133"/>
      <c r="AH1164" s="133"/>
      <c r="AI1164" s="55">
        <f t="shared" si="525"/>
        <v>-720.27</v>
      </c>
      <c r="AJ1164" s="43"/>
      <c r="AK1164" s="43"/>
      <c r="AL1164" s="42">
        <f t="shared" si="523"/>
        <v>-720.27</v>
      </c>
      <c r="AM1164" s="43"/>
      <c r="AN1164" s="328">
        <v>44896</v>
      </c>
      <c r="AO1164" s="82"/>
    </row>
    <row r="1165" spans="1:41" ht="30" hidden="1">
      <c r="A1165" s="43"/>
      <c r="B1165" s="43">
        <v>7173</v>
      </c>
      <c r="C1165" s="43" t="s">
        <v>0</v>
      </c>
      <c r="D1165" s="102" t="s">
        <v>12</v>
      </c>
      <c r="E1165" s="226">
        <v>44599</v>
      </c>
      <c r="F1165" s="101" t="s">
        <v>1924</v>
      </c>
      <c r="G1165" s="101">
        <v>429</v>
      </c>
      <c r="H1165" s="297"/>
      <c r="I1165" s="330"/>
      <c r="J1165" s="371"/>
      <c r="K1165" s="101"/>
      <c r="L1165" s="132" t="s">
        <v>32</v>
      </c>
      <c r="M1165" s="43"/>
      <c r="N1165" s="99" t="s">
        <v>3505</v>
      </c>
      <c r="O1165" s="192"/>
      <c r="P1165" s="259">
        <v>1</v>
      </c>
      <c r="Q1165" s="42">
        <v>-11.39</v>
      </c>
      <c r="R1165" s="42">
        <f t="shared" si="526"/>
        <v>-11.39</v>
      </c>
      <c r="S1165" s="43" t="s">
        <v>1914</v>
      </c>
      <c r="T1165" s="133">
        <f t="shared" si="524"/>
        <v>-11.39</v>
      </c>
      <c r="U1165" s="133"/>
      <c r="V1165" s="133"/>
      <c r="W1165" s="133"/>
      <c r="X1165" s="133"/>
      <c r="Y1165" s="133"/>
      <c r="Z1165" s="133"/>
      <c r="AA1165" s="133"/>
      <c r="AB1165" s="133"/>
      <c r="AC1165" s="133"/>
      <c r="AD1165" s="133"/>
      <c r="AE1165" s="133"/>
      <c r="AF1165" s="133"/>
      <c r="AG1165" s="133"/>
      <c r="AH1165" s="133"/>
      <c r="AI1165" s="55">
        <f t="shared" si="525"/>
        <v>-11.39</v>
      </c>
      <c r="AJ1165" s="43"/>
      <c r="AK1165" s="43"/>
      <c r="AL1165" s="42">
        <f t="shared" si="523"/>
        <v>-11.39</v>
      </c>
      <c r="AM1165" s="43"/>
      <c r="AN1165" s="328">
        <v>44896</v>
      </c>
      <c r="AO1165" s="82"/>
    </row>
    <row r="1166" spans="1:41" ht="30" hidden="1">
      <c r="A1166" s="43"/>
      <c r="B1166" s="43">
        <v>7100</v>
      </c>
      <c r="C1166" s="43" t="s">
        <v>0</v>
      </c>
      <c r="D1166" s="102" t="s">
        <v>12</v>
      </c>
      <c r="E1166" s="226">
        <v>44599</v>
      </c>
      <c r="F1166" s="101" t="s">
        <v>1924</v>
      </c>
      <c r="G1166" s="101">
        <v>429</v>
      </c>
      <c r="H1166" s="297"/>
      <c r="I1166" s="330"/>
      <c r="J1166" s="371"/>
      <c r="K1166" s="101"/>
      <c r="L1166" s="132" t="s">
        <v>32</v>
      </c>
      <c r="M1166" s="43"/>
      <c r="N1166" s="99" t="s">
        <v>3505</v>
      </c>
      <c r="O1166" s="192"/>
      <c r="P1166" s="259">
        <v>1</v>
      </c>
      <c r="Q1166" s="42">
        <v>-917.51</v>
      </c>
      <c r="R1166" s="42">
        <f t="shared" si="526"/>
        <v>-917.51</v>
      </c>
      <c r="S1166" s="43" t="s">
        <v>1914</v>
      </c>
      <c r="T1166" s="133">
        <f t="shared" si="524"/>
        <v>-917.51</v>
      </c>
      <c r="U1166" s="133"/>
      <c r="V1166" s="133"/>
      <c r="W1166" s="133"/>
      <c r="X1166" s="133"/>
      <c r="Y1166" s="133"/>
      <c r="Z1166" s="133"/>
      <c r="AA1166" s="133"/>
      <c r="AB1166" s="133"/>
      <c r="AC1166" s="133"/>
      <c r="AD1166" s="133"/>
      <c r="AE1166" s="133"/>
      <c r="AF1166" s="133"/>
      <c r="AG1166" s="133"/>
      <c r="AH1166" s="133"/>
      <c r="AI1166" s="55">
        <f t="shared" si="525"/>
        <v>-917.51</v>
      </c>
      <c r="AJ1166" s="43"/>
      <c r="AK1166" s="43"/>
      <c r="AL1166" s="42">
        <f t="shared" si="523"/>
        <v>-917.51</v>
      </c>
      <c r="AM1166" s="43"/>
      <c r="AN1166" s="328">
        <v>44896</v>
      </c>
      <c r="AO1166" s="82"/>
    </row>
    <row r="1167" spans="1:41" ht="30" hidden="1">
      <c r="A1167" s="43"/>
      <c r="B1167" s="43">
        <v>7729</v>
      </c>
      <c r="C1167" s="43" t="s">
        <v>0</v>
      </c>
      <c r="D1167" s="102" t="s">
        <v>12</v>
      </c>
      <c r="E1167" s="226">
        <v>44599</v>
      </c>
      <c r="F1167" s="101" t="s">
        <v>1924</v>
      </c>
      <c r="G1167" s="101">
        <v>429</v>
      </c>
      <c r="H1167" s="297"/>
      <c r="I1167" s="330"/>
      <c r="J1167" s="371"/>
      <c r="K1167" s="101"/>
      <c r="L1167" s="132" t="s">
        <v>32</v>
      </c>
      <c r="M1167" s="43"/>
      <c r="N1167" s="99" t="s">
        <v>3505</v>
      </c>
      <c r="O1167" s="192"/>
      <c r="P1167" s="259">
        <v>1</v>
      </c>
      <c r="Q1167" s="42">
        <v>-11.03</v>
      </c>
      <c r="R1167" s="42">
        <f t="shared" si="526"/>
        <v>-11.03</v>
      </c>
      <c r="S1167" s="43" t="s">
        <v>1914</v>
      </c>
      <c r="T1167" s="133">
        <f t="shared" si="524"/>
        <v>-11.03</v>
      </c>
      <c r="U1167" s="133"/>
      <c r="V1167" s="133"/>
      <c r="W1167" s="133"/>
      <c r="X1167" s="133"/>
      <c r="Y1167" s="133"/>
      <c r="Z1167" s="133"/>
      <c r="AA1167" s="133"/>
      <c r="AB1167" s="133"/>
      <c r="AC1167" s="133"/>
      <c r="AD1167" s="133"/>
      <c r="AE1167" s="133"/>
      <c r="AF1167" s="133"/>
      <c r="AG1167" s="133"/>
      <c r="AH1167" s="133"/>
      <c r="AI1167" s="55">
        <f t="shared" si="525"/>
        <v>-11.03</v>
      </c>
      <c r="AJ1167" s="43"/>
      <c r="AK1167" s="43"/>
      <c r="AL1167" s="42">
        <f t="shared" si="523"/>
        <v>-11.03</v>
      </c>
      <c r="AM1167" s="43"/>
      <c r="AN1167" s="328">
        <v>44896</v>
      </c>
      <c r="AO1167" s="82"/>
    </row>
    <row r="1168" spans="1:41" ht="30" hidden="1">
      <c r="A1168" s="43"/>
      <c r="B1168" s="43">
        <v>7919</v>
      </c>
      <c r="C1168" s="43" t="s">
        <v>0</v>
      </c>
      <c r="D1168" s="102" t="s">
        <v>12</v>
      </c>
      <c r="E1168" s="226">
        <v>44599</v>
      </c>
      <c r="F1168" s="101" t="s">
        <v>1924</v>
      </c>
      <c r="G1168" s="101">
        <v>429</v>
      </c>
      <c r="H1168" s="297"/>
      <c r="I1168" s="330"/>
      <c r="J1168" s="371"/>
      <c r="K1168" s="101"/>
      <c r="L1168" s="132" t="s">
        <v>32</v>
      </c>
      <c r="M1168" s="43"/>
      <c r="N1168" s="99" t="s">
        <v>3505</v>
      </c>
      <c r="O1168" s="192"/>
      <c r="P1168" s="259">
        <v>1</v>
      </c>
      <c r="Q1168" s="296">
        <v>-221.4</v>
      </c>
      <c r="R1168" s="42">
        <f t="shared" si="526"/>
        <v>-221.4</v>
      </c>
      <c r="S1168" s="43" t="s">
        <v>1914</v>
      </c>
      <c r="T1168" s="133">
        <f t="shared" si="524"/>
        <v>-221.4</v>
      </c>
      <c r="U1168" s="133"/>
      <c r="V1168" s="133"/>
      <c r="W1168" s="133"/>
      <c r="X1168" s="133"/>
      <c r="Y1168" s="133"/>
      <c r="Z1168" s="133"/>
      <c r="AA1168" s="133"/>
      <c r="AB1168" s="133"/>
      <c r="AC1168" s="133"/>
      <c r="AD1168" s="133"/>
      <c r="AE1168" s="133"/>
      <c r="AF1168" s="133"/>
      <c r="AG1168" s="133"/>
      <c r="AH1168" s="133"/>
      <c r="AI1168" s="55">
        <f t="shared" si="525"/>
        <v>-221.4</v>
      </c>
      <c r="AJ1168" s="43"/>
      <c r="AK1168" s="43"/>
      <c r="AL1168" s="42">
        <f t="shared" si="523"/>
        <v>-221.4</v>
      </c>
      <c r="AM1168" s="43"/>
      <c r="AN1168" s="328">
        <v>44896</v>
      </c>
      <c r="AO1168" s="82"/>
    </row>
    <row r="1169" spans="1:41" ht="30" hidden="1">
      <c r="A1169" s="43"/>
      <c r="B1169" s="43">
        <v>8601</v>
      </c>
      <c r="C1169" s="43" t="s">
        <v>0</v>
      </c>
      <c r="D1169" s="102" t="s">
        <v>12</v>
      </c>
      <c r="E1169" s="226">
        <v>44599</v>
      </c>
      <c r="F1169" s="101" t="s">
        <v>1924</v>
      </c>
      <c r="G1169" s="101">
        <v>429</v>
      </c>
      <c r="H1169" s="297"/>
      <c r="I1169" s="330"/>
      <c r="J1169" s="371"/>
      <c r="K1169" s="101"/>
      <c r="L1169" s="132" t="s">
        <v>32</v>
      </c>
      <c r="M1169" s="43"/>
      <c r="N1169" s="99" t="s">
        <v>3505</v>
      </c>
      <c r="O1169" s="192"/>
      <c r="P1169" s="259">
        <v>1</v>
      </c>
      <c r="Q1169" s="296">
        <v>-11.45</v>
      </c>
      <c r="R1169" s="42">
        <f t="shared" si="526"/>
        <v>-11.45</v>
      </c>
      <c r="S1169" s="43" t="s">
        <v>1914</v>
      </c>
      <c r="T1169" s="133">
        <f t="shared" si="524"/>
        <v>-11.45</v>
      </c>
      <c r="U1169" s="133"/>
      <c r="V1169" s="133"/>
      <c r="W1169" s="133"/>
      <c r="X1169" s="133"/>
      <c r="Y1169" s="133"/>
      <c r="Z1169" s="133"/>
      <c r="AA1169" s="133"/>
      <c r="AB1169" s="133"/>
      <c r="AC1169" s="133"/>
      <c r="AD1169" s="133"/>
      <c r="AE1169" s="133"/>
      <c r="AF1169" s="133"/>
      <c r="AG1169" s="133"/>
      <c r="AH1169" s="133"/>
      <c r="AI1169" s="55">
        <f t="shared" si="525"/>
        <v>-11.45</v>
      </c>
      <c r="AJ1169" s="43"/>
      <c r="AK1169" s="43"/>
      <c r="AL1169" s="42">
        <f t="shared" si="523"/>
        <v>-11.45</v>
      </c>
      <c r="AM1169" s="43"/>
      <c r="AN1169" s="328">
        <v>44896</v>
      </c>
      <c r="AO1169" s="82"/>
    </row>
    <row r="1170" spans="1:41" ht="30" hidden="1">
      <c r="A1170" s="43"/>
      <c r="B1170" s="43">
        <v>9086</v>
      </c>
      <c r="C1170" s="43" t="s">
        <v>0</v>
      </c>
      <c r="D1170" s="102" t="s">
        <v>12</v>
      </c>
      <c r="E1170" s="226">
        <v>44599</v>
      </c>
      <c r="F1170" s="101" t="s">
        <v>1924</v>
      </c>
      <c r="G1170" s="101">
        <v>429</v>
      </c>
      <c r="H1170" s="297"/>
      <c r="I1170" s="330"/>
      <c r="J1170" s="371"/>
      <c r="K1170" s="101"/>
      <c r="L1170" s="132" t="s">
        <v>32</v>
      </c>
      <c r="M1170" s="43"/>
      <c r="N1170" s="99" t="s">
        <v>3505</v>
      </c>
      <c r="O1170" s="192"/>
      <c r="P1170" s="259">
        <v>1</v>
      </c>
      <c r="Q1170" s="296">
        <v>-4.78</v>
      </c>
      <c r="R1170" s="42">
        <f t="shared" si="526"/>
        <v>-4.78</v>
      </c>
      <c r="S1170" s="43" t="s">
        <v>1914</v>
      </c>
      <c r="T1170" s="133">
        <f t="shared" si="524"/>
        <v>-4.78</v>
      </c>
      <c r="U1170" s="133"/>
      <c r="V1170" s="133"/>
      <c r="W1170" s="133"/>
      <c r="X1170" s="133"/>
      <c r="Y1170" s="133"/>
      <c r="Z1170" s="133"/>
      <c r="AA1170" s="133"/>
      <c r="AB1170" s="133"/>
      <c r="AC1170" s="133"/>
      <c r="AD1170" s="133"/>
      <c r="AE1170" s="133"/>
      <c r="AF1170" s="133"/>
      <c r="AG1170" s="133"/>
      <c r="AH1170" s="133"/>
      <c r="AI1170" s="55">
        <f t="shared" si="525"/>
        <v>-4.78</v>
      </c>
      <c r="AJ1170" s="43"/>
      <c r="AK1170" s="43"/>
      <c r="AL1170" s="42">
        <f t="shared" si="523"/>
        <v>-4.78</v>
      </c>
      <c r="AM1170" s="43"/>
      <c r="AN1170" s="328">
        <v>44896</v>
      </c>
      <c r="AO1170" s="82"/>
    </row>
    <row r="1171" spans="1:41" ht="30" hidden="1">
      <c r="A1171" s="43"/>
      <c r="B1171" s="43">
        <v>9280</v>
      </c>
      <c r="C1171" s="43" t="s">
        <v>0</v>
      </c>
      <c r="D1171" s="102" t="s">
        <v>12</v>
      </c>
      <c r="E1171" s="226">
        <v>44599</v>
      </c>
      <c r="F1171" s="101" t="s">
        <v>1924</v>
      </c>
      <c r="G1171" s="101">
        <v>429</v>
      </c>
      <c r="H1171" s="297"/>
      <c r="I1171" s="330"/>
      <c r="J1171" s="371"/>
      <c r="K1171" s="101"/>
      <c r="L1171" s="132" t="s">
        <v>32</v>
      </c>
      <c r="M1171" s="43"/>
      <c r="N1171" s="99" t="s">
        <v>3505</v>
      </c>
      <c r="O1171" s="192"/>
      <c r="P1171" s="259">
        <v>1</v>
      </c>
      <c r="Q1171" s="296">
        <v>-678.86</v>
      </c>
      <c r="R1171" s="42">
        <f t="shared" si="526"/>
        <v>-678.86</v>
      </c>
      <c r="S1171" s="43" t="s">
        <v>1914</v>
      </c>
      <c r="T1171" s="133">
        <f t="shared" si="524"/>
        <v>-678.86</v>
      </c>
      <c r="U1171" s="133"/>
      <c r="V1171" s="133"/>
      <c r="W1171" s="133"/>
      <c r="X1171" s="133"/>
      <c r="Y1171" s="133"/>
      <c r="Z1171" s="133"/>
      <c r="AA1171" s="133"/>
      <c r="AB1171" s="133"/>
      <c r="AC1171" s="133"/>
      <c r="AD1171" s="133"/>
      <c r="AE1171" s="133"/>
      <c r="AF1171" s="133"/>
      <c r="AG1171" s="133"/>
      <c r="AH1171" s="133"/>
      <c r="AI1171" s="55">
        <f t="shared" si="525"/>
        <v>-678.86</v>
      </c>
      <c r="AJ1171" s="43"/>
      <c r="AK1171" s="43"/>
      <c r="AL1171" s="42">
        <f t="shared" si="523"/>
        <v>-678.86</v>
      </c>
      <c r="AM1171" s="43"/>
      <c r="AN1171" s="328">
        <v>44896</v>
      </c>
      <c r="AO1171" s="82"/>
    </row>
    <row r="1172" spans="1:41" ht="15.6" hidden="1">
      <c r="A1172" s="279">
        <v>3</v>
      </c>
      <c r="B1172" s="252"/>
      <c r="C1172" s="252" t="s">
        <v>1957</v>
      </c>
      <c r="D1172" s="253"/>
      <c r="E1172" s="252"/>
      <c r="F1172" s="252"/>
      <c r="G1172" s="252"/>
      <c r="H1172" s="252"/>
      <c r="I1172" s="299"/>
      <c r="J1172" s="75"/>
      <c r="K1172" s="252"/>
      <c r="L1172" s="253"/>
      <c r="M1172" s="300"/>
      <c r="N1172" s="253"/>
      <c r="O1172" s="252"/>
      <c r="P1172" s="252"/>
      <c r="Q1172" s="252"/>
      <c r="R1172" s="260">
        <f>SUM(R1153:R1171)</f>
        <v>573242.45000000007</v>
      </c>
      <c r="S1172" s="252"/>
      <c r="T1172" s="255"/>
      <c r="U1172" s="255"/>
      <c r="V1172" s="255">
        <f t="shared" ref="V1172:AD1172" si="527">SUBTOTAL(9,V1153)</f>
        <v>0</v>
      </c>
      <c r="W1172" s="255"/>
      <c r="X1172" s="255"/>
      <c r="Y1172" s="255"/>
      <c r="Z1172" s="255">
        <f t="shared" si="527"/>
        <v>0</v>
      </c>
      <c r="AA1172" s="255">
        <f t="shared" si="527"/>
        <v>0</v>
      </c>
      <c r="AB1172" s="255">
        <f t="shared" si="527"/>
        <v>0</v>
      </c>
      <c r="AC1172" s="255">
        <f t="shared" si="527"/>
        <v>0</v>
      </c>
      <c r="AD1172" s="255">
        <f t="shared" si="527"/>
        <v>0</v>
      </c>
      <c r="AE1172" s="255"/>
      <c r="AF1172" s="261"/>
      <c r="AG1172" s="255">
        <f>SUBTOTAL(9,AG1153)</f>
        <v>0</v>
      </c>
      <c r="AH1172" s="255">
        <f>SUBTOTAL(9,AH1153)</f>
        <v>0</v>
      </c>
      <c r="AI1172" s="255"/>
      <c r="AJ1172" s="257"/>
      <c r="AK1172" s="252"/>
      <c r="AL1172" s="257">
        <f>SUM(AL1153:AL1154)</f>
        <v>578570.87</v>
      </c>
      <c r="AM1172" s="252" t="s">
        <v>311</v>
      </c>
      <c r="AN1172" s="332">
        <v>44896</v>
      </c>
      <c r="AO1172" s="82"/>
    </row>
    <row r="1173" spans="1:41" ht="15.6" hidden="1">
      <c r="A1173" s="43">
        <v>4</v>
      </c>
      <c r="B1173" s="43">
        <v>7238</v>
      </c>
      <c r="C1173" s="43" t="s">
        <v>1</v>
      </c>
      <c r="D1173" s="70" t="s">
        <v>2909</v>
      </c>
      <c r="E1173" s="103">
        <v>44846</v>
      </c>
      <c r="F1173" s="43" t="s">
        <v>38</v>
      </c>
      <c r="G1173" s="43">
        <v>2670</v>
      </c>
      <c r="H1173" s="167"/>
      <c r="I1173" s="152"/>
      <c r="J1173" s="358"/>
      <c r="K1173" s="178">
        <v>10283079258</v>
      </c>
      <c r="L1173" s="70" t="s">
        <v>3458</v>
      </c>
      <c r="M1173" s="175"/>
      <c r="N1173" s="70" t="s">
        <v>3459</v>
      </c>
      <c r="O1173" s="43" t="s">
        <v>39</v>
      </c>
      <c r="P1173" s="43">
        <v>35</v>
      </c>
      <c r="Q1173" s="124">
        <v>121</v>
      </c>
      <c r="R1173" s="55">
        <f>P1173*Q1173</f>
        <v>4235</v>
      </c>
      <c r="S1173" s="43" t="s">
        <v>1915</v>
      </c>
      <c r="T1173" s="183"/>
      <c r="U1173" s="133">
        <f>IF($S1173=U$15,$R1173,"  ")</f>
        <v>4235</v>
      </c>
      <c r="V1173" s="183"/>
      <c r="W1173" s="183"/>
      <c r="X1173" s="183"/>
      <c r="Y1173" s="183"/>
      <c r="Z1173" s="183"/>
      <c r="AA1173" s="183"/>
      <c r="AB1173" s="183"/>
      <c r="AC1173" s="183"/>
      <c r="AD1173" s="183"/>
      <c r="AE1173" s="183"/>
      <c r="AF1173" s="133"/>
      <c r="AG1173" s="183"/>
      <c r="AH1173" s="183"/>
      <c r="AI1173" s="183">
        <f>U1173</f>
        <v>4235</v>
      </c>
      <c r="AJ1173" s="211"/>
      <c r="AK1173" s="175">
        <v>2904</v>
      </c>
      <c r="AL1173" s="211">
        <f>AI1173</f>
        <v>4235</v>
      </c>
      <c r="AM1173" s="175">
        <v>18</v>
      </c>
      <c r="AN1173" s="328">
        <v>44896</v>
      </c>
      <c r="AO1173" s="82"/>
    </row>
    <row r="1174" spans="1:41" ht="15.6" hidden="1">
      <c r="A1174" s="43">
        <v>5</v>
      </c>
      <c r="B1174" s="43">
        <v>7238</v>
      </c>
      <c r="C1174" s="43" t="s">
        <v>1</v>
      </c>
      <c r="D1174" s="70" t="s">
        <v>2909</v>
      </c>
      <c r="E1174" s="103">
        <v>44846</v>
      </c>
      <c r="F1174" s="43" t="s">
        <v>38</v>
      </c>
      <c r="G1174" s="43">
        <v>2670</v>
      </c>
      <c r="H1174" s="167"/>
      <c r="I1174" s="152"/>
      <c r="J1174" s="358"/>
      <c r="K1174" s="178">
        <v>10283079258</v>
      </c>
      <c r="L1174" s="70" t="s">
        <v>3458</v>
      </c>
      <c r="M1174" s="103"/>
      <c r="N1174" s="70" t="s">
        <v>3669</v>
      </c>
      <c r="O1174" s="43" t="s">
        <v>39</v>
      </c>
      <c r="P1174" s="199">
        <v>70</v>
      </c>
      <c r="Q1174" s="125">
        <v>52.666570999999998</v>
      </c>
      <c r="R1174" s="42">
        <f>P1174*Q1174</f>
        <v>3686.6599699999997</v>
      </c>
      <c r="S1174" s="43" t="s">
        <v>1915</v>
      </c>
      <c r="T1174" s="133" t="str">
        <f t="shared" ref="T1174:V1175" si="528">IF($S1174=T$15,$R1174,"  ")</f>
        <v xml:space="preserve">  </v>
      </c>
      <c r="U1174" s="133">
        <f>IF($S1174=U$15,$R1174,"  ")</f>
        <v>3686.6599699999997</v>
      </c>
      <c r="V1174" s="133" t="str">
        <f t="shared" ref="T1174:AH1189" si="529">IF($S1174=V$15,$R1174,"  ")</f>
        <v xml:space="preserve">  </v>
      </c>
      <c r="W1174" s="133"/>
      <c r="X1174" s="133"/>
      <c r="Y1174" s="133"/>
      <c r="Z1174" s="133" t="str">
        <f t="shared" si="529"/>
        <v xml:space="preserve">  </v>
      </c>
      <c r="AA1174" s="133" t="str">
        <f t="shared" si="529"/>
        <v xml:space="preserve">  </v>
      </c>
      <c r="AB1174" s="133" t="str">
        <f t="shared" si="529"/>
        <v xml:space="preserve">  </v>
      </c>
      <c r="AC1174" s="133" t="str">
        <f t="shared" si="529"/>
        <v xml:space="preserve">  </v>
      </c>
      <c r="AD1174" s="133" t="str">
        <f t="shared" si="529"/>
        <v xml:space="preserve">  </v>
      </c>
      <c r="AE1174" s="133"/>
      <c r="AF1174" s="133" t="str">
        <f t="shared" si="529"/>
        <v xml:space="preserve">  </v>
      </c>
      <c r="AG1174" s="133" t="str">
        <f t="shared" si="529"/>
        <v xml:space="preserve">  </v>
      </c>
      <c r="AH1174" s="133" t="str">
        <f t="shared" si="529"/>
        <v xml:space="preserve">  </v>
      </c>
      <c r="AI1174" s="183">
        <f t="shared" ref="AI1174:AI1225" si="530">U1174</f>
        <v>3686.6599699999997</v>
      </c>
      <c r="AJ1174" s="43"/>
      <c r="AK1174" s="175">
        <v>2904</v>
      </c>
      <c r="AL1174" s="42">
        <f>R1174</f>
        <v>3686.6599699999997</v>
      </c>
      <c r="AM1174" s="43" t="s">
        <v>311</v>
      </c>
      <c r="AN1174" s="328">
        <v>44896</v>
      </c>
      <c r="AO1174" s="82"/>
    </row>
    <row r="1175" spans="1:41" ht="15.6" hidden="1">
      <c r="A1175" s="43">
        <v>6</v>
      </c>
      <c r="B1175" s="43">
        <v>7238</v>
      </c>
      <c r="C1175" s="43" t="s">
        <v>1</v>
      </c>
      <c r="D1175" s="70" t="s">
        <v>2909</v>
      </c>
      <c r="E1175" s="103">
        <v>44846</v>
      </c>
      <c r="F1175" s="43" t="s">
        <v>38</v>
      </c>
      <c r="G1175" s="43">
        <v>2670</v>
      </c>
      <c r="H1175" s="167"/>
      <c r="I1175" s="152"/>
      <c r="J1175" s="358"/>
      <c r="K1175" s="178">
        <v>10283079258</v>
      </c>
      <c r="L1175" s="70" t="s">
        <v>3458</v>
      </c>
      <c r="M1175" s="103"/>
      <c r="N1175" s="70" t="s">
        <v>3460</v>
      </c>
      <c r="O1175" s="43" t="s">
        <v>39</v>
      </c>
      <c r="P1175" s="199">
        <v>60</v>
      </c>
      <c r="Q1175" s="125">
        <v>80</v>
      </c>
      <c r="R1175" s="42">
        <f t="shared" ref="R1175" si="531">P1175*Q1175</f>
        <v>4800</v>
      </c>
      <c r="S1175" s="43" t="s">
        <v>1915</v>
      </c>
      <c r="T1175" s="133" t="str">
        <f t="shared" si="528"/>
        <v xml:space="preserve">  </v>
      </c>
      <c r="U1175" s="133">
        <f t="shared" si="528"/>
        <v>4800</v>
      </c>
      <c r="V1175" s="133" t="str">
        <f t="shared" si="528"/>
        <v xml:space="preserve">  </v>
      </c>
      <c r="W1175" s="133"/>
      <c r="X1175" s="133"/>
      <c r="Y1175" s="133"/>
      <c r="Z1175" s="133" t="str">
        <f t="shared" si="529"/>
        <v xml:space="preserve">  </v>
      </c>
      <c r="AA1175" s="133" t="str">
        <f t="shared" si="529"/>
        <v xml:space="preserve">  </v>
      </c>
      <c r="AB1175" s="133" t="str">
        <f t="shared" si="529"/>
        <v xml:space="preserve">  </v>
      </c>
      <c r="AC1175" s="133" t="str">
        <f t="shared" si="529"/>
        <v xml:space="preserve">  </v>
      </c>
      <c r="AD1175" s="133" t="str">
        <f t="shared" si="529"/>
        <v xml:space="preserve">  </v>
      </c>
      <c r="AE1175" s="133"/>
      <c r="AF1175" s="133" t="str">
        <f t="shared" si="529"/>
        <v xml:space="preserve">  </v>
      </c>
      <c r="AG1175" s="133" t="str">
        <f t="shared" si="529"/>
        <v xml:space="preserve">  </v>
      </c>
      <c r="AH1175" s="133" t="str">
        <f t="shared" si="529"/>
        <v xml:space="preserve">  </v>
      </c>
      <c r="AI1175" s="183">
        <f t="shared" si="530"/>
        <v>4800</v>
      </c>
      <c r="AJ1175" s="43"/>
      <c r="AK1175" s="175">
        <v>2904</v>
      </c>
      <c r="AL1175" s="42">
        <f t="shared" ref="AL1175:AL1225" si="532">R1175</f>
        <v>4800</v>
      </c>
      <c r="AM1175" s="43" t="s">
        <v>311</v>
      </c>
      <c r="AN1175" s="328">
        <v>44896</v>
      </c>
      <c r="AO1175" s="82"/>
    </row>
    <row r="1176" spans="1:41" ht="15.6" hidden="1">
      <c r="A1176" s="43">
        <v>7</v>
      </c>
      <c r="B1176" s="43">
        <v>7238</v>
      </c>
      <c r="C1176" s="43" t="s">
        <v>1</v>
      </c>
      <c r="D1176" s="70" t="s">
        <v>2909</v>
      </c>
      <c r="E1176" s="103">
        <v>44846</v>
      </c>
      <c r="F1176" s="43" t="s">
        <v>38</v>
      </c>
      <c r="G1176" s="43">
        <v>2670</v>
      </c>
      <c r="H1176" s="167"/>
      <c r="I1176" s="152"/>
      <c r="J1176" s="358"/>
      <c r="K1176" s="178">
        <v>10283079258</v>
      </c>
      <c r="L1176" s="70" t="s">
        <v>3458</v>
      </c>
      <c r="M1176" s="103"/>
      <c r="N1176" s="70" t="s">
        <v>3461</v>
      </c>
      <c r="O1176" s="43" t="s">
        <v>39</v>
      </c>
      <c r="P1176" s="199">
        <v>145</v>
      </c>
      <c r="Q1176" s="125">
        <v>110</v>
      </c>
      <c r="R1176" s="42">
        <f>P1176*Q1176</f>
        <v>15950</v>
      </c>
      <c r="S1176" s="43" t="s">
        <v>1915</v>
      </c>
      <c r="T1176" s="133" t="str">
        <f>IF($S1176=T$15,#REF!,"  ")</f>
        <v xml:space="preserve">  </v>
      </c>
      <c r="U1176" s="133">
        <f>IF($S1176=U$15,$R1176,"  ")</f>
        <v>15950</v>
      </c>
      <c r="V1176" s="133" t="str">
        <f>IF($S1176=V$15,#REF!,"  ")</f>
        <v xml:space="preserve">  </v>
      </c>
      <c r="W1176" s="133"/>
      <c r="X1176" s="133"/>
      <c r="Y1176" s="133"/>
      <c r="Z1176" s="133" t="str">
        <f>IF($S1176=Z$15,#REF!,"  ")</f>
        <v xml:space="preserve">  </v>
      </c>
      <c r="AA1176" s="133" t="str">
        <f>IF($S1176=AA$15,#REF!,"  ")</f>
        <v xml:space="preserve">  </v>
      </c>
      <c r="AB1176" s="133" t="str">
        <f>IF($S1176=AB$15,#REF!,"  ")</f>
        <v xml:space="preserve">  </v>
      </c>
      <c r="AC1176" s="133" t="str">
        <f>IF($S1176=AC$15,#REF!,"  ")</f>
        <v xml:space="preserve">  </v>
      </c>
      <c r="AD1176" s="133" t="str">
        <f>IF($S1176=AD$15,#REF!,"  ")</f>
        <v xml:space="preserve">  </v>
      </c>
      <c r="AE1176" s="133"/>
      <c r="AF1176" s="133" t="str">
        <f>IF($S1176=AF$15,#REF!,"  ")</f>
        <v xml:space="preserve">  </v>
      </c>
      <c r="AG1176" s="133" t="str">
        <f>IF($S1176=AG$15,#REF!,"  ")</f>
        <v xml:space="preserve">  </v>
      </c>
      <c r="AH1176" s="133" t="str">
        <f>IF($S1176=AH$15,#REF!,"  ")</f>
        <v xml:space="preserve">  </v>
      </c>
      <c r="AI1176" s="183">
        <f t="shared" si="530"/>
        <v>15950</v>
      </c>
      <c r="AJ1176" s="43"/>
      <c r="AK1176" s="175">
        <v>2904</v>
      </c>
      <c r="AL1176" s="42">
        <f t="shared" si="532"/>
        <v>15950</v>
      </c>
      <c r="AM1176" s="43" t="s">
        <v>311</v>
      </c>
      <c r="AN1176" s="328">
        <v>44896</v>
      </c>
      <c r="AO1176" s="82"/>
    </row>
    <row r="1177" spans="1:41" ht="15.6" hidden="1">
      <c r="A1177" s="43">
        <v>8</v>
      </c>
      <c r="B1177" s="43">
        <v>7238</v>
      </c>
      <c r="C1177" s="43" t="s">
        <v>1</v>
      </c>
      <c r="D1177" s="70" t="s">
        <v>2909</v>
      </c>
      <c r="E1177" s="103">
        <v>44846</v>
      </c>
      <c r="F1177" s="43" t="s">
        <v>38</v>
      </c>
      <c r="G1177" s="43">
        <v>2670</v>
      </c>
      <c r="H1177" s="167"/>
      <c r="I1177" s="152"/>
      <c r="J1177" s="358"/>
      <c r="K1177" s="178">
        <v>10283079258</v>
      </c>
      <c r="L1177" s="70" t="s">
        <v>3458</v>
      </c>
      <c r="M1177" s="103"/>
      <c r="N1177" s="70" t="s">
        <v>3462</v>
      </c>
      <c r="O1177" s="43" t="s">
        <v>39</v>
      </c>
      <c r="P1177" s="199">
        <v>200</v>
      </c>
      <c r="Q1177" s="125">
        <v>75</v>
      </c>
      <c r="R1177" s="42">
        <f>P1177*Q1177</f>
        <v>15000</v>
      </c>
      <c r="S1177" s="43" t="s">
        <v>1915</v>
      </c>
      <c r="T1177" s="133" t="str">
        <f t="shared" ref="T1177" si="533">IF($S1177=T$15,$R1176,"  ")</f>
        <v xml:space="preserve">  </v>
      </c>
      <c r="U1177" s="133">
        <f t="shared" ref="U1177:AH1224" si="534">IF($S1177=U$15,$R1177,"  ")</f>
        <v>15000</v>
      </c>
      <c r="V1177" s="133" t="str">
        <f t="shared" ref="V1177:AH1177" si="535">IF($S1177=V$15,$R1176,"  ")</f>
        <v xml:space="preserve">  </v>
      </c>
      <c r="W1177" s="133"/>
      <c r="X1177" s="133"/>
      <c r="Y1177" s="133"/>
      <c r="Z1177" s="133" t="str">
        <f t="shared" si="535"/>
        <v xml:space="preserve">  </v>
      </c>
      <c r="AA1177" s="133" t="str">
        <f t="shared" si="535"/>
        <v xml:space="preserve">  </v>
      </c>
      <c r="AB1177" s="133" t="str">
        <f t="shared" si="535"/>
        <v xml:space="preserve">  </v>
      </c>
      <c r="AC1177" s="133" t="str">
        <f t="shared" si="535"/>
        <v xml:space="preserve">  </v>
      </c>
      <c r="AD1177" s="133" t="str">
        <f t="shared" si="535"/>
        <v xml:space="preserve">  </v>
      </c>
      <c r="AE1177" s="133"/>
      <c r="AF1177" s="133" t="str">
        <f t="shared" si="535"/>
        <v xml:space="preserve">  </v>
      </c>
      <c r="AG1177" s="133" t="str">
        <f t="shared" si="535"/>
        <v xml:space="preserve">  </v>
      </c>
      <c r="AH1177" s="133" t="str">
        <f t="shared" si="535"/>
        <v xml:space="preserve">  </v>
      </c>
      <c r="AI1177" s="183">
        <f t="shared" si="530"/>
        <v>15000</v>
      </c>
      <c r="AJ1177" s="43"/>
      <c r="AK1177" s="175">
        <v>2904</v>
      </c>
      <c r="AL1177" s="42">
        <f t="shared" si="532"/>
        <v>15000</v>
      </c>
      <c r="AM1177" s="43" t="s">
        <v>311</v>
      </c>
      <c r="AN1177" s="328">
        <v>44896</v>
      </c>
      <c r="AO1177" s="82"/>
    </row>
    <row r="1178" spans="1:41" ht="15.6" hidden="1">
      <c r="A1178" s="43">
        <v>9</v>
      </c>
      <c r="B1178" s="43">
        <v>7238</v>
      </c>
      <c r="C1178" s="43" t="s">
        <v>1</v>
      </c>
      <c r="D1178" s="70" t="s">
        <v>2909</v>
      </c>
      <c r="E1178" s="103">
        <v>44846</v>
      </c>
      <c r="F1178" s="43" t="s">
        <v>38</v>
      </c>
      <c r="G1178" s="43">
        <v>2670</v>
      </c>
      <c r="H1178" s="167"/>
      <c r="I1178" s="152"/>
      <c r="J1178" s="358"/>
      <c r="K1178" s="178">
        <v>10283079258</v>
      </c>
      <c r="L1178" s="70" t="s">
        <v>3458</v>
      </c>
      <c r="M1178" s="103"/>
      <c r="N1178" s="70" t="s">
        <v>3462</v>
      </c>
      <c r="O1178" s="43" t="s">
        <v>39</v>
      </c>
      <c r="P1178" s="199">
        <v>5</v>
      </c>
      <c r="Q1178" s="125">
        <v>59.25</v>
      </c>
      <c r="R1178" s="42">
        <f>P1178*Q1178</f>
        <v>296.25</v>
      </c>
      <c r="S1178" s="43" t="s">
        <v>1915</v>
      </c>
      <c r="T1178" s="133" t="str">
        <f t="shared" ref="T1178" si="536">IF($S1178=T$15,$R1177,"  ")</f>
        <v xml:space="preserve">  </v>
      </c>
      <c r="U1178" s="133">
        <f t="shared" si="534"/>
        <v>296.25</v>
      </c>
      <c r="V1178" s="133" t="str">
        <f t="shared" ref="V1178:AH1178" si="537">IF($S1178=V$15,$R1177,"  ")</f>
        <v xml:space="preserve">  </v>
      </c>
      <c r="W1178" s="133"/>
      <c r="X1178" s="133"/>
      <c r="Y1178" s="133"/>
      <c r="Z1178" s="133" t="str">
        <f t="shared" si="537"/>
        <v xml:space="preserve">  </v>
      </c>
      <c r="AA1178" s="133" t="str">
        <f t="shared" si="537"/>
        <v xml:space="preserve">  </v>
      </c>
      <c r="AB1178" s="133" t="str">
        <f t="shared" si="537"/>
        <v xml:space="preserve">  </v>
      </c>
      <c r="AC1178" s="133" t="str">
        <f t="shared" si="537"/>
        <v xml:space="preserve">  </v>
      </c>
      <c r="AD1178" s="133" t="str">
        <f t="shared" si="537"/>
        <v xml:space="preserve">  </v>
      </c>
      <c r="AE1178" s="133"/>
      <c r="AF1178" s="133" t="str">
        <f t="shared" si="537"/>
        <v xml:space="preserve">  </v>
      </c>
      <c r="AG1178" s="133" t="str">
        <f t="shared" si="537"/>
        <v xml:space="preserve">  </v>
      </c>
      <c r="AH1178" s="133" t="str">
        <f t="shared" si="537"/>
        <v xml:space="preserve">  </v>
      </c>
      <c r="AI1178" s="183">
        <f t="shared" si="530"/>
        <v>296.25</v>
      </c>
      <c r="AJ1178" s="43"/>
      <c r="AK1178" s="175">
        <v>2904</v>
      </c>
      <c r="AL1178" s="42">
        <f t="shared" si="532"/>
        <v>296.25</v>
      </c>
      <c r="AM1178" s="43" t="s">
        <v>311</v>
      </c>
      <c r="AN1178" s="328">
        <v>44896</v>
      </c>
      <c r="AO1178" s="82"/>
    </row>
    <row r="1179" spans="1:41" ht="15.6" hidden="1">
      <c r="A1179" s="43">
        <v>10</v>
      </c>
      <c r="B1179" s="43">
        <v>7238</v>
      </c>
      <c r="C1179" s="43" t="s">
        <v>1</v>
      </c>
      <c r="D1179" s="70" t="s">
        <v>2909</v>
      </c>
      <c r="E1179" s="103">
        <v>44846</v>
      </c>
      <c r="F1179" s="43" t="s">
        <v>38</v>
      </c>
      <c r="G1179" s="43">
        <v>2670</v>
      </c>
      <c r="H1179" s="167"/>
      <c r="I1179" s="152"/>
      <c r="J1179" s="358"/>
      <c r="K1179" s="178">
        <v>10283079258</v>
      </c>
      <c r="L1179" s="70" t="s">
        <v>3458</v>
      </c>
      <c r="M1179" s="103"/>
      <c r="N1179" s="70" t="s">
        <v>3467</v>
      </c>
      <c r="O1179" s="43" t="s">
        <v>39</v>
      </c>
      <c r="P1179" s="199">
        <v>5</v>
      </c>
      <c r="Q1179" s="125">
        <v>143</v>
      </c>
      <c r="R1179" s="42">
        <f>P1179*Q1179</f>
        <v>715</v>
      </c>
      <c r="S1179" s="43" t="s">
        <v>1915</v>
      </c>
      <c r="T1179" s="133" t="str">
        <f t="shared" ref="T1179" si="538">IF($S1179=T$15,$R1178,"  ")</f>
        <v xml:space="preserve">  </v>
      </c>
      <c r="U1179" s="133">
        <f t="shared" si="534"/>
        <v>715</v>
      </c>
      <c r="V1179" s="133" t="str">
        <f t="shared" ref="V1179:AH1179" si="539">IF($S1179=V$15,$R1178,"  ")</f>
        <v xml:space="preserve">  </v>
      </c>
      <c r="W1179" s="133"/>
      <c r="X1179" s="133"/>
      <c r="Y1179" s="133"/>
      <c r="Z1179" s="133" t="str">
        <f t="shared" si="539"/>
        <v xml:space="preserve">  </v>
      </c>
      <c r="AA1179" s="133" t="str">
        <f t="shared" si="539"/>
        <v xml:space="preserve">  </v>
      </c>
      <c r="AB1179" s="133" t="str">
        <f t="shared" si="539"/>
        <v xml:space="preserve">  </v>
      </c>
      <c r="AC1179" s="133" t="str">
        <f t="shared" si="539"/>
        <v xml:space="preserve">  </v>
      </c>
      <c r="AD1179" s="133" t="str">
        <f t="shared" si="539"/>
        <v xml:space="preserve">  </v>
      </c>
      <c r="AE1179" s="133"/>
      <c r="AF1179" s="133" t="str">
        <f t="shared" si="539"/>
        <v xml:space="preserve">  </v>
      </c>
      <c r="AG1179" s="133" t="str">
        <f t="shared" si="539"/>
        <v xml:space="preserve">  </v>
      </c>
      <c r="AH1179" s="133" t="str">
        <f t="shared" si="539"/>
        <v xml:space="preserve">  </v>
      </c>
      <c r="AI1179" s="183">
        <f t="shared" si="530"/>
        <v>715</v>
      </c>
      <c r="AJ1179" s="43"/>
      <c r="AK1179" s="175">
        <v>2904</v>
      </c>
      <c r="AL1179" s="42">
        <f t="shared" si="532"/>
        <v>715</v>
      </c>
      <c r="AM1179" s="43" t="s">
        <v>311</v>
      </c>
      <c r="AN1179" s="328">
        <v>44896</v>
      </c>
      <c r="AO1179" s="82"/>
    </row>
    <row r="1180" spans="1:41" ht="15.6" hidden="1">
      <c r="A1180" s="43">
        <v>11</v>
      </c>
      <c r="B1180" s="43">
        <v>7238</v>
      </c>
      <c r="C1180" s="43" t="s">
        <v>1</v>
      </c>
      <c r="D1180" s="70" t="s">
        <v>2909</v>
      </c>
      <c r="E1180" s="103">
        <v>44846</v>
      </c>
      <c r="F1180" s="43" t="s">
        <v>38</v>
      </c>
      <c r="G1180" s="43">
        <v>2670</v>
      </c>
      <c r="H1180" s="167"/>
      <c r="I1180" s="152"/>
      <c r="J1180" s="358"/>
      <c r="K1180" s="178">
        <v>10283079258</v>
      </c>
      <c r="L1180" s="70" t="s">
        <v>3458</v>
      </c>
      <c r="M1180" s="103"/>
      <c r="N1180" s="70" t="s">
        <v>3466</v>
      </c>
      <c r="O1180" s="43" t="s">
        <v>39</v>
      </c>
      <c r="P1180" s="43">
        <v>10</v>
      </c>
      <c r="Q1180" s="124">
        <v>38</v>
      </c>
      <c r="R1180" s="42">
        <f>P1180*Q1180</f>
        <v>380</v>
      </c>
      <c r="S1180" s="43" t="s">
        <v>1915</v>
      </c>
      <c r="T1180" s="133"/>
      <c r="U1180" s="133">
        <f t="shared" si="534"/>
        <v>380</v>
      </c>
      <c r="V1180" s="133" t="str">
        <f t="shared" ref="V1180:AC1180" si="540">IF($S1180=V$15,$R1179,"  ")</f>
        <v xml:space="preserve">  </v>
      </c>
      <c r="W1180" s="133"/>
      <c r="X1180" s="133"/>
      <c r="Y1180" s="133"/>
      <c r="Z1180" s="133" t="str">
        <f t="shared" si="540"/>
        <v xml:space="preserve">  </v>
      </c>
      <c r="AA1180" s="133" t="str">
        <f t="shared" si="540"/>
        <v xml:space="preserve">  </v>
      </c>
      <c r="AB1180" s="133" t="str">
        <f t="shared" si="540"/>
        <v xml:space="preserve">  </v>
      </c>
      <c r="AC1180" s="133" t="str">
        <f t="shared" si="540"/>
        <v xml:space="preserve">  </v>
      </c>
      <c r="AD1180" s="133"/>
      <c r="AE1180" s="133"/>
      <c r="AF1180" s="133" t="str">
        <f>IF($S1180=AF$15,$R1179,"  ")</f>
        <v xml:space="preserve">  </v>
      </c>
      <c r="AG1180" s="133"/>
      <c r="AH1180" s="133"/>
      <c r="AI1180" s="183">
        <f t="shared" si="530"/>
        <v>380</v>
      </c>
      <c r="AJ1180" s="43"/>
      <c r="AK1180" s="175">
        <v>2904</v>
      </c>
      <c r="AL1180" s="42">
        <f t="shared" si="532"/>
        <v>380</v>
      </c>
      <c r="AM1180" s="43" t="s">
        <v>311</v>
      </c>
      <c r="AN1180" s="328">
        <v>44896</v>
      </c>
      <c r="AO1180" s="82"/>
    </row>
    <row r="1181" spans="1:41" ht="15.6" hidden="1">
      <c r="A1181" s="43">
        <v>12</v>
      </c>
      <c r="B1181" s="43">
        <v>7238</v>
      </c>
      <c r="C1181" s="43" t="s">
        <v>1</v>
      </c>
      <c r="D1181" s="70" t="s">
        <v>2909</v>
      </c>
      <c r="E1181" s="103">
        <v>44846</v>
      </c>
      <c r="F1181" s="43" t="s">
        <v>38</v>
      </c>
      <c r="G1181" s="43">
        <v>2670</v>
      </c>
      <c r="H1181" s="167"/>
      <c r="I1181" s="152"/>
      <c r="J1181" s="358"/>
      <c r="K1181" s="178">
        <v>10283079258</v>
      </c>
      <c r="L1181" s="70" t="s">
        <v>3458</v>
      </c>
      <c r="M1181" s="103"/>
      <c r="N1181" s="70" t="s">
        <v>3465</v>
      </c>
      <c r="O1181" s="43" t="s">
        <v>39</v>
      </c>
      <c r="P1181" s="199">
        <v>35</v>
      </c>
      <c r="Q1181" s="125">
        <v>108.333429</v>
      </c>
      <c r="R1181" s="42">
        <f t="shared" ref="R1181:R1223" si="541">P1181*Q1181</f>
        <v>3791.6700149999997</v>
      </c>
      <c r="S1181" s="43" t="s">
        <v>1915</v>
      </c>
      <c r="T1181" s="133"/>
      <c r="U1181" s="133">
        <f t="shared" si="534"/>
        <v>3791.6700149999997</v>
      </c>
      <c r="V1181" s="133" t="str">
        <f t="shared" si="529"/>
        <v xml:space="preserve">  </v>
      </c>
      <c r="W1181" s="133"/>
      <c r="X1181" s="133"/>
      <c r="Y1181" s="133"/>
      <c r="Z1181" s="133" t="str">
        <f t="shared" si="529"/>
        <v xml:space="preserve">  </v>
      </c>
      <c r="AA1181" s="133" t="str">
        <f t="shared" si="529"/>
        <v xml:space="preserve">  </v>
      </c>
      <c r="AB1181" s="133" t="str">
        <f t="shared" si="529"/>
        <v xml:space="preserve">  </v>
      </c>
      <c r="AC1181" s="133" t="str">
        <f t="shared" si="529"/>
        <v xml:space="preserve">  </v>
      </c>
      <c r="AD1181" s="133"/>
      <c r="AE1181" s="133"/>
      <c r="AF1181" s="133" t="str">
        <f t="shared" si="529"/>
        <v xml:space="preserve">  </v>
      </c>
      <c r="AG1181" s="133"/>
      <c r="AH1181" s="133"/>
      <c r="AI1181" s="183">
        <f t="shared" si="530"/>
        <v>3791.6700149999997</v>
      </c>
      <c r="AJ1181" s="43"/>
      <c r="AK1181" s="175">
        <v>2904</v>
      </c>
      <c r="AL1181" s="42">
        <f t="shared" si="532"/>
        <v>3791.6700149999997</v>
      </c>
      <c r="AM1181" s="43" t="s">
        <v>311</v>
      </c>
      <c r="AN1181" s="328">
        <v>44896</v>
      </c>
      <c r="AO1181" s="82"/>
    </row>
    <row r="1182" spans="1:41" ht="15.6" hidden="1">
      <c r="A1182" s="43">
        <v>13</v>
      </c>
      <c r="B1182" s="43">
        <v>7238</v>
      </c>
      <c r="C1182" s="43" t="s">
        <v>1</v>
      </c>
      <c r="D1182" s="70" t="s">
        <v>2909</v>
      </c>
      <c r="E1182" s="103">
        <v>44846</v>
      </c>
      <c r="F1182" s="43" t="s">
        <v>38</v>
      </c>
      <c r="G1182" s="43">
        <v>2670</v>
      </c>
      <c r="H1182" s="167"/>
      <c r="I1182" s="152"/>
      <c r="J1182" s="358"/>
      <c r="K1182" s="178">
        <v>10283079258</v>
      </c>
      <c r="L1182" s="70" t="s">
        <v>3458</v>
      </c>
      <c r="M1182" s="103"/>
      <c r="N1182" s="70" t="s">
        <v>3464</v>
      </c>
      <c r="O1182" s="43" t="s">
        <v>39</v>
      </c>
      <c r="P1182" s="199">
        <v>220</v>
      </c>
      <c r="Q1182" s="125">
        <v>39</v>
      </c>
      <c r="R1182" s="42">
        <f t="shared" si="541"/>
        <v>8580</v>
      </c>
      <c r="S1182" s="43" t="s">
        <v>1915</v>
      </c>
      <c r="T1182" s="133"/>
      <c r="U1182" s="133">
        <f t="shared" si="534"/>
        <v>8580</v>
      </c>
      <c r="V1182" s="133" t="str">
        <f t="shared" si="529"/>
        <v xml:space="preserve">  </v>
      </c>
      <c r="W1182" s="133"/>
      <c r="X1182" s="133"/>
      <c r="Y1182" s="133"/>
      <c r="Z1182" s="133" t="str">
        <f t="shared" si="529"/>
        <v xml:space="preserve">  </v>
      </c>
      <c r="AA1182" s="133" t="str">
        <f t="shared" si="529"/>
        <v xml:space="preserve">  </v>
      </c>
      <c r="AB1182" s="133" t="str">
        <f t="shared" si="529"/>
        <v xml:space="preserve">  </v>
      </c>
      <c r="AC1182" s="133" t="str">
        <f t="shared" si="529"/>
        <v xml:space="preserve">  </v>
      </c>
      <c r="AD1182" s="133"/>
      <c r="AE1182" s="133"/>
      <c r="AF1182" s="133" t="str">
        <f t="shared" si="529"/>
        <v xml:space="preserve">  </v>
      </c>
      <c r="AG1182" s="133"/>
      <c r="AH1182" s="133"/>
      <c r="AI1182" s="183">
        <f t="shared" si="530"/>
        <v>8580</v>
      </c>
      <c r="AJ1182" s="43"/>
      <c r="AK1182" s="175">
        <v>2904</v>
      </c>
      <c r="AL1182" s="42">
        <f t="shared" si="532"/>
        <v>8580</v>
      </c>
      <c r="AM1182" s="43" t="s">
        <v>311</v>
      </c>
      <c r="AN1182" s="328">
        <v>44896</v>
      </c>
      <c r="AO1182" s="82"/>
    </row>
    <row r="1183" spans="1:41" ht="15.6" hidden="1">
      <c r="A1183" s="43">
        <v>14</v>
      </c>
      <c r="B1183" s="43">
        <v>7238</v>
      </c>
      <c r="C1183" s="43" t="s">
        <v>1</v>
      </c>
      <c r="D1183" s="70" t="s">
        <v>2909</v>
      </c>
      <c r="E1183" s="103">
        <v>44846</v>
      </c>
      <c r="F1183" s="43" t="s">
        <v>38</v>
      </c>
      <c r="G1183" s="43">
        <v>2670</v>
      </c>
      <c r="H1183" s="167"/>
      <c r="I1183" s="152"/>
      <c r="J1183" s="358"/>
      <c r="K1183" s="178">
        <v>10283079258</v>
      </c>
      <c r="L1183" s="70" t="s">
        <v>3458</v>
      </c>
      <c r="M1183" s="103"/>
      <c r="N1183" s="70" t="s">
        <v>3463</v>
      </c>
      <c r="O1183" s="43" t="s">
        <v>39</v>
      </c>
      <c r="P1183" s="115">
        <v>350</v>
      </c>
      <c r="Q1183" s="125">
        <v>39</v>
      </c>
      <c r="R1183" s="42">
        <f t="shared" si="541"/>
        <v>13650</v>
      </c>
      <c r="S1183" s="43" t="s">
        <v>1915</v>
      </c>
      <c r="T1183" s="133" t="str">
        <f t="shared" si="529"/>
        <v xml:space="preserve">  </v>
      </c>
      <c r="U1183" s="133">
        <f t="shared" si="534"/>
        <v>13650</v>
      </c>
      <c r="V1183" s="133" t="str">
        <f t="shared" si="529"/>
        <v xml:space="preserve">  </v>
      </c>
      <c r="W1183" s="133"/>
      <c r="X1183" s="133"/>
      <c r="Y1183" s="133"/>
      <c r="Z1183" s="133" t="str">
        <f t="shared" si="529"/>
        <v xml:space="preserve">  </v>
      </c>
      <c r="AA1183" s="133" t="str">
        <f t="shared" si="529"/>
        <v xml:space="preserve">  </v>
      </c>
      <c r="AB1183" s="133" t="str">
        <f t="shared" si="529"/>
        <v xml:space="preserve">  </v>
      </c>
      <c r="AC1183" s="133" t="str">
        <f t="shared" si="529"/>
        <v xml:space="preserve">  </v>
      </c>
      <c r="AD1183" s="133" t="str">
        <f t="shared" si="529"/>
        <v xml:space="preserve">  </v>
      </c>
      <c r="AE1183" s="133"/>
      <c r="AF1183" s="133" t="str">
        <f t="shared" si="529"/>
        <v xml:space="preserve">  </v>
      </c>
      <c r="AG1183" s="133" t="str">
        <f t="shared" si="529"/>
        <v xml:space="preserve">  </v>
      </c>
      <c r="AH1183" s="133" t="str">
        <f t="shared" si="529"/>
        <v xml:space="preserve">  </v>
      </c>
      <c r="AI1183" s="183">
        <f t="shared" si="530"/>
        <v>13650</v>
      </c>
      <c r="AJ1183" s="43"/>
      <c r="AK1183" s="175">
        <v>2904</v>
      </c>
      <c r="AL1183" s="42">
        <f t="shared" si="532"/>
        <v>13650</v>
      </c>
      <c r="AM1183" s="43" t="s">
        <v>311</v>
      </c>
      <c r="AN1183" s="328">
        <v>44896</v>
      </c>
      <c r="AO1183" s="82"/>
    </row>
    <row r="1184" spans="1:41" ht="15.6" hidden="1">
      <c r="A1184" s="43">
        <v>15</v>
      </c>
      <c r="B1184" s="43">
        <v>7768</v>
      </c>
      <c r="C1184" s="43" t="s">
        <v>1</v>
      </c>
      <c r="D1184" s="70" t="s">
        <v>2909</v>
      </c>
      <c r="E1184" s="103">
        <v>44867</v>
      </c>
      <c r="F1184" s="43" t="s">
        <v>38</v>
      </c>
      <c r="G1184" s="43">
        <v>2840</v>
      </c>
      <c r="H1184" s="167"/>
      <c r="I1184" s="152"/>
      <c r="J1184" s="358"/>
      <c r="K1184" s="178">
        <v>10409112876</v>
      </c>
      <c r="L1184" s="97" t="s">
        <v>2926</v>
      </c>
      <c r="M1184" s="103"/>
      <c r="N1184" s="70" t="s">
        <v>3468</v>
      </c>
      <c r="O1184" s="70" t="s">
        <v>68</v>
      </c>
      <c r="P1184" s="115">
        <v>35</v>
      </c>
      <c r="Q1184" s="236">
        <v>18</v>
      </c>
      <c r="R1184" s="42">
        <f t="shared" si="541"/>
        <v>630</v>
      </c>
      <c r="S1184" s="43" t="s">
        <v>1915</v>
      </c>
      <c r="T1184" s="133" t="str">
        <f t="shared" si="529"/>
        <v xml:space="preserve">  </v>
      </c>
      <c r="U1184" s="133">
        <f t="shared" si="534"/>
        <v>630</v>
      </c>
      <c r="V1184" s="133" t="str">
        <f t="shared" si="529"/>
        <v xml:space="preserve">  </v>
      </c>
      <c r="W1184" s="133"/>
      <c r="X1184" s="133"/>
      <c r="Y1184" s="133"/>
      <c r="Z1184" s="133" t="str">
        <f t="shared" si="529"/>
        <v xml:space="preserve">  </v>
      </c>
      <c r="AA1184" s="133" t="str">
        <f t="shared" si="529"/>
        <v xml:space="preserve">  </v>
      </c>
      <c r="AB1184" s="133" t="str">
        <f t="shared" si="529"/>
        <v xml:space="preserve">  </v>
      </c>
      <c r="AC1184" s="133" t="str">
        <f t="shared" si="529"/>
        <v xml:space="preserve">  </v>
      </c>
      <c r="AD1184" s="133" t="str">
        <f t="shared" si="529"/>
        <v xml:space="preserve">  </v>
      </c>
      <c r="AE1184" s="133"/>
      <c r="AF1184" s="133" t="str">
        <f t="shared" si="529"/>
        <v xml:space="preserve">  </v>
      </c>
      <c r="AG1184" s="133" t="str">
        <f t="shared" si="529"/>
        <v xml:space="preserve">  </v>
      </c>
      <c r="AH1184" s="133" t="str">
        <f t="shared" si="529"/>
        <v xml:space="preserve">  </v>
      </c>
      <c r="AI1184" s="183">
        <f t="shared" si="530"/>
        <v>630</v>
      </c>
      <c r="AJ1184" s="43"/>
      <c r="AK1184" s="175">
        <v>2755</v>
      </c>
      <c r="AL1184" s="42">
        <f t="shared" si="532"/>
        <v>630</v>
      </c>
      <c r="AM1184" s="43" t="s">
        <v>311</v>
      </c>
      <c r="AN1184" s="328">
        <v>44896</v>
      </c>
      <c r="AO1184" s="82"/>
    </row>
    <row r="1185" spans="1:41" ht="15.6" hidden="1">
      <c r="A1185" s="43">
        <v>16</v>
      </c>
      <c r="B1185" s="43">
        <v>7768</v>
      </c>
      <c r="C1185" s="43" t="s">
        <v>1</v>
      </c>
      <c r="D1185" s="70" t="s">
        <v>2909</v>
      </c>
      <c r="E1185" s="103">
        <v>44867</v>
      </c>
      <c r="F1185" s="43" t="s">
        <v>38</v>
      </c>
      <c r="G1185" s="43">
        <v>2840</v>
      </c>
      <c r="H1185" s="167"/>
      <c r="I1185" s="152"/>
      <c r="J1185" s="358"/>
      <c r="K1185" s="178">
        <v>10409112876</v>
      </c>
      <c r="L1185" s="97" t="s">
        <v>2926</v>
      </c>
      <c r="M1185" s="103"/>
      <c r="N1185" s="70" t="s">
        <v>3469</v>
      </c>
      <c r="O1185" s="70" t="s">
        <v>68</v>
      </c>
      <c r="P1185" s="115">
        <v>2</v>
      </c>
      <c r="Q1185" s="236">
        <v>160</v>
      </c>
      <c r="R1185" s="42">
        <f t="shared" si="541"/>
        <v>320</v>
      </c>
      <c r="S1185" s="43" t="s">
        <v>1915</v>
      </c>
      <c r="T1185" s="133"/>
      <c r="U1185" s="133">
        <f t="shared" si="534"/>
        <v>320</v>
      </c>
      <c r="V1185" s="133"/>
      <c r="W1185" s="133"/>
      <c r="X1185" s="133"/>
      <c r="Y1185" s="133"/>
      <c r="Z1185" s="133"/>
      <c r="AA1185" s="133"/>
      <c r="AB1185" s="133"/>
      <c r="AC1185" s="133"/>
      <c r="AD1185" s="133"/>
      <c r="AE1185" s="133"/>
      <c r="AF1185" s="133"/>
      <c r="AG1185" s="133"/>
      <c r="AH1185" s="133"/>
      <c r="AI1185" s="183">
        <f t="shared" si="530"/>
        <v>320</v>
      </c>
      <c r="AJ1185" s="43"/>
      <c r="AK1185" s="175">
        <v>2755</v>
      </c>
      <c r="AL1185" s="42">
        <f t="shared" si="532"/>
        <v>320</v>
      </c>
      <c r="AM1185" s="43"/>
      <c r="AN1185" s="328">
        <v>44896</v>
      </c>
      <c r="AO1185" s="82"/>
    </row>
    <row r="1186" spans="1:41" ht="15.6" hidden="1">
      <c r="A1186" s="43">
        <v>17</v>
      </c>
      <c r="B1186" s="43">
        <v>7768</v>
      </c>
      <c r="C1186" s="43" t="s">
        <v>1</v>
      </c>
      <c r="D1186" s="70" t="s">
        <v>2909</v>
      </c>
      <c r="E1186" s="103">
        <v>44867</v>
      </c>
      <c r="F1186" s="43" t="s">
        <v>38</v>
      </c>
      <c r="G1186" s="43">
        <v>2840</v>
      </c>
      <c r="H1186" s="167"/>
      <c r="I1186" s="152"/>
      <c r="J1186" s="358"/>
      <c r="K1186" s="178">
        <v>10409112876</v>
      </c>
      <c r="L1186" s="97" t="s">
        <v>2926</v>
      </c>
      <c r="M1186" s="103"/>
      <c r="N1186" s="70" t="s">
        <v>3470</v>
      </c>
      <c r="O1186" s="70" t="s">
        <v>68</v>
      </c>
      <c r="P1186" s="115">
        <v>2</v>
      </c>
      <c r="Q1186" s="236">
        <v>160</v>
      </c>
      <c r="R1186" s="42">
        <f t="shared" si="541"/>
        <v>320</v>
      </c>
      <c r="S1186" s="43" t="s">
        <v>1915</v>
      </c>
      <c r="T1186" s="133" t="str">
        <f t="shared" si="529"/>
        <v xml:space="preserve">  </v>
      </c>
      <c r="U1186" s="133">
        <f t="shared" si="534"/>
        <v>320</v>
      </c>
      <c r="V1186" s="133" t="str">
        <f t="shared" si="529"/>
        <v xml:space="preserve">  </v>
      </c>
      <c r="W1186" s="133"/>
      <c r="X1186" s="133"/>
      <c r="Y1186" s="133"/>
      <c r="Z1186" s="133" t="str">
        <f t="shared" si="529"/>
        <v xml:space="preserve">  </v>
      </c>
      <c r="AA1186" s="133" t="str">
        <f t="shared" si="529"/>
        <v xml:space="preserve">  </v>
      </c>
      <c r="AB1186" s="133" t="str">
        <f t="shared" si="529"/>
        <v xml:space="preserve">  </v>
      </c>
      <c r="AC1186" s="133" t="str">
        <f t="shared" si="529"/>
        <v xml:space="preserve">  </v>
      </c>
      <c r="AD1186" s="133" t="str">
        <f t="shared" si="529"/>
        <v xml:space="preserve">  </v>
      </c>
      <c r="AE1186" s="133"/>
      <c r="AF1186" s="133" t="str">
        <f t="shared" si="529"/>
        <v xml:space="preserve">  </v>
      </c>
      <c r="AG1186" s="133" t="str">
        <f t="shared" si="529"/>
        <v xml:space="preserve">  </v>
      </c>
      <c r="AH1186" s="133" t="str">
        <f t="shared" si="529"/>
        <v xml:space="preserve">  </v>
      </c>
      <c r="AI1186" s="183">
        <f t="shared" si="530"/>
        <v>320</v>
      </c>
      <c r="AJ1186" s="43"/>
      <c r="AK1186" s="175">
        <v>2755</v>
      </c>
      <c r="AL1186" s="42">
        <f t="shared" si="532"/>
        <v>320</v>
      </c>
      <c r="AM1186" s="43" t="s">
        <v>311</v>
      </c>
      <c r="AN1186" s="328">
        <v>44896</v>
      </c>
      <c r="AO1186" s="82"/>
    </row>
    <row r="1187" spans="1:41" ht="15.6" hidden="1">
      <c r="A1187" s="43">
        <v>18</v>
      </c>
      <c r="B1187" s="43">
        <v>7768</v>
      </c>
      <c r="C1187" s="43" t="s">
        <v>1</v>
      </c>
      <c r="D1187" s="70" t="s">
        <v>2909</v>
      </c>
      <c r="E1187" s="103">
        <v>44867</v>
      </c>
      <c r="F1187" s="43" t="s">
        <v>38</v>
      </c>
      <c r="G1187" s="43">
        <v>2840</v>
      </c>
      <c r="H1187" s="167"/>
      <c r="I1187" s="152"/>
      <c r="J1187" s="358"/>
      <c r="K1187" s="178">
        <v>10409112876</v>
      </c>
      <c r="L1187" s="97" t="s">
        <v>2926</v>
      </c>
      <c r="M1187" s="103"/>
      <c r="N1187" s="70" t="s">
        <v>3471</v>
      </c>
      <c r="O1187" s="70" t="s">
        <v>68</v>
      </c>
      <c r="P1187" s="115">
        <v>5</v>
      </c>
      <c r="Q1187" s="236">
        <v>69</v>
      </c>
      <c r="R1187" s="42">
        <f t="shared" si="541"/>
        <v>345</v>
      </c>
      <c r="S1187" s="43" t="s">
        <v>1915</v>
      </c>
      <c r="T1187" s="133" t="str">
        <f t="shared" si="529"/>
        <v xml:space="preserve">  </v>
      </c>
      <c r="U1187" s="133">
        <f t="shared" si="534"/>
        <v>345</v>
      </c>
      <c r="V1187" s="133" t="str">
        <f t="shared" si="529"/>
        <v xml:space="preserve">  </v>
      </c>
      <c r="W1187" s="133"/>
      <c r="X1187" s="133"/>
      <c r="Y1187" s="133"/>
      <c r="Z1187" s="133" t="str">
        <f t="shared" si="529"/>
        <v xml:space="preserve">  </v>
      </c>
      <c r="AA1187" s="133" t="str">
        <f t="shared" si="529"/>
        <v xml:space="preserve">  </v>
      </c>
      <c r="AB1187" s="133" t="str">
        <f t="shared" si="529"/>
        <v xml:space="preserve">  </v>
      </c>
      <c r="AC1187" s="133" t="str">
        <f t="shared" si="529"/>
        <v xml:space="preserve">  </v>
      </c>
      <c r="AD1187" s="133" t="str">
        <f t="shared" si="529"/>
        <v xml:space="preserve">  </v>
      </c>
      <c r="AE1187" s="133"/>
      <c r="AF1187" s="133" t="str">
        <f t="shared" si="529"/>
        <v xml:space="preserve">  </v>
      </c>
      <c r="AG1187" s="133" t="str">
        <f t="shared" si="529"/>
        <v xml:space="preserve">  </v>
      </c>
      <c r="AH1187" s="133" t="str">
        <f t="shared" si="529"/>
        <v xml:space="preserve">  </v>
      </c>
      <c r="AI1187" s="183">
        <f t="shared" si="530"/>
        <v>345</v>
      </c>
      <c r="AJ1187" s="43"/>
      <c r="AK1187" s="175">
        <v>2755</v>
      </c>
      <c r="AL1187" s="42">
        <f t="shared" si="532"/>
        <v>345</v>
      </c>
      <c r="AM1187" s="43" t="s">
        <v>311</v>
      </c>
      <c r="AN1187" s="328">
        <v>44896</v>
      </c>
      <c r="AO1187" s="82"/>
    </row>
    <row r="1188" spans="1:41" ht="15.6" hidden="1">
      <c r="A1188" s="43">
        <v>19</v>
      </c>
      <c r="B1188" s="43">
        <v>7768</v>
      </c>
      <c r="C1188" s="43" t="s">
        <v>1</v>
      </c>
      <c r="D1188" s="70" t="s">
        <v>2909</v>
      </c>
      <c r="E1188" s="103">
        <v>44867</v>
      </c>
      <c r="F1188" s="43" t="s">
        <v>38</v>
      </c>
      <c r="G1188" s="43">
        <v>2840</v>
      </c>
      <c r="H1188" s="43"/>
      <c r="I1188" s="103"/>
      <c r="J1188" s="56"/>
      <c r="K1188" s="178">
        <v>10409112876</v>
      </c>
      <c r="L1188" s="97" t="s">
        <v>2926</v>
      </c>
      <c r="M1188" s="103"/>
      <c r="N1188" s="70" t="s">
        <v>3472</v>
      </c>
      <c r="O1188" s="70" t="s">
        <v>68</v>
      </c>
      <c r="P1188" s="115">
        <v>10</v>
      </c>
      <c r="Q1188" s="236">
        <v>69</v>
      </c>
      <c r="R1188" s="42">
        <f t="shared" si="541"/>
        <v>690</v>
      </c>
      <c r="S1188" s="43" t="s">
        <v>1915</v>
      </c>
      <c r="T1188" s="133" t="str">
        <f t="shared" si="529"/>
        <v xml:space="preserve">  </v>
      </c>
      <c r="U1188" s="133">
        <f t="shared" si="534"/>
        <v>690</v>
      </c>
      <c r="V1188" s="133" t="str">
        <f t="shared" si="529"/>
        <v xml:space="preserve">  </v>
      </c>
      <c r="W1188" s="133"/>
      <c r="X1188" s="133"/>
      <c r="Y1188" s="133"/>
      <c r="Z1188" s="133" t="str">
        <f t="shared" si="529"/>
        <v xml:space="preserve">  </v>
      </c>
      <c r="AA1188" s="133" t="str">
        <f t="shared" si="529"/>
        <v xml:space="preserve">  </v>
      </c>
      <c r="AB1188" s="133" t="str">
        <f t="shared" si="529"/>
        <v xml:space="preserve">  </v>
      </c>
      <c r="AC1188" s="133" t="str">
        <f t="shared" si="529"/>
        <v xml:space="preserve">  </v>
      </c>
      <c r="AD1188" s="133" t="str">
        <f t="shared" si="529"/>
        <v xml:space="preserve">  </v>
      </c>
      <c r="AE1188" s="133"/>
      <c r="AF1188" s="133" t="str">
        <f t="shared" si="529"/>
        <v xml:space="preserve">  </v>
      </c>
      <c r="AG1188" s="133" t="str">
        <f t="shared" si="529"/>
        <v xml:space="preserve">  </v>
      </c>
      <c r="AH1188" s="133" t="str">
        <f t="shared" si="529"/>
        <v xml:space="preserve">  </v>
      </c>
      <c r="AI1188" s="183">
        <f t="shared" si="530"/>
        <v>690</v>
      </c>
      <c r="AJ1188" s="43"/>
      <c r="AK1188" s="175">
        <v>2755</v>
      </c>
      <c r="AL1188" s="42">
        <f t="shared" si="532"/>
        <v>690</v>
      </c>
      <c r="AM1188" s="43" t="s">
        <v>311</v>
      </c>
      <c r="AN1188" s="328">
        <v>44896</v>
      </c>
      <c r="AO1188" s="82"/>
    </row>
    <row r="1189" spans="1:41" ht="15.6" hidden="1">
      <c r="A1189" s="43">
        <v>20</v>
      </c>
      <c r="B1189" s="43">
        <v>7768</v>
      </c>
      <c r="C1189" s="43" t="s">
        <v>1</v>
      </c>
      <c r="D1189" s="70" t="s">
        <v>2909</v>
      </c>
      <c r="E1189" s="103">
        <v>44867</v>
      </c>
      <c r="F1189" s="43" t="s">
        <v>38</v>
      </c>
      <c r="G1189" s="43">
        <v>2840</v>
      </c>
      <c r="H1189" s="167"/>
      <c r="I1189" s="152"/>
      <c r="J1189" s="358"/>
      <c r="K1189" s="178">
        <v>10409112876</v>
      </c>
      <c r="L1189" s="97" t="s">
        <v>2926</v>
      </c>
      <c r="M1189" s="103"/>
      <c r="N1189" s="70" t="s">
        <v>3473</v>
      </c>
      <c r="O1189" s="70" t="s">
        <v>68</v>
      </c>
      <c r="P1189" s="116">
        <v>30</v>
      </c>
      <c r="Q1189" s="236">
        <v>69</v>
      </c>
      <c r="R1189" s="42">
        <f t="shared" si="541"/>
        <v>2070</v>
      </c>
      <c r="S1189" s="43" t="s">
        <v>1915</v>
      </c>
      <c r="T1189" s="133" t="str">
        <f t="shared" si="529"/>
        <v xml:space="preserve">  </v>
      </c>
      <c r="U1189" s="133">
        <f t="shared" si="534"/>
        <v>2070</v>
      </c>
      <c r="V1189" s="133" t="str">
        <f t="shared" si="529"/>
        <v xml:space="preserve">  </v>
      </c>
      <c r="W1189" s="133"/>
      <c r="X1189" s="133"/>
      <c r="Y1189" s="133"/>
      <c r="Z1189" s="133" t="str">
        <f t="shared" si="529"/>
        <v xml:space="preserve">  </v>
      </c>
      <c r="AA1189" s="133" t="str">
        <f t="shared" si="529"/>
        <v xml:space="preserve">  </v>
      </c>
      <c r="AB1189" s="133" t="str">
        <f t="shared" si="529"/>
        <v xml:space="preserve">  </v>
      </c>
      <c r="AC1189" s="133" t="str">
        <f t="shared" si="529"/>
        <v xml:space="preserve">  </v>
      </c>
      <c r="AD1189" s="133" t="str">
        <f t="shared" si="529"/>
        <v xml:space="preserve">  </v>
      </c>
      <c r="AE1189" s="133"/>
      <c r="AF1189" s="133" t="str">
        <f t="shared" si="529"/>
        <v xml:space="preserve">  </v>
      </c>
      <c r="AG1189" s="133" t="str">
        <f t="shared" si="529"/>
        <v xml:space="preserve">  </v>
      </c>
      <c r="AH1189" s="133" t="str">
        <f t="shared" si="529"/>
        <v xml:space="preserve">  </v>
      </c>
      <c r="AI1189" s="183">
        <f t="shared" si="530"/>
        <v>2070</v>
      </c>
      <c r="AJ1189" s="43"/>
      <c r="AK1189" s="175">
        <v>2755</v>
      </c>
      <c r="AL1189" s="42">
        <f t="shared" si="532"/>
        <v>2070</v>
      </c>
      <c r="AM1189" s="43" t="s">
        <v>311</v>
      </c>
      <c r="AN1189" s="328">
        <v>44896</v>
      </c>
      <c r="AO1189" s="82"/>
    </row>
    <row r="1190" spans="1:41" ht="15.6" hidden="1">
      <c r="A1190" s="43">
        <v>21</v>
      </c>
      <c r="B1190" s="43">
        <v>7768</v>
      </c>
      <c r="C1190" s="43" t="s">
        <v>1</v>
      </c>
      <c r="D1190" s="70" t="s">
        <v>2909</v>
      </c>
      <c r="E1190" s="103">
        <v>44867</v>
      </c>
      <c r="F1190" s="43" t="s">
        <v>38</v>
      </c>
      <c r="G1190" s="43">
        <v>2840</v>
      </c>
      <c r="H1190" s="167"/>
      <c r="I1190" s="152"/>
      <c r="J1190" s="358"/>
      <c r="K1190" s="178">
        <v>10409112876</v>
      </c>
      <c r="L1190" s="97" t="s">
        <v>2926</v>
      </c>
      <c r="M1190" s="103"/>
      <c r="N1190" s="70" t="s">
        <v>3474</v>
      </c>
      <c r="O1190" s="70" t="s">
        <v>68</v>
      </c>
      <c r="P1190" s="116">
        <v>30</v>
      </c>
      <c r="Q1190" s="236">
        <v>69</v>
      </c>
      <c r="R1190" s="42">
        <f t="shared" si="541"/>
        <v>2070</v>
      </c>
      <c r="S1190" s="43" t="s">
        <v>1915</v>
      </c>
      <c r="T1190" s="133" t="str">
        <f t="shared" ref="T1190:AH1214" si="542">IF($S1190=T$15,$R1190,"  ")</f>
        <v xml:space="preserve">  </v>
      </c>
      <c r="U1190" s="133">
        <f t="shared" si="534"/>
        <v>2070</v>
      </c>
      <c r="V1190" s="133" t="str">
        <f t="shared" si="542"/>
        <v xml:space="preserve">  </v>
      </c>
      <c r="W1190" s="133"/>
      <c r="X1190" s="133"/>
      <c r="Y1190" s="133"/>
      <c r="Z1190" s="133" t="str">
        <f t="shared" si="542"/>
        <v xml:space="preserve">  </v>
      </c>
      <c r="AA1190" s="133" t="str">
        <f t="shared" si="542"/>
        <v xml:space="preserve">  </v>
      </c>
      <c r="AB1190" s="133" t="str">
        <f t="shared" si="542"/>
        <v xml:space="preserve">  </v>
      </c>
      <c r="AC1190" s="133" t="str">
        <f t="shared" si="542"/>
        <v xml:space="preserve">  </v>
      </c>
      <c r="AD1190" s="133" t="str">
        <f t="shared" si="542"/>
        <v xml:space="preserve">  </v>
      </c>
      <c r="AE1190" s="133"/>
      <c r="AF1190" s="133" t="str">
        <f t="shared" si="542"/>
        <v xml:space="preserve">  </v>
      </c>
      <c r="AG1190" s="133" t="str">
        <f t="shared" si="542"/>
        <v xml:space="preserve">  </v>
      </c>
      <c r="AH1190" s="133" t="str">
        <f t="shared" si="542"/>
        <v xml:space="preserve">  </v>
      </c>
      <c r="AI1190" s="183">
        <f t="shared" si="530"/>
        <v>2070</v>
      </c>
      <c r="AJ1190" s="43"/>
      <c r="AK1190" s="175">
        <v>2755</v>
      </c>
      <c r="AL1190" s="42">
        <f t="shared" si="532"/>
        <v>2070</v>
      </c>
      <c r="AM1190" s="43" t="s">
        <v>311</v>
      </c>
      <c r="AN1190" s="328">
        <v>44896</v>
      </c>
      <c r="AO1190" s="82"/>
    </row>
    <row r="1191" spans="1:41" ht="15.6" hidden="1">
      <c r="A1191" s="43">
        <v>22</v>
      </c>
      <c r="B1191" s="43">
        <v>7768</v>
      </c>
      <c r="C1191" s="43" t="s">
        <v>1</v>
      </c>
      <c r="D1191" s="70" t="s">
        <v>2909</v>
      </c>
      <c r="E1191" s="103">
        <v>44867</v>
      </c>
      <c r="F1191" s="43" t="s">
        <v>38</v>
      </c>
      <c r="G1191" s="43">
        <v>2840</v>
      </c>
      <c r="H1191" s="167"/>
      <c r="I1191" s="152"/>
      <c r="J1191" s="358"/>
      <c r="K1191" s="178">
        <v>10409112876</v>
      </c>
      <c r="L1191" s="97" t="s">
        <v>2926</v>
      </c>
      <c r="M1191" s="103"/>
      <c r="N1191" s="70" t="s">
        <v>3475</v>
      </c>
      <c r="O1191" s="70" t="s">
        <v>68</v>
      </c>
      <c r="P1191" s="117">
        <v>30</v>
      </c>
      <c r="Q1191" s="236">
        <v>69</v>
      </c>
      <c r="R1191" s="42">
        <f t="shared" si="541"/>
        <v>2070</v>
      </c>
      <c r="S1191" s="43" t="s">
        <v>1915</v>
      </c>
      <c r="T1191" s="133" t="str">
        <f t="shared" si="542"/>
        <v xml:space="preserve">  </v>
      </c>
      <c r="U1191" s="133">
        <f t="shared" si="534"/>
        <v>2070</v>
      </c>
      <c r="V1191" s="133" t="str">
        <f t="shared" si="542"/>
        <v xml:space="preserve">  </v>
      </c>
      <c r="W1191" s="133"/>
      <c r="X1191" s="133"/>
      <c r="Y1191" s="133"/>
      <c r="Z1191" s="133" t="str">
        <f t="shared" si="542"/>
        <v xml:space="preserve">  </v>
      </c>
      <c r="AA1191" s="133" t="str">
        <f t="shared" si="542"/>
        <v xml:space="preserve">  </v>
      </c>
      <c r="AB1191" s="133" t="str">
        <f t="shared" si="542"/>
        <v xml:space="preserve">  </v>
      </c>
      <c r="AC1191" s="133" t="str">
        <f t="shared" si="542"/>
        <v xml:space="preserve">  </v>
      </c>
      <c r="AD1191" s="133" t="str">
        <f t="shared" si="542"/>
        <v xml:space="preserve">  </v>
      </c>
      <c r="AE1191" s="133"/>
      <c r="AF1191" s="133" t="str">
        <f t="shared" si="542"/>
        <v xml:space="preserve">  </v>
      </c>
      <c r="AG1191" s="133" t="str">
        <f t="shared" si="542"/>
        <v xml:space="preserve">  </v>
      </c>
      <c r="AH1191" s="133" t="str">
        <f t="shared" si="542"/>
        <v xml:space="preserve">  </v>
      </c>
      <c r="AI1191" s="183">
        <f t="shared" si="530"/>
        <v>2070</v>
      </c>
      <c r="AJ1191" s="43"/>
      <c r="AK1191" s="175">
        <v>2755</v>
      </c>
      <c r="AL1191" s="42">
        <f t="shared" si="532"/>
        <v>2070</v>
      </c>
      <c r="AM1191" s="43" t="s">
        <v>311</v>
      </c>
      <c r="AN1191" s="328">
        <v>44896</v>
      </c>
      <c r="AO1191" s="82"/>
    </row>
    <row r="1192" spans="1:41" ht="15.6" hidden="1">
      <c r="A1192" s="43">
        <v>23</v>
      </c>
      <c r="B1192" s="43">
        <v>7768</v>
      </c>
      <c r="C1192" s="43" t="s">
        <v>1</v>
      </c>
      <c r="D1192" s="70" t="s">
        <v>2909</v>
      </c>
      <c r="E1192" s="103">
        <v>44867</v>
      </c>
      <c r="F1192" s="43" t="s">
        <v>38</v>
      </c>
      <c r="G1192" s="43">
        <v>2840</v>
      </c>
      <c r="H1192" s="167"/>
      <c r="I1192" s="152"/>
      <c r="J1192" s="358"/>
      <c r="K1192" s="178">
        <v>10409112876</v>
      </c>
      <c r="L1192" s="97" t="s">
        <v>2926</v>
      </c>
      <c r="M1192" s="216"/>
      <c r="N1192" s="70" t="s">
        <v>3476</v>
      </c>
      <c r="O1192" s="43" t="s">
        <v>68</v>
      </c>
      <c r="P1192" s="117">
        <v>20</v>
      </c>
      <c r="Q1192" s="236">
        <v>69</v>
      </c>
      <c r="R1192" s="42">
        <f t="shared" si="541"/>
        <v>1380</v>
      </c>
      <c r="S1192" s="43" t="s">
        <v>1915</v>
      </c>
      <c r="T1192" s="133" t="str">
        <f t="shared" si="542"/>
        <v xml:space="preserve">  </v>
      </c>
      <c r="U1192" s="133">
        <f t="shared" si="534"/>
        <v>1380</v>
      </c>
      <c r="V1192" s="133" t="str">
        <f t="shared" si="542"/>
        <v xml:space="preserve">  </v>
      </c>
      <c r="W1192" s="133"/>
      <c r="X1192" s="133"/>
      <c r="Y1192" s="133"/>
      <c r="Z1192" s="133" t="str">
        <f t="shared" si="542"/>
        <v xml:space="preserve">  </v>
      </c>
      <c r="AA1192" s="133" t="str">
        <f t="shared" si="542"/>
        <v xml:space="preserve">  </v>
      </c>
      <c r="AB1192" s="133" t="str">
        <f t="shared" si="542"/>
        <v xml:space="preserve">  </v>
      </c>
      <c r="AC1192" s="133" t="str">
        <f t="shared" si="542"/>
        <v xml:space="preserve">  </v>
      </c>
      <c r="AD1192" s="133" t="str">
        <f t="shared" si="542"/>
        <v xml:space="preserve">  </v>
      </c>
      <c r="AE1192" s="133"/>
      <c r="AF1192" s="133" t="str">
        <f t="shared" si="542"/>
        <v xml:space="preserve">  </v>
      </c>
      <c r="AG1192" s="133" t="str">
        <f t="shared" si="542"/>
        <v xml:space="preserve">  </v>
      </c>
      <c r="AH1192" s="133" t="str">
        <f t="shared" si="542"/>
        <v xml:space="preserve">  </v>
      </c>
      <c r="AI1192" s="183">
        <f t="shared" si="530"/>
        <v>1380</v>
      </c>
      <c r="AJ1192" s="43"/>
      <c r="AK1192" s="175">
        <v>2755</v>
      </c>
      <c r="AL1192" s="42">
        <f t="shared" si="532"/>
        <v>1380</v>
      </c>
      <c r="AM1192" s="43" t="s">
        <v>311</v>
      </c>
      <c r="AN1192" s="328">
        <v>44896</v>
      </c>
      <c r="AO1192" s="82"/>
    </row>
    <row r="1193" spans="1:41" ht="15.6" hidden="1">
      <c r="A1193" s="43">
        <v>24</v>
      </c>
      <c r="B1193" s="43">
        <v>7768</v>
      </c>
      <c r="C1193" s="43" t="s">
        <v>1</v>
      </c>
      <c r="D1193" s="70" t="s">
        <v>2909</v>
      </c>
      <c r="E1193" s="103">
        <v>44867</v>
      </c>
      <c r="F1193" s="43" t="s">
        <v>38</v>
      </c>
      <c r="G1193" s="43">
        <v>2840</v>
      </c>
      <c r="H1193" s="167"/>
      <c r="I1193" s="152"/>
      <c r="J1193" s="358"/>
      <c r="K1193" s="178">
        <v>10409112876</v>
      </c>
      <c r="L1193" s="97" t="s">
        <v>2926</v>
      </c>
      <c r="M1193" s="216"/>
      <c r="N1193" s="70" t="s">
        <v>3477</v>
      </c>
      <c r="O1193" s="43" t="s">
        <v>68</v>
      </c>
      <c r="P1193" s="117">
        <v>5</v>
      </c>
      <c r="Q1193" s="236">
        <v>69</v>
      </c>
      <c r="R1193" s="42">
        <f t="shared" si="541"/>
        <v>345</v>
      </c>
      <c r="S1193" s="43" t="s">
        <v>1915</v>
      </c>
      <c r="T1193" s="133" t="str">
        <f t="shared" si="542"/>
        <v xml:space="preserve">  </v>
      </c>
      <c r="U1193" s="133">
        <f t="shared" si="534"/>
        <v>345</v>
      </c>
      <c r="V1193" s="133" t="str">
        <f t="shared" si="542"/>
        <v xml:space="preserve">  </v>
      </c>
      <c r="W1193" s="133"/>
      <c r="X1193" s="133"/>
      <c r="Y1193" s="133"/>
      <c r="Z1193" s="133" t="str">
        <f t="shared" si="542"/>
        <v xml:space="preserve">  </v>
      </c>
      <c r="AA1193" s="133" t="str">
        <f t="shared" si="542"/>
        <v xml:space="preserve">  </v>
      </c>
      <c r="AB1193" s="133" t="str">
        <f t="shared" si="542"/>
        <v xml:space="preserve">  </v>
      </c>
      <c r="AC1193" s="133" t="str">
        <f t="shared" si="542"/>
        <v xml:space="preserve">  </v>
      </c>
      <c r="AD1193" s="133" t="str">
        <f t="shared" si="542"/>
        <v xml:space="preserve">  </v>
      </c>
      <c r="AE1193" s="133"/>
      <c r="AF1193" s="133" t="str">
        <f t="shared" si="542"/>
        <v xml:space="preserve">  </v>
      </c>
      <c r="AG1193" s="133" t="str">
        <f t="shared" si="542"/>
        <v xml:space="preserve">  </v>
      </c>
      <c r="AH1193" s="133" t="str">
        <f t="shared" si="542"/>
        <v xml:space="preserve">  </v>
      </c>
      <c r="AI1193" s="183">
        <f t="shared" si="530"/>
        <v>345</v>
      </c>
      <c r="AJ1193" s="43"/>
      <c r="AK1193" s="175">
        <v>2755</v>
      </c>
      <c r="AL1193" s="42">
        <f t="shared" si="532"/>
        <v>345</v>
      </c>
      <c r="AM1193" s="43" t="s">
        <v>311</v>
      </c>
      <c r="AN1193" s="328">
        <v>44896</v>
      </c>
      <c r="AO1193" s="82"/>
    </row>
    <row r="1194" spans="1:41" ht="15.6" hidden="1">
      <c r="A1194" s="43">
        <v>25</v>
      </c>
      <c r="B1194" s="43">
        <v>8446</v>
      </c>
      <c r="C1194" s="43" t="s">
        <v>1</v>
      </c>
      <c r="D1194" s="70" t="s">
        <v>2909</v>
      </c>
      <c r="E1194" s="103">
        <v>44890</v>
      </c>
      <c r="F1194" s="43" t="s">
        <v>38</v>
      </c>
      <c r="G1194" s="43">
        <v>3050</v>
      </c>
      <c r="H1194" s="167"/>
      <c r="I1194" s="152"/>
      <c r="J1194" s="358"/>
      <c r="K1194" s="178">
        <v>20601238111</v>
      </c>
      <c r="L1194" s="97" t="s">
        <v>3478</v>
      </c>
      <c r="M1194" s="216"/>
      <c r="N1194" s="70" t="s">
        <v>3479</v>
      </c>
      <c r="O1194" s="43" t="s">
        <v>68</v>
      </c>
      <c r="P1194" s="117">
        <v>100</v>
      </c>
      <c r="Q1194" s="117">
        <v>34</v>
      </c>
      <c r="R1194" s="42">
        <f t="shared" si="541"/>
        <v>3400</v>
      </c>
      <c r="S1194" s="43" t="s">
        <v>1915</v>
      </c>
      <c r="T1194" s="133" t="str">
        <f t="shared" si="542"/>
        <v xml:space="preserve">  </v>
      </c>
      <c r="U1194" s="133">
        <f t="shared" si="534"/>
        <v>3400</v>
      </c>
      <c r="V1194" s="133" t="str">
        <f t="shared" si="542"/>
        <v xml:space="preserve">  </v>
      </c>
      <c r="W1194" s="133"/>
      <c r="X1194" s="133"/>
      <c r="Y1194" s="133"/>
      <c r="Z1194" s="133" t="str">
        <f t="shared" si="542"/>
        <v xml:space="preserve">  </v>
      </c>
      <c r="AA1194" s="133" t="str">
        <f t="shared" si="542"/>
        <v xml:space="preserve">  </v>
      </c>
      <c r="AB1194" s="133" t="str">
        <f t="shared" si="542"/>
        <v xml:space="preserve">  </v>
      </c>
      <c r="AC1194" s="133" t="str">
        <f t="shared" si="542"/>
        <v xml:space="preserve">  </v>
      </c>
      <c r="AD1194" s="133" t="str">
        <f t="shared" si="542"/>
        <v xml:space="preserve">  </v>
      </c>
      <c r="AE1194" s="133"/>
      <c r="AF1194" s="133" t="str">
        <f t="shared" si="542"/>
        <v xml:space="preserve">  </v>
      </c>
      <c r="AG1194" s="133" t="str">
        <f t="shared" si="542"/>
        <v xml:space="preserve">  </v>
      </c>
      <c r="AH1194" s="133" t="str">
        <f t="shared" si="542"/>
        <v xml:space="preserve">  </v>
      </c>
      <c r="AI1194" s="183">
        <f t="shared" si="530"/>
        <v>3400</v>
      </c>
      <c r="AJ1194" s="43"/>
      <c r="AK1194" s="43">
        <v>2763</v>
      </c>
      <c r="AL1194" s="42">
        <f t="shared" si="532"/>
        <v>3400</v>
      </c>
      <c r="AM1194" s="43" t="s">
        <v>311</v>
      </c>
      <c r="AN1194" s="328">
        <v>44896</v>
      </c>
      <c r="AO1194" s="82"/>
    </row>
    <row r="1195" spans="1:41" ht="15.6" hidden="1">
      <c r="A1195" s="43">
        <v>26</v>
      </c>
      <c r="B1195" s="43">
        <v>8446</v>
      </c>
      <c r="C1195" s="43" t="s">
        <v>1</v>
      </c>
      <c r="D1195" s="70" t="s">
        <v>2909</v>
      </c>
      <c r="E1195" s="103">
        <v>44890</v>
      </c>
      <c r="F1195" s="43" t="s">
        <v>38</v>
      </c>
      <c r="G1195" s="43">
        <v>3050</v>
      </c>
      <c r="H1195" s="167"/>
      <c r="I1195" s="152"/>
      <c r="J1195" s="358"/>
      <c r="K1195" s="178">
        <v>20601238111</v>
      </c>
      <c r="L1195" s="97" t="s">
        <v>3478</v>
      </c>
      <c r="M1195" s="265"/>
      <c r="N1195" s="70" t="s">
        <v>3480</v>
      </c>
      <c r="O1195" s="43" t="s">
        <v>68</v>
      </c>
      <c r="P1195" s="117">
        <v>5</v>
      </c>
      <c r="Q1195" s="117">
        <v>40</v>
      </c>
      <c r="R1195" s="42">
        <f t="shared" si="541"/>
        <v>200</v>
      </c>
      <c r="S1195" s="71" t="s">
        <v>1915</v>
      </c>
      <c r="T1195" s="133" t="str">
        <f t="shared" si="542"/>
        <v xml:space="preserve">  </v>
      </c>
      <c r="U1195" s="133">
        <f t="shared" si="534"/>
        <v>200</v>
      </c>
      <c r="V1195" s="133" t="str">
        <f t="shared" si="542"/>
        <v xml:space="preserve">  </v>
      </c>
      <c r="W1195" s="133"/>
      <c r="X1195" s="133"/>
      <c r="Y1195" s="133"/>
      <c r="Z1195" s="133" t="str">
        <f t="shared" si="542"/>
        <v xml:space="preserve">  </v>
      </c>
      <c r="AA1195" s="133" t="str">
        <f t="shared" si="542"/>
        <v xml:space="preserve">  </v>
      </c>
      <c r="AB1195" s="133" t="str">
        <f t="shared" si="542"/>
        <v xml:space="preserve">  </v>
      </c>
      <c r="AC1195" s="133" t="str">
        <f t="shared" si="542"/>
        <v xml:space="preserve">  </v>
      </c>
      <c r="AD1195" s="133" t="str">
        <f t="shared" si="542"/>
        <v xml:space="preserve">  </v>
      </c>
      <c r="AE1195" s="133"/>
      <c r="AF1195" s="133" t="str">
        <f t="shared" si="542"/>
        <v xml:space="preserve">  </v>
      </c>
      <c r="AG1195" s="133" t="str">
        <f t="shared" si="542"/>
        <v xml:space="preserve">  </v>
      </c>
      <c r="AH1195" s="133" t="str">
        <f t="shared" si="542"/>
        <v xml:space="preserve">  </v>
      </c>
      <c r="AI1195" s="183">
        <f t="shared" si="530"/>
        <v>200</v>
      </c>
      <c r="AJ1195" s="71"/>
      <c r="AK1195" s="43">
        <v>2763</v>
      </c>
      <c r="AL1195" s="42">
        <f t="shared" si="532"/>
        <v>200</v>
      </c>
      <c r="AM1195" s="43" t="s">
        <v>311</v>
      </c>
      <c r="AN1195" s="328">
        <v>44896</v>
      </c>
      <c r="AO1195" s="82"/>
    </row>
    <row r="1196" spans="1:41" ht="15.6" hidden="1">
      <c r="A1196" s="43">
        <v>27</v>
      </c>
      <c r="B1196" s="43">
        <v>8446</v>
      </c>
      <c r="C1196" s="43" t="s">
        <v>1</v>
      </c>
      <c r="D1196" s="70" t="s">
        <v>2909</v>
      </c>
      <c r="E1196" s="103">
        <v>44890</v>
      </c>
      <c r="F1196" s="43" t="s">
        <v>38</v>
      </c>
      <c r="G1196" s="43">
        <v>3050</v>
      </c>
      <c r="H1196" s="268"/>
      <c r="I1196" s="268"/>
      <c r="J1196" s="76"/>
      <c r="K1196" s="178">
        <v>20601238111</v>
      </c>
      <c r="L1196" s="97" t="s">
        <v>3478</v>
      </c>
      <c r="M1196" s="267"/>
      <c r="N1196" s="70" t="s">
        <v>3481</v>
      </c>
      <c r="O1196" s="43" t="s">
        <v>68</v>
      </c>
      <c r="P1196" s="122">
        <v>12</v>
      </c>
      <c r="Q1196" s="122">
        <v>45</v>
      </c>
      <c r="R1196" s="42">
        <f t="shared" si="541"/>
        <v>540</v>
      </c>
      <c r="S1196" s="71" t="s">
        <v>1915</v>
      </c>
      <c r="T1196" s="269" t="str">
        <f t="shared" si="542"/>
        <v xml:space="preserve">  </v>
      </c>
      <c r="U1196" s="133">
        <f t="shared" si="534"/>
        <v>540</v>
      </c>
      <c r="V1196" s="269" t="str">
        <f t="shared" si="542"/>
        <v xml:space="preserve">  </v>
      </c>
      <c r="W1196" s="269"/>
      <c r="X1196" s="269"/>
      <c r="Y1196" s="269"/>
      <c r="Z1196" s="269" t="str">
        <f t="shared" si="542"/>
        <v xml:space="preserve">  </v>
      </c>
      <c r="AA1196" s="269" t="str">
        <f t="shared" si="542"/>
        <v xml:space="preserve">  </v>
      </c>
      <c r="AB1196" s="269" t="str">
        <f t="shared" si="542"/>
        <v xml:space="preserve">  </v>
      </c>
      <c r="AC1196" s="269" t="str">
        <f t="shared" si="542"/>
        <v xml:space="preserve">  </v>
      </c>
      <c r="AD1196" s="269" t="str">
        <f t="shared" si="542"/>
        <v xml:space="preserve">  </v>
      </c>
      <c r="AE1196" s="269"/>
      <c r="AF1196" s="133" t="str">
        <f t="shared" si="542"/>
        <v xml:space="preserve">  </v>
      </c>
      <c r="AG1196" s="269" t="str">
        <f t="shared" si="542"/>
        <v xml:space="preserve">  </v>
      </c>
      <c r="AH1196" s="269" t="str">
        <f t="shared" si="542"/>
        <v xml:space="preserve">  </v>
      </c>
      <c r="AI1196" s="183">
        <f t="shared" si="530"/>
        <v>540</v>
      </c>
      <c r="AJ1196" s="268"/>
      <c r="AK1196" s="43">
        <v>2755</v>
      </c>
      <c r="AL1196" s="42">
        <f t="shared" si="532"/>
        <v>540</v>
      </c>
      <c r="AM1196" s="43" t="s">
        <v>311</v>
      </c>
      <c r="AN1196" s="328">
        <v>44896</v>
      </c>
      <c r="AO1196" s="82"/>
    </row>
    <row r="1197" spans="1:41" ht="15.6" hidden="1">
      <c r="A1197" s="43">
        <v>28</v>
      </c>
      <c r="B1197" s="43">
        <v>8446</v>
      </c>
      <c r="C1197" s="43" t="s">
        <v>1</v>
      </c>
      <c r="D1197" s="70" t="s">
        <v>2909</v>
      </c>
      <c r="E1197" s="103">
        <v>44890</v>
      </c>
      <c r="F1197" s="43" t="s">
        <v>38</v>
      </c>
      <c r="G1197" s="43">
        <v>3050</v>
      </c>
      <c r="H1197" s="43"/>
      <c r="I1197" s="43"/>
      <c r="J1197" s="56"/>
      <c r="K1197" s="178">
        <v>20601238111</v>
      </c>
      <c r="L1197" s="97" t="s">
        <v>3478</v>
      </c>
      <c r="M1197" s="216"/>
      <c r="N1197" s="70" t="s">
        <v>3482</v>
      </c>
      <c r="O1197" s="43" t="s">
        <v>68</v>
      </c>
      <c r="P1197" s="122">
        <v>5</v>
      </c>
      <c r="Q1197" s="122">
        <v>75</v>
      </c>
      <c r="R1197" s="42">
        <f t="shared" si="541"/>
        <v>375</v>
      </c>
      <c r="S1197" s="71" t="s">
        <v>1915</v>
      </c>
      <c r="T1197" s="133" t="str">
        <f t="shared" si="542"/>
        <v xml:space="preserve">  </v>
      </c>
      <c r="U1197" s="133">
        <f t="shared" si="534"/>
        <v>375</v>
      </c>
      <c r="V1197" s="133" t="str">
        <f t="shared" si="542"/>
        <v xml:space="preserve">  </v>
      </c>
      <c r="W1197" s="133"/>
      <c r="X1197" s="133"/>
      <c r="Y1197" s="133"/>
      <c r="Z1197" s="133" t="str">
        <f t="shared" si="542"/>
        <v xml:space="preserve">  </v>
      </c>
      <c r="AA1197" s="133" t="str">
        <f t="shared" si="542"/>
        <v xml:space="preserve">  </v>
      </c>
      <c r="AB1197" s="133" t="str">
        <f t="shared" si="542"/>
        <v xml:space="preserve">  </v>
      </c>
      <c r="AC1197" s="133" t="str">
        <f t="shared" si="542"/>
        <v xml:space="preserve">  </v>
      </c>
      <c r="AD1197" s="133" t="str">
        <f t="shared" si="542"/>
        <v xml:space="preserve">  </v>
      </c>
      <c r="AE1197" s="133"/>
      <c r="AF1197" s="133" t="str">
        <f t="shared" si="542"/>
        <v xml:space="preserve">  </v>
      </c>
      <c r="AG1197" s="133" t="str">
        <f t="shared" si="542"/>
        <v xml:space="preserve">  </v>
      </c>
      <c r="AH1197" s="133" t="str">
        <f t="shared" si="542"/>
        <v xml:space="preserve">  </v>
      </c>
      <c r="AI1197" s="183">
        <f t="shared" si="530"/>
        <v>375</v>
      </c>
      <c r="AJ1197" s="43"/>
      <c r="AK1197" s="43">
        <v>2755</v>
      </c>
      <c r="AL1197" s="42">
        <f t="shared" si="532"/>
        <v>375</v>
      </c>
      <c r="AM1197" s="43" t="s">
        <v>311</v>
      </c>
      <c r="AN1197" s="328">
        <v>44896</v>
      </c>
      <c r="AO1197" s="82"/>
    </row>
    <row r="1198" spans="1:41" ht="15.6" hidden="1">
      <c r="A1198" s="43">
        <v>29</v>
      </c>
      <c r="B1198" s="43">
        <v>8446</v>
      </c>
      <c r="C1198" s="43" t="s">
        <v>1</v>
      </c>
      <c r="D1198" s="70" t="s">
        <v>2909</v>
      </c>
      <c r="E1198" s="103">
        <v>44890</v>
      </c>
      <c r="F1198" s="43" t="s">
        <v>38</v>
      </c>
      <c r="G1198" s="43">
        <v>3050</v>
      </c>
      <c r="H1198" s="43"/>
      <c r="I1198" s="43"/>
      <c r="J1198" s="56"/>
      <c r="K1198" s="178">
        <v>20601238111</v>
      </c>
      <c r="L1198" s="97" t="s">
        <v>3478</v>
      </c>
      <c r="M1198" s="216"/>
      <c r="N1198" s="70" t="s">
        <v>3483</v>
      </c>
      <c r="O1198" s="43" t="s">
        <v>68</v>
      </c>
      <c r="P1198" s="122">
        <v>16</v>
      </c>
      <c r="Q1198" s="122">
        <v>65</v>
      </c>
      <c r="R1198" s="42">
        <f t="shared" si="541"/>
        <v>1040</v>
      </c>
      <c r="S1198" s="71" t="s">
        <v>1915</v>
      </c>
      <c r="T1198" s="133" t="str">
        <f t="shared" si="542"/>
        <v xml:space="preserve">  </v>
      </c>
      <c r="U1198" s="133">
        <f t="shared" si="534"/>
        <v>1040</v>
      </c>
      <c r="V1198" s="133" t="str">
        <f t="shared" si="542"/>
        <v xml:space="preserve">  </v>
      </c>
      <c r="W1198" s="133"/>
      <c r="X1198" s="133"/>
      <c r="Y1198" s="133"/>
      <c r="Z1198" s="133" t="str">
        <f t="shared" si="542"/>
        <v xml:space="preserve">  </v>
      </c>
      <c r="AA1198" s="133" t="str">
        <f t="shared" si="542"/>
        <v xml:space="preserve">  </v>
      </c>
      <c r="AB1198" s="133" t="str">
        <f t="shared" si="542"/>
        <v xml:space="preserve">  </v>
      </c>
      <c r="AC1198" s="133" t="str">
        <f t="shared" si="542"/>
        <v xml:space="preserve">  </v>
      </c>
      <c r="AD1198" s="133" t="str">
        <f t="shared" si="542"/>
        <v xml:space="preserve">  </v>
      </c>
      <c r="AE1198" s="133"/>
      <c r="AF1198" s="133" t="str">
        <f t="shared" si="542"/>
        <v xml:space="preserve">  </v>
      </c>
      <c r="AG1198" s="133" t="str">
        <f t="shared" si="542"/>
        <v xml:space="preserve">  </v>
      </c>
      <c r="AH1198" s="133" t="str">
        <f t="shared" si="542"/>
        <v xml:space="preserve">  </v>
      </c>
      <c r="AI1198" s="183">
        <f t="shared" si="530"/>
        <v>1040</v>
      </c>
      <c r="AJ1198" s="43"/>
      <c r="AK1198" s="43">
        <v>2755</v>
      </c>
      <c r="AL1198" s="42">
        <f t="shared" si="532"/>
        <v>1040</v>
      </c>
      <c r="AM1198" s="43" t="s">
        <v>311</v>
      </c>
      <c r="AN1198" s="328">
        <v>44896</v>
      </c>
      <c r="AO1198" s="82"/>
    </row>
    <row r="1199" spans="1:41" ht="15.6" hidden="1">
      <c r="A1199" s="43">
        <v>30</v>
      </c>
      <c r="B1199" s="43">
        <v>8446</v>
      </c>
      <c r="C1199" s="43" t="s">
        <v>1</v>
      </c>
      <c r="D1199" s="70" t="s">
        <v>2909</v>
      </c>
      <c r="E1199" s="103">
        <v>44890</v>
      </c>
      <c r="F1199" s="43" t="s">
        <v>38</v>
      </c>
      <c r="G1199" s="43">
        <v>3050</v>
      </c>
      <c r="H1199" s="43"/>
      <c r="I1199" s="43"/>
      <c r="J1199" s="56"/>
      <c r="K1199" s="178">
        <v>20601238111</v>
      </c>
      <c r="L1199" s="97" t="s">
        <v>3478</v>
      </c>
      <c r="M1199" s="216"/>
      <c r="N1199" s="70" t="s">
        <v>3484</v>
      </c>
      <c r="O1199" s="43" t="s">
        <v>68</v>
      </c>
      <c r="P1199" s="122">
        <v>95</v>
      </c>
      <c r="Q1199" s="122">
        <v>165</v>
      </c>
      <c r="R1199" s="42">
        <f t="shared" si="541"/>
        <v>15675</v>
      </c>
      <c r="S1199" s="71" t="s">
        <v>1915</v>
      </c>
      <c r="T1199" s="133" t="str">
        <f t="shared" si="542"/>
        <v xml:space="preserve">  </v>
      </c>
      <c r="U1199" s="133">
        <f t="shared" si="534"/>
        <v>15675</v>
      </c>
      <c r="V1199" s="133" t="str">
        <f t="shared" si="542"/>
        <v xml:space="preserve">  </v>
      </c>
      <c r="W1199" s="133"/>
      <c r="X1199" s="133"/>
      <c r="Y1199" s="133"/>
      <c r="Z1199" s="133" t="str">
        <f t="shared" si="542"/>
        <v xml:space="preserve">  </v>
      </c>
      <c r="AA1199" s="133" t="str">
        <f t="shared" si="542"/>
        <v xml:space="preserve">  </v>
      </c>
      <c r="AB1199" s="133" t="str">
        <f t="shared" si="542"/>
        <v xml:space="preserve">  </v>
      </c>
      <c r="AC1199" s="133" t="str">
        <f t="shared" si="542"/>
        <v xml:space="preserve">  </v>
      </c>
      <c r="AD1199" s="133" t="str">
        <f t="shared" si="542"/>
        <v xml:space="preserve">  </v>
      </c>
      <c r="AE1199" s="133"/>
      <c r="AF1199" s="133" t="str">
        <f t="shared" si="542"/>
        <v xml:space="preserve">  </v>
      </c>
      <c r="AG1199" s="133" t="str">
        <f t="shared" si="542"/>
        <v xml:space="preserve">  </v>
      </c>
      <c r="AH1199" s="133" t="str">
        <f t="shared" si="542"/>
        <v xml:space="preserve">  </v>
      </c>
      <c r="AI1199" s="183">
        <f t="shared" si="530"/>
        <v>15675</v>
      </c>
      <c r="AJ1199" s="43"/>
      <c r="AK1199" s="43">
        <v>2755</v>
      </c>
      <c r="AL1199" s="42">
        <f t="shared" si="532"/>
        <v>15675</v>
      </c>
      <c r="AM1199" s="43" t="s">
        <v>311</v>
      </c>
      <c r="AN1199" s="328">
        <v>44896</v>
      </c>
      <c r="AO1199" s="82"/>
    </row>
    <row r="1200" spans="1:41" ht="15.6" hidden="1">
      <c r="A1200" s="43">
        <v>31</v>
      </c>
      <c r="B1200" s="43">
        <v>8446</v>
      </c>
      <c r="C1200" s="43" t="s">
        <v>1</v>
      </c>
      <c r="D1200" s="70" t="s">
        <v>2909</v>
      </c>
      <c r="E1200" s="103">
        <v>44890</v>
      </c>
      <c r="F1200" s="43" t="s">
        <v>38</v>
      </c>
      <c r="G1200" s="43">
        <v>3050</v>
      </c>
      <c r="H1200" s="43"/>
      <c r="I1200" s="43"/>
      <c r="J1200" s="56"/>
      <c r="K1200" s="178">
        <v>20601238111</v>
      </c>
      <c r="L1200" s="97" t="s">
        <v>3478</v>
      </c>
      <c r="M1200" s="216"/>
      <c r="N1200" s="70" t="s">
        <v>3485</v>
      </c>
      <c r="O1200" s="43" t="s">
        <v>68</v>
      </c>
      <c r="P1200" s="122">
        <v>160</v>
      </c>
      <c r="Q1200" s="122">
        <v>86</v>
      </c>
      <c r="R1200" s="42">
        <f t="shared" si="541"/>
        <v>13760</v>
      </c>
      <c r="S1200" s="71" t="s">
        <v>1915</v>
      </c>
      <c r="T1200" s="133" t="str">
        <f t="shared" si="542"/>
        <v xml:space="preserve">  </v>
      </c>
      <c r="U1200" s="133">
        <f t="shared" si="534"/>
        <v>13760</v>
      </c>
      <c r="V1200" s="133" t="str">
        <f t="shared" si="542"/>
        <v xml:space="preserve">  </v>
      </c>
      <c r="W1200" s="133"/>
      <c r="X1200" s="133"/>
      <c r="Y1200" s="133"/>
      <c r="Z1200" s="133" t="str">
        <f t="shared" si="542"/>
        <v xml:space="preserve">  </v>
      </c>
      <c r="AA1200" s="133" t="str">
        <f t="shared" si="542"/>
        <v xml:space="preserve">  </v>
      </c>
      <c r="AB1200" s="133" t="str">
        <f t="shared" si="542"/>
        <v xml:space="preserve">  </v>
      </c>
      <c r="AC1200" s="133" t="str">
        <f t="shared" si="542"/>
        <v xml:space="preserve">  </v>
      </c>
      <c r="AD1200" s="133" t="str">
        <f t="shared" si="542"/>
        <v xml:space="preserve">  </v>
      </c>
      <c r="AE1200" s="133"/>
      <c r="AF1200" s="133" t="str">
        <f t="shared" si="542"/>
        <v xml:space="preserve">  </v>
      </c>
      <c r="AG1200" s="133" t="str">
        <f t="shared" si="542"/>
        <v xml:space="preserve">  </v>
      </c>
      <c r="AH1200" s="133" t="str">
        <f t="shared" si="542"/>
        <v xml:space="preserve">  </v>
      </c>
      <c r="AI1200" s="183">
        <f t="shared" si="530"/>
        <v>13760</v>
      </c>
      <c r="AJ1200" s="43"/>
      <c r="AK1200" s="43">
        <v>2755</v>
      </c>
      <c r="AL1200" s="42">
        <f t="shared" si="532"/>
        <v>13760</v>
      </c>
      <c r="AM1200" s="43" t="s">
        <v>311</v>
      </c>
      <c r="AN1200" s="328">
        <v>44896</v>
      </c>
      <c r="AO1200" s="82"/>
    </row>
    <row r="1201" spans="1:41" ht="15.6" hidden="1">
      <c r="A1201" s="43">
        <v>32</v>
      </c>
      <c r="B1201" s="43">
        <v>8446</v>
      </c>
      <c r="C1201" s="43" t="s">
        <v>1</v>
      </c>
      <c r="D1201" s="70" t="s">
        <v>2909</v>
      </c>
      <c r="E1201" s="103">
        <v>44890</v>
      </c>
      <c r="F1201" s="43" t="s">
        <v>38</v>
      </c>
      <c r="G1201" s="43">
        <v>3050</v>
      </c>
      <c r="H1201" s="43"/>
      <c r="I1201" s="43"/>
      <c r="J1201" s="56"/>
      <c r="K1201" s="178">
        <v>20601238111</v>
      </c>
      <c r="L1201" s="97" t="s">
        <v>3478</v>
      </c>
      <c r="M1201" s="216"/>
      <c r="N1201" s="70" t="s">
        <v>3486</v>
      </c>
      <c r="O1201" s="43" t="s">
        <v>68</v>
      </c>
      <c r="P1201" s="122">
        <v>12</v>
      </c>
      <c r="Q1201" s="122">
        <v>145</v>
      </c>
      <c r="R1201" s="42">
        <f t="shared" si="541"/>
        <v>1740</v>
      </c>
      <c r="S1201" s="71" t="s">
        <v>1915</v>
      </c>
      <c r="T1201" s="133" t="str">
        <f t="shared" si="542"/>
        <v xml:space="preserve">  </v>
      </c>
      <c r="U1201" s="133">
        <f t="shared" si="534"/>
        <v>1740</v>
      </c>
      <c r="V1201" s="133" t="str">
        <f t="shared" si="542"/>
        <v xml:space="preserve">  </v>
      </c>
      <c r="W1201" s="133"/>
      <c r="X1201" s="133"/>
      <c r="Y1201" s="133"/>
      <c r="Z1201" s="133" t="str">
        <f t="shared" si="542"/>
        <v xml:space="preserve">  </v>
      </c>
      <c r="AA1201" s="133" t="str">
        <f t="shared" si="542"/>
        <v xml:space="preserve">  </v>
      </c>
      <c r="AB1201" s="133" t="str">
        <f t="shared" si="542"/>
        <v xml:space="preserve">  </v>
      </c>
      <c r="AC1201" s="133" t="str">
        <f t="shared" si="542"/>
        <v xml:space="preserve">  </v>
      </c>
      <c r="AD1201" s="133" t="str">
        <f t="shared" si="542"/>
        <v xml:space="preserve">  </v>
      </c>
      <c r="AE1201" s="133"/>
      <c r="AF1201" s="133" t="str">
        <f t="shared" si="542"/>
        <v xml:space="preserve">  </v>
      </c>
      <c r="AG1201" s="133" t="str">
        <f t="shared" si="542"/>
        <v xml:space="preserve">  </v>
      </c>
      <c r="AH1201" s="133" t="str">
        <f t="shared" si="542"/>
        <v xml:space="preserve">  </v>
      </c>
      <c r="AI1201" s="183">
        <f t="shared" si="530"/>
        <v>1740</v>
      </c>
      <c r="AJ1201" s="43"/>
      <c r="AK1201" s="43">
        <v>2755</v>
      </c>
      <c r="AL1201" s="42">
        <f t="shared" si="532"/>
        <v>1740</v>
      </c>
      <c r="AM1201" s="43" t="s">
        <v>311</v>
      </c>
      <c r="AN1201" s="328">
        <v>44896</v>
      </c>
      <c r="AO1201" s="82"/>
    </row>
    <row r="1202" spans="1:41" ht="15.6" hidden="1">
      <c r="A1202" s="43">
        <v>33</v>
      </c>
      <c r="B1202" s="43">
        <v>7717</v>
      </c>
      <c r="C1202" s="43" t="s">
        <v>1</v>
      </c>
      <c r="D1202" s="70" t="s">
        <v>2909</v>
      </c>
      <c r="E1202" s="103">
        <v>44862</v>
      </c>
      <c r="F1202" s="43" t="s">
        <v>38</v>
      </c>
      <c r="G1202" s="43">
        <v>2826</v>
      </c>
      <c r="H1202" s="43"/>
      <c r="I1202" s="43"/>
      <c r="J1202" s="56"/>
      <c r="K1202" s="70">
        <v>10707721648</v>
      </c>
      <c r="L1202" s="70" t="s">
        <v>3490</v>
      </c>
      <c r="M1202" s="216"/>
      <c r="N1202" s="97" t="s">
        <v>3487</v>
      </c>
      <c r="O1202" s="43" t="s">
        <v>68</v>
      </c>
      <c r="P1202" s="122">
        <v>96</v>
      </c>
      <c r="Q1202" s="122">
        <v>5</v>
      </c>
      <c r="R1202" s="42">
        <f t="shared" si="541"/>
        <v>480</v>
      </c>
      <c r="S1202" s="71" t="s">
        <v>1915</v>
      </c>
      <c r="T1202" s="133" t="str">
        <f t="shared" si="542"/>
        <v xml:space="preserve">  </v>
      </c>
      <c r="U1202" s="133">
        <f t="shared" si="534"/>
        <v>480</v>
      </c>
      <c r="V1202" s="133" t="str">
        <f t="shared" si="542"/>
        <v xml:space="preserve">  </v>
      </c>
      <c r="W1202" s="133"/>
      <c r="X1202" s="133"/>
      <c r="Y1202" s="133"/>
      <c r="Z1202" s="133" t="str">
        <f t="shared" si="542"/>
        <v xml:space="preserve">  </v>
      </c>
      <c r="AA1202" s="133" t="str">
        <f t="shared" si="542"/>
        <v xml:space="preserve">  </v>
      </c>
      <c r="AB1202" s="133" t="str">
        <f t="shared" si="542"/>
        <v xml:space="preserve">  </v>
      </c>
      <c r="AC1202" s="133" t="str">
        <f t="shared" si="542"/>
        <v xml:space="preserve">  </v>
      </c>
      <c r="AD1202" s="133" t="str">
        <f t="shared" si="542"/>
        <v xml:space="preserve">  </v>
      </c>
      <c r="AE1202" s="133"/>
      <c r="AF1202" s="133" t="str">
        <f t="shared" si="542"/>
        <v xml:space="preserve">  </v>
      </c>
      <c r="AG1202" s="133" t="str">
        <f t="shared" si="542"/>
        <v xml:space="preserve">  </v>
      </c>
      <c r="AH1202" s="133" t="str">
        <f t="shared" si="542"/>
        <v xml:space="preserve">  </v>
      </c>
      <c r="AI1202" s="183">
        <f t="shared" si="530"/>
        <v>480</v>
      </c>
      <c r="AJ1202" s="43"/>
      <c r="AK1202" s="43">
        <v>2901</v>
      </c>
      <c r="AL1202" s="42">
        <f t="shared" si="532"/>
        <v>480</v>
      </c>
      <c r="AM1202" s="43" t="s">
        <v>311</v>
      </c>
      <c r="AN1202" s="328">
        <v>44896</v>
      </c>
      <c r="AO1202" s="82"/>
    </row>
    <row r="1203" spans="1:41" ht="15.6" hidden="1">
      <c r="A1203" s="43">
        <v>34</v>
      </c>
      <c r="B1203" s="43">
        <v>7717</v>
      </c>
      <c r="C1203" s="43" t="s">
        <v>1</v>
      </c>
      <c r="D1203" s="70" t="s">
        <v>2909</v>
      </c>
      <c r="E1203" s="103">
        <v>44862</v>
      </c>
      <c r="F1203" s="43" t="s">
        <v>38</v>
      </c>
      <c r="G1203" s="43">
        <v>2826</v>
      </c>
      <c r="H1203" s="43"/>
      <c r="I1203" s="43"/>
      <c r="J1203" s="56"/>
      <c r="K1203" s="70">
        <v>10707721648</v>
      </c>
      <c r="L1203" s="70" t="s">
        <v>3490</v>
      </c>
      <c r="M1203" s="216"/>
      <c r="N1203" s="97" t="s">
        <v>3488</v>
      </c>
      <c r="O1203" s="43" t="s">
        <v>68</v>
      </c>
      <c r="P1203" s="122">
        <v>96</v>
      </c>
      <c r="Q1203" s="122">
        <v>5</v>
      </c>
      <c r="R1203" s="42">
        <f t="shared" si="541"/>
        <v>480</v>
      </c>
      <c r="S1203" s="71" t="s">
        <v>1915</v>
      </c>
      <c r="T1203" s="133" t="str">
        <f t="shared" si="542"/>
        <v xml:space="preserve">  </v>
      </c>
      <c r="U1203" s="133">
        <f t="shared" si="534"/>
        <v>480</v>
      </c>
      <c r="V1203" s="133" t="str">
        <f t="shared" si="542"/>
        <v xml:space="preserve">  </v>
      </c>
      <c r="W1203" s="133"/>
      <c r="X1203" s="133"/>
      <c r="Y1203" s="133"/>
      <c r="Z1203" s="133" t="str">
        <f t="shared" si="542"/>
        <v xml:space="preserve">  </v>
      </c>
      <c r="AA1203" s="133" t="str">
        <f t="shared" si="542"/>
        <v xml:space="preserve">  </v>
      </c>
      <c r="AB1203" s="133" t="str">
        <f t="shared" si="542"/>
        <v xml:space="preserve">  </v>
      </c>
      <c r="AC1203" s="133" t="str">
        <f t="shared" si="542"/>
        <v xml:space="preserve">  </v>
      </c>
      <c r="AD1203" s="133" t="str">
        <f t="shared" si="542"/>
        <v xml:space="preserve">  </v>
      </c>
      <c r="AE1203" s="133"/>
      <c r="AF1203" s="133" t="str">
        <f t="shared" si="542"/>
        <v xml:space="preserve">  </v>
      </c>
      <c r="AG1203" s="133" t="str">
        <f t="shared" si="542"/>
        <v xml:space="preserve">  </v>
      </c>
      <c r="AH1203" s="133" t="str">
        <f t="shared" si="542"/>
        <v xml:space="preserve">  </v>
      </c>
      <c r="AI1203" s="183">
        <f t="shared" si="530"/>
        <v>480</v>
      </c>
      <c r="AJ1203" s="43"/>
      <c r="AK1203" s="43">
        <v>2901</v>
      </c>
      <c r="AL1203" s="42">
        <f t="shared" si="532"/>
        <v>480</v>
      </c>
      <c r="AM1203" s="43" t="s">
        <v>311</v>
      </c>
      <c r="AN1203" s="328">
        <v>44896</v>
      </c>
      <c r="AO1203" s="82"/>
    </row>
    <row r="1204" spans="1:41" ht="15.6" hidden="1">
      <c r="A1204" s="43">
        <v>35</v>
      </c>
      <c r="B1204" s="43">
        <v>7717</v>
      </c>
      <c r="C1204" s="43" t="s">
        <v>1</v>
      </c>
      <c r="D1204" s="70" t="s">
        <v>2909</v>
      </c>
      <c r="E1204" s="103">
        <v>44862</v>
      </c>
      <c r="F1204" s="43" t="s">
        <v>38</v>
      </c>
      <c r="G1204" s="43">
        <v>2826</v>
      </c>
      <c r="H1204" s="43"/>
      <c r="I1204" s="43"/>
      <c r="J1204" s="56"/>
      <c r="K1204" s="70">
        <v>10707721648</v>
      </c>
      <c r="L1204" s="70" t="s">
        <v>3490</v>
      </c>
      <c r="M1204" s="216"/>
      <c r="N1204" s="97" t="s">
        <v>3489</v>
      </c>
      <c r="O1204" s="43" t="s">
        <v>86</v>
      </c>
      <c r="P1204" s="122">
        <v>27</v>
      </c>
      <c r="Q1204" s="122">
        <v>55</v>
      </c>
      <c r="R1204" s="42">
        <f t="shared" si="541"/>
        <v>1485</v>
      </c>
      <c r="S1204" s="71" t="s">
        <v>1915</v>
      </c>
      <c r="T1204" s="133" t="str">
        <f t="shared" si="542"/>
        <v xml:space="preserve">  </v>
      </c>
      <c r="U1204" s="133">
        <f t="shared" si="534"/>
        <v>1485</v>
      </c>
      <c r="V1204" s="133" t="str">
        <f t="shared" si="542"/>
        <v xml:space="preserve">  </v>
      </c>
      <c r="W1204" s="133"/>
      <c r="X1204" s="133"/>
      <c r="Y1204" s="133"/>
      <c r="Z1204" s="133" t="str">
        <f t="shared" si="542"/>
        <v xml:space="preserve">  </v>
      </c>
      <c r="AA1204" s="133" t="str">
        <f t="shared" si="542"/>
        <v xml:space="preserve">  </v>
      </c>
      <c r="AB1204" s="133" t="str">
        <f t="shared" si="542"/>
        <v xml:space="preserve">  </v>
      </c>
      <c r="AC1204" s="133" t="str">
        <f t="shared" si="542"/>
        <v xml:space="preserve">  </v>
      </c>
      <c r="AD1204" s="133" t="str">
        <f t="shared" si="542"/>
        <v xml:space="preserve">  </v>
      </c>
      <c r="AE1204" s="133"/>
      <c r="AF1204" s="133" t="str">
        <f t="shared" si="542"/>
        <v xml:space="preserve">  </v>
      </c>
      <c r="AG1204" s="133" t="str">
        <f t="shared" si="542"/>
        <v xml:space="preserve">  </v>
      </c>
      <c r="AH1204" s="133" t="str">
        <f t="shared" si="542"/>
        <v xml:space="preserve">  </v>
      </c>
      <c r="AI1204" s="183">
        <f t="shared" si="530"/>
        <v>1485</v>
      </c>
      <c r="AJ1204" s="43"/>
      <c r="AK1204" s="43">
        <v>2901</v>
      </c>
      <c r="AL1204" s="42">
        <f t="shared" si="532"/>
        <v>1485</v>
      </c>
      <c r="AM1204" s="43" t="s">
        <v>311</v>
      </c>
      <c r="AN1204" s="328">
        <v>44896</v>
      </c>
      <c r="AO1204" s="82"/>
    </row>
    <row r="1205" spans="1:41" ht="15.6" hidden="1">
      <c r="A1205" s="43">
        <v>36</v>
      </c>
      <c r="B1205" s="43">
        <v>7717</v>
      </c>
      <c r="C1205" s="43" t="s">
        <v>1</v>
      </c>
      <c r="D1205" s="70" t="s">
        <v>2909</v>
      </c>
      <c r="E1205" s="103">
        <v>44862</v>
      </c>
      <c r="F1205" s="43" t="s">
        <v>38</v>
      </c>
      <c r="G1205" s="43">
        <v>2826</v>
      </c>
      <c r="H1205" s="43"/>
      <c r="I1205" s="43"/>
      <c r="J1205" s="56"/>
      <c r="K1205" s="70">
        <v>10707721648</v>
      </c>
      <c r="L1205" s="70" t="s">
        <v>3490</v>
      </c>
      <c r="M1205" s="216"/>
      <c r="N1205" s="97" t="s">
        <v>3491</v>
      </c>
      <c r="O1205" s="43" t="s">
        <v>68</v>
      </c>
      <c r="P1205" s="122">
        <v>28</v>
      </c>
      <c r="Q1205" s="122">
        <v>11.5</v>
      </c>
      <c r="R1205" s="42">
        <f t="shared" si="541"/>
        <v>322</v>
      </c>
      <c r="S1205" s="71" t="s">
        <v>1915</v>
      </c>
      <c r="T1205" s="133" t="str">
        <f t="shared" si="542"/>
        <v xml:space="preserve">  </v>
      </c>
      <c r="U1205" s="133">
        <f t="shared" si="534"/>
        <v>322</v>
      </c>
      <c r="V1205" s="133" t="str">
        <f t="shared" si="542"/>
        <v xml:space="preserve">  </v>
      </c>
      <c r="W1205" s="133"/>
      <c r="X1205" s="133"/>
      <c r="Y1205" s="133"/>
      <c r="Z1205" s="133" t="str">
        <f t="shared" si="542"/>
        <v xml:space="preserve">  </v>
      </c>
      <c r="AA1205" s="133" t="str">
        <f t="shared" si="542"/>
        <v xml:space="preserve">  </v>
      </c>
      <c r="AB1205" s="133" t="str">
        <f t="shared" si="542"/>
        <v xml:space="preserve">  </v>
      </c>
      <c r="AC1205" s="133" t="str">
        <f t="shared" si="542"/>
        <v xml:space="preserve">  </v>
      </c>
      <c r="AD1205" s="133" t="str">
        <f t="shared" si="542"/>
        <v xml:space="preserve">  </v>
      </c>
      <c r="AE1205" s="133"/>
      <c r="AF1205" s="133" t="str">
        <f t="shared" si="542"/>
        <v xml:space="preserve">  </v>
      </c>
      <c r="AG1205" s="133" t="str">
        <f t="shared" si="542"/>
        <v xml:space="preserve">  </v>
      </c>
      <c r="AH1205" s="133" t="str">
        <f t="shared" si="542"/>
        <v xml:space="preserve">  </v>
      </c>
      <c r="AI1205" s="183">
        <f t="shared" si="530"/>
        <v>322</v>
      </c>
      <c r="AJ1205" s="43"/>
      <c r="AK1205" s="43">
        <v>2901</v>
      </c>
      <c r="AL1205" s="42">
        <f t="shared" si="532"/>
        <v>322</v>
      </c>
      <c r="AM1205" s="43" t="s">
        <v>311</v>
      </c>
      <c r="AN1205" s="328">
        <v>44896</v>
      </c>
      <c r="AO1205" s="82"/>
    </row>
    <row r="1206" spans="1:41" ht="15.6" hidden="1">
      <c r="A1206" s="43">
        <v>37</v>
      </c>
      <c r="B1206" s="43">
        <v>7717</v>
      </c>
      <c r="C1206" s="43" t="s">
        <v>1</v>
      </c>
      <c r="D1206" s="70" t="s">
        <v>2909</v>
      </c>
      <c r="E1206" s="103">
        <v>44862</v>
      </c>
      <c r="F1206" s="43" t="s">
        <v>38</v>
      </c>
      <c r="G1206" s="43">
        <v>2826</v>
      </c>
      <c r="H1206" s="43"/>
      <c r="I1206" s="43"/>
      <c r="J1206" s="56"/>
      <c r="K1206" s="70">
        <v>10707721648</v>
      </c>
      <c r="L1206" s="70" t="s">
        <v>3490</v>
      </c>
      <c r="M1206" s="216"/>
      <c r="N1206" s="70" t="s">
        <v>3492</v>
      </c>
      <c r="O1206" s="43" t="s">
        <v>68</v>
      </c>
      <c r="P1206" s="122">
        <v>48</v>
      </c>
      <c r="Q1206" s="122">
        <v>25</v>
      </c>
      <c r="R1206" s="42">
        <f t="shared" si="541"/>
        <v>1200</v>
      </c>
      <c r="S1206" s="71" t="s">
        <v>1915</v>
      </c>
      <c r="T1206" s="133" t="str">
        <f t="shared" si="542"/>
        <v xml:space="preserve">  </v>
      </c>
      <c r="U1206" s="133">
        <f t="shared" si="534"/>
        <v>1200</v>
      </c>
      <c r="V1206" s="133" t="str">
        <f t="shared" si="542"/>
        <v xml:space="preserve">  </v>
      </c>
      <c r="W1206" s="133"/>
      <c r="X1206" s="133"/>
      <c r="Y1206" s="133"/>
      <c r="Z1206" s="133" t="str">
        <f t="shared" si="542"/>
        <v xml:space="preserve">  </v>
      </c>
      <c r="AA1206" s="133" t="str">
        <f t="shared" si="542"/>
        <v xml:space="preserve">  </v>
      </c>
      <c r="AB1206" s="133" t="str">
        <f t="shared" si="542"/>
        <v xml:space="preserve">  </v>
      </c>
      <c r="AC1206" s="133" t="str">
        <f t="shared" si="542"/>
        <v xml:space="preserve">  </v>
      </c>
      <c r="AD1206" s="133" t="str">
        <f t="shared" si="542"/>
        <v xml:space="preserve">  </v>
      </c>
      <c r="AE1206" s="133"/>
      <c r="AF1206" s="133" t="str">
        <f t="shared" si="542"/>
        <v xml:space="preserve">  </v>
      </c>
      <c r="AG1206" s="133" t="str">
        <f t="shared" si="542"/>
        <v xml:space="preserve">  </v>
      </c>
      <c r="AH1206" s="133" t="str">
        <f t="shared" si="542"/>
        <v xml:space="preserve">  </v>
      </c>
      <c r="AI1206" s="183">
        <f t="shared" si="530"/>
        <v>1200</v>
      </c>
      <c r="AJ1206" s="43"/>
      <c r="AK1206" s="43">
        <v>2901</v>
      </c>
      <c r="AL1206" s="42">
        <f t="shared" si="532"/>
        <v>1200</v>
      </c>
      <c r="AM1206" s="43" t="s">
        <v>311</v>
      </c>
      <c r="AN1206" s="328">
        <v>44896</v>
      </c>
      <c r="AO1206" s="82"/>
    </row>
    <row r="1207" spans="1:41" ht="15.6" hidden="1">
      <c r="A1207" s="43">
        <v>38</v>
      </c>
      <c r="B1207" s="43">
        <v>7717</v>
      </c>
      <c r="C1207" s="43" t="s">
        <v>1</v>
      </c>
      <c r="D1207" s="70" t="s">
        <v>2909</v>
      </c>
      <c r="E1207" s="103">
        <v>44862</v>
      </c>
      <c r="F1207" s="43" t="s">
        <v>38</v>
      </c>
      <c r="G1207" s="43">
        <v>2826</v>
      </c>
      <c r="H1207" s="43"/>
      <c r="I1207" s="43"/>
      <c r="J1207" s="56"/>
      <c r="K1207" s="70">
        <v>10707721648</v>
      </c>
      <c r="L1207" s="70" t="s">
        <v>3490</v>
      </c>
      <c r="M1207" s="216"/>
      <c r="N1207" s="70" t="s">
        <v>3493</v>
      </c>
      <c r="O1207" s="43" t="s">
        <v>68</v>
      </c>
      <c r="P1207" s="122">
        <v>48</v>
      </c>
      <c r="Q1207" s="122">
        <v>25</v>
      </c>
      <c r="R1207" s="42">
        <f t="shared" si="541"/>
        <v>1200</v>
      </c>
      <c r="S1207" s="71" t="s">
        <v>1915</v>
      </c>
      <c r="T1207" s="133" t="str">
        <f t="shared" si="542"/>
        <v xml:space="preserve">  </v>
      </c>
      <c r="U1207" s="133">
        <f t="shared" si="534"/>
        <v>1200</v>
      </c>
      <c r="V1207" s="133" t="str">
        <f t="shared" si="542"/>
        <v xml:space="preserve">  </v>
      </c>
      <c r="W1207" s="133"/>
      <c r="X1207" s="133"/>
      <c r="Y1207" s="133"/>
      <c r="Z1207" s="133" t="str">
        <f t="shared" si="542"/>
        <v xml:space="preserve">  </v>
      </c>
      <c r="AA1207" s="133" t="str">
        <f t="shared" si="542"/>
        <v xml:space="preserve">  </v>
      </c>
      <c r="AB1207" s="133" t="str">
        <f t="shared" si="542"/>
        <v xml:space="preserve">  </v>
      </c>
      <c r="AC1207" s="133" t="str">
        <f t="shared" si="542"/>
        <v xml:space="preserve">  </v>
      </c>
      <c r="AD1207" s="133" t="str">
        <f t="shared" si="542"/>
        <v xml:space="preserve">  </v>
      </c>
      <c r="AE1207" s="133"/>
      <c r="AF1207" s="133" t="str">
        <f t="shared" si="542"/>
        <v xml:space="preserve">  </v>
      </c>
      <c r="AG1207" s="133" t="str">
        <f t="shared" si="542"/>
        <v xml:space="preserve">  </v>
      </c>
      <c r="AH1207" s="133" t="str">
        <f t="shared" si="542"/>
        <v xml:space="preserve">  </v>
      </c>
      <c r="AI1207" s="183">
        <f t="shared" si="530"/>
        <v>1200</v>
      </c>
      <c r="AJ1207" s="43"/>
      <c r="AK1207" s="43">
        <v>2901</v>
      </c>
      <c r="AL1207" s="42">
        <f t="shared" si="532"/>
        <v>1200</v>
      </c>
      <c r="AM1207" s="43" t="s">
        <v>311</v>
      </c>
      <c r="AN1207" s="328">
        <v>44896</v>
      </c>
      <c r="AO1207" s="82"/>
    </row>
    <row r="1208" spans="1:41" ht="15.6" hidden="1">
      <c r="A1208" s="43">
        <v>39</v>
      </c>
      <c r="B1208" s="43">
        <v>7717</v>
      </c>
      <c r="C1208" s="43" t="s">
        <v>1</v>
      </c>
      <c r="D1208" s="70" t="s">
        <v>2909</v>
      </c>
      <c r="E1208" s="103">
        <v>44862</v>
      </c>
      <c r="F1208" s="43" t="s">
        <v>38</v>
      </c>
      <c r="G1208" s="43">
        <v>2826</v>
      </c>
      <c r="H1208" s="43"/>
      <c r="I1208" s="43"/>
      <c r="J1208" s="56"/>
      <c r="K1208" s="70">
        <v>10707721648</v>
      </c>
      <c r="L1208" s="70" t="s">
        <v>3490</v>
      </c>
      <c r="M1208" s="216"/>
      <c r="N1208" s="70" t="s">
        <v>3494</v>
      </c>
      <c r="O1208" s="43" t="s">
        <v>68</v>
      </c>
      <c r="P1208" s="122">
        <v>8</v>
      </c>
      <c r="Q1208" s="122">
        <v>100</v>
      </c>
      <c r="R1208" s="42">
        <f t="shared" si="541"/>
        <v>800</v>
      </c>
      <c r="S1208" s="71" t="s">
        <v>1915</v>
      </c>
      <c r="T1208" s="133" t="str">
        <f t="shared" si="542"/>
        <v xml:space="preserve">  </v>
      </c>
      <c r="U1208" s="133">
        <f t="shared" si="534"/>
        <v>800</v>
      </c>
      <c r="V1208" s="133" t="str">
        <f t="shared" si="542"/>
        <v xml:space="preserve">  </v>
      </c>
      <c r="W1208" s="133"/>
      <c r="X1208" s="133"/>
      <c r="Y1208" s="133"/>
      <c r="Z1208" s="133" t="str">
        <f t="shared" si="542"/>
        <v xml:space="preserve">  </v>
      </c>
      <c r="AA1208" s="133" t="str">
        <f t="shared" si="542"/>
        <v xml:space="preserve">  </v>
      </c>
      <c r="AB1208" s="133" t="str">
        <f t="shared" si="542"/>
        <v xml:space="preserve">  </v>
      </c>
      <c r="AC1208" s="133" t="str">
        <f t="shared" si="542"/>
        <v xml:space="preserve">  </v>
      </c>
      <c r="AD1208" s="133" t="str">
        <f t="shared" si="542"/>
        <v xml:space="preserve">  </v>
      </c>
      <c r="AE1208" s="133"/>
      <c r="AF1208" s="133" t="str">
        <f t="shared" si="542"/>
        <v xml:space="preserve">  </v>
      </c>
      <c r="AG1208" s="133" t="str">
        <f t="shared" si="542"/>
        <v xml:space="preserve">  </v>
      </c>
      <c r="AH1208" s="133" t="str">
        <f t="shared" si="542"/>
        <v xml:space="preserve">  </v>
      </c>
      <c r="AI1208" s="183">
        <f t="shared" si="530"/>
        <v>800</v>
      </c>
      <c r="AJ1208" s="43"/>
      <c r="AK1208" s="43">
        <v>2901</v>
      </c>
      <c r="AL1208" s="42">
        <f t="shared" si="532"/>
        <v>800</v>
      </c>
      <c r="AM1208" s="43" t="s">
        <v>311</v>
      </c>
      <c r="AN1208" s="328">
        <v>44896</v>
      </c>
      <c r="AO1208" s="82"/>
    </row>
    <row r="1209" spans="1:41" ht="15.6" hidden="1">
      <c r="A1209" s="43">
        <v>40</v>
      </c>
      <c r="B1209" s="43">
        <v>7717</v>
      </c>
      <c r="C1209" s="43" t="s">
        <v>1</v>
      </c>
      <c r="D1209" s="70" t="s">
        <v>2909</v>
      </c>
      <c r="E1209" s="103">
        <v>44862</v>
      </c>
      <c r="F1209" s="43" t="s">
        <v>38</v>
      </c>
      <c r="G1209" s="43">
        <v>2826</v>
      </c>
      <c r="H1209" s="43"/>
      <c r="I1209" s="43"/>
      <c r="J1209" s="56"/>
      <c r="K1209" s="70">
        <v>10707721648</v>
      </c>
      <c r="L1209" s="70" t="s">
        <v>3490</v>
      </c>
      <c r="M1209" s="267"/>
      <c r="N1209" s="70" t="s">
        <v>3495</v>
      </c>
      <c r="O1209" s="43" t="s">
        <v>68</v>
      </c>
      <c r="P1209" s="122">
        <v>8</v>
      </c>
      <c r="Q1209" s="122">
        <v>78</v>
      </c>
      <c r="R1209" s="42">
        <f t="shared" si="541"/>
        <v>624</v>
      </c>
      <c r="S1209" s="71" t="s">
        <v>1915</v>
      </c>
      <c r="T1209" s="269" t="str">
        <f t="shared" si="542"/>
        <v xml:space="preserve">  </v>
      </c>
      <c r="U1209" s="133">
        <f t="shared" si="534"/>
        <v>624</v>
      </c>
      <c r="V1209" s="269" t="str">
        <f t="shared" si="542"/>
        <v xml:space="preserve">  </v>
      </c>
      <c r="W1209" s="269"/>
      <c r="X1209" s="269"/>
      <c r="Y1209" s="269"/>
      <c r="Z1209" s="269" t="str">
        <f t="shared" si="542"/>
        <v xml:space="preserve">  </v>
      </c>
      <c r="AA1209" s="269" t="str">
        <f t="shared" si="542"/>
        <v xml:space="preserve">  </v>
      </c>
      <c r="AB1209" s="269" t="str">
        <f t="shared" si="542"/>
        <v xml:space="preserve">  </v>
      </c>
      <c r="AC1209" s="269" t="str">
        <f t="shared" si="542"/>
        <v xml:space="preserve">  </v>
      </c>
      <c r="AD1209" s="269" t="str">
        <f t="shared" si="542"/>
        <v xml:space="preserve">  </v>
      </c>
      <c r="AE1209" s="269"/>
      <c r="AF1209" s="133" t="str">
        <f t="shared" si="542"/>
        <v xml:space="preserve">  </v>
      </c>
      <c r="AG1209" s="269" t="str">
        <f t="shared" si="542"/>
        <v xml:space="preserve">  </v>
      </c>
      <c r="AH1209" s="269" t="str">
        <f t="shared" si="542"/>
        <v xml:space="preserve">  </v>
      </c>
      <c r="AI1209" s="183">
        <f t="shared" si="530"/>
        <v>624</v>
      </c>
      <c r="AJ1209" s="268"/>
      <c r="AK1209" s="43">
        <v>2901</v>
      </c>
      <c r="AL1209" s="42">
        <f t="shared" si="532"/>
        <v>624</v>
      </c>
      <c r="AM1209" s="43" t="s">
        <v>311</v>
      </c>
      <c r="AN1209" s="328">
        <v>44896</v>
      </c>
      <c r="AO1209" s="82"/>
    </row>
    <row r="1210" spans="1:41" ht="15.6" hidden="1">
      <c r="A1210" s="43">
        <v>41</v>
      </c>
      <c r="B1210" s="43">
        <v>7717</v>
      </c>
      <c r="C1210" s="43" t="s">
        <v>1</v>
      </c>
      <c r="D1210" s="70" t="s">
        <v>2909</v>
      </c>
      <c r="E1210" s="103">
        <v>44862</v>
      </c>
      <c r="F1210" s="43" t="s">
        <v>38</v>
      </c>
      <c r="G1210" s="43">
        <v>2826</v>
      </c>
      <c r="H1210" s="43"/>
      <c r="I1210" s="43"/>
      <c r="J1210" s="56"/>
      <c r="K1210" s="70">
        <v>10707721648</v>
      </c>
      <c r="L1210" s="70" t="s">
        <v>3490</v>
      </c>
      <c r="M1210" s="216"/>
      <c r="N1210" s="70" t="s">
        <v>3496</v>
      </c>
      <c r="O1210" s="43" t="s">
        <v>68</v>
      </c>
      <c r="P1210" s="122">
        <v>4</v>
      </c>
      <c r="Q1210" s="122">
        <v>120</v>
      </c>
      <c r="R1210" s="42">
        <f t="shared" si="541"/>
        <v>480</v>
      </c>
      <c r="S1210" s="71" t="s">
        <v>1915</v>
      </c>
      <c r="T1210" s="133" t="str">
        <f t="shared" si="542"/>
        <v xml:space="preserve">  </v>
      </c>
      <c r="U1210" s="133">
        <f t="shared" si="534"/>
        <v>480</v>
      </c>
      <c r="V1210" s="133" t="str">
        <f t="shared" si="542"/>
        <v xml:space="preserve">  </v>
      </c>
      <c r="W1210" s="133"/>
      <c r="X1210" s="133"/>
      <c r="Y1210" s="133"/>
      <c r="Z1210" s="133" t="str">
        <f t="shared" si="542"/>
        <v xml:space="preserve">  </v>
      </c>
      <c r="AA1210" s="133" t="str">
        <f t="shared" si="542"/>
        <v xml:space="preserve">  </v>
      </c>
      <c r="AB1210" s="133" t="str">
        <f t="shared" si="542"/>
        <v xml:space="preserve">  </v>
      </c>
      <c r="AC1210" s="133" t="str">
        <f t="shared" si="542"/>
        <v xml:space="preserve">  </v>
      </c>
      <c r="AD1210" s="133" t="str">
        <f t="shared" si="542"/>
        <v xml:space="preserve">  </v>
      </c>
      <c r="AE1210" s="133"/>
      <c r="AF1210" s="133" t="str">
        <f t="shared" si="542"/>
        <v xml:space="preserve">  </v>
      </c>
      <c r="AG1210" s="133" t="str">
        <f t="shared" si="542"/>
        <v xml:space="preserve">  </v>
      </c>
      <c r="AH1210" s="133" t="str">
        <f t="shared" si="542"/>
        <v xml:space="preserve">  </v>
      </c>
      <c r="AI1210" s="183">
        <f t="shared" si="530"/>
        <v>480</v>
      </c>
      <c r="AJ1210" s="43"/>
      <c r="AK1210" s="43">
        <v>2901</v>
      </c>
      <c r="AL1210" s="42">
        <f t="shared" si="532"/>
        <v>480</v>
      </c>
      <c r="AM1210" s="43" t="s">
        <v>311</v>
      </c>
      <c r="AN1210" s="328">
        <v>44896</v>
      </c>
      <c r="AO1210" s="82"/>
    </row>
    <row r="1211" spans="1:41" ht="15.6" hidden="1">
      <c r="A1211" s="43">
        <v>42</v>
      </c>
      <c r="B1211" s="43">
        <v>7717</v>
      </c>
      <c r="C1211" s="43" t="s">
        <v>1</v>
      </c>
      <c r="D1211" s="70" t="s">
        <v>2909</v>
      </c>
      <c r="E1211" s="103">
        <v>44862</v>
      </c>
      <c r="F1211" s="43" t="s">
        <v>38</v>
      </c>
      <c r="G1211" s="43">
        <v>2826</v>
      </c>
      <c r="H1211" s="43"/>
      <c r="I1211" s="43"/>
      <c r="J1211" s="56"/>
      <c r="K1211" s="70">
        <v>10707721648</v>
      </c>
      <c r="L1211" s="70" t="s">
        <v>3490</v>
      </c>
      <c r="M1211" s="216"/>
      <c r="N1211" s="70" t="s">
        <v>3497</v>
      </c>
      <c r="O1211" s="43" t="s">
        <v>68</v>
      </c>
      <c r="P1211" s="122">
        <v>4</v>
      </c>
      <c r="Q1211" s="122">
        <v>120</v>
      </c>
      <c r="R1211" s="42">
        <f t="shared" si="541"/>
        <v>480</v>
      </c>
      <c r="S1211" s="71" t="s">
        <v>1915</v>
      </c>
      <c r="T1211" s="133" t="str">
        <f t="shared" si="542"/>
        <v xml:space="preserve">  </v>
      </c>
      <c r="U1211" s="133">
        <f t="shared" si="534"/>
        <v>480</v>
      </c>
      <c r="V1211" s="133" t="str">
        <f t="shared" si="542"/>
        <v xml:space="preserve">  </v>
      </c>
      <c r="W1211" s="133"/>
      <c r="X1211" s="133"/>
      <c r="Y1211" s="133"/>
      <c r="Z1211" s="133" t="str">
        <f t="shared" si="542"/>
        <v xml:space="preserve">  </v>
      </c>
      <c r="AA1211" s="133" t="str">
        <f t="shared" si="542"/>
        <v xml:space="preserve">  </v>
      </c>
      <c r="AB1211" s="133" t="str">
        <f t="shared" si="542"/>
        <v xml:space="preserve">  </v>
      </c>
      <c r="AC1211" s="133" t="str">
        <f t="shared" si="542"/>
        <v xml:space="preserve">  </v>
      </c>
      <c r="AD1211" s="133" t="str">
        <f t="shared" si="542"/>
        <v xml:space="preserve">  </v>
      </c>
      <c r="AE1211" s="133"/>
      <c r="AF1211" s="133" t="str">
        <f t="shared" si="542"/>
        <v xml:space="preserve">  </v>
      </c>
      <c r="AG1211" s="133" t="str">
        <f t="shared" si="542"/>
        <v xml:space="preserve">  </v>
      </c>
      <c r="AH1211" s="133" t="str">
        <f t="shared" si="542"/>
        <v xml:space="preserve">  </v>
      </c>
      <c r="AI1211" s="183">
        <f t="shared" si="530"/>
        <v>480</v>
      </c>
      <c r="AJ1211" s="43"/>
      <c r="AK1211" s="43">
        <v>2901</v>
      </c>
      <c r="AL1211" s="42">
        <f t="shared" si="532"/>
        <v>480</v>
      </c>
      <c r="AM1211" s="43" t="s">
        <v>311</v>
      </c>
      <c r="AN1211" s="328">
        <v>44896</v>
      </c>
      <c r="AO1211" s="82"/>
    </row>
    <row r="1212" spans="1:41" ht="15.6" hidden="1">
      <c r="A1212" s="43">
        <v>43</v>
      </c>
      <c r="B1212" s="43">
        <v>7717</v>
      </c>
      <c r="C1212" s="43" t="s">
        <v>1</v>
      </c>
      <c r="D1212" s="70" t="s">
        <v>2909</v>
      </c>
      <c r="E1212" s="103">
        <v>44862</v>
      </c>
      <c r="F1212" s="43" t="s">
        <v>38</v>
      </c>
      <c r="G1212" s="43">
        <v>2826</v>
      </c>
      <c r="H1212" s="43"/>
      <c r="I1212" s="43"/>
      <c r="J1212" s="56"/>
      <c r="K1212" s="70">
        <v>10707721648</v>
      </c>
      <c r="L1212" s="70" t="s">
        <v>3490</v>
      </c>
      <c r="M1212" s="216"/>
      <c r="N1212" s="70" t="s">
        <v>3498</v>
      </c>
      <c r="O1212" s="43" t="s">
        <v>68</v>
      </c>
      <c r="P1212" s="122">
        <v>8</v>
      </c>
      <c r="Q1212" s="122">
        <v>100</v>
      </c>
      <c r="R1212" s="42">
        <f t="shared" si="541"/>
        <v>800</v>
      </c>
      <c r="S1212" s="71" t="s">
        <v>1915</v>
      </c>
      <c r="T1212" s="133" t="str">
        <f t="shared" si="542"/>
        <v xml:space="preserve">  </v>
      </c>
      <c r="U1212" s="133">
        <f t="shared" si="534"/>
        <v>800</v>
      </c>
      <c r="V1212" s="133" t="str">
        <f t="shared" si="542"/>
        <v xml:space="preserve">  </v>
      </c>
      <c r="W1212" s="133"/>
      <c r="X1212" s="133"/>
      <c r="Y1212" s="133"/>
      <c r="Z1212" s="133" t="str">
        <f t="shared" si="542"/>
        <v xml:space="preserve">  </v>
      </c>
      <c r="AA1212" s="133" t="str">
        <f t="shared" si="542"/>
        <v xml:space="preserve">  </v>
      </c>
      <c r="AB1212" s="133" t="str">
        <f t="shared" si="542"/>
        <v xml:space="preserve">  </v>
      </c>
      <c r="AC1212" s="133" t="str">
        <f t="shared" si="542"/>
        <v xml:space="preserve">  </v>
      </c>
      <c r="AD1212" s="133" t="str">
        <f t="shared" si="542"/>
        <v xml:space="preserve">  </v>
      </c>
      <c r="AE1212" s="133"/>
      <c r="AF1212" s="133" t="str">
        <f t="shared" si="542"/>
        <v xml:space="preserve">  </v>
      </c>
      <c r="AG1212" s="133" t="str">
        <f t="shared" si="542"/>
        <v xml:space="preserve">  </v>
      </c>
      <c r="AH1212" s="133" t="str">
        <f t="shared" si="542"/>
        <v xml:space="preserve">  </v>
      </c>
      <c r="AI1212" s="183">
        <f t="shared" si="530"/>
        <v>800</v>
      </c>
      <c r="AJ1212" s="43"/>
      <c r="AK1212" s="43">
        <v>2901</v>
      </c>
      <c r="AL1212" s="42">
        <f t="shared" si="532"/>
        <v>800</v>
      </c>
      <c r="AM1212" s="43" t="s">
        <v>311</v>
      </c>
      <c r="AN1212" s="328">
        <v>44896</v>
      </c>
      <c r="AO1212" s="82"/>
    </row>
    <row r="1213" spans="1:41" ht="15.6" hidden="1">
      <c r="A1213" s="43">
        <v>44</v>
      </c>
      <c r="B1213" s="43">
        <v>7717</v>
      </c>
      <c r="C1213" s="43" t="s">
        <v>1</v>
      </c>
      <c r="D1213" s="70" t="s">
        <v>2909</v>
      </c>
      <c r="E1213" s="103">
        <v>44862</v>
      </c>
      <c r="F1213" s="43" t="s">
        <v>38</v>
      </c>
      <c r="G1213" s="43">
        <v>2826</v>
      </c>
      <c r="H1213" s="43"/>
      <c r="I1213" s="43"/>
      <c r="J1213" s="56"/>
      <c r="K1213" s="70">
        <v>10707721648</v>
      </c>
      <c r="L1213" s="70" t="s">
        <v>3490</v>
      </c>
      <c r="M1213" s="216"/>
      <c r="N1213" s="70" t="s">
        <v>3499</v>
      </c>
      <c r="O1213" s="43" t="s">
        <v>68</v>
      </c>
      <c r="P1213" s="122">
        <v>8</v>
      </c>
      <c r="Q1213" s="122">
        <v>120</v>
      </c>
      <c r="R1213" s="42">
        <f t="shared" si="541"/>
        <v>960</v>
      </c>
      <c r="S1213" s="71" t="s">
        <v>1915</v>
      </c>
      <c r="T1213" s="133" t="str">
        <f t="shared" si="542"/>
        <v xml:space="preserve">  </v>
      </c>
      <c r="U1213" s="133">
        <f t="shared" si="534"/>
        <v>960</v>
      </c>
      <c r="V1213" s="133" t="str">
        <f t="shared" si="542"/>
        <v xml:space="preserve">  </v>
      </c>
      <c r="W1213" s="133"/>
      <c r="X1213" s="133"/>
      <c r="Y1213" s="133"/>
      <c r="Z1213" s="133" t="str">
        <f t="shared" si="542"/>
        <v xml:space="preserve">  </v>
      </c>
      <c r="AA1213" s="133" t="str">
        <f t="shared" si="542"/>
        <v xml:space="preserve">  </v>
      </c>
      <c r="AB1213" s="133" t="str">
        <f t="shared" si="542"/>
        <v xml:space="preserve">  </v>
      </c>
      <c r="AC1213" s="133" t="str">
        <f t="shared" si="542"/>
        <v xml:space="preserve">  </v>
      </c>
      <c r="AD1213" s="133" t="str">
        <f t="shared" si="542"/>
        <v xml:space="preserve">  </v>
      </c>
      <c r="AE1213" s="133"/>
      <c r="AF1213" s="133" t="str">
        <f t="shared" si="542"/>
        <v xml:space="preserve">  </v>
      </c>
      <c r="AG1213" s="133" t="str">
        <f t="shared" si="542"/>
        <v xml:space="preserve">  </v>
      </c>
      <c r="AH1213" s="133" t="str">
        <f t="shared" si="542"/>
        <v xml:space="preserve">  </v>
      </c>
      <c r="AI1213" s="183">
        <f t="shared" si="530"/>
        <v>960</v>
      </c>
      <c r="AJ1213" s="43"/>
      <c r="AK1213" s="43">
        <v>2901</v>
      </c>
      <c r="AL1213" s="42">
        <f t="shared" si="532"/>
        <v>960</v>
      </c>
      <c r="AM1213" s="43" t="s">
        <v>311</v>
      </c>
      <c r="AN1213" s="328">
        <v>44896</v>
      </c>
      <c r="AO1213" s="82"/>
    </row>
    <row r="1214" spans="1:41" ht="15.6" hidden="1">
      <c r="A1214" s="43">
        <v>45</v>
      </c>
      <c r="B1214" s="43">
        <v>7717</v>
      </c>
      <c r="C1214" s="43" t="s">
        <v>1</v>
      </c>
      <c r="D1214" s="70" t="s">
        <v>2909</v>
      </c>
      <c r="E1214" s="103">
        <v>44862</v>
      </c>
      <c r="F1214" s="43" t="s">
        <v>38</v>
      </c>
      <c r="G1214" s="43">
        <v>2826</v>
      </c>
      <c r="H1214" s="43"/>
      <c r="I1214" s="43"/>
      <c r="J1214" s="56"/>
      <c r="K1214" s="70">
        <v>10707721648</v>
      </c>
      <c r="L1214" s="70" t="s">
        <v>3490</v>
      </c>
      <c r="M1214" s="216"/>
      <c r="N1214" s="70" t="s">
        <v>3500</v>
      </c>
      <c r="O1214" s="43" t="s">
        <v>68</v>
      </c>
      <c r="P1214" s="122">
        <v>96</v>
      </c>
      <c r="Q1214" s="122">
        <v>4.2</v>
      </c>
      <c r="R1214" s="42">
        <f t="shared" si="541"/>
        <v>403.20000000000005</v>
      </c>
      <c r="S1214" s="71" t="s">
        <v>1915</v>
      </c>
      <c r="T1214" s="133" t="str">
        <f t="shared" si="542"/>
        <v xml:space="preserve">  </v>
      </c>
      <c r="U1214" s="133">
        <f t="shared" si="534"/>
        <v>403.20000000000005</v>
      </c>
      <c r="V1214" s="133" t="str">
        <f t="shared" si="542"/>
        <v xml:space="preserve">  </v>
      </c>
      <c r="W1214" s="133"/>
      <c r="X1214" s="133"/>
      <c r="Y1214" s="133"/>
      <c r="Z1214" s="133" t="str">
        <f t="shared" si="542"/>
        <v xml:space="preserve">  </v>
      </c>
      <c r="AA1214" s="133" t="str">
        <f t="shared" si="542"/>
        <v xml:space="preserve">  </v>
      </c>
      <c r="AB1214" s="133" t="str">
        <f t="shared" si="542"/>
        <v xml:space="preserve">  </v>
      </c>
      <c r="AC1214" s="133" t="str">
        <f t="shared" si="542"/>
        <v xml:space="preserve">  </v>
      </c>
      <c r="AD1214" s="133" t="str">
        <f t="shared" si="542"/>
        <v xml:space="preserve">  </v>
      </c>
      <c r="AE1214" s="133"/>
      <c r="AF1214" s="133" t="str">
        <f t="shared" si="542"/>
        <v xml:space="preserve">  </v>
      </c>
      <c r="AG1214" s="133" t="str">
        <f t="shared" si="542"/>
        <v xml:space="preserve">  </v>
      </c>
      <c r="AH1214" s="133" t="str">
        <f t="shared" si="542"/>
        <v xml:space="preserve">  </v>
      </c>
      <c r="AI1214" s="183">
        <f t="shared" si="530"/>
        <v>403.20000000000005</v>
      </c>
      <c r="AJ1214" s="43"/>
      <c r="AK1214" s="43">
        <v>2901</v>
      </c>
      <c r="AL1214" s="42">
        <f t="shared" si="532"/>
        <v>403.20000000000005</v>
      </c>
      <c r="AM1214" s="43" t="s">
        <v>311</v>
      </c>
      <c r="AN1214" s="328">
        <v>44896</v>
      </c>
      <c r="AO1214" s="82"/>
    </row>
    <row r="1215" spans="1:41" ht="15.6" hidden="1">
      <c r="A1215" s="43">
        <v>46</v>
      </c>
      <c r="B1215" s="43">
        <v>7717</v>
      </c>
      <c r="C1215" s="43" t="s">
        <v>1</v>
      </c>
      <c r="D1215" s="70" t="s">
        <v>2909</v>
      </c>
      <c r="E1215" s="103">
        <v>44862</v>
      </c>
      <c r="F1215" s="43" t="s">
        <v>38</v>
      </c>
      <c r="G1215" s="43">
        <v>2826</v>
      </c>
      <c r="H1215" s="43"/>
      <c r="I1215" s="43"/>
      <c r="J1215" s="56"/>
      <c r="K1215" s="70">
        <v>10707721648</v>
      </c>
      <c r="L1215" s="70" t="s">
        <v>3490</v>
      </c>
      <c r="M1215" s="216"/>
      <c r="N1215" s="70" t="s">
        <v>3501</v>
      </c>
      <c r="O1215" s="43" t="s">
        <v>68</v>
      </c>
      <c r="P1215" s="117">
        <v>96</v>
      </c>
      <c r="Q1215" s="117">
        <v>4.2</v>
      </c>
      <c r="R1215" s="272">
        <f t="shared" si="541"/>
        <v>403.20000000000005</v>
      </c>
      <c r="S1215" s="71" t="s">
        <v>1915</v>
      </c>
      <c r="T1215" s="133" t="str">
        <f t="shared" ref="T1215:AH1218" si="543">IF($S1215=T$15,$R1215,"  ")</f>
        <v xml:space="preserve">  </v>
      </c>
      <c r="U1215" s="133">
        <f t="shared" si="534"/>
        <v>403.20000000000005</v>
      </c>
      <c r="V1215" s="133" t="str">
        <f t="shared" si="543"/>
        <v xml:space="preserve">  </v>
      </c>
      <c r="W1215" s="133"/>
      <c r="X1215" s="133"/>
      <c r="Y1215" s="133"/>
      <c r="Z1215" s="133" t="str">
        <f t="shared" si="543"/>
        <v xml:space="preserve">  </v>
      </c>
      <c r="AA1215" s="133" t="str">
        <f t="shared" si="543"/>
        <v xml:space="preserve">  </v>
      </c>
      <c r="AB1215" s="133" t="str">
        <f t="shared" si="543"/>
        <v xml:space="preserve">  </v>
      </c>
      <c r="AC1215" s="133" t="str">
        <f t="shared" si="543"/>
        <v xml:space="preserve">  </v>
      </c>
      <c r="AD1215" s="133" t="str">
        <f t="shared" si="543"/>
        <v xml:space="preserve">  </v>
      </c>
      <c r="AE1215" s="133"/>
      <c r="AF1215" s="133" t="str">
        <f t="shared" si="543"/>
        <v xml:space="preserve">  </v>
      </c>
      <c r="AG1215" s="133" t="str">
        <f t="shared" si="543"/>
        <v xml:space="preserve">  </v>
      </c>
      <c r="AH1215" s="133" t="str">
        <f t="shared" si="543"/>
        <v xml:space="preserve">  </v>
      </c>
      <c r="AI1215" s="183">
        <f t="shared" si="530"/>
        <v>403.20000000000005</v>
      </c>
      <c r="AJ1215" s="43"/>
      <c r="AK1215" s="43">
        <v>2901</v>
      </c>
      <c r="AL1215" s="42">
        <f t="shared" si="532"/>
        <v>403.20000000000005</v>
      </c>
      <c r="AM1215" s="43" t="s">
        <v>311</v>
      </c>
      <c r="AN1215" s="328">
        <v>44896</v>
      </c>
      <c r="AO1215" s="82"/>
    </row>
    <row r="1216" spans="1:41" ht="15.6" hidden="1">
      <c r="A1216" s="43">
        <v>47</v>
      </c>
      <c r="B1216" s="43">
        <v>8256</v>
      </c>
      <c r="C1216" s="43" t="s">
        <v>1</v>
      </c>
      <c r="D1216" s="70" t="s">
        <v>2909</v>
      </c>
      <c r="E1216" s="103">
        <v>44884</v>
      </c>
      <c r="F1216" s="43" t="s">
        <v>38</v>
      </c>
      <c r="G1216" s="43">
        <v>2977</v>
      </c>
      <c r="H1216" s="167"/>
      <c r="I1216" s="152"/>
      <c r="J1216" s="358"/>
      <c r="K1216" s="178">
        <v>20608966201</v>
      </c>
      <c r="L1216" s="274" t="s">
        <v>2923</v>
      </c>
      <c r="M1216" s="216"/>
      <c r="N1216" s="70" t="s">
        <v>3502</v>
      </c>
      <c r="O1216" s="43" t="s">
        <v>68</v>
      </c>
      <c r="P1216" s="117">
        <v>16</v>
      </c>
      <c r="Q1216" s="117">
        <v>62.9</v>
      </c>
      <c r="R1216" s="272">
        <f t="shared" si="541"/>
        <v>1006.4</v>
      </c>
      <c r="S1216" s="71" t="s">
        <v>1915</v>
      </c>
      <c r="T1216" s="133" t="str">
        <f t="shared" si="543"/>
        <v xml:space="preserve">  </v>
      </c>
      <c r="U1216" s="133">
        <f t="shared" si="534"/>
        <v>1006.4</v>
      </c>
      <c r="V1216" s="133" t="str">
        <f t="shared" si="543"/>
        <v xml:space="preserve">  </v>
      </c>
      <c r="W1216" s="133"/>
      <c r="X1216" s="133"/>
      <c r="Y1216" s="133"/>
      <c r="Z1216" s="133" t="str">
        <f t="shared" si="543"/>
        <v xml:space="preserve">  </v>
      </c>
      <c r="AA1216" s="133" t="str">
        <f t="shared" si="543"/>
        <v xml:space="preserve">  </v>
      </c>
      <c r="AB1216" s="133" t="str">
        <f t="shared" si="543"/>
        <v xml:space="preserve">  </v>
      </c>
      <c r="AC1216" s="133" t="str">
        <f t="shared" si="543"/>
        <v xml:space="preserve">  </v>
      </c>
      <c r="AD1216" s="133" t="str">
        <f t="shared" si="543"/>
        <v xml:space="preserve">  </v>
      </c>
      <c r="AE1216" s="133"/>
      <c r="AF1216" s="133" t="str">
        <f t="shared" si="543"/>
        <v xml:space="preserve">  </v>
      </c>
      <c r="AG1216" s="133" t="str">
        <f t="shared" si="543"/>
        <v xml:space="preserve">  </v>
      </c>
      <c r="AH1216" s="133" t="str">
        <f t="shared" si="543"/>
        <v xml:space="preserve">  </v>
      </c>
      <c r="AI1216" s="183">
        <f t="shared" si="530"/>
        <v>1006.4</v>
      </c>
      <c r="AJ1216" s="43"/>
      <c r="AK1216" s="43">
        <v>2947</v>
      </c>
      <c r="AL1216" s="42">
        <f t="shared" si="532"/>
        <v>1006.4</v>
      </c>
      <c r="AM1216" s="43" t="s">
        <v>311</v>
      </c>
      <c r="AN1216" s="328">
        <v>44896</v>
      </c>
      <c r="AO1216" s="82"/>
    </row>
    <row r="1217" spans="1:41" ht="15.6" hidden="1">
      <c r="A1217" s="43">
        <v>48</v>
      </c>
      <c r="B1217" s="43">
        <v>8449</v>
      </c>
      <c r="C1217" s="43" t="s">
        <v>1</v>
      </c>
      <c r="D1217" s="70" t="s">
        <v>2909</v>
      </c>
      <c r="E1217" s="103">
        <v>44890</v>
      </c>
      <c r="F1217" s="43" t="s">
        <v>38</v>
      </c>
      <c r="G1217" s="43">
        <v>3053</v>
      </c>
      <c r="H1217" s="167"/>
      <c r="I1217" s="152"/>
      <c r="J1217" s="358"/>
      <c r="K1217" s="178">
        <v>20486843277</v>
      </c>
      <c r="L1217" s="97" t="s">
        <v>3506</v>
      </c>
      <c r="M1217" s="216"/>
      <c r="N1217" s="70" t="s">
        <v>3507</v>
      </c>
      <c r="O1217" s="43" t="s">
        <v>83</v>
      </c>
      <c r="P1217" s="117">
        <v>682.5</v>
      </c>
      <c r="Q1217" s="117">
        <v>29.736000000000001</v>
      </c>
      <c r="R1217" s="272">
        <f>P1217*Q1217</f>
        <v>20294.82</v>
      </c>
      <c r="S1217" s="71" t="s">
        <v>1915</v>
      </c>
      <c r="T1217" s="133" t="str">
        <f t="shared" si="543"/>
        <v xml:space="preserve">  </v>
      </c>
      <c r="U1217" s="133">
        <f t="shared" si="534"/>
        <v>20294.82</v>
      </c>
      <c r="V1217" s="133" t="str">
        <f t="shared" si="543"/>
        <v xml:space="preserve">  </v>
      </c>
      <c r="W1217" s="133"/>
      <c r="X1217" s="133"/>
      <c r="Y1217" s="133"/>
      <c r="Z1217" s="133" t="str">
        <f t="shared" si="543"/>
        <v xml:space="preserve">  </v>
      </c>
      <c r="AA1217" s="133" t="str">
        <f t="shared" si="543"/>
        <v xml:space="preserve">  </v>
      </c>
      <c r="AB1217" s="133" t="str">
        <f t="shared" si="543"/>
        <v xml:space="preserve">  </v>
      </c>
      <c r="AC1217" s="133" t="str">
        <f t="shared" si="543"/>
        <v xml:space="preserve">  </v>
      </c>
      <c r="AD1217" s="133" t="str">
        <f t="shared" si="543"/>
        <v xml:space="preserve">  </v>
      </c>
      <c r="AE1217" s="133"/>
      <c r="AF1217" s="133" t="str">
        <f t="shared" si="543"/>
        <v xml:space="preserve">  </v>
      </c>
      <c r="AG1217" s="133" t="str">
        <f t="shared" si="543"/>
        <v xml:space="preserve">  </v>
      </c>
      <c r="AH1217" s="133" t="str">
        <f t="shared" si="543"/>
        <v xml:space="preserve">  </v>
      </c>
      <c r="AI1217" s="183">
        <f>U1217</f>
        <v>20294.82</v>
      </c>
      <c r="AJ1217" s="43"/>
      <c r="AK1217" s="43">
        <v>3083</v>
      </c>
      <c r="AL1217" s="42">
        <f t="shared" si="532"/>
        <v>20294.82</v>
      </c>
      <c r="AM1217" s="43" t="s">
        <v>311</v>
      </c>
      <c r="AN1217" s="328">
        <v>44896</v>
      </c>
      <c r="AO1217" s="82"/>
    </row>
    <row r="1218" spans="1:41" ht="15.6" hidden="1">
      <c r="A1218" s="43">
        <v>49</v>
      </c>
      <c r="B1218" s="43">
        <v>3029</v>
      </c>
      <c r="C1218" s="43" t="s">
        <v>1</v>
      </c>
      <c r="D1218" s="70" t="s">
        <v>2909</v>
      </c>
      <c r="E1218" s="103">
        <v>44888</v>
      </c>
      <c r="F1218" s="43" t="s">
        <v>38</v>
      </c>
      <c r="G1218" s="43">
        <v>3029</v>
      </c>
      <c r="H1218" s="167"/>
      <c r="I1218" s="152"/>
      <c r="J1218" s="358"/>
      <c r="K1218" s="178">
        <v>20609239671</v>
      </c>
      <c r="L1218" s="97" t="s">
        <v>3513</v>
      </c>
      <c r="M1218" s="103"/>
      <c r="N1218" s="275" t="s">
        <v>297</v>
      </c>
      <c r="O1218" s="43" t="s">
        <v>83</v>
      </c>
      <c r="P1218" s="276">
        <v>12</v>
      </c>
      <c r="Q1218" s="276">
        <v>53.1</v>
      </c>
      <c r="R1218" s="271">
        <f t="shared" si="541"/>
        <v>637.20000000000005</v>
      </c>
      <c r="S1218" s="71" t="s">
        <v>1915</v>
      </c>
      <c r="T1218" s="269" t="str">
        <f t="shared" si="543"/>
        <v xml:space="preserve">  </v>
      </c>
      <c r="U1218" s="133">
        <f t="shared" si="534"/>
        <v>637.20000000000005</v>
      </c>
      <c r="V1218" s="269" t="str">
        <f t="shared" si="543"/>
        <v xml:space="preserve">  </v>
      </c>
      <c r="W1218" s="269"/>
      <c r="X1218" s="269"/>
      <c r="Y1218" s="269"/>
      <c r="Z1218" s="269" t="str">
        <f t="shared" si="543"/>
        <v xml:space="preserve">  </v>
      </c>
      <c r="AA1218" s="269" t="str">
        <f t="shared" si="543"/>
        <v xml:space="preserve">  </v>
      </c>
      <c r="AB1218" s="269" t="str">
        <f t="shared" si="543"/>
        <v xml:space="preserve">  </v>
      </c>
      <c r="AC1218" s="269" t="str">
        <f t="shared" si="543"/>
        <v xml:space="preserve">  </v>
      </c>
      <c r="AD1218" s="269" t="str">
        <f t="shared" si="543"/>
        <v xml:space="preserve">  </v>
      </c>
      <c r="AE1218" s="269"/>
      <c r="AF1218" s="133" t="str">
        <f t="shared" si="543"/>
        <v xml:space="preserve">  </v>
      </c>
      <c r="AG1218" s="269" t="str">
        <f t="shared" si="543"/>
        <v xml:space="preserve">  </v>
      </c>
      <c r="AH1218" s="269" t="str">
        <f t="shared" si="543"/>
        <v xml:space="preserve">  </v>
      </c>
      <c r="AI1218" s="183">
        <f t="shared" si="530"/>
        <v>637.20000000000005</v>
      </c>
      <c r="AJ1218" s="268"/>
      <c r="AK1218" s="71">
        <v>3121</v>
      </c>
      <c r="AL1218" s="42">
        <f t="shared" si="532"/>
        <v>637.20000000000005</v>
      </c>
      <c r="AM1218" s="43" t="s">
        <v>311</v>
      </c>
      <c r="AN1218" s="328">
        <v>44896</v>
      </c>
      <c r="AO1218" s="82"/>
    </row>
    <row r="1219" spans="1:41" ht="15.6" hidden="1">
      <c r="A1219" s="43">
        <v>50</v>
      </c>
      <c r="B1219" s="43">
        <v>7113</v>
      </c>
      <c r="C1219" s="43" t="s">
        <v>1</v>
      </c>
      <c r="D1219" s="70" t="s">
        <v>2909</v>
      </c>
      <c r="E1219" s="103">
        <v>44743</v>
      </c>
      <c r="F1219" s="43" t="s">
        <v>38</v>
      </c>
      <c r="G1219" s="43">
        <v>2615</v>
      </c>
      <c r="H1219" s="167"/>
      <c r="I1219" s="152"/>
      <c r="J1219" s="358"/>
      <c r="K1219" s="178">
        <v>20526944934</v>
      </c>
      <c r="L1219" s="121" t="s">
        <v>3532</v>
      </c>
      <c r="M1219" s="103"/>
      <c r="N1219" s="97" t="s">
        <v>3531</v>
      </c>
      <c r="O1219" s="275" t="s">
        <v>3533</v>
      </c>
      <c r="P1219" s="276">
        <v>304</v>
      </c>
      <c r="Q1219" s="276">
        <v>26.533110000000001</v>
      </c>
      <c r="R1219" s="271">
        <f>P1219*Q1219</f>
        <v>8066.0654400000003</v>
      </c>
      <c r="S1219" s="71" t="s">
        <v>1915</v>
      </c>
      <c r="T1219" s="269"/>
      <c r="U1219" s="133">
        <f t="shared" si="534"/>
        <v>8066.0654400000003</v>
      </c>
      <c r="V1219" s="133" t="str">
        <f t="shared" si="534"/>
        <v xml:space="preserve">  </v>
      </c>
      <c r="W1219" s="133"/>
      <c r="X1219" s="133"/>
      <c r="Y1219" s="133"/>
      <c r="Z1219" s="133" t="str">
        <f t="shared" si="534"/>
        <v xml:space="preserve">  </v>
      </c>
      <c r="AA1219" s="133" t="str">
        <f t="shared" si="534"/>
        <v xml:space="preserve">  </v>
      </c>
      <c r="AB1219" s="133" t="str">
        <f t="shared" si="534"/>
        <v xml:space="preserve">  </v>
      </c>
      <c r="AC1219" s="133" t="str">
        <f t="shared" si="534"/>
        <v xml:space="preserve">  </v>
      </c>
      <c r="AD1219" s="133" t="str">
        <f t="shared" si="534"/>
        <v xml:space="preserve">  </v>
      </c>
      <c r="AE1219" s="133"/>
      <c r="AF1219" s="133" t="str">
        <f t="shared" si="534"/>
        <v xml:space="preserve">  </v>
      </c>
      <c r="AG1219" s="133" t="str">
        <f t="shared" si="534"/>
        <v xml:space="preserve">  </v>
      </c>
      <c r="AH1219" s="133" t="str">
        <f t="shared" si="534"/>
        <v xml:space="preserve">  </v>
      </c>
      <c r="AI1219" s="183">
        <f t="shared" si="530"/>
        <v>8066.0654400000003</v>
      </c>
      <c r="AJ1219" s="268"/>
      <c r="AK1219" s="71">
        <v>3121</v>
      </c>
      <c r="AL1219" s="42">
        <f t="shared" si="532"/>
        <v>8066.0654400000003</v>
      </c>
      <c r="AM1219" s="43" t="s">
        <v>311</v>
      </c>
      <c r="AN1219" s="328">
        <v>44896</v>
      </c>
      <c r="AO1219" s="82"/>
    </row>
    <row r="1220" spans="1:41" ht="15.6" hidden="1">
      <c r="A1220" s="43">
        <v>51</v>
      </c>
      <c r="B1220" s="268">
        <v>8067</v>
      </c>
      <c r="C1220" s="43" t="s">
        <v>1</v>
      </c>
      <c r="D1220" s="70" t="s">
        <v>1920</v>
      </c>
      <c r="E1220" s="103">
        <v>44879</v>
      </c>
      <c r="F1220" s="43" t="s">
        <v>38</v>
      </c>
      <c r="G1220" s="43">
        <v>2905</v>
      </c>
      <c r="H1220" s="167"/>
      <c r="I1220" s="152"/>
      <c r="J1220" s="358"/>
      <c r="K1220" s="178">
        <v>20603190751</v>
      </c>
      <c r="L1220" s="97" t="s">
        <v>3534</v>
      </c>
      <c r="M1220" s="103"/>
      <c r="N1220" s="275" t="s">
        <v>3535</v>
      </c>
      <c r="O1220" s="275" t="s">
        <v>68</v>
      </c>
      <c r="P1220" s="276">
        <v>1</v>
      </c>
      <c r="Q1220" s="276">
        <v>104700</v>
      </c>
      <c r="R1220" s="271">
        <f>P1220*Q1220</f>
        <v>104700</v>
      </c>
      <c r="S1220" s="71" t="s">
        <v>1919</v>
      </c>
      <c r="T1220" s="269"/>
      <c r="U1220" s="133" t="str">
        <f t="shared" si="534"/>
        <v xml:space="preserve">  </v>
      </c>
      <c r="V1220" s="133" t="str">
        <f t="shared" si="534"/>
        <v xml:space="preserve">  </v>
      </c>
      <c r="W1220" s="133"/>
      <c r="X1220" s="133"/>
      <c r="Y1220" s="133"/>
      <c r="Z1220" s="133" t="str">
        <f t="shared" si="534"/>
        <v xml:space="preserve">  </v>
      </c>
      <c r="AA1220" s="133" t="str">
        <f t="shared" si="534"/>
        <v xml:space="preserve">  </v>
      </c>
      <c r="AB1220" s="133" t="str">
        <f t="shared" si="534"/>
        <v xml:space="preserve">  </v>
      </c>
      <c r="AC1220" s="133" t="str">
        <f t="shared" si="534"/>
        <v xml:space="preserve">  </v>
      </c>
      <c r="AD1220" s="133" t="str">
        <f t="shared" si="534"/>
        <v xml:space="preserve">  </v>
      </c>
      <c r="AE1220" s="133"/>
      <c r="AF1220" s="133" t="str">
        <f t="shared" si="534"/>
        <v xml:space="preserve">  </v>
      </c>
      <c r="AG1220" s="133" t="str">
        <f t="shared" si="534"/>
        <v xml:space="preserve">  </v>
      </c>
      <c r="AH1220" s="133">
        <f t="shared" si="534"/>
        <v>104700</v>
      </c>
      <c r="AI1220" s="183">
        <f>AL1220</f>
        <v>104700</v>
      </c>
      <c r="AJ1220" s="268"/>
      <c r="AK1220" s="71">
        <v>3121</v>
      </c>
      <c r="AL1220" s="42">
        <f t="shared" si="532"/>
        <v>104700</v>
      </c>
      <c r="AM1220" s="43" t="s">
        <v>311</v>
      </c>
      <c r="AN1220" s="328">
        <v>44896</v>
      </c>
      <c r="AO1220" s="82"/>
    </row>
    <row r="1221" spans="1:41" ht="15.6" hidden="1">
      <c r="A1221" s="43">
        <v>52</v>
      </c>
      <c r="B1221" s="268">
        <v>3233</v>
      </c>
      <c r="C1221" s="43" t="s">
        <v>1</v>
      </c>
      <c r="D1221" s="70" t="s">
        <v>2909</v>
      </c>
      <c r="E1221" s="103">
        <v>44902</v>
      </c>
      <c r="F1221" s="43" t="s">
        <v>38</v>
      </c>
      <c r="G1221" s="43">
        <v>3233</v>
      </c>
      <c r="H1221" s="167"/>
      <c r="I1221" s="152"/>
      <c r="J1221" s="358"/>
      <c r="K1221" s="178">
        <v>20490297643</v>
      </c>
      <c r="L1221" s="97" t="s">
        <v>3536</v>
      </c>
      <c r="M1221" s="103"/>
      <c r="N1221" s="275" t="s">
        <v>3537</v>
      </c>
      <c r="O1221" s="275" t="s">
        <v>68</v>
      </c>
      <c r="P1221" s="276">
        <v>111</v>
      </c>
      <c r="Q1221" s="276">
        <v>68.45</v>
      </c>
      <c r="R1221" s="271">
        <f t="shared" si="541"/>
        <v>7597.9500000000007</v>
      </c>
      <c r="S1221" s="71" t="s">
        <v>1915</v>
      </c>
      <c r="T1221" s="269"/>
      <c r="U1221" s="133">
        <f t="shared" si="534"/>
        <v>7597.9500000000007</v>
      </c>
      <c r="V1221" s="269"/>
      <c r="W1221" s="269"/>
      <c r="X1221" s="269"/>
      <c r="Y1221" s="269"/>
      <c r="Z1221" s="269"/>
      <c r="AA1221" s="269"/>
      <c r="AB1221" s="269"/>
      <c r="AC1221" s="269"/>
      <c r="AD1221" s="269"/>
      <c r="AE1221" s="269"/>
      <c r="AF1221" s="133"/>
      <c r="AG1221" s="269"/>
      <c r="AH1221" s="269"/>
      <c r="AI1221" s="183">
        <f t="shared" si="530"/>
        <v>7597.9500000000007</v>
      </c>
      <c r="AJ1221" s="268"/>
      <c r="AK1221" s="71">
        <v>3121</v>
      </c>
      <c r="AL1221" s="42">
        <f t="shared" si="532"/>
        <v>7597.9500000000007</v>
      </c>
      <c r="AM1221" s="43" t="s">
        <v>311</v>
      </c>
      <c r="AN1221" s="328">
        <v>44896</v>
      </c>
      <c r="AO1221" s="82"/>
    </row>
    <row r="1222" spans="1:41" ht="30" hidden="1">
      <c r="A1222" s="43">
        <v>53</v>
      </c>
      <c r="B1222" s="268">
        <v>4863</v>
      </c>
      <c r="C1222" s="43" t="s">
        <v>1</v>
      </c>
      <c r="D1222" s="70" t="s">
        <v>2909</v>
      </c>
      <c r="E1222" s="103">
        <v>44755</v>
      </c>
      <c r="F1222" s="43" t="s">
        <v>38</v>
      </c>
      <c r="G1222" s="43">
        <v>1768</v>
      </c>
      <c r="H1222" s="167"/>
      <c r="I1222" s="152"/>
      <c r="J1222" s="358"/>
      <c r="K1222" s="178">
        <v>20491097338</v>
      </c>
      <c r="L1222" s="121" t="s">
        <v>3539</v>
      </c>
      <c r="M1222" s="103"/>
      <c r="N1222" s="97" t="s">
        <v>3538</v>
      </c>
      <c r="O1222" s="275" t="s">
        <v>99</v>
      </c>
      <c r="P1222" s="276">
        <v>54</v>
      </c>
      <c r="Q1222" s="276">
        <v>109.9</v>
      </c>
      <c r="R1222" s="271">
        <f t="shared" si="541"/>
        <v>5934.6</v>
      </c>
      <c r="S1222" s="71" t="s">
        <v>1915</v>
      </c>
      <c r="T1222" s="269"/>
      <c r="U1222" s="133">
        <f t="shared" si="534"/>
        <v>5934.6</v>
      </c>
      <c r="V1222" s="269"/>
      <c r="W1222" s="269"/>
      <c r="X1222" s="269"/>
      <c r="Y1222" s="269"/>
      <c r="Z1222" s="269"/>
      <c r="AA1222" s="269"/>
      <c r="AB1222" s="269"/>
      <c r="AC1222" s="269"/>
      <c r="AD1222" s="269"/>
      <c r="AE1222" s="269"/>
      <c r="AF1222" s="133"/>
      <c r="AG1222" s="269"/>
      <c r="AH1222" s="269"/>
      <c r="AI1222" s="183">
        <f t="shared" si="530"/>
        <v>5934.6</v>
      </c>
      <c r="AJ1222" s="268"/>
      <c r="AK1222" s="71">
        <v>3121</v>
      </c>
      <c r="AL1222" s="42">
        <f t="shared" si="532"/>
        <v>5934.6</v>
      </c>
      <c r="AM1222" s="43" t="s">
        <v>311</v>
      </c>
      <c r="AN1222" s="328">
        <v>44896</v>
      </c>
      <c r="AO1222" s="82"/>
    </row>
    <row r="1223" spans="1:41" ht="15.6" hidden="1">
      <c r="A1223" s="43">
        <v>54</v>
      </c>
      <c r="B1223" s="268">
        <v>1579</v>
      </c>
      <c r="C1223" s="43" t="s">
        <v>1</v>
      </c>
      <c r="D1223" s="70" t="s">
        <v>2909</v>
      </c>
      <c r="E1223" s="103">
        <v>44636</v>
      </c>
      <c r="F1223" s="43" t="s">
        <v>38</v>
      </c>
      <c r="G1223" s="43">
        <v>557</v>
      </c>
      <c r="H1223" s="167"/>
      <c r="I1223" s="152"/>
      <c r="J1223" s="358"/>
      <c r="K1223" s="178">
        <v>20526944934</v>
      </c>
      <c r="L1223" s="121" t="s">
        <v>3532</v>
      </c>
      <c r="M1223" s="103"/>
      <c r="N1223" s="97" t="s">
        <v>3540</v>
      </c>
      <c r="O1223" s="275" t="s">
        <v>99</v>
      </c>
      <c r="P1223" s="275">
        <v>100</v>
      </c>
      <c r="Q1223" s="276">
        <v>300</v>
      </c>
      <c r="R1223" s="271">
        <f t="shared" si="541"/>
        <v>30000</v>
      </c>
      <c r="S1223" s="71" t="s">
        <v>1915</v>
      </c>
      <c r="T1223" s="269"/>
      <c r="U1223" s="133">
        <f t="shared" si="534"/>
        <v>30000</v>
      </c>
      <c r="V1223" s="269"/>
      <c r="W1223" s="269"/>
      <c r="X1223" s="269"/>
      <c r="Y1223" s="269"/>
      <c r="Z1223" s="269"/>
      <c r="AA1223" s="269"/>
      <c r="AB1223" s="269"/>
      <c r="AC1223" s="269"/>
      <c r="AD1223" s="269"/>
      <c r="AE1223" s="269"/>
      <c r="AF1223" s="133"/>
      <c r="AG1223" s="269"/>
      <c r="AH1223" s="269"/>
      <c r="AI1223" s="183">
        <f t="shared" si="530"/>
        <v>30000</v>
      </c>
      <c r="AJ1223" s="268"/>
      <c r="AK1223" s="71">
        <v>3121</v>
      </c>
      <c r="AL1223" s="42">
        <f t="shared" si="532"/>
        <v>30000</v>
      </c>
      <c r="AM1223" s="43" t="s">
        <v>311</v>
      </c>
      <c r="AN1223" s="328">
        <v>44896</v>
      </c>
      <c r="AO1223" s="82"/>
    </row>
    <row r="1224" spans="1:41" ht="30" hidden="1">
      <c r="A1224" s="43">
        <v>55</v>
      </c>
      <c r="B1224" s="268">
        <v>4863</v>
      </c>
      <c r="C1224" s="43" t="s">
        <v>1</v>
      </c>
      <c r="D1224" s="70" t="s">
        <v>2909</v>
      </c>
      <c r="E1224" s="103">
        <v>44755</v>
      </c>
      <c r="F1224" s="43" t="s">
        <v>38</v>
      </c>
      <c r="G1224" s="43">
        <v>1768</v>
      </c>
      <c r="H1224" s="167"/>
      <c r="I1224" s="152"/>
      <c r="J1224" s="358"/>
      <c r="K1224" s="178">
        <v>20491097338</v>
      </c>
      <c r="L1224" s="121" t="s">
        <v>3539</v>
      </c>
      <c r="M1224" s="103"/>
      <c r="N1224" s="97" t="s">
        <v>3538</v>
      </c>
      <c r="O1224" s="275" t="s">
        <v>99</v>
      </c>
      <c r="P1224" s="276">
        <v>80</v>
      </c>
      <c r="Q1224" s="276">
        <v>109.9</v>
      </c>
      <c r="R1224" s="271">
        <f>P1224*Q1224</f>
        <v>8792</v>
      </c>
      <c r="S1224" s="71" t="s">
        <v>1915</v>
      </c>
      <c r="T1224" s="269"/>
      <c r="U1224" s="133">
        <f t="shared" si="534"/>
        <v>8792</v>
      </c>
      <c r="V1224" s="269"/>
      <c r="W1224" s="269"/>
      <c r="X1224" s="269"/>
      <c r="Y1224" s="269"/>
      <c r="Z1224" s="269"/>
      <c r="AA1224" s="269"/>
      <c r="AB1224" s="269"/>
      <c r="AC1224" s="269"/>
      <c r="AD1224" s="269"/>
      <c r="AE1224" s="269"/>
      <c r="AF1224" s="133"/>
      <c r="AG1224" s="269"/>
      <c r="AH1224" s="269"/>
      <c r="AI1224" s="183">
        <f t="shared" si="530"/>
        <v>8792</v>
      </c>
      <c r="AJ1224" s="268"/>
      <c r="AK1224" s="71">
        <v>3121</v>
      </c>
      <c r="AL1224" s="42">
        <f t="shared" si="532"/>
        <v>8792</v>
      </c>
      <c r="AM1224" s="43" t="s">
        <v>311</v>
      </c>
      <c r="AN1224" s="328">
        <v>44896</v>
      </c>
      <c r="AO1224" s="82"/>
    </row>
    <row r="1225" spans="1:41" ht="66" hidden="1" customHeight="1">
      <c r="A1225" s="43"/>
      <c r="B1225" s="268">
        <v>1579</v>
      </c>
      <c r="C1225" s="43" t="s">
        <v>1</v>
      </c>
      <c r="D1225" s="70" t="s">
        <v>2909</v>
      </c>
      <c r="E1225" s="103"/>
      <c r="F1225" s="43"/>
      <c r="G1225" s="43"/>
      <c r="H1225" s="297"/>
      <c r="I1225" s="330"/>
      <c r="J1225" s="371"/>
      <c r="K1225" s="331"/>
      <c r="L1225" s="121" t="s">
        <v>3532</v>
      </c>
      <c r="M1225" s="103"/>
      <c r="N1225" s="97" t="s">
        <v>3550</v>
      </c>
      <c r="O1225" s="275" t="s">
        <v>3549</v>
      </c>
      <c r="P1225" s="276">
        <v>1</v>
      </c>
      <c r="Q1225" s="276">
        <v>-45032.81</v>
      </c>
      <c r="R1225" s="271">
        <f>P1225*Q1225</f>
        <v>-45032.81</v>
      </c>
      <c r="S1225" s="71" t="s">
        <v>1915</v>
      </c>
      <c r="T1225" s="269"/>
      <c r="U1225" s="133">
        <v>-45032.81</v>
      </c>
      <c r="V1225" s="269"/>
      <c r="W1225" s="269"/>
      <c r="X1225" s="269"/>
      <c r="Y1225" s="269"/>
      <c r="Z1225" s="269"/>
      <c r="AA1225" s="269"/>
      <c r="AB1225" s="269"/>
      <c r="AC1225" s="269"/>
      <c r="AD1225" s="269"/>
      <c r="AE1225" s="269"/>
      <c r="AF1225" s="133"/>
      <c r="AG1225" s="269"/>
      <c r="AH1225" s="269"/>
      <c r="AI1225" s="183">
        <f t="shared" si="530"/>
        <v>-45032.81</v>
      </c>
      <c r="AJ1225" s="268"/>
      <c r="AK1225" s="71"/>
      <c r="AL1225" s="42">
        <f t="shared" si="532"/>
        <v>-45032.81</v>
      </c>
      <c r="AM1225" s="43"/>
      <c r="AN1225" s="328">
        <v>44896</v>
      </c>
      <c r="AO1225" s="82"/>
    </row>
    <row r="1226" spans="1:41" ht="15.6" hidden="1">
      <c r="A1226" s="279">
        <v>56</v>
      </c>
      <c r="B1226" s="252"/>
      <c r="C1226" s="252" t="s">
        <v>2278</v>
      </c>
      <c r="D1226" s="253"/>
      <c r="E1226" s="252"/>
      <c r="F1226" s="252"/>
      <c r="G1226" s="252"/>
      <c r="H1226" s="252"/>
      <c r="I1226" s="252"/>
      <c r="J1226" s="63"/>
      <c r="K1226" s="126"/>
      <c r="L1226" s="253"/>
      <c r="M1226" s="242"/>
      <c r="N1226" s="253"/>
      <c r="O1226" s="252"/>
      <c r="P1226" s="252"/>
      <c r="Q1226" s="252"/>
      <c r="R1226" s="278">
        <f>SUM(R1173:R1225)</f>
        <v>270168.20542499999</v>
      </c>
      <c r="S1226" s="252"/>
      <c r="T1226" s="255">
        <f>SUBTOTAL(9,T1174:T1218)</f>
        <v>0</v>
      </c>
      <c r="U1226" s="255">
        <f>SUBTOTAL(9,U1173:U1224)</f>
        <v>0</v>
      </c>
      <c r="V1226" s="255">
        <f>SUBTOTAL(9,V1174:V1224)</f>
        <v>0</v>
      </c>
      <c r="W1226" s="255"/>
      <c r="X1226" s="255"/>
      <c r="Y1226" s="255"/>
      <c r="Z1226" s="255">
        <f>SUBTOTAL(9,Z1174:Z1224)</f>
        <v>0</v>
      </c>
      <c r="AA1226" s="255">
        <f>SUBTOTAL(9,AA1174:AA1224)</f>
        <v>0</v>
      </c>
      <c r="AB1226" s="255">
        <f>SUBTOTAL(9,AB1174:AB1224)</f>
        <v>0</v>
      </c>
      <c r="AC1226" s="255"/>
      <c r="AD1226" s="255">
        <f>SUBTOTAL(9,AD1174:AD1224)</f>
        <v>0</v>
      </c>
      <c r="AE1226" s="255"/>
      <c r="AF1226" s="255">
        <f>SUBTOTAL(9,AF1174:AF1224)</f>
        <v>0</v>
      </c>
      <c r="AG1226" s="255">
        <f>SUBTOTAL(9,AG1174:AG1224)</f>
        <v>0</v>
      </c>
      <c r="AH1226" s="255">
        <f>SUBTOTAL(9,AH1174:AH1224)</f>
        <v>0</v>
      </c>
      <c r="AI1226" s="255"/>
      <c r="AJ1226" s="255">
        <f>SUBTOTAL(9,AJ1174:AJ1220)</f>
        <v>0</v>
      </c>
      <c r="AK1226" s="255"/>
      <c r="AL1226" s="255">
        <f>SUBTOTAL(9,AL1173:AL1224)</f>
        <v>0</v>
      </c>
      <c r="AM1226" s="279" t="s">
        <v>311</v>
      </c>
      <c r="AN1226" s="328">
        <v>44896</v>
      </c>
      <c r="AO1226" s="82"/>
    </row>
    <row r="1227" spans="1:41" ht="15.6" hidden="1">
      <c r="A1227" s="43">
        <v>57</v>
      </c>
      <c r="B1227" s="43">
        <v>4622</v>
      </c>
      <c r="C1227" s="43" t="s">
        <v>2</v>
      </c>
      <c r="D1227" s="70" t="s">
        <v>2934</v>
      </c>
      <c r="E1227" s="103">
        <v>44743</v>
      </c>
      <c r="F1227" s="43" t="s">
        <v>56</v>
      </c>
      <c r="G1227" s="43">
        <v>1825</v>
      </c>
      <c r="H1227" s="219">
        <v>3500</v>
      </c>
      <c r="I1227" s="103">
        <v>44880</v>
      </c>
      <c r="J1227" s="56" t="s">
        <v>3452</v>
      </c>
      <c r="K1227" s="70" t="s">
        <v>3453</v>
      </c>
      <c r="L1227" s="99" t="s">
        <v>2784</v>
      </c>
      <c r="M1227" s="219"/>
      <c r="N1227" s="70" t="s">
        <v>3515</v>
      </c>
      <c r="O1227" s="43" t="s">
        <v>59</v>
      </c>
      <c r="P1227" s="202">
        <v>1</v>
      </c>
      <c r="Q1227" s="240">
        <v>1980</v>
      </c>
      <c r="R1227" s="42">
        <f>P1227*Q1227</f>
        <v>1980</v>
      </c>
      <c r="S1227" s="43" t="s">
        <v>1916</v>
      </c>
      <c r="T1227" s="133">
        <v>0</v>
      </c>
      <c r="U1227" s="133" t="str">
        <f t="shared" ref="T1227:AH1238" si="544">IF($S1227=U$15,$R1227,"  ")</f>
        <v xml:space="preserve">  </v>
      </c>
      <c r="V1227" s="133">
        <f t="shared" si="544"/>
        <v>1980</v>
      </c>
      <c r="W1227" s="133"/>
      <c r="X1227" s="133"/>
      <c r="Y1227" s="133"/>
      <c r="Z1227" s="133" t="str">
        <f t="shared" si="544"/>
        <v xml:space="preserve">  </v>
      </c>
      <c r="AA1227" s="133" t="str">
        <f t="shared" si="544"/>
        <v xml:space="preserve">  </v>
      </c>
      <c r="AB1227" s="133" t="str">
        <f>IF($S1227=AB$15,$R1227,"  ")</f>
        <v xml:space="preserve">  </v>
      </c>
      <c r="AC1227" s="133" t="str">
        <f t="shared" si="544"/>
        <v xml:space="preserve">  </v>
      </c>
      <c r="AD1227" s="133" t="str">
        <f>IF($S1227=AD$15,$R1227,"  ")</f>
        <v xml:space="preserve">  </v>
      </c>
      <c r="AE1227" s="133"/>
      <c r="AF1227" s="133" t="str">
        <f t="shared" ref="AF1227:AF1230" si="545">IF($S1227=AF$15,$R1227,"  ")</f>
        <v xml:space="preserve">  </v>
      </c>
      <c r="AG1227" s="133" t="str">
        <f t="shared" si="544"/>
        <v xml:space="preserve">  </v>
      </c>
      <c r="AH1227" s="133" t="str">
        <f t="shared" si="544"/>
        <v xml:space="preserve">  </v>
      </c>
      <c r="AI1227" s="55">
        <f>V1227</f>
        <v>1980</v>
      </c>
      <c r="AJ1227" s="42"/>
      <c r="AK1227" s="43"/>
      <c r="AL1227" s="42">
        <f>R1227</f>
        <v>1980</v>
      </c>
      <c r="AM1227" s="43" t="s">
        <v>311</v>
      </c>
      <c r="AN1227" s="328">
        <v>44896</v>
      </c>
      <c r="AO1227" s="82"/>
    </row>
    <row r="1228" spans="1:41" ht="15.6" hidden="1">
      <c r="A1228" s="43">
        <v>58</v>
      </c>
      <c r="B1228" s="43">
        <v>4623</v>
      </c>
      <c r="C1228" s="43" t="s">
        <v>2</v>
      </c>
      <c r="D1228" s="70" t="s">
        <v>2950</v>
      </c>
      <c r="E1228" s="103">
        <v>44743</v>
      </c>
      <c r="F1228" s="43" t="s">
        <v>56</v>
      </c>
      <c r="G1228" s="43">
        <v>1826</v>
      </c>
      <c r="H1228" s="219"/>
      <c r="I1228" s="103"/>
      <c r="J1228" s="56"/>
      <c r="K1228" s="70">
        <v>10707721648</v>
      </c>
      <c r="L1228" s="99" t="s">
        <v>2784</v>
      </c>
      <c r="M1228" s="219"/>
      <c r="N1228" s="70" t="s">
        <v>3514</v>
      </c>
      <c r="O1228" s="43" t="s">
        <v>59</v>
      </c>
      <c r="P1228" s="202">
        <v>1</v>
      </c>
      <c r="Q1228" s="240">
        <v>1080</v>
      </c>
      <c r="R1228" s="42">
        <f>P1228*Q1228</f>
        <v>1080</v>
      </c>
      <c r="S1228" s="43" t="s">
        <v>1916</v>
      </c>
      <c r="T1228" s="133">
        <v>0</v>
      </c>
      <c r="U1228" s="133"/>
      <c r="V1228" s="133">
        <f t="shared" si="544"/>
        <v>1080</v>
      </c>
      <c r="W1228" s="133"/>
      <c r="X1228" s="133"/>
      <c r="Y1228" s="133"/>
      <c r="Z1228" s="133"/>
      <c r="AA1228" s="133"/>
      <c r="AB1228" s="133"/>
      <c r="AC1228" s="133"/>
      <c r="AD1228" s="133"/>
      <c r="AE1228" s="133"/>
      <c r="AF1228" s="133" t="str">
        <f t="shared" si="545"/>
        <v xml:space="preserve">  </v>
      </c>
      <c r="AG1228" s="133"/>
      <c r="AH1228" s="133"/>
      <c r="AI1228" s="55">
        <f t="shared" ref="AI1228:AI1229" si="546">V1228</f>
        <v>1080</v>
      </c>
      <c r="AJ1228" s="42"/>
      <c r="AK1228" s="43"/>
      <c r="AL1228" s="42">
        <f t="shared" ref="AL1228:AL1234" si="547">R1228</f>
        <v>1080</v>
      </c>
      <c r="AM1228" s="43" t="s">
        <v>311</v>
      </c>
      <c r="AN1228" s="328">
        <v>44896</v>
      </c>
      <c r="AO1228" s="82"/>
    </row>
    <row r="1229" spans="1:41" ht="15.6" hidden="1">
      <c r="A1229" s="43">
        <v>59</v>
      </c>
      <c r="B1229" s="268">
        <v>4876</v>
      </c>
      <c r="C1229" s="43" t="s">
        <v>2</v>
      </c>
      <c r="D1229" s="70" t="s">
        <v>2950</v>
      </c>
      <c r="E1229" s="273">
        <v>44755</v>
      </c>
      <c r="F1229" s="268" t="s">
        <v>56</v>
      </c>
      <c r="G1229" s="268">
        <v>1893</v>
      </c>
      <c r="H1229" s="167">
        <v>8600</v>
      </c>
      <c r="I1229" s="152">
        <v>44861</v>
      </c>
      <c r="J1229" s="56" t="s">
        <v>3417</v>
      </c>
      <c r="K1229" s="70">
        <v>10707721648</v>
      </c>
      <c r="L1229" s="309" t="s">
        <v>2784</v>
      </c>
      <c r="M1229" s="219"/>
      <c r="N1229" s="275" t="s">
        <v>2951</v>
      </c>
      <c r="O1229" s="43" t="s">
        <v>59</v>
      </c>
      <c r="P1229" s="310">
        <v>1</v>
      </c>
      <c r="Q1229" s="271">
        <v>8600</v>
      </c>
      <c r="R1229" s="42">
        <f>P1229*Q1229</f>
        <v>8600</v>
      </c>
      <c r="S1229" s="43" t="s">
        <v>1916</v>
      </c>
      <c r="T1229" s="133">
        <v>0</v>
      </c>
      <c r="U1229" s="133"/>
      <c r="V1229" s="133">
        <f t="shared" si="544"/>
        <v>8600</v>
      </c>
      <c r="W1229" s="133"/>
      <c r="X1229" s="133"/>
      <c r="Y1229" s="133"/>
      <c r="Z1229" s="269"/>
      <c r="AA1229" s="269"/>
      <c r="AB1229" s="269"/>
      <c r="AC1229" s="269"/>
      <c r="AD1229" s="269"/>
      <c r="AE1229" s="269"/>
      <c r="AF1229" s="133" t="str">
        <f t="shared" si="545"/>
        <v xml:space="preserve">  </v>
      </c>
      <c r="AG1229" s="269"/>
      <c r="AH1229" s="269"/>
      <c r="AI1229" s="55">
        <f t="shared" si="546"/>
        <v>8600</v>
      </c>
      <c r="AJ1229" s="271"/>
      <c r="AK1229" s="43"/>
      <c r="AL1229" s="271">
        <f t="shared" si="547"/>
        <v>8600</v>
      </c>
      <c r="AM1229" s="43" t="s">
        <v>311</v>
      </c>
      <c r="AN1229" s="328">
        <v>44896</v>
      </c>
      <c r="AO1229" s="82"/>
    </row>
    <row r="1230" spans="1:41" ht="15.6" hidden="1">
      <c r="A1230" s="43">
        <v>60</v>
      </c>
      <c r="B1230" s="268">
        <v>6057</v>
      </c>
      <c r="C1230" s="43" t="s">
        <v>2</v>
      </c>
      <c r="D1230" s="70" t="s">
        <v>2950</v>
      </c>
      <c r="E1230" s="273">
        <v>44805</v>
      </c>
      <c r="F1230" s="268" t="s">
        <v>56</v>
      </c>
      <c r="G1230" s="268">
        <v>2291</v>
      </c>
      <c r="H1230" s="167">
        <v>3200</v>
      </c>
      <c r="I1230" s="152">
        <v>44879</v>
      </c>
      <c r="J1230" s="56" t="s">
        <v>3454</v>
      </c>
      <c r="K1230" s="70" t="s">
        <v>3455</v>
      </c>
      <c r="L1230" s="309" t="s">
        <v>2954</v>
      </c>
      <c r="M1230" s="219"/>
      <c r="N1230" s="275" t="s">
        <v>2955</v>
      </c>
      <c r="O1230" s="43" t="s">
        <v>59</v>
      </c>
      <c r="P1230" s="310">
        <v>1</v>
      </c>
      <c r="Q1230" s="311">
        <v>3200</v>
      </c>
      <c r="R1230" s="42">
        <f t="shared" ref="R1230:R1234" si="548">P1230*Q1230</f>
        <v>3200</v>
      </c>
      <c r="S1230" s="43" t="s">
        <v>1916</v>
      </c>
      <c r="T1230" s="133">
        <v>0</v>
      </c>
      <c r="U1230" s="133"/>
      <c r="V1230" s="133">
        <f t="shared" si="544"/>
        <v>3200</v>
      </c>
      <c r="W1230" s="133"/>
      <c r="X1230" s="133"/>
      <c r="Y1230" s="133"/>
      <c r="Z1230" s="269"/>
      <c r="AA1230" s="269"/>
      <c r="AB1230" s="269"/>
      <c r="AC1230" s="269"/>
      <c r="AD1230" s="269"/>
      <c r="AE1230" s="269"/>
      <c r="AF1230" s="133" t="str">
        <f t="shared" si="545"/>
        <v xml:space="preserve">  </v>
      </c>
      <c r="AG1230" s="269"/>
      <c r="AH1230" s="269"/>
      <c r="AI1230" s="55">
        <f>V1230</f>
        <v>3200</v>
      </c>
      <c r="AJ1230" s="271"/>
      <c r="AK1230" s="43"/>
      <c r="AL1230" s="271">
        <f t="shared" si="547"/>
        <v>3200</v>
      </c>
      <c r="AM1230" s="43" t="s">
        <v>311</v>
      </c>
      <c r="AN1230" s="328">
        <v>44896</v>
      </c>
      <c r="AO1230" s="82"/>
    </row>
    <row r="1231" spans="1:41" ht="75" hidden="1">
      <c r="A1231" s="43">
        <v>61</v>
      </c>
      <c r="B1231" s="268">
        <v>7313</v>
      </c>
      <c r="C1231" s="43" t="s">
        <v>2</v>
      </c>
      <c r="D1231" s="70" t="s">
        <v>2950</v>
      </c>
      <c r="E1231" s="273">
        <v>44847</v>
      </c>
      <c r="F1231" s="268" t="s">
        <v>56</v>
      </c>
      <c r="G1231" s="268">
        <v>2767</v>
      </c>
      <c r="H1231" s="297"/>
      <c r="I1231" s="330"/>
      <c r="J1231" s="56"/>
      <c r="K1231" s="70">
        <v>10310327722</v>
      </c>
      <c r="L1231" s="309" t="s">
        <v>3518</v>
      </c>
      <c r="M1231" s="309" t="s">
        <v>3517</v>
      </c>
      <c r="N1231" s="309" t="s">
        <v>3519</v>
      </c>
      <c r="O1231" s="43" t="s">
        <v>59</v>
      </c>
      <c r="P1231" s="310">
        <v>1</v>
      </c>
      <c r="Q1231" s="311">
        <v>7500</v>
      </c>
      <c r="R1231" s="42">
        <f t="shared" si="548"/>
        <v>7500</v>
      </c>
      <c r="S1231" s="43" t="s">
        <v>1916</v>
      </c>
      <c r="T1231" s="133"/>
      <c r="U1231" s="133"/>
      <c r="V1231" s="133">
        <f t="shared" si="544"/>
        <v>7500</v>
      </c>
      <c r="W1231" s="133"/>
      <c r="X1231" s="133"/>
      <c r="Y1231" s="133"/>
      <c r="Z1231" s="269"/>
      <c r="AA1231" s="269"/>
      <c r="AB1231" s="269"/>
      <c r="AC1231" s="269"/>
      <c r="AD1231" s="269"/>
      <c r="AE1231" s="269"/>
      <c r="AF1231" s="133"/>
      <c r="AG1231" s="269"/>
      <c r="AH1231" s="269"/>
      <c r="AI1231" s="55">
        <f t="shared" ref="AI1231:AI1234" si="549">V1231</f>
        <v>7500</v>
      </c>
      <c r="AJ1231" s="271"/>
      <c r="AK1231" s="43"/>
      <c r="AL1231" s="271">
        <f t="shared" si="547"/>
        <v>7500</v>
      </c>
      <c r="AM1231" s="43" t="s">
        <v>311</v>
      </c>
      <c r="AN1231" s="328">
        <v>44896</v>
      </c>
      <c r="AO1231" s="82"/>
    </row>
    <row r="1232" spans="1:41" ht="15.6" hidden="1">
      <c r="A1232" s="43">
        <v>62</v>
      </c>
      <c r="B1232" s="268">
        <v>7313</v>
      </c>
      <c r="C1232" s="43" t="s">
        <v>2</v>
      </c>
      <c r="D1232" s="70" t="s">
        <v>2950</v>
      </c>
      <c r="E1232" s="273">
        <v>44847</v>
      </c>
      <c r="F1232" s="268" t="s">
        <v>56</v>
      </c>
      <c r="G1232" s="268">
        <v>2767</v>
      </c>
      <c r="H1232" s="297"/>
      <c r="I1232" s="330"/>
      <c r="J1232" s="56"/>
      <c r="K1232" s="70">
        <v>10310327722</v>
      </c>
      <c r="L1232" s="309" t="s">
        <v>3518</v>
      </c>
      <c r="M1232" s="309"/>
      <c r="N1232" s="309" t="s">
        <v>3520</v>
      </c>
      <c r="O1232" s="43" t="s">
        <v>59</v>
      </c>
      <c r="P1232" s="310">
        <v>1</v>
      </c>
      <c r="Q1232" s="311">
        <v>7500</v>
      </c>
      <c r="R1232" s="42">
        <f t="shared" si="548"/>
        <v>7500</v>
      </c>
      <c r="S1232" s="43" t="s">
        <v>1916</v>
      </c>
      <c r="T1232" s="133"/>
      <c r="U1232" s="133"/>
      <c r="V1232" s="133">
        <f t="shared" si="544"/>
        <v>7500</v>
      </c>
      <c r="W1232" s="133"/>
      <c r="X1232" s="133"/>
      <c r="Y1232" s="133"/>
      <c r="Z1232" s="269"/>
      <c r="AA1232" s="269"/>
      <c r="AB1232" s="269"/>
      <c r="AC1232" s="269"/>
      <c r="AD1232" s="269"/>
      <c r="AE1232" s="269"/>
      <c r="AF1232" s="133"/>
      <c r="AG1232" s="269"/>
      <c r="AH1232" s="269"/>
      <c r="AI1232" s="55">
        <f t="shared" si="549"/>
        <v>7500</v>
      </c>
      <c r="AJ1232" s="271"/>
      <c r="AK1232" s="43"/>
      <c r="AL1232" s="271">
        <f t="shared" si="547"/>
        <v>7500</v>
      </c>
      <c r="AM1232" s="43" t="s">
        <v>311</v>
      </c>
      <c r="AN1232" s="328">
        <v>44896</v>
      </c>
      <c r="AO1232" s="82"/>
    </row>
    <row r="1233" spans="1:42" ht="15.6" hidden="1">
      <c r="A1233" s="43">
        <v>63</v>
      </c>
      <c r="B1233" s="268">
        <v>8683</v>
      </c>
      <c r="C1233" s="43" t="s">
        <v>2</v>
      </c>
      <c r="D1233" s="70" t="s">
        <v>2950</v>
      </c>
      <c r="E1233" s="273">
        <v>44918</v>
      </c>
      <c r="F1233" s="268" t="s">
        <v>56</v>
      </c>
      <c r="G1233" s="268">
        <v>4390</v>
      </c>
      <c r="H1233" s="297"/>
      <c r="I1233" s="330"/>
      <c r="J1233" s="56"/>
      <c r="K1233" s="70">
        <v>10707721648</v>
      </c>
      <c r="L1233" s="309" t="s">
        <v>2784</v>
      </c>
      <c r="M1233" s="309"/>
      <c r="N1233" s="309" t="s">
        <v>3546</v>
      </c>
      <c r="O1233" s="43" t="s">
        <v>59</v>
      </c>
      <c r="P1233" s="310">
        <v>1</v>
      </c>
      <c r="Q1233" s="311">
        <v>6516.67</v>
      </c>
      <c r="R1233" s="42">
        <f t="shared" si="548"/>
        <v>6516.67</v>
      </c>
      <c r="S1233" s="43" t="s">
        <v>1916</v>
      </c>
      <c r="T1233" s="133"/>
      <c r="U1233" s="133"/>
      <c r="V1233" s="133">
        <f t="shared" si="544"/>
        <v>6516.67</v>
      </c>
      <c r="W1233" s="133"/>
      <c r="X1233" s="133"/>
      <c r="Y1233" s="133"/>
      <c r="Z1233" s="269"/>
      <c r="AA1233" s="269"/>
      <c r="AB1233" s="269"/>
      <c r="AC1233" s="269"/>
      <c r="AD1233" s="269"/>
      <c r="AE1233" s="269"/>
      <c r="AF1233" s="133"/>
      <c r="AG1233" s="269"/>
      <c r="AH1233" s="269"/>
      <c r="AI1233" s="55">
        <f t="shared" si="549"/>
        <v>6516.67</v>
      </c>
      <c r="AJ1233" s="271"/>
      <c r="AK1233" s="43"/>
      <c r="AL1233" s="271">
        <f t="shared" si="547"/>
        <v>6516.67</v>
      </c>
      <c r="AM1233" s="43" t="s">
        <v>311</v>
      </c>
      <c r="AN1233" s="328">
        <v>44896</v>
      </c>
      <c r="AO1233" s="82"/>
    </row>
    <row r="1234" spans="1:42" ht="15.6" hidden="1">
      <c r="A1234" s="43">
        <v>64</v>
      </c>
      <c r="B1234" s="268">
        <v>909</v>
      </c>
      <c r="C1234" s="43" t="s">
        <v>2</v>
      </c>
      <c r="D1234" s="70" t="s">
        <v>35</v>
      </c>
      <c r="E1234" s="273">
        <v>44614</v>
      </c>
      <c r="F1234" s="268" t="s">
        <v>56</v>
      </c>
      <c r="G1234" s="268">
        <v>399</v>
      </c>
      <c r="H1234" s="297"/>
      <c r="I1234" s="330"/>
      <c r="J1234" s="56"/>
      <c r="K1234" s="70">
        <v>20563890321</v>
      </c>
      <c r="L1234" s="309" t="s">
        <v>3524</v>
      </c>
      <c r="M1234" s="309"/>
      <c r="N1234" s="309" t="s">
        <v>3525</v>
      </c>
      <c r="O1234" s="43" t="s">
        <v>59</v>
      </c>
      <c r="P1234" s="310">
        <v>1</v>
      </c>
      <c r="Q1234" s="311">
        <v>2685</v>
      </c>
      <c r="R1234" s="42">
        <f t="shared" si="548"/>
        <v>2685</v>
      </c>
      <c r="S1234" s="43" t="s">
        <v>1916</v>
      </c>
      <c r="T1234" s="133"/>
      <c r="U1234" s="133"/>
      <c r="V1234" s="133">
        <f t="shared" si="544"/>
        <v>2685</v>
      </c>
      <c r="W1234" s="133"/>
      <c r="X1234" s="133"/>
      <c r="Y1234" s="133"/>
      <c r="Z1234" s="269"/>
      <c r="AA1234" s="269"/>
      <c r="AB1234" s="269"/>
      <c r="AC1234" s="269"/>
      <c r="AD1234" s="269"/>
      <c r="AE1234" s="269"/>
      <c r="AF1234" s="133"/>
      <c r="AG1234" s="269"/>
      <c r="AH1234" s="269"/>
      <c r="AI1234" s="55">
        <f t="shared" si="549"/>
        <v>2685</v>
      </c>
      <c r="AJ1234" s="271"/>
      <c r="AK1234" s="43"/>
      <c r="AL1234" s="271">
        <f t="shared" si="547"/>
        <v>2685</v>
      </c>
      <c r="AM1234" s="43" t="s">
        <v>311</v>
      </c>
      <c r="AN1234" s="328">
        <v>44896</v>
      </c>
      <c r="AO1234" s="82"/>
    </row>
    <row r="1235" spans="1:42" ht="15.6" hidden="1">
      <c r="A1235" s="279">
        <v>65</v>
      </c>
      <c r="B1235" s="252"/>
      <c r="C1235" s="252" t="s">
        <v>2300</v>
      </c>
      <c r="D1235" s="253"/>
      <c r="E1235" s="252"/>
      <c r="F1235" s="252"/>
      <c r="G1235" s="252"/>
      <c r="H1235" s="252"/>
      <c r="I1235" s="252"/>
      <c r="J1235" s="63"/>
      <c r="K1235" s="126"/>
      <c r="L1235" s="253"/>
      <c r="M1235" s="242"/>
      <c r="N1235" s="253"/>
      <c r="O1235" s="333"/>
      <c r="P1235" s="334"/>
      <c r="Q1235" s="333"/>
      <c r="R1235" s="278">
        <f>SUM(R1227:R1234)</f>
        <v>39061.67</v>
      </c>
      <c r="S1235" s="278">
        <f>SUM(S1227:S1230)</f>
        <v>0</v>
      </c>
      <c r="T1235" s="278">
        <f>SUM(T1227:T1230)</f>
        <v>0</v>
      </c>
      <c r="U1235" s="278">
        <f>SUM(U1227:U1230)</f>
        <v>0</v>
      </c>
      <c r="V1235" s="278"/>
      <c r="W1235" s="278"/>
      <c r="X1235" s="278"/>
      <c r="Y1235" s="278"/>
      <c r="Z1235" s="255">
        <f t="shared" ref="Z1235:AH1235" si="550">SUBTOTAL(9,Z1227:Z1230)</f>
        <v>0</v>
      </c>
      <c r="AA1235" s="255">
        <f t="shared" si="550"/>
        <v>0</v>
      </c>
      <c r="AB1235" s="255">
        <f t="shared" si="550"/>
        <v>0</v>
      </c>
      <c r="AC1235" s="255">
        <f t="shared" si="550"/>
        <v>0</v>
      </c>
      <c r="AD1235" s="255">
        <f t="shared" si="550"/>
        <v>0</v>
      </c>
      <c r="AE1235" s="255"/>
      <c r="AF1235" s="255">
        <f t="shared" si="550"/>
        <v>0</v>
      </c>
      <c r="AG1235" s="255">
        <f t="shared" si="550"/>
        <v>0</v>
      </c>
      <c r="AH1235" s="255">
        <f t="shared" si="550"/>
        <v>0</v>
      </c>
      <c r="AI1235" s="255"/>
      <c r="AJ1235" s="255">
        <f>SUBTOTAL(9,AJ1227:AJ1230)</f>
        <v>0</v>
      </c>
      <c r="AK1235" s="255">
        <f>SUBTOTAL(9,AK1227:AK1230)</f>
        <v>0</v>
      </c>
      <c r="AL1235" s="255">
        <f>SUBTOTAL(9,AL1227:AL1234)</f>
        <v>0</v>
      </c>
      <c r="AM1235" s="279" t="s">
        <v>311</v>
      </c>
      <c r="AN1235" s="332">
        <v>44896</v>
      </c>
      <c r="AO1235" s="82"/>
    </row>
    <row r="1236" spans="1:42" ht="15.6" hidden="1">
      <c r="A1236" s="43">
        <v>66</v>
      </c>
      <c r="B1236" s="101">
        <v>8809</v>
      </c>
      <c r="C1236" s="43" t="s">
        <v>0</v>
      </c>
      <c r="D1236" s="102" t="s">
        <v>12</v>
      </c>
      <c r="E1236" s="103">
        <v>44901</v>
      </c>
      <c r="F1236" s="101" t="s">
        <v>1924</v>
      </c>
      <c r="G1236" s="101">
        <v>759</v>
      </c>
      <c r="H1236" s="175"/>
      <c r="I1236" s="175"/>
      <c r="J1236" s="78"/>
      <c r="K1236" s="70"/>
      <c r="L1236" s="70" t="s">
        <v>93</v>
      </c>
      <c r="M1236" s="242">
        <v>1</v>
      </c>
      <c r="N1236" s="127" t="s">
        <v>3516</v>
      </c>
      <c r="O1236" s="43" t="s">
        <v>59</v>
      </c>
      <c r="P1236" s="175">
        <v>1</v>
      </c>
      <c r="Q1236" s="43">
        <v>38426.86</v>
      </c>
      <c r="R1236" s="272">
        <f>P1236*Q1236</f>
        <v>38426.86</v>
      </c>
      <c r="S1236" s="284" t="s">
        <v>1914</v>
      </c>
      <c r="T1236" s="133">
        <f t="shared" si="544"/>
        <v>38426.86</v>
      </c>
      <c r="U1236" s="284"/>
      <c r="V1236" s="284"/>
      <c r="W1236" s="284"/>
      <c r="X1236" s="284"/>
      <c r="Y1236" s="284"/>
      <c r="Z1236" s="284"/>
      <c r="AA1236" s="284"/>
      <c r="AB1236" s="284"/>
      <c r="AC1236" s="284"/>
      <c r="AD1236" s="284"/>
      <c r="AE1236" s="284"/>
      <c r="AF1236" s="182"/>
      <c r="AG1236" s="285"/>
      <c r="AH1236" s="285"/>
      <c r="AI1236" s="286"/>
      <c r="AJ1236" s="211">
        <f>R1236</f>
        <v>38426.86</v>
      </c>
      <c r="AK1236" s="287"/>
      <c r="AL1236" s="42">
        <f t="shared" ref="AL1236:AL1244" si="551">R1236</f>
        <v>38426.86</v>
      </c>
      <c r="AM1236" s="43" t="s">
        <v>311</v>
      </c>
      <c r="AN1236" s="328">
        <v>44896</v>
      </c>
      <c r="AO1236" s="82"/>
    </row>
    <row r="1237" spans="1:42" ht="15.6" hidden="1">
      <c r="A1237" s="43">
        <v>67</v>
      </c>
      <c r="B1237" s="101">
        <v>9289</v>
      </c>
      <c r="C1237" s="43" t="s">
        <v>0</v>
      </c>
      <c r="D1237" s="102" t="s">
        <v>12</v>
      </c>
      <c r="E1237" s="103">
        <v>44924</v>
      </c>
      <c r="F1237" s="101" t="s">
        <v>1924</v>
      </c>
      <c r="G1237" s="101">
        <v>875</v>
      </c>
      <c r="H1237" s="175"/>
      <c r="I1237" s="175"/>
      <c r="J1237" s="78"/>
      <c r="K1237" s="70"/>
      <c r="L1237" s="70" t="s">
        <v>93</v>
      </c>
      <c r="M1237" s="242"/>
      <c r="N1237" s="127" t="s">
        <v>3547</v>
      </c>
      <c r="O1237" s="43" t="s">
        <v>59</v>
      </c>
      <c r="P1237" s="175">
        <v>1</v>
      </c>
      <c r="Q1237" s="43">
        <v>1649.72</v>
      </c>
      <c r="R1237" s="272">
        <f>P1237*Q1237</f>
        <v>1649.72</v>
      </c>
      <c r="S1237" s="284" t="s">
        <v>1914</v>
      </c>
      <c r="T1237" s="133">
        <f t="shared" si="544"/>
        <v>1649.72</v>
      </c>
      <c r="U1237" s="284"/>
      <c r="V1237" s="284"/>
      <c r="W1237" s="284"/>
      <c r="X1237" s="284"/>
      <c r="Y1237" s="284"/>
      <c r="Z1237" s="284"/>
      <c r="AA1237" s="284"/>
      <c r="AB1237" s="284"/>
      <c r="AC1237" s="284"/>
      <c r="AD1237" s="284"/>
      <c r="AE1237" s="284"/>
      <c r="AF1237" s="182"/>
      <c r="AG1237" s="285"/>
      <c r="AH1237" s="285"/>
      <c r="AI1237" s="286"/>
      <c r="AJ1237" s="211">
        <f>R1237</f>
        <v>1649.72</v>
      </c>
      <c r="AK1237" s="287"/>
      <c r="AL1237" s="42">
        <f t="shared" si="551"/>
        <v>1649.72</v>
      </c>
      <c r="AM1237" s="43" t="s">
        <v>311</v>
      </c>
      <c r="AN1237" s="328">
        <v>44896</v>
      </c>
      <c r="AO1237" s="82"/>
    </row>
    <row r="1238" spans="1:42" ht="15.6" hidden="1">
      <c r="A1238" s="43">
        <v>68</v>
      </c>
      <c r="B1238" s="101">
        <v>9280</v>
      </c>
      <c r="C1238" s="43" t="s">
        <v>0</v>
      </c>
      <c r="D1238" s="102" t="s">
        <v>12</v>
      </c>
      <c r="E1238" s="103">
        <v>44921</v>
      </c>
      <c r="F1238" s="101" t="s">
        <v>1924</v>
      </c>
      <c r="G1238" s="101">
        <v>873</v>
      </c>
      <c r="H1238" s="175"/>
      <c r="I1238" s="175"/>
      <c r="J1238" s="78"/>
      <c r="K1238" s="335"/>
      <c r="L1238" s="70" t="s">
        <v>93</v>
      </c>
      <c r="M1238" s="242"/>
      <c r="N1238" s="127" t="s">
        <v>3544</v>
      </c>
      <c r="O1238" s="43" t="s">
        <v>59</v>
      </c>
      <c r="P1238" s="175">
        <v>1</v>
      </c>
      <c r="Q1238" s="143">
        <v>34573.85</v>
      </c>
      <c r="R1238" s="272">
        <f>P1238*Q1238</f>
        <v>34573.85</v>
      </c>
      <c r="S1238" s="284" t="s">
        <v>1914</v>
      </c>
      <c r="T1238" s="133">
        <f t="shared" si="544"/>
        <v>34573.85</v>
      </c>
      <c r="U1238" s="284"/>
      <c r="V1238" s="284"/>
      <c r="W1238" s="284"/>
      <c r="X1238" s="284"/>
      <c r="Y1238" s="284"/>
      <c r="Z1238" s="284"/>
      <c r="AA1238" s="284"/>
      <c r="AB1238" s="284"/>
      <c r="AC1238" s="284"/>
      <c r="AD1238" s="284"/>
      <c r="AE1238" s="284"/>
      <c r="AF1238" s="182"/>
      <c r="AG1238" s="285"/>
      <c r="AH1238" s="285"/>
      <c r="AI1238" s="286"/>
      <c r="AJ1238" s="211">
        <f>R1238</f>
        <v>34573.85</v>
      </c>
      <c r="AK1238" s="287"/>
      <c r="AL1238" s="42">
        <f t="shared" si="551"/>
        <v>34573.85</v>
      </c>
      <c r="AM1238" s="43" t="s">
        <v>311</v>
      </c>
      <c r="AN1238" s="328">
        <v>44896</v>
      </c>
      <c r="AO1238" s="82"/>
    </row>
    <row r="1239" spans="1:42" ht="15.6" hidden="1">
      <c r="A1239" s="279">
        <v>69</v>
      </c>
      <c r="B1239" s="252"/>
      <c r="C1239" s="252" t="s">
        <v>2938</v>
      </c>
      <c r="D1239" s="288"/>
      <c r="E1239" s="252"/>
      <c r="F1239" s="289"/>
      <c r="G1239" s="289"/>
      <c r="H1239" s="252"/>
      <c r="I1239" s="252"/>
      <c r="J1239" s="63"/>
      <c r="K1239" s="126"/>
      <c r="L1239" s="253"/>
      <c r="M1239" s="242"/>
      <c r="N1239" s="253"/>
      <c r="O1239" s="289"/>
      <c r="P1239" s="289"/>
      <c r="Q1239" s="289"/>
      <c r="R1239" s="278">
        <f>SUM(R1236:R1238)</f>
        <v>74650.429999999993</v>
      </c>
      <c r="S1239" s="290"/>
      <c r="T1239" s="290"/>
      <c r="U1239" s="290"/>
      <c r="V1239" s="290"/>
      <c r="W1239" s="290"/>
      <c r="X1239" s="290"/>
      <c r="Y1239" s="290"/>
      <c r="Z1239" s="290"/>
      <c r="AA1239" s="290"/>
      <c r="AB1239" s="290"/>
      <c r="AC1239" s="290"/>
      <c r="AD1239" s="290"/>
      <c r="AE1239" s="290"/>
      <c r="AF1239" s="278"/>
      <c r="AG1239" s="291"/>
      <c r="AH1239" s="291"/>
      <c r="AI1239" s="292"/>
      <c r="AJ1239" s="257"/>
      <c r="AK1239" s="289"/>
      <c r="AL1239" s="120">
        <f>SUM(AL1236:AL1238)</f>
        <v>74650.429999999993</v>
      </c>
      <c r="AM1239" s="279" t="s">
        <v>311</v>
      </c>
      <c r="AN1239" s="328">
        <v>44896</v>
      </c>
      <c r="AO1239" s="82"/>
    </row>
    <row r="1240" spans="1:42" ht="30" hidden="1">
      <c r="A1240" s="43">
        <v>70</v>
      </c>
      <c r="B1240" s="175">
        <v>8557</v>
      </c>
      <c r="C1240" s="43" t="s">
        <v>1</v>
      </c>
      <c r="D1240" s="102" t="s">
        <v>3503</v>
      </c>
      <c r="E1240" s="103">
        <v>44894</v>
      </c>
      <c r="F1240" s="101" t="s">
        <v>38</v>
      </c>
      <c r="G1240" s="101">
        <v>3085</v>
      </c>
      <c r="H1240" s="43"/>
      <c r="I1240" s="175"/>
      <c r="J1240" s="78"/>
      <c r="K1240" s="70">
        <v>10315430106</v>
      </c>
      <c r="L1240" s="70" t="s">
        <v>73</v>
      </c>
      <c r="M1240" s="175"/>
      <c r="N1240" s="70" t="s">
        <v>3508</v>
      </c>
      <c r="O1240" s="43" t="s">
        <v>108</v>
      </c>
      <c r="P1240" s="43">
        <v>1</v>
      </c>
      <c r="Q1240" s="43">
        <v>19</v>
      </c>
      <c r="R1240" s="43">
        <f>P1240*Q1240</f>
        <v>19</v>
      </c>
      <c r="S1240" s="43" t="s">
        <v>1915</v>
      </c>
      <c r="T1240" s="46"/>
      <c r="U1240" s="133">
        <f t="shared" ref="U1240:U1244" si="552">IF($S1240=U$15,$R1240,"  ")</f>
        <v>19</v>
      </c>
      <c r="V1240" s="284"/>
      <c r="W1240" s="284"/>
      <c r="X1240" s="284"/>
      <c r="Y1240" s="284"/>
      <c r="Z1240" s="284"/>
      <c r="AA1240" s="284"/>
      <c r="AB1240" s="284"/>
      <c r="AC1240" s="284"/>
      <c r="AD1240" s="284"/>
      <c r="AE1240" s="284"/>
      <c r="AF1240" s="182"/>
      <c r="AG1240" s="285"/>
      <c r="AH1240" s="285"/>
      <c r="AI1240" s="286"/>
      <c r="AJ1240" s="211">
        <f>R1240</f>
        <v>19</v>
      </c>
      <c r="AK1240" s="287">
        <v>3147</v>
      </c>
      <c r="AL1240" s="42">
        <f t="shared" si="551"/>
        <v>19</v>
      </c>
      <c r="AM1240" s="43">
        <v>18</v>
      </c>
      <c r="AN1240" s="328">
        <v>44896</v>
      </c>
      <c r="AO1240" s="82"/>
    </row>
    <row r="1241" spans="1:42" ht="30" hidden="1">
      <c r="A1241" s="43">
        <v>71</v>
      </c>
      <c r="B1241" s="175">
        <v>8557</v>
      </c>
      <c r="C1241" s="43" t="s">
        <v>1</v>
      </c>
      <c r="D1241" s="102" t="s">
        <v>3503</v>
      </c>
      <c r="E1241" s="103">
        <v>44894</v>
      </c>
      <c r="F1241" s="101" t="s">
        <v>38</v>
      </c>
      <c r="G1241" s="101">
        <v>3085</v>
      </c>
      <c r="H1241" s="43"/>
      <c r="I1241" s="175"/>
      <c r="J1241" s="78"/>
      <c r="K1241" s="70">
        <v>10315430106</v>
      </c>
      <c r="L1241" s="70" t="s">
        <v>73</v>
      </c>
      <c r="M1241" s="175"/>
      <c r="N1241" s="70" t="s">
        <v>3509</v>
      </c>
      <c r="O1241" s="43" t="s">
        <v>108</v>
      </c>
      <c r="P1241" s="43">
        <v>1</v>
      </c>
      <c r="Q1241" s="43">
        <v>2.5</v>
      </c>
      <c r="R1241" s="43">
        <f t="shared" ref="R1241:R1244" si="553">P1241*Q1241</f>
        <v>2.5</v>
      </c>
      <c r="S1241" s="43" t="s">
        <v>1915</v>
      </c>
      <c r="T1241" s="46"/>
      <c r="U1241" s="133">
        <f t="shared" si="552"/>
        <v>2.5</v>
      </c>
      <c r="V1241" s="284"/>
      <c r="W1241" s="284"/>
      <c r="X1241" s="284"/>
      <c r="Y1241" s="284"/>
      <c r="Z1241" s="284"/>
      <c r="AA1241" s="284"/>
      <c r="AB1241" s="284"/>
      <c r="AC1241" s="284"/>
      <c r="AD1241" s="284"/>
      <c r="AE1241" s="284"/>
      <c r="AF1241" s="182"/>
      <c r="AG1241" s="285"/>
      <c r="AH1241" s="285"/>
      <c r="AI1241" s="286"/>
      <c r="AJ1241" s="211">
        <f t="shared" ref="AJ1241:AJ1243" si="554">R1241</f>
        <v>2.5</v>
      </c>
      <c r="AK1241" s="287">
        <v>3147</v>
      </c>
      <c r="AL1241" s="42">
        <f t="shared" si="551"/>
        <v>2.5</v>
      </c>
      <c r="AM1241" s="43">
        <v>18</v>
      </c>
      <c r="AN1241" s="328">
        <v>44896</v>
      </c>
      <c r="AO1241" s="82"/>
    </row>
    <row r="1242" spans="1:42" ht="30" hidden="1">
      <c r="A1242" s="43">
        <v>72</v>
      </c>
      <c r="B1242" s="175">
        <v>8557</v>
      </c>
      <c r="C1242" s="43" t="s">
        <v>1</v>
      </c>
      <c r="D1242" s="102" t="s">
        <v>3503</v>
      </c>
      <c r="E1242" s="103">
        <v>44894</v>
      </c>
      <c r="F1242" s="101" t="s">
        <v>38</v>
      </c>
      <c r="G1242" s="101">
        <v>3085</v>
      </c>
      <c r="H1242" s="43"/>
      <c r="I1242" s="175"/>
      <c r="J1242" s="78"/>
      <c r="K1242" s="70">
        <v>10315430106</v>
      </c>
      <c r="L1242" s="70" t="s">
        <v>73</v>
      </c>
      <c r="M1242" s="175"/>
      <c r="N1242" s="70" t="s">
        <v>3510</v>
      </c>
      <c r="O1242" s="43" t="s">
        <v>68</v>
      </c>
      <c r="P1242" s="43">
        <v>35</v>
      </c>
      <c r="Q1242" s="43">
        <v>10</v>
      </c>
      <c r="R1242" s="43">
        <f t="shared" si="553"/>
        <v>350</v>
      </c>
      <c r="S1242" s="43" t="s">
        <v>1915</v>
      </c>
      <c r="T1242" s="46"/>
      <c r="U1242" s="133">
        <f t="shared" si="552"/>
        <v>350</v>
      </c>
      <c r="V1242" s="284"/>
      <c r="W1242" s="284"/>
      <c r="X1242" s="284"/>
      <c r="Y1242" s="284"/>
      <c r="Z1242" s="284"/>
      <c r="AA1242" s="284"/>
      <c r="AB1242" s="284"/>
      <c r="AC1242" s="284"/>
      <c r="AD1242" s="284"/>
      <c r="AE1242" s="284"/>
      <c r="AF1242" s="182"/>
      <c r="AG1242" s="285"/>
      <c r="AH1242" s="285"/>
      <c r="AI1242" s="286"/>
      <c r="AJ1242" s="211">
        <f t="shared" si="554"/>
        <v>350</v>
      </c>
      <c r="AK1242" s="287">
        <v>3147</v>
      </c>
      <c r="AL1242" s="42">
        <f t="shared" si="551"/>
        <v>350</v>
      </c>
      <c r="AM1242" s="43">
        <v>18</v>
      </c>
      <c r="AN1242" s="328">
        <v>44896</v>
      </c>
      <c r="AO1242" s="82"/>
    </row>
    <row r="1243" spans="1:42" ht="30" hidden="1">
      <c r="A1243" s="43">
        <v>73</v>
      </c>
      <c r="B1243" s="175">
        <v>8557</v>
      </c>
      <c r="C1243" s="43" t="s">
        <v>1</v>
      </c>
      <c r="D1243" s="102" t="s">
        <v>3503</v>
      </c>
      <c r="E1243" s="103">
        <v>44894</v>
      </c>
      <c r="F1243" s="101" t="s">
        <v>38</v>
      </c>
      <c r="G1243" s="101">
        <v>3085</v>
      </c>
      <c r="H1243" s="43"/>
      <c r="I1243" s="175"/>
      <c r="J1243" s="78"/>
      <c r="K1243" s="70">
        <v>10315430106</v>
      </c>
      <c r="L1243" s="70" t="s">
        <v>73</v>
      </c>
      <c r="M1243" s="175"/>
      <c r="N1243" s="70" t="s">
        <v>3511</v>
      </c>
      <c r="O1243" s="43" t="s">
        <v>68</v>
      </c>
      <c r="P1243" s="43">
        <v>60</v>
      </c>
      <c r="Q1243" s="43">
        <v>0.5</v>
      </c>
      <c r="R1243" s="43">
        <f t="shared" si="553"/>
        <v>30</v>
      </c>
      <c r="S1243" s="43" t="s">
        <v>1915</v>
      </c>
      <c r="T1243" s="46"/>
      <c r="U1243" s="133">
        <f t="shared" si="552"/>
        <v>30</v>
      </c>
      <c r="V1243" s="284"/>
      <c r="W1243" s="284"/>
      <c r="X1243" s="284"/>
      <c r="Y1243" s="284"/>
      <c r="Z1243" s="284"/>
      <c r="AA1243" s="284"/>
      <c r="AB1243" s="284"/>
      <c r="AC1243" s="284"/>
      <c r="AD1243" s="284"/>
      <c r="AE1243" s="284"/>
      <c r="AF1243" s="182"/>
      <c r="AG1243" s="285"/>
      <c r="AH1243" s="285"/>
      <c r="AI1243" s="286"/>
      <c r="AJ1243" s="211">
        <f t="shared" si="554"/>
        <v>30</v>
      </c>
      <c r="AK1243" s="287">
        <v>3147</v>
      </c>
      <c r="AL1243" s="42">
        <f t="shared" si="551"/>
        <v>30</v>
      </c>
      <c r="AM1243" s="43">
        <v>18</v>
      </c>
      <c r="AN1243" s="328">
        <v>44896</v>
      </c>
      <c r="AO1243" s="82"/>
    </row>
    <row r="1244" spans="1:42" ht="30" hidden="1">
      <c r="A1244" s="43">
        <v>74</v>
      </c>
      <c r="B1244" s="175">
        <v>8557</v>
      </c>
      <c r="C1244" s="43" t="s">
        <v>1</v>
      </c>
      <c r="D1244" s="102" t="s">
        <v>3503</v>
      </c>
      <c r="E1244" s="103">
        <v>44894</v>
      </c>
      <c r="F1244" s="101" t="s">
        <v>38</v>
      </c>
      <c r="G1244" s="101">
        <v>3085</v>
      </c>
      <c r="H1244" s="43"/>
      <c r="I1244" s="175"/>
      <c r="J1244" s="78"/>
      <c r="K1244" s="70">
        <v>10315430106</v>
      </c>
      <c r="L1244" s="70" t="s">
        <v>73</v>
      </c>
      <c r="M1244" s="242"/>
      <c r="N1244" s="70" t="s">
        <v>3512</v>
      </c>
      <c r="O1244" s="43" t="s">
        <v>68</v>
      </c>
      <c r="P1244" s="43">
        <v>1</v>
      </c>
      <c r="Q1244" s="43">
        <v>7</v>
      </c>
      <c r="R1244" s="43">
        <f t="shared" si="553"/>
        <v>7</v>
      </c>
      <c r="S1244" s="43" t="s">
        <v>1915</v>
      </c>
      <c r="T1244" s="46"/>
      <c r="U1244" s="133">
        <f t="shared" si="552"/>
        <v>7</v>
      </c>
      <c r="V1244" s="284"/>
      <c r="W1244" s="284"/>
      <c r="X1244" s="284"/>
      <c r="Y1244" s="284"/>
      <c r="Z1244" s="284"/>
      <c r="AA1244" s="284"/>
      <c r="AB1244" s="284"/>
      <c r="AC1244" s="284"/>
      <c r="AD1244" s="284"/>
      <c r="AE1244" s="284"/>
      <c r="AF1244" s="182"/>
      <c r="AG1244" s="285"/>
      <c r="AH1244" s="285"/>
      <c r="AI1244" s="286"/>
      <c r="AJ1244" s="211">
        <f>U1244</f>
        <v>7</v>
      </c>
      <c r="AK1244" s="287">
        <v>3147</v>
      </c>
      <c r="AL1244" s="42">
        <f t="shared" si="551"/>
        <v>7</v>
      </c>
      <c r="AM1244" s="43">
        <v>18</v>
      </c>
      <c r="AN1244" s="328">
        <v>44896</v>
      </c>
      <c r="AO1244" s="82"/>
    </row>
    <row r="1245" spans="1:42" ht="15.6" hidden="1">
      <c r="A1245" s="252">
        <v>75</v>
      </c>
      <c r="B1245" s="279"/>
      <c r="C1245" s="252" t="s">
        <v>2172</v>
      </c>
      <c r="D1245" s="126"/>
      <c r="E1245" s="281"/>
      <c r="F1245" s="279"/>
      <c r="G1245" s="279"/>
      <c r="H1245" s="252"/>
      <c r="I1245" s="252"/>
      <c r="J1245" s="63"/>
      <c r="K1245" s="126"/>
      <c r="L1245" s="126"/>
      <c r="M1245" s="242"/>
      <c r="N1245" s="126"/>
      <c r="O1245" s="279"/>
      <c r="P1245" s="279"/>
      <c r="Q1245" s="279"/>
      <c r="R1245" s="120">
        <f>SUM(R1240:R1244)</f>
        <v>408.5</v>
      </c>
      <c r="S1245" s="120"/>
      <c r="T1245" s="120"/>
      <c r="U1245" s="120"/>
      <c r="V1245" s="120"/>
      <c r="W1245" s="120"/>
      <c r="X1245" s="120"/>
      <c r="Y1245" s="120"/>
      <c r="Z1245" s="255"/>
      <c r="AA1245" s="255"/>
      <c r="AB1245" s="255"/>
      <c r="AC1245" s="255"/>
      <c r="AD1245" s="255"/>
      <c r="AE1245" s="255"/>
      <c r="AF1245" s="255"/>
      <c r="AG1245" s="255"/>
      <c r="AH1245" s="255"/>
      <c r="AI1245" s="336"/>
      <c r="AJ1245" s="257"/>
      <c r="AK1245" s="252"/>
      <c r="AL1245" s="120">
        <f>SUM(AL1240:AL1244)</f>
        <v>408.5</v>
      </c>
      <c r="AM1245" s="279"/>
      <c r="AN1245" s="332">
        <v>44896</v>
      </c>
      <c r="AO1245" s="82"/>
    </row>
    <row r="1246" spans="1:42" ht="30" hidden="1">
      <c r="A1246" s="175">
        <v>76</v>
      </c>
      <c r="B1246" s="43">
        <v>9118</v>
      </c>
      <c r="C1246" s="43" t="s">
        <v>2978</v>
      </c>
      <c r="D1246" s="70" t="s">
        <v>2498</v>
      </c>
      <c r="E1246" s="103">
        <v>44916</v>
      </c>
      <c r="F1246" s="43" t="s">
        <v>1924</v>
      </c>
      <c r="G1246" s="43">
        <v>767</v>
      </c>
      <c r="H1246" s="219"/>
      <c r="I1246" s="70"/>
      <c r="J1246" s="69" t="s">
        <v>93</v>
      </c>
      <c r="K1246" s="106"/>
      <c r="L1246" s="99" t="s">
        <v>93</v>
      </c>
      <c r="M1246" s="43">
        <v>1</v>
      </c>
      <c r="N1246" s="70" t="s">
        <v>3541</v>
      </c>
      <c r="O1246" s="43" t="s">
        <v>59</v>
      </c>
      <c r="P1246" s="43">
        <v>1</v>
      </c>
      <c r="Q1246" s="43">
        <v>783.7</v>
      </c>
      <c r="R1246" s="42">
        <f>P1246*Q1246</f>
        <v>783.7</v>
      </c>
      <c r="S1246" s="43" t="s">
        <v>1914</v>
      </c>
      <c r="T1246" s="133">
        <f>IF($S1246=T$15,$R1246,"  ")</f>
        <v>783.7</v>
      </c>
      <c r="U1246" s="133"/>
      <c r="V1246" s="183"/>
      <c r="W1246" s="183"/>
      <c r="X1246" s="183"/>
      <c r="Y1246" s="183"/>
      <c r="Z1246" s="183"/>
      <c r="AA1246" s="183"/>
      <c r="AB1246" s="183"/>
      <c r="AC1246" s="183"/>
      <c r="AD1246" s="183"/>
      <c r="AE1246" s="183"/>
      <c r="AF1246" s="183"/>
      <c r="AG1246" s="183"/>
      <c r="AH1246" s="183"/>
      <c r="AI1246" s="322"/>
      <c r="AJ1246" s="43">
        <v>783.7</v>
      </c>
      <c r="AK1246" s="175"/>
      <c r="AL1246" s="42">
        <f t="shared" ref="AL1246" si="555">R1246</f>
        <v>783.7</v>
      </c>
      <c r="AM1246" s="43"/>
      <c r="AN1246" s="328">
        <v>44896</v>
      </c>
      <c r="AO1246" s="82"/>
    </row>
    <row r="1247" spans="1:42" ht="30" hidden="1">
      <c r="A1247" s="43">
        <v>77</v>
      </c>
      <c r="B1247" s="43">
        <v>9280</v>
      </c>
      <c r="C1247" s="43" t="s">
        <v>2978</v>
      </c>
      <c r="D1247" s="70" t="s">
        <v>3548</v>
      </c>
      <c r="E1247" s="103">
        <v>44924</v>
      </c>
      <c r="F1247" s="43" t="s">
        <v>1924</v>
      </c>
      <c r="G1247" s="43">
        <v>873</v>
      </c>
      <c r="H1247" s="219"/>
      <c r="I1247" s="103"/>
      <c r="J1247" s="56"/>
      <c r="K1247" s="226"/>
      <c r="L1247" s="99" t="s">
        <v>93</v>
      </c>
      <c r="M1247" s="224">
        <v>3270</v>
      </c>
      <c r="N1247" s="70" t="s">
        <v>3542</v>
      </c>
      <c r="O1247" s="43" t="s">
        <v>59</v>
      </c>
      <c r="P1247" s="43">
        <v>1</v>
      </c>
      <c r="Q1247" s="43">
        <v>3270</v>
      </c>
      <c r="R1247" s="42">
        <f>P1247*Q1247</f>
        <v>3270</v>
      </c>
      <c r="S1247" s="43" t="s">
        <v>1914</v>
      </c>
      <c r="T1247" s="133">
        <f>IF($S1247=T$15,$R1247,"  ")</f>
        <v>3270</v>
      </c>
      <c r="U1247" s="133" t="str">
        <f t="shared" ref="U1247:AH1247" si="556">IF($S1247=U$15,$R1247,"  ")</f>
        <v xml:space="preserve">  </v>
      </c>
      <c r="V1247" s="133" t="str">
        <f t="shared" si="556"/>
        <v xml:space="preserve">  </v>
      </c>
      <c r="W1247" s="133"/>
      <c r="X1247" s="133"/>
      <c r="Y1247" s="133"/>
      <c r="Z1247" s="133" t="str">
        <f t="shared" si="556"/>
        <v xml:space="preserve">  </v>
      </c>
      <c r="AA1247" s="133" t="str">
        <f t="shared" si="556"/>
        <v xml:space="preserve">  </v>
      </c>
      <c r="AB1247" s="133" t="str">
        <f t="shared" si="556"/>
        <v xml:space="preserve">  </v>
      </c>
      <c r="AC1247" s="133" t="str">
        <f t="shared" si="556"/>
        <v xml:space="preserve">  </v>
      </c>
      <c r="AD1247" s="133" t="str">
        <f t="shared" si="556"/>
        <v xml:space="preserve">  </v>
      </c>
      <c r="AE1247" s="133"/>
      <c r="AF1247" s="133" t="str">
        <f t="shared" si="556"/>
        <v xml:space="preserve">  </v>
      </c>
      <c r="AG1247" s="133" t="str">
        <f t="shared" si="556"/>
        <v xml:space="preserve">  </v>
      </c>
      <c r="AH1247" s="133" t="str">
        <f t="shared" si="556"/>
        <v xml:space="preserve">  </v>
      </c>
      <c r="AI1247" s="55"/>
      <c r="AJ1247" s="42">
        <f>R1247</f>
        <v>3270</v>
      </c>
      <c r="AK1247" s="43"/>
      <c r="AL1247" s="42">
        <f>R1247</f>
        <v>3270</v>
      </c>
      <c r="AM1247" s="43" t="s">
        <v>311</v>
      </c>
      <c r="AN1247" s="328">
        <v>44896</v>
      </c>
      <c r="AO1247" s="82"/>
      <c r="AP1247" s="64">
        <v>44896</v>
      </c>
    </row>
    <row r="1248" spans="1:42" ht="15.6" hidden="1">
      <c r="A1248" s="252">
        <v>78</v>
      </c>
      <c r="B1248" s="252"/>
      <c r="C1248" s="252" t="s">
        <v>2308</v>
      </c>
      <c r="D1248" s="253"/>
      <c r="E1248" s="252"/>
      <c r="F1248" s="252"/>
      <c r="G1248" s="252"/>
      <c r="H1248" s="252"/>
      <c r="I1248" s="252"/>
      <c r="J1248" s="63"/>
      <c r="K1248" s="126"/>
      <c r="L1248" s="253"/>
      <c r="M1248" s="242"/>
      <c r="N1248" s="253"/>
      <c r="O1248" s="252"/>
      <c r="P1248" s="252"/>
      <c r="Q1248" s="252"/>
      <c r="R1248" s="278">
        <f>SUM(R1246:R1247)</f>
        <v>4053.7</v>
      </c>
      <c r="S1248" s="252"/>
      <c r="T1248" s="255"/>
      <c r="U1248" s="255">
        <f>SUBTOTAL(9,U1247)</f>
        <v>0</v>
      </c>
      <c r="V1248" s="255">
        <f>SUBTOTAL(9,V1247)</f>
        <v>0</v>
      </c>
      <c r="W1248" s="255"/>
      <c r="X1248" s="255"/>
      <c r="Y1248" s="255"/>
      <c r="Z1248" s="255">
        <f t="shared" ref="Z1248:AH1248" si="557">SUBTOTAL(9,Z1247)</f>
        <v>0</v>
      </c>
      <c r="AA1248" s="255">
        <f t="shared" si="557"/>
        <v>0</v>
      </c>
      <c r="AB1248" s="255">
        <f t="shared" si="557"/>
        <v>0</v>
      </c>
      <c r="AC1248" s="255">
        <f t="shared" si="557"/>
        <v>0</v>
      </c>
      <c r="AD1248" s="255">
        <f t="shared" si="557"/>
        <v>0</v>
      </c>
      <c r="AE1248" s="255"/>
      <c r="AF1248" s="255">
        <f t="shared" si="557"/>
        <v>0</v>
      </c>
      <c r="AG1248" s="255">
        <f t="shared" si="557"/>
        <v>0</v>
      </c>
      <c r="AH1248" s="255">
        <f t="shared" si="557"/>
        <v>0</v>
      </c>
      <c r="AI1248" s="260"/>
      <c r="AJ1248" s="257"/>
      <c r="AK1248" s="252"/>
      <c r="AL1248" s="257">
        <f>SUM(AL1246:AL1247)</f>
        <v>4053.7</v>
      </c>
      <c r="AM1248" s="279" t="s">
        <v>311</v>
      </c>
      <c r="AN1248" s="332">
        <v>44896</v>
      </c>
      <c r="AO1248" s="82"/>
    </row>
    <row r="1249" spans="1:42" ht="30" hidden="1">
      <c r="A1249" s="43">
        <v>79</v>
      </c>
      <c r="B1249" s="43">
        <v>9207</v>
      </c>
      <c r="C1249" s="43" t="s">
        <v>10</v>
      </c>
      <c r="D1249" s="70" t="s">
        <v>2895</v>
      </c>
      <c r="E1249" s="103">
        <v>44922</v>
      </c>
      <c r="F1249" s="43" t="s">
        <v>1924</v>
      </c>
      <c r="G1249" s="43">
        <v>829</v>
      </c>
      <c r="H1249" s="219"/>
      <c r="I1249" s="103"/>
      <c r="J1249" s="56"/>
      <c r="K1249" s="335"/>
      <c r="L1249" s="70" t="s">
        <v>93</v>
      </c>
      <c r="M1249" s="219"/>
      <c r="N1249" s="70" t="s">
        <v>3543</v>
      </c>
      <c r="O1249" s="43" t="s">
        <v>59</v>
      </c>
      <c r="P1249" s="202">
        <v>1</v>
      </c>
      <c r="Q1249" s="55">
        <v>10328</v>
      </c>
      <c r="R1249" s="42">
        <f>P1249*Q1249</f>
        <v>10328</v>
      </c>
      <c r="S1249" s="43" t="s">
        <v>1914</v>
      </c>
      <c r="T1249" s="133">
        <f>R1249</f>
        <v>10328</v>
      </c>
      <c r="U1249" s="133"/>
      <c r="V1249" s="133" t="str">
        <f>IF($S1249=V$15,$R1249,"  ")</f>
        <v xml:space="preserve">  </v>
      </c>
      <c r="W1249" s="133"/>
      <c r="X1249" s="133"/>
      <c r="Y1249" s="133"/>
      <c r="Z1249" s="133"/>
      <c r="AA1249" s="133"/>
      <c r="AB1249" s="133"/>
      <c r="AC1249" s="133"/>
      <c r="AD1249" s="133"/>
      <c r="AE1249" s="133"/>
      <c r="AF1249" s="133"/>
      <c r="AG1249" s="133"/>
      <c r="AH1249" s="133"/>
      <c r="AI1249" s="55"/>
      <c r="AJ1249" s="42">
        <f>R1249</f>
        <v>10328</v>
      </c>
      <c r="AK1249" s="43"/>
      <c r="AL1249" s="42">
        <f>R1249</f>
        <v>10328</v>
      </c>
      <c r="AM1249" s="43">
        <v>8</v>
      </c>
      <c r="AN1249" s="328">
        <v>44896</v>
      </c>
      <c r="AO1249" s="82"/>
    </row>
    <row r="1250" spans="1:42" ht="15.6" hidden="1">
      <c r="A1250" s="252">
        <v>80</v>
      </c>
      <c r="B1250" s="252"/>
      <c r="C1250" s="252" t="s">
        <v>2939</v>
      </c>
      <c r="D1250" s="253"/>
      <c r="E1250" s="252"/>
      <c r="F1250" s="252"/>
      <c r="G1250" s="252"/>
      <c r="H1250" s="252"/>
      <c r="I1250" s="252"/>
      <c r="J1250" s="63"/>
      <c r="K1250" s="126"/>
      <c r="L1250" s="253"/>
      <c r="M1250" s="242"/>
      <c r="N1250" s="253"/>
      <c r="O1250" s="252"/>
      <c r="P1250" s="252"/>
      <c r="Q1250" s="252"/>
      <c r="R1250" s="278">
        <f>SUM(R1249:R1249)</f>
        <v>10328</v>
      </c>
      <c r="S1250" s="252"/>
      <c r="T1250" s="255"/>
      <c r="U1250" s="255"/>
      <c r="V1250" s="255"/>
      <c r="W1250" s="255"/>
      <c r="X1250" s="255"/>
      <c r="Y1250" s="255"/>
      <c r="Z1250" s="255"/>
      <c r="AA1250" s="255"/>
      <c r="AB1250" s="255"/>
      <c r="AC1250" s="255"/>
      <c r="AD1250" s="255"/>
      <c r="AE1250" s="255"/>
      <c r="AF1250" s="255"/>
      <c r="AG1250" s="255"/>
      <c r="AH1250" s="255"/>
      <c r="AI1250" s="260"/>
      <c r="AJ1250" s="257"/>
      <c r="AK1250" s="252"/>
      <c r="AL1250" s="257">
        <f>SUM(AL1249:AL1249)</f>
        <v>10328</v>
      </c>
      <c r="AM1250" s="279" t="s">
        <v>311</v>
      </c>
      <c r="AN1250" s="332">
        <v>44896</v>
      </c>
      <c r="AO1250" s="82"/>
      <c r="AP1250" s="65">
        <v>44896</v>
      </c>
    </row>
    <row r="1251" spans="1:42" ht="15.6" hidden="1">
      <c r="A1251" s="43">
        <v>81</v>
      </c>
      <c r="B1251" s="73">
        <v>2982</v>
      </c>
      <c r="C1251" s="43" t="s">
        <v>2896</v>
      </c>
      <c r="D1251" s="103" t="s">
        <v>35</v>
      </c>
      <c r="E1251" s="103">
        <v>44690</v>
      </c>
      <c r="F1251" s="43" t="s">
        <v>56</v>
      </c>
      <c r="G1251" s="43">
        <v>1185</v>
      </c>
      <c r="H1251" s="79"/>
      <c r="I1251" s="71"/>
      <c r="J1251" s="114"/>
      <c r="K1251" s="70">
        <v>10310201389</v>
      </c>
      <c r="L1251" s="43" t="s">
        <v>2897</v>
      </c>
      <c r="M1251" s="79">
        <v>7587</v>
      </c>
      <c r="N1251" s="103" t="s">
        <v>2220</v>
      </c>
      <c r="O1251" s="43" t="s">
        <v>59</v>
      </c>
      <c r="P1251" s="202">
        <v>1</v>
      </c>
      <c r="Q1251" s="240">
        <v>15174</v>
      </c>
      <c r="R1251" s="42">
        <f>P1251*Q1251</f>
        <v>15174</v>
      </c>
      <c r="S1251" s="43" t="s">
        <v>1916</v>
      </c>
      <c r="T1251" s="133" t="str">
        <f>IF($S1251=T$15,$R1251,"  ")</f>
        <v xml:space="preserve">  </v>
      </c>
      <c r="U1251" s="133" t="str">
        <f t="shared" ref="U1251:AH1260" si="558">IF($S1251=U$15,$R1251,"  ")</f>
        <v xml:space="preserve">  </v>
      </c>
      <c r="V1251" s="133">
        <f t="shared" si="558"/>
        <v>15174</v>
      </c>
      <c r="W1251" s="133"/>
      <c r="X1251" s="133"/>
      <c r="Y1251" s="133"/>
      <c r="Z1251" s="133" t="str">
        <f t="shared" si="558"/>
        <v xml:space="preserve">  </v>
      </c>
      <c r="AA1251" s="133" t="str">
        <f t="shared" si="558"/>
        <v xml:space="preserve">  </v>
      </c>
      <c r="AB1251" s="133" t="str">
        <f>IF($S1251=AB$15,$R1251,"  ")</f>
        <v xml:space="preserve">  </v>
      </c>
      <c r="AC1251" s="133" t="str">
        <f t="shared" si="558"/>
        <v xml:space="preserve">  </v>
      </c>
      <c r="AD1251" s="133" t="str">
        <f t="shared" si="558"/>
        <v xml:space="preserve">  </v>
      </c>
      <c r="AE1251" s="133"/>
      <c r="AF1251" s="133" t="str">
        <f t="shared" si="558"/>
        <v xml:space="preserve">  </v>
      </c>
      <c r="AG1251" s="133" t="str">
        <f t="shared" si="558"/>
        <v xml:space="preserve">  </v>
      </c>
      <c r="AH1251" s="133" t="str">
        <f t="shared" si="558"/>
        <v xml:space="preserve">  </v>
      </c>
      <c r="AI1251" s="55"/>
      <c r="AJ1251" s="55">
        <f>R1251</f>
        <v>15174</v>
      </c>
      <c r="AK1251" s="43"/>
      <c r="AL1251" s="42">
        <f>R1251</f>
        <v>15174</v>
      </c>
      <c r="AM1251" s="43">
        <v>8</v>
      </c>
      <c r="AN1251" s="328">
        <v>44896</v>
      </c>
      <c r="AO1251" s="82"/>
    </row>
    <row r="1252" spans="1:42" ht="15.6" hidden="1">
      <c r="A1252" s="43">
        <v>82</v>
      </c>
      <c r="B1252" s="73">
        <v>8567</v>
      </c>
      <c r="C1252" s="43" t="s">
        <v>2896</v>
      </c>
      <c r="D1252" s="103" t="s">
        <v>35</v>
      </c>
      <c r="E1252" s="103">
        <v>44894</v>
      </c>
      <c r="F1252" s="43" t="s">
        <v>56</v>
      </c>
      <c r="G1252" s="43">
        <v>3286</v>
      </c>
      <c r="H1252" s="79"/>
      <c r="I1252" s="71"/>
      <c r="J1252" s="114"/>
      <c r="K1252" s="70">
        <v>20116544289</v>
      </c>
      <c r="L1252" s="43" t="s">
        <v>2982</v>
      </c>
      <c r="M1252" s="79"/>
      <c r="N1252" s="103" t="s">
        <v>2983</v>
      </c>
      <c r="O1252" s="43" t="s">
        <v>59</v>
      </c>
      <c r="P1252" s="202">
        <v>1</v>
      </c>
      <c r="Q1252" s="240">
        <v>978.2</v>
      </c>
      <c r="R1252" s="42">
        <f>P1252*Q1252</f>
        <v>978.2</v>
      </c>
      <c r="S1252" s="43" t="s">
        <v>1916</v>
      </c>
      <c r="T1252" s="133"/>
      <c r="U1252" s="133"/>
      <c r="V1252" s="133">
        <f t="shared" si="558"/>
        <v>978.2</v>
      </c>
      <c r="W1252" s="133"/>
      <c r="X1252" s="133"/>
      <c r="Y1252" s="133"/>
      <c r="Z1252" s="133"/>
      <c r="AA1252" s="133"/>
      <c r="AB1252" s="133"/>
      <c r="AC1252" s="133"/>
      <c r="AD1252" s="133"/>
      <c r="AE1252" s="133"/>
      <c r="AF1252" s="133"/>
      <c r="AG1252" s="133"/>
      <c r="AH1252" s="133"/>
      <c r="AI1252" s="55"/>
      <c r="AJ1252" s="55">
        <f t="shared" ref="AJ1252:AJ1260" si="559">R1252</f>
        <v>978.2</v>
      </c>
      <c r="AK1252" s="43"/>
      <c r="AL1252" s="42">
        <f t="shared" ref="AL1252:AL1253" si="560">R1252</f>
        <v>978.2</v>
      </c>
      <c r="AM1252" s="43">
        <v>8</v>
      </c>
      <c r="AN1252" s="328">
        <v>44896</v>
      </c>
      <c r="AO1252" s="82"/>
    </row>
    <row r="1253" spans="1:42" ht="15.6" hidden="1">
      <c r="A1253" s="43">
        <v>83</v>
      </c>
      <c r="B1253" s="73">
        <v>8099</v>
      </c>
      <c r="C1253" s="43" t="s">
        <v>2896</v>
      </c>
      <c r="D1253" s="103" t="s">
        <v>35</v>
      </c>
      <c r="E1253" s="103">
        <v>44880</v>
      </c>
      <c r="F1253" s="43" t="s">
        <v>56</v>
      </c>
      <c r="G1253" s="43">
        <v>3105</v>
      </c>
      <c r="H1253" s="79"/>
      <c r="I1253" s="71"/>
      <c r="J1253" s="114"/>
      <c r="K1253" s="70">
        <v>20115425651</v>
      </c>
      <c r="L1253" s="43" t="s">
        <v>2290</v>
      </c>
      <c r="M1253" s="79"/>
      <c r="N1253" s="103" t="s">
        <v>2984</v>
      </c>
      <c r="O1253" s="43" t="s">
        <v>59</v>
      </c>
      <c r="P1253" s="202">
        <v>1</v>
      </c>
      <c r="Q1253" s="240">
        <v>437.8</v>
      </c>
      <c r="R1253" s="42">
        <f t="shared" ref="R1253:R1260" si="561">P1253*Q1253</f>
        <v>437.8</v>
      </c>
      <c r="S1253" s="43" t="s">
        <v>1916</v>
      </c>
      <c r="T1253" s="133"/>
      <c r="U1253" s="133"/>
      <c r="V1253" s="133">
        <f t="shared" si="558"/>
        <v>437.8</v>
      </c>
      <c r="W1253" s="133"/>
      <c r="X1253" s="133"/>
      <c r="Y1253" s="133"/>
      <c r="Z1253" s="133"/>
      <c r="AA1253" s="133"/>
      <c r="AB1253" s="133"/>
      <c r="AC1253" s="133"/>
      <c r="AD1253" s="133"/>
      <c r="AE1253" s="133"/>
      <c r="AF1253" s="133"/>
      <c r="AG1253" s="133"/>
      <c r="AH1253" s="133"/>
      <c r="AI1253" s="55"/>
      <c r="AJ1253" s="55">
        <f t="shared" si="559"/>
        <v>437.8</v>
      </c>
      <c r="AK1253" s="43"/>
      <c r="AL1253" s="42">
        <f t="shared" si="560"/>
        <v>437.8</v>
      </c>
      <c r="AM1253" s="43">
        <v>8</v>
      </c>
      <c r="AN1253" s="328">
        <v>44896</v>
      </c>
      <c r="AO1253" s="82"/>
    </row>
    <row r="1254" spans="1:42" ht="30" hidden="1">
      <c r="A1254" s="43">
        <v>84</v>
      </c>
      <c r="B1254" s="43">
        <v>6238</v>
      </c>
      <c r="C1254" s="43" t="s">
        <v>2898</v>
      </c>
      <c r="D1254" s="103" t="s">
        <v>35</v>
      </c>
      <c r="E1254" s="103">
        <v>44809</v>
      </c>
      <c r="F1254" s="43" t="s">
        <v>56</v>
      </c>
      <c r="G1254" s="43">
        <v>2366</v>
      </c>
      <c r="H1254" s="79"/>
      <c r="I1254" s="71"/>
      <c r="J1254" s="114"/>
      <c r="K1254" s="70">
        <v>20418896915</v>
      </c>
      <c r="L1254" s="70" t="s">
        <v>3526</v>
      </c>
      <c r="M1254" s="79">
        <v>494.4</v>
      </c>
      <c r="N1254" s="103" t="s">
        <v>3528</v>
      </c>
      <c r="O1254" s="43" t="s">
        <v>59</v>
      </c>
      <c r="P1254" s="202">
        <v>1</v>
      </c>
      <c r="Q1254" s="240">
        <v>1016.56</v>
      </c>
      <c r="R1254" s="42">
        <f t="shared" si="561"/>
        <v>1016.56</v>
      </c>
      <c r="S1254" s="43" t="s">
        <v>1916</v>
      </c>
      <c r="T1254" s="133"/>
      <c r="U1254" s="133"/>
      <c r="V1254" s="133">
        <f t="shared" si="558"/>
        <v>1016.56</v>
      </c>
      <c r="W1254" s="133"/>
      <c r="X1254" s="133"/>
      <c r="Y1254" s="133"/>
      <c r="Z1254" s="133"/>
      <c r="AA1254" s="133"/>
      <c r="AB1254" s="133"/>
      <c r="AC1254" s="133"/>
      <c r="AD1254" s="133"/>
      <c r="AE1254" s="133"/>
      <c r="AF1254" s="133"/>
      <c r="AG1254" s="133"/>
      <c r="AH1254" s="133"/>
      <c r="AI1254" s="55"/>
      <c r="AJ1254" s="55">
        <f t="shared" si="559"/>
        <v>1016.56</v>
      </c>
      <c r="AK1254" s="43"/>
      <c r="AL1254" s="42">
        <f t="shared" ref="AL1254:AL1260" si="562">R1254</f>
        <v>1016.56</v>
      </c>
      <c r="AM1254" s="43" t="s">
        <v>311</v>
      </c>
      <c r="AN1254" s="328">
        <v>44896</v>
      </c>
      <c r="AO1254" s="82"/>
    </row>
    <row r="1255" spans="1:42" ht="30" hidden="1">
      <c r="A1255" s="43">
        <v>85</v>
      </c>
      <c r="B1255" s="43">
        <v>8662</v>
      </c>
      <c r="C1255" s="43" t="s">
        <v>2898</v>
      </c>
      <c r="D1255" s="103" t="s">
        <v>35</v>
      </c>
      <c r="E1255" s="103">
        <v>44896</v>
      </c>
      <c r="F1255" s="43" t="s">
        <v>56</v>
      </c>
      <c r="G1255" s="43">
        <v>3331</v>
      </c>
      <c r="H1255" s="79"/>
      <c r="I1255" s="71"/>
      <c r="J1255" s="114"/>
      <c r="K1255" s="70">
        <v>2041886915</v>
      </c>
      <c r="L1255" s="70" t="s">
        <v>3526</v>
      </c>
      <c r="M1255" s="79"/>
      <c r="N1255" s="335" t="s">
        <v>3523</v>
      </c>
      <c r="O1255" s="43" t="s">
        <v>59</v>
      </c>
      <c r="P1255" s="202">
        <v>1</v>
      </c>
      <c r="Q1255" s="240">
        <v>1694.27</v>
      </c>
      <c r="R1255" s="42">
        <f t="shared" si="561"/>
        <v>1694.27</v>
      </c>
      <c r="S1255" s="43" t="s">
        <v>1916</v>
      </c>
      <c r="T1255" s="133"/>
      <c r="U1255" s="133"/>
      <c r="V1255" s="133">
        <f t="shared" si="558"/>
        <v>1694.27</v>
      </c>
      <c r="W1255" s="133"/>
      <c r="X1255" s="133"/>
      <c r="Y1255" s="133"/>
      <c r="Z1255" s="133"/>
      <c r="AA1255" s="133"/>
      <c r="AB1255" s="133"/>
      <c r="AC1255" s="133"/>
      <c r="AD1255" s="133"/>
      <c r="AE1255" s="133"/>
      <c r="AF1255" s="133"/>
      <c r="AG1255" s="133"/>
      <c r="AH1255" s="133"/>
      <c r="AI1255" s="55"/>
      <c r="AJ1255" s="55">
        <f t="shared" si="559"/>
        <v>1694.27</v>
      </c>
      <c r="AK1255" s="43"/>
      <c r="AL1255" s="42">
        <f t="shared" si="562"/>
        <v>1694.27</v>
      </c>
      <c r="AM1255" s="43" t="s">
        <v>311</v>
      </c>
      <c r="AN1255" s="328">
        <v>44896</v>
      </c>
      <c r="AO1255" s="82"/>
    </row>
    <row r="1256" spans="1:42" ht="30" hidden="1">
      <c r="A1256" s="43">
        <v>86</v>
      </c>
      <c r="B1256" s="43">
        <v>8207</v>
      </c>
      <c r="C1256" s="43" t="s">
        <v>2898</v>
      </c>
      <c r="D1256" s="103" t="s">
        <v>35</v>
      </c>
      <c r="E1256" s="103">
        <v>44883</v>
      </c>
      <c r="F1256" s="43" t="s">
        <v>56</v>
      </c>
      <c r="G1256" s="43">
        <v>3140</v>
      </c>
      <c r="H1256" s="79"/>
      <c r="I1256" s="71"/>
      <c r="J1256" s="114"/>
      <c r="K1256" s="70">
        <v>2041886915</v>
      </c>
      <c r="L1256" s="70" t="s">
        <v>3526</v>
      </c>
      <c r="M1256" s="79"/>
      <c r="N1256" s="335" t="s">
        <v>3527</v>
      </c>
      <c r="O1256" s="43" t="s">
        <v>59</v>
      </c>
      <c r="P1256" s="202">
        <v>1</v>
      </c>
      <c r="Q1256" s="240">
        <v>1562.67</v>
      </c>
      <c r="R1256" s="42">
        <f t="shared" si="561"/>
        <v>1562.67</v>
      </c>
      <c r="S1256" s="43" t="s">
        <v>1916</v>
      </c>
      <c r="T1256" s="133"/>
      <c r="U1256" s="133"/>
      <c r="V1256" s="133">
        <f t="shared" si="558"/>
        <v>1562.67</v>
      </c>
      <c r="W1256" s="133"/>
      <c r="X1256" s="133"/>
      <c r="Y1256" s="133"/>
      <c r="Z1256" s="133"/>
      <c r="AA1256" s="133"/>
      <c r="AB1256" s="133"/>
      <c r="AC1256" s="133"/>
      <c r="AD1256" s="133"/>
      <c r="AE1256" s="133"/>
      <c r="AF1256" s="133"/>
      <c r="AG1256" s="133"/>
      <c r="AH1256" s="133"/>
      <c r="AI1256" s="55"/>
      <c r="AJ1256" s="55">
        <f t="shared" si="559"/>
        <v>1562.67</v>
      </c>
      <c r="AK1256" s="43"/>
      <c r="AL1256" s="42">
        <f t="shared" si="562"/>
        <v>1562.67</v>
      </c>
      <c r="AM1256" s="43" t="s">
        <v>311</v>
      </c>
      <c r="AN1256" s="328">
        <v>44896</v>
      </c>
      <c r="AO1256" s="82"/>
    </row>
    <row r="1257" spans="1:42" ht="30" hidden="1">
      <c r="A1257" s="43">
        <v>87</v>
      </c>
      <c r="B1257" s="43">
        <v>8877</v>
      </c>
      <c r="C1257" s="43" t="s">
        <v>2898</v>
      </c>
      <c r="D1257" s="103" t="s">
        <v>35</v>
      </c>
      <c r="E1257" s="103">
        <v>44902</v>
      </c>
      <c r="F1257" s="43" t="s">
        <v>56</v>
      </c>
      <c r="G1257" s="43">
        <v>3389</v>
      </c>
      <c r="H1257" s="79"/>
      <c r="I1257" s="71"/>
      <c r="J1257" s="114"/>
      <c r="K1257" s="70">
        <v>20418896915</v>
      </c>
      <c r="L1257" s="70" t="s">
        <v>3526</v>
      </c>
      <c r="M1257" s="79"/>
      <c r="N1257" s="103" t="s">
        <v>3529</v>
      </c>
      <c r="O1257" s="43" t="s">
        <v>59</v>
      </c>
      <c r="P1257" s="202">
        <v>1</v>
      </c>
      <c r="Q1257" s="240">
        <v>121.54</v>
      </c>
      <c r="R1257" s="42">
        <f t="shared" si="561"/>
        <v>121.54</v>
      </c>
      <c r="S1257" s="43" t="s">
        <v>1916</v>
      </c>
      <c r="T1257" s="133"/>
      <c r="U1257" s="133"/>
      <c r="V1257" s="133">
        <f t="shared" si="558"/>
        <v>121.54</v>
      </c>
      <c r="W1257" s="133"/>
      <c r="X1257" s="133"/>
      <c r="Y1257" s="133"/>
      <c r="Z1257" s="133"/>
      <c r="AA1257" s="133"/>
      <c r="AB1257" s="133"/>
      <c r="AC1257" s="133"/>
      <c r="AD1257" s="133"/>
      <c r="AE1257" s="133"/>
      <c r="AF1257" s="133"/>
      <c r="AG1257" s="133"/>
      <c r="AH1257" s="133"/>
      <c r="AI1257" s="55"/>
      <c r="AJ1257" s="55">
        <f t="shared" si="559"/>
        <v>121.54</v>
      </c>
      <c r="AK1257" s="43"/>
      <c r="AL1257" s="42">
        <f t="shared" si="562"/>
        <v>121.54</v>
      </c>
      <c r="AM1257" s="43" t="s">
        <v>311</v>
      </c>
      <c r="AN1257" s="328">
        <v>44896</v>
      </c>
      <c r="AO1257" s="82"/>
    </row>
    <row r="1258" spans="1:42" ht="30" hidden="1">
      <c r="A1258" s="43">
        <v>88</v>
      </c>
      <c r="B1258" s="43">
        <v>8876</v>
      </c>
      <c r="C1258" s="43" t="s">
        <v>2898</v>
      </c>
      <c r="D1258" s="103" t="s">
        <v>35</v>
      </c>
      <c r="E1258" s="103">
        <v>44902</v>
      </c>
      <c r="F1258" s="43" t="s">
        <v>56</v>
      </c>
      <c r="G1258" s="43">
        <v>8876</v>
      </c>
      <c r="H1258" s="79"/>
      <c r="I1258" s="71"/>
      <c r="J1258" s="114"/>
      <c r="K1258" s="70">
        <v>20418896915</v>
      </c>
      <c r="L1258" s="70" t="s">
        <v>3526</v>
      </c>
      <c r="M1258" s="79"/>
      <c r="N1258" s="103" t="s">
        <v>3530</v>
      </c>
      <c r="O1258" s="43" t="s">
        <v>59</v>
      </c>
      <c r="P1258" s="202">
        <v>1</v>
      </c>
      <c r="Q1258" s="240">
        <v>118</v>
      </c>
      <c r="R1258" s="42">
        <f t="shared" si="561"/>
        <v>118</v>
      </c>
      <c r="S1258" s="43" t="s">
        <v>1916</v>
      </c>
      <c r="T1258" s="133"/>
      <c r="U1258" s="133"/>
      <c r="V1258" s="133">
        <f t="shared" si="558"/>
        <v>118</v>
      </c>
      <c r="W1258" s="133"/>
      <c r="X1258" s="133"/>
      <c r="Y1258" s="133"/>
      <c r="Z1258" s="133"/>
      <c r="AA1258" s="133"/>
      <c r="AB1258" s="133"/>
      <c r="AC1258" s="133"/>
      <c r="AD1258" s="133"/>
      <c r="AE1258" s="133"/>
      <c r="AF1258" s="133"/>
      <c r="AG1258" s="133"/>
      <c r="AH1258" s="133"/>
      <c r="AI1258" s="55"/>
      <c r="AJ1258" s="55">
        <f t="shared" si="559"/>
        <v>118</v>
      </c>
      <c r="AK1258" s="43"/>
      <c r="AL1258" s="42">
        <f t="shared" si="562"/>
        <v>118</v>
      </c>
      <c r="AM1258" s="43" t="s">
        <v>311</v>
      </c>
      <c r="AN1258" s="328">
        <v>44896</v>
      </c>
      <c r="AO1258" s="82"/>
    </row>
    <row r="1259" spans="1:42" ht="30" hidden="1">
      <c r="A1259" s="43">
        <v>89</v>
      </c>
      <c r="B1259" s="43">
        <v>8802</v>
      </c>
      <c r="C1259" s="43" t="s">
        <v>2898</v>
      </c>
      <c r="D1259" s="103" t="s">
        <v>35</v>
      </c>
      <c r="E1259" s="103">
        <v>44900</v>
      </c>
      <c r="F1259" s="43" t="s">
        <v>56</v>
      </c>
      <c r="G1259" s="43">
        <v>3374</v>
      </c>
      <c r="H1259" s="79"/>
      <c r="I1259" s="71"/>
      <c r="J1259" s="114"/>
      <c r="K1259" s="70">
        <v>20418896915</v>
      </c>
      <c r="L1259" s="70" t="s">
        <v>3526</v>
      </c>
      <c r="M1259" s="79"/>
      <c r="N1259" s="103" t="s">
        <v>3545</v>
      </c>
      <c r="O1259" s="43" t="s">
        <v>59</v>
      </c>
      <c r="P1259" s="202">
        <v>1</v>
      </c>
      <c r="Q1259" s="240">
        <v>118</v>
      </c>
      <c r="R1259" s="42">
        <f t="shared" si="561"/>
        <v>118</v>
      </c>
      <c r="S1259" s="43" t="s">
        <v>1916</v>
      </c>
      <c r="T1259" s="133"/>
      <c r="U1259" s="133"/>
      <c r="V1259" s="133">
        <f t="shared" si="558"/>
        <v>118</v>
      </c>
      <c r="W1259" s="133"/>
      <c r="X1259" s="133"/>
      <c r="Y1259" s="133"/>
      <c r="Z1259" s="133"/>
      <c r="AA1259" s="133"/>
      <c r="AB1259" s="133"/>
      <c r="AC1259" s="133"/>
      <c r="AD1259" s="133"/>
      <c r="AE1259" s="133"/>
      <c r="AF1259" s="133"/>
      <c r="AG1259" s="133"/>
      <c r="AH1259" s="133"/>
      <c r="AI1259" s="55"/>
      <c r="AJ1259" s="55">
        <f t="shared" si="559"/>
        <v>118</v>
      </c>
      <c r="AK1259" s="43"/>
      <c r="AL1259" s="42">
        <f t="shared" si="562"/>
        <v>118</v>
      </c>
      <c r="AM1259" s="43">
        <v>18</v>
      </c>
      <c r="AN1259" s="328">
        <v>44896</v>
      </c>
      <c r="AO1259" s="82"/>
    </row>
    <row r="1260" spans="1:42" ht="30" hidden="1">
      <c r="A1260" s="43">
        <v>90</v>
      </c>
      <c r="B1260" s="43">
        <v>8685</v>
      </c>
      <c r="C1260" s="43" t="s">
        <v>2898</v>
      </c>
      <c r="D1260" s="103" t="s">
        <v>35</v>
      </c>
      <c r="E1260" s="103">
        <v>44896</v>
      </c>
      <c r="F1260" s="43" t="s">
        <v>56</v>
      </c>
      <c r="G1260" s="43">
        <v>3341</v>
      </c>
      <c r="H1260" s="79"/>
      <c r="I1260" s="71"/>
      <c r="J1260" s="114"/>
      <c r="K1260" s="70">
        <v>20490122762</v>
      </c>
      <c r="L1260" s="70" t="s">
        <v>3521</v>
      </c>
      <c r="M1260" s="79"/>
      <c r="N1260" s="335" t="s">
        <v>3522</v>
      </c>
      <c r="O1260" s="43" t="s">
        <v>59</v>
      </c>
      <c r="P1260" s="202">
        <v>1</v>
      </c>
      <c r="Q1260" s="240">
        <v>7000</v>
      </c>
      <c r="R1260" s="42">
        <f t="shared" si="561"/>
        <v>7000</v>
      </c>
      <c r="S1260" s="43" t="s">
        <v>1916</v>
      </c>
      <c r="T1260" s="133"/>
      <c r="U1260" s="133"/>
      <c r="V1260" s="133">
        <f t="shared" si="558"/>
        <v>7000</v>
      </c>
      <c r="W1260" s="133"/>
      <c r="X1260" s="133"/>
      <c r="Y1260" s="133"/>
      <c r="Z1260" s="133"/>
      <c r="AA1260" s="133"/>
      <c r="AB1260" s="133"/>
      <c r="AC1260" s="133"/>
      <c r="AD1260" s="133"/>
      <c r="AE1260" s="133"/>
      <c r="AF1260" s="133"/>
      <c r="AG1260" s="133"/>
      <c r="AH1260" s="133"/>
      <c r="AI1260" s="55"/>
      <c r="AJ1260" s="55">
        <f t="shared" si="559"/>
        <v>7000</v>
      </c>
      <c r="AK1260" s="43"/>
      <c r="AL1260" s="42">
        <f t="shared" si="562"/>
        <v>7000</v>
      </c>
      <c r="AM1260" s="43" t="s">
        <v>311</v>
      </c>
      <c r="AN1260" s="328">
        <v>44896</v>
      </c>
      <c r="AO1260" s="82"/>
    </row>
    <row r="1261" spans="1:42" ht="48" hidden="1" customHeight="1">
      <c r="A1261" s="252">
        <v>91</v>
      </c>
      <c r="B1261" s="252"/>
      <c r="C1261" s="252" t="s">
        <v>2311</v>
      </c>
      <c r="D1261" s="253"/>
      <c r="E1261" s="252"/>
      <c r="F1261" s="252"/>
      <c r="G1261" s="252"/>
      <c r="H1261" s="252"/>
      <c r="I1261" s="252"/>
      <c r="J1261" s="63"/>
      <c r="K1261" s="126"/>
      <c r="L1261" s="253"/>
      <c r="M1261" s="242"/>
      <c r="N1261" s="253"/>
      <c r="O1261" s="252"/>
      <c r="P1261" s="252"/>
      <c r="Q1261" s="252"/>
      <c r="R1261" s="278">
        <f>SUM(R1251:R1260)</f>
        <v>28221.040000000001</v>
      </c>
      <c r="S1261" s="252"/>
      <c r="T1261" s="255">
        <f t="shared" ref="T1261:AH1261" si="563">SUBTOTAL(9,T1251:T1251)</f>
        <v>0</v>
      </c>
      <c r="U1261" s="255">
        <f t="shared" si="563"/>
        <v>0</v>
      </c>
      <c r="V1261" s="255"/>
      <c r="W1261" s="255"/>
      <c r="X1261" s="255"/>
      <c r="Y1261" s="255"/>
      <c r="Z1261" s="255">
        <f t="shared" si="563"/>
        <v>0</v>
      </c>
      <c r="AA1261" s="255">
        <f t="shared" si="563"/>
        <v>0</v>
      </c>
      <c r="AB1261" s="255">
        <f t="shared" si="563"/>
        <v>0</v>
      </c>
      <c r="AC1261" s="255">
        <f t="shared" si="563"/>
        <v>0</v>
      </c>
      <c r="AD1261" s="255">
        <f t="shared" si="563"/>
        <v>0</v>
      </c>
      <c r="AE1261" s="255"/>
      <c r="AF1261" s="255">
        <f t="shared" si="563"/>
        <v>0</v>
      </c>
      <c r="AG1261" s="255">
        <f t="shared" si="563"/>
        <v>0</v>
      </c>
      <c r="AH1261" s="255">
        <f t="shared" si="563"/>
        <v>0</v>
      </c>
      <c r="AI1261" s="260"/>
      <c r="AJ1261" s="257"/>
      <c r="AK1261" s="252"/>
      <c r="AL1261" s="257">
        <f>SUM(AL1251:AL1260)</f>
        <v>28221.040000000001</v>
      </c>
      <c r="AM1261" s="279" t="s">
        <v>311</v>
      </c>
      <c r="AN1261" s="332">
        <v>44896</v>
      </c>
      <c r="AO1261" s="82"/>
    </row>
    <row r="1262" spans="1:42" ht="47.25" hidden="1" customHeight="1">
      <c r="A1262" s="252">
        <v>92</v>
      </c>
      <c r="B1262" s="252"/>
      <c r="C1262" s="252"/>
      <c r="D1262" s="253"/>
      <c r="E1262" s="252"/>
      <c r="F1262" s="252"/>
      <c r="G1262" s="252"/>
      <c r="H1262" s="252"/>
      <c r="I1262" s="252"/>
      <c r="J1262" s="63"/>
      <c r="K1262" s="252"/>
      <c r="L1262" s="253"/>
      <c r="M1262" s="242"/>
      <c r="N1262" s="253"/>
      <c r="O1262" s="252"/>
      <c r="P1262" s="252"/>
      <c r="Q1262" s="252"/>
      <c r="R1262" s="255">
        <f>R1261+R1250+R1248+R1245+R1239+R1235+R1226+R1172</f>
        <v>1000133.9954250001</v>
      </c>
      <c r="S1262" s="252"/>
      <c r="T1262" s="255">
        <f t="shared" ref="T1262:AH1262" si="564">SUBTOTAL(9,T1153:T1261)</f>
        <v>0</v>
      </c>
      <c r="U1262" s="255">
        <f t="shared" si="564"/>
        <v>0</v>
      </c>
      <c r="V1262" s="255">
        <f t="shared" si="564"/>
        <v>0</v>
      </c>
      <c r="W1262" s="255"/>
      <c r="X1262" s="255"/>
      <c r="Y1262" s="255"/>
      <c r="Z1262" s="255">
        <f t="shared" si="564"/>
        <v>0</v>
      </c>
      <c r="AA1262" s="255">
        <f t="shared" si="564"/>
        <v>0</v>
      </c>
      <c r="AB1262" s="255">
        <f t="shared" si="564"/>
        <v>0</v>
      </c>
      <c r="AC1262" s="255">
        <f t="shared" si="564"/>
        <v>0</v>
      </c>
      <c r="AD1262" s="255">
        <f t="shared" si="564"/>
        <v>0</v>
      </c>
      <c r="AE1262" s="255"/>
      <c r="AF1262" s="255">
        <f t="shared" si="564"/>
        <v>0</v>
      </c>
      <c r="AG1262" s="255">
        <f t="shared" si="564"/>
        <v>0</v>
      </c>
      <c r="AH1262" s="255">
        <f t="shared" si="564"/>
        <v>0</v>
      </c>
      <c r="AI1262" s="257">
        <f>SUM(AI1153:AI1261)</f>
        <v>882472.32542500005</v>
      </c>
      <c r="AJ1262" s="257">
        <f>SUM(AJ1153:AJ1261)</f>
        <v>117661.66999999998</v>
      </c>
      <c r="AK1262" s="252"/>
      <c r="AL1262" s="257">
        <f>SUM(AL1261+AL1250+AL1248+AL1245+AL1239+AL1235+AL1226+AL1172)</f>
        <v>696232.54</v>
      </c>
      <c r="AM1262" s="279" t="s">
        <v>311</v>
      </c>
      <c r="AN1262" s="332">
        <v>44896</v>
      </c>
      <c r="AO1262" s="82"/>
    </row>
    <row r="1263" spans="1:42" ht="36.75" customHeight="1">
      <c r="A1263" s="43">
        <v>1</v>
      </c>
      <c r="B1263" s="43">
        <v>335</v>
      </c>
      <c r="C1263" s="223" t="s">
        <v>0</v>
      </c>
      <c r="D1263" s="70" t="s">
        <v>12</v>
      </c>
      <c r="E1263" s="103">
        <v>44959</v>
      </c>
      <c r="F1263" s="43" t="s">
        <v>1924</v>
      </c>
      <c r="G1263" s="43">
        <v>11</v>
      </c>
      <c r="H1263" s="327">
        <v>403461.96</v>
      </c>
      <c r="I1263" s="152">
        <v>44971</v>
      </c>
      <c r="J1263" s="372" t="s">
        <v>3672</v>
      </c>
      <c r="K1263" s="43"/>
      <c r="L1263" s="132" t="s">
        <v>93</v>
      </c>
      <c r="M1263" s="43"/>
      <c r="N1263" s="99" t="s">
        <v>3559</v>
      </c>
      <c r="O1263" s="192" t="s">
        <v>59</v>
      </c>
      <c r="P1263" s="259">
        <v>1</v>
      </c>
      <c r="Q1263" s="42">
        <v>463.02</v>
      </c>
      <c r="R1263" s="42">
        <v>463.02</v>
      </c>
      <c r="S1263" s="43" t="s">
        <v>1914</v>
      </c>
      <c r="T1263" s="133">
        <f>IF($S1263=T$15,$R1263,"  ")</f>
        <v>463.02</v>
      </c>
      <c r="U1263" s="133" t="str">
        <f t="shared" ref="U1263" si="565">IF($S1263=U$15,$R1263,"  ")</f>
        <v xml:space="preserve">  </v>
      </c>
      <c r="V1263" s="133"/>
      <c r="W1263" s="133"/>
      <c r="X1263" s="133"/>
      <c r="Y1263" s="133"/>
      <c r="Z1263" s="133"/>
      <c r="AA1263" s="133"/>
      <c r="AB1263" s="133"/>
      <c r="AC1263" s="133"/>
      <c r="AD1263" s="133"/>
      <c r="AE1263" s="133"/>
      <c r="AF1263" s="133"/>
      <c r="AG1263" s="133"/>
      <c r="AH1263" s="133" t="str">
        <f>IF($S1263=AH$15,$R1263,"  ")</f>
        <v xml:space="preserve">  </v>
      </c>
      <c r="AI1263" s="55">
        <f t="shared" ref="AI1263:AI1270" si="566">R1263</f>
        <v>463.02</v>
      </c>
      <c r="AJ1263" s="337"/>
      <c r="AK1263" s="43"/>
      <c r="AL1263" s="55">
        <f t="shared" ref="AL1263:AL1270" si="567">AI1263</f>
        <v>463.02</v>
      </c>
      <c r="AM1263" s="43">
        <v>18</v>
      </c>
      <c r="AN1263" s="328">
        <v>44958</v>
      </c>
    </row>
    <row r="1264" spans="1:42" ht="36.75" customHeight="1">
      <c r="A1264" s="43"/>
      <c r="B1264" s="43">
        <v>335</v>
      </c>
      <c r="C1264" s="223" t="s">
        <v>0</v>
      </c>
      <c r="D1264" s="70" t="s">
        <v>12</v>
      </c>
      <c r="E1264" s="103">
        <v>44959</v>
      </c>
      <c r="F1264" s="43" t="s">
        <v>1924</v>
      </c>
      <c r="G1264" s="43">
        <v>12</v>
      </c>
      <c r="H1264" s="327"/>
      <c r="I1264" s="330">
        <v>44971</v>
      </c>
      <c r="J1264" s="372" t="s">
        <v>3673</v>
      </c>
      <c r="K1264" s="43"/>
      <c r="L1264" s="153" t="s">
        <v>93</v>
      </c>
      <c r="M1264" s="43"/>
      <c r="N1264" s="99" t="s">
        <v>3559</v>
      </c>
      <c r="O1264" s="192" t="s">
        <v>59</v>
      </c>
      <c r="P1264" s="259">
        <v>1</v>
      </c>
      <c r="Q1264" s="42">
        <v>78.72</v>
      </c>
      <c r="R1264" s="42">
        <v>78.72</v>
      </c>
      <c r="S1264" s="43" t="s">
        <v>1914</v>
      </c>
      <c r="T1264" s="133">
        <f t="shared" ref="T1264:T1270" si="568">IF($S1264=T$15,$R1264,"  ")</f>
        <v>78.72</v>
      </c>
      <c r="U1264" s="133"/>
      <c r="V1264" s="133"/>
      <c r="W1264" s="133"/>
      <c r="X1264" s="133"/>
      <c r="Y1264" s="133"/>
      <c r="Z1264" s="133"/>
      <c r="AA1264" s="133"/>
      <c r="AB1264" s="133"/>
      <c r="AC1264" s="133"/>
      <c r="AD1264" s="133"/>
      <c r="AE1264" s="133"/>
      <c r="AF1264" s="133"/>
      <c r="AG1264" s="133"/>
      <c r="AH1264" s="133"/>
      <c r="AI1264" s="55">
        <f t="shared" si="566"/>
        <v>78.72</v>
      </c>
      <c r="AJ1264" s="337"/>
      <c r="AK1264" s="43"/>
      <c r="AL1264" s="55">
        <f t="shared" si="567"/>
        <v>78.72</v>
      </c>
      <c r="AM1264" s="43">
        <v>18</v>
      </c>
      <c r="AN1264" s="328">
        <v>44958</v>
      </c>
      <c r="AO1264" s="130"/>
    </row>
    <row r="1265" spans="1:41" ht="36.75" customHeight="1">
      <c r="A1265" s="43"/>
      <c r="B1265" s="43">
        <v>335</v>
      </c>
      <c r="C1265" s="223" t="s">
        <v>0</v>
      </c>
      <c r="D1265" s="70" t="s">
        <v>12</v>
      </c>
      <c r="E1265" s="103">
        <v>44959</v>
      </c>
      <c r="F1265" s="43" t="s">
        <v>1924</v>
      </c>
      <c r="G1265" s="43">
        <v>13</v>
      </c>
      <c r="H1265" s="327"/>
      <c r="I1265" s="330">
        <v>44971</v>
      </c>
      <c r="J1265" s="372" t="s">
        <v>3674</v>
      </c>
      <c r="K1265" s="43"/>
      <c r="L1265" s="153" t="s">
        <v>93</v>
      </c>
      <c r="M1265" s="43"/>
      <c r="N1265" s="99" t="s">
        <v>3559</v>
      </c>
      <c r="O1265" s="192" t="s">
        <v>59</v>
      </c>
      <c r="P1265" s="259">
        <v>1</v>
      </c>
      <c r="Q1265" s="42">
        <v>334.4</v>
      </c>
      <c r="R1265" s="42">
        <v>334.4</v>
      </c>
      <c r="S1265" s="43" t="s">
        <v>1914</v>
      </c>
      <c r="T1265" s="133">
        <f t="shared" si="568"/>
        <v>334.4</v>
      </c>
      <c r="U1265" s="133"/>
      <c r="V1265" s="133"/>
      <c r="W1265" s="133"/>
      <c r="X1265" s="133"/>
      <c r="Y1265" s="133"/>
      <c r="Z1265" s="133"/>
      <c r="AA1265" s="133"/>
      <c r="AB1265" s="133"/>
      <c r="AC1265" s="133"/>
      <c r="AD1265" s="133"/>
      <c r="AE1265" s="133"/>
      <c r="AF1265" s="133"/>
      <c r="AG1265" s="133"/>
      <c r="AH1265" s="133"/>
      <c r="AI1265" s="55">
        <f t="shared" si="566"/>
        <v>334.4</v>
      </c>
      <c r="AJ1265" s="337"/>
      <c r="AK1265" s="43"/>
      <c r="AL1265" s="55">
        <f t="shared" si="567"/>
        <v>334.4</v>
      </c>
      <c r="AM1265" s="43">
        <v>18</v>
      </c>
      <c r="AN1265" s="328">
        <v>44958</v>
      </c>
      <c r="AO1265" s="130"/>
    </row>
    <row r="1266" spans="1:41" ht="36.75" customHeight="1">
      <c r="A1266" s="43"/>
      <c r="B1266" s="43">
        <v>335</v>
      </c>
      <c r="C1266" s="223" t="s">
        <v>0</v>
      </c>
      <c r="D1266" s="70" t="s">
        <v>12</v>
      </c>
      <c r="E1266" s="103">
        <v>44959</v>
      </c>
      <c r="F1266" s="43" t="s">
        <v>1924</v>
      </c>
      <c r="G1266" s="43">
        <v>14</v>
      </c>
      <c r="H1266" s="327"/>
      <c r="I1266" s="330">
        <v>44971</v>
      </c>
      <c r="J1266" s="372" t="s">
        <v>3675</v>
      </c>
      <c r="K1266" s="43"/>
      <c r="L1266" s="153" t="s">
        <v>3671</v>
      </c>
      <c r="M1266" s="43"/>
      <c r="N1266" s="99" t="s">
        <v>3559</v>
      </c>
      <c r="O1266" s="192" t="s">
        <v>59</v>
      </c>
      <c r="P1266" s="259">
        <v>1</v>
      </c>
      <c r="Q1266" s="42">
        <v>310.48</v>
      </c>
      <c r="R1266" s="42">
        <v>310.48</v>
      </c>
      <c r="S1266" s="43" t="s">
        <v>1914</v>
      </c>
      <c r="T1266" s="133">
        <f t="shared" si="568"/>
        <v>310.48</v>
      </c>
      <c r="U1266" s="133"/>
      <c r="V1266" s="133"/>
      <c r="W1266" s="133"/>
      <c r="X1266" s="133"/>
      <c r="Y1266" s="133"/>
      <c r="Z1266" s="133"/>
      <c r="AA1266" s="133"/>
      <c r="AB1266" s="133"/>
      <c r="AC1266" s="133"/>
      <c r="AD1266" s="133"/>
      <c r="AE1266" s="133"/>
      <c r="AF1266" s="133"/>
      <c r="AG1266" s="133"/>
      <c r="AH1266" s="133"/>
      <c r="AI1266" s="55">
        <f t="shared" si="566"/>
        <v>310.48</v>
      </c>
      <c r="AJ1266" s="337"/>
      <c r="AK1266" s="43"/>
      <c r="AL1266" s="55">
        <f t="shared" si="567"/>
        <v>310.48</v>
      </c>
      <c r="AM1266" s="43">
        <v>18</v>
      </c>
      <c r="AN1266" s="328">
        <v>44958</v>
      </c>
      <c r="AO1266" s="130"/>
    </row>
    <row r="1267" spans="1:41" ht="36.75" customHeight="1">
      <c r="A1267" s="43"/>
      <c r="B1267" s="43">
        <v>335</v>
      </c>
      <c r="C1267" s="223" t="s">
        <v>0</v>
      </c>
      <c r="D1267" s="70" t="s">
        <v>12</v>
      </c>
      <c r="E1267" s="103">
        <v>44959</v>
      </c>
      <c r="F1267" s="43" t="s">
        <v>1924</v>
      </c>
      <c r="G1267" s="43">
        <v>15</v>
      </c>
      <c r="H1267" s="327"/>
      <c r="I1267" s="330">
        <v>44971</v>
      </c>
      <c r="J1267" s="372" t="s">
        <v>3676</v>
      </c>
      <c r="K1267" s="43"/>
      <c r="L1267" s="153" t="s">
        <v>32</v>
      </c>
      <c r="M1267" s="43"/>
      <c r="N1267" s="99" t="s">
        <v>3559</v>
      </c>
      <c r="O1267" s="192" t="s">
        <v>59</v>
      </c>
      <c r="P1267" s="259">
        <v>1</v>
      </c>
      <c r="Q1267" s="42">
        <v>6674.95</v>
      </c>
      <c r="R1267" s="42">
        <v>6674.95</v>
      </c>
      <c r="S1267" s="43" t="s">
        <v>1914</v>
      </c>
      <c r="T1267" s="133">
        <f t="shared" si="568"/>
        <v>6674.95</v>
      </c>
      <c r="U1267" s="133"/>
      <c r="V1267" s="133"/>
      <c r="W1267" s="133"/>
      <c r="X1267" s="133"/>
      <c r="Y1267" s="133"/>
      <c r="Z1267" s="133"/>
      <c r="AA1267" s="133"/>
      <c r="AB1267" s="133"/>
      <c r="AC1267" s="133"/>
      <c r="AD1267" s="133"/>
      <c r="AE1267" s="133"/>
      <c r="AF1267" s="133"/>
      <c r="AG1267" s="133"/>
      <c r="AH1267" s="133"/>
      <c r="AI1267" s="55">
        <f t="shared" si="566"/>
        <v>6674.95</v>
      </c>
      <c r="AJ1267" s="337"/>
      <c r="AK1267" s="43"/>
      <c r="AL1267" s="55">
        <f t="shared" si="567"/>
        <v>6674.95</v>
      </c>
      <c r="AM1267" s="43">
        <v>18</v>
      </c>
      <c r="AN1267" s="328">
        <v>44958</v>
      </c>
      <c r="AO1267" s="130"/>
    </row>
    <row r="1268" spans="1:41" ht="36.75" customHeight="1">
      <c r="A1268" s="43"/>
      <c r="B1268" s="43">
        <v>335</v>
      </c>
      <c r="C1268" s="223" t="s">
        <v>0</v>
      </c>
      <c r="D1268" s="70" t="s">
        <v>12</v>
      </c>
      <c r="E1268" s="103">
        <v>44959</v>
      </c>
      <c r="F1268" s="43" t="s">
        <v>1924</v>
      </c>
      <c r="G1268" s="43">
        <v>16</v>
      </c>
      <c r="H1268" s="327"/>
      <c r="I1268" s="330">
        <v>44978</v>
      </c>
      <c r="J1268" s="372" t="s">
        <v>3677</v>
      </c>
      <c r="K1268" s="43"/>
      <c r="L1268" s="153" t="s">
        <v>3671</v>
      </c>
      <c r="M1268" s="43"/>
      <c r="N1268" s="99" t="s">
        <v>3559</v>
      </c>
      <c r="O1268" s="192" t="s">
        <v>59</v>
      </c>
      <c r="P1268" s="259">
        <v>1</v>
      </c>
      <c r="Q1268" s="42">
        <v>62.52</v>
      </c>
      <c r="R1268" s="42">
        <v>62.52</v>
      </c>
      <c r="S1268" s="43" t="s">
        <v>1914</v>
      </c>
      <c r="T1268" s="133">
        <f t="shared" si="568"/>
        <v>62.52</v>
      </c>
      <c r="U1268" s="133"/>
      <c r="V1268" s="133"/>
      <c r="W1268" s="133"/>
      <c r="X1268" s="133"/>
      <c r="Y1268" s="133"/>
      <c r="Z1268" s="133"/>
      <c r="AA1268" s="133"/>
      <c r="AB1268" s="133"/>
      <c r="AC1268" s="133"/>
      <c r="AD1268" s="133"/>
      <c r="AE1268" s="133"/>
      <c r="AF1268" s="133"/>
      <c r="AG1268" s="133"/>
      <c r="AH1268" s="133"/>
      <c r="AI1268" s="55">
        <f t="shared" si="566"/>
        <v>62.52</v>
      </c>
      <c r="AJ1268" s="337"/>
      <c r="AK1268" s="43"/>
      <c r="AL1268" s="55">
        <f t="shared" si="567"/>
        <v>62.52</v>
      </c>
      <c r="AM1268" s="43">
        <v>18</v>
      </c>
      <c r="AN1268" s="328">
        <v>44958</v>
      </c>
      <c r="AO1268" s="130"/>
    </row>
    <row r="1269" spans="1:41" ht="36.75" customHeight="1">
      <c r="A1269" s="43"/>
      <c r="B1269" s="43">
        <v>335</v>
      </c>
      <c r="C1269" s="223" t="s">
        <v>0</v>
      </c>
      <c r="D1269" s="70" t="s">
        <v>12</v>
      </c>
      <c r="E1269" s="103">
        <v>44959</v>
      </c>
      <c r="F1269" s="43" t="s">
        <v>1924</v>
      </c>
      <c r="G1269" s="43">
        <v>17</v>
      </c>
      <c r="H1269" s="327"/>
      <c r="I1269" s="330">
        <v>44978</v>
      </c>
      <c r="J1269" s="372" t="s">
        <v>3678</v>
      </c>
      <c r="K1269" s="43"/>
      <c r="L1269" s="153" t="s">
        <v>126</v>
      </c>
      <c r="M1269" s="43"/>
      <c r="N1269" s="99" t="s">
        <v>3559</v>
      </c>
      <c r="O1269" s="192" t="s">
        <v>59</v>
      </c>
      <c r="P1269" s="259">
        <v>1</v>
      </c>
      <c r="Q1269" s="42">
        <v>76.62</v>
      </c>
      <c r="R1269" s="42">
        <v>76.62</v>
      </c>
      <c r="S1269" s="43" t="s">
        <v>1914</v>
      </c>
      <c r="T1269" s="133">
        <f t="shared" si="568"/>
        <v>76.62</v>
      </c>
      <c r="U1269" s="133"/>
      <c r="V1269" s="133"/>
      <c r="W1269" s="133"/>
      <c r="X1269" s="133"/>
      <c r="Y1269" s="133"/>
      <c r="Z1269" s="133"/>
      <c r="AA1269" s="133"/>
      <c r="AB1269" s="133"/>
      <c r="AC1269" s="133"/>
      <c r="AD1269" s="133"/>
      <c r="AE1269" s="133"/>
      <c r="AF1269" s="133"/>
      <c r="AG1269" s="133"/>
      <c r="AH1269" s="133"/>
      <c r="AI1269" s="55">
        <f t="shared" si="566"/>
        <v>76.62</v>
      </c>
      <c r="AJ1269" s="337"/>
      <c r="AK1269" s="43"/>
      <c r="AL1269" s="55">
        <f t="shared" si="567"/>
        <v>76.62</v>
      </c>
      <c r="AM1269" s="43">
        <v>18</v>
      </c>
      <c r="AN1269" s="328">
        <v>44958</v>
      </c>
      <c r="AO1269" s="130"/>
    </row>
    <row r="1270" spans="1:41" ht="36.75" customHeight="1">
      <c r="A1270" s="43"/>
      <c r="B1270" s="43"/>
      <c r="C1270" s="223"/>
      <c r="D1270" s="70"/>
      <c r="E1270" s="103"/>
      <c r="F1270" s="43"/>
      <c r="G1270" s="43"/>
      <c r="H1270" s="327"/>
      <c r="I1270" s="330"/>
      <c r="J1270" s="373"/>
      <c r="K1270" s="43"/>
      <c r="L1270" s="153"/>
      <c r="M1270" s="43"/>
      <c r="N1270" s="99"/>
      <c r="O1270" s="192"/>
      <c r="P1270" s="259"/>
      <c r="Q1270" s="42"/>
      <c r="R1270" s="42">
        <v>74.95</v>
      </c>
      <c r="S1270" s="43" t="s">
        <v>1914</v>
      </c>
      <c r="T1270" s="133">
        <f t="shared" si="568"/>
        <v>74.95</v>
      </c>
      <c r="U1270" s="133"/>
      <c r="V1270" s="133"/>
      <c r="W1270" s="133"/>
      <c r="X1270" s="133"/>
      <c r="Y1270" s="133"/>
      <c r="Z1270" s="133"/>
      <c r="AA1270" s="133"/>
      <c r="AB1270" s="133"/>
      <c r="AC1270" s="133"/>
      <c r="AD1270" s="133"/>
      <c r="AE1270" s="133"/>
      <c r="AF1270" s="133"/>
      <c r="AG1270" s="133"/>
      <c r="AH1270" s="133"/>
      <c r="AI1270" s="55">
        <f t="shared" si="566"/>
        <v>74.95</v>
      </c>
      <c r="AJ1270" s="337"/>
      <c r="AK1270" s="43"/>
      <c r="AL1270" s="55">
        <f t="shared" si="567"/>
        <v>74.95</v>
      </c>
      <c r="AM1270" s="43">
        <v>18</v>
      </c>
      <c r="AN1270" s="328">
        <v>44958</v>
      </c>
      <c r="AO1270" s="130"/>
    </row>
    <row r="1271" spans="1:41" ht="15.6">
      <c r="A1271" s="338">
        <v>2</v>
      </c>
      <c r="B1271" s="339"/>
      <c r="C1271" s="339" t="s">
        <v>1957</v>
      </c>
      <c r="D1271" s="340"/>
      <c r="E1271" s="339"/>
      <c r="F1271" s="339"/>
      <c r="G1271" s="339"/>
      <c r="H1271" s="339"/>
      <c r="I1271" s="339"/>
      <c r="J1271" s="128"/>
      <c r="K1271" s="339"/>
      <c r="L1271" s="340"/>
      <c r="M1271" s="340"/>
      <c r="N1271" s="340"/>
      <c r="O1271" s="339"/>
      <c r="P1271" s="339"/>
      <c r="Q1271" s="339"/>
      <c r="R1271" s="341">
        <f>SUM(R1263:R1270)</f>
        <v>8075.66</v>
      </c>
      <c r="S1271" s="339"/>
      <c r="T1271" s="342"/>
      <c r="U1271" s="342"/>
      <c r="V1271" s="342">
        <f>SUBTOTAL(9,V1263)</f>
        <v>0</v>
      </c>
      <c r="W1271" s="342"/>
      <c r="X1271" s="342"/>
      <c r="Y1271" s="342"/>
      <c r="Z1271" s="342">
        <f>SUBTOTAL(9,Z1263)</f>
        <v>0</v>
      </c>
      <c r="AA1271" s="342">
        <f>SUBTOTAL(9,AA1263)</f>
        <v>0</v>
      </c>
      <c r="AB1271" s="342">
        <f>SUBTOTAL(9,AB1263)</f>
        <v>0</v>
      </c>
      <c r="AC1271" s="342">
        <f>SUBTOTAL(9,AC1263)</f>
        <v>0</v>
      </c>
      <c r="AD1271" s="342">
        <f>SUBTOTAL(9,AD1263)</f>
        <v>0</v>
      </c>
      <c r="AE1271" s="342"/>
      <c r="AF1271" s="343"/>
      <c r="AG1271" s="342">
        <f>SUBTOTAL(9,AG1263)</f>
        <v>0</v>
      </c>
      <c r="AH1271" s="342"/>
      <c r="AI1271" s="342"/>
      <c r="AJ1271" s="342"/>
      <c r="AK1271" s="344"/>
      <c r="AL1271" s="339"/>
      <c r="AM1271" s="344"/>
      <c r="AN1271" s="345">
        <v>44958</v>
      </c>
    </row>
    <row r="1272" spans="1:41" ht="15">
      <c r="A1272" s="43">
        <v>3</v>
      </c>
      <c r="B1272" s="73">
        <v>170</v>
      </c>
      <c r="C1272" s="43" t="s">
        <v>2896</v>
      </c>
      <c r="D1272" s="103" t="s">
        <v>35</v>
      </c>
      <c r="E1272" s="103">
        <v>44960</v>
      </c>
      <c r="F1272" s="43" t="s">
        <v>56</v>
      </c>
      <c r="G1272" s="43">
        <v>121</v>
      </c>
      <c r="H1272" s="79"/>
      <c r="I1272" s="346">
        <v>44985</v>
      </c>
      <c r="J1272" s="131">
        <v>1810</v>
      </c>
      <c r="K1272" s="70">
        <v>10310201389</v>
      </c>
      <c r="L1272" s="43" t="s">
        <v>2897</v>
      </c>
      <c r="M1272" s="79">
        <v>7587</v>
      </c>
      <c r="N1272" s="103" t="s">
        <v>2220</v>
      </c>
      <c r="O1272" s="43" t="s">
        <v>59</v>
      </c>
      <c r="P1272" s="202">
        <v>1</v>
      </c>
      <c r="Q1272" s="240">
        <v>7587</v>
      </c>
      <c r="R1272" s="42">
        <f>P1272*Q1272</f>
        <v>7587</v>
      </c>
      <c r="S1272" s="43" t="s">
        <v>1916</v>
      </c>
      <c r="T1272" s="133" t="str">
        <f>IF($S1272=T$15,$R1272,"  ")</f>
        <v xml:space="preserve">  </v>
      </c>
      <c r="U1272" s="133" t="str">
        <f t="shared" ref="U1272:AI1274" si="569">IF($S1272=U$15,$R1272,"  ")</f>
        <v xml:space="preserve">  </v>
      </c>
      <c r="V1272" s="133">
        <f t="shared" si="569"/>
        <v>7587</v>
      </c>
      <c r="W1272" s="133"/>
      <c r="X1272" s="133"/>
      <c r="Y1272" s="133"/>
      <c r="Z1272" s="133" t="str">
        <f t="shared" si="569"/>
        <v xml:space="preserve">  </v>
      </c>
      <c r="AA1272" s="133" t="str">
        <f t="shared" si="569"/>
        <v xml:space="preserve">  </v>
      </c>
      <c r="AB1272" s="133" t="str">
        <f>IF($S1272=AB$15,$R1272,"  ")</f>
        <v xml:space="preserve">  </v>
      </c>
      <c r="AC1272" s="133" t="str">
        <f t="shared" si="569"/>
        <v xml:space="preserve">  </v>
      </c>
      <c r="AD1272" s="133" t="str">
        <f t="shared" si="569"/>
        <v xml:space="preserve">  </v>
      </c>
      <c r="AE1272" s="133"/>
      <c r="AF1272" s="133" t="str">
        <f t="shared" si="569"/>
        <v xml:space="preserve">  </v>
      </c>
      <c r="AG1272" s="133" t="str">
        <f t="shared" si="569"/>
        <v xml:space="preserve">  </v>
      </c>
      <c r="AH1272" s="133"/>
      <c r="AI1272" s="133" t="str">
        <f t="shared" si="569"/>
        <v xml:space="preserve">  </v>
      </c>
      <c r="AJ1272" s="55">
        <f>R1272</f>
        <v>7587</v>
      </c>
      <c r="AK1272" s="337"/>
      <c r="AL1272" s="42">
        <f>R1272</f>
        <v>7587</v>
      </c>
      <c r="AM1272" s="337">
        <v>18</v>
      </c>
      <c r="AN1272" s="328">
        <v>44958</v>
      </c>
    </row>
    <row r="1273" spans="1:41" ht="15">
      <c r="A1273" s="43">
        <v>4</v>
      </c>
      <c r="B1273" s="73">
        <v>49</v>
      </c>
      <c r="C1273" s="43" t="s">
        <v>2896</v>
      </c>
      <c r="D1273" s="103" t="s">
        <v>35</v>
      </c>
      <c r="E1273" s="103">
        <v>44956</v>
      </c>
      <c r="F1273" s="43" t="s">
        <v>56</v>
      </c>
      <c r="G1273" s="43">
        <v>21</v>
      </c>
      <c r="H1273" s="79"/>
      <c r="I1273" s="346">
        <v>44960</v>
      </c>
      <c r="J1273" s="114">
        <v>705</v>
      </c>
      <c r="K1273" s="70">
        <v>20116544289</v>
      </c>
      <c r="L1273" s="43" t="s">
        <v>2982</v>
      </c>
      <c r="M1273" s="79"/>
      <c r="N1273" s="103" t="s">
        <v>2983</v>
      </c>
      <c r="O1273" s="43" t="s">
        <v>59</v>
      </c>
      <c r="P1273" s="202">
        <v>1</v>
      </c>
      <c r="Q1273" s="240">
        <v>2019.1</v>
      </c>
      <c r="R1273" s="42">
        <f>P1273*Q1273</f>
        <v>2019.1</v>
      </c>
      <c r="S1273" s="43" t="s">
        <v>1916</v>
      </c>
      <c r="T1273" s="133"/>
      <c r="U1273" s="133"/>
      <c r="V1273" s="133">
        <f t="shared" si="569"/>
        <v>2019.1</v>
      </c>
      <c r="W1273" s="133"/>
      <c r="X1273" s="133"/>
      <c r="Y1273" s="133"/>
      <c r="Z1273" s="133"/>
      <c r="AA1273" s="133"/>
      <c r="AB1273" s="133"/>
      <c r="AC1273" s="133"/>
      <c r="AD1273" s="133"/>
      <c r="AE1273" s="133"/>
      <c r="AF1273" s="133"/>
      <c r="AG1273" s="133"/>
      <c r="AH1273" s="133"/>
      <c r="AI1273" s="133"/>
      <c r="AJ1273" s="55">
        <f>R1273</f>
        <v>2019.1</v>
      </c>
      <c r="AK1273" s="337"/>
      <c r="AL1273" s="42">
        <f>R1273</f>
        <v>2019.1</v>
      </c>
      <c r="AM1273" s="337">
        <v>18</v>
      </c>
      <c r="AN1273" s="328">
        <v>44958</v>
      </c>
    </row>
    <row r="1274" spans="1:41" ht="15">
      <c r="A1274" s="43">
        <v>5</v>
      </c>
      <c r="B1274" s="73">
        <v>48</v>
      </c>
      <c r="C1274" s="43" t="s">
        <v>2896</v>
      </c>
      <c r="D1274" s="103" t="s">
        <v>35</v>
      </c>
      <c r="E1274" s="103">
        <v>44956</v>
      </c>
      <c r="F1274" s="43" t="s">
        <v>56</v>
      </c>
      <c r="G1274" s="43">
        <v>19</v>
      </c>
      <c r="H1274" s="79"/>
      <c r="I1274" s="347">
        <v>44960</v>
      </c>
      <c r="J1274" s="114">
        <v>706</v>
      </c>
      <c r="K1274" s="70">
        <v>20115425651</v>
      </c>
      <c r="L1274" s="43" t="s">
        <v>2290</v>
      </c>
      <c r="M1274" s="79"/>
      <c r="N1274" s="103" t="s">
        <v>2984</v>
      </c>
      <c r="O1274" s="43" t="s">
        <v>59</v>
      </c>
      <c r="P1274" s="202">
        <v>1</v>
      </c>
      <c r="Q1274" s="240">
        <v>329.2</v>
      </c>
      <c r="R1274" s="42">
        <f t="shared" ref="R1274" si="570">P1274*Q1274</f>
        <v>329.2</v>
      </c>
      <c r="S1274" s="43" t="s">
        <v>1916</v>
      </c>
      <c r="T1274" s="133"/>
      <c r="U1274" s="133"/>
      <c r="V1274" s="133">
        <f t="shared" si="569"/>
        <v>329.2</v>
      </c>
      <c r="W1274" s="133"/>
      <c r="X1274" s="133"/>
      <c r="Y1274" s="133"/>
      <c r="Z1274" s="133"/>
      <c r="AA1274" s="133"/>
      <c r="AB1274" s="133"/>
      <c r="AC1274" s="133"/>
      <c r="AD1274" s="133"/>
      <c r="AE1274" s="133"/>
      <c r="AF1274" s="133"/>
      <c r="AG1274" s="133"/>
      <c r="AH1274" s="133"/>
      <c r="AI1274" s="133"/>
      <c r="AJ1274" s="55">
        <f>R1274</f>
        <v>329.2</v>
      </c>
      <c r="AK1274" s="337"/>
      <c r="AL1274" s="42">
        <f>R1274</f>
        <v>329.2</v>
      </c>
      <c r="AM1274" s="337">
        <v>18</v>
      </c>
      <c r="AN1274" s="328">
        <v>44958</v>
      </c>
    </row>
    <row r="1275" spans="1:41" ht="15.6">
      <c r="A1275" s="339"/>
      <c r="B1275" s="339"/>
      <c r="C1275" s="339" t="s">
        <v>2311</v>
      </c>
      <c r="D1275" s="340"/>
      <c r="E1275" s="339"/>
      <c r="F1275" s="339"/>
      <c r="G1275" s="339"/>
      <c r="H1275" s="339"/>
      <c r="I1275" s="339"/>
      <c r="J1275" s="128"/>
      <c r="K1275" s="129"/>
      <c r="L1275" s="340"/>
      <c r="M1275" s="339"/>
      <c r="N1275" s="340"/>
      <c r="O1275" s="339"/>
      <c r="P1275" s="339"/>
      <c r="Q1275" s="339"/>
      <c r="R1275" s="348">
        <f>SUM(R1272:R1274)</f>
        <v>9935.3000000000011</v>
      </c>
      <c r="S1275" s="339"/>
      <c r="T1275" s="342">
        <f>SUBTOTAL(9,T1272:T1272)</f>
        <v>0</v>
      </c>
      <c r="U1275" s="342">
        <f>SUBTOTAL(9,U1272:U1272)</f>
        <v>0</v>
      </c>
      <c r="V1275" s="342"/>
      <c r="W1275" s="342"/>
      <c r="X1275" s="342"/>
      <c r="Y1275" s="342"/>
      <c r="Z1275" s="342">
        <f t="shared" ref="Z1275:AI1275" si="571">SUBTOTAL(9,Z1272:Z1272)</f>
        <v>0</v>
      </c>
      <c r="AA1275" s="342">
        <f t="shared" si="571"/>
        <v>0</v>
      </c>
      <c r="AB1275" s="342">
        <f t="shared" si="571"/>
        <v>0</v>
      </c>
      <c r="AC1275" s="342">
        <f t="shared" si="571"/>
        <v>0</v>
      </c>
      <c r="AD1275" s="342">
        <f t="shared" si="571"/>
        <v>0</v>
      </c>
      <c r="AE1275" s="342"/>
      <c r="AF1275" s="342">
        <f t="shared" si="571"/>
        <v>0</v>
      </c>
      <c r="AG1275" s="342">
        <f t="shared" si="571"/>
        <v>0</v>
      </c>
      <c r="AH1275" s="342"/>
      <c r="AI1275" s="342">
        <f t="shared" si="571"/>
        <v>0</v>
      </c>
      <c r="AJ1275" s="341"/>
      <c r="AK1275" s="344"/>
      <c r="AL1275" s="339"/>
      <c r="AM1275" s="344"/>
      <c r="AN1275" s="345">
        <v>44958</v>
      </c>
    </row>
    <row r="1276" spans="1:41" ht="26.25" customHeight="1">
      <c r="A1276" s="349"/>
      <c r="B1276" s="349"/>
      <c r="C1276" s="349"/>
      <c r="D1276" s="350"/>
      <c r="E1276" s="349"/>
      <c r="F1276" s="349"/>
      <c r="G1276" s="349"/>
      <c r="H1276" s="349"/>
      <c r="I1276" s="349"/>
      <c r="J1276" s="376"/>
      <c r="K1276" s="349"/>
      <c r="L1276" s="350"/>
      <c r="M1276" s="339"/>
      <c r="N1276" s="350"/>
      <c r="O1276" s="349"/>
      <c r="P1276" s="349"/>
      <c r="Q1276" s="349"/>
      <c r="R1276" s="351">
        <f>SUM(R1275+R1271)</f>
        <v>18010.96</v>
      </c>
      <c r="S1276" s="349"/>
      <c r="T1276" s="351">
        <f>SUBTOTAL(9,T1263:T1275)</f>
        <v>8075.66</v>
      </c>
      <c r="U1276" s="351">
        <f>SUBTOTAL(9,U1263:U1275)</f>
        <v>0</v>
      </c>
      <c r="V1276" s="351">
        <f>SUBTOTAL(9,V1263:V1275)</f>
        <v>9935.3000000000011</v>
      </c>
      <c r="W1276" s="351"/>
      <c r="X1276" s="351"/>
      <c r="Y1276" s="351"/>
      <c r="Z1276" s="351">
        <f t="shared" ref="Z1276:AG1276" si="572">SUBTOTAL(9,Z1263:Z1275)</f>
        <v>0</v>
      </c>
      <c r="AA1276" s="351">
        <f t="shared" si="572"/>
        <v>0</v>
      </c>
      <c r="AB1276" s="351">
        <f t="shared" si="572"/>
        <v>0</v>
      </c>
      <c r="AC1276" s="351">
        <f t="shared" si="572"/>
        <v>0</v>
      </c>
      <c r="AD1276" s="351">
        <f t="shared" si="572"/>
        <v>0</v>
      </c>
      <c r="AE1276" s="351"/>
      <c r="AF1276" s="351">
        <f t="shared" si="572"/>
        <v>0</v>
      </c>
      <c r="AG1276" s="351">
        <f t="shared" si="572"/>
        <v>0</v>
      </c>
      <c r="AH1276" s="351"/>
      <c r="AI1276" s="351">
        <f>SUBTOTAL(9,AI1263:AI1275)</f>
        <v>8075.66</v>
      </c>
      <c r="AJ1276" s="352">
        <f>SUM(AJ1263:AJ1275)</f>
        <v>9935.3000000000011</v>
      </c>
      <c r="AK1276" s="352">
        <f>SUM(AK1263:AK1275)</f>
        <v>0</v>
      </c>
      <c r="AL1276" s="349"/>
      <c r="AM1276" s="352">
        <f>AM1271+AM1275</f>
        <v>0</v>
      </c>
      <c r="AN1276" s="345">
        <v>44958</v>
      </c>
    </row>
    <row r="1277" spans="1:41" s="434" customFormat="1" ht="84.9" customHeight="1">
      <c r="A1277" s="384">
        <v>1</v>
      </c>
      <c r="B1277" s="385">
        <v>717</v>
      </c>
      <c r="C1277" s="385" t="s">
        <v>0</v>
      </c>
      <c r="D1277" s="386" t="s">
        <v>12</v>
      </c>
      <c r="E1277" s="387">
        <v>44987</v>
      </c>
      <c r="F1277" s="385" t="s">
        <v>1924</v>
      </c>
      <c r="G1277" s="385">
        <v>71</v>
      </c>
      <c r="H1277" s="388">
        <v>403461.96</v>
      </c>
      <c r="I1277" s="389">
        <v>44992</v>
      </c>
      <c r="J1277" s="390" t="s">
        <v>3679</v>
      </c>
      <c r="K1277" s="385"/>
      <c r="L1277" s="391" t="s">
        <v>93</v>
      </c>
      <c r="M1277" s="374" t="s">
        <v>3559</v>
      </c>
      <c r="N1277" s="391" t="s">
        <v>3559</v>
      </c>
      <c r="O1277" s="385" t="s">
        <v>59</v>
      </c>
      <c r="P1277" s="385">
        <v>1</v>
      </c>
      <c r="Q1277" s="419">
        <v>8922.52</v>
      </c>
      <c r="R1277" s="420">
        <f>P1277*Q1277</f>
        <v>8922.52</v>
      </c>
      <c r="S1277" s="385" t="s">
        <v>1914</v>
      </c>
      <c r="T1277" s="419">
        <f t="shared" ref="T1277:T1299" si="573">IF($S1277=T$15,$R1277,"  ")</f>
        <v>8922.52</v>
      </c>
      <c r="U1277" s="419" t="str">
        <f>IF($S1277=U$15,$R1277,"  ")</f>
        <v xml:space="preserve">  </v>
      </c>
      <c r="V1277" s="385"/>
      <c r="W1277" s="385"/>
      <c r="X1277" s="385"/>
      <c r="Y1277" s="377"/>
      <c r="Z1277" s="385"/>
      <c r="AA1277" s="419" t="str">
        <f>IF($S1277=AA$15,$R1277,"  ")</f>
        <v xml:space="preserve">  </v>
      </c>
      <c r="AB1277" s="385"/>
      <c r="AC1277" s="385"/>
      <c r="AD1277" s="385"/>
      <c r="AE1277" s="385"/>
      <c r="AF1277" s="385"/>
      <c r="AG1277" s="385"/>
      <c r="AH1277" s="377"/>
      <c r="AI1277" s="420">
        <f>R1277</f>
        <v>8922.52</v>
      </c>
      <c r="AJ1277" s="420"/>
      <c r="AK1277" s="385"/>
      <c r="AL1277" s="420">
        <f>AI1277</f>
        <v>8922.52</v>
      </c>
      <c r="AM1277" s="432">
        <v>18</v>
      </c>
      <c r="AN1277" s="433">
        <v>44986</v>
      </c>
    </row>
    <row r="1278" spans="1:41" s="434" customFormat="1" ht="84.9" customHeight="1">
      <c r="A1278" s="384">
        <v>2</v>
      </c>
      <c r="B1278" s="385">
        <v>717</v>
      </c>
      <c r="C1278" s="385" t="s">
        <v>0</v>
      </c>
      <c r="D1278" s="386" t="s">
        <v>12</v>
      </c>
      <c r="E1278" s="387">
        <v>44987</v>
      </c>
      <c r="F1278" s="385" t="s">
        <v>1924</v>
      </c>
      <c r="G1278" s="385">
        <v>71</v>
      </c>
      <c r="H1278" s="388"/>
      <c r="I1278" s="389">
        <v>44992</v>
      </c>
      <c r="J1278" s="390" t="s">
        <v>3680</v>
      </c>
      <c r="K1278" s="385"/>
      <c r="L1278" s="391" t="s">
        <v>93</v>
      </c>
      <c r="M1278" s="353"/>
      <c r="N1278" s="391" t="s">
        <v>3559</v>
      </c>
      <c r="O1278" s="385" t="s">
        <v>59</v>
      </c>
      <c r="P1278" s="385">
        <v>1</v>
      </c>
      <c r="Q1278" s="419">
        <v>7360.88</v>
      </c>
      <c r="R1278" s="420">
        <f t="shared" ref="R1278:R1284" si="574">P1278*Q1278</f>
        <v>7360.88</v>
      </c>
      <c r="S1278" s="385" t="s">
        <v>1914</v>
      </c>
      <c r="T1278" s="419">
        <f t="shared" si="573"/>
        <v>7360.88</v>
      </c>
      <c r="U1278" s="419"/>
      <c r="V1278" s="385"/>
      <c r="W1278" s="385"/>
      <c r="X1278" s="385"/>
      <c r="Y1278" s="377"/>
      <c r="Z1278" s="385"/>
      <c r="AA1278" s="419"/>
      <c r="AB1278" s="385"/>
      <c r="AC1278" s="385"/>
      <c r="AD1278" s="385"/>
      <c r="AE1278" s="385"/>
      <c r="AF1278" s="385"/>
      <c r="AG1278" s="385"/>
      <c r="AH1278" s="377"/>
      <c r="AI1278" s="420">
        <f t="shared" ref="AI1278:AI1341" si="575">R1278</f>
        <v>7360.88</v>
      </c>
      <c r="AJ1278" s="420"/>
      <c r="AK1278" s="385"/>
      <c r="AL1278" s="420">
        <f t="shared" ref="AL1278:AL1299" si="576">AI1278</f>
        <v>7360.88</v>
      </c>
      <c r="AM1278" s="432">
        <v>18</v>
      </c>
      <c r="AN1278" s="433">
        <v>44986</v>
      </c>
    </row>
    <row r="1279" spans="1:41" s="434" customFormat="1" ht="84.9" customHeight="1">
      <c r="A1279" s="384">
        <v>3</v>
      </c>
      <c r="B1279" s="385">
        <v>717</v>
      </c>
      <c r="C1279" s="385" t="s">
        <v>0</v>
      </c>
      <c r="D1279" s="386" t="s">
        <v>12</v>
      </c>
      <c r="E1279" s="387">
        <v>44987</v>
      </c>
      <c r="F1279" s="385" t="s">
        <v>1924</v>
      </c>
      <c r="G1279" s="385">
        <v>71</v>
      </c>
      <c r="H1279" s="388"/>
      <c r="I1279" s="389">
        <v>44992</v>
      </c>
      <c r="J1279" s="390" t="s">
        <v>3681</v>
      </c>
      <c r="K1279" s="385"/>
      <c r="L1279" s="391" t="s">
        <v>3688</v>
      </c>
      <c r="M1279" s="353"/>
      <c r="N1279" s="391" t="s">
        <v>3559</v>
      </c>
      <c r="O1279" s="385" t="s">
        <v>59</v>
      </c>
      <c r="P1279" s="385">
        <v>1</v>
      </c>
      <c r="Q1279" s="419">
        <v>4835.8900000000003</v>
      </c>
      <c r="R1279" s="420">
        <f t="shared" si="574"/>
        <v>4835.8900000000003</v>
      </c>
      <c r="S1279" s="385" t="s">
        <v>1914</v>
      </c>
      <c r="T1279" s="419">
        <f t="shared" si="573"/>
        <v>4835.8900000000003</v>
      </c>
      <c r="U1279" s="419"/>
      <c r="V1279" s="385"/>
      <c r="W1279" s="385"/>
      <c r="X1279" s="385"/>
      <c r="Y1279" s="377"/>
      <c r="Z1279" s="385"/>
      <c r="AA1279" s="419"/>
      <c r="AB1279" s="385"/>
      <c r="AC1279" s="385"/>
      <c r="AD1279" s="385"/>
      <c r="AE1279" s="385"/>
      <c r="AF1279" s="385"/>
      <c r="AG1279" s="385"/>
      <c r="AH1279" s="377"/>
      <c r="AI1279" s="420">
        <f t="shared" si="575"/>
        <v>4835.8900000000003</v>
      </c>
      <c r="AJ1279" s="420"/>
      <c r="AK1279" s="385"/>
      <c r="AL1279" s="420">
        <f t="shared" si="576"/>
        <v>4835.8900000000003</v>
      </c>
      <c r="AM1279" s="432">
        <v>18</v>
      </c>
      <c r="AN1279" s="433">
        <v>44986</v>
      </c>
    </row>
    <row r="1280" spans="1:41" s="434" customFormat="1" ht="84.9" customHeight="1">
      <c r="A1280" s="384">
        <v>4</v>
      </c>
      <c r="B1280" s="385">
        <v>717</v>
      </c>
      <c r="C1280" s="385" t="s">
        <v>0</v>
      </c>
      <c r="D1280" s="386" t="s">
        <v>12</v>
      </c>
      <c r="E1280" s="387">
        <v>44987</v>
      </c>
      <c r="F1280" s="385" t="s">
        <v>1924</v>
      </c>
      <c r="G1280" s="385">
        <v>71</v>
      </c>
      <c r="H1280" s="388"/>
      <c r="I1280" s="389">
        <v>44992</v>
      </c>
      <c r="J1280" s="390" t="s">
        <v>3682</v>
      </c>
      <c r="K1280" s="385"/>
      <c r="L1280" s="391" t="s">
        <v>93</v>
      </c>
      <c r="M1280" s="353"/>
      <c r="N1280" s="391" t="s">
        <v>3559</v>
      </c>
      <c r="O1280" s="385" t="s">
        <v>59</v>
      </c>
      <c r="P1280" s="385">
        <v>1</v>
      </c>
      <c r="Q1280" s="419">
        <v>1481.01</v>
      </c>
      <c r="R1280" s="420">
        <f t="shared" si="574"/>
        <v>1481.01</v>
      </c>
      <c r="S1280" s="385" t="s">
        <v>1914</v>
      </c>
      <c r="T1280" s="419">
        <f t="shared" si="573"/>
        <v>1481.01</v>
      </c>
      <c r="U1280" s="419"/>
      <c r="V1280" s="385"/>
      <c r="W1280" s="385"/>
      <c r="X1280" s="385"/>
      <c r="Y1280" s="377"/>
      <c r="Z1280" s="385"/>
      <c r="AA1280" s="419"/>
      <c r="AB1280" s="385"/>
      <c r="AC1280" s="385"/>
      <c r="AD1280" s="385"/>
      <c r="AE1280" s="385"/>
      <c r="AF1280" s="385"/>
      <c r="AG1280" s="385"/>
      <c r="AH1280" s="377"/>
      <c r="AI1280" s="420">
        <f t="shared" si="575"/>
        <v>1481.01</v>
      </c>
      <c r="AJ1280" s="420"/>
      <c r="AK1280" s="385"/>
      <c r="AL1280" s="420">
        <f t="shared" si="576"/>
        <v>1481.01</v>
      </c>
      <c r="AM1280" s="432">
        <v>18</v>
      </c>
      <c r="AN1280" s="433">
        <v>44986</v>
      </c>
    </row>
    <row r="1281" spans="1:40" s="434" customFormat="1" ht="84.9" customHeight="1">
      <c r="A1281" s="384">
        <v>5</v>
      </c>
      <c r="B1281" s="385">
        <v>717</v>
      </c>
      <c r="C1281" s="385" t="s">
        <v>0</v>
      </c>
      <c r="D1281" s="386" t="s">
        <v>12</v>
      </c>
      <c r="E1281" s="387">
        <v>44987</v>
      </c>
      <c r="F1281" s="385" t="s">
        <v>1924</v>
      </c>
      <c r="G1281" s="385">
        <v>71</v>
      </c>
      <c r="H1281" s="388"/>
      <c r="I1281" s="389">
        <v>44992</v>
      </c>
      <c r="J1281" s="390" t="s">
        <v>3683</v>
      </c>
      <c r="K1281" s="385"/>
      <c r="L1281" s="391" t="s">
        <v>3688</v>
      </c>
      <c r="M1281" s="353"/>
      <c r="N1281" s="391" t="s">
        <v>3559</v>
      </c>
      <c r="O1281" s="385" t="s">
        <v>59</v>
      </c>
      <c r="P1281" s="385">
        <v>1</v>
      </c>
      <c r="Q1281" s="419">
        <v>16976.689999999999</v>
      </c>
      <c r="R1281" s="420">
        <f t="shared" si="574"/>
        <v>16976.689999999999</v>
      </c>
      <c r="S1281" s="385" t="s">
        <v>1914</v>
      </c>
      <c r="T1281" s="419">
        <f t="shared" si="573"/>
        <v>16976.689999999999</v>
      </c>
      <c r="U1281" s="419"/>
      <c r="V1281" s="385"/>
      <c r="W1281" s="385"/>
      <c r="X1281" s="385"/>
      <c r="Y1281" s="377"/>
      <c r="Z1281" s="385"/>
      <c r="AA1281" s="419"/>
      <c r="AB1281" s="385"/>
      <c r="AC1281" s="385"/>
      <c r="AD1281" s="385"/>
      <c r="AE1281" s="385"/>
      <c r="AF1281" s="385"/>
      <c r="AG1281" s="385"/>
      <c r="AH1281" s="377"/>
      <c r="AI1281" s="420">
        <f t="shared" si="575"/>
        <v>16976.689999999999</v>
      </c>
      <c r="AJ1281" s="420"/>
      <c r="AK1281" s="385"/>
      <c r="AL1281" s="420">
        <f t="shared" si="576"/>
        <v>16976.689999999999</v>
      </c>
      <c r="AM1281" s="432">
        <v>18</v>
      </c>
      <c r="AN1281" s="433">
        <v>44986</v>
      </c>
    </row>
    <row r="1282" spans="1:40" s="434" customFormat="1" ht="84.9" customHeight="1">
      <c r="A1282" s="384">
        <v>6</v>
      </c>
      <c r="B1282" s="385">
        <v>717</v>
      </c>
      <c r="C1282" s="385" t="s">
        <v>0</v>
      </c>
      <c r="D1282" s="386" t="s">
        <v>12</v>
      </c>
      <c r="E1282" s="387">
        <v>44987</v>
      </c>
      <c r="F1282" s="385" t="s">
        <v>1924</v>
      </c>
      <c r="G1282" s="385">
        <v>71</v>
      </c>
      <c r="H1282" s="388"/>
      <c r="I1282" s="389">
        <v>44992</v>
      </c>
      <c r="J1282" s="390" t="s">
        <v>3684</v>
      </c>
      <c r="K1282" s="385"/>
      <c r="L1282" s="391" t="s">
        <v>32</v>
      </c>
      <c r="M1282" s="353"/>
      <c r="N1282" s="391" t="s">
        <v>3559</v>
      </c>
      <c r="O1282" s="385" t="s">
        <v>59</v>
      </c>
      <c r="P1282" s="385">
        <v>1</v>
      </c>
      <c r="Q1282" s="419">
        <v>102580.16</v>
      </c>
      <c r="R1282" s="420">
        <f t="shared" si="574"/>
        <v>102580.16</v>
      </c>
      <c r="S1282" s="385" t="s">
        <v>1914</v>
      </c>
      <c r="T1282" s="419">
        <f t="shared" si="573"/>
        <v>102580.16</v>
      </c>
      <c r="U1282" s="419"/>
      <c r="V1282" s="385"/>
      <c r="W1282" s="385"/>
      <c r="X1282" s="385"/>
      <c r="Y1282" s="377"/>
      <c r="Z1282" s="385"/>
      <c r="AA1282" s="419"/>
      <c r="AB1282" s="385"/>
      <c r="AC1282" s="385"/>
      <c r="AD1282" s="385"/>
      <c r="AE1282" s="385"/>
      <c r="AF1282" s="385"/>
      <c r="AG1282" s="385"/>
      <c r="AH1282" s="377"/>
      <c r="AI1282" s="420">
        <f t="shared" si="575"/>
        <v>102580.16</v>
      </c>
      <c r="AJ1282" s="420"/>
      <c r="AK1282" s="385"/>
      <c r="AL1282" s="420">
        <f t="shared" si="576"/>
        <v>102580.16</v>
      </c>
      <c r="AM1282" s="432">
        <v>18</v>
      </c>
      <c r="AN1282" s="433">
        <v>44986</v>
      </c>
    </row>
    <row r="1283" spans="1:40" s="434" customFormat="1" ht="84.9" customHeight="1">
      <c r="A1283" s="384">
        <v>7</v>
      </c>
      <c r="B1283" s="385">
        <v>717</v>
      </c>
      <c r="C1283" s="385" t="s">
        <v>0</v>
      </c>
      <c r="D1283" s="386" t="s">
        <v>12</v>
      </c>
      <c r="E1283" s="387">
        <v>44987</v>
      </c>
      <c r="F1283" s="385" t="s">
        <v>1924</v>
      </c>
      <c r="G1283" s="385">
        <v>71</v>
      </c>
      <c r="H1283" s="388"/>
      <c r="I1283" s="389">
        <v>44992</v>
      </c>
      <c r="J1283" s="390" t="s">
        <v>3685</v>
      </c>
      <c r="K1283" s="385"/>
      <c r="L1283" s="391" t="s">
        <v>126</v>
      </c>
      <c r="M1283" s="353"/>
      <c r="N1283" s="391" t="s">
        <v>3559</v>
      </c>
      <c r="O1283" s="385" t="s">
        <v>59</v>
      </c>
      <c r="P1283" s="385">
        <v>1</v>
      </c>
      <c r="Q1283" s="419">
        <v>1431.09</v>
      </c>
      <c r="R1283" s="420">
        <f t="shared" si="574"/>
        <v>1431.09</v>
      </c>
      <c r="S1283" s="385" t="s">
        <v>1914</v>
      </c>
      <c r="T1283" s="419">
        <f t="shared" si="573"/>
        <v>1431.09</v>
      </c>
      <c r="U1283" s="419"/>
      <c r="V1283" s="385"/>
      <c r="W1283" s="385"/>
      <c r="X1283" s="385"/>
      <c r="Y1283" s="377"/>
      <c r="Z1283" s="385"/>
      <c r="AA1283" s="419"/>
      <c r="AB1283" s="385"/>
      <c r="AC1283" s="385"/>
      <c r="AD1283" s="385"/>
      <c r="AE1283" s="385"/>
      <c r="AF1283" s="385"/>
      <c r="AG1283" s="385"/>
      <c r="AH1283" s="377"/>
      <c r="AI1283" s="420">
        <f t="shared" si="575"/>
        <v>1431.09</v>
      </c>
      <c r="AJ1283" s="420"/>
      <c r="AK1283" s="385"/>
      <c r="AL1283" s="420">
        <f t="shared" si="576"/>
        <v>1431.09</v>
      </c>
      <c r="AM1283" s="432">
        <v>18</v>
      </c>
      <c r="AN1283" s="433">
        <v>44986</v>
      </c>
    </row>
    <row r="1284" spans="1:40" s="434" customFormat="1" ht="84.9" customHeight="1">
      <c r="A1284" s="384">
        <v>8</v>
      </c>
      <c r="B1284" s="385">
        <v>717</v>
      </c>
      <c r="C1284" s="385" t="s">
        <v>0</v>
      </c>
      <c r="D1284" s="386" t="s">
        <v>12</v>
      </c>
      <c r="E1284" s="387">
        <v>44987</v>
      </c>
      <c r="F1284" s="385" t="s">
        <v>1924</v>
      </c>
      <c r="G1284" s="385">
        <v>71</v>
      </c>
      <c r="H1284" s="388"/>
      <c r="I1284" s="389">
        <v>44992</v>
      </c>
      <c r="J1284" s="390" t="s">
        <v>3686</v>
      </c>
      <c r="K1284" s="385"/>
      <c r="L1284" s="391" t="s">
        <v>3689</v>
      </c>
      <c r="M1284" s="353"/>
      <c r="N1284" s="391" t="s">
        <v>3559</v>
      </c>
      <c r="O1284" s="385" t="s">
        <v>59</v>
      </c>
      <c r="P1284" s="385">
        <v>1</v>
      </c>
      <c r="Q1284" s="419">
        <v>1106.1300000000001</v>
      </c>
      <c r="R1284" s="420">
        <f t="shared" si="574"/>
        <v>1106.1300000000001</v>
      </c>
      <c r="S1284" s="385" t="s">
        <v>1914</v>
      </c>
      <c r="T1284" s="419">
        <f t="shared" si="573"/>
        <v>1106.1300000000001</v>
      </c>
      <c r="U1284" s="419"/>
      <c r="V1284" s="385"/>
      <c r="W1284" s="385"/>
      <c r="X1284" s="385"/>
      <c r="Y1284" s="377"/>
      <c r="Z1284" s="385"/>
      <c r="AA1284" s="419"/>
      <c r="AB1284" s="385"/>
      <c r="AC1284" s="385"/>
      <c r="AD1284" s="385"/>
      <c r="AE1284" s="385"/>
      <c r="AF1284" s="385"/>
      <c r="AG1284" s="385"/>
      <c r="AH1284" s="377"/>
      <c r="AI1284" s="420">
        <f t="shared" si="575"/>
        <v>1106.1300000000001</v>
      </c>
      <c r="AJ1284" s="420"/>
      <c r="AK1284" s="385"/>
      <c r="AL1284" s="420">
        <f t="shared" si="576"/>
        <v>1106.1300000000001</v>
      </c>
      <c r="AM1284" s="432">
        <v>18</v>
      </c>
      <c r="AN1284" s="433">
        <v>44986</v>
      </c>
    </row>
    <row r="1285" spans="1:40" s="434" customFormat="1" ht="84.9" customHeight="1">
      <c r="A1285" s="384">
        <v>9</v>
      </c>
      <c r="B1285" s="385">
        <v>717</v>
      </c>
      <c r="C1285" s="385" t="s">
        <v>0</v>
      </c>
      <c r="D1285" s="386" t="s">
        <v>12</v>
      </c>
      <c r="E1285" s="387">
        <v>44987</v>
      </c>
      <c r="F1285" s="385" t="s">
        <v>1924</v>
      </c>
      <c r="G1285" s="385">
        <v>71</v>
      </c>
      <c r="H1285" s="388"/>
      <c r="I1285" s="389">
        <v>44995</v>
      </c>
      <c r="J1285" s="390" t="s">
        <v>3687</v>
      </c>
      <c r="K1285" s="385"/>
      <c r="L1285" s="391" t="s">
        <v>3688</v>
      </c>
      <c r="M1285" s="353"/>
      <c r="N1285" s="391" t="s">
        <v>3559</v>
      </c>
      <c r="O1285" s="385" t="s">
        <v>59</v>
      </c>
      <c r="P1285" s="385">
        <v>1</v>
      </c>
      <c r="Q1285" s="419">
        <v>1176.44</v>
      </c>
      <c r="R1285" s="420">
        <f>P1285*Q1285</f>
        <v>1176.44</v>
      </c>
      <c r="S1285" s="385" t="s">
        <v>1914</v>
      </c>
      <c r="T1285" s="419">
        <f t="shared" si="573"/>
        <v>1176.44</v>
      </c>
      <c r="U1285" s="419"/>
      <c r="V1285" s="385"/>
      <c r="W1285" s="385"/>
      <c r="X1285" s="385"/>
      <c r="Y1285" s="377"/>
      <c r="Z1285" s="385"/>
      <c r="AA1285" s="419"/>
      <c r="AB1285" s="385"/>
      <c r="AC1285" s="385"/>
      <c r="AD1285" s="385"/>
      <c r="AE1285" s="385"/>
      <c r="AF1285" s="385"/>
      <c r="AG1285" s="385"/>
      <c r="AH1285" s="377"/>
      <c r="AI1285" s="420">
        <f t="shared" si="575"/>
        <v>1176.44</v>
      </c>
      <c r="AJ1285" s="420"/>
      <c r="AK1285" s="385"/>
      <c r="AL1285" s="420">
        <f t="shared" si="576"/>
        <v>1176.44</v>
      </c>
      <c r="AM1285" s="432">
        <v>18</v>
      </c>
      <c r="AN1285" s="433">
        <v>44986</v>
      </c>
    </row>
    <row r="1286" spans="1:40" s="434" customFormat="1" ht="84.9" customHeight="1">
      <c r="A1286" s="384">
        <v>10</v>
      </c>
      <c r="B1286" s="385"/>
      <c r="C1286" s="385"/>
      <c r="D1286" s="386"/>
      <c r="E1286" s="387"/>
      <c r="F1286" s="385"/>
      <c r="G1286" s="385"/>
      <c r="H1286" s="388"/>
      <c r="I1286" s="389"/>
      <c r="J1286" s="390"/>
      <c r="K1286" s="385"/>
      <c r="L1286" s="391"/>
      <c r="M1286" s="353"/>
      <c r="N1286" s="391" t="s">
        <v>3559</v>
      </c>
      <c r="O1286" s="385" t="s">
        <v>59</v>
      </c>
      <c r="P1286" s="385">
        <v>1</v>
      </c>
      <c r="Q1286" s="419">
        <v>4.66</v>
      </c>
      <c r="R1286" s="420">
        <f>P1286*Q1286</f>
        <v>4.66</v>
      </c>
      <c r="S1286" s="385" t="s">
        <v>1914</v>
      </c>
      <c r="T1286" s="419">
        <f t="shared" si="573"/>
        <v>4.66</v>
      </c>
      <c r="U1286" s="419"/>
      <c r="V1286" s="385"/>
      <c r="W1286" s="385"/>
      <c r="X1286" s="385"/>
      <c r="Y1286" s="377"/>
      <c r="Z1286" s="385"/>
      <c r="AA1286" s="419"/>
      <c r="AB1286" s="385"/>
      <c r="AC1286" s="385"/>
      <c r="AD1286" s="385"/>
      <c r="AE1286" s="385"/>
      <c r="AF1286" s="385"/>
      <c r="AG1286" s="385"/>
      <c r="AH1286" s="377"/>
      <c r="AI1286" s="420">
        <f t="shared" si="575"/>
        <v>4.66</v>
      </c>
      <c r="AJ1286" s="420"/>
      <c r="AK1286" s="385"/>
      <c r="AL1286" s="420">
        <f t="shared" si="576"/>
        <v>4.66</v>
      </c>
      <c r="AM1286" s="432">
        <v>18</v>
      </c>
      <c r="AN1286" s="433">
        <v>44986</v>
      </c>
    </row>
    <row r="1287" spans="1:40" s="434" customFormat="1" ht="84.9" customHeight="1">
      <c r="A1287" s="384">
        <v>11</v>
      </c>
      <c r="B1287" s="385">
        <v>1309</v>
      </c>
      <c r="C1287" s="385" t="s">
        <v>0</v>
      </c>
      <c r="D1287" s="386" t="s">
        <v>12</v>
      </c>
      <c r="E1287" s="387">
        <v>45014</v>
      </c>
      <c r="F1287" s="385" t="s">
        <v>1924</v>
      </c>
      <c r="G1287" s="385">
        <v>137</v>
      </c>
      <c r="H1287" s="388"/>
      <c r="I1287" s="389">
        <v>45016</v>
      </c>
      <c r="J1287" s="390" t="s">
        <v>3026</v>
      </c>
      <c r="K1287" s="385"/>
      <c r="L1287" s="392" t="s">
        <v>32</v>
      </c>
      <c r="M1287" s="353"/>
      <c r="N1287" s="391" t="s">
        <v>3560</v>
      </c>
      <c r="O1287" s="385" t="s">
        <v>59</v>
      </c>
      <c r="P1287" s="385">
        <v>1</v>
      </c>
      <c r="Q1287" s="421">
        <v>242711.37</v>
      </c>
      <c r="R1287" s="420">
        <f t="shared" ref="R1287:R1299" si="577">P1287*Q1287</f>
        <v>242711.37</v>
      </c>
      <c r="S1287" s="385" t="s">
        <v>1914</v>
      </c>
      <c r="T1287" s="419">
        <f t="shared" si="573"/>
        <v>242711.37</v>
      </c>
      <c r="U1287" s="419" t="str">
        <f>IF($S1287=U$15,$R1287,"  ")</f>
        <v xml:space="preserve">  </v>
      </c>
      <c r="V1287" s="385"/>
      <c r="W1287" s="385"/>
      <c r="X1287" s="385"/>
      <c r="Y1287" s="377"/>
      <c r="Z1287" s="385"/>
      <c r="AA1287" s="419" t="str">
        <f>IF($S1287=AA$15,$R1287,"  ")</f>
        <v xml:space="preserve">  </v>
      </c>
      <c r="AB1287" s="385"/>
      <c r="AC1287" s="385"/>
      <c r="AD1287" s="385"/>
      <c r="AE1287" s="385"/>
      <c r="AF1287" s="385"/>
      <c r="AG1287" s="385"/>
      <c r="AH1287" s="377"/>
      <c r="AI1287" s="420">
        <f t="shared" si="575"/>
        <v>242711.37</v>
      </c>
      <c r="AJ1287" s="420"/>
      <c r="AK1287" s="385"/>
      <c r="AL1287" s="420">
        <f t="shared" si="576"/>
        <v>242711.37</v>
      </c>
      <c r="AM1287" s="432">
        <v>18</v>
      </c>
      <c r="AN1287" s="433">
        <v>44986</v>
      </c>
    </row>
    <row r="1288" spans="1:40" s="434" customFormat="1" ht="84.9" customHeight="1">
      <c r="A1288" s="384">
        <v>12</v>
      </c>
      <c r="B1288" s="385">
        <v>1309</v>
      </c>
      <c r="C1288" s="385" t="s">
        <v>0</v>
      </c>
      <c r="D1288" s="386" t="s">
        <v>12</v>
      </c>
      <c r="E1288" s="387">
        <v>45014</v>
      </c>
      <c r="F1288" s="385" t="s">
        <v>1924</v>
      </c>
      <c r="G1288" s="385">
        <v>137</v>
      </c>
      <c r="H1288" s="388"/>
      <c r="I1288" s="389">
        <v>45016</v>
      </c>
      <c r="J1288" s="390" t="s">
        <v>3027</v>
      </c>
      <c r="K1288" s="385"/>
      <c r="L1288" s="392" t="s">
        <v>3690</v>
      </c>
      <c r="M1288" s="353"/>
      <c r="N1288" s="391" t="s">
        <v>3560</v>
      </c>
      <c r="O1288" s="385" t="s">
        <v>59</v>
      </c>
      <c r="P1288" s="385">
        <v>1</v>
      </c>
      <c r="Q1288" s="421">
        <v>2850.22</v>
      </c>
      <c r="R1288" s="420">
        <f t="shared" si="577"/>
        <v>2850.22</v>
      </c>
      <c r="S1288" s="385" t="s">
        <v>1914</v>
      </c>
      <c r="T1288" s="419">
        <f t="shared" si="573"/>
        <v>2850.22</v>
      </c>
      <c r="U1288" s="419"/>
      <c r="V1288" s="385"/>
      <c r="W1288" s="385"/>
      <c r="X1288" s="385"/>
      <c r="Y1288" s="377"/>
      <c r="Z1288" s="385"/>
      <c r="AA1288" s="419"/>
      <c r="AB1288" s="385"/>
      <c r="AC1288" s="385"/>
      <c r="AD1288" s="385"/>
      <c r="AE1288" s="385"/>
      <c r="AF1288" s="385"/>
      <c r="AG1288" s="385"/>
      <c r="AH1288" s="377"/>
      <c r="AI1288" s="420">
        <f t="shared" si="575"/>
        <v>2850.22</v>
      </c>
      <c r="AJ1288" s="420"/>
      <c r="AK1288" s="385"/>
      <c r="AL1288" s="420">
        <f t="shared" si="576"/>
        <v>2850.22</v>
      </c>
      <c r="AM1288" s="432">
        <v>18</v>
      </c>
      <c r="AN1288" s="433">
        <v>44986</v>
      </c>
    </row>
    <row r="1289" spans="1:40" s="434" customFormat="1" ht="84.9" customHeight="1">
      <c r="A1289" s="384">
        <v>13</v>
      </c>
      <c r="B1289" s="385">
        <v>1309</v>
      </c>
      <c r="C1289" s="385" t="s">
        <v>0</v>
      </c>
      <c r="D1289" s="386" t="s">
        <v>12</v>
      </c>
      <c r="E1289" s="387">
        <v>45014</v>
      </c>
      <c r="F1289" s="385" t="s">
        <v>1924</v>
      </c>
      <c r="G1289" s="385">
        <v>137</v>
      </c>
      <c r="H1289" s="388"/>
      <c r="I1289" s="389">
        <v>45016</v>
      </c>
      <c r="J1289" s="390" t="s">
        <v>3691</v>
      </c>
      <c r="K1289" s="385"/>
      <c r="L1289" s="392" t="s">
        <v>93</v>
      </c>
      <c r="M1289" s="353"/>
      <c r="N1289" s="391" t="s">
        <v>3560</v>
      </c>
      <c r="O1289" s="385" t="s">
        <v>59</v>
      </c>
      <c r="P1289" s="385">
        <v>1</v>
      </c>
      <c r="Q1289" s="421">
        <v>17801.439999999999</v>
      </c>
      <c r="R1289" s="420">
        <f t="shared" si="577"/>
        <v>17801.439999999999</v>
      </c>
      <c r="S1289" s="385" t="s">
        <v>1914</v>
      </c>
      <c r="T1289" s="419">
        <f t="shared" si="573"/>
        <v>17801.439999999999</v>
      </c>
      <c r="U1289" s="419"/>
      <c r="V1289" s="385"/>
      <c r="W1289" s="385"/>
      <c r="X1289" s="385"/>
      <c r="Y1289" s="377"/>
      <c r="Z1289" s="385"/>
      <c r="AA1289" s="419"/>
      <c r="AB1289" s="385"/>
      <c r="AC1289" s="385"/>
      <c r="AD1289" s="385"/>
      <c r="AE1289" s="385"/>
      <c r="AF1289" s="385"/>
      <c r="AG1289" s="385"/>
      <c r="AH1289" s="377"/>
      <c r="AI1289" s="420">
        <f t="shared" si="575"/>
        <v>17801.439999999999</v>
      </c>
      <c r="AJ1289" s="420"/>
      <c r="AK1289" s="385"/>
      <c r="AL1289" s="420">
        <f t="shared" si="576"/>
        <v>17801.439999999999</v>
      </c>
      <c r="AM1289" s="432">
        <v>18</v>
      </c>
      <c r="AN1289" s="433">
        <v>44986</v>
      </c>
    </row>
    <row r="1290" spans="1:40" s="434" customFormat="1" ht="84.9" customHeight="1">
      <c r="A1290" s="384">
        <v>14</v>
      </c>
      <c r="B1290" s="385">
        <v>1309</v>
      </c>
      <c r="C1290" s="385" t="s">
        <v>0</v>
      </c>
      <c r="D1290" s="386" t="s">
        <v>12</v>
      </c>
      <c r="E1290" s="387">
        <v>45014</v>
      </c>
      <c r="F1290" s="385" t="s">
        <v>1924</v>
      </c>
      <c r="G1290" s="385">
        <v>137</v>
      </c>
      <c r="H1290" s="388"/>
      <c r="I1290" s="389">
        <v>45016</v>
      </c>
      <c r="J1290" s="390" t="s">
        <v>3692</v>
      </c>
      <c r="K1290" s="385"/>
      <c r="L1290" s="392" t="s">
        <v>93</v>
      </c>
      <c r="M1290" s="353"/>
      <c r="N1290" s="391" t="s">
        <v>3560</v>
      </c>
      <c r="O1290" s="385" t="s">
        <v>59</v>
      </c>
      <c r="P1290" s="385">
        <v>1</v>
      </c>
      <c r="Q1290" s="421">
        <v>3026.1</v>
      </c>
      <c r="R1290" s="420">
        <f t="shared" si="577"/>
        <v>3026.1</v>
      </c>
      <c r="S1290" s="385" t="s">
        <v>1914</v>
      </c>
      <c r="T1290" s="419">
        <f t="shared" si="573"/>
        <v>3026.1</v>
      </c>
      <c r="U1290" s="419"/>
      <c r="V1290" s="385"/>
      <c r="W1290" s="385"/>
      <c r="X1290" s="385"/>
      <c r="Y1290" s="377"/>
      <c r="Z1290" s="385"/>
      <c r="AA1290" s="419"/>
      <c r="AB1290" s="385"/>
      <c r="AC1290" s="385"/>
      <c r="AD1290" s="385"/>
      <c r="AE1290" s="385"/>
      <c r="AF1290" s="385"/>
      <c r="AG1290" s="385"/>
      <c r="AH1290" s="377"/>
      <c r="AI1290" s="420">
        <f t="shared" si="575"/>
        <v>3026.1</v>
      </c>
      <c r="AJ1290" s="420"/>
      <c r="AK1290" s="385"/>
      <c r="AL1290" s="420">
        <f t="shared" si="576"/>
        <v>3026.1</v>
      </c>
      <c r="AM1290" s="432">
        <v>18</v>
      </c>
      <c r="AN1290" s="433">
        <v>44986</v>
      </c>
    </row>
    <row r="1291" spans="1:40" s="434" customFormat="1" ht="84.9" customHeight="1">
      <c r="A1291" s="384">
        <v>15</v>
      </c>
      <c r="B1291" s="385">
        <v>1309</v>
      </c>
      <c r="C1291" s="385" t="s">
        <v>0</v>
      </c>
      <c r="D1291" s="386" t="s">
        <v>12</v>
      </c>
      <c r="E1291" s="387">
        <v>45014</v>
      </c>
      <c r="F1291" s="385" t="s">
        <v>1924</v>
      </c>
      <c r="G1291" s="385">
        <v>137</v>
      </c>
      <c r="H1291" s="388"/>
      <c r="I1291" s="389">
        <v>45016</v>
      </c>
      <c r="J1291" s="390" t="s">
        <v>3693</v>
      </c>
      <c r="K1291" s="385"/>
      <c r="L1291" s="392" t="s">
        <v>126</v>
      </c>
      <c r="M1291" s="353"/>
      <c r="N1291" s="391" t="s">
        <v>3560</v>
      </c>
      <c r="O1291" s="385" t="s">
        <v>59</v>
      </c>
      <c r="P1291" s="385">
        <v>1</v>
      </c>
      <c r="Q1291" s="421">
        <v>2925.01</v>
      </c>
      <c r="R1291" s="420">
        <f t="shared" si="577"/>
        <v>2925.01</v>
      </c>
      <c r="S1291" s="385" t="s">
        <v>1914</v>
      </c>
      <c r="T1291" s="419">
        <f t="shared" si="573"/>
        <v>2925.01</v>
      </c>
      <c r="U1291" s="419"/>
      <c r="V1291" s="385"/>
      <c r="W1291" s="385"/>
      <c r="X1291" s="385"/>
      <c r="Y1291" s="377"/>
      <c r="Z1291" s="385"/>
      <c r="AA1291" s="419"/>
      <c r="AB1291" s="385"/>
      <c r="AC1291" s="385"/>
      <c r="AD1291" s="385"/>
      <c r="AE1291" s="385"/>
      <c r="AF1291" s="385"/>
      <c r="AG1291" s="385"/>
      <c r="AH1291" s="377"/>
      <c r="AI1291" s="420">
        <f t="shared" si="575"/>
        <v>2925.01</v>
      </c>
      <c r="AJ1291" s="420"/>
      <c r="AK1291" s="385"/>
      <c r="AL1291" s="420">
        <f t="shared" si="576"/>
        <v>2925.01</v>
      </c>
      <c r="AM1291" s="432">
        <v>18</v>
      </c>
      <c r="AN1291" s="433">
        <v>44986</v>
      </c>
    </row>
    <row r="1292" spans="1:40" s="434" customFormat="1" ht="84.9" customHeight="1">
      <c r="A1292" s="384">
        <v>16</v>
      </c>
      <c r="B1292" s="385">
        <v>1309</v>
      </c>
      <c r="C1292" s="385" t="s">
        <v>0</v>
      </c>
      <c r="D1292" s="386" t="s">
        <v>12</v>
      </c>
      <c r="E1292" s="387">
        <v>45014</v>
      </c>
      <c r="F1292" s="385" t="s">
        <v>1924</v>
      </c>
      <c r="G1292" s="385">
        <v>137</v>
      </c>
      <c r="H1292" s="388"/>
      <c r="I1292" s="389">
        <v>45016</v>
      </c>
      <c r="J1292" s="390" t="s">
        <v>3694</v>
      </c>
      <c r="K1292" s="385"/>
      <c r="L1292" s="392" t="s">
        <v>32</v>
      </c>
      <c r="M1292" s="353"/>
      <c r="N1292" s="391" t="s">
        <v>3560</v>
      </c>
      <c r="O1292" s="385" t="s">
        <v>59</v>
      </c>
      <c r="P1292" s="385">
        <v>1</v>
      </c>
      <c r="Q1292" s="421">
        <v>2216.85</v>
      </c>
      <c r="R1292" s="420">
        <f t="shared" si="577"/>
        <v>2216.85</v>
      </c>
      <c r="S1292" s="385" t="s">
        <v>1914</v>
      </c>
      <c r="T1292" s="419">
        <f t="shared" si="573"/>
        <v>2216.85</v>
      </c>
      <c r="U1292" s="419"/>
      <c r="V1292" s="385"/>
      <c r="W1292" s="385"/>
      <c r="X1292" s="385"/>
      <c r="Y1292" s="377"/>
      <c r="Z1292" s="385"/>
      <c r="AA1292" s="419"/>
      <c r="AB1292" s="385"/>
      <c r="AC1292" s="385"/>
      <c r="AD1292" s="385"/>
      <c r="AE1292" s="385"/>
      <c r="AF1292" s="385"/>
      <c r="AG1292" s="385"/>
      <c r="AH1292" s="377"/>
      <c r="AI1292" s="420">
        <f t="shared" si="575"/>
        <v>2216.85</v>
      </c>
      <c r="AJ1292" s="420"/>
      <c r="AK1292" s="385"/>
      <c r="AL1292" s="420">
        <f t="shared" si="576"/>
        <v>2216.85</v>
      </c>
      <c r="AM1292" s="432">
        <v>18</v>
      </c>
      <c r="AN1292" s="433">
        <v>44986</v>
      </c>
    </row>
    <row r="1293" spans="1:40" s="434" customFormat="1" ht="84.9" customHeight="1">
      <c r="A1293" s="384">
        <v>17</v>
      </c>
      <c r="B1293" s="385">
        <v>1309</v>
      </c>
      <c r="C1293" s="385" t="s">
        <v>0</v>
      </c>
      <c r="D1293" s="386" t="s">
        <v>12</v>
      </c>
      <c r="E1293" s="387">
        <v>45014</v>
      </c>
      <c r="F1293" s="385" t="s">
        <v>1924</v>
      </c>
      <c r="G1293" s="385">
        <v>137</v>
      </c>
      <c r="H1293" s="388"/>
      <c r="I1293" s="389">
        <v>45016</v>
      </c>
      <c r="J1293" s="390" t="s">
        <v>3695</v>
      </c>
      <c r="K1293" s="385"/>
      <c r="L1293" s="392" t="s">
        <v>93</v>
      </c>
      <c r="M1293" s="353"/>
      <c r="N1293" s="391" t="s">
        <v>3560</v>
      </c>
      <c r="O1293" s="385" t="s">
        <v>59</v>
      </c>
      <c r="P1293" s="385">
        <v>1</v>
      </c>
      <c r="Q1293" s="421">
        <v>15015.12</v>
      </c>
      <c r="R1293" s="420">
        <f t="shared" si="577"/>
        <v>15015.12</v>
      </c>
      <c r="S1293" s="385" t="s">
        <v>1914</v>
      </c>
      <c r="T1293" s="419">
        <f t="shared" si="573"/>
        <v>15015.12</v>
      </c>
      <c r="U1293" s="419"/>
      <c r="V1293" s="385"/>
      <c r="W1293" s="385"/>
      <c r="X1293" s="385"/>
      <c r="Y1293" s="377"/>
      <c r="Z1293" s="385"/>
      <c r="AA1293" s="419"/>
      <c r="AB1293" s="385"/>
      <c r="AC1293" s="385"/>
      <c r="AD1293" s="385"/>
      <c r="AE1293" s="385"/>
      <c r="AF1293" s="385"/>
      <c r="AG1293" s="385"/>
      <c r="AH1293" s="377"/>
      <c r="AI1293" s="420">
        <f t="shared" si="575"/>
        <v>15015.12</v>
      </c>
      <c r="AJ1293" s="420"/>
      <c r="AK1293" s="385"/>
      <c r="AL1293" s="420">
        <f t="shared" si="576"/>
        <v>15015.12</v>
      </c>
      <c r="AM1293" s="432">
        <v>18</v>
      </c>
      <c r="AN1293" s="433">
        <v>44986</v>
      </c>
    </row>
    <row r="1294" spans="1:40" s="434" customFormat="1" ht="84.9" customHeight="1">
      <c r="A1294" s="384">
        <v>18</v>
      </c>
      <c r="B1294" s="385">
        <v>1309</v>
      </c>
      <c r="C1294" s="385" t="s">
        <v>0</v>
      </c>
      <c r="D1294" s="386" t="s">
        <v>12</v>
      </c>
      <c r="E1294" s="387">
        <v>45014</v>
      </c>
      <c r="F1294" s="385" t="s">
        <v>1924</v>
      </c>
      <c r="G1294" s="385">
        <v>137</v>
      </c>
      <c r="H1294" s="388"/>
      <c r="I1294" s="389">
        <v>45016</v>
      </c>
      <c r="J1294" s="390" t="s">
        <v>3696</v>
      </c>
      <c r="K1294" s="385"/>
      <c r="L1294" s="392" t="s">
        <v>94</v>
      </c>
      <c r="M1294" s="353"/>
      <c r="N1294" s="391" t="s">
        <v>3560</v>
      </c>
      <c r="O1294" s="385" t="s">
        <v>59</v>
      </c>
      <c r="P1294" s="385">
        <v>1</v>
      </c>
      <c r="Q1294" s="421">
        <v>2574.3000000000002</v>
      </c>
      <c r="R1294" s="420">
        <f t="shared" si="577"/>
        <v>2574.3000000000002</v>
      </c>
      <c r="S1294" s="385" t="s">
        <v>1914</v>
      </c>
      <c r="T1294" s="419">
        <f t="shared" si="573"/>
        <v>2574.3000000000002</v>
      </c>
      <c r="U1294" s="419"/>
      <c r="V1294" s="385"/>
      <c r="W1294" s="385"/>
      <c r="X1294" s="385"/>
      <c r="Y1294" s="377"/>
      <c r="Z1294" s="385"/>
      <c r="AA1294" s="419"/>
      <c r="AB1294" s="385"/>
      <c r="AC1294" s="385"/>
      <c r="AD1294" s="385"/>
      <c r="AE1294" s="385"/>
      <c r="AF1294" s="385"/>
      <c r="AG1294" s="385"/>
      <c r="AH1294" s="377"/>
      <c r="AI1294" s="420">
        <f t="shared" si="575"/>
        <v>2574.3000000000002</v>
      </c>
      <c r="AJ1294" s="420"/>
      <c r="AK1294" s="385"/>
      <c r="AL1294" s="420">
        <f t="shared" si="576"/>
        <v>2574.3000000000002</v>
      </c>
      <c r="AM1294" s="432">
        <v>18</v>
      </c>
      <c r="AN1294" s="433">
        <v>44986</v>
      </c>
    </row>
    <row r="1295" spans="1:40" s="434" customFormat="1" ht="84.9" customHeight="1">
      <c r="A1295" s="384">
        <v>19</v>
      </c>
      <c r="B1295" s="385">
        <v>1309</v>
      </c>
      <c r="C1295" s="385" t="s">
        <v>0</v>
      </c>
      <c r="D1295" s="386" t="s">
        <v>12</v>
      </c>
      <c r="E1295" s="387">
        <v>45014</v>
      </c>
      <c r="F1295" s="385" t="s">
        <v>1924</v>
      </c>
      <c r="G1295" s="385">
        <v>137</v>
      </c>
      <c r="H1295" s="388"/>
      <c r="I1295" s="389">
        <v>45016</v>
      </c>
      <c r="J1295" s="390" t="s">
        <v>3697</v>
      </c>
      <c r="K1295" s="385"/>
      <c r="L1295" s="392" t="s">
        <v>94</v>
      </c>
      <c r="M1295" s="353"/>
      <c r="N1295" s="391" t="s">
        <v>3560</v>
      </c>
      <c r="O1295" s="385" t="s">
        <v>59</v>
      </c>
      <c r="P1295" s="385">
        <v>1</v>
      </c>
      <c r="Q1295" s="421">
        <v>2316.9899999999998</v>
      </c>
      <c r="R1295" s="420">
        <f t="shared" si="577"/>
        <v>2316.9899999999998</v>
      </c>
      <c r="S1295" s="385" t="s">
        <v>1914</v>
      </c>
      <c r="T1295" s="419">
        <f t="shared" si="573"/>
        <v>2316.9899999999998</v>
      </c>
      <c r="U1295" s="419"/>
      <c r="V1295" s="385"/>
      <c r="W1295" s="385"/>
      <c r="X1295" s="385"/>
      <c r="Y1295" s="377"/>
      <c r="Z1295" s="385"/>
      <c r="AA1295" s="419"/>
      <c r="AB1295" s="385"/>
      <c r="AC1295" s="385"/>
      <c r="AD1295" s="385"/>
      <c r="AE1295" s="385"/>
      <c r="AF1295" s="385"/>
      <c r="AG1295" s="385"/>
      <c r="AH1295" s="377"/>
      <c r="AI1295" s="420">
        <f t="shared" si="575"/>
        <v>2316.9899999999998</v>
      </c>
      <c r="AJ1295" s="420"/>
      <c r="AK1295" s="385"/>
      <c r="AL1295" s="420">
        <f t="shared" si="576"/>
        <v>2316.9899999999998</v>
      </c>
      <c r="AM1295" s="432">
        <v>18</v>
      </c>
      <c r="AN1295" s="433">
        <v>44986</v>
      </c>
    </row>
    <row r="1296" spans="1:40" s="434" customFormat="1" ht="84.9" customHeight="1">
      <c r="A1296" s="384">
        <v>20</v>
      </c>
      <c r="B1296" s="385">
        <v>1309</v>
      </c>
      <c r="C1296" s="385" t="s">
        <v>0</v>
      </c>
      <c r="D1296" s="386" t="s">
        <v>12</v>
      </c>
      <c r="E1296" s="387">
        <v>45014</v>
      </c>
      <c r="F1296" s="385" t="s">
        <v>1924</v>
      </c>
      <c r="G1296" s="385">
        <v>137</v>
      </c>
      <c r="H1296" s="388"/>
      <c r="I1296" s="389">
        <v>45016</v>
      </c>
      <c r="J1296" s="390" t="s">
        <v>3698</v>
      </c>
      <c r="K1296" s="385"/>
      <c r="L1296" s="392" t="s">
        <v>94</v>
      </c>
      <c r="M1296" s="353"/>
      <c r="N1296" s="391" t="s">
        <v>3560</v>
      </c>
      <c r="O1296" s="385" t="s">
        <v>59</v>
      </c>
      <c r="P1296" s="385">
        <v>1</v>
      </c>
      <c r="Q1296" s="421">
        <v>3190.17</v>
      </c>
      <c r="R1296" s="420">
        <f t="shared" si="577"/>
        <v>3190.17</v>
      </c>
      <c r="S1296" s="385" t="s">
        <v>1914</v>
      </c>
      <c r="T1296" s="419">
        <f t="shared" si="573"/>
        <v>3190.17</v>
      </c>
      <c r="U1296" s="419"/>
      <c r="V1296" s="385"/>
      <c r="W1296" s="385"/>
      <c r="X1296" s="385"/>
      <c r="Y1296" s="377"/>
      <c r="Z1296" s="385"/>
      <c r="AA1296" s="419"/>
      <c r="AB1296" s="385"/>
      <c r="AC1296" s="385"/>
      <c r="AD1296" s="385"/>
      <c r="AE1296" s="385"/>
      <c r="AF1296" s="385"/>
      <c r="AG1296" s="385"/>
      <c r="AH1296" s="377"/>
      <c r="AI1296" s="420">
        <f t="shared" si="575"/>
        <v>3190.17</v>
      </c>
      <c r="AJ1296" s="420"/>
      <c r="AK1296" s="385"/>
      <c r="AL1296" s="420">
        <f t="shared" si="576"/>
        <v>3190.17</v>
      </c>
      <c r="AM1296" s="432">
        <v>18</v>
      </c>
      <c r="AN1296" s="433">
        <v>44986</v>
      </c>
    </row>
    <row r="1297" spans="1:40" s="434" customFormat="1" ht="84.9" customHeight="1">
      <c r="A1297" s="384">
        <v>21</v>
      </c>
      <c r="B1297" s="385">
        <v>1309</v>
      </c>
      <c r="C1297" s="385" t="s">
        <v>0</v>
      </c>
      <c r="D1297" s="386" t="s">
        <v>12</v>
      </c>
      <c r="E1297" s="387">
        <v>45014</v>
      </c>
      <c r="F1297" s="385" t="s">
        <v>1924</v>
      </c>
      <c r="G1297" s="385">
        <v>137</v>
      </c>
      <c r="H1297" s="388"/>
      <c r="I1297" s="389">
        <v>45016</v>
      </c>
      <c r="J1297" s="390" t="s">
        <v>3699</v>
      </c>
      <c r="K1297" s="385"/>
      <c r="L1297" s="392" t="s">
        <v>94</v>
      </c>
      <c r="M1297" s="353"/>
      <c r="N1297" s="391" t="s">
        <v>3560</v>
      </c>
      <c r="O1297" s="385" t="s">
        <v>59</v>
      </c>
      <c r="P1297" s="385">
        <v>1</v>
      </c>
      <c r="Q1297" s="421">
        <v>1813.96</v>
      </c>
      <c r="R1297" s="420">
        <f t="shared" si="577"/>
        <v>1813.96</v>
      </c>
      <c r="S1297" s="385" t="s">
        <v>1914</v>
      </c>
      <c r="T1297" s="419">
        <f t="shared" si="573"/>
        <v>1813.96</v>
      </c>
      <c r="U1297" s="419"/>
      <c r="V1297" s="385"/>
      <c r="W1297" s="385"/>
      <c r="X1297" s="385"/>
      <c r="Y1297" s="377"/>
      <c r="Z1297" s="385"/>
      <c r="AA1297" s="419"/>
      <c r="AB1297" s="385"/>
      <c r="AC1297" s="385"/>
      <c r="AD1297" s="385"/>
      <c r="AE1297" s="385"/>
      <c r="AF1297" s="385"/>
      <c r="AG1297" s="385"/>
      <c r="AH1297" s="377"/>
      <c r="AI1297" s="420">
        <f t="shared" si="575"/>
        <v>1813.96</v>
      </c>
      <c r="AJ1297" s="420"/>
      <c r="AK1297" s="385"/>
      <c r="AL1297" s="420">
        <f t="shared" si="576"/>
        <v>1813.96</v>
      </c>
      <c r="AM1297" s="432">
        <v>18</v>
      </c>
      <c r="AN1297" s="433">
        <v>44986</v>
      </c>
    </row>
    <row r="1298" spans="1:40" s="434" customFormat="1" ht="84.9" customHeight="1">
      <c r="A1298" s="384">
        <v>22</v>
      </c>
      <c r="B1298" s="385">
        <v>1309</v>
      </c>
      <c r="C1298" s="385" t="s">
        <v>0</v>
      </c>
      <c r="D1298" s="386" t="s">
        <v>12</v>
      </c>
      <c r="E1298" s="387">
        <v>45014</v>
      </c>
      <c r="F1298" s="385" t="s">
        <v>1924</v>
      </c>
      <c r="G1298" s="385">
        <v>137</v>
      </c>
      <c r="H1298" s="388"/>
      <c r="I1298" s="389">
        <v>45021</v>
      </c>
      <c r="J1298" s="390" t="s">
        <v>3700</v>
      </c>
      <c r="K1298" s="385"/>
      <c r="L1298" s="392" t="s">
        <v>3671</v>
      </c>
      <c r="M1298" s="353"/>
      <c r="N1298" s="391" t="s">
        <v>3560</v>
      </c>
      <c r="O1298" s="385" t="s">
        <v>59</v>
      </c>
      <c r="P1298" s="385">
        <v>1</v>
      </c>
      <c r="Q1298" s="421">
        <v>2404.21</v>
      </c>
      <c r="R1298" s="420">
        <f t="shared" si="577"/>
        <v>2404.21</v>
      </c>
      <c r="S1298" s="385" t="s">
        <v>1914</v>
      </c>
      <c r="T1298" s="419">
        <f t="shared" si="573"/>
        <v>2404.21</v>
      </c>
      <c r="U1298" s="419"/>
      <c r="V1298" s="385"/>
      <c r="W1298" s="385"/>
      <c r="X1298" s="385"/>
      <c r="Y1298" s="377"/>
      <c r="Z1298" s="385"/>
      <c r="AA1298" s="419"/>
      <c r="AB1298" s="385"/>
      <c r="AC1298" s="385"/>
      <c r="AD1298" s="385"/>
      <c r="AE1298" s="385"/>
      <c r="AF1298" s="385"/>
      <c r="AG1298" s="385"/>
      <c r="AH1298" s="377"/>
      <c r="AI1298" s="420">
        <f t="shared" si="575"/>
        <v>2404.21</v>
      </c>
      <c r="AJ1298" s="420"/>
      <c r="AK1298" s="385"/>
      <c r="AL1298" s="420">
        <f t="shared" si="576"/>
        <v>2404.21</v>
      </c>
      <c r="AM1298" s="432">
        <v>18</v>
      </c>
      <c r="AN1298" s="433">
        <v>44986</v>
      </c>
    </row>
    <row r="1299" spans="1:40" s="434" customFormat="1" ht="84.9" customHeight="1">
      <c r="A1299" s="384">
        <v>23</v>
      </c>
      <c r="B1299" s="385"/>
      <c r="C1299" s="385"/>
      <c r="D1299" s="386"/>
      <c r="E1299" s="387"/>
      <c r="F1299" s="385"/>
      <c r="G1299" s="385"/>
      <c r="H1299" s="388"/>
      <c r="I1299" s="385"/>
      <c r="J1299" s="390"/>
      <c r="K1299" s="385"/>
      <c r="L1299" s="391"/>
      <c r="M1299" s="353"/>
      <c r="N1299" s="391"/>
      <c r="O1299" s="385" t="s">
        <v>59</v>
      </c>
      <c r="P1299" s="385">
        <v>1</v>
      </c>
      <c r="Q1299" s="385">
        <v>8.7000000000116415</v>
      </c>
      <c r="R1299" s="420">
        <f t="shared" si="577"/>
        <v>8.7000000000116415</v>
      </c>
      <c r="S1299" s="385" t="s">
        <v>1914</v>
      </c>
      <c r="T1299" s="419">
        <f t="shared" si="573"/>
        <v>8.7000000000116415</v>
      </c>
      <c r="U1299" s="419"/>
      <c r="V1299" s="385"/>
      <c r="W1299" s="385"/>
      <c r="X1299" s="385"/>
      <c r="Y1299" s="377"/>
      <c r="Z1299" s="385"/>
      <c r="AA1299" s="419"/>
      <c r="AB1299" s="385"/>
      <c r="AC1299" s="385"/>
      <c r="AD1299" s="385"/>
      <c r="AE1299" s="385"/>
      <c r="AF1299" s="385"/>
      <c r="AG1299" s="385"/>
      <c r="AH1299" s="377"/>
      <c r="AI1299" s="420">
        <f t="shared" si="575"/>
        <v>8.7000000000116415</v>
      </c>
      <c r="AJ1299" s="420"/>
      <c r="AK1299" s="385"/>
      <c r="AL1299" s="420">
        <f t="shared" si="576"/>
        <v>8.7000000000116415</v>
      </c>
      <c r="AM1299" s="432">
        <v>18</v>
      </c>
      <c r="AN1299" s="433">
        <v>44986</v>
      </c>
    </row>
    <row r="1300" spans="1:40" s="434" customFormat="1" ht="84.9" customHeight="1">
      <c r="A1300" s="393">
        <v>24</v>
      </c>
      <c r="B1300" s="394"/>
      <c r="C1300" s="395" t="s">
        <v>3561</v>
      </c>
      <c r="D1300" s="395"/>
      <c r="E1300" s="394"/>
      <c r="F1300" s="394"/>
      <c r="G1300" s="394"/>
      <c r="H1300" s="394"/>
      <c r="I1300" s="394"/>
      <c r="J1300" s="396"/>
      <c r="K1300" s="395"/>
      <c r="L1300" s="397"/>
      <c r="M1300" s="354"/>
      <c r="N1300" s="397"/>
      <c r="O1300" s="422"/>
      <c r="P1300" s="422"/>
      <c r="Q1300" s="422"/>
      <c r="R1300" s="423">
        <f>SUM(R1277:R1299)</f>
        <v>444729.90999999992</v>
      </c>
      <c r="S1300" s="422"/>
      <c r="T1300" s="422"/>
      <c r="U1300" s="422"/>
      <c r="V1300" s="422"/>
      <c r="W1300" s="422"/>
      <c r="X1300" s="422"/>
      <c r="Y1300" s="380"/>
      <c r="Z1300" s="422"/>
      <c r="AA1300" s="422"/>
      <c r="AB1300" s="422"/>
      <c r="AC1300" s="422"/>
      <c r="AD1300" s="422"/>
      <c r="AE1300" s="422"/>
      <c r="AF1300" s="422"/>
      <c r="AG1300" s="422"/>
      <c r="AH1300" s="380"/>
      <c r="AI1300" s="422"/>
      <c r="AJ1300" s="422"/>
      <c r="AK1300" s="422"/>
      <c r="AL1300" s="423"/>
      <c r="AM1300" s="435"/>
      <c r="AN1300" s="436">
        <v>44986</v>
      </c>
    </row>
    <row r="1301" spans="1:40" s="434" customFormat="1" ht="84.9" customHeight="1">
      <c r="A1301" s="384">
        <v>25</v>
      </c>
      <c r="B1301" s="385">
        <v>547</v>
      </c>
      <c r="C1301" s="385" t="s">
        <v>1</v>
      </c>
      <c r="D1301" s="386" t="s">
        <v>2909</v>
      </c>
      <c r="E1301" s="387">
        <v>44978</v>
      </c>
      <c r="F1301" s="385" t="s">
        <v>38</v>
      </c>
      <c r="G1301" s="385">
        <v>71</v>
      </c>
      <c r="H1301" s="388"/>
      <c r="I1301" s="389">
        <v>45007</v>
      </c>
      <c r="J1301" s="398">
        <v>1798</v>
      </c>
      <c r="K1301" s="386">
        <v>10479507401</v>
      </c>
      <c r="L1301" s="386" t="s">
        <v>3562</v>
      </c>
      <c r="M1301" s="216"/>
      <c r="N1301" s="386" t="s">
        <v>3563</v>
      </c>
      <c r="O1301" s="385" t="s">
        <v>3564</v>
      </c>
      <c r="P1301" s="385">
        <v>50</v>
      </c>
      <c r="Q1301" s="385">
        <v>25.9</v>
      </c>
      <c r="R1301" s="420">
        <f>P1301*Q1301</f>
        <v>1295</v>
      </c>
      <c r="S1301" s="385" t="s">
        <v>1915</v>
      </c>
      <c r="T1301" s="385"/>
      <c r="U1301" s="419">
        <f>IF($S1301=U$15,$R1301,"  ")</f>
        <v>1295</v>
      </c>
      <c r="V1301" s="419" t="str">
        <f>IF($S1301=V$15,$R1301,"  ")</f>
        <v xml:space="preserve">  </v>
      </c>
      <c r="W1301" s="419"/>
      <c r="X1301" s="419"/>
      <c r="Y1301" s="379"/>
      <c r="Z1301" s="385"/>
      <c r="AA1301" s="385"/>
      <c r="AB1301" s="385"/>
      <c r="AC1301" s="385"/>
      <c r="AD1301" s="385"/>
      <c r="AE1301" s="385"/>
      <c r="AF1301" s="385"/>
      <c r="AG1301" s="385"/>
      <c r="AH1301" s="379" t="str">
        <f>IF($S1301=AH$15,$R1301,"  ")</f>
        <v xml:space="preserve">  </v>
      </c>
      <c r="AI1301" s="420">
        <f t="shared" si="575"/>
        <v>1295</v>
      </c>
      <c r="AJ1301" s="420"/>
      <c r="AK1301" s="385">
        <v>60</v>
      </c>
      <c r="AL1301" s="420">
        <f>AI1301</f>
        <v>1295</v>
      </c>
      <c r="AM1301" s="432">
        <v>18</v>
      </c>
      <c r="AN1301" s="433">
        <v>44986</v>
      </c>
    </row>
    <row r="1302" spans="1:40" s="434" customFormat="1" ht="84.9" customHeight="1">
      <c r="A1302" s="384">
        <v>26</v>
      </c>
      <c r="B1302" s="385">
        <v>859</v>
      </c>
      <c r="C1302" s="385" t="s">
        <v>1</v>
      </c>
      <c r="D1302" s="386" t="s">
        <v>2909</v>
      </c>
      <c r="E1302" s="387">
        <v>44993</v>
      </c>
      <c r="F1302" s="385" t="s">
        <v>3565</v>
      </c>
      <c r="G1302" s="385">
        <v>138</v>
      </c>
      <c r="H1302" s="388"/>
      <c r="I1302" s="389">
        <v>45014</v>
      </c>
      <c r="J1302" s="399">
        <v>1860</v>
      </c>
      <c r="K1302" s="386">
        <v>10717886912</v>
      </c>
      <c r="L1302" s="386" t="s">
        <v>3566</v>
      </c>
      <c r="M1302" s="216"/>
      <c r="N1302" s="386" t="s">
        <v>3567</v>
      </c>
      <c r="O1302" s="385" t="s">
        <v>39</v>
      </c>
      <c r="P1302" s="385">
        <v>2</v>
      </c>
      <c r="Q1302" s="385">
        <v>130</v>
      </c>
      <c r="R1302" s="420">
        <f>P1302*Q1302</f>
        <v>260</v>
      </c>
      <c r="S1302" s="385" t="s">
        <v>1915</v>
      </c>
      <c r="T1302" s="385"/>
      <c r="U1302" s="419">
        <f t="shared" ref="U1302:AB1376" si="578">IF($S1302=U$15,$R1302,"  ")</f>
        <v>260</v>
      </c>
      <c r="V1302" s="419" t="str">
        <f t="shared" si="578"/>
        <v xml:space="preserve">  </v>
      </c>
      <c r="W1302" s="419"/>
      <c r="X1302" s="419"/>
      <c r="Y1302" s="379"/>
      <c r="Z1302" s="385"/>
      <c r="AA1302" s="385"/>
      <c r="AB1302" s="385"/>
      <c r="AC1302" s="385"/>
      <c r="AD1302" s="385"/>
      <c r="AE1302" s="385"/>
      <c r="AF1302" s="385"/>
      <c r="AG1302" s="385"/>
      <c r="AH1302" s="379" t="str">
        <f t="shared" ref="AH1302:AH1376" si="579">IF($S1302=AH$15,$R1302,"  ")</f>
        <v xml:space="preserve">  </v>
      </c>
      <c r="AI1302" s="420">
        <f t="shared" si="575"/>
        <v>260</v>
      </c>
      <c r="AJ1302" s="420"/>
      <c r="AK1302" s="385">
        <v>144</v>
      </c>
      <c r="AL1302" s="420">
        <f t="shared" ref="AL1302:AL1356" si="580">AI1302</f>
        <v>260</v>
      </c>
      <c r="AM1302" s="432">
        <v>18</v>
      </c>
      <c r="AN1302" s="433">
        <v>44986</v>
      </c>
    </row>
    <row r="1303" spans="1:40" s="434" customFormat="1" ht="84.9" customHeight="1">
      <c r="A1303" s="384">
        <v>27</v>
      </c>
      <c r="B1303" s="385">
        <v>859</v>
      </c>
      <c r="C1303" s="385" t="s">
        <v>1</v>
      </c>
      <c r="D1303" s="386" t="s">
        <v>2909</v>
      </c>
      <c r="E1303" s="387">
        <v>44993</v>
      </c>
      <c r="F1303" s="385" t="s">
        <v>38</v>
      </c>
      <c r="G1303" s="385">
        <v>138</v>
      </c>
      <c r="H1303" s="388"/>
      <c r="I1303" s="389">
        <v>45014</v>
      </c>
      <c r="J1303" s="399">
        <v>1860</v>
      </c>
      <c r="K1303" s="386">
        <v>10717886912</v>
      </c>
      <c r="L1303" s="386" t="s">
        <v>3566</v>
      </c>
      <c r="M1303" s="216"/>
      <c r="N1303" s="386" t="s">
        <v>3568</v>
      </c>
      <c r="O1303" s="385" t="s">
        <v>39</v>
      </c>
      <c r="P1303" s="385">
        <v>20</v>
      </c>
      <c r="Q1303" s="385">
        <v>20.8</v>
      </c>
      <c r="R1303" s="420">
        <f t="shared" ref="R1303:R1353" si="581">P1303*Q1303</f>
        <v>416</v>
      </c>
      <c r="S1303" s="385" t="s">
        <v>1915</v>
      </c>
      <c r="T1303" s="385"/>
      <c r="U1303" s="419">
        <f t="shared" si="578"/>
        <v>416</v>
      </c>
      <c r="V1303" s="419" t="str">
        <f t="shared" si="578"/>
        <v xml:space="preserve">  </v>
      </c>
      <c r="W1303" s="419"/>
      <c r="X1303" s="419"/>
      <c r="Y1303" s="379"/>
      <c r="Z1303" s="385"/>
      <c r="AA1303" s="385"/>
      <c r="AB1303" s="385"/>
      <c r="AC1303" s="385"/>
      <c r="AD1303" s="385"/>
      <c r="AE1303" s="385"/>
      <c r="AF1303" s="385"/>
      <c r="AG1303" s="385"/>
      <c r="AH1303" s="379" t="str">
        <f t="shared" si="579"/>
        <v xml:space="preserve">  </v>
      </c>
      <c r="AI1303" s="420">
        <f t="shared" si="575"/>
        <v>416</v>
      </c>
      <c r="AJ1303" s="420"/>
      <c r="AK1303" s="385">
        <v>144</v>
      </c>
      <c r="AL1303" s="420">
        <f t="shared" si="580"/>
        <v>416</v>
      </c>
      <c r="AM1303" s="432">
        <v>18</v>
      </c>
      <c r="AN1303" s="433">
        <v>44986</v>
      </c>
    </row>
    <row r="1304" spans="1:40" s="434" customFormat="1" ht="84.9" customHeight="1">
      <c r="A1304" s="384">
        <v>28</v>
      </c>
      <c r="B1304" s="385">
        <v>859</v>
      </c>
      <c r="C1304" s="385" t="s">
        <v>1</v>
      </c>
      <c r="D1304" s="386" t="s">
        <v>2909</v>
      </c>
      <c r="E1304" s="387">
        <v>44993</v>
      </c>
      <c r="F1304" s="385" t="s">
        <v>38</v>
      </c>
      <c r="G1304" s="385">
        <v>138</v>
      </c>
      <c r="H1304" s="388"/>
      <c r="I1304" s="389">
        <v>45014</v>
      </c>
      <c r="J1304" s="399">
        <v>1860</v>
      </c>
      <c r="K1304" s="386">
        <v>10717886912</v>
      </c>
      <c r="L1304" s="386" t="s">
        <v>3566</v>
      </c>
      <c r="M1304" s="216"/>
      <c r="N1304" s="386" t="s">
        <v>3569</v>
      </c>
      <c r="O1304" s="385" t="s">
        <v>39</v>
      </c>
      <c r="P1304" s="385">
        <v>15</v>
      </c>
      <c r="Q1304" s="385">
        <v>20</v>
      </c>
      <c r="R1304" s="420">
        <f t="shared" si="581"/>
        <v>300</v>
      </c>
      <c r="S1304" s="385" t="s">
        <v>1915</v>
      </c>
      <c r="T1304" s="385"/>
      <c r="U1304" s="419">
        <f t="shared" si="578"/>
        <v>300</v>
      </c>
      <c r="V1304" s="419" t="str">
        <f t="shared" si="578"/>
        <v xml:space="preserve">  </v>
      </c>
      <c r="W1304" s="419"/>
      <c r="X1304" s="419"/>
      <c r="Y1304" s="379"/>
      <c r="Z1304" s="385"/>
      <c r="AA1304" s="385"/>
      <c r="AB1304" s="385"/>
      <c r="AC1304" s="385"/>
      <c r="AD1304" s="385"/>
      <c r="AE1304" s="385"/>
      <c r="AF1304" s="385"/>
      <c r="AG1304" s="385"/>
      <c r="AH1304" s="379" t="str">
        <f t="shared" si="579"/>
        <v xml:space="preserve">  </v>
      </c>
      <c r="AI1304" s="420">
        <f t="shared" si="575"/>
        <v>300</v>
      </c>
      <c r="AJ1304" s="420"/>
      <c r="AK1304" s="385">
        <v>144</v>
      </c>
      <c r="AL1304" s="420">
        <f t="shared" si="580"/>
        <v>300</v>
      </c>
      <c r="AM1304" s="432">
        <v>18</v>
      </c>
      <c r="AN1304" s="433">
        <v>44986</v>
      </c>
    </row>
    <row r="1305" spans="1:40" s="434" customFormat="1" ht="84.9" customHeight="1">
      <c r="A1305" s="384">
        <v>29</v>
      </c>
      <c r="B1305" s="385">
        <v>859</v>
      </c>
      <c r="C1305" s="385" t="s">
        <v>1</v>
      </c>
      <c r="D1305" s="386" t="s">
        <v>2909</v>
      </c>
      <c r="E1305" s="387">
        <v>44993</v>
      </c>
      <c r="F1305" s="385" t="s">
        <v>38</v>
      </c>
      <c r="G1305" s="385">
        <v>138</v>
      </c>
      <c r="H1305" s="388"/>
      <c r="I1305" s="389">
        <v>45014</v>
      </c>
      <c r="J1305" s="399">
        <v>1860</v>
      </c>
      <c r="K1305" s="386">
        <v>10717886912</v>
      </c>
      <c r="L1305" s="386" t="s">
        <v>3566</v>
      </c>
      <c r="M1305" s="216"/>
      <c r="N1305" s="386" t="s">
        <v>3570</v>
      </c>
      <c r="O1305" s="385" t="s">
        <v>39</v>
      </c>
      <c r="P1305" s="385">
        <v>5</v>
      </c>
      <c r="Q1305" s="385">
        <v>35</v>
      </c>
      <c r="R1305" s="420">
        <f t="shared" si="581"/>
        <v>175</v>
      </c>
      <c r="S1305" s="385" t="s">
        <v>1915</v>
      </c>
      <c r="T1305" s="385"/>
      <c r="U1305" s="419">
        <f t="shared" si="578"/>
        <v>175</v>
      </c>
      <c r="V1305" s="419" t="str">
        <f t="shared" si="578"/>
        <v xml:space="preserve">  </v>
      </c>
      <c r="W1305" s="419"/>
      <c r="X1305" s="419"/>
      <c r="Y1305" s="379"/>
      <c r="Z1305" s="385"/>
      <c r="AA1305" s="385"/>
      <c r="AB1305" s="385"/>
      <c r="AC1305" s="385"/>
      <c r="AD1305" s="385"/>
      <c r="AE1305" s="385"/>
      <c r="AF1305" s="385"/>
      <c r="AG1305" s="385"/>
      <c r="AH1305" s="379" t="str">
        <f t="shared" si="579"/>
        <v xml:space="preserve">  </v>
      </c>
      <c r="AI1305" s="420">
        <f t="shared" si="575"/>
        <v>175</v>
      </c>
      <c r="AJ1305" s="420"/>
      <c r="AK1305" s="385">
        <v>144</v>
      </c>
      <c r="AL1305" s="420">
        <f t="shared" si="580"/>
        <v>175</v>
      </c>
      <c r="AM1305" s="432">
        <v>18</v>
      </c>
      <c r="AN1305" s="433">
        <v>44986</v>
      </c>
    </row>
    <row r="1306" spans="1:40" s="434" customFormat="1" ht="84.9" customHeight="1">
      <c r="A1306" s="384">
        <v>30</v>
      </c>
      <c r="B1306" s="385">
        <v>859</v>
      </c>
      <c r="C1306" s="385" t="s">
        <v>1</v>
      </c>
      <c r="D1306" s="386" t="s">
        <v>2909</v>
      </c>
      <c r="E1306" s="387">
        <v>44993</v>
      </c>
      <c r="F1306" s="385" t="s">
        <v>38</v>
      </c>
      <c r="G1306" s="385">
        <v>138</v>
      </c>
      <c r="H1306" s="385"/>
      <c r="I1306" s="389">
        <v>45014</v>
      </c>
      <c r="J1306" s="399">
        <v>1860</v>
      </c>
      <c r="K1306" s="386">
        <v>10717886912</v>
      </c>
      <c r="L1306" s="386" t="s">
        <v>3566</v>
      </c>
      <c r="M1306" s="216"/>
      <c r="N1306" s="386" t="s">
        <v>3571</v>
      </c>
      <c r="O1306" s="385" t="s">
        <v>39</v>
      </c>
      <c r="P1306" s="385">
        <v>1000</v>
      </c>
      <c r="Q1306" s="385">
        <v>0.6</v>
      </c>
      <c r="R1306" s="420">
        <f t="shared" si="581"/>
        <v>600</v>
      </c>
      <c r="S1306" s="385" t="s">
        <v>1915</v>
      </c>
      <c r="T1306" s="385"/>
      <c r="U1306" s="419">
        <f t="shared" si="578"/>
        <v>600</v>
      </c>
      <c r="V1306" s="419" t="str">
        <f t="shared" si="578"/>
        <v xml:space="preserve">  </v>
      </c>
      <c r="W1306" s="419"/>
      <c r="X1306" s="419"/>
      <c r="Y1306" s="379"/>
      <c r="Z1306" s="385"/>
      <c r="AA1306" s="385"/>
      <c r="AB1306" s="385"/>
      <c r="AC1306" s="385"/>
      <c r="AD1306" s="385"/>
      <c r="AE1306" s="385"/>
      <c r="AF1306" s="385"/>
      <c r="AG1306" s="385"/>
      <c r="AH1306" s="379" t="str">
        <f t="shared" si="579"/>
        <v xml:space="preserve">  </v>
      </c>
      <c r="AI1306" s="420">
        <f t="shared" si="575"/>
        <v>600</v>
      </c>
      <c r="AJ1306" s="420"/>
      <c r="AK1306" s="385">
        <v>144</v>
      </c>
      <c r="AL1306" s="420">
        <f t="shared" si="580"/>
        <v>600</v>
      </c>
      <c r="AM1306" s="432">
        <v>18</v>
      </c>
      <c r="AN1306" s="433">
        <v>44986</v>
      </c>
    </row>
    <row r="1307" spans="1:40" s="434" customFormat="1" ht="84.9" customHeight="1">
      <c r="A1307" s="384">
        <v>31</v>
      </c>
      <c r="B1307" s="385">
        <v>859</v>
      </c>
      <c r="C1307" s="385" t="s">
        <v>1</v>
      </c>
      <c r="D1307" s="386" t="s">
        <v>2909</v>
      </c>
      <c r="E1307" s="387">
        <v>44993</v>
      </c>
      <c r="F1307" s="385" t="s">
        <v>38</v>
      </c>
      <c r="G1307" s="385">
        <v>138</v>
      </c>
      <c r="H1307" s="388"/>
      <c r="I1307" s="389">
        <v>45014</v>
      </c>
      <c r="J1307" s="399">
        <v>1860</v>
      </c>
      <c r="K1307" s="386">
        <v>10717886912</v>
      </c>
      <c r="L1307" s="386" t="s">
        <v>3566</v>
      </c>
      <c r="M1307" s="216"/>
      <c r="N1307" s="386" t="s">
        <v>3572</v>
      </c>
      <c r="O1307" s="385" t="s">
        <v>39</v>
      </c>
      <c r="P1307" s="385">
        <v>40</v>
      </c>
      <c r="Q1307" s="385">
        <v>71.5</v>
      </c>
      <c r="R1307" s="420">
        <f t="shared" si="581"/>
        <v>2860</v>
      </c>
      <c r="S1307" s="385" t="s">
        <v>1915</v>
      </c>
      <c r="T1307" s="385"/>
      <c r="U1307" s="419">
        <f t="shared" si="578"/>
        <v>2860</v>
      </c>
      <c r="V1307" s="419" t="str">
        <f t="shared" si="578"/>
        <v xml:space="preserve">  </v>
      </c>
      <c r="W1307" s="419"/>
      <c r="X1307" s="419"/>
      <c r="Y1307" s="379"/>
      <c r="Z1307" s="385"/>
      <c r="AA1307" s="385"/>
      <c r="AB1307" s="385"/>
      <c r="AC1307" s="385"/>
      <c r="AD1307" s="385"/>
      <c r="AE1307" s="385"/>
      <c r="AF1307" s="385"/>
      <c r="AG1307" s="385"/>
      <c r="AH1307" s="379" t="str">
        <f t="shared" si="579"/>
        <v xml:space="preserve">  </v>
      </c>
      <c r="AI1307" s="420">
        <f t="shared" si="575"/>
        <v>2860</v>
      </c>
      <c r="AJ1307" s="420"/>
      <c r="AK1307" s="385">
        <v>144</v>
      </c>
      <c r="AL1307" s="420">
        <f t="shared" si="580"/>
        <v>2860</v>
      </c>
      <c r="AM1307" s="432">
        <v>18</v>
      </c>
      <c r="AN1307" s="433">
        <v>44986</v>
      </c>
    </row>
    <row r="1308" spans="1:40" s="434" customFormat="1" ht="84.9" customHeight="1">
      <c r="A1308" s="384">
        <v>32</v>
      </c>
      <c r="B1308" s="385">
        <v>859</v>
      </c>
      <c r="C1308" s="385" t="s">
        <v>1</v>
      </c>
      <c r="D1308" s="386" t="s">
        <v>2909</v>
      </c>
      <c r="E1308" s="387">
        <v>44993</v>
      </c>
      <c r="F1308" s="385" t="s">
        <v>38</v>
      </c>
      <c r="G1308" s="385">
        <v>138</v>
      </c>
      <c r="H1308" s="388"/>
      <c r="I1308" s="389">
        <v>45014</v>
      </c>
      <c r="J1308" s="399">
        <v>1860</v>
      </c>
      <c r="K1308" s="386">
        <v>10717886912</v>
      </c>
      <c r="L1308" s="386" t="s">
        <v>3566</v>
      </c>
      <c r="M1308" s="216"/>
      <c r="N1308" s="386" t="s">
        <v>3573</v>
      </c>
      <c r="O1308" s="385" t="s">
        <v>39</v>
      </c>
      <c r="P1308" s="385">
        <v>40</v>
      </c>
      <c r="Q1308" s="385">
        <v>19.5</v>
      </c>
      <c r="R1308" s="420">
        <f t="shared" si="581"/>
        <v>780</v>
      </c>
      <c r="S1308" s="385" t="s">
        <v>1915</v>
      </c>
      <c r="T1308" s="385"/>
      <c r="U1308" s="419">
        <f t="shared" si="578"/>
        <v>780</v>
      </c>
      <c r="V1308" s="419" t="str">
        <f t="shared" si="578"/>
        <v xml:space="preserve">  </v>
      </c>
      <c r="W1308" s="419"/>
      <c r="X1308" s="419"/>
      <c r="Y1308" s="379"/>
      <c r="Z1308" s="385"/>
      <c r="AA1308" s="385"/>
      <c r="AB1308" s="385"/>
      <c r="AC1308" s="385"/>
      <c r="AD1308" s="385"/>
      <c r="AE1308" s="385"/>
      <c r="AF1308" s="385"/>
      <c r="AG1308" s="385"/>
      <c r="AH1308" s="379" t="str">
        <f t="shared" si="579"/>
        <v xml:space="preserve">  </v>
      </c>
      <c r="AI1308" s="420">
        <f t="shared" si="575"/>
        <v>780</v>
      </c>
      <c r="AJ1308" s="420"/>
      <c r="AK1308" s="385">
        <v>144</v>
      </c>
      <c r="AL1308" s="420">
        <f t="shared" si="580"/>
        <v>780</v>
      </c>
      <c r="AM1308" s="432">
        <v>18</v>
      </c>
      <c r="AN1308" s="433">
        <v>44986</v>
      </c>
    </row>
    <row r="1309" spans="1:40" s="434" customFormat="1" ht="84.9" customHeight="1">
      <c r="A1309" s="384">
        <v>33</v>
      </c>
      <c r="B1309" s="385">
        <v>859</v>
      </c>
      <c r="C1309" s="385" t="s">
        <v>1</v>
      </c>
      <c r="D1309" s="386" t="s">
        <v>2909</v>
      </c>
      <c r="E1309" s="387">
        <v>44993</v>
      </c>
      <c r="F1309" s="385" t="s">
        <v>38</v>
      </c>
      <c r="G1309" s="385">
        <v>138</v>
      </c>
      <c r="H1309" s="388"/>
      <c r="I1309" s="389">
        <v>45014</v>
      </c>
      <c r="J1309" s="399">
        <v>1860</v>
      </c>
      <c r="K1309" s="386">
        <v>10717886912</v>
      </c>
      <c r="L1309" s="386" t="s">
        <v>3566</v>
      </c>
      <c r="M1309" s="216"/>
      <c r="N1309" s="386" t="s">
        <v>3574</v>
      </c>
      <c r="O1309" s="385" t="s">
        <v>39</v>
      </c>
      <c r="P1309" s="385">
        <v>30</v>
      </c>
      <c r="Q1309" s="385">
        <v>19.5</v>
      </c>
      <c r="R1309" s="420">
        <f t="shared" si="581"/>
        <v>585</v>
      </c>
      <c r="S1309" s="385" t="s">
        <v>1915</v>
      </c>
      <c r="T1309" s="385"/>
      <c r="U1309" s="419">
        <f t="shared" si="578"/>
        <v>585</v>
      </c>
      <c r="V1309" s="419" t="str">
        <f t="shared" si="578"/>
        <v xml:space="preserve">  </v>
      </c>
      <c r="W1309" s="419"/>
      <c r="X1309" s="419"/>
      <c r="Y1309" s="379"/>
      <c r="Z1309" s="385"/>
      <c r="AA1309" s="385"/>
      <c r="AB1309" s="385"/>
      <c r="AC1309" s="385"/>
      <c r="AD1309" s="385"/>
      <c r="AE1309" s="385"/>
      <c r="AF1309" s="385"/>
      <c r="AG1309" s="385"/>
      <c r="AH1309" s="379" t="str">
        <f t="shared" si="579"/>
        <v xml:space="preserve">  </v>
      </c>
      <c r="AI1309" s="420">
        <f t="shared" si="575"/>
        <v>585</v>
      </c>
      <c r="AJ1309" s="420"/>
      <c r="AK1309" s="385">
        <v>144</v>
      </c>
      <c r="AL1309" s="420">
        <f t="shared" si="580"/>
        <v>585</v>
      </c>
      <c r="AM1309" s="432">
        <v>18</v>
      </c>
      <c r="AN1309" s="433">
        <v>44986</v>
      </c>
    </row>
    <row r="1310" spans="1:40" s="434" customFormat="1" ht="84.9" customHeight="1">
      <c r="A1310" s="384">
        <v>34</v>
      </c>
      <c r="B1310" s="385">
        <v>859</v>
      </c>
      <c r="C1310" s="385" t="s">
        <v>1</v>
      </c>
      <c r="D1310" s="386" t="s">
        <v>2909</v>
      </c>
      <c r="E1310" s="387">
        <v>44993</v>
      </c>
      <c r="F1310" s="385" t="s">
        <v>38</v>
      </c>
      <c r="G1310" s="385">
        <v>138</v>
      </c>
      <c r="H1310" s="388"/>
      <c r="I1310" s="389">
        <v>45014</v>
      </c>
      <c r="J1310" s="399">
        <v>1860</v>
      </c>
      <c r="K1310" s="386">
        <v>10717886912</v>
      </c>
      <c r="L1310" s="386" t="s">
        <v>3566</v>
      </c>
      <c r="M1310" s="216"/>
      <c r="N1310" s="386" t="s">
        <v>3575</v>
      </c>
      <c r="O1310" s="385" t="s">
        <v>39</v>
      </c>
      <c r="P1310" s="385">
        <v>20</v>
      </c>
      <c r="Q1310" s="385">
        <v>54.6</v>
      </c>
      <c r="R1310" s="420">
        <f t="shared" si="581"/>
        <v>1092</v>
      </c>
      <c r="S1310" s="385" t="s">
        <v>1915</v>
      </c>
      <c r="T1310" s="385"/>
      <c r="U1310" s="419">
        <f t="shared" si="578"/>
        <v>1092</v>
      </c>
      <c r="V1310" s="419" t="str">
        <f t="shared" si="578"/>
        <v xml:space="preserve">  </v>
      </c>
      <c r="W1310" s="419"/>
      <c r="X1310" s="419"/>
      <c r="Y1310" s="379"/>
      <c r="Z1310" s="385"/>
      <c r="AA1310" s="385"/>
      <c r="AB1310" s="385"/>
      <c r="AC1310" s="385"/>
      <c r="AD1310" s="385"/>
      <c r="AE1310" s="385"/>
      <c r="AF1310" s="385"/>
      <c r="AG1310" s="385"/>
      <c r="AH1310" s="379" t="str">
        <f t="shared" si="579"/>
        <v xml:space="preserve">  </v>
      </c>
      <c r="AI1310" s="420">
        <f t="shared" si="575"/>
        <v>1092</v>
      </c>
      <c r="AJ1310" s="420"/>
      <c r="AK1310" s="385">
        <v>144</v>
      </c>
      <c r="AL1310" s="420">
        <f t="shared" si="580"/>
        <v>1092</v>
      </c>
      <c r="AM1310" s="432">
        <v>18</v>
      </c>
      <c r="AN1310" s="433">
        <v>44986</v>
      </c>
    </row>
    <row r="1311" spans="1:40" s="434" customFormat="1" ht="84.9" customHeight="1">
      <c r="A1311" s="384">
        <v>35</v>
      </c>
      <c r="B1311" s="385">
        <v>859</v>
      </c>
      <c r="C1311" s="385" t="s">
        <v>1</v>
      </c>
      <c r="D1311" s="386" t="s">
        <v>2909</v>
      </c>
      <c r="E1311" s="387">
        <v>44993</v>
      </c>
      <c r="F1311" s="385" t="s">
        <v>38</v>
      </c>
      <c r="G1311" s="385">
        <v>138</v>
      </c>
      <c r="H1311" s="388"/>
      <c r="I1311" s="389">
        <v>45014</v>
      </c>
      <c r="J1311" s="399">
        <v>1860</v>
      </c>
      <c r="K1311" s="386">
        <v>10717886912</v>
      </c>
      <c r="L1311" s="386" t="s">
        <v>3566</v>
      </c>
      <c r="M1311" s="216"/>
      <c r="N1311" s="386" t="s">
        <v>3576</v>
      </c>
      <c r="O1311" s="385" t="s">
        <v>39</v>
      </c>
      <c r="P1311" s="385">
        <v>20</v>
      </c>
      <c r="Q1311" s="385">
        <v>20.8</v>
      </c>
      <c r="R1311" s="420">
        <f t="shared" si="581"/>
        <v>416</v>
      </c>
      <c r="S1311" s="385" t="s">
        <v>1915</v>
      </c>
      <c r="T1311" s="385"/>
      <c r="U1311" s="419">
        <f t="shared" si="578"/>
        <v>416</v>
      </c>
      <c r="V1311" s="419" t="str">
        <f t="shared" si="578"/>
        <v xml:space="preserve">  </v>
      </c>
      <c r="W1311" s="419"/>
      <c r="X1311" s="419"/>
      <c r="Y1311" s="379"/>
      <c r="Z1311" s="385"/>
      <c r="AA1311" s="385"/>
      <c r="AB1311" s="385"/>
      <c r="AC1311" s="385"/>
      <c r="AD1311" s="385"/>
      <c r="AE1311" s="385"/>
      <c r="AF1311" s="385"/>
      <c r="AG1311" s="385"/>
      <c r="AH1311" s="379" t="str">
        <f t="shared" si="579"/>
        <v xml:space="preserve">  </v>
      </c>
      <c r="AI1311" s="420">
        <f t="shared" si="575"/>
        <v>416</v>
      </c>
      <c r="AJ1311" s="420"/>
      <c r="AK1311" s="385">
        <v>144</v>
      </c>
      <c r="AL1311" s="420">
        <f t="shared" si="580"/>
        <v>416</v>
      </c>
      <c r="AM1311" s="432">
        <v>18</v>
      </c>
      <c r="AN1311" s="433">
        <v>44986</v>
      </c>
    </row>
    <row r="1312" spans="1:40" s="434" customFormat="1" ht="84.9" customHeight="1">
      <c r="A1312" s="384">
        <v>36</v>
      </c>
      <c r="B1312" s="385">
        <v>859</v>
      </c>
      <c r="C1312" s="385" t="s">
        <v>1</v>
      </c>
      <c r="D1312" s="386" t="s">
        <v>2909</v>
      </c>
      <c r="E1312" s="387">
        <v>44993</v>
      </c>
      <c r="F1312" s="385" t="s">
        <v>38</v>
      </c>
      <c r="G1312" s="385">
        <v>138</v>
      </c>
      <c r="H1312" s="388"/>
      <c r="I1312" s="389">
        <v>45014</v>
      </c>
      <c r="J1312" s="399">
        <v>1860</v>
      </c>
      <c r="K1312" s="386">
        <v>10717886912</v>
      </c>
      <c r="L1312" s="386" t="s">
        <v>3566</v>
      </c>
      <c r="M1312" s="216"/>
      <c r="N1312" s="386" t="s">
        <v>3577</v>
      </c>
      <c r="O1312" s="385" t="s">
        <v>39</v>
      </c>
      <c r="P1312" s="385">
        <v>20</v>
      </c>
      <c r="Q1312" s="385">
        <v>9</v>
      </c>
      <c r="R1312" s="420">
        <f t="shared" si="581"/>
        <v>180</v>
      </c>
      <c r="S1312" s="385" t="s">
        <v>1915</v>
      </c>
      <c r="T1312" s="385"/>
      <c r="U1312" s="419">
        <f t="shared" si="578"/>
        <v>180</v>
      </c>
      <c r="V1312" s="419" t="str">
        <f t="shared" si="578"/>
        <v xml:space="preserve">  </v>
      </c>
      <c r="W1312" s="419"/>
      <c r="X1312" s="419"/>
      <c r="Y1312" s="379"/>
      <c r="Z1312" s="385"/>
      <c r="AA1312" s="385"/>
      <c r="AB1312" s="385"/>
      <c r="AC1312" s="385"/>
      <c r="AD1312" s="385"/>
      <c r="AE1312" s="385"/>
      <c r="AF1312" s="385"/>
      <c r="AG1312" s="385"/>
      <c r="AH1312" s="379" t="str">
        <f t="shared" si="579"/>
        <v xml:space="preserve">  </v>
      </c>
      <c r="AI1312" s="420">
        <f t="shared" si="575"/>
        <v>180</v>
      </c>
      <c r="AJ1312" s="420"/>
      <c r="AK1312" s="385">
        <v>144</v>
      </c>
      <c r="AL1312" s="420">
        <f t="shared" si="580"/>
        <v>180</v>
      </c>
      <c r="AM1312" s="432">
        <v>18</v>
      </c>
      <c r="AN1312" s="433">
        <v>44986</v>
      </c>
    </row>
    <row r="1313" spans="1:40" s="434" customFormat="1" ht="84.9" customHeight="1">
      <c r="A1313" s="384">
        <v>37</v>
      </c>
      <c r="B1313" s="385">
        <v>859</v>
      </c>
      <c r="C1313" s="385" t="s">
        <v>1</v>
      </c>
      <c r="D1313" s="386" t="s">
        <v>2909</v>
      </c>
      <c r="E1313" s="387">
        <v>44993</v>
      </c>
      <c r="F1313" s="385" t="s">
        <v>38</v>
      </c>
      <c r="G1313" s="385">
        <v>138</v>
      </c>
      <c r="H1313" s="388"/>
      <c r="I1313" s="389">
        <v>45014</v>
      </c>
      <c r="J1313" s="399">
        <v>1860</v>
      </c>
      <c r="K1313" s="386">
        <v>10717886912</v>
      </c>
      <c r="L1313" s="386" t="s">
        <v>3566</v>
      </c>
      <c r="M1313" s="216"/>
      <c r="N1313" s="386" t="s">
        <v>3578</v>
      </c>
      <c r="O1313" s="385" t="s">
        <v>39</v>
      </c>
      <c r="P1313" s="385">
        <v>5</v>
      </c>
      <c r="Q1313" s="385">
        <v>25</v>
      </c>
      <c r="R1313" s="420">
        <f t="shared" si="581"/>
        <v>125</v>
      </c>
      <c r="S1313" s="385" t="s">
        <v>1915</v>
      </c>
      <c r="T1313" s="385"/>
      <c r="U1313" s="419">
        <f t="shared" si="578"/>
        <v>125</v>
      </c>
      <c r="V1313" s="419" t="str">
        <f t="shared" si="578"/>
        <v xml:space="preserve">  </v>
      </c>
      <c r="W1313" s="419"/>
      <c r="X1313" s="419"/>
      <c r="Y1313" s="379"/>
      <c r="Z1313" s="385"/>
      <c r="AA1313" s="385"/>
      <c r="AB1313" s="385"/>
      <c r="AC1313" s="385"/>
      <c r="AD1313" s="385"/>
      <c r="AE1313" s="385"/>
      <c r="AF1313" s="385"/>
      <c r="AG1313" s="385"/>
      <c r="AH1313" s="379" t="str">
        <f t="shared" si="579"/>
        <v xml:space="preserve">  </v>
      </c>
      <c r="AI1313" s="420">
        <f t="shared" si="575"/>
        <v>125</v>
      </c>
      <c r="AJ1313" s="420"/>
      <c r="AK1313" s="385">
        <v>144</v>
      </c>
      <c r="AL1313" s="420">
        <f t="shared" si="580"/>
        <v>125</v>
      </c>
      <c r="AM1313" s="432">
        <v>18</v>
      </c>
      <c r="AN1313" s="433">
        <v>44986</v>
      </c>
    </row>
    <row r="1314" spans="1:40" s="434" customFormat="1" ht="84.9" customHeight="1">
      <c r="A1314" s="384">
        <v>38</v>
      </c>
      <c r="B1314" s="385">
        <v>859</v>
      </c>
      <c r="C1314" s="385" t="s">
        <v>1</v>
      </c>
      <c r="D1314" s="386" t="s">
        <v>2909</v>
      </c>
      <c r="E1314" s="387">
        <v>44993</v>
      </c>
      <c r="F1314" s="385" t="s">
        <v>38</v>
      </c>
      <c r="G1314" s="385">
        <v>138</v>
      </c>
      <c r="H1314" s="388"/>
      <c r="I1314" s="389">
        <v>45014</v>
      </c>
      <c r="J1314" s="399">
        <v>1860</v>
      </c>
      <c r="K1314" s="386">
        <v>10717886912</v>
      </c>
      <c r="L1314" s="386" t="s">
        <v>3566</v>
      </c>
      <c r="M1314" s="216"/>
      <c r="N1314" s="386" t="s">
        <v>3579</v>
      </c>
      <c r="O1314" s="385" t="s">
        <v>39</v>
      </c>
      <c r="P1314" s="385">
        <v>900</v>
      </c>
      <c r="Q1314" s="385">
        <v>2.4</v>
      </c>
      <c r="R1314" s="420">
        <f t="shared" si="581"/>
        <v>2160</v>
      </c>
      <c r="S1314" s="385" t="s">
        <v>1915</v>
      </c>
      <c r="T1314" s="385"/>
      <c r="U1314" s="419">
        <f t="shared" si="578"/>
        <v>2160</v>
      </c>
      <c r="V1314" s="419" t="str">
        <f t="shared" si="578"/>
        <v xml:space="preserve">  </v>
      </c>
      <c r="W1314" s="419"/>
      <c r="X1314" s="419"/>
      <c r="Y1314" s="379"/>
      <c r="Z1314" s="385"/>
      <c r="AA1314" s="385"/>
      <c r="AB1314" s="385"/>
      <c r="AC1314" s="385"/>
      <c r="AD1314" s="385"/>
      <c r="AE1314" s="385"/>
      <c r="AF1314" s="385"/>
      <c r="AG1314" s="385"/>
      <c r="AH1314" s="379" t="str">
        <f t="shared" si="579"/>
        <v xml:space="preserve">  </v>
      </c>
      <c r="AI1314" s="420">
        <f t="shared" si="575"/>
        <v>2160</v>
      </c>
      <c r="AJ1314" s="420"/>
      <c r="AK1314" s="385">
        <v>144</v>
      </c>
      <c r="AL1314" s="420">
        <f t="shared" si="580"/>
        <v>2160</v>
      </c>
      <c r="AM1314" s="432">
        <v>18</v>
      </c>
      <c r="AN1314" s="433">
        <v>44986</v>
      </c>
    </row>
    <row r="1315" spans="1:40" s="434" customFormat="1" ht="84.9" customHeight="1">
      <c r="A1315" s="384">
        <v>39</v>
      </c>
      <c r="B1315" s="385">
        <v>859</v>
      </c>
      <c r="C1315" s="385" t="s">
        <v>1</v>
      </c>
      <c r="D1315" s="386" t="s">
        <v>2909</v>
      </c>
      <c r="E1315" s="387">
        <v>44993</v>
      </c>
      <c r="F1315" s="385" t="s">
        <v>38</v>
      </c>
      <c r="G1315" s="385">
        <v>138</v>
      </c>
      <c r="H1315" s="388"/>
      <c r="I1315" s="389">
        <v>45014</v>
      </c>
      <c r="J1315" s="399">
        <v>1860</v>
      </c>
      <c r="K1315" s="386">
        <v>10717886912</v>
      </c>
      <c r="L1315" s="386" t="s">
        <v>3566</v>
      </c>
      <c r="M1315" s="216"/>
      <c r="N1315" s="386" t="s">
        <v>3580</v>
      </c>
      <c r="O1315" s="385" t="s">
        <v>39</v>
      </c>
      <c r="P1315" s="385">
        <v>1900</v>
      </c>
      <c r="Q1315" s="385">
        <v>2.8</v>
      </c>
      <c r="R1315" s="420">
        <f t="shared" si="581"/>
        <v>5320</v>
      </c>
      <c r="S1315" s="385" t="s">
        <v>1915</v>
      </c>
      <c r="T1315" s="385"/>
      <c r="U1315" s="419">
        <f t="shared" si="578"/>
        <v>5320</v>
      </c>
      <c r="V1315" s="419" t="str">
        <f t="shared" si="578"/>
        <v xml:space="preserve">  </v>
      </c>
      <c r="W1315" s="419"/>
      <c r="X1315" s="419"/>
      <c r="Y1315" s="379"/>
      <c r="Z1315" s="385"/>
      <c r="AA1315" s="385"/>
      <c r="AB1315" s="385"/>
      <c r="AC1315" s="385"/>
      <c r="AD1315" s="385"/>
      <c r="AE1315" s="385"/>
      <c r="AF1315" s="385"/>
      <c r="AG1315" s="385"/>
      <c r="AH1315" s="379" t="str">
        <f t="shared" si="579"/>
        <v xml:space="preserve">  </v>
      </c>
      <c r="AI1315" s="420">
        <f t="shared" si="575"/>
        <v>5320</v>
      </c>
      <c r="AJ1315" s="420"/>
      <c r="AK1315" s="385">
        <v>144</v>
      </c>
      <c r="AL1315" s="420">
        <f t="shared" si="580"/>
        <v>5320</v>
      </c>
      <c r="AM1315" s="432">
        <v>18</v>
      </c>
      <c r="AN1315" s="433">
        <v>44986</v>
      </c>
    </row>
    <row r="1316" spans="1:40" s="434" customFormat="1" ht="84.9" customHeight="1">
      <c r="A1316" s="384">
        <v>40</v>
      </c>
      <c r="B1316" s="385">
        <v>859</v>
      </c>
      <c r="C1316" s="385" t="s">
        <v>1</v>
      </c>
      <c r="D1316" s="386" t="s">
        <v>2909</v>
      </c>
      <c r="E1316" s="387">
        <v>44993</v>
      </c>
      <c r="F1316" s="385" t="s">
        <v>38</v>
      </c>
      <c r="G1316" s="385">
        <v>138</v>
      </c>
      <c r="H1316" s="388"/>
      <c r="I1316" s="389">
        <v>45014</v>
      </c>
      <c r="J1316" s="399">
        <v>1860</v>
      </c>
      <c r="K1316" s="386">
        <v>10717886912</v>
      </c>
      <c r="L1316" s="386" t="s">
        <v>3566</v>
      </c>
      <c r="M1316" s="216"/>
      <c r="N1316" s="386" t="s">
        <v>3581</v>
      </c>
      <c r="O1316" s="385" t="s">
        <v>39</v>
      </c>
      <c r="P1316" s="385">
        <v>1700</v>
      </c>
      <c r="Q1316" s="385">
        <v>3.06</v>
      </c>
      <c r="R1316" s="420">
        <f t="shared" si="581"/>
        <v>5202</v>
      </c>
      <c r="S1316" s="385" t="s">
        <v>1915</v>
      </c>
      <c r="T1316" s="385"/>
      <c r="U1316" s="419">
        <f t="shared" si="578"/>
        <v>5202</v>
      </c>
      <c r="V1316" s="419" t="str">
        <f t="shared" si="578"/>
        <v xml:space="preserve">  </v>
      </c>
      <c r="W1316" s="419"/>
      <c r="X1316" s="419"/>
      <c r="Y1316" s="379"/>
      <c r="Z1316" s="385"/>
      <c r="AA1316" s="385"/>
      <c r="AB1316" s="385"/>
      <c r="AC1316" s="385"/>
      <c r="AD1316" s="385"/>
      <c r="AE1316" s="385"/>
      <c r="AF1316" s="385"/>
      <c r="AG1316" s="385"/>
      <c r="AH1316" s="379" t="str">
        <f t="shared" si="579"/>
        <v xml:space="preserve">  </v>
      </c>
      <c r="AI1316" s="420">
        <f t="shared" si="575"/>
        <v>5202</v>
      </c>
      <c r="AJ1316" s="420"/>
      <c r="AK1316" s="385">
        <v>144</v>
      </c>
      <c r="AL1316" s="420">
        <f t="shared" si="580"/>
        <v>5202</v>
      </c>
      <c r="AM1316" s="432">
        <v>18</v>
      </c>
      <c r="AN1316" s="433">
        <v>44986</v>
      </c>
    </row>
    <row r="1317" spans="1:40" s="434" customFormat="1" ht="84.9" customHeight="1">
      <c r="A1317" s="384">
        <v>41</v>
      </c>
      <c r="B1317" s="385">
        <v>729</v>
      </c>
      <c r="C1317" s="385" t="s">
        <v>1</v>
      </c>
      <c r="D1317" s="386" t="s">
        <v>2909</v>
      </c>
      <c r="E1317" s="387">
        <v>44987</v>
      </c>
      <c r="F1317" s="385" t="s">
        <v>38</v>
      </c>
      <c r="G1317" s="385">
        <v>116</v>
      </c>
      <c r="H1317" s="385"/>
      <c r="I1317" s="389">
        <v>45015</v>
      </c>
      <c r="J1317" s="399">
        <v>2053</v>
      </c>
      <c r="K1317" s="386">
        <v>10479507401</v>
      </c>
      <c r="L1317" s="386" t="s">
        <v>3562</v>
      </c>
      <c r="M1317" s="216"/>
      <c r="N1317" s="386" t="s">
        <v>3582</v>
      </c>
      <c r="O1317" s="385" t="s">
        <v>86</v>
      </c>
      <c r="P1317" s="385">
        <v>500</v>
      </c>
      <c r="Q1317" s="385">
        <v>4.0999999999999996</v>
      </c>
      <c r="R1317" s="420">
        <f t="shared" si="581"/>
        <v>2050</v>
      </c>
      <c r="S1317" s="385" t="s">
        <v>1915</v>
      </c>
      <c r="T1317" s="385"/>
      <c r="U1317" s="419">
        <f t="shared" si="578"/>
        <v>2050</v>
      </c>
      <c r="V1317" s="419" t="str">
        <f t="shared" si="578"/>
        <v xml:space="preserve">  </v>
      </c>
      <c r="W1317" s="419"/>
      <c r="X1317" s="419"/>
      <c r="Y1317" s="379"/>
      <c r="Z1317" s="385"/>
      <c r="AA1317" s="385"/>
      <c r="AB1317" s="385"/>
      <c r="AC1317" s="385"/>
      <c r="AD1317" s="385"/>
      <c r="AE1317" s="385"/>
      <c r="AF1317" s="385"/>
      <c r="AG1317" s="385"/>
      <c r="AH1317" s="379" t="str">
        <f t="shared" si="579"/>
        <v xml:space="preserve">  </v>
      </c>
      <c r="AI1317" s="420">
        <f t="shared" si="575"/>
        <v>2050</v>
      </c>
      <c r="AJ1317" s="420"/>
      <c r="AK1317" s="385">
        <v>99</v>
      </c>
      <c r="AL1317" s="420">
        <f t="shared" si="580"/>
        <v>2050</v>
      </c>
      <c r="AM1317" s="432">
        <v>18</v>
      </c>
      <c r="AN1317" s="433">
        <v>44986</v>
      </c>
    </row>
    <row r="1318" spans="1:40" s="434" customFormat="1" ht="84.9" customHeight="1">
      <c r="A1318" s="384">
        <v>42</v>
      </c>
      <c r="B1318" s="385">
        <v>729</v>
      </c>
      <c r="C1318" s="385" t="s">
        <v>1</v>
      </c>
      <c r="D1318" s="386" t="s">
        <v>2909</v>
      </c>
      <c r="E1318" s="387">
        <v>44987</v>
      </c>
      <c r="F1318" s="385" t="s">
        <v>38</v>
      </c>
      <c r="G1318" s="385">
        <v>116</v>
      </c>
      <c r="H1318" s="385"/>
      <c r="I1318" s="389">
        <v>45015</v>
      </c>
      <c r="J1318" s="399">
        <v>2053</v>
      </c>
      <c r="K1318" s="386">
        <v>10479507401</v>
      </c>
      <c r="L1318" s="386" t="s">
        <v>3562</v>
      </c>
      <c r="M1318" s="216"/>
      <c r="N1318" s="386" t="s">
        <v>3583</v>
      </c>
      <c r="O1318" s="385" t="s">
        <v>86</v>
      </c>
      <c r="P1318" s="385">
        <v>1000</v>
      </c>
      <c r="Q1318" s="385">
        <v>3.1</v>
      </c>
      <c r="R1318" s="420">
        <f t="shared" si="581"/>
        <v>3100</v>
      </c>
      <c r="S1318" s="385" t="s">
        <v>1915</v>
      </c>
      <c r="T1318" s="385"/>
      <c r="U1318" s="419">
        <f t="shared" si="578"/>
        <v>3100</v>
      </c>
      <c r="V1318" s="419" t="str">
        <f t="shared" si="578"/>
        <v xml:space="preserve">  </v>
      </c>
      <c r="W1318" s="419"/>
      <c r="X1318" s="419"/>
      <c r="Y1318" s="379"/>
      <c r="Z1318" s="385"/>
      <c r="AA1318" s="385"/>
      <c r="AB1318" s="385"/>
      <c r="AC1318" s="385"/>
      <c r="AD1318" s="385"/>
      <c r="AE1318" s="385"/>
      <c r="AF1318" s="385"/>
      <c r="AG1318" s="385"/>
      <c r="AH1318" s="379" t="str">
        <f t="shared" si="579"/>
        <v xml:space="preserve">  </v>
      </c>
      <c r="AI1318" s="420">
        <f t="shared" si="575"/>
        <v>3100</v>
      </c>
      <c r="AJ1318" s="420"/>
      <c r="AK1318" s="385">
        <v>99</v>
      </c>
      <c r="AL1318" s="420">
        <f t="shared" si="580"/>
        <v>3100</v>
      </c>
      <c r="AM1318" s="432">
        <v>18</v>
      </c>
      <c r="AN1318" s="433">
        <v>44986</v>
      </c>
    </row>
    <row r="1319" spans="1:40" s="434" customFormat="1" ht="84.9" customHeight="1">
      <c r="A1319" s="384">
        <v>43</v>
      </c>
      <c r="B1319" s="385">
        <v>729</v>
      </c>
      <c r="C1319" s="385" t="s">
        <v>1</v>
      </c>
      <c r="D1319" s="386" t="s">
        <v>2909</v>
      </c>
      <c r="E1319" s="387">
        <v>44987</v>
      </c>
      <c r="F1319" s="385" t="s">
        <v>38</v>
      </c>
      <c r="G1319" s="385">
        <v>116</v>
      </c>
      <c r="H1319" s="385"/>
      <c r="I1319" s="389">
        <v>45015</v>
      </c>
      <c r="J1319" s="399">
        <v>2053</v>
      </c>
      <c r="K1319" s="386">
        <v>10479507401</v>
      </c>
      <c r="L1319" s="386" t="s">
        <v>3562</v>
      </c>
      <c r="M1319" s="216"/>
      <c r="N1319" s="386" t="s">
        <v>3584</v>
      </c>
      <c r="O1319" s="385" t="s">
        <v>86</v>
      </c>
      <c r="P1319" s="385">
        <v>1000</v>
      </c>
      <c r="Q1319" s="385">
        <v>3.1</v>
      </c>
      <c r="R1319" s="420">
        <f t="shared" si="581"/>
        <v>3100</v>
      </c>
      <c r="S1319" s="385" t="s">
        <v>1915</v>
      </c>
      <c r="T1319" s="385"/>
      <c r="U1319" s="419">
        <f t="shared" si="578"/>
        <v>3100</v>
      </c>
      <c r="V1319" s="419" t="str">
        <f t="shared" si="578"/>
        <v xml:space="preserve">  </v>
      </c>
      <c r="W1319" s="419"/>
      <c r="X1319" s="419"/>
      <c r="Y1319" s="379"/>
      <c r="Z1319" s="385"/>
      <c r="AA1319" s="385"/>
      <c r="AB1319" s="385"/>
      <c r="AC1319" s="385"/>
      <c r="AD1319" s="385"/>
      <c r="AE1319" s="385"/>
      <c r="AF1319" s="385"/>
      <c r="AG1319" s="385"/>
      <c r="AH1319" s="379" t="str">
        <f t="shared" si="579"/>
        <v xml:space="preserve">  </v>
      </c>
      <c r="AI1319" s="420">
        <f t="shared" si="575"/>
        <v>3100</v>
      </c>
      <c r="AJ1319" s="420"/>
      <c r="AK1319" s="385">
        <v>99</v>
      </c>
      <c r="AL1319" s="420">
        <f t="shared" si="580"/>
        <v>3100</v>
      </c>
      <c r="AM1319" s="432">
        <v>18</v>
      </c>
      <c r="AN1319" s="433">
        <v>44986</v>
      </c>
    </row>
    <row r="1320" spans="1:40" s="434" customFormat="1" ht="84.9" customHeight="1">
      <c r="A1320" s="384">
        <v>44</v>
      </c>
      <c r="B1320" s="385">
        <v>729</v>
      </c>
      <c r="C1320" s="385" t="s">
        <v>1</v>
      </c>
      <c r="D1320" s="386" t="s">
        <v>2909</v>
      </c>
      <c r="E1320" s="387">
        <v>44987</v>
      </c>
      <c r="F1320" s="385" t="s">
        <v>38</v>
      </c>
      <c r="G1320" s="385">
        <v>116</v>
      </c>
      <c r="H1320" s="385"/>
      <c r="I1320" s="389">
        <v>45015</v>
      </c>
      <c r="J1320" s="399">
        <v>2053</v>
      </c>
      <c r="K1320" s="386">
        <v>10479507401</v>
      </c>
      <c r="L1320" s="386" t="s">
        <v>3562</v>
      </c>
      <c r="M1320" s="216"/>
      <c r="N1320" s="386" t="s">
        <v>3585</v>
      </c>
      <c r="O1320" s="385" t="s">
        <v>86</v>
      </c>
      <c r="P1320" s="385">
        <v>1000</v>
      </c>
      <c r="Q1320" s="385">
        <v>3.1</v>
      </c>
      <c r="R1320" s="420">
        <f t="shared" si="581"/>
        <v>3100</v>
      </c>
      <c r="S1320" s="385" t="s">
        <v>1915</v>
      </c>
      <c r="T1320" s="385"/>
      <c r="U1320" s="419">
        <f t="shared" si="578"/>
        <v>3100</v>
      </c>
      <c r="V1320" s="419" t="str">
        <f t="shared" si="578"/>
        <v xml:space="preserve">  </v>
      </c>
      <c r="W1320" s="419"/>
      <c r="X1320" s="419"/>
      <c r="Y1320" s="379"/>
      <c r="Z1320" s="385"/>
      <c r="AA1320" s="385"/>
      <c r="AB1320" s="385"/>
      <c r="AC1320" s="385"/>
      <c r="AD1320" s="385"/>
      <c r="AE1320" s="385"/>
      <c r="AF1320" s="385"/>
      <c r="AG1320" s="385"/>
      <c r="AH1320" s="379" t="str">
        <f t="shared" si="579"/>
        <v xml:space="preserve">  </v>
      </c>
      <c r="AI1320" s="420">
        <f t="shared" si="575"/>
        <v>3100</v>
      </c>
      <c r="AJ1320" s="420"/>
      <c r="AK1320" s="385">
        <v>99</v>
      </c>
      <c r="AL1320" s="420">
        <f t="shared" si="580"/>
        <v>3100</v>
      </c>
      <c r="AM1320" s="432">
        <v>18</v>
      </c>
      <c r="AN1320" s="433">
        <v>44986</v>
      </c>
    </row>
    <row r="1321" spans="1:40" s="434" customFormat="1" ht="84.9" customHeight="1">
      <c r="A1321" s="384">
        <v>45</v>
      </c>
      <c r="B1321" s="385">
        <v>729</v>
      </c>
      <c r="C1321" s="385" t="s">
        <v>1</v>
      </c>
      <c r="D1321" s="386" t="s">
        <v>2909</v>
      </c>
      <c r="E1321" s="387">
        <v>44987</v>
      </c>
      <c r="F1321" s="385" t="s">
        <v>38</v>
      </c>
      <c r="G1321" s="385">
        <v>116</v>
      </c>
      <c r="H1321" s="385"/>
      <c r="I1321" s="389">
        <v>45015</v>
      </c>
      <c r="J1321" s="399">
        <v>2053</v>
      </c>
      <c r="K1321" s="386">
        <v>10479507401</v>
      </c>
      <c r="L1321" s="386" t="s">
        <v>3562</v>
      </c>
      <c r="M1321" s="216"/>
      <c r="N1321" s="386" t="s">
        <v>3586</v>
      </c>
      <c r="O1321" s="385" t="s">
        <v>86</v>
      </c>
      <c r="P1321" s="385">
        <v>500</v>
      </c>
      <c r="Q1321" s="385">
        <v>3.1</v>
      </c>
      <c r="R1321" s="420">
        <f t="shared" si="581"/>
        <v>1550</v>
      </c>
      <c r="S1321" s="385" t="s">
        <v>1915</v>
      </c>
      <c r="T1321" s="385"/>
      <c r="U1321" s="419">
        <f t="shared" si="578"/>
        <v>1550</v>
      </c>
      <c r="V1321" s="419" t="str">
        <f t="shared" si="578"/>
        <v xml:space="preserve">  </v>
      </c>
      <c r="W1321" s="419"/>
      <c r="X1321" s="419"/>
      <c r="Y1321" s="379"/>
      <c r="Z1321" s="385"/>
      <c r="AA1321" s="385"/>
      <c r="AB1321" s="385"/>
      <c r="AC1321" s="385"/>
      <c r="AD1321" s="385"/>
      <c r="AE1321" s="385"/>
      <c r="AF1321" s="385"/>
      <c r="AG1321" s="385"/>
      <c r="AH1321" s="379" t="str">
        <f t="shared" si="579"/>
        <v xml:space="preserve">  </v>
      </c>
      <c r="AI1321" s="420">
        <f t="shared" si="575"/>
        <v>1550</v>
      </c>
      <c r="AJ1321" s="420"/>
      <c r="AK1321" s="385">
        <v>99</v>
      </c>
      <c r="AL1321" s="420">
        <f t="shared" si="580"/>
        <v>1550</v>
      </c>
      <c r="AM1321" s="432">
        <v>18</v>
      </c>
      <c r="AN1321" s="433">
        <v>44986</v>
      </c>
    </row>
    <row r="1322" spans="1:40" s="434" customFormat="1" ht="84.9" customHeight="1">
      <c r="A1322" s="384">
        <v>46</v>
      </c>
      <c r="B1322" s="385">
        <v>729</v>
      </c>
      <c r="C1322" s="385" t="s">
        <v>1</v>
      </c>
      <c r="D1322" s="386" t="s">
        <v>2909</v>
      </c>
      <c r="E1322" s="387">
        <v>44987</v>
      </c>
      <c r="F1322" s="385" t="s">
        <v>38</v>
      </c>
      <c r="G1322" s="385">
        <v>116</v>
      </c>
      <c r="H1322" s="385"/>
      <c r="I1322" s="389">
        <v>45015</v>
      </c>
      <c r="J1322" s="399">
        <v>2053</v>
      </c>
      <c r="K1322" s="386">
        <v>10479507401</v>
      </c>
      <c r="L1322" s="386" t="s">
        <v>3562</v>
      </c>
      <c r="M1322" s="216"/>
      <c r="N1322" s="386" t="s">
        <v>3587</v>
      </c>
      <c r="O1322" s="385" t="s">
        <v>86</v>
      </c>
      <c r="P1322" s="385">
        <v>200</v>
      </c>
      <c r="Q1322" s="385">
        <v>19.899999999999999</v>
      </c>
      <c r="R1322" s="420">
        <f t="shared" si="581"/>
        <v>3979.9999999999995</v>
      </c>
      <c r="S1322" s="385" t="s">
        <v>1915</v>
      </c>
      <c r="T1322" s="385"/>
      <c r="U1322" s="419">
        <f t="shared" si="578"/>
        <v>3979.9999999999995</v>
      </c>
      <c r="V1322" s="419" t="str">
        <f t="shared" si="578"/>
        <v xml:space="preserve">  </v>
      </c>
      <c r="W1322" s="419"/>
      <c r="X1322" s="419"/>
      <c r="Y1322" s="379"/>
      <c r="Z1322" s="385"/>
      <c r="AA1322" s="385"/>
      <c r="AB1322" s="385"/>
      <c r="AC1322" s="385"/>
      <c r="AD1322" s="385"/>
      <c r="AE1322" s="385"/>
      <c r="AF1322" s="385"/>
      <c r="AG1322" s="385"/>
      <c r="AH1322" s="379" t="str">
        <f t="shared" si="579"/>
        <v xml:space="preserve">  </v>
      </c>
      <c r="AI1322" s="420">
        <f t="shared" si="575"/>
        <v>3979.9999999999995</v>
      </c>
      <c r="AJ1322" s="420"/>
      <c r="AK1322" s="385">
        <v>99</v>
      </c>
      <c r="AL1322" s="420">
        <f t="shared" si="580"/>
        <v>3979.9999999999995</v>
      </c>
      <c r="AM1322" s="432">
        <v>18</v>
      </c>
      <c r="AN1322" s="433">
        <v>44986</v>
      </c>
    </row>
    <row r="1323" spans="1:40" s="434" customFormat="1" ht="84.9" customHeight="1">
      <c r="A1323" s="384">
        <v>47</v>
      </c>
      <c r="B1323" s="385">
        <v>729</v>
      </c>
      <c r="C1323" s="385" t="s">
        <v>1</v>
      </c>
      <c r="D1323" s="386" t="s">
        <v>2909</v>
      </c>
      <c r="E1323" s="387">
        <v>44987</v>
      </c>
      <c r="F1323" s="385" t="s">
        <v>38</v>
      </c>
      <c r="G1323" s="385">
        <v>116</v>
      </c>
      <c r="H1323" s="385"/>
      <c r="I1323" s="389">
        <v>45015</v>
      </c>
      <c r="J1323" s="399">
        <v>2053</v>
      </c>
      <c r="K1323" s="386">
        <v>10479507401</v>
      </c>
      <c r="L1323" s="386" t="s">
        <v>3562</v>
      </c>
      <c r="M1323" s="216"/>
      <c r="N1323" s="386" t="s">
        <v>3588</v>
      </c>
      <c r="O1323" s="385" t="s">
        <v>68</v>
      </c>
      <c r="P1323" s="385">
        <v>20</v>
      </c>
      <c r="Q1323" s="385">
        <v>5.3</v>
      </c>
      <c r="R1323" s="420">
        <f t="shared" si="581"/>
        <v>106</v>
      </c>
      <c r="S1323" s="385" t="s">
        <v>1915</v>
      </c>
      <c r="T1323" s="385"/>
      <c r="U1323" s="419">
        <f t="shared" si="578"/>
        <v>106</v>
      </c>
      <c r="V1323" s="419" t="str">
        <f t="shared" si="578"/>
        <v xml:space="preserve">  </v>
      </c>
      <c r="W1323" s="419"/>
      <c r="X1323" s="419"/>
      <c r="Y1323" s="379"/>
      <c r="Z1323" s="385"/>
      <c r="AA1323" s="385"/>
      <c r="AB1323" s="385"/>
      <c r="AC1323" s="385"/>
      <c r="AD1323" s="385"/>
      <c r="AE1323" s="385"/>
      <c r="AF1323" s="385"/>
      <c r="AG1323" s="385"/>
      <c r="AH1323" s="379" t="str">
        <f t="shared" si="579"/>
        <v xml:space="preserve">  </v>
      </c>
      <c r="AI1323" s="420">
        <f t="shared" si="575"/>
        <v>106</v>
      </c>
      <c r="AJ1323" s="420"/>
      <c r="AK1323" s="385">
        <v>99</v>
      </c>
      <c r="AL1323" s="420">
        <f t="shared" si="580"/>
        <v>106</v>
      </c>
      <c r="AM1323" s="432">
        <v>18</v>
      </c>
      <c r="AN1323" s="433">
        <v>44986</v>
      </c>
    </row>
    <row r="1324" spans="1:40" s="434" customFormat="1" ht="84.9" customHeight="1">
      <c r="A1324" s="384">
        <v>48</v>
      </c>
      <c r="B1324" s="385">
        <v>729</v>
      </c>
      <c r="C1324" s="385" t="s">
        <v>1</v>
      </c>
      <c r="D1324" s="386" t="s">
        <v>2909</v>
      </c>
      <c r="E1324" s="387">
        <v>44987</v>
      </c>
      <c r="F1324" s="385" t="s">
        <v>38</v>
      </c>
      <c r="G1324" s="385">
        <v>116</v>
      </c>
      <c r="H1324" s="385"/>
      <c r="I1324" s="389">
        <v>45015</v>
      </c>
      <c r="J1324" s="399">
        <v>2053</v>
      </c>
      <c r="K1324" s="386">
        <v>10479507401</v>
      </c>
      <c r="L1324" s="386" t="s">
        <v>3562</v>
      </c>
      <c r="M1324" s="216"/>
      <c r="N1324" s="386" t="s">
        <v>3589</v>
      </c>
      <c r="O1324" s="385" t="s">
        <v>68</v>
      </c>
      <c r="P1324" s="385">
        <v>20</v>
      </c>
      <c r="Q1324" s="385">
        <v>7.8</v>
      </c>
      <c r="R1324" s="420">
        <f t="shared" si="581"/>
        <v>156</v>
      </c>
      <c r="S1324" s="385" t="s">
        <v>1915</v>
      </c>
      <c r="T1324" s="385"/>
      <c r="U1324" s="419">
        <f t="shared" si="578"/>
        <v>156</v>
      </c>
      <c r="V1324" s="419" t="str">
        <f t="shared" si="578"/>
        <v xml:space="preserve">  </v>
      </c>
      <c r="W1324" s="419"/>
      <c r="X1324" s="419"/>
      <c r="Y1324" s="379"/>
      <c r="Z1324" s="385"/>
      <c r="AA1324" s="385"/>
      <c r="AB1324" s="385"/>
      <c r="AC1324" s="385"/>
      <c r="AD1324" s="385"/>
      <c r="AE1324" s="385"/>
      <c r="AF1324" s="385"/>
      <c r="AG1324" s="385"/>
      <c r="AH1324" s="379" t="str">
        <f t="shared" si="579"/>
        <v xml:space="preserve">  </v>
      </c>
      <c r="AI1324" s="420">
        <f t="shared" si="575"/>
        <v>156</v>
      </c>
      <c r="AJ1324" s="420"/>
      <c r="AK1324" s="385">
        <v>99</v>
      </c>
      <c r="AL1324" s="420">
        <f t="shared" si="580"/>
        <v>156</v>
      </c>
      <c r="AM1324" s="432">
        <v>18</v>
      </c>
      <c r="AN1324" s="433">
        <v>44986</v>
      </c>
    </row>
    <row r="1325" spans="1:40" s="434" customFormat="1" ht="84.9" customHeight="1">
      <c r="A1325" s="384">
        <v>49</v>
      </c>
      <c r="B1325" s="385">
        <v>729</v>
      </c>
      <c r="C1325" s="385" t="s">
        <v>1</v>
      </c>
      <c r="D1325" s="386" t="s">
        <v>2909</v>
      </c>
      <c r="E1325" s="387">
        <v>44987</v>
      </c>
      <c r="F1325" s="385" t="s">
        <v>38</v>
      </c>
      <c r="G1325" s="385">
        <v>116</v>
      </c>
      <c r="H1325" s="385"/>
      <c r="I1325" s="389">
        <v>45015</v>
      </c>
      <c r="J1325" s="399">
        <v>2053</v>
      </c>
      <c r="K1325" s="386">
        <v>10479507401</v>
      </c>
      <c r="L1325" s="386" t="s">
        <v>3562</v>
      </c>
      <c r="M1325" s="216"/>
      <c r="N1325" s="386" t="s">
        <v>3590</v>
      </c>
      <c r="O1325" s="385" t="s">
        <v>68</v>
      </c>
      <c r="P1325" s="385">
        <v>20</v>
      </c>
      <c r="Q1325" s="385">
        <v>23.8</v>
      </c>
      <c r="R1325" s="420">
        <f t="shared" si="581"/>
        <v>476</v>
      </c>
      <c r="S1325" s="385" t="s">
        <v>1915</v>
      </c>
      <c r="T1325" s="385"/>
      <c r="U1325" s="419">
        <f t="shared" si="578"/>
        <v>476</v>
      </c>
      <c r="V1325" s="419" t="str">
        <f t="shared" si="578"/>
        <v xml:space="preserve">  </v>
      </c>
      <c r="W1325" s="419"/>
      <c r="X1325" s="419"/>
      <c r="Y1325" s="379"/>
      <c r="Z1325" s="385"/>
      <c r="AA1325" s="385"/>
      <c r="AB1325" s="385"/>
      <c r="AC1325" s="385"/>
      <c r="AD1325" s="385"/>
      <c r="AE1325" s="385"/>
      <c r="AF1325" s="385"/>
      <c r="AG1325" s="385"/>
      <c r="AH1325" s="379" t="str">
        <f t="shared" si="579"/>
        <v xml:space="preserve">  </v>
      </c>
      <c r="AI1325" s="420">
        <f t="shared" si="575"/>
        <v>476</v>
      </c>
      <c r="AJ1325" s="420"/>
      <c r="AK1325" s="385">
        <v>99</v>
      </c>
      <c r="AL1325" s="420">
        <f t="shared" si="580"/>
        <v>476</v>
      </c>
      <c r="AM1325" s="432">
        <v>18</v>
      </c>
      <c r="AN1325" s="433">
        <v>44986</v>
      </c>
    </row>
    <row r="1326" spans="1:40" s="434" customFormat="1" ht="84.9" customHeight="1">
      <c r="A1326" s="384">
        <v>50</v>
      </c>
      <c r="B1326" s="385">
        <v>729</v>
      </c>
      <c r="C1326" s="385" t="s">
        <v>1</v>
      </c>
      <c r="D1326" s="386" t="s">
        <v>2909</v>
      </c>
      <c r="E1326" s="387">
        <v>44987</v>
      </c>
      <c r="F1326" s="385" t="s">
        <v>38</v>
      </c>
      <c r="G1326" s="385">
        <v>116</v>
      </c>
      <c r="H1326" s="385"/>
      <c r="I1326" s="389">
        <v>45015</v>
      </c>
      <c r="J1326" s="399">
        <v>2053</v>
      </c>
      <c r="K1326" s="386">
        <v>10479507401</v>
      </c>
      <c r="L1326" s="386" t="s">
        <v>3562</v>
      </c>
      <c r="M1326" s="216"/>
      <c r="N1326" s="386" t="s">
        <v>3591</v>
      </c>
      <c r="O1326" s="385" t="s">
        <v>68</v>
      </c>
      <c r="P1326" s="385">
        <v>3</v>
      </c>
      <c r="Q1326" s="385">
        <v>9</v>
      </c>
      <c r="R1326" s="420">
        <f t="shared" si="581"/>
        <v>27</v>
      </c>
      <c r="S1326" s="385" t="s">
        <v>1915</v>
      </c>
      <c r="T1326" s="385"/>
      <c r="U1326" s="419">
        <f t="shared" si="578"/>
        <v>27</v>
      </c>
      <c r="V1326" s="419" t="str">
        <f t="shared" si="578"/>
        <v xml:space="preserve">  </v>
      </c>
      <c r="W1326" s="419"/>
      <c r="X1326" s="419"/>
      <c r="Y1326" s="379"/>
      <c r="Z1326" s="385"/>
      <c r="AA1326" s="385"/>
      <c r="AB1326" s="385"/>
      <c r="AC1326" s="385"/>
      <c r="AD1326" s="385"/>
      <c r="AE1326" s="385"/>
      <c r="AF1326" s="385"/>
      <c r="AG1326" s="385"/>
      <c r="AH1326" s="379" t="str">
        <f t="shared" si="579"/>
        <v xml:space="preserve">  </v>
      </c>
      <c r="AI1326" s="420">
        <f t="shared" si="575"/>
        <v>27</v>
      </c>
      <c r="AJ1326" s="420"/>
      <c r="AK1326" s="385">
        <v>99</v>
      </c>
      <c r="AL1326" s="420">
        <f t="shared" si="580"/>
        <v>27</v>
      </c>
      <c r="AM1326" s="432">
        <v>18</v>
      </c>
      <c r="AN1326" s="433">
        <v>44986</v>
      </c>
    </row>
    <row r="1327" spans="1:40" s="434" customFormat="1" ht="84.9" customHeight="1">
      <c r="A1327" s="384">
        <v>51</v>
      </c>
      <c r="B1327" s="385">
        <v>729</v>
      </c>
      <c r="C1327" s="385" t="s">
        <v>1</v>
      </c>
      <c r="D1327" s="386" t="s">
        <v>2909</v>
      </c>
      <c r="E1327" s="387">
        <v>44987</v>
      </c>
      <c r="F1327" s="385" t="s">
        <v>38</v>
      </c>
      <c r="G1327" s="385">
        <v>116</v>
      </c>
      <c r="H1327" s="385"/>
      <c r="I1327" s="389">
        <v>45015</v>
      </c>
      <c r="J1327" s="399">
        <v>2053</v>
      </c>
      <c r="K1327" s="386">
        <v>10479507401</v>
      </c>
      <c r="L1327" s="386" t="s">
        <v>3562</v>
      </c>
      <c r="M1327" s="216"/>
      <c r="N1327" s="386" t="s">
        <v>3592</v>
      </c>
      <c r="O1327" s="385" t="s">
        <v>68</v>
      </c>
      <c r="P1327" s="385">
        <v>10</v>
      </c>
      <c r="Q1327" s="385">
        <v>28</v>
      </c>
      <c r="R1327" s="420">
        <f t="shared" si="581"/>
        <v>280</v>
      </c>
      <c r="S1327" s="385" t="s">
        <v>1915</v>
      </c>
      <c r="T1327" s="385"/>
      <c r="U1327" s="419">
        <f t="shared" si="578"/>
        <v>280</v>
      </c>
      <c r="V1327" s="419" t="str">
        <f t="shared" si="578"/>
        <v xml:space="preserve">  </v>
      </c>
      <c r="W1327" s="419"/>
      <c r="X1327" s="419"/>
      <c r="Y1327" s="379"/>
      <c r="Z1327" s="385"/>
      <c r="AA1327" s="385"/>
      <c r="AB1327" s="385"/>
      <c r="AC1327" s="385"/>
      <c r="AD1327" s="385"/>
      <c r="AE1327" s="385"/>
      <c r="AF1327" s="385"/>
      <c r="AG1327" s="385"/>
      <c r="AH1327" s="379" t="str">
        <f t="shared" si="579"/>
        <v xml:space="preserve">  </v>
      </c>
      <c r="AI1327" s="420">
        <f t="shared" si="575"/>
        <v>280</v>
      </c>
      <c r="AJ1327" s="420"/>
      <c r="AK1327" s="385">
        <v>99</v>
      </c>
      <c r="AL1327" s="420">
        <f t="shared" si="580"/>
        <v>280</v>
      </c>
      <c r="AM1327" s="432">
        <v>18</v>
      </c>
      <c r="AN1327" s="433">
        <v>44986</v>
      </c>
    </row>
    <row r="1328" spans="1:40" s="434" customFormat="1" ht="84.9" customHeight="1">
      <c r="A1328" s="384">
        <v>52</v>
      </c>
      <c r="B1328" s="385">
        <v>729</v>
      </c>
      <c r="C1328" s="385" t="s">
        <v>1</v>
      </c>
      <c r="D1328" s="386" t="s">
        <v>2909</v>
      </c>
      <c r="E1328" s="387">
        <v>44987</v>
      </c>
      <c r="F1328" s="385" t="s">
        <v>38</v>
      </c>
      <c r="G1328" s="385">
        <v>116</v>
      </c>
      <c r="H1328" s="385"/>
      <c r="I1328" s="389">
        <v>45015</v>
      </c>
      <c r="J1328" s="399">
        <v>2053</v>
      </c>
      <c r="K1328" s="386">
        <v>10479507401</v>
      </c>
      <c r="L1328" s="386" t="s">
        <v>3562</v>
      </c>
      <c r="M1328" s="216"/>
      <c r="N1328" s="386" t="s">
        <v>3593</v>
      </c>
      <c r="O1328" s="385" t="s">
        <v>68</v>
      </c>
      <c r="P1328" s="385">
        <v>2</v>
      </c>
      <c r="Q1328" s="385">
        <v>598</v>
      </c>
      <c r="R1328" s="420">
        <f t="shared" si="581"/>
        <v>1196</v>
      </c>
      <c r="S1328" s="424" t="s">
        <v>177</v>
      </c>
      <c r="T1328" s="385"/>
      <c r="U1328" s="419" t="str">
        <f t="shared" si="578"/>
        <v xml:space="preserve">  </v>
      </c>
      <c r="V1328" s="419" t="str">
        <f t="shared" si="578"/>
        <v xml:space="preserve">  </v>
      </c>
      <c r="W1328" s="419"/>
      <c r="X1328" s="419"/>
      <c r="Y1328" s="379"/>
      <c r="Z1328" s="385"/>
      <c r="AA1328" s="419">
        <f>IF($S1328=AA$15,$R1328,"  ")</f>
        <v>1196</v>
      </c>
      <c r="AB1328" s="419" t="str">
        <f t="shared" ref="AB1328" si="582">IF($S1328=AB$15,$R1328,"  ")</f>
        <v xml:space="preserve">  </v>
      </c>
      <c r="AC1328" s="385"/>
      <c r="AD1328" s="385"/>
      <c r="AE1328" s="385"/>
      <c r="AF1328" s="419" t="str">
        <f t="shared" ref="AF1328:AG1328" si="583">IF($S1328=AF$15,$R1328,"  ")</f>
        <v xml:space="preserve">  </v>
      </c>
      <c r="AG1328" s="419" t="str">
        <f t="shared" si="583"/>
        <v xml:space="preserve">  </v>
      </c>
      <c r="AH1328" s="379" t="str">
        <f t="shared" si="579"/>
        <v xml:space="preserve">  </v>
      </c>
      <c r="AI1328" s="420">
        <f t="shared" si="575"/>
        <v>1196</v>
      </c>
      <c r="AJ1328" s="420"/>
      <c r="AK1328" s="385">
        <v>99</v>
      </c>
      <c r="AL1328" s="420">
        <f t="shared" si="580"/>
        <v>1196</v>
      </c>
      <c r="AM1328" s="432">
        <v>18</v>
      </c>
      <c r="AN1328" s="433">
        <v>44986</v>
      </c>
    </row>
    <row r="1329" spans="1:40" s="434" customFormat="1" ht="84.9" customHeight="1">
      <c r="A1329" s="384">
        <v>53</v>
      </c>
      <c r="B1329" s="385">
        <v>729</v>
      </c>
      <c r="C1329" s="385" t="s">
        <v>1</v>
      </c>
      <c r="D1329" s="386" t="s">
        <v>2909</v>
      </c>
      <c r="E1329" s="387">
        <v>44987</v>
      </c>
      <c r="F1329" s="385" t="s">
        <v>38</v>
      </c>
      <c r="G1329" s="385">
        <v>116</v>
      </c>
      <c r="H1329" s="385"/>
      <c r="I1329" s="389">
        <v>45015</v>
      </c>
      <c r="J1329" s="399">
        <v>2053</v>
      </c>
      <c r="K1329" s="386">
        <v>10479507401</v>
      </c>
      <c r="L1329" s="386" t="s">
        <v>3562</v>
      </c>
      <c r="M1329" s="216"/>
      <c r="N1329" s="386" t="s">
        <v>3594</v>
      </c>
      <c r="O1329" s="385" t="s">
        <v>65</v>
      </c>
      <c r="P1329" s="385">
        <v>20</v>
      </c>
      <c r="Q1329" s="385">
        <v>49</v>
      </c>
      <c r="R1329" s="420">
        <f t="shared" si="581"/>
        <v>980</v>
      </c>
      <c r="S1329" s="385" t="s">
        <v>1915</v>
      </c>
      <c r="T1329" s="385"/>
      <c r="U1329" s="419">
        <f t="shared" si="578"/>
        <v>980</v>
      </c>
      <c r="V1329" s="419" t="str">
        <f t="shared" si="578"/>
        <v xml:space="preserve">  </v>
      </c>
      <c r="W1329" s="419"/>
      <c r="X1329" s="419"/>
      <c r="Y1329" s="379"/>
      <c r="Z1329" s="385"/>
      <c r="AA1329" s="385"/>
      <c r="AB1329" s="385"/>
      <c r="AC1329" s="385"/>
      <c r="AD1329" s="385"/>
      <c r="AE1329" s="385"/>
      <c r="AF1329" s="385"/>
      <c r="AG1329" s="385"/>
      <c r="AH1329" s="379" t="str">
        <f t="shared" si="579"/>
        <v xml:space="preserve">  </v>
      </c>
      <c r="AI1329" s="420">
        <f t="shared" si="575"/>
        <v>980</v>
      </c>
      <c r="AJ1329" s="420"/>
      <c r="AK1329" s="385">
        <v>99</v>
      </c>
      <c r="AL1329" s="420">
        <f t="shared" si="580"/>
        <v>980</v>
      </c>
      <c r="AM1329" s="432">
        <v>18</v>
      </c>
      <c r="AN1329" s="433">
        <v>44986</v>
      </c>
    </row>
    <row r="1330" spans="1:40" s="434" customFormat="1" ht="84.9" customHeight="1">
      <c r="A1330" s="384">
        <v>54</v>
      </c>
      <c r="B1330" s="385">
        <v>729</v>
      </c>
      <c r="C1330" s="385" t="s">
        <v>1</v>
      </c>
      <c r="D1330" s="386" t="s">
        <v>2909</v>
      </c>
      <c r="E1330" s="387">
        <v>44987</v>
      </c>
      <c r="F1330" s="385" t="s">
        <v>38</v>
      </c>
      <c r="G1330" s="385">
        <v>116</v>
      </c>
      <c r="H1330" s="385"/>
      <c r="I1330" s="389">
        <v>45015</v>
      </c>
      <c r="J1330" s="399">
        <v>2053</v>
      </c>
      <c r="K1330" s="386">
        <v>10479507401</v>
      </c>
      <c r="L1330" s="386" t="s">
        <v>3562</v>
      </c>
      <c r="M1330" s="216"/>
      <c r="N1330" s="386" t="s">
        <v>3595</v>
      </c>
      <c r="O1330" s="385" t="s">
        <v>68</v>
      </c>
      <c r="P1330" s="385">
        <v>15</v>
      </c>
      <c r="Q1330" s="385">
        <v>148</v>
      </c>
      <c r="R1330" s="420">
        <f t="shared" si="581"/>
        <v>2220</v>
      </c>
      <c r="S1330" s="385" t="s">
        <v>1915</v>
      </c>
      <c r="T1330" s="385"/>
      <c r="U1330" s="419">
        <f t="shared" si="578"/>
        <v>2220</v>
      </c>
      <c r="V1330" s="419" t="str">
        <f t="shared" si="578"/>
        <v xml:space="preserve">  </v>
      </c>
      <c r="W1330" s="419"/>
      <c r="X1330" s="419"/>
      <c r="Y1330" s="379"/>
      <c r="Z1330" s="385"/>
      <c r="AA1330" s="385"/>
      <c r="AB1330" s="385"/>
      <c r="AC1330" s="385"/>
      <c r="AD1330" s="385"/>
      <c r="AE1330" s="385"/>
      <c r="AF1330" s="385"/>
      <c r="AG1330" s="385"/>
      <c r="AH1330" s="379" t="str">
        <f t="shared" si="579"/>
        <v xml:space="preserve">  </v>
      </c>
      <c r="AI1330" s="420">
        <f t="shared" si="575"/>
        <v>2220</v>
      </c>
      <c r="AJ1330" s="420"/>
      <c r="AK1330" s="385">
        <v>99</v>
      </c>
      <c r="AL1330" s="420">
        <f t="shared" si="580"/>
        <v>2220</v>
      </c>
      <c r="AM1330" s="432">
        <v>18</v>
      </c>
      <c r="AN1330" s="433">
        <v>44986</v>
      </c>
    </row>
    <row r="1331" spans="1:40" s="434" customFormat="1" ht="84.9" customHeight="1">
      <c r="A1331" s="384">
        <v>55</v>
      </c>
      <c r="B1331" s="385">
        <v>729</v>
      </c>
      <c r="C1331" s="385" t="s">
        <v>1</v>
      </c>
      <c r="D1331" s="386" t="s">
        <v>2909</v>
      </c>
      <c r="E1331" s="387">
        <v>44987</v>
      </c>
      <c r="F1331" s="385" t="s">
        <v>38</v>
      </c>
      <c r="G1331" s="385">
        <v>116</v>
      </c>
      <c r="H1331" s="385"/>
      <c r="I1331" s="389">
        <v>45015</v>
      </c>
      <c r="J1331" s="399">
        <v>2053</v>
      </c>
      <c r="K1331" s="386">
        <v>10479507401</v>
      </c>
      <c r="L1331" s="386" t="s">
        <v>3562</v>
      </c>
      <c r="M1331" s="216"/>
      <c r="N1331" s="386" t="s">
        <v>3596</v>
      </c>
      <c r="O1331" s="385" t="s">
        <v>68</v>
      </c>
      <c r="P1331" s="385">
        <v>500</v>
      </c>
      <c r="Q1331" s="385">
        <v>0.15</v>
      </c>
      <c r="R1331" s="420">
        <f t="shared" si="581"/>
        <v>75</v>
      </c>
      <c r="S1331" s="385" t="s">
        <v>1915</v>
      </c>
      <c r="T1331" s="385"/>
      <c r="U1331" s="419">
        <f t="shared" si="578"/>
        <v>75</v>
      </c>
      <c r="V1331" s="419" t="str">
        <f t="shared" si="578"/>
        <v xml:space="preserve">  </v>
      </c>
      <c r="W1331" s="419"/>
      <c r="X1331" s="419"/>
      <c r="Y1331" s="379"/>
      <c r="Z1331" s="385"/>
      <c r="AA1331" s="385"/>
      <c r="AB1331" s="385"/>
      <c r="AC1331" s="385"/>
      <c r="AD1331" s="385"/>
      <c r="AE1331" s="385"/>
      <c r="AF1331" s="385"/>
      <c r="AG1331" s="385"/>
      <c r="AH1331" s="379" t="str">
        <f t="shared" si="579"/>
        <v xml:space="preserve">  </v>
      </c>
      <c r="AI1331" s="420">
        <f t="shared" si="575"/>
        <v>75</v>
      </c>
      <c r="AJ1331" s="420"/>
      <c r="AK1331" s="385">
        <v>99</v>
      </c>
      <c r="AL1331" s="420">
        <f t="shared" si="580"/>
        <v>75</v>
      </c>
      <c r="AM1331" s="432">
        <v>18</v>
      </c>
      <c r="AN1331" s="433">
        <v>44986</v>
      </c>
    </row>
    <row r="1332" spans="1:40" s="434" customFormat="1" ht="84.9" customHeight="1">
      <c r="A1332" s="384">
        <v>56</v>
      </c>
      <c r="B1332" s="385">
        <v>686</v>
      </c>
      <c r="C1332" s="385" t="s">
        <v>1</v>
      </c>
      <c r="D1332" s="386" t="s">
        <v>2909</v>
      </c>
      <c r="E1332" s="387">
        <v>44985</v>
      </c>
      <c r="F1332" s="385" t="s">
        <v>38</v>
      </c>
      <c r="G1332" s="385">
        <v>107</v>
      </c>
      <c r="H1332" s="385"/>
      <c r="I1332" s="389">
        <v>45020</v>
      </c>
      <c r="J1332" s="398">
        <v>2281</v>
      </c>
      <c r="K1332" s="386">
        <v>10443478227</v>
      </c>
      <c r="L1332" s="386" t="s">
        <v>3597</v>
      </c>
      <c r="M1332" s="216"/>
      <c r="N1332" s="386" t="s">
        <v>3598</v>
      </c>
      <c r="O1332" s="385" t="s">
        <v>68</v>
      </c>
      <c r="P1332" s="385">
        <v>120</v>
      </c>
      <c r="Q1332" s="385">
        <v>50</v>
      </c>
      <c r="R1332" s="420">
        <f t="shared" si="581"/>
        <v>6000</v>
      </c>
      <c r="S1332" s="385" t="s">
        <v>1915</v>
      </c>
      <c r="T1332" s="385"/>
      <c r="U1332" s="419">
        <f t="shared" si="578"/>
        <v>6000</v>
      </c>
      <c r="V1332" s="419" t="str">
        <f t="shared" si="578"/>
        <v xml:space="preserve">  </v>
      </c>
      <c r="W1332" s="419"/>
      <c r="X1332" s="419"/>
      <c r="Y1332" s="379"/>
      <c r="Z1332" s="385"/>
      <c r="AA1332" s="385"/>
      <c r="AB1332" s="385"/>
      <c r="AC1332" s="385"/>
      <c r="AD1332" s="385"/>
      <c r="AE1332" s="385"/>
      <c r="AF1332" s="385"/>
      <c r="AG1332" s="385"/>
      <c r="AH1332" s="379" t="str">
        <f t="shared" si="579"/>
        <v xml:space="preserve">  </v>
      </c>
      <c r="AI1332" s="420">
        <f t="shared" si="575"/>
        <v>6000</v>
      </c>
      <c r="AJ1332" s="420"/>
      <c r="AK1332" s="385">
        <v>102</v>
      </c>
      <c r="AL1332" s="420">
        <f t="shared" si="580"/>
        <v>6000</v>
      </c>
      <c r="AM1332" s="432">
        <v>18</v>
      </c>
      <c r="AN1332" s="433">
        <v>44986</v>
      </c>
    </row>
    <row r="1333" spans="1:40" s="434" customFormat="1" ht="84.9" customHeight="1">
      <c r="A1333" s="384">
        <v>57</v>
      </c>
      <c r="B1333" s="385">
        <v>686</v>
      </c>
      <c r="C1333" s="385" t="s">
        <v>1</v>
      </c>
      <c r="D1333" s="386" t="s">
        <v>2909</v>
      </c>
      <c r="E1333" s="387">
        <v>44985</v>
      </c>
      <c r="F1333" s="385" t="s">
        <v>38</v>
      </c>
      <c r="G1333" s="385">
        <v>107</v>
      </c>
      <c r="H1333" s="385"/>
      <c r="I1333" s="389">
        <v>45021</v>
      </c>
      <c r="J1333" s="398">
        <v>2282</v>
      </c>
      <c r="K1333" s="386">
        <v>10443478227</v>
      </c>
      <c r="L1333" s="386" t="s">
        <v>3597</v>
      </c>
      <c r="M1333" s="216"/>
      <c r="N1333" s="386" t="s">
        <v>3599</v>
      </c>
      <c r="O1333" s="385" t="s">
        <v>68</v>
      </c>
      <c r="P1333" s="385">
        <v>3</v>
      </c>
      <c r="Q1333" s="385">
        <v>85</v>
      </c>
      <c r="R1333" s="420">
        <f t="shared" si="581"/>
        <v>255</v>
      </c>
      <c r="S1333" s="385" t="s">
        <v>1915</v>
      </c>
      <c r="T1333" s="385"/>
      <c r="U1333" s="419">
        <f t="shared" si="578"/>
        <v>255</v>
      </c>
      <c r="V1333" s="419" t="str">
        <f t="shared" si="578"/>
        <v xml:space="preserve">  </v>
      </c>
      <c r="W1333" s="419"/>
      <c r="X1333" s="419"/>
      <c r="Y1333" s="379"/>
      <c r="Z1333" s="385"/>
      <c r="AA1333" s="385"/>
      <c r="AB1333" s="385"/>
      <c r="AC1333" s="385"/>
      <c r="AD1333" s="385"/>
      <c r="AE1333" s="385"/>
      <c r="AF1333" s="385"/>
      <c r="AG1333" s="385"/>
      <c r="AH1333" s="379" t="str">
        <f t="shared" si="579"/>
        <v xml:space="preserve">  </v>
      </c>
      <c r="AI1333" s="420">
        <f t="shared" si="575"/>
        <v>255</v>
      </c>
      <c r="AJ1333" s="420"/>
      <c r="AK1333" s="385">
        <v>102</v>
      </c>
      <c r="AL1333" s="420">
        <f t="shared" si="580"/>
        <v>255</v>
      </c>
      <c r="AM1333" s="432">
        <v>18</v>
      </c>
      <c r="AN1333" s="433">
        <v>44986</v>
      </c>
    </row>
    <row r="1334" spans="1:40" s="434" customFormat="1" ht="84.9" customHeight="1">
      <c r="A1334" s="384">
        <v>58</v>
      </c>
      <c r="B1334" s="385">
        <v>686</v>
      </c>
      <c r="C1334" s="385" t="s">
        <v>1</v>
      </c>
      <c r="D1334" s="386" t="s">
        <v>2909</v>
      </c>
      <c r="E1334" s="387">
        <v>44985</v>
      </c>
      <c r="F1334" s="385" t="s">
        <v>38</v>
      </c>
      <c r="G1334" s="385">
        <v>107</v>
      </c>
      <c r="H1334" s="385"/>
      <c r="I1334" s="389">
        <v>45022</v>
      </c>
      <c r="J1334" s="398">
        <v>2283</v>
      </c>
      <c r="K1334" s="386">
        <v>10443478227</v>
      </c>
      <c r="L1334" s="386" t="s">
        <v>3597</v>
      </c>
      <c r="M1334" s="216"/>
      <c r="N1334" s="386" t="s">
        <v>3600</v>
      </c>
      <c r="O1334" s="385" t="s">
        <v>68</v>
      </c>
      <c r="P1334" s="385">
        <v>60</v>
      </c>
      <c r="Q1334" s="385">
        <v>45</v>
      </c>
      <c r="R1334" s="420">
        <f t="shared" si="581"/>
        <v>2700</v>
      </c>
      <c r="S1334" s="385" t="s">
        <v>1915</v>
      </c>
      <c r="T1334" s="385"/>
      <c r="U1334" s="419">
        <f t="shared" si="578"/>
        <v>2700</v>
      </c>
      <c r="V1334" s="419" t="str">
        <f t="shared" si="578"/>
        <v xml:space="preserve">  </v>
      </c>
      <c r="W1334" s="419"/>
      <c r="X1334" s="419"/>
      <c r="Y1334" s="379"/>
      <c r="Z1334" s="385"/>
      <c r="AA1334" s="385"/>
      <c r="AB1334" s="385"/>
      <c r="AC1334" s="385"/>
      <c r="AD1334" s="385"/>
      <c r="AE1334" s="385"/>
      <c r="AF1334" s="385"/>
      <c r="AG1334" s="385"/>
      <c r="AH1334" s="379" t="str">
        <f t="shared" si="579"/>
        <v xml:space="preserve">  </v>
      </c>
      <c r="AI1334" s="420">
        <f t="shared" si="575"/>
        <v>2700</v>
      </c>
      <c r="AJ1334" s="420"/>
      <c r="AK1334" s="385">
        <v>102</v>
      </c>
      <c r="AL1334" s="420">
        <f t="shared" si="580"/>
        <v>2700</v>
      </c>
      <c r="AM1334" s="432">
        <v>18</v>
      </c>
      <c r="AN1334" s="433">
        <v>44986</v>
      </c>
    </row>
    <row r="1335" spans="1:40" s="434" customFormat="1" ht="84.9" customHeight="1">
      <c r="A1335" s="384">
        <v>59</v>
      </c>
      <c r="B1335" s="385">
        <v>686</v>
      </c>
      <c r="C1335" s="385" t="s">
        <v>1</v>
      </c>
      <c r="D1335" s="386" t="s">
        <v>2909</v>
      </c>
      <c r="E1335" s="387">
        <v>44985</v>
      </c>
      <c r="F1335" s="385" t="s">
        <v>38</v>
      </c>
      <c r="G1335" s="385">
        <v>107</v>
      </c>
      <c r="H1335" s="385"/>
      <c r="I1335" s="389">
        <v>45023</v>
      </c>
      <c r="J1335" s="398">
        <v>2284</v>
      </c>
      <c r="K1335" s="386">
        <v>10443478227</v>
      </c>
      <c r="L1335" s="386" t="s">
        <v>3597</v>
      </c>
      <c r="M1335" s="216"/>
      <c r="N1335" s="386" t="s">
        <v>3601</v>
      </c>
      <c r="O1335" s="385" t="s">
        <v>68</v>
      </c>
      <c r="P1335" s="385">
        <v>100</v>
      </c>
      <c r="Q1335" s="385">
        <v>5.5</v>
      </c>
      <c r="R1335" s="420">
        <f t="shared" si="581"/>
        <v>550</v>
      </c>
      <c r="S1335" s="385" t="s">
        <v>1915</v>
      </c>
      <c r="T1335" s="385"/>
      <c r="U1335" s="419">
        <f t="shared" si="578"/>
        <v>550</v>
      </c>
      <c r="V1335" s="419" t="str">
        <f t="shared" si="578"/>
        <v xml:space="preserve">  </v>
      </c>
      <c r="W1335" s="419"/>
      <c r="X1335" s="419"/>
      <c r="Y1335" s="379"/>
      <c r="Z1335" s="385"/>
      <c r="AA1335" s="385"/>
      <c r="AB1335" s="385"/>
      <c r="AC1335" s="385"/>
      <c r="AD1335" s="385"/>
      <c r="AE1335" s="385"/>
      <c r="AF1335" s="385"/>
      <c r="AG1335" s="385"/>
      <c r="AH1335" s="379" t="str">
        <f t="shared" si="579"/>
        <v xml:space="preserve">  </v>
      </c>
      <c r="AI1335" s="420">
        <f t="shared" si="575"/>
        <v>550</v>
      </c>
      <c r="AJ1335" s="420"/>
      <c r="AK1335" s="385">
        <v>102</v>
      </c>
      <c r="AL1335" s="420">
        <f t="shared" si="580"/>
        <v>550</v>
      </c>
      <c r="AM1335" s="432">
        <v>18</v>
      </c>
      <c r="AN1335" s="433">
        <v>44986</v>
      </c>
    </row>
    <row r="1336" spans="1:40" s="434" customFormat="1" ht="84.9" customHeight="1">
      <c r="A1336" s="384">
        <v>60</v>
      </c>
      <c r="B1336" s="385">
        <v>686</v>
      </c>
      <c r="C1336" s="385" t="s">
        <v>1</v>
      </c>
      <c r="D1336" s="386" t="s">
        <v>2909</v>
      </c>
      <c r="E1336" s="387">
        <v>44985</v>
      </c>
      <c r="F1336" s="385" t="s">
        <v>38</v>
      </c>
      <c r="G1336" s="385">
        <v>107</v>
      </c>
      <c r="H1336" s="385"/>
      <c r="I1336" s="389">
        <v>45024</v>
      </c>
      <c r="J1336" s="398">
        <v>2285</v>
      </c>
      <c r="K1336" s="386">
        <v>10443478227</v>
      </c>
      <c r="L1336" s="386" t="s">
        <v>3597</v>
      </c>
      <c r="M1336" s="216"/>
      <c r="N1336" s="386" t="s">
        <v>1978</v>
      </c>
      <c r="O1336" s="385" t="s">
        <v>68</v>
      </c>
      <c r="P1336" s="385">
        <v>120</v>
      </c>
      <c r="Q1336" s="385">
        <v>45</v>
      </c>
      <c r="R1336" s="420">
        <f t="shared" si="581"/>
        <v>5400</v>
      </c>
      <c r="S1336" s="385" t="s">
        <v>1915</v>
      </c>
      <c r="T1336" s="385"/>
      <c r="U1336" s="419">
        <f t="shared" si="578"/>
        <v>5400</v>
      </c>
      <c r="V1336" s="419" t="str">
        <f t="shared" si="578"/>
        <v xml:space="preserve">  </v>
      </c>
      <c r="W1336" s="419"/>
      <c r="X1336" s="419"/>
      <c r="Y1336" s="379"/>
      <c r="Z1336" s="385"/>
      <c r="AA1336" s="385"/>
      <c r="AB1336" s="385"/>
      <c r="AC1336" s="385"/>
      <c r="AD1336" s="385"/>
      <c r="AE1336" s="385"/>
      <c r="AF1336" s="385"/>
      <c r="AG1336" s="385"/>
      <c r="AH1336" s="379" t="str">
        <f t="shared" si="579"/>
        <v xml:space="preserve">  </v>
      </c>
      <c r="AI1336" s="420">
        <f t="shared" si="575"/>
        <v>5400</v>
      </c>
      <c r="AJ1336" s="420"/>
      <c r="AK1336" s="385">
        <v>102</v>
      </c>
      <c r="AL1336" s="420">
        <f t="shared" si="580"/>
        <v>5400</v>
      </c>
      <c r="AM1336" s="432">
        <v>18</v>
      </c>
      <c r="AN1336" s="433">
        <v>44986</v>
      </c>
    </row>
    <row r="1337" spans="1:40" s="434" customFormat="1" ht="84.9" customHeight="1">
      <c r="A1337" s="384">
        <v>61</v>
      </c>
      <c r="B1337" s="385">
        <v>691</v>
      </c>
      <c r="C1337" s="385" t="s">
        <v>1</v>
      </c>
      <c r="D1337" s="386" t="s">
        <v>2909</v>
      </c>
      <c r="E1337" s="387">
        <v>44985</v>
      </c>
      <c r="F1337" s="385" t="s">
        <v>38</v>
      </c>
      <c r="G1337" s="385">
        <v>104</v>
      </c>
      <c r="H1337" s="388"/>
      <c r="I1337" s="389">
        <v>45014</v>
      </c>
      <c r="J1337" s="399">
        <v>1858</v>
      </c>
      <c r="K1337" s="386">
        <v>10420349331</v>
      </c>
      <c r="L1337" s="386" t="s">
        <v>3602</v>
      </c>
      <c r="M1337" s="216"/>
      <c r="N1337" s="386" t="s">
        <v>3603</v>
      </c>
      <c r="O1337" s="385" t="s">
        <v>68</v>
      </c>
      <c r="P1337" s="385">
        <v>50</v>
      </c>
      <c r="Q1337" s="385">
        <v>19</v>
      </c>
      <c r="R1337" s="420">
        <f t="shared" si="581"/>
        <v>950</v>
      </c>
      <c r="S1337" s="385" t="s">
        <v>1915</v>
      </c>
      <c r="T1337" s="385"/>
      <c r="U1337" s="419">
        <f t="shared" si="578"/>
        <v>950</v>
      </c>
      <c r="V1337" s="419" t="str">
        <f t="shared" si="578"/>
        <v xml:space="preserve">  </v>
      </c>
      <c r="W1337" s="419"/>
      <c r="X1337" s="419"/>
      <c r="Y1337" s="379"/>
      <c r="Z1337" s="385"/>
      <c r="AA1337" s="385"/>
      <c r="AB1337" s="385"/>
      <c r="AC1337" s="385"/>
      <c r="AD1337" s="385"/>
      <c r="AE1337" s="385"/>
      <c r="AF1337" s="385"/>
      <c r="AG1337" s="385"/>
      <c r="AH1337" s="379" t="str">
        <f t="shared" si="579"/>
        <v xml:space="preserve">  </v>
      </c>
      <c r="AI1337" s="420">
        <f t="shared" si="575"/>
        <v>950</v>
      </c>
      <c r="AJ1337" s="420"/>
      <c r="AK1337" s="385">
        <v>125</v>
      </c>
      <c r="AL1337" s="420">
        <f t="shared" si="580"/>
        <v>950</v>
      </c>
      <c r="AM1337" s="432">
        <v>18</v>
      </c>
      <c r="AN1337" s="433">
        <v>44986</v>
      </c>
    </row>
    <row r="1338" spans="1:40" s="434" customFormat="1" ht="84.9" customHeight="1">
      <c r="A1338" s="384">
        <v>62</v>
      </c>
      <c r="B1338" s="385">
        <v>691</v>
      </c>
      <c r="C1338" s="385" t="s">
        <v>1</v>
      </c>
      <c r="D1338" s="386" t="s">
        <v>2909</v>
      </c>
      <c r="E1338" s="387">
        <v>44985</v>
      </c>
      <c r="F1338" s="385" t="s">
        <v>38</v>
      </c>
      <c r="G1338" s="385">
        <v>104</v>
      </c>
      <c r="H1338" s="388"/>
      <c r="I1338" s="389">
        <v>45014</v>
      </c>
      <c r="J1338" s="399">
        <v>1858</v>
      </c>
      <c r="K1338" s="386">
        <v>10420349331</v>
      </c>
      <c r="L1338" s="386" t="s">
        <v>3602</v>
      </c>
      <c r="M1338" s="216"/>
      <c r="N1338" s="386" t="s">
        <v>3604</v>
      </c>
      <c r="O1338" s="385" t="s">
        <v>68</v>
      </c>
      <c r="P1338" s="385">
        <v>40</v>
      </c>
      <c r="Q1338" s="385">
        <v>33.5</v>
      </c>
      <c r="R1338" s="420">
        <f t="shared" si="581"/>
        <v>1340</v>
      </c>
      <c r="S1338" s="385" t="s">
        <v>1915</v>
      </c>
      <c r="T1338" s="385"/>
      <c r="U1338" s="419">
        <f t="shared" si="578"/>
        <v>1340</v>
      </c>
      <c r="V1338" s="419" t="str">
        <f t="shared" si="578"/>
        <v xml:space="preserve">  </v>
      </c>
      <c r="W1338" s="419"/>
      <c r="X1338" s="419"/>
      <c r="Y1338" s="379"/>
      <c r="Z1338" s="385"/>
      <c r="AA1338" s="385"/>
      <c r="AB1338" s="385"/>
      <c r="AC1338" s="385"/>
      <c r="AD1338" s="385"/>
      <c r="AE1338" s="385"/>
      <c r="AF1338" s="385"/>
      <c r="AG1338" s="385"/>
      <c r="AH1338" s="379" t="str">
        <f t="shared" si="579"/>
        <v xml:space="preserve">  </v>
      </c>
      <c r="AI1338" s="420">
        <f t="shared" si="575"/>
        <v>1340</v>
      </c>
      <c r="AJ1338" s="420"/>
      <c r="AK1338" s="385">
        <v>125</v>
      </c>
      <c r="AL1338" s="420">
        <f t="shared" si="580"/>
        <v>1340</v>
      </c>
      <c r="AM1338" s="432">
        <v>18</v>
      </c>
      <c r="AN1338" s="433">
        <v>44986</v>
      </c>
    </row>
    <row r="1339" spans="1:40" s="434" customFormat="1" ht="84.9" customHeight="1">
      <c r="A1339" s="384">
        <v>63</v>
      </c>
      <c r="B1339" s="385">
        <v>691</v>
      </c>
      <c r="C1339" s="385" t="s">
        <v>1</v>
      </c>
      <c r="D1339" s="386" t="s">
        <v>2909</v>
      </c>
      <c r="E1339" s="387">
        <v>44985</v>
      </c>
      <c r="F1339" s="385" t="s">
        <v>38</v>
      </c>
      <c r="G1339" s="385">
        <v>104</v>
      </c>
      <c r="H1339" s="388"/>
      <c r="I1339" s="389">
        <v>45014</v>
      </c>
      <c r="J1339" s="399">
        <v>1858</v>
      </c>
      <c r="K1339" s="386">
        <v>10420349331</v>
      </c>
      <c r="L1339" s="386" t="s">
        <v>3602</v>
      </c>
      <c r="M1339" s="216"/>
      <c r="N1339" s="386" t="s">
        <v>3605</v>
      </c>
      <c r="O1339" s="385" t="s">
        <v>68</v>
      </c>
      <c r="P1339" s="385">
        <v>8</v>
      </c>
      <c r="Q1339" s="385">
        <v>48</v>
      </c>
      <c r="R1339" s="420">
        <f t="shared" si="581"/>
        <v>384</v>
      </c>
      <c r="S1339" s="385" t="s">
        <v>1915</v>
      </c>
      <c r="T1339" s="385"/>
      <c r="U1339" s="419">
        <f t="shared" si="578"/>
        <v>384</v>
      </c>
      <c r="V1339" s="419" t="str">
        <f t="shared" si="578"/>
        <v xml:space="preserve">  </v>
      </c>
      <c r="W1339" s="419"/>
      <c r="X1339" s="419"/>
      <c r="Y1339" s="379"/>
      <c r="Z1339" s="385"/>
      <c r="AA1339" s="385"/>
      <c r="AB1339" s="385"/>
      <c r="AC1339" s="385"/>
      <c r="AD1339" s="385"/>
      <c r="AE1339" s="385"/>
      <c r="AF1339" s="385"/>
      <c r="AG1339" s="385"/>
      <c r="AH1339" s="379" t="str">
        <f t="shared" si="579"/>
        <v xml:space="preserve">  </v>
      </c>
      <c r="AI1339" s="420">
        <f t="shared" si="575"/>
        <v>384</v>
      </c>
      <c r="AJ1339" s="420"/>
      <c r="AK1339" s="385">
        <v>125</v>
      </c>
      <c r="AL1339" s="420">
        <f t="shared" si="580"/>
        <v>384</v>
      </c>
      <c r="AM1339" s="432">
        <v>18</v>
      </c>
      <c r="AN1339" s="433">
        <v>44986</v>
      </c>
    </row>
    <row r="1340" spans="1:40" s="434" customFormat="1" ht="84.9" customHeight="1">
      <c r="A1340" s="384">
        <v>64</v>
      </c>
      <c r="B1340" s="385">
        <v>691</v>
      </c>
      <c r="C1340" s="385" t="s">
        <v>1</v>
      </c>
      <c r="D1340" s="386" t="s">
        <v>2909</v>
      </c>
      <c r="E1340" s="387">
        <v>44985</v>
      </c>
      <c r="F1340" s="385" t="s">
        <v>38</v>
      </c>
      <c r="G1340" s="385">
        <v>104</v>
      </c>
      <c r="H1340" s="388"/>
      <c r="I1340" s="389">
        <v>45014</v>
      </c>
      <c r="J1340" s="399">
        <v>1858</v>
      </c>
      <c r="K1340" s="386">
        <v>10420349331</v>
      </c>
      <c r="L1340" s="386" t="s">
        <v>3602</v>
      </c>
      <c r="M1340" s="216"/>
      <c r="N1340" s="386" t="s">
        <v>3606</v>
      </c>
      <c r="O1340" s="385" t="s">
        <v>68</v>
      </c>
      <c r="P1340" s="385">
        <v>30</v>
      </c>
      <c r="Q1340" s="385">
        <v>8.3000000000000007</v>
      </c>
      <c r="R1340" s="420">
        <f t="shared" si="581"/>
        <v>249.00000000000003</v>
      </c>
      <c r="S1340" s="385" t="s">
        <v>1915</v>
      </c>
      <c r="T1340" s="385"/>
      <c r="U1340" s="419">
        <f t="shared" si="578"/>
        <v>249.00000000000003</v>
      </c>
      <c r="V1340" s="419" t="str">
        <f t="shared" si="578"/>
        <v xml:space="preserve">  </v>
      </c>
      <c r="W1340" s="419"/>
      <c r="X1340" s="419"/>
      <c r="Y1340" s="379"/>
      <c r="Z1340" s="385"/>
      <c r="AA1340" s="385"/>
      <c r="AB1340" s="385"/>
      <c r="AC1340" s="385"/>
      <c r="AD1340" s="385"/>
      <c r="AE1340" s="385"/>
      <c r="AF1340" s="385"/>
      <c r="AG1340" s="385"/>
      <c r="AH1340" s="379" t="str">
        <f t="shared" si="579"/>
        <v xml:space="preserve">  </v>
      </c>
      <c r="AI1340" s="420">
        <f t="shared" si="575"/>
        <v>249.00000000000003</v>
      </c>
      <c r="AJ1340" s="420"/>
      <c r="AK1340" s="385">
        <v>125</v>
      </c>
      <c r="AL1340" s="420">
        <f t="shared" si="580"/>
        <v>249.00000000000003</v>
      </c>
      <c r="AM1340" s="432">
        <v>18</v>
      </c>
      <c r="AN1340" s="433">
        <v>44986</v>
      </c>
    </row>
    <row r="1341" spans="1:40" s="434" customFormat="1" ht="84.9" customHeight="1">
      <c r="A1341" s="384">
        <v>65</v>
      </c>
      <c r="B1341" s="385">
        <v>691</v>
      </c>
      <c r="C1341" s="385" t="s">
        <v>1</v>
      </c>
      <c r="D1341" s="386" t="s">
        <v>2909</v>
      </c>
      <c r="E1341" s="387">
        <v>44985</v>
      </c>
      <c r="F1341" s="385" t="s">
        <v>38</v>
      </c>
      <c r="G1341" s="385">
        <v>104</v>
      </c>
      <c r="H1341" s="388"/>
      <c r="I1341" s="389">
        <v>45014</v>
      </c>
      <c r="J1341" s="399">
        <v>1858</v>
      </c>
      <c r="K1341" s="386">
        <v>10420349331</v>
      </c>
      <c r="L1341" s="386" t="s">
        <v>3602</v>
      </c>
      <c r="M1341" s="216"/>
      <c r="N1341" s="386" t="s">
        <v>3607</v>
      </c>
      <c r="O1341" s="385" t="s">
        <v>68</v>
      </c>
      <c r="P1341" s="385">
        <v>30</v>
      </c>
      <c r="Q1341" s="385">
        <v>8.3000000000000007</v>
      </c>
      <c r="R1341" s="420">
        <f t="shared" si="581"/>
        <v>249.00000000000003</v>
      </c>
      <c r="S1341" s="385" t="s">
        <v>1915</v>
      </c>
      <c r="T1341" s="385"/>
      <c r="U1341" s="419">
        <f t="shared" si="578"/>
        <v>249.00000000000003</v>
      </c>
      <c r="V1341" s="419" t="str">
        <f t="shared" si="578"/>
        <v xml:space="preserve">  </v>
      </c>
      <c r="W1341" s="419"/>
      <c r="X1341" s="419"/>
      <c r="Y1341" s="379"/>
      <c r="Z1341" s="385"/>
      <c r="AA1341" s="385"/>
      <c r="AB1341" s="385"/>
      <c r="AC1341" s="385"/>
      <c r="AD1341" s="385"/>
      <c r="AE1341" s="385"/>
      <c r="AF1341" s="385"/>
      <c r="AG1341" s="385"/>
      <c r="AH1341" s="379" t="str">
        <f t="shared" si="579"/>
        <v xml:space="preserve">  </v>
      </c>
      <c r="AI1341" s="420">
        <f t="shared" si="575"/>
        <v>249.00000000000003</v>
      </c>
      <c r="AJ1341" s="420"/>
      <c r="AK1341" s="385">
        <v>125</v>
      </c>
      <c r="AL1341" s="420">
        <f t="shared" si="580"/>
        <v>249.00000000000003</v>
      </c>
      <c r="AM1341" s="432">
        <v>18</v>
      </c>
      <c r="AN1341" s="433">
        <v>44986</v>
      </c>
    </row>
    <row r="1342" spans="1:40" s="434" customFormat="1" ht="84.9" customHeight="1">
      <c r="A1342" s="384">
        <v>66</v>
      </c>
      <c r="B1342" s="385">
        <v>692</v>
      </c>
      <c r="C1342" s="385" t="s">
        <v>1</v>
      </c>
      <c r="D1342" s="386" t="s">
        <v>2909</v>
      </c>
      <c r="E1342" s="387">
        <v>44986</v>
      </c>
      <c r="F1342" s="385" t="s">
        <v>38</v>
      </c>
      <c r="G1342" s="385">
        <v>105</v>
      </c>
      <c r="H1342" s="388"/>
      <c r="I1342" s="389">
        <v>45014</v>
      </c>
      <c r="J1342" s="399">
        <v>1858</v>
      </c>
      <c r="K1342" s="386">
        <v>10420349331</v>
      </c>
      <c r="L1342" s="386" t="s">
        <v>3602</v>
      </c>
      <c r="M1342" s="216"/>
      <c r="N1342" s="386" t="s">
        <v>3608</v>
      </c>
      <c r="O1342" s="385" t="s">
        <v>68</v>
      </c>
      <c r="P1342" s="385">
        <v>40</v>
      </c>
      <c r="Q1342" s="385">
        <v>8.3000000000000007</v>
      </c>
      <c r="R1342" s="420">
        <f t="shared" si="581"/>
        <v>332</v>
      </c>
      <c r="S1342" s="385" t="s">
        <v>1915</v>
      </c>
      <c r="T1342" s="385"/>
      <c r="U1342" s="419">
        <f t="shared" si="578"/>
        <v>332</v>
      </c>
      <c r="V1342" s="419" t="str">
        <f t="shared" si="578"/>
        <v xml:space="preserve">  </v>
      </c>
      <c r="W1342" s="419"/>
      <c r="X1342" s="419"/>
      <c r="Y1342" s="379"/>
      <c r="Z1342" s="385"/>
      <c r="AA1342" s="385"/>
      <c r="AB1342" s="385"/>
      <c r="AC1342" s="385"/>
      <c r="AD1342" s="385"/>
      <c r="AE1342" s="385"/>
      <c r="AF1342" s="385"/>
      <c r="AG1342" s="385"/>
      <c r="AH1342" s="379" t="str">
        <f t="shared" si="579"/>
        <v xml:space="preserve">  </v>
      </c>
      <c r="AI1342" s="420">
        <f t="shared" ref="AI1342:AI1353" si="584">R1342</f>
        <v>332</v>
      </c>
      <c r="AJ1342" s="420"/>
      <c r="AK1342" s="385">
        <v>125</v>
      </c>
      <c r="AL1342" s="420">
        <f t="shared" si="580"/>
        <v>332</v>
      </c>
      <c r="AM1342" s="432">
        <v>18</v>
      </c>
      <c r="AN1342" s="433">
        <v>44986</v>
      </c>
    </row>
    <row r="1343" spans="1:40" s="434" customFormat="1" ht="84.9" customHeight="1">
      <c r="A1343" s="384">
        <v>67</v>
      </c>
      <c r="B1343" s="385">
        <v>691</v>
      </c>
      <c r="C1343" s="385" t="s">
        <v>1</v>
      </c>
      <c r="D1343" s="386" t="s">
        <v>2909</v>
      </c>
      <c r="E1343" s="387">
        <v>44985</v>
      </c>
      <c r="F1343" s="385" t="s">
        <v>38</v>
      </c>
      <c r="G1343" s="385">
        <v>104</v>
      </c>
      <c r="H1343" s="388"/>
      <c r="I1343" s="389">
        <v>45014</v>
      </c>
      <c r="J1343" s="399">
        <v>1858</v>
      </c>
      <c r="K1343" s="386">
        <v>10420349331</v>
      </c>
      <c r="L1343" s="386" t="s">
        <v>3602</v>
      </c>
      <c r="M1343" s="216"/>
      <c r="N1343" s="386" t="s">
        <v>3609</v>
      </c>
      <c r="O1343" s="385" t="s">
        <v>61</v>
      </c>
      <c r="P1343" s="385">
        <v>100</v>
      </c>
      <c r="Q1343" s="385">
        <v>3</v>
      </c>
      <c r="R1343" s="420">
        <f t="shared" si="581"/>
        <v>300</v>
      </c>
      <c r="S1343" s="385" t="s">
        <v>1915</v>
      </c>
      <c r="T1343" s="385"/>
      <c r="U1343" s="419">
        <f t="shared" si="578"/>
        <v>300</v>
      </c>
      <c r="V1343" s="419" t="str">
        <f t="shared" si="578"/>
        <v xml:space="preserve">  </v>
      </c>
      <c r="W1343" s="419"/>
      <c r="X1343" s="419"/>
      <c r="Y1343" s="379"/>
      <c r="Z1343" s="385"/>
      <c r="AA1343" s="385"/>
      <c r="AB1343" s="385"/>
      <c r="AC1343" s="385"/>
      <c r="AD1343" s="385"/>
      <c r="AE1343" s="385"/>
      <c r="AF1343" s="385"/>
      <c r="AG1343" s="385"/>
      <c r="AH1343" s="379" t="str">
        <f t="shared" si="579"/>
        <v xml:space="preserve">  </v>
      </c>
      <c r="AI1343" s="420">
        <f t="shared" si="584"/>
        <v>300</v>
      </c>
      <c r="AJ1343" s="420"/>
      <c r="AK1343" s="385">
        <v>125</v>
      </c>
      <c r="AL1343" s="420">
        <f t="shared" si="580"/>
        <v>300</v>
      </c>
      <c r="AM1343" s="432">
        <v>18</v>
      </c>
      <c r="AN1343" s="433">
        <v>44986</v>
      </c>
    </row>
    <row r="1344" spans="1:40" s="434" customFormat="1" ht="84.9" customHeight="1">
      <c r="A1344" s="384">
        <v>68</v>
      </c>
      <c r="B1344" s="385">
        <v>691</v>
      </c>
      <c r="C1344" s="385" t="s">
        <v>1</v>
      </c>
      <c r="D1344" s="386" t="s">
        <v>2909</v>
      </c>
      <c r="E1344" s="387">
        <v>44985</v>
      </c>
      <c r="F1344" s="385" t="s">
        <v>38</v>
      </c>
      <c r="G1344" s="385">
        <v>104</v>
      </c>
      <c r="H1344" s="388"/>
      <c r="I1344" s="389">
        <v>45014</v>
      </c>
      <c r="J1344" s="399">
        <v>1858</v>
      </c>
      <c r="K1344" s="386">
        <v>10420349331</v>
      </c>
      <c r="L1344" s="386" t="s">
        <v>3602</v>
      </c>
      <c r="M1344" s="216"/>
      <c r="N1344" s="386" t="s">
        <v>3610</v>
      </c>
      <c r="O1344" s="385" t="s">
        <v>68</v>
      </c>
      <c r="P1344" s="385">
        <v>300</v>
      </c>
      <c r="Q1344" s="385">
        <v>3</v>
      </c>
      <c r="R1344" s="420">
        <f t="shared" si="581"/>
        <v>900</v>
      </c>
      <c r="S1344" s="385" t="s">
        <v>1915</v>
      </c>
      <c r="T1344" s="385"/>
      <c r="U1344" s="419">
        <f t="shared" si="578"/>
        <v>900</v>
      </c>
      <c r="V1344" s="419" t="str">
        <f t="shared" si="578"/>
        <v xml:space="preserve">  </v>
      </c>
      <c r="W1344" s="419"/>
      <c r="X1344" s="419"/>
      <c r="Y1344" s="379"/>
      <c r="Z1344" s="385"/>
      <c r="AA1344" s="385"/>
      <c r="AB1344" s="385"/>
      <c r="AC1344" s="385"/>
      <c r="AD1344" s="385"/>
      <c r="AE1344" s="385"/>
      <c r="AF1344" s="385"/>
      <c r="AG1344" s="385"/>
      <c r="AH1344" s="379" t="str">
        <f t="shared" si="579"/>
        <v xml:space="preserve">  </v>
      </c>
      <c r="AI1344" s="420">
        <f t="shared" si="584"/>
        <v>900</v>
      </c>
      <c r="AJ1344" s="420"/>
      <c r="AK1344" s="385">
        <v>125</v>
      </c>
      <c r="AL1344" s="420">
        <f t="shared" si="580"/>
        <v>900</v>
      </c>
      <c r="AM1344" s="432">
        <v>18</v>
      </c>
      <c r="AN1344" s="433">
        <v>44986</v>
      </c>
    </row>
    <row r="1345" spans="1:40" s="434" customFormat="1" ht="84.9" customHeight="1">
      <c r="A1345" s="384">
        <v>69</v>
      </c>
      <c r="B1345" s="385">
        <v>691</v>
      </c>
      <c r="C1345" s="385" t="s">
        <v>1</v>
      </c>
      <c r="D1345" s="386" t="s">
        <v>2909</v>
      </c>
      <c r="E1345" s="387">
        <v>44985</v>
      </c>
      <c r="F1345" s="385" t="s">
        <v>38</v>
      </c>
      <c r="G1345" s="385">
        <v>104</v>
      </c>
      <c r="H1345" s="388"/>
      <c r="I1345" s="389">
        <v>45014</v>
      </c>
      <c r="J1345" s="399">
        <v>1858</v>
      </c>
      <c r="K1345" s="386">
        <v>10420349331</v>
      </c>
      <c r="L1345" s="386" t="s">
        <v>3602</v>
      </c>
      <c r="M1345" s="216"/>
      <c r="N1345" s="386" t="s">
        <v>3611</v>
      </c>
      <c r="O1345" s="385" t="s">
        <v>68</v>
      </c>
      <c r="P1345" s="385">
        <v>100</v>
      </c>
      <c r="Q1345" s="385">
        <v>6.4</v>
      </c>
      <c r="R1345" s="420">
        <f t="shared" si="581"/>
        <v>640</v>
      </c>
      <c r="S1345" s="385" t="s">
        <v>1915</v>
      </c>
      <c r="T1345" s="385"/>
      <c r="U1345" s="419">
        <f t="shared" si="578"/>
        <v>640</v>
      </c>
      <c r="V1345" s="419" t="str">
        <f t="shared" si="578"/>
        <v xml:space="preserve">  </v>
      </c>
      <c r="W1345" s="419"/>
      <c r="X1345" s="419"/>
      <c r="Y1345" s="379"/>
      <c r="Z1345" s="385"/>
      <c r="AA1345" s="385"/>
      <c r="AB1345" s="385"/>
      <c r="AC1345" s="385"/>
      <c r="AD1345" s="385"/>
      <c r="AE1345" s="385"/>
      <c r="AF1345" s="385"/>
      <c r="AG1345" s="385"/>
      <c r="AH1345" s="379" t="str">
        <f t="shared" si="579"/>
        <v xml:space="preserve">  </v>
      </c>
      <c r="AI1345" s="420">
        <f t="shared" si="584"/>
        <v>640</v>
      </c>
      <c r="AJ1345" s="420"/>
      <c r="AK1345" s="385">
        <v>125</v>
      </c>
      <c r="AL1345" s="420">
        <f t="shared" si="580"/>
        <v>640</v>
      </c>
      <c r="AM1345" s="432">
        <v>18</v>
      </c>
      <c r="AN1345" s="433">
        <v>44986</v>
      </c>
    </row>
    <row r="1346" spans="1:40" s="434" customFormat="1" ht="84.9" customHeight="1">
      <c r="A1346" s="384">
        <v>70</v>
      </c>
      <c r="B1346" s="385">
        <v>691</v>
      </c>
      <c r="C1346" s="385" t="s">
        <v>1</v>
      </c>
      <c r="D1346" s="386" t="s">
        <v>2909</v>
      </c>
      <c r="E1346" s="387">
        <v>44985</v>
      </c>
      <c r="F1346" s="385" t="s">
        <v>38</v>
      </c>
      <c r="G1346" s="385">
        <v>104</v>
      </c>
      <c r="H1346" s="388"/>
      <c r="I1346" s="389">
        <v>45014</v>
      </c>
      <c r="J1346" s="399">
        <v>1858</v>
      </c>
      <c r="K1346" s="386">
        <v>10420349331</v>
      </c>
      <c r="L1346" s="386" t="s">
        <v>3602</v>
      </c>
      <c r="M1346" s="216"/>
      <c r="N1346" s="386" t="s">
        <v>3612</v>
      </c>
      <c r="O1346" s="385" t="s">
        <v>68</v>
      </c>
      <c r="P1346" s="385">
        <v>100</v>
      </c>
      <c r="Q1346" s="385">
        <v>29</v>
      </c>
      <c r="R1346" s="420">
        <f t="shared" si="581"/>
        <v>2900</v>
      </c>
      <c r="S1346" s="385" t="s">
        <v>1915</v>
      </c>
      <c r="T1346" s="385"/>
      <c r="U1346" s="419">
        <f t="shared" si="578"/>
        <v>2900</v>
      </c>
      <c r="V1346" s="419" t="str">
        <f t="shared" si="578"/>
        <v xml:space="preserve">  </v>
      </c>
      <c r="W1346" s="419"/>
      <c r="X1346" s="419"/>
      <c r="Y1346" s="379"/>
      <c r="Z1346" s="385"/>
      <c r="AA1346" s="385"/>
      <c r="AB1346" s="385"/>
      <c r="AC1346" s="385"/>
      <c r="AD1346" s="385"/>
      <c r="AE1346" s="385"/>
      <c r="AF1346" s="385"/>
      <c r="AG1346" s="385"/>
      <c r="AH1346" s="379" t="str">
        <f t="shared" si="579"/>
        <v xml:space="preserve">  </v>
      </c>
      <c r="AI1346" s="420">
        <f t="shared" si="584"/>
        <v>2900</v>
      </c>
      <c r="AJ1346" s="420"/>
      <c r="AK1346" s="385">
        <v>125</v>
      </c>
      <c r="AL1346" s="420">
        <f t="shared" si="580"/>
        <v>2900</v>
      </c>
      <c r="AM1346" s="432">
        <v>18</v>
      </c>
      <c r="AN1346" s="433">
        <v>44986</v>
      </c>
    </row>
    <row r="1347" spans="1:40" s="434" customFormat="1" ht="84.9" customHeight="1">
      <c r="A1347" s="384">
        <v>71</v>
      </c>
      <c r="B1347" s="385">
        <v>691</v>
      </c>
      <c r="C1347" s="385" t="s">
        <v>1</v>
      </c>
      <c r="D1347" s="386" t="s">
        <v>2909</v>
      </c>
      <c r="E1347" s="387">
        <v>44985</v>
      </c>
      <c r="F1347" s="385" t="s">
        <v>38</v>
      </c>
      <c r="G1347" s="385">
        <v>104</v>
      </c>
      <c r="H1347" s="388"/>
      <c r="I1347" s="389">
        <v>45014</v>
      </c>
      <c r="J1347" s="399">
        <v>1858</v>
      </c>
      <c r="K1347" s="386">
        <v>10420349331</v>
      </c>
      <c r="L1347" s="386" t="s">
        <v>3602</v>
      </c>
      <c r="M1347" s="216"/>
      <c r="N1347" s="386" t="s">
        <v>3613</v>
      </c>
      <c r="O1347" s="385" t="s">
        <v>68</v>
      </c>
      <c r="P1347" s="385">
        <v>20</v>
      </c>
      <c r="Q1347" s="385">
        <v>15</v>
      </c>
      <c r="R1347" s="420">
        <f t="shared" si="581"/>
        <v>300</v>
      </c>
      <c r="S1347" s="385" t="s">
        <v>1915</v>
      </c>
      <c r="T1347" s="385"/>
      <c r="U1347" s="419">
        <f t="shared" si="578"/>
        <v>300</v>
      </c>
      <c r="V1347" s="419" t="str">
        <f t="shared" si="578"/>
        <v xml:space="preserve">  </v>
      </c>
      <c r="W1347" s="419"/>
      <c r="X1347" s="419"/>
      <c r="Y1347" s="379"/>
      <c r="Z1347" s="385"/>
      <c r="AA1347" s="385"/>
      <c r="AB1347" s="385"/>
      <c r="AC1347" s="385"/>
      <c r="AD1347" s="385"/>
      <c r="AE1347" s="385"/>
      <c r="AF1347" s="385"/>
      <c r="AG1347" s="385"/>
      <c r="AH1347" s="379" t="str">
        <f t="shared" si="579"/>
        <v xml:space="preserve">  </v>
      </c>
      <c r="AI1347" s="420">
        <f t="shared" si="584"/>
        <v>300</v>
      </c>
      <c r="AJ1347" s="420"/>
      <c r="AK1347" s="385">
        <v>125</v>
      </c>
      <c r="AL1347" s="420">
        <f t="shared" si="580"/>
        <v>300</v>
      </c>
      <c r="AM1347" s="432">
        <v>18</v>
      </c>
      <c r="AN1347" s="433">
        <v>44986</v>
      </c>
    </row>
    <row r="1348" spans="1:40" s="434" customFormat="1" ht="84.9" customHeight="1">
      <c r="A1348" s="384">
        <v>72</v>
      </c>
      <c r="B1348" s="385">
        <v>691</v>
      </c>
      <c r="C1348" s="385" t="s">
        <v>1</v>
      </c>
      <c r="D1348" s="386" t="s">
        <v>2909</v>
      </c>
      <c r="E1348" s="387">
        <v>44985</v>
      </c>
      <c r="F1348" s="385" t="s">
        <v>38</v>
      </c>
      <c r="G1348" s="385">
        <v>104</v>
      </c>
      <c r="H1348" s="388"/>
      <c r="I1348" s="389">
        <v>45014</v>
      </c>
      <c r="J1348" s="399">
        <v>1858</v>
      </c>
      <c r="K1348" s="386">
        <v>10420349331</v>
      </c>
      <c r="L1348" s="386" t="s">
        <v>3602</v>
      </c>
      <c r="M1348" s="216"/>
      <c r="N1348" s="386" t="s">
        <v>3614</v>
      </c>
      <c r="O1348" s="385" t="s">
        <v>68</v>
      </c>
      <c r="P1348" s="385">
        <v>20</v>
      </c>
      <c r="Q1348" s="385">
        <v>34</v>
      </c>
      <c r="R1348" s="420">
        <f t="shared" si="581"/>
        <v>680</v>
      </c>
      <c r="S1348" s="385" t="s">
        <v>1915</v>
      </c>
      <c r="T1348" s="385"/>
      <c r="U1348" s="419">
        <f t="shared" si="578"/>
        <v>680</v>
      </c>
      <c r="V1348" s="419" t="str">
        <f t="shared" si="578"/>
        <v xml:space="preserve">  </v>
      </c>
      <c r="W1348" s="419"/>
      <c r="X1348" s="419"/>
      <c r="Y1348" s="379"/>
      <c r="Z1348" s="385"/>
      <c r="AA1348" s="385"/>
      <c r="AB1348" s="385"/>
      <c r="AC1348" s="385"/>
      <c r="AD1348" s="385"/>
      <c r="AE1348" s="385"/>
      <c r="AF1348" s="385"/>
      <c r="AG1348" s="385"/>
      <c r="AH1348" s="379" t="str">
        <f t="shared" si="579"/>
        <v xml:space="preserve">  </v>
      </c>
      <c r="AI1348" s="420">
        <f t="shared" si="584"/>
        <v>680</v>
      </c>
      <c r="AJ1348" s="420"/>
      <c r="AK1348" s="385">
        <v>125</v>
      </c>
      <c r="AL1348" s="420">
        <f t="shared" si="580"/>
        <v>680</v>
      </c>
      <c r="AM1348" s="432">
        <v>18</v>
      </c>
      <c r="AN1348" s="433">
        <v>44986</v>
      </c>
    </row>
    <row r="1349" spans="1:40" s="434" customFormat="1" ht="84.9" customHeight="1">
      <c r="A1349" s="384">
        <v>73</v>
      </c>
      <c r="B1349" s="385">
        <v>691</v>
      </c>
      <c r="C1349" s="385" t="s">
        <v>1</v>
      </c>
      <c r="D1349" s="386" t="s">
        <v>2909</v>
      </c>
      <c r="E1349" s="387">
        <v>44985</v>
      </c>
      <c r="F1349" s="385" t="s">
        <v>38</v>
      </c>
      <c r="G1349" s="385">
        <v>104</v>
      </c>
      <c r="H1349" s="388"/>
      <c r="I1349" s="389">
        <v>45014</v>
      </c>
      <c r="J1349" s="399">
        <v>1858</v>
      </c>
      <c r="K1349" s="386">
        <v>10420349331</v>
      </c>
      <c r="L1349" s="386" t="s">
        <v>3602</v>
      </c>
      <c r="M1349" s="216"/>
      <c r="N1349" s="386" t="s">
        <v>3615</v>
      </c>
      <c r="O1349" s="385" t="s">
        <v>68</v>
      </c>
      <c r="P1349" s="385">
        <v>200</v>
      </c>
      <c r="Q1349" s="385">
        <v>1.1000000000000001</v>
      </c>
      <c r="R1349" s="420">
        <f t="shared" si="581"/>
        <v>220.00000000000003</v>
      </c>
      <c r="S1349" s="385" t="s">
        <v>1915</v>
      </c>
      <c r="T1349" s="385"/>
      <c r="U1349" s="419">
        <f t="shared" si="578"/>
        <v>220.00000000000003</v>
      </c>
      <c r="V1349" s="419" t="str">
        <f t="shared" si="578"/>
        <v xml:space="preserve">  </v>
      </c>
      <c r="W1349" s="419"/>
      <c r="X1349" s="419"/>
      <c r="Y1349" s="379"/>
      <c r="Z1349" s="385"/>
      <c r="AA1349" s="385"/>
      <c r="AB1349" s="385"/>
      <c r="AC1349" s="385"/>
      <c r="AD1349" s="385"/>
      <c r="AE1349" s="385"/>
      <c r="AF1349" s="385"/>
      <c r="AG1349" s="385"/>
      <c r="AH1349" s="379" t="str">
        <f t="shared" si="579"/>
        <v xml:space="preserve">  </v>
      </c>
      <c r="AI1349" s="420">
        <f t="shared" si="584"/>
        <v>220.00000000000003</v>
      </c>
      <c r="AJ1349" s="420"/>
      <c r="AK1349" s="385">
        <v>125</v>
      </c>
      <c r="AL1349" s="420">
        <f t="shared" si="580"/>
        <v>220.00000000000003</v>
      </c>
      <c r="AM1349" s="432">
        <v>18</v>
      </c>
      <c r="AN1349" s="433">
        <v>44986</v>
      </c>
    </row>
    <row r="1350" spans="1:40" s="434" customFormat="1" ht="84.9" customHeight="1">
      <c r="A1350" s="384">
        <v>74</v>
      </c>
      <c r="B1350" s="385">
        <v>691</v>
      </c>
      <c r="C1350" s="385" t="s">
        <v>1</v>
      </c>
      <c r="D1350" s="386" t="s">
        <v>2909</v>
      </c>
      <c r="E1350" s="387">
        <v>44985</v>
      </c>
      <c r="F1350" s="385" t="s">
        <v>38</v>
      </c>
      <c r="G1350" s="385">
        <v>104</v>
      </c>
      <c r="H1350" s="388"/>
      <c r="I1350" s="389">
        <v>45014</v>
      </c>
      <c r="J1350" s="399">
        <v>1858</v>
      </c>
      <c r="K1350" s="386">
        <v>10420349331</v>
      </c>
      <c r="L1350" s="386" t="s">
        <v>3602</v>
      </c>
      <c r="M1350" s="216"/>
      <c r="N1350" s="386" t="s">
        <v>3616</v>
      </c>
      <c r="O1350" s="385" t="s">
        <v>61</v>
      </c>
      <c r="P1350" s="385">
        <v>130</v>
      </c>
      <c r="Q1350" s="385">
        <v>69</v>
      </c>
      <c r="R1350" s="420">
        <f t="shared" si="581"/>
        <v>8970</v>
      </c>
      <c r="S1350" s="385" t="s">
        <v>1915</v>
      </c>
      <c r="T1350" s="385"/>
      <c r="U1350" s="419">
        <f t="shared" si="578"/>
        <v>8970</v>
      </c>
      <c r="V1350" s="419" t="str">
        <f t="shared" si="578"/>
        <v xml:space="preserve">  </v>
      </c>
      <c r="W1350" s="419"/>
      <c r="X1350" s="419"/>
      <c r="Y1350" s="379"/>
      <c r="Z1350" s="385"/>
      <c r="AA1350" s="385"/>
      <c r="AB1350" s="385"/>
      <c r="AC1350" s="385"/>
      <c r="AD1350" s="385"/>
      <c r="AE1350" s="385"/>
      <c r="AF1350" s="385"/>
      <c r="AG1350" s="385"/>
      <c r="AH1350" s="379" t="str">
        <f t="shared" si="579"/>
        <v xml:space="preserve">  </v>
      </c>
      <c r="AI1350" s="420">
        <f t="shared" si="584"/>
        <v>8970</v>
      </c>
      <c r="AJ1350" s="420"/>
      <c r="AK1350" s="385">
        <v>125</v>
      </c>
      <c r="AL1350" s="420">
        <f t="shared" si="580"/>
        <v>8970</v>
      </c>
      <c r="AM1350" s="432">
        <v>18</v>
      </c>
      <c r="AN1350" s="433">
        <v>44986</v>
      </c>
    </row>
    <row r="1351" spans="1:40" s="434" customFormat="1" ht="84.9" customHeight="1">
      <c r="A1351" s="384">
        <v>75</v>
      </c>
      <c r="B1351" s="385">
        <v>1011</v>
      </c>
      <c r="C1351" s="385" t="s">
        <v>1</v>
      </c>
      <c r="D1351" s="386" t="s">
        <v>2909</v>
      </c>
      <c r="E1351" s="387">
        <v>44999</v>
      </c>
      <c r="F1351" s="385" t="s">
        <v>38</v>
      </c>
      <c r="G1351" s="385">
        <v>190</v>
      </c>
      <c r="H1351" s="388"/>
      <c r="I1351" s="389">
        <v>45016</v>
      </c>
      <c r="J1351" s="400">
        <v>2138</v>
      </c>
      <c r="K1351" s="386">
        <v>10310361360</v>
      </c>
      <c r="L1351" s="386" t="s">
        <v>3617</v>
      </c>
      <c r="M1351" s="216"/>
      <c r="N1351" s="386" t="s">
        <v>3618</v>
      </c>
      <c r="O1351" s="385" t="s">
        <v>39</v>
      </c>
      <c r="P1351" s="385">
        <v>60</v>
      </c>
      <c r="Q1351" s="385">
        <v>23.245999999999999</v>
      </c>
      <c r="R1351" s="420">
        <f t="shared" si="581"/>
        <v>1394.76</v>
      </c>
      <c r="S1351" s="385" t="s">
        <v>1915</v>
      </c>
      <c r="T1351" s="385"/>
      <c r="U1351" s="419">
        <f t="shared" si="578"/>
        <v>1394.76</v>
      </c>
      <c r="V1351" s="419" t="str">
        <f t="shared" si="578"/>
        <v xml:space="preserve">  </v>
      </c>
      <c r="W1351" s="419"/>
      <c r="X1351" s="419"/>
      <c r="Y1351" s="379"/>
      <c r="Z1351" s="385"/>
      <c r="AA1351" s="385"/>
      <c r="AB1351" s="385"/>
      <c r="AC1351" s="385"/>
      <c r="AD1351" s="385"/>
      <c r="AE1351" s="385"/>
      <c r="AF1351" s="385"/>
      <c r="AG1351" s="385"/>
      <c r="AH1351" s="379" t="str">
        <f t="shared" si="579"/>
        <v xml:space="preserve">  </v>
      </c>
      <c r="AI1351" s="420">
        <f t="shared" si="584"/>
        <v>1394.76</v>
      </c>
      <c r="AJ1351" s="420"/>
      <c r="AK1351" s="385">
        <v>187</v>
      </c>
      <c r="AL1351" s="420">
        <f t="shared" si="580"/>
        <v>1394.76</v>
      </c>
      <c r="AM1351" s="432">
        <v>18</v>
      </c>
      <c r="AN1351" s="433">
        <v>44986</v>
      </c>
    </row>
    <row r="1352" spans="1:40" s="434" customFormat="1" ht="84.9" customHeight="1">
      <c r="A1352" s="384">
        <v>76</v>
      </c>
      <c r="B1352" s="385">
        <v>1158</v>
      </c>
      <c r="C1352" s="385" t="s">
        <v>1</v>
      </c>
      <c r="D1352" s="386" t="s">
        <v>2909</v>
      </c>
      <c r="E1352" s="387">
        <v>45005</v>
      </c>
      <c r="F1352" s="385" t="s">
        <v>38</v>
      </c>
      <c r="G1352" s="385">
        <v>225</v>
      </c>
      <c r="H1352" s="388"/>
      <c r="I1352" s="389">
        <v>45030</v>
      </c>
      <c r="J1352" s="400">
        <v>2575</v>
      </c>
      <c r="K1352" s="386">
        <v>20526944934</v>
      </c>
      <c r="L1352" s="386" t="s">
        <v>3619</v>
      </c>
      <c r="M1352" s="216"/>
      <c r="N1352" s="386" t="s">
        <v>3620</v>
      </c>
      <c r="O1352" s="385" t="s">
        <v>39</v>
      </c>
      <c r="P1352" s="385">
        <v>1100</v>
      </c>
      <c r="Q1352" s="385">
        <v>28.1</v>
      </c>
      <c r="R1352" s="420">
        <f t="shared" si="581"/>
        <v>30910</v>
      </c>
      <c r="S1352" s="385" t="s">
        <v>1915</v>
      </c>
      <c r="T1352" s="385"/>
      <c r="U1352" s="419">
        <f t="shared" si="578"/>
        <v>30910</v>
      </c>
      <c r="V1352" s="419"/>
      <c r="W1352" s="419"/>
      <c r="X1352" s="419"/>
      <c r="Y1352" s="379"/>
      <c r="Z1352" s="385"/>
      <c r="AA1352" s="385"/>
      <c r="AB1352" s="385"/>
      <c r="AC1352" s="385"/>
      <c r="AD1352" s="385"/>
      <c r="AE1352" s="385"/>
      <c r="AF1352" s="385"/>
      <c r="AG1352" s="385"/>
      <c r="AH1352" s="379"/>
      <c r="AI1352" s="420">
        <f t="shared" si="584"/>
        <v>30910</v>
      </c>
      <c r="AJ1352" s="420"/>
      <c r="AK1352" s="385">
        <v>205</v>
      </c>
      <c r="AL1352" s="420">
        <f t="shared" si="580"/>
        <v>30910</v>
      </c>
      <c r="AM1352" s="432">
        <v>18</v>
      </c>
      <c r="AN1352" s="433">
        <v>44986</v>
      </c>
    </row>
    <row r="1353" spans="1:40" s="434" customFormat="1" ht="84.9" customHeight="1">
      <c r="A1353" s="384">
        <v>77</v>
      </c>
      <c r="B1353" s="401">
        <v>1116</v>
      </c>
      <c r="C1353" s="385" t="s">
        <v>1</v>
      </c>
      <c r="D1353" s="386" t="s">
        <v>2909</v>
      </c>
      <c r="E1353" s="387">
        <v>45006</v>
      </c>
      <c r="F1353" s="385" t="s">
        <v>38</v>
      </c>
      <c r="G1353" s="385">
        <v>228</v>
      </c>
      <c r="H1353" s="388"/>
      <c r="I1353" s="389">
        <v>45016</v>
      </c>
      <c r="J1353" s="400">
        <v>2162</v>
      </c>
      <c r="K1353" s="386">
        <v>20605334751</v>
      </c>
      <c r="L1353" s="386" t="s">
        <v>3621</v>
      </c>
      <c r="M1353" s="216"/>
      <c r="N1353" s="386" t="s">
        <v>3622</v>
      </c>
      <c r="O1353" s="385" t="s">
        <v>39</v>
      </c>
      <c r="P1353" s="385">
        <v>8</v>
      </c>
      <c r="Q1353" s="385">
        <v>280.99374999999998</v>
      </c>
      <c r="R1353" s="420">
        <f t="shared" si="581"/>
        <v>2247.9499999999998</v>
      </c>
      <c r="S1353" s="385" t="s">
        <v>1915</v>
      </c>
      <c r="T1353" s="385"/>
      <c r="U1353" s="419">
        <f t="shared" si="578"/>
        <v>2247.9499999999998</v>
      </c>
      <c r="V1353" s="419" t="str">
        <f t="shared" si="578"/>
        <v xml:space="preserve">  </v>
      </c>
      <c r="W1353" s="419"/>
      <c r="X1353" s="419"/>
      <c r="Y1353" s="379"/>
      <c r="Z1353" s="385"/>
      <c r="AA1353" s="385"/>
      <c r="AB1353" s="385"/>
      <c r="AC1353" s="385"/>
      <c r="AD1353" s="385"/>
      <c r="AE1353" s="385"/>
      <c r="AF1353" s="385"/>
      <c r="AG1353" s="385"/>
      <c r="AH1353" s="379" t="str">
        <f t="shared" si="579"/>
        <v xml:space="preserve">  </v>
      </c>
      <c r="AI1353" s="420">
        <f t="shared" si="584"/>
        <v>2247.9499999999998</v>
      </c>
      <c r="AJ1353" s="420"/>
      <c r="AK1353" s="385">
        <v>207</v>
      </c>
      <c r="AL1353" s="420">
        <f t="shared" si="580"/>
        <v>2247.9499999999998</v>
      </c>
      <c r="AM1353" s="432">
        <v>18</v>
      </c>
      <c r="AN1353" s="433">
        <v>44986</v>
      </c>
    </row>
    <row r="1354" spans="1:40" s="434" customFormat="1" ht="84.9" customHeight="1">
      <c r="A1354" s="393">
        <v>78</v>
      </c>
      <c r="B1354" s="394"/>
      <c r="C1354" s="394" t="s">
        <v>2278</v>
      </c>
      <c r="D1354" s="395"/>
      <c r="E1354" s="394"/>
      <c r="F1354" s="394"/>
      <c r="G1354" s="394"/>
      <c r="H1354" s="394"/>
      <c r="I1354" s="397"/>
      <c r="J1354" s="396"/>
      <c r="K1354" s="395"/>
      <c r="L1354" s="397"/>
      <c r="M1354" s="354"/>
      <c r="N1354" s="397"/>
      <c r="O1354" s="422"/>
      <c r="P1354" s="422"/>
      <c r="Q1354" s="422"/>
      <c r="R1354" s="423">
        <f>SUM(R1301:R1353)</f>
        <v>112033.70999999999</v>
      </c>
      <c r="S1354" s="422"/>
      <c r="T1354" s="422"/>
      <c r="U1354" s="425" t="str">
        <f t="shared" si="578"/>
        <v xml:space="preserve">  </v>
      </c>
      <c r="V1354" s="422"/>
      <c r="W1354" s="422"/>
      <c r="X1354" s="422"/>
      <c r="Y1354" s="380"/>
      <c r="Z1354" s="422"/>
      <c r="AA1354" s="422"/>
      <c r="AB1354" s="422"/>
      <c r="AC1354" s="422"/>
      <c r="AD1354" s="422"/>
      <c r="AE1354" s="422"/>
      <c r="AF1354" s="422"/>
      <c r="AG1354" s="422"/>
      <c r="AH1354" s="381" t="str">
        <f t="shared" si="579"/>
        <v xml:space="preserve">  </v>
      </c>
      <c r="AI1354" s="422"/>
      <c r="AJ1354" s="422"/>
      <c r="AK1354" s="422"/>
      <c r="AL1354" s="423">
        <f t="shared" si="580"/>
        <v>0</v>
      </c>
      <c r="AM1354" s="435"/>
      <c r="AN1354" s="436">
        <v>44986</v>
      </c>
    </row>
    <row r="1355" spans="1:40" s="434" customFormat="1" ht="84.9" customHeight="1">
      <c r="A1355" s="384">
        <v>79</v>
      </c>
      <c r="B1355" s="385">
        <v>775</v>
      </c>
      <c r="C1355" s="385" t="s">
        <v>2</v>
      </c>
      <c r="D1355" s="386" t="s">
        <v>2934</v>
      </c>
      <c r="E1355" s="387">
        <v>44988</v>
      </c>
      <c r="F1355" s="385" t="s">
        <v>56</v>
      </c>
      <c r="G1355" s="385">
        <v>411</v>
      </c>
      <c r="H1355" s="385">
        <v>3500</v>
      </c>
      <c r="I1355" s="389">
        <v>45028</v>
      </c>
      <c r="J1355" s="402">
        <v>2468</v>
      </c>
      <c r="K1355" s="385">
        <v>10469564105</v>
      </c>
      <c r="L1355" s="386" t="s">
        <v>3623</v>
      </c>
      <c r="M1355" s="216"/>
      <c r="N1355" s="386" t="s">
        <v>3624</v>
      </c>
      <c r="O1355" s="385" t="s">
        <v>59</v>
      </c>
      <c r="P1355" s="385">
        <v>1</v>
      </c>
      <c r="Q1355" s="385">
        <v>5400</v>
      </c>
      <c r="R1355" s="420">
        <f t="shared" ref="R1355" si="585">P1355*Q1355</f>
        <v>5400</v>
      </c>
      <c r="S1355" s="385" t="s">
        <v>1916</v>
      </c>
      <c r="T1355" s="385"/>
      <c r="U1355" s="419" t="str">
        <f t="shared" si="578"/>
        <v xml:space="preserve">  </v>
      </c>
      <c r="V1355" s="419">
        <f t="shared" si="578"/>
        <v>5400</v>
      </c>
      <c r="W1355" s="419"/>
      <c r="X1355" s="419"/>
      <c r="Y1355" s="379"/>
      <c r="Z1355" s="385"/>
      <c r="AA1355" s="385"/>
      <c r="AB1355" s="385"/>
      <c r="AC1355" s="385"/>
      <c r="AD1355" s="385"/>
      <c r="AE1355" s="385"/>
      <c r="AF1355" s="385"/>
      <c r="AG1355" s="385"/>
      <c r="AH1355" s="379" t="str">
        <f t="shared" si="579"/>
        <v xml:space="preserve">  </v>
      </c>
      <c r="AI1355" s="420">
        <f>R1355</f>
        <v>5400</v>
      </c>
      <c r="AJ1355" s="420"/>
      <c r="AK1355" s="385"/>
      <c r="AL1355" s="420">
        <f t="shared" si="580"/>
        <v>5400</v>
      </c>
      <c r="AM1355" s="432">
        <v>18</v>
      </c>
      <c r="AN1355" s="433">
        <v>44986</v>
      </c>
    </row>
    <row r="1356" spans="1:40" s="434" customFormat="1" ht="84.9" customHeight="1">
      <c r="A1356" s="393">
        <v>80</v>
      </c>
      <c r="B1356" s="394"/>
      <c r="C1356" s="394" t="s">
        <v>2300</v>
      </c>
      <c r="D1356" s="395"/>
      <c r="E1356" s="394"/>
      <c r="F1356" s="394"/>
      <c r="G1356" s="394"/>
      <c r="H1356" s="394"/>
      <c r="I1356" s="397"/>
      <c r="J1356" s="396"/>
      <c r="K1356" s="395"/>
      <c r="L1356" s="397"/>
      <c r="M1356" s="354"/>
      <c r="N1356" s="397"/>
      <c r="O1356" s="422"/>
      <c r="P1356" s="422"/>
      <c r="Q1356" s="422"/>
      <c r="R1356" s="423">
        <f>SUM(R1355)</f>
        <v>5400</v>
      </c>
      <c r="S1356" s="422"/>
      <c r="T1356" s="422"/>
      <c r="U1356" s="425" t="str">
        <f t="shared" si="578"/>
        <v xml:space="preserve">  </v>
      </c>
      <c r="V1356" s="422"/>
      <c r="W1356" s="422"/>
      <c r="X1356" s="422"/>
      <c r="Y1356" s="380"/>
      <c r="Z1356" s="422"/>
      <c r="AA1356" s="422"/>
      <c r="AB1356" s="422"/>
      <c r="AC1356" s="422"/>
      <c r="AD1356" s="422"/>
      <c r="AE1356" s="422"/>
      <c r="AF1356" s="422"/>
      <c r="AG1356" s="422"/>
      <c r="AH1356" s="381" t="str">
        <f t="shared" si="579"/>
        <v xml:space="preserve">  </v>
      </c>
      <c r="AI1356" s="422"/>
      <c r="AJ1356" s="422"/>
      <c r="AK1356" s="422"/>
      <c r="AL1356" s="423">
        <f t="shared" si="580"/>
        <v>0</v>
      </c>
      <c r="AM1356" s="435"/>
      <c r="AN1356" s="436">
        <v>44986</v>
      </c>
    </row>
    <row r="1357" spans="1:40" s="434" customFormat="1" ht="84.9" customHeight="1">
      <c r="A1357" s="384">
        <v>81</v>
      </c>
      <c r="B1357" s="385">
        <v>874</v>
      </c>
      <c r="C1357" s="385" t="s">
        <v>0</v>
      </c>
      <c r="D1357" s="386" t="s">
        <v>12</v>
      </c>
      <c r="E1357" s="387">
        <v>44994</v>
      </c>
      <c r="F1357" s="385" t="s">
        <v>1924</v>
      </c>
      <c r="G1357" s="385">
        <v>78</v>
      </c>
      <c r="H1357" s="403"/>
      <c r="I1357" s="389">
        <v>44998</v>
      </c>
      <c r="J1357" s="390" t="s">
        <v>3701</v>
      </c>
      <c r="K1357" s="385"/>
      <c r="L1357" s="392" t="s">
        <v>32</v>
      </c>
      <c r="M1357" s="216"/>
      <c r="N1357" s="386" t="s">
        <v>3625</v>
      </c>
      <c r="O1357" s="385" t="s">
        <v>59</v>
      </c>
      <c r="P1357" s="385">
        <v>1</v>
      </c>
      <c r="Q1357" s="385">
        <v>28732.639999999999</v>
      </c>
      <c r="R1357" s="420">
        <f>P1357*Q1357</f>
        <v>28732.639999999999</v>
      </c>
      <c r="S1357" s="385" t="s">
        <v>1914</v>
      </c>
      <c r="T1357" s="419">
        <f>IF($S1357=T$15,$R1357,"  ")</f>
        <v>28732.639999999999</v>
      </c>
      <c r="U1357" s="419" t="str">
        <f>IF($S1357=U$15,$R1357,"  ")</f>
        <v xml:space="preserve">  </v>
      </c>
      <c r="V1357" s="419" t="str">
        <f t="shared" si="578"/>
        <v xml:space="preserve">  </v>
      </c>
      <c r="W1357" s="419"/>
      <c r="X1357" s="419"/>
      <c r="Y1357" s="379"/>
      <c r="Z1357" s="385"/>
      <c r="AA1357" s="385"/>
      <c r="AB1357" s="385"/>
      <c r="AC1357" s="385"/>
      <c r="AD1357" s="385"/>
      <c r="AE1357" s="385"/>
      <c r="AF1357" s="385"/>
      <c r="AG1357" s="385"/>
      <c r="AH1357" s="379" t="str">
        <f t="shared" si="579"/>
        <v xml:space="preserve">  </v>
      </c>
      <c r="AI1357" s="385"/>
      <c r="AJ1357" s="420">
        <f>R1357</f>
        <v>28732.639999999999</v>
      </c>
      <c r="AK1357" s="385"/>
      <c r="AL1357" s="420">
        <f>AJ1357:AJ1368</f>
        <v>28732.639999999999</v>
      </c>
      <c r="AM1357" s="432">
        <v>18</v>
      </c>
      <c r="AN1357" s="433">
        <v>44986</v>
      </c>
    </row>
    <row r="1358" spans="1:40" s="434" customFormat="1" ht="84.9" customHeight="1">
      <c r="A1358" s="384">
        <v>82</v>
      </c>
      <c r="B1358" s="385">
        <v>874</v>
      </c>
      <c r="C1358" s="385" t="s">
        <v>0</v>
      </c>
      <c r="D1358" s="386" t="s">
        <v>12</v>
      </c>
      <c r="E1358" s="387">
        <v>44994</v>
      </c>
      <c r="F1358" s="385" t="s">
        <v>1924</v>
      </c>
      <c r="G1358" s="385">
        <v>78</v>
      </c>
      <c r="H1358" s="403"/>
      <c r="I1358" s="389">
        <v>44998</v>
      </c>
      <c r="J1358" s="390" t="s">
        <v>3702</v>
      </c>
      <c r="K1358" s="385"/>
      <c r="L1358" s="392" t="s">
        <v>3671</v>
      </c>
      <c r="M1358" s="216"/>
      <c r="N1358" s="386" t="s">
        <v>3625</v>
      </c>
      <c r="O1358" s="385" t="s">
        <v>59</v>
      </c>
      <c r="P1358" s="385">
        <v>1</v>
      </c>
      <c r="Q1358" s="385">
        <v>2345.0500000000002</v>
      </c>
      <c r="R1358" s="420">
        <f t="shared" ref="R1358:R1368" si="586">P1358*Q1358</f>
        <v>2345.0500000000002</v>
      </c>
      <c r="S1358" s="385" t="s">
        <v>1914</v>
      </c>
      <c r="T1358" s="419">
        <f t="shared" ref="T1358:T1361" si="587">IF($S1358=T$15,$R1358,"  ")</f>
        <v>2345.0500000000002</v>
      </c>
      <c r="U1358" s="419"/>
      <c r="V1358" s="419"/>
      <c r="W1358" s="419"/>
      <c r="X1358" s="419"/>
      <c r="Y1358" s="379"/>
      <c r="Z1358" s="385"/>
      <c r="AA1358" s="385"/>
      <c r="AB1358" s="385"/>
      <c r="AC1358" s="385"/>
      <c r="AD1358" s="385"/>
      <c r="AE1358" s="385"/>
      <c r="AF1358" s="385"/>
      <c r="AG1358" s="385"/>
      <c r="AH1358" s="379"/>
      <c r="AI1358" s="385"/>
      <c r="AJ1358" s="420">
        <f t="shared" ref="AJ1358:AJ1361" si="588">R1358</f>
        <v>2345.0500000000002</v>
      </c>
      <c r="AK1358" s="385"/>
      <c r="AL1358" s="420">
        <f t="shared" ref="AL1358:AL1368" si="589">AJ1358:AJ1369</f>
        <v>2345.0500000000002</v>
      </c>
      <c r="AM1358" s="432">
        <v>18</v>
      </c>
      <c r="AN1358" s="433">
        <v>44986</v>
      </c>
    </row>
    <row r="1359" spans="1:40" s="434" customFormat="1" ht="84.9" customHeight="1">
      <c r="A1359" s="384">
        <v>83</v>
      </c>
      <c r="B1359" s="385">
        <v>874</v>
      </c>
      <c r="C1359" s="385" t="s">
        <v>0</v>
      </c>
      <c r="D1359" s="386" t="s">
        <v>12</v>
      </c>
      <c r="E1359" s="387">
        <v>44994</v>
      </c>
      <c r="F1359" s="385" t="s">
        <v>1924</v>
      </c>
      <c r="G1359" s="385">
        <v>78</v>
      </c>
      <c r="H1359" s="403"/>
      <c r="I1359" s="389">
        <v>44998</v>
      </c>
      <c r="J1359" s="390" t="s">
        <v>3703</v>
      </c>
      <c r="K1359" s="385"/>
      <c r="L1359" s="392" t="s">
        <v>93</v>
      </c>
      <c r="M1359" s="216"/>
      <c r="N1359" s="386" t="s">
        <v>3625</v>
      </c>
      <c r="O1359" s="385" t="s">
        <v>59</v>
      </c>
      <c r="P1359" s="385">
        <v>1</v>
      </c>
      <c r="Q1359" s="385">
        <v>2882.99</v>
      </c>
      <c r="R1359" s="420">
        <f t="shared" si="586"/>
        <v>2882.99</v>
      </c>
      <c r="S1359" s="385" t="s">
        <v>1914</v>
      </c>
      <c r="T1359" s="419">
        <f t="shared" si="587"/>
        <v>2882.99</v>
      </c>
      <c r="U1359" s="419"/>
      <c r="V1359" s="419"/>
      <c r="W1359" s="419"/>
      <c r="X1359" s="419"/>
      <c r="Y1359" s="379"/>
      <c r="Z1359" s="385"/>
      <c r="AA1359" s="385"/>
      <c r="AB1359" s="385"/>
      <c r="AC1359" s="385"/>
      <c r="AD1359" s="385"/>
      <c r="AE1359" s="385"/>
      <c r="AF1359" s="385"/>
      <c r="AG1359" s="385"/>
      <c r="AH1359" s="379"/>
      <c r="AI1359" s="385"/>
      <c r="AJ1359" s="420">
        <f t="shared" si="588"/>
        <v>2882.99</v>
      </c>
      <c r="AK1359" s="385"/>
      <c r="AL1359" s="420">
        <f t="shared" si="589"/>
        <v>2882.99</v>
      </c>
      <c r="AM1359" s="432">
        <v>18</v>
      </c>
      <c r="AN1359" s="433">
        <v>44986</v>
      </c>
    </row>
    <row r="1360" spans="1:40" s="434" customFormat="1" ht="84.9" customHeight="1">
      <c r="A1360" s="384">
        <v>84</v>
      </c>
      <c r="B1360" s="385">
        <v>874</v>
      </c>
      <c r="C1360" s="385" t="s">
        <v>0</v>
      </c>
      <c r="D1360" s="386" t="s">
        <v>12</v>
      </c>
      <c r="E1360" s="387">
        <v>44994</v>
      </c>
      <c r="F1360" s="385" t="s">
        <v>1924</v>
      </c>
      <c r="G1360" s="385">
        <v>78</v>
      </c>
      <c r="H1360" s="403"/>
      <c r="I1360" s="389">
        <v>44998</v>
      </c>
      <c r="J1360" s="390" t="s">
        <v>3704</v>
      </c>
      <c r="K1360" s="385"/>
      <c r="L1360" s="392" t="s">
        <v>93</v>
      </c>
      <c r="M1360" s="216"/>
      <c r="N1360" s="386" t="s">
        <v>3625</v>
      </c>
      <c r="O1360" s="385" t="s">
        <v>59</v>
      </c>
      <c r="P1360" s="385">
        <v>1</v>
      </c>
      <c r="Q1360" s="385">
        <v>1589.51</v>
      </c>
      <c r="R1360" s="420">
        <f t="shared" si="586"/>
        <v>1589.51</v>
      </c>
      <c r="S1360" s="385" t="s">
        <v>1914</v>
      </c>
      <c r="T1360" s="419">
        <f t="shared" si="587"/>
        <v>1589.51</v>
      </c>
      <c r="U1360" s="419"/>
      <c r="V1360" s="419"/>
      <c r="W1360" s="419"/>
      <c r="X1360" s="419"/>
      <c r="Y1360" s="379"/>
      <c r="Z1360" s="385"/>
      <c r="AA1360" s="385"/>
      <c r="AB1360" s="385"/>
      <c r="AC1360" s="385"/>
      <c r="AD1360" s="385"/>
      <c r="AE1360" s="385"/>
      <c r="AF1360" s="385"/>
      <c r="AG1360" s="385"/>
      <c r="AH1360" s="379"/>
      <c r="AI1360" s="385"/>
      <c r="AJ1360" s="420">
        <f t="shared" si="588"/>
        <v>1589.51</v>
      </c>
      <c r="AK1360" s="385"/>
      <c r="AL1360" s="420">
        <f t="shared" si="589"/>
        <v>1589.51</v>
      </c>
      <c r="AM1360" s="432">
        <v>18</v>
      </c>
      <c r="AN1360" s="433">
        <v>44986</v>
      </c>
    </row>
    <row r="1361" spans="1:40" s="434" customFormat="1" ht="84.9" customHeight="1">
      <c r="A1361" s="384">
        <v>85</v>
      </c>
      <c r="B1361" s="385">
        <v>874</v>
      </c>
      <c r="C1361" s="385" t="s">
        <v>0</v>
      </c>
      <c r="D1361" s="386" t="s">
        <v>12</v>
      </c>
      <c r="E1361" s="387">
        <v>44994</v>
      </c>
      <c r="F1361" s="385" t="s">
        <v>1924</v>
      </c>
      <c r="G1361" s="385">
        <v>78</v>
      </c>
      <c r="H1361" s="403"/>
      <c r="I1361" s="389">
        <v>44998</v>
      </c>
      <c r="J1361" s="390" t="s">
        <v>3705</v>
      </c>
      <c r="K1361" s="385"/>
      <c r="L1361" s="392" t="s">
        <v>93</v>
      </c>
      <c r="M1361" s="216"/>
      <c r="N1361" s="386" t="s">
        <v>3625</v>
      </c>
      <c r="O1361" s="385" t="s">
        <v>59</v>
      </c>
      <c r="P1361" s="385">
        <v>1</v>
      </c>
      <c r="Q1361" s="385">
        <v>274</v>
      </c>
      <c r="R1361" s="420">
        <f t="shared" si="586"/>
        <v>274</v>
      </c>
      <c r="S1361" s="385" t="s">
        <v>1914</v>
      </c>
      <c r="T1361" s="419">
        <f t="shared" si="587"/>
        <v>274</v>
      </c>
      <c r="U1361" s="419"/>
      <c r="V1361" s="419"/>
      <c r="W1361" s="419"/>
      <c r="X1361" s="419"/>
      <c r="Y1361" s="379"/>
      <c r="Z1361" s="385"/>
      <c r="AA1361" s="385"/>
      <c r="AB1361" s="385"/>
      <c r="AC1361" s="385"/>
      <c r="AD1361" s="385"/>
      <c r="AE1361" s="385"/>
      <c r="AF1361" s="385"/>
      <c r="AG1361" s="385"/>
      <c r="AH1361" s="379"/>
      <c r="AI1361" s="385"/>
      <c r="AJ1361" s="420">
        <f t="shared" si="588"/>
        <v>274</v>
      </c>
      <c r="AK1361" s="385"/>
      <c r="AL1361" s="420">
        <f t="shared" si="589"/>
        <v>274</v>
      </c>
      <c r="AM1361" s="432">
        <v>18</v>
      </c>
      <c r="AN1361" s="433">
        <v>44986</v>
      </c>
    </row>
    <row r="1362" spans="1:40" s="434" customFormat="1" ht="84.9" customHeight="1">
      <c r="A1362" s="384">
        <v>86</v>
      </c>
      <c r="B1362" s="392">
        <v>1277</v>
      </c>
      <c r="C1362" s="385" t="s">
        <v>0</v>
      </c>
      <c r="D1362" s="386" t="s">
        <v>12</v>
      </c>
      <c r="E1362" s="387">
        <v>45014</v>
      </c>
      <c r="F1362" s="385" t="s">
        <v>1924</v>
      </c>
      <c r="G1362" s="385">
        <v>130</v>
      </c>
      <c r="H1362" s="403"/>
      <c r="I1362" s="389">
        <v>45014</v>
      </c>
      <c r="J1362" s="390" t="s">
        <v>3706</v>
      </c>
      <c r="K1362" s="385"/>
      <c r="L1362" s="392" t="s">
        <v>32</v>
      </c>
      <c r="M1362" s="216"/>
      <c r="N1362" s="386" t="s">
        <v>3626</v>
      </c>
      <c r="O1362" s="385" t="s">
        <v>59</v>
      </c>
      <c r="P1362" s="385">
        <v>1</v>
      </c>
      <c r="Q1362" s="421">
        <v>33981.49</v>
      </c>
      <c r="R1362" s="420">
        <f t="shared" si="586"/>
        <v>33981.49</v>
      </c>
      <c r="S1362" s="385" t="s">
        <v>1914</v>
      </c>
      <c r="T1362" s="419">
        <f>IF($S1362=T$15,$R1362,"  ")</f>
        <v>33981.49</v>
      </c>
      <c r="U1362" s="419" t="str">
        <f t="shared" si="578"/>
        <v xml:space="preserve">  </v>
      </c>
      <c r="V1362" s="419" t="str">
        <f t="shared" si="578"/>
        <v xml:space="preserve">  </v>
      </c>
      <c r="W1362" s="419"/>
      <c r="X1362" s="419"/>
      <c r="Y1362" s="379"/>
      <c r="Z1362" s="385"/>
      <c r="AA1362" s="385"/>
      <c r="AB1362" s="385"/>
      <c r="AC1362" s="385"/>
      <c r="AD1362" s="385"/>
      <c r="AE1362" s="385"/>
      <c r="AF1362" s="385"/>
      <c r="AG1362" s="385"/>
      <c r="AH1362" s="379" t="str">
        <f t="shared" si="579"/>
        <v xml:space="preserve">  </v>
      </c>
      <c r="AI1362" s="385"/>
      <c r="AJ1362" s="420">
        <f>R1362</f>
        <v>33981.49</v>
      </c>
      <c r="AK1362" s="385"/>
      <c r="AL1362" s="420">
        <f t="shared" si="589"/>
        <v>33981.49</v>
      </c>
      <c r="AM1362" s="432">
        <v>18</v>
      </c>
      <c r="AN1362" s="433">
        <v>44986</v>
      </c>
    </row>
    <row r="1363" spans="1:40" s="434" customFormat="1" ht="84.9" customHeight="1">
      <c r="A1363" s="384">
        <v>87</v>
      </c>
      <c r="B1363" s="392">
        <v>1277</v>
      </c>
      <c r="C1363" s="385" t="s">
        <v>0</v>
      </c>
      <c r="D1363" s="386" t="s">
        <v>12</v>
      </c>
      <c r="E1363" s="387">
        <v>45014</v>
      </c>
      <c r="F1363" s="385" t="s">
        <v>1924</v>
      </c>
      <c r="G1363" s="385">
        <v>130</v>
      </c>
      <c r="H1363" s="403"/>
      <c r="I1363" s="389">
        <v>45015</v>
      </c>
      <c r="J1363" s="390" t="s">
        <v>3707</v>
      </c>
      <c r="K1363" s="385"/>
      <c r="L1363" s="392" t="s">
        <v>93</v>
      </c>
      <c r="M1363" s="216"/>
      <c r="N1363" s="386" t="s">
        <v>3626</v>
      </c>
      <c r="O1363" s="385" t="s">
        <v>59</v>
      </c>
      <c r="P1363" s="385">
        <v>1</v>
      </c>
      <c r="Q1363" s="421">
        <v>3514.9</v>
      </c>
      <c r="R1363" s="420">
        <f t="shared" si="586"/>
        <v>3514.9</v>
      </c>
      <c r="S1363" s="385" t="s">
        <v>1914</v>
      </c>
      <c r="T1363" s="419">
        <f t="shared" ref="T1363:T1368" si="590">IF($S1363=T$15,$R1363,"  ")</f>
        <v>3514.9</v>
      </c>
      <c r="U1363" s="419"/>
      <c r="V1363" s="419"/>
      <c r="W1363" s="419"/>
      <c r="X1363" s="419"/>
      <c r="Y1363" s="379"/>
      <c r="Z1363" s="385"/>
      <c r="AA1363" s="385"/>
      <c r="AB1363" s="385"/>
      <c r="AC1363" s="385"/>
      <c r="AD1363" s="385"/>
      <c r="AE1363" s="385"/>
      <c r="AF1363" s="385"/>
      <c r="AG1363" s="385"/>
      <c r="AH1363" s="379"/>
      <c r="AI1363" s="385"/>
      <c r="AJ1363" s="420">
        <f t="shared" ref="AJ1363:AJ1401" si="591">R1363</f>
        <v>3514.9</v>
      </c>
      <c r="AK1363" s="385"/>
      <c r="AL1363" s="420">
        <f t="shared" si="589"/>
        <v>3514.9</v>
      </c>
      <c r="AM1363" s="432">
        <v>18</v>
      </c>
      <c r="AN1363" s="433">
        <v>44986</v>
      </c>
    </row>
    <row r="1364" spans="1:40" s="434" customFormat="1" ht="84.9" customHeight="1">
      <c r="A1364" s="384">
        <v>88</v>
      </c>
      <c r="B1364" s="392">
        <v>1277</v>
      </c>
      <c r="C1364" s="385" t="s">
        <v>0</v>
      </c>
      <c r="D1364" s="386" t="s">
        <v>12</v>
      </c>
      <c r="E1364" s="387">
        <v>45014</v>
      </c>
      <c r="F1364" s="385" t="s">
        <v>1924</v>
      </c>
      <c r="G1364" s="385">
        <v>130</v>
      </c>
      <c r="H1364" s="403"/>
      <c r="I1364" s="389">
        <v>45015</v>
      </c>
      <c r="J1364" s="390" t="s">
        <v>3708</v>
      </c>
      <c r="K1364" s="385"/>
      <c r="L1364" s="392" t="s">
        <v>93</v>
      </c>
      <c r="M1364" s="216"/>
      <c r="N1364" s="386" t="s">
        <v>3626</v>
      </c>
      <c r="O1364" s="385" t="s">
        <v>59</v>
      </c>
      <c r="P1364" s="385">
        <v>1</v>
      </c>
      <c r="Q1364" s="421">
        <v>2083.5100000000002</v>
      </c>
      <c r="R1364" s="420">
        <f t="shared" si="586"/>
        <v>2083.5100000000002</v>
      </c>
      <c r="S1364" s="385" t="s">
        <v>1914</v>
      </c>
      <c r="T1364" s="419">
        <f t="shared" si="590"/>
        <v>2083.5100000000002</v>
      </c>
      <c r="U1364" s="419"/>
      <c r="V1364" s="419"/>
      <c r="W1364" s="419"/>
      <c r="X1364" s="419"/>
      <c r="Y1364" s="379"/>
      <c r="Z1364" s="385"/>
      <c r="AA1364" s="385"/>
      <c r="AB1364" s="385"/>
      <c r="AC1364" s="385"/>
      <c r="AD1364" s="385"/>
      <c r="AE1364" s="385"/>
      <c r="AF1364" s="385"/>
      <c r="AG1364" s="385"/>
      <c r="AH1364" s="379"/>
      <c r="AI1364" s="385"/>
      <c r="AJ1364" s="420">
        <f t="shared" si="591"/>
        <v>2083.5100000000002</v>
      </c>
      <c r="AK1364" s="385"/>
      <c r="AL1364" s="420">
        <f t="shared" si="589"/>
        <v>2083.5100000000002</v>
      </c>
      <c r="AM1364" s="432">
        <v>18</v>
      </c>
      <c r="AN1364" s="433">
        <v>44986</v>
      </c>
    </row>
    <row r="1365" spans="1:40" s="434" customFormat="1" ht="84.9" customHeight="1">
      <c r="A1365" s="384">
        <v>89</v>
      </c>
      <c r="B1365" s="392">
        <v>1277</v>
      </c>
      <c r="C1365" s="385" t="s">
        <v>0</v>
      </c>
      <c r="D1365" s="386" t="s">
        <v>12</v>
      </c>
      <c r="E1365" s="387">
        <v>45014</v>
      </c>
      <c r="F1365" s="385" t="s">
        <v>1924</v>
      </c>
      <c r="G1365" s="385">
        <v>130</v>
      </c>
      <c r="H1365" s="403"/>
      <c r="I1365" s="389">
        <v>45015</v>
      </c>
      <c r="J1365" s="390" t="s">
        <v>3709</v>
      </c>
      <c r="K1365" s="385"/>
      <c r="L1365" s="392" t="s">
        <v>93</v>
      </c>
      <c r="M1365" s="216"/>
      <c r="N1365" s="386" t="s">
        <v>3626</v>
      </c>
      <c r="O1365" s="385" t="s">
        <v>59</v>
      </c>
      <c r="P1365" s="385">
        <v>1</v>
      </c>
      <c r="Q1365" s="421">
        <v>263</v>
      </c>
      <c r="R1365" s="420">
        <f t="shared" si="586"/>
        <v>263</v>
      </c>
      <c r="S1365" s="385" t="s">
        <v>1914</v>
      </c>
      <c r="T1365" s="419">
        <f t="shared" si="590"/>
        <v>263</v>
      </c>
      <c r="U1365" s="419"/>
      <c r="V1365" s="419"/>
      <c r="W1365" s="419"/>
      <c r="X1365" s="419"/>
      <c r="Y1365" s="379"/>
      <c r="Z1365" s="385"/>
      <c r="AA1365" s="385"/>
      <c r="AB1365" s="385"/>
      <c r="AC1365" s="385"/>
      <c r="AD1365" s="385"/>
      <c r="AE1365" s="385"/>
      <c r="AF1365" s="385"/>
      <c r="AG1365" s="385"/>
      <c r="AH1365" s="379"/>
      <c r="AI1365" s="385"/>
      <c r="AJ1365" s="420">
        <f t="shared" si="591"/>
        <v>263</v>
      </c>
      <c r="AK1365" s="385"/>
      <c r="AL1365" s="420">
        <f t="shared" si="589"/>
        <v>263</v>
      </c>
      <c r="AM1365" s="432">
        <v>18</v>
      </c>
      <c r="AN1365" s="433">
        <v>44986</v>
      </c>
    </row>
    <row r="1366" spans="1:40" s="434" customFormat="1" ht="84.9" customHeight="1">
      <c r="A1366" s="384">
        <v>90</v>
      </c>
      <c r="B1366" s="392">
        <v>1277</v>
      </c>
      <c r="C1366" s="385" t="s">
        <v>0</v>
      </c>
      <c r="D1366" s="386" t="s">
        <v>12</v>
      </c>
      <c r="E1366" s="387">
        <v>45014</v>
      </c>
      <c r="F1366" s="385" t="s">
        <v>1924</v>
      </c>
      <c r="G1366" s="385">
        <v>130</v>
      </c>
      <c r="H1366" s="403"/>
      <c r="I1366" s="389">
        <v>45015</v>
      </c>
      <c r="J1366" s="390" t="s">
        <v>3710</v>
      </c>
      <c r="K1366" s="385"/>
      <c r="L1366" s="392" t="s">
        <v>94</v>
      </c>
      <c r="M1366" s="216"/>
      <c r="N1366" s="386" t="s">
        <v>3626</v>
      </c>
      <c r="O1366" s="385" t="s">
        <v>59</v>
      </c>
      <c r="P1366" s="385">
        <v>1</v>
      </c>
      <c r="Q1366" s="421">
        <v>358.44</v>
      </c>
      <c r="R1366" s="420">
        <f t="shared" si="586"/>
        <v>358.44</v>
      </c>
      <c r="S1366" s="385" t="s">
        <v>1914</v>
      </c>
      <c r="T1366" s="419">
        <f t="shared" si="590"/>
        <v>358.44</v>
      </c>
      <c r="U1366" s="419"/>
      <c r="V1366" s="419"/>
      <c r="W1366" s="419"/>
      <c r="X1366" s="419"/>
      <c r="Y1366" s="379"/>
      <c r="Z1366" s="385"/>
      <c r="AA1366" s="385"/>
      <c r="AB1366" s="385"/>
      <c r="AC1366" s="385"/>
      <c r="AD1366" s="385"/>
      <c r="AE1366" s="385"/>
      <c r="AF1366" s="385"/>
      <c r="AG1366" s="385"/>
      <c r="AH1366" s="379"/>
      <c r="AI1366" s="385"/>
      <c r="AJ1366" s="420">
        <f t="shared" si="591"/>
        <v>358.44</v>
      </c>
      <c r="AK1366" s="385"/>
      <c r="AL1366" s="420">
        <f t="shared" si="589"/>
        <v>358.44</v>
      </c>
      <c r="AM1366" s="432">
        <v>18</v>
      </c>
      <c r="AN1366" s="433">
        <v>44986</v>
      </c>
    </row>
    <row r="1367" spans="1:40" s="434" customFormat="1" ht="84.9" customHeight="1">
      <c r="A1367" s="384">
        <v>91</v>
      </c>
      <c r="B1367" s="392">
        <v>1277</v>
      </c>
      <c r="C1367" s="385" t="s">
        <v>0</v>
      </c>
      <c r="D1367" s="386" t="s">
        <v>12</v>
      </c>
      <c r="E1367" s="387">
        <v>45014</v>
      </c>
      <c r="F1367" s="385" t="s">
        <v>1924</v>
      </c>
      <c r="G1367" s="385">
        <v>130</v>
      </c>
      <c r="H1367" s="403"/>
      <c r="I1367" s="389">
        <v>45015</v>
      </c>
      <c r="J1367" s="390" t="s">
        <v>3711</v>
      </c>
      <c r="K1367" s="385"/>
      <c r="L1367" s="392" t="s">
        <v>94</v>
      </c>
      <c r="M1367" s="216"/>
      <c r="N1367" s="386" t="s">
        <v>3626</v>
      </c>
      <c r="O1367" s="385" t="s">
        <v>59</v>
      </c>
      <c r="P1367" s="385">
        <v>1</v>
      </c>
      <c r="Q1367" s="421">
        <v>1716.8</v>
      </c>
      <c r="R1367" s="420">
        <f t="shared" si="586"/>
        <v>1716.8</v>
      </c>
      <c r="S1367" s="385" t="s">
        <v>1914</v>
      </c>
      <c r="T1367" s="419">
        <f t="shared" si="590"/>
        <v>1716.8</v>
      </c>
      <c r="U1367" s="419"/>
      <c r="V1367" s="419"/>
      <c r="W1367" s="419"/>
      <c r="X1367" s="419"/>
      <c r="Y1367" s="379"/>
      <c r="Z1367" s="385"/>
      <c r="AA1367" s="385"/>
      <c r="AB1367" s="385"/>
      <c r="AC1367" s="385"/>
      <c r="AD1367" s="385"/>
      <c r="AE1367" s="385"/>
      <c r="AF1367" s="385"/>
      <c r="AG1367" s="385"/>
      <c r="AH1367" s="379"/>
      <c r="AI1367" s="385"/>
      <c r="AJ1367" s="420">
        <f t="shared" si="591"/>
        <v>1716.8</v>
      </c>
      <c r="AK1367" s="385"/>
      <c r="AL1367" s="420">
        <f t="shared" si="589"/>
        <v>1716.8</v>
      </c>
      <c r="AM1367" s="432">
        <v>18</v>
      </c>
      <c r="AN1367" s="433">
        <v>44986</v>
      </c>
    </row>
    <row r="1368" spans="1:40" s="434" customFormat="1" ht="84.9" customHeight="1">
      <c r="A1368" s="384">
        <v>92</v>
      </c>
      <c r="B1368" s="392">
        <v>1277</v>
      </c>
      <c r="C1368" s="385" t="s">
        <v>0</v>
      </c>
      <c r="D1368" s="386" t="s">
        <v>12</v>
      </c>
      <c r="E1368" s="387">
        <v>45014</v>
      </c>
      <c r="F1368" s="385" t="s">
        <v>1924</v>
      </c>
      <c r="G1368" s="385">
        <v>130</v>
      </c>
      <c r="H1368" s="403"/>
      <c r="I1368" s="389">
        <v>45015</v>
      </c>
      <c r="J1368" s="390" t="s">
        <v>3712</v>
      </c>
      <c r="K1368" s="385"/>
      <c r="L1368" s="386" t="s">
        <v>94</v>
      </c>
      <c r="M1368" s="216"/>
      <c r="N1368" s="386" t="s">
        <v>3626</v>
      </c>
      <c r="O1368" s="385" t="s">
        <v>59</v>
      </c>
      <c r="P1368" s="385">
        <v>1</v>
      </c>
      <c r="Q1368" s="421">
        <v>651.20000000000005</v>
      </c>
      <c r="R1368" s="420">
        <f t="shared" si="586"/>
        <v>651.20000000000005</v>
      </c>
      <c r="S1368" s="385" t="s">
        <v>1914</v>
      </c>
      <c r="T1368" s="419">
        <f t="shared" si="590"/>
        <v>651.20000000000005</v>
      </c>
      <c r="U1368" s="419"/>
      <c r="V1368" s="419"/>
      <c r="W1368" s="419"/>
      <c r="X1368" s="419"/>
      <c r="Y1368" s="379"/>
      <c r="Z1368" s="385"/>
      <c r="AA1368" s="385"/>
      <c r="AB1368" s="385"/>
      <c r="AC1368" s="385"/>
      <c r="AD1368" s="385"/>
      <c r="AE1368" s="385"/>
      <c r="AF1368" s="385"/>
      <c r="AG1368" s="385"/>
      <c r="AH1368" s="379"/>
      <c r="AI1368" s="385"/>
      <c r="AJ1368" s="420">
        <f t="shared" si="591"/>
        <v>651.20000000000005</v>
      </c>
      <c r="AK1368" s="385"/>
      <c r="AL1368" s="420">
        <f t="shared" si="589"/>
        <v>651.20000000000005</v>
      </c>
      <c r="AM1368" s="432">
        <v>18</v>
      </c>
      <c r="AN1368" s="433">
        <v>44986</v>
      </c>
    </row>
    <row r="1369" spans="1:40" s="434" customFormat="1" ht="84.9" customHeight="1">
      <c r="A1369" s="393">
        <v>93</v>
      </c>
      <c r="B1369" s="394"/>
      <c r="C1369" s="395" t="s">
        <v>3627</v>
      </c>
      <c r="D1369" s="395"/>
      <c r="E1369" s="394"/>
      <c r="F1369" s="394"/>
      <c r="G1369" s="394"/>
      <c r="H1369" s="394"/>
      <c r="I1369" s="397"/>
      <c r="J1369" s="396"/>
      <c r="K1369" s="395"/>
      <c r="L1369" s="397"/>
      <c r="M1369" s="354"/>
      <c r="N1369" s="397"/>
      <c r="O1369" s="422"/>
      <c r="P1369" s="422"/>
      <c r="Q1369" s="422"/>
      <c r="R1369" s="423">
        <f>SUM(R1357:R1368)</f>
        <v>78393.529999999984</v>
      </c>
      <c r="S1369" s="422"/>
      <c r="T1369" s="422"/>
      <c r="U1369" s="425" t="str">
        <f t="shared" si="578"/>
        <v xml:space="preserve">  </v>
      </c>
      <c r="V1369" s="422"/>
      <c r="W1369" s="422"/>
      <c r="X1369" s="422"/>
      <c r="Y1369" s="380"/>
      <c r="Z1369" s="422"/>
      <c r="AA1369" s="422"/>
      <c r="AB1369" s="422"/>
      <c r="AC1369" s="422"/>
      <c r="AD1369" s="422"/>
      <c r="AE1369" s="422"/>
      <c r="AF1369" s="422"/>
      <c r="AG1369" s="422"/>
      <c r="AH1369" s="381" t="str">
        <f t="shared" si="579"/>
        <v xml:space="preserve">  </v>
      </c>
      <c r="AI1369" s="422"/>
      <c r="AJ1369" s="422"/>
      <c r="AK1369" s="422"/>
      <c r="AL1369" s="423">
        <f t="shared" ref="AL1369" si="592">AI1369</f>
        <v>0</v>
      </c>
      <c r="AM1369" s="435"/>
      <c r="AN1369" s="436">
        <v>44986</v>
      </c>
    </row>
    <row r="1370" spans="1:40" s="434" customFormat="1" ht="84.9" customHeight="1">
      <c r="A1370" s="384">
        <v>94</v>
      </c>
      <c r="B1370" s="385">
        <v>688</v>
      </c>
      <c r="C1370" s="385" t="s">
        <v>3628</v>
      </c>
      <c r="D1370" s="386" t="s">
        <v>2909</v>
      </c>
      <c r="E1370" s="387">
        <v>44979</v>
      </c>
      <c r="F1370" s="385" t="s">
        <v>38</v>
      </c>
      <c r="G1370" s="385">
        <v>82</v>
      </c>
      <c r="H1370" s="388"/>
      <c r="I1370" s="404">
        <v>45016</v>
      </c>
      <c r="J1370" s="398">
        <v>2159</v>
      </c>
      <c r="K1370" s="385">
        <v>20450599108</v>
      </c>
      <c r="L1370" s="386" t="s">
        <v>3629</v>
      </c>
      <c r="M1370" s="224">
        <v>1</v>
      </c>
      <c r="N1370" s="386" t="s">
        <v>63</v>
      </c>
      <c r="O1370" s="420" t="s">
        <v>68</v>
      </c>
      <c r="P1370" s="385">
        <v>1</v>
      </c>
      <c r="Q1370" s="421">
        <v>220</v>
      </c>
      <c r="R1370" s="420">
        <f t="shared" ref="R1370:R1390" si="593">P1370*Q1370</f>
        <v>220</v>
      </c>
      <c r="S1370" s="385" t="s">
        <v>1915</v>
      </c>
      <c r="T1370" s="385"/>
      <c r="U1370" s="419">
        <f t="shared" si="578"/>
        <v>220</v>
      </c>
      <c r="V1370" s="385"/>
      <c r="W1370" s="385"/>
      <c r="X1370" s="385"/>
      <c r="Y1370" s="377"/>
      <c r="Z1370" s="385"/>
      <c r="AA1370" s="385"/>
      <c r="AB1370" s="385"/>
      <c r="AC1370" s="385"/>
      <c r="AD1370" s="385"/>
      <c r="AE1370" s="385"/>
      <c r="AF1370" s="385"/>
      <c r="AG1370" s="385"/>
      <c r="AH1370" s="379" t="str">
        <f t="shared" si="579"/>
        <v xml:space="preserve">  </v>
      </c>
      <c r="AI1370" s="385"/>
      <c r="AJ1370" s="420">
        <f t="shared" si="591"/>
        <v>220</v>
      </c>
      <c r="AK1370" s="385"/>
      <c r="AL1370" s="420">
        <f>AJ1370</f>
        <v>220</v>
      </c>
      <c r="AM1370" s="432">
        <v>18</v>
      </c>
      <c r="AN1370" s="433">
        <v>44986</v>
      </c>
    </row>
    <row r="1371" spans="1:40" s="434" customFormat="1" ht="84.9" customHeight="1">
      <c r="A1371" s="384">
        <v>95</v>
      </c>
      <c r="B1371" s="385">
        <v>688</v>
      </c>
      <c r="C1371" s="385" t="s">
        <v>3628</v>
      </c>
      <c r="D1371" s="386"/>
      <c r="E1371" s="387">
        <v>44979</v>
      </c>
      <c r="F1371" s="385" t="s">
        <v>38</v>
      </c>
      <c r="G1371" s="385">
        <v>82</v>
      </c>
      <c r="H1371" s="388"/>
      <c r="I1371" s="404">
        <v>45016</v>
      </c>
      <c r="J1371" s="398">
        <v>2159</v>
      </c>
      <c r="K1371" s="385">
        <v>20450599108</v>
      </c>
      <c r="L1371" s="386" t="s">
        <v>3629</v>
      </c>
      <c r="M1371" s="224">
        <v>60</v>
      </c>
      <c r="N1371" s="386" t="s">
        <v>3630</v>
      </c>
      <c r="O1371" s="420" t="s">
        <v>68</v>
      </c>
      <c r="P1371" s="385">
        <v>60</v>
      </c>
      <c r="Q1371" s="421">
        <v>17</v>
      </c>
      <c r="R1371" s="420">
        <f t="shared" si="593"/>
        <v>1020</v>
      </c>
      <c r="S1371" s="385" t="s">
        <v>1915</v>
      </c>
      <c r="T1371" s="385"/>
      <c r="U1371" s="419">
        <f t="shared" si="578"/>
        <v>1020</v>
      </c>
      <c r="V1371" s="385"/>
      <c r="W1371" s="385"/>
      <c r="X1371" s="385"/>
      <c r="Y1371" s="377"/>
      <c r="Z1371" s="385"/>
      <c r="AA1371" s="385"/>
      <c r="AB1371" s="385"/>
      <c r="AC1371" s="385"/>
      <c r="AD1371" s="385"/>
      <c r="AE1371" s="385"/>
      <c r="AF1371" s="385"/>
      <c r="AG1371" s="385"/>
      <c r="AH1371" s="379" t="str">
        <f t="shared" si="579"/>
        <v xml:space="preserve">  </v>
      </c>
      <c r="AI1371" s="385"/>
      <c r="AJ1371" s="420">
        <f t="shared" si="591"/>
        <v>1020</v>
      </c>
      <c r="AK1371" s="385"/>
      <c r="AL1371" s="420">
        <f t="shared" ref="AL1371:AL1390" si="594">AJ1371</f>
        <v>1020</v>
      </c>
      <c r="AM1371" s="432">
        <v>18</v>
      </c>
      <c r="AN1371" s="433">
        <v>44986</v>
      </c>
    </row>
    <row r="1372" spans="1:40" s="434" customFormat="1" ht="84.9" customHeight="1">
      <c r="A1372" s="384">
        <v>96</v>
      </c>
      <c r="B1372" s="385">
        <v>688</v>
      </c>
      <c r="C1372" s="385" t="s">
        <v>3628</v>
      </c>
      <c r="D1372" s="386" t="s">
        <v>2909</v>
      </c>
      <c r="E1372" s="387">
        <v>44979</v>
      </c>
      <c r="F1372" s="385" t="s">
        <v>38</v>
      </c>
      <c r="G1372" s="385">
        <v>82</v>
      </c>
      <c r="H1372" s="388"/>
      <c r="I1372" s="404">
        <v>45017</v>
      </c>
      <c r="J1372" s="398">
        <v>2160</v>
      </c>
      <c r="K1372" s="385">
        <v>20450599108</v>
      </c>
      <c r="L1372" s="386" t="s">
        <v>3629</v>
      </c>
      <c r="M1372" s="224">
        <v>20</v>
      </c>
      <c r="N1372" s="386" t="s">
        <v>3631</v>
      </c>
      <c r="O1372" s="420" t="s">
        <v>68</v>
      </c>
      <c r="P1372" s="385">
        <v>20</v>
      </c>
      <c r="Q1372" s="421">
        <v>9</v>
      </c>
      <c r="R1372" s="420">
        <f t="shared" si="593"/>
        <v>180</v>
      </c>
      <c r="S1372" s="385" t="s">
        <v>1915</v>
      </c>
      <c r="T1372" s="385"/>
      <c r="U1372" s="419">
        <f t="shared" si="578"/>
        <v>180</v>
      </c>
      <c r="V1372" s="385"/>
      <c r="W1372" s="385"/>
      <c r="X1372" s="385"/>
      <c r="Y1372" s="377"/>
      <c r="Z1372" s="385"/>
      <c r="AA1372" s="385"/>
      <c r="AB1372" s="385"/>
      <c r="AC1372" s="385"/>
      <c r="AD1372" s="385"/>
      <c r="AE1372" s="385"/>
      <c r="AF1372" s="385"/>
      <c r="AG1372" s="385"/>
      <c r="AH1372" s="379" t="str">
        <f t="shared" si="579"/>
        <v xml:space="preserve">  </v>
      </c>
      <c r="AI1372" s="385"/>
      <c r="AJ1372" s="420">
        <f t="shared" si="591"/>
        <v>180</v>
      </c>
      <c r="AK1372" s="385"/>
      <c r="AL1372" s="420">
        <f t="shared" si="594"/>
        <v>180</v>
      </c>
      <c r="AM1372" s="432">
        <v>18</v>
      </c>
      <c r="AN1372" s="433">
        <v>44986</v>
      </c>
    </row>
    <row r="1373" spans="1:40" s="434" customFormat="1" ht="84.9" customHeight="1">
      <c r="A1373" s="384">
        <v>97</v>
      </c>
      <c r="B1373" s="385">
        <v>688</v>
      </c>
      <c r="C1373" s="385" t="s">
        <v>3628</v>
      </c>
      <c r="D1373" s="386" t="s">
        <v>2909</v>
      </c>
      <c r="E1373" s="387">
        <v>44979</v>
      </c>
      <c r="F1373" s="385" t="s">
        <v>38</v>
      </c>
      <c r="G1373" s="385">
        <v>82</v>
      </c>
      <c r="H1373" s="388"/>
      <c r="I1373" s="404">
        <v>45018</v>
      </c>
      <c r="J1373" s="398">
        <v>2161</v>
      </c>
      <c r="K1373" s="385">
        <v>20450599108</v>
      </c>
      <c r="L1373" s="386" t="s">
        <v>3629</v>
      </c>
      <c r="M1373" s="224">
        <v>80</v>
      </c>
      <c r="N1373" s="386" t="s">
        <v>3632</v>
      </c>
      <c r="O1373" s="420" t="s">
        <v>68</v>
      </c>
      <c r="P1373" s="385">
        <v>80</v>
      </c>
      <c r="Q1373" s="421">
        <v>24</v>
      </c>
      <c r="R1373" s="420">
        <f t="shared" si="593"/>
        <v>1920</v>
      </c>
      <c r="S1373" s="385" t="s">
        <v>1915</v>
      </c>
      <c r="T1373" s="385"/>
      <c r="U1373" s="419">
        <f t="shared" si="578"/>
        <v>1920</v>
      </c>
      <c r="V1373" s="385"/>
      <c r="W1373" s="385"/>
      <c r="X1373" s="385"/>
      <c r="Y1373" s="377"/>
      <c r="Z1373" s="385"/>
      <c r="AA1373" s="385"/>
      <c r="AB1373" s="419" t="str">
        <f t="shared" ref="AB1373" si="595">IF($S1373=AB$15,$R1373,"  ")</f>
        <v xml:space="preserve">  </v>
      </c>
      <c r="AC1373" s="385"/>
      <c r="AD1373" s="385"/>
      <c r="AE1373" s="385"/>
      <c r="AF1373" s="385"/>
      <c r="AG1373" s="385"/>
      <c r="AH1373" s="379" t="str">
        <f t="shared" si="579"/>
        <v xml:space="preserve">  </v>
      </c>
      <c r="AI1373" s="385"/>
      <c r="AJ1373" s="420">
        <f t="shared" si="591"/>
        <v>1920</v>
      </c>
      <c r="AK1373" s="385"/>
      <c r="AL1373" s="420">
        <f t="shared" si="594"/>
        <v>1920</v>
      </c>
      <c r="AM1373" s="432">
        <v>18</v>
      </c>
      <c r="AN1373" s="433">
        <v>44986</v>
      </c>
    </row>
    <row r="1374" spans="1:40" s="434" customFormat="1" ht="84.9" customHeight="1">
      <c r="A1374" s="384">
        <v>98</v>
      </c>
      <c r="B1374" s="385">
        <v>688</v>
      </c>
      <c r="C1374" s="385" t="s">
        <v>3628</v>
      </c>
      <c r="D1374" s="386" t="s">
        <v>2909</v>
      </c>
      <c r="E1374" s="387">
        <v>44979</v>
      </c>
      <c r="F1374" s="385" t="s">
        <v>38</v>
      </c>
      <c r="G1374" s="385">
        <v>82</v>
      </c>
      <c r="H1374" s="388"/>
      <c r="I1374" s="404">
        <v>45019</v>
      </c>
      <c r="J1374" s="398">
        <v>2162</v>
      </c>
      <c r="K1374" s="385">
        <v>20450599108</v>
      </c>
      <c r="L1374" s="386" t="s">
        <v>3629</v>
      </c>
      <c r="M1374" s="224">
        <v>30</v>
      </c>
      <c r="N1374" s="386" t="s">
        <v>3633</v>
      </c>
      <c r="O1374" s="420" t="s">
        <v>68</v>
      </c>
      <c r="P1374" s="385">
        <v>30</v>
      </c>
      <c r="Q1374" s="421">
        <v>9</v>
      </c>
      <c r="R1374" s="420">
        <f t="shared" si="593"/>
        <v>270</v>
      </c>
      <c r="S1374" s="385" t="s">
        <v>1915</v>
      </c>
      <c r="T1374" s="385"/>
      <c r="U1374" s="419">
        <f t="shared" si="578"/>
        <v>270</v>
      </c>
      <c r="V1374" s="385"/>
      <c r="W1374" s="385"/>
      <c r="X1374" s="385"/>
      <c r="Y1374" s="377"/>
      <c r="Z1374" s="385"/>
      <c r="AA1374" s="385"/>
      <c r="AB1374" s="385"/>
      <c r="AC1374" s="385"/>
      <c r="AD1374" s="385"/>
      <c r="AE1374" s="385"/>
      <c r="AF1374" s="385"/>
      <c r="AG1374" s="385"/>
      <c r="AH1374" s="379" t="str">
        <f t="shared" si="579"/>
        <v xml:space="preserve">  </v>
      </c>
      <c r="AI1374" s="385"/>
      <c r="AJ1374" s="420">
        <f t="shared" si="591"/>
        <v>270</v>
      </c>
      <c r="AK1374" s="385"/>
      <c r="AL1374" s="420">
        <f t="shared" si="594"/>
        <v>270</v>
      </c>
      <c r="AM1374" s="432">
        <v>18</v>
      </c>
      <c r="AN1374" s="433">
        <v>44986</v>
      </c>
    </row>
    <row r="1375" spans="1:40" s="434" customFormat="1" ht="84.9" customHeight="1">
      <c r="A1375" s="384">
        <v>99</v>
      </c>
      <c r="B1375" s="385">
        <v>506</v>
      </c>
      <c r="C1375" s="385" t="s">
        <v>3628</v>
      </c>
      <c r="D1375" s="386" t="s">
        <v>2909</v>
      </c>
      <c r="E1375" s="387">
        <v>44974</v>
      </c>
      <c r="F1375" s="385" t="s">
        <v>38</v>
      </c>
      <c r="G1375" s="385">
        <v>53</v>
      </c>
      <c r="H1375" s="388"/>
      <c r="I1375" s="404">
        <v>44995</v>
      </c>
      <c r="J1375" s="398">
        <v>1557</v>
      </c>
      <c r="K1375" s="385">
        <v>20528016481</v>
      </c>
      <c r="L1375" s="386" t="s">
        <v>3634</v>
      </c>
      <c r="M1375" s="224">
        <v>1</v>
      </c>
      <c r="N1375" s="386" t="s">
        <v>3635</v>
      </c>
      <c r="O1375" s="420" t="s">
        <v>68</v>
      </c>
      <c r="P1375" s="385">
        <v>1</v>
      </c>
      <c r="Q1375" s="421">
        <v>330</v>
      </c>
      <c r="R1375" s="420">
        <f t="shared" si="593"/>
        <v>330</v>
      </c>
      <c r="S1375" s="424" t="s">
        <v>2495</v>
      </c>
      <c r="T1375" s="385"/>
      <c r="U1375" s="419" t="str">
        <f t="shared" si="578"/>
        <v xml:space="preserve">  </v>
      </c>
      <c r="V1375" s="419" t="str">
        <f t="shared" si="578"/>
        <v xml:space="preserve">  </v>
      </c>
      <c r="W1375" s="419"/>
      <c r="X1375" s="419"/>
      <c r="Y1375" s="379"/>
      <c r="Z1375" s="385"/>
      <c r="AA1375" s="419" t="str">
        <f t="shared" si="578"/>
        <v xml:space="preserve">  </v>
      </c>
      <c r="AB1375" s="419">
        <f t="shared" si="578"/>
        <v>330</v>
      </c>
      <c r="AC1375" s="385"/>
      <c r="AD1375" s="385"/>
      <c r="AE1375" s="385"/>
      <c r="AF1375" s="385"/>
      <c r="AG1375" s="385"/>
      <c r="AH1375" s="379" t="str">
        <f t="shared" si="579"/>
        <v xml:space="preserve">  </v>
      </c>
      <c r="AI1375" s="385"/>
      <c r="AJ1375" s="420">
        <f t="shared" si="591"/>
        <v>330</v>
      </c>
      <c r="AK1375" s="385"/>
      <c r="AL1375" s="420">
        <f t="shared" si="594"/>
        <v>330</v>
      </c>
      <c r="AM1375" s="432">
        <v>18</v>
      </c>
      <c r="AN1375" s="433">
        <v>44986</v>
      </c>
    </row>
    <row r="1376" spans="1:40" s="434" customFormat="1" ht="84.9" customHeight="1">
      <c r="A1376" s="384">
        <v>100</v>
      </c>
      <c r="B1376" s="385">
        <v>695</v>
      </c>
      <c r="C1376" s="385" t="s">
        <v>3628</v>
      </c>
      <c r="D1376" s="386" t="s">
        <v>2909</v>
      </c>
      <c r="E1376" s="387">
        <v>44985</v>
      </c>
      <c r="F1376" s="385" t="s">
        <v>38</v>
      </c>
      <c r="G1376" s="385">
        <v>110</v>
      </c>
      <c r="H1376" s="388"/>
      <c r="I1376" s="404">
        <v>45007</v>
      </c>
      <c r="J1376" s="398">
        <v>1799</v>
      </c>
      <c r="K1376" s="385">
        <v>20490591240</v>
      </c>
      <c r="L1376" s="385" t="s">
        <v>3636</v>
      </c>
      <c r="M1376" s="224">
        <v>5</v>
      </c>
      <c r="N1376" s="386" t="s">
        <v>3637</v>
      </c>
      <c r="O1376" s="420" t="s">
        <v>68</v>
      </c>
      <c r="P1376" s="385">
        <v>5</v>
      </c>
      <c r="Q1376" s="421">
        <v>139.5</v>
      </c>
      <c r="R1376" s="420">
        <f t="shared" si="593"/>
        <v>697.5</v>
      </c>
      <c r="S1376" s="385" t="s">
        <v>1915</v>
      </c>
      <c r="T1376" s="385"/>
      <c r="U1376" s="419">
        <f t="shared" si="578"/>
        <v>697.5</v>
      </c>
      <c r="V1376" s="385"/>
      <c r="W1376" s="385"/>
      <c r="X1376" s="385"/>
      <c r="Y1376" s="377"/>
      <c r="Z1376" s="385"/>
      <c r="AA1376" s="385"/>
      <c r="AB1376" s="385"/>
      <c r="AC1376" s="385"/>
      <c r="AD1376" s="385"/>
      <c r="AE1376" s="385"/>
      <c r="AF1376" s="385"/>
      <c r="AG1376" s="385"/>
      <c r="AH1376" s="379" t="str">
        <f t="shared" si="579"/>
        <v xml:space="preserve">  </v>
      </c>
      <c r="AI1376" s="385"/>
      <c r="AJ1376" s="420">
        <f t="shared" si="591"/>
        <v>697.5</v>
      </c>
      <c r="AK1376" s="385"/>
      <c r="AL1376" s="420">
        <f t="shared" si="594"/>
        <v>697.5</v>
      </c>
      <c r="AM1376" s="432">
        <v>18</v>
      </c>
      <c r="AN1376" s="433">
        <v>44986</v>
      </c>
    </row>
    <row r="1377" spans="1:40" s="434" customFormat="1" ht="84.9" customHeight="1">
      <c r="A1377" s="384">
        <v>101</v>
      </c>
      <c r="B1377" s="385">
        <v>695</v>
      </c>
      <c r="C1377" s="385" t="s">
        <v>3628</v>
      </c>
      <c r="D1377" s="386" t="s">
        <v>2909</v>
      </c>
      <c r="E1377" s="387">
        <v>44985</v>
      </c>
      <c r="F1377" s="385" t="s">
        <v>38</v>
      </c>
      <c r="G1377" s="385">
        <v>110</v>
      </c>
      <c r="H1377" s="388"/>
      <c r="I1377" s="404">
        <v>45007</v>
      </c>
      <c r="J1377" s="398">
        <v>1799</v>
      </c>
      <c r="K1377" s="385">
        <v>20490591240</v>
      </c>
      <c r="L1377" s="385" t="s">
        <v>3636</v>
      </c>
      <c r="M1377" s="224">
        <v>5</v>
      </c>
      <c r="N1377" s="386" t="s">
        <v>3638</v>
      </c>
      <c r="O1377" s="420" t="s">
        <v>68</v>
      </c>
      <c r="P1377" s="385">
        <v>5</v>
      </c>
      <c r="Q1377" s="421">
        <v>139.5</v>
      </c>
      <c r="R1377" s="420">
        <f t="shared" si="593"/>
        <v>697.5</v>
      </c>
      <c r="S1377" s="385" t="s">
        <v>1915</v>
      </c>
      <c r="T1377" s="385"/>
      <c r="U1377" s="419">
        <f t="shared" ref="U1377:W1393" si="596">IF($S1377=U$15,$R1377,"  ")</f>
        <v>697.5</v>
      </c>
      <c r="V1377" s="385"/>
      <c r="W1377" s="385"/>
      <c r="X1377" s="385"/>
      <c r="Y1377" s="377"/>
      <c r="Z1377" s="385"/>
      <c r="AA1377" s="385"/>
      <c r="AB1377" s="385"/>
      <c r="AC1377" s="385"/>
      <c r="AD1377" s="385"/>
      <c r="AE1377" s="385"/>
      <c r="AF1377" s="385"/>
      <c r="AG1377" s="385"/>
      <c r="AH1377" s="379" t="str">
        <f t="shared" ref="AH1377:AH1390" si="597">IF($S1377=AH$15,$R1377,"  ")</f>
        <v xml:space="preserve">  </v>
      </c>
      <c r="AI1377" s="385"/>
      <c r="AJ1377" s="420">
        <f t="shared" si="591"/>
        <v>697.5</v>
      </c>
      <c r="AK1377" s="385"/>
      <c r="AL1377" s="420">
        <f t="shared" si="594"/>
        <v>697.5</v>
      </c>
      <c r="AM1377" s="432">
        <v>18</v>
      </c>
      <c r="AN1377" s="433">
        <v>44986</v>
      </c>
    </row>
    <row r="1378" spans="1:40" s="434" customFormat="1" ht="84.9" customHeight="1">
      <c r="A1378" s="384">
        <v>102</v>
      </c>
      <c r="B1378" s="385">
        <v>695</v>
      </c>
      <c r="C1378" s="385" t="s">
        <v>3628</v>
      </c>
      <c r="D1378" s="386" t="s">
        <v>2909</v>
      </c>
      <c r="E1378" s="387">
        <v>44985</v>
      </c>
      <c r="F1378" s="385" t="s">
        <v>38</v>
      </c>
      <c r="G1378" s="385">
        <v>110</v>
      </c>
      <c r="H1378" s="388"/>
      <c r="I1378" s="404">
        <v>45007</v>
      </c>
      <c r="J1378" s="398">
        <v>1799</v>
      </c>
      <c r="K1378" s="385">
        <v>20490591240</v>
      </c>
      <c r="L1378" s="385" t="s">
        <v>3636</v>
      </c>
      <c r="M1378" s="224">
        <v>8</v>
      </c>
      <c r="N1378" s="386" t="s">
        <v>3639</v>
      </c>
      <c r="O1378" s="420" t="s">
        <v>68</v>
      </c>
      <c r="P1378" s="385">
        <v>8</v>
      </c>
      <c r="Q1378" s="421">
        <v>163</v>
      </c>
      <c r="R1378" s="420">
        <f t="shared" si="593"/>
        <v>1304</v>
      </c>
      <c r="S1378" s="385" t="s">
        <v>1915</v>
      </c>
      <c r="T1378" s="385"/>
      <c r="U1378" s="419">
        <f t="shared" si="596"/>
        <v>1304</v>
      </c>
      <c r="V1378" s="385"/>
      <c r="W1378" s="385"/>
      <c r="X1378" s="385"/>
      <c r="Y1378" s="377"/>
      <c r="Z1378" s="385"/>
      <c r="AA1378" s="385"/>
      <c r="AB1378" s="385"/>
      <c r="AC1378" s="385"/>
      <c r="AD1378" s="385"/>
      <c r="AE1378" s="385"/>
      <c r="AF1378" s="385"/>
      <c r="AG1378" s="385"/>
      <c r="AH1378" s="379" t="str">
        <f t="shared" si="597"/>
        <v xml:space="preserve">  </v>
      </c>
      <c r="AI1378" s="385"/>
      <c r="AJ1378" s="420">
        <f t="shared" si="591"/>
        <v>1304</v>
      </c>
      <c r="AK1378" s="385"/>
      <c r="AL1378" s="420">
        <f t="shared" si="594"/>
        <v>1304</v>
      </c>
      <c r="AM1378" s="432">
        <v>18</v>
      </c>
      <c r="AN1378" s="433">
        <v>44986</v>
      </c>
    </row>
    <row r="1379" spans="1:40" s="434" customFormat="1" ht="84.9" customHeight="1">
      <c r="A1379" s="384">
        <v>103</v>
      </c>
      <c r="B1379" s="385">
        <v>695</v>
      </c>
      <c r="C1379" s="385" t="s">
        <v>3628</v>
      </c>
      <c r="D1379" s="386" t="s">
        <v>2909</v>
      </c>
      <c r="E1379" s="387">
        <v>44985</v>
      </c>
      <c r="F1379" s="385" t="s">
        <v>38</v>
      </c>
      <c r="G1379" s="385">
        <v>110</v>
      </c>
      <c r="H1379" s="388"/>
      <c r="I1379" s="404">
        <v>45007</v>
      </c>
      <c r="J1379" s="398">
        <v>1799</v>
      </c>
      <c r="K1379" s="385">
        <v>20490591240</v>
      </c>
      <c r="L1379" s="385" t="s">
        <v>3636</v>
      </c>
      <c r="M1379" s="224">
        <v>5</v>
      </c>
      <c r="N1379" s="386" t="s">
        <v>3640</v>
      </c>
      <c r="O1379" s="420" t="s">
        <v>68</v>
      </c>
      <c r="P1379" s="385">
        <v>5</v>
      </c>
      <c r="Q1379" s="421">
        <v>139.5</v>
      </c>
      <c r="R1379" s="420">
        <f t="shared" si="593"/>
        <v>697.5</v>
      </c>
      <c r="S1379" s="385" t="s">
        <v>1915</v>
      </c>
      <c r="T1379" s="385"/>
      <c r="U1379" s="419">
        <f t="shared" si="596"/>
        <v>697.5</v>
      </c>
      <c r="V1379" s="385"/>
      <c r="W1379" s="385"/>
      <c r="X1379" s="385"/>
      <c r="Y1379" s="377"/>
      <c r="Z1379" s="385"/>
      <c r="AA1379" s="385"/>
      <c r="AB1379" s="385"/>
      <c r="AC1379" s="385"/>
      <c r="AD1379" s="385"/>
      <c r="AE1379" s="385"/>
      <c r="AF1379" s="385"/>
      <c r="AG1379" s="385"/>
      <c r="AH1379" s="379" t="str">
        <f t="shared" si="597"/>
        <v xml:space="preserve">  </v>
      </c>
      <c r="AI1379" s="385"/>
      <c r="AJ1379" s="420">
        <f t="shared" si="591"/>
        <v>697.5</v>
      </c>
      <c r="AK1379" s="385"/>
      <c r="AL1379" s="420">
        <f t="shared" si="594"/>
        <v>697.5</v>
      </c>
      <c r="AM1379" s="432">
        <v>18</v>
      </c>
      <c r="AN1379" s="433">
        <v>44986</v>
      </c>
    </row>
    <row r="1380" spans="1:40" s="434" customFormat="1" ht="84.9" customHeight="1">
      <c r="A1380" s="384">
        <v>104</v>
      </c>
      <c r="B1380" s="385">
        <v>446</v>
      </c>
      <c r="C1380" s="385" t="s">
        <v>3628</v>
      </c>
      <c r="D1380" s="386" t="s">
        <v>2909</v>
      </c>
      <c r="E1380" s="387">
        <v>44972</v>
      </c>
      <c r="F1380" s="385" t="s">
        <v>38</v>
      </c>
      <c r="G1380" s="385">
        <v>44</v>
      </c>
      <c r="H1380" s="388"/>
      <c r="I1380" s="404">
        <v>44992</v>
      </c>
      <c r="J1380" s="405">
        <v>1426</v>
      </c>
      <c r="K1380" s="386">
        <v>10315430106</v>
      </c>
      <c r="L1380" s="386" t="s">
        <v>73</v>
      </c>
      <c r="M1380" s="224">
        <v>10</v>
      </c>
      <c r="N1380" s="385" t="s">
        <v>3641</v>
      </c>
      <c r="O1380" s="420" t="s">
        <v>68</v>
      </c>
      <c r="P1380" s="385">
        <v>10</v>
      </c>
      <c r="Q1380" s="421">
        <v>108</v>
      </c>
      <c r="R1380" s="420">
        <f t="shared" si="593"/>
        <v>1080</v>
      </c>
      <c r="S1380" s="385" t="s">
        <v>1915</v>
      </c>
      <c r="T1380" s="385"/>
      <c r="U1380" s="419">
        <f t="shared" si="596"/>
        <v>1080</v>
      </c>
      <c r="V1380" s="385"/>
      <c r="W1380" s="385"/>
      <c r="X1380" s="385"/>
      <c r="Y1380" s="377"/>
      <c r="Z1380" s="385"/>
      <c r="AA1380" s="385"/>
      <c r="AB1380" s="385"/>
      <c r="AC1380" s="385"/>
      <c r="AD1380" s="385"/>
      <c r="AE1380" s="385"/>
      <c r="AF1380" s="385"/>
      <c r="AG1380" s="385"/>
      <c r="AH1380" s="379" t="str">
        <f t="shared" si="597"/>
        <v xml:space="preserve">  </v>
      </c>
      <c r="AI1380" s="385"/>
      <c r="AJ1380" s="420">
        <f t="shared" si="591"/>
        <v>1080</v>
      </c>
      <c r="AK1380" s="385"/>
      <c r="AL1380" s="420">
        <f t="shared" si="594"/>
        <v>1080</v>
      </c>
      <c r="AM1380" s="432">
        <v>18</v>
      </c>
      <c r="AN1380" s="433">
        <v>44986</v>
      </c>
    </row>
    <row r="1381" spans="1:40" s="434" customFormat="1" ht="84.9" customHeight="1">
      <c r="A1381" s="384">
        <v>105</v>
      </c>
      <c r="B1381" s="385">
        <v>689</v>
      </c>
      <c r="C1381" s="385" t="s">
        <v>3628</v>
      </c>
      <c r="D1381" s="386" t="s">
        <v>2909</v>
      </c>
      <c r="E1381" s="387">
        <v>44985</v>
      </c>
      <c r="F1381" s="385" t="s">
        <v>38</v>
      </c>
      <c r="G1381" s="385">
        <v>103</v>
      </c>
      <c r="H1381" s="388"/>
      <c r="I1381" s="404">
        <v>45015</v>
      </c>
      <c r="J1381" s="405">
        <v>2052</v>
      </c>
      <c r="K1381" s="386">
        <v>20603732147</v>
      </c>
      <c r="L1381" s="386" t="s">
        <v>3642</v>
      </c>
      <c r="M1381" s="224"/>
      <c r="N1381" s="385" t="s">
        <v>3643</v>
      </c>
      <c r="O1381" s="420" t="s">
        <v>68</v>
      </c>
      <c r="P1381" s="385">
        <v>4</v>
      </c>
      <c r="Q1381" s="421">
        <v>29</v>
      </c>
      <c r="R1381" s="420">
        <f t="shared" si="593"/>
        <v>116</v>
      </c>
      <c r="S1381" s="385" t="s">
        <v>1915</v>
      </c>
      <c r="T1381" s="385"/>
      <c r="U1381" s="419">
        <f t="shared" si="596"/>
        <v>116</v>
      </c>
      <c r="V1381" s="385"/>
      <c r="W1381" s="385"/>
      <c r="X1381" s="385"/>
      <c r="Y1381" s="377"/>
      <c r="Z1381" s="385"/>
      <c r="AA1381" s="385"/>
      <c r="AB1381" s="385"/>
      <c r="AC1381" s="385"/>
      <c r="AD1381" s="385"/>
      <c r="AE1381" s="385"/>
      <c r="AF1381" s="385"/>
      <c r="AG1381" s="385"/>
      <c r="AH1381" s="379" t="str">
        <f t="shared" si="597"/>
        <v xml:space="preserve">  </v>
      </c>
      <c r="AI1381" s="385"/>
      <c r="AJ1381" s="420">
        <f t="shared" si="591"/>
        <v>116</v>
      </c>
      <c r="AK1381" s="385"/>
      <c r="AL1381" s="420">
        <f t="shared" si="594"/>
        <v>116</v>
      </c>
      <c r="AM1381" s="432">
        <v>18</v>
      </c>
      <c r="AN1381" s="433">
        <v>44986</v>
      </c>
    </row>
    <row r="1382" spans="1:40" s="434" customFormat="1" ht="84.9" customHeight="1">
      <c r="A1382" s="384">
        <v>106</v>
      </c>
      <c r="B1382" s="385">
        <v>689</v>
      </c>
      <c r="C1382" s="385" t="s">
        <v>3628</v>
      </c>
      <c r="D1382" s="386" t="s">
        <v>2909</v>
      </c>
      <c r="E1382" s="387">
        <v>44985</v>
      </c>
      <c r="F1382" s="385" t="s">
        <v>38</v>
      </c>
      <c r="G1382" s="385">
        <v>103</v>
      </c>
      <c r="H1382" s="388"/>
      <c r="I1382" s="404">
        <v>45015</v>
      </c>
      <c r="J1382" s="405">
        <v>2052</v>
      </c>
      <c r="K1382" s="386">
        <v>20603732147</v>
      </c>
      <c r="L1382" s="386" t="s">
        <v>3642</v>
      </c>
      <c r="M1382" s="224"/>
      <c r="N1382" s="385" t="s">
        <v>3644</v>
      </c>
      <c r="O1382" s="420" t="s">
        <v>65</v>
      </c>
      <c r="P1382" s="385">
        <v>5</v>
      </c>
      <c r="Q1382" s="421">
        <v>78</v>
      </c>
      <c r="R1382" s="420">
        <f t="shared" si="593"/>
        <v>390</v>
      </c>
      <c r="S1382" s="385" t="s">
        <v>1915</v>
      </c>
      <c r="T1382" s="385"/>
      <c r="U1382" s="419">
        <f t="shared" si="596"/>
        <v>390</v>
      </c>
      <c r="V1382" s="385"/>
      <c r="W1382" s="385"/>
      <c r="X1382" s="385"/>
      <c r="Y1382" s="377"/>
      <c r="Z1382" s="385"/>
      <c r="AA1382" s="385"/>
      <c r="AB1382" s="385"/>
      <c r="AC1382" s="385"/>
      <c r="AD1382" s="385"/>
      <c r="AE1382" s="385"/>
      <c r="AF1382" s="385"/>
      <c r="AG1382" s="385"/>
      <c r="AH1382" s="379" t="str">
        <f t="shared" si="597"/>
        <v xml:space="preserve">  </v>
      </c>
      <c r="AI1382" s="385"/>
      <c r="AJ1382" s="420">
        <f t="shared" si="591"/>
        <v>390</v>
      </c>
      <c r="AK1382" s="385"/>
      <c r="AL1382" s="420">
        <f t="shared" si="594"/>
        <v>390</v>
      </c>
      <c r="AM1382" s="432">
        <v>18</v>
      </c>
      <c r="AN1382" s="433">
        <v>44986</v>
      </c>
    </row>
    <row r="1383" spans="1:40" s="434" customFormat="1" ht="84.9" customHeight="1">
      <c r="A1383" s="384">
        <v>107</v>
      </c>
      <c r="B1383" s="385">
        <v>689</v>
      </c>
      <c r="C1383" s="385" t="s">
        <v>3628</v>
      </c>
      <c r="D1383" s="386" t="s">
        <v>2909</v>
      </c>
      <c r="E1383" s="387">
        <v>44985</v>
      </c>
      <c r="F1383" s="385" t="s">
        <v>38</v>
      </c>
      <c r="G1383" s="385">
        <v>103</v>
      </c>
      <c r="H1383" s="388"/>
      <c r="I1383" s="404">
        <v>45015</v>
      </c>
      <c r="J1383" s="405">
        <v>2052</v>
      </c>
      <c r="K1383" s="386">
        <v>20603732147</v>
      </c>
      <c r="L1383" s="386" t="s">
        <v>3642</v>
      </c>
      <c r="M1383" s="224"/>
      <c r="N1383" s="385" t="s">
        <v>3645</v>
      </c>
      <c r="O1383" s="420" t="s">
        <v>68</v>
      </c>
      <c r="P1383" s="385">
        <v>3</v>
      </c>
      <c r="Q1383" s="421">
        <v>79</v>
      </c>
      <c r="R1383" s="420">
        <f t="shared" si="593"/>
        <v>237</v>
      </c>
      <c r="S1383" s="385" t="s">
        <v>1915</v>
      </c>
      <c r="T1383" s="385"/>
      <c r="U1383" s="419">
        <f t="shared" si="596"/>
        <v>237</v>
      </c>
      <c r="V1383" s="385"/>
      <c r="W1383" s="385"/>
      <c r="X1383" s="385"/>
      <c r="Y1383" s="377"/>
      <c r="Z1383" s="385"/>
      <c r="AA1383" s="385"/>
      <c r="AB1383" s="385"/>
      <c r="AC1383" s="385"/>
      <c r="AD1383" s="385"/>
      <c r="AE1383" s="385"/>
      <c r="AF1383" s="385"/>
      <c r="AG1383" s="385"/>
      <c r="AH1383" s="379" t="str">
        <f t="shared" si="597"/>
        <v xml:space="preserve">  </v>
      </c>
      <c r="AI1383" s="385"/>
      <c r="AJ1383" s="420">
        <f t="shared" si="591"/>
        <v>237</v>
      </c>
      <c r="AK1383" s="385"/>
      <c r="AL1383" s="420">
        <f t="shared" si="594"/>
        <v>237</v>
      </c>
      <c r="AM1383" s="432">
        <v>18</v>
      </c>
      <c r="AN1383" s="433">
        <v>44986</v>
      </c>
    </row>
    <row r="1384" spans="1:40" s="434" customFormat="1" ht="84.9" customHeight="1">
      <c r="A1384" s="384">
        <v>108</v>
      </c>
      <c r="B1384" s="385">
        <v>689</v>
      </c>
      <c r="C1384" s="385" t="s">
        <v>3628</v>
      </c>
      <c r="D1384" s="386" t="s">
        <v>2909</v>
      </c>
      <c r="E1384" s="387">
        <v>44985</v>
      </c>
      <c r="F1384" s="385" t="s">
        <v>38</v>
      </c>
      <c r="G1384" s="385">
        <v>103</v>
      </c>
      <c r="H1384" s="388"/>
      <c r="I1384" s="404">
        <v>45015</v>
      </c>
      <c r="J1384" s="405">
        <v>2052</v>
      </c>
      <c r="K1384" s="386">
        <v>20603732147</v>
      </c>
      <c r="L1384" s="386" t="s">
        <v>3642</v>
      </c>
      <c r="M1384" s="224"/>
      <c r="N1384" s="386" t="s">
        <v>3646</v>
      </c>
      <c r="O1384" s="420" t="s">
        <v>68</v>
      </c>
      <c r="P1384" s="385">
        <v>50</v>
      </c>
      <c r="Q1384" s="421">
        <v>14</v>
      </c>
      <c r="R1384" s="420">
        <f t="shared" si="593"/>
        <v>700</v>
      </c>
      <c r="S1384" s="385" t="s">
        <v>1915</v>
      </c>
      <c r="T1384" s="385"/>
      <c r="U1384" s="419">
        <f t="shared" si="596"/>
        <v>700</v>
      </c>
      <c r="V1384" s="385"/>
      <c r="W1384" s="385"/>
      <c r="X1384" s="385"/>
      <c r="Y1384" s="377"/>
      <c r="Z1384" s="385"/>
      <c r="AA1384" s="385"/>
      <c r="AB1384" s="385"/>
      <c r="AC1384" s="385"/>
      <c r="AD1384" s="385"/>
      <c r="AE1384" s="385"/>
      <c r="AF1384" s="385"/>
      <c r="AG1384" s="385"/>
      <c r="AH1384" s="379" t="str">
        <f t="shared" si="597"/>
        <v xml:space="preserve">  </v>
      </c>
      <c r="AI1384" s="385"/>
      <c r="AJ1384" s="420">
        <f t="shared" si="591"/>
        <v>700</v>
      </c>
      <c r="AK1384" s="385"/>
      <c r="AL1384" s="420">
        <f t="shared" si="594"/>
        <v>700</v>
      </c>
      <c r="AM1384" s="432">
        <v>18</v>
      </c>
      <c r="AN1384" s="433">
        <v>44986</v>
      </c>
    </row>
    <row r="1385" spans="1:40" s="434" customFormat="1" ht="84.9" customHeight="1">
      <c r="A1385" s="384">
        <v>109</v>
      </c>
      <c r="B1385" s="385">
        <v>689</v>
      </c>
      <c r="C1385" s="385" t="s">
        <v>3628</v>
      </c>
      <c r="D1385" s="386" t="s">
        <v>2909</v>
      </c>
      <c r="E1385" s="387">
        <v>44985</v>
      </c>
      <c r="F1385" s="385" t="s">
        <v>38</v>
      </c>
      <c r="G1385" s="385">
        <v>103</v>
      </c>
      <c r="H1385" s="388"/>
      <c r="I1385" s="404">
        <v>45015</v>
      </c>
      <c r="J1385" s="405">
        <v>2052</v>
      </c>
      <c r="K1385" s="386">
        <v>20603732147</v>
      </c>
      <c r="L1385" s="386" t="s">
        <v>3642</v>
      </c>
      <c r="M1385" s="224"/>
      <c r="N1385" s="385" t="s">
        <v>80</v>
      </c>
      <c r="O1385" s="420" t="s">
        <v>61</v>
      </c>
      <c r="P1385" s="385">
        <v>150</v>
      </c>
      <c r="Q1385" s="421">
        <v>9</v>
      </c>
      <c r="R1385" s="420">
        <f t="shared" si="593"/>
        <v>1350</v>
      </c>
      <c r="S1385" s="385" t="s">
        <v>1915</v>
      </c>
      <c r="T1385" s="385"/>
      <c r="U1385" s="419">
        <f t="shared" si="596"/>
        <v>1350</v>
      </c>
      <c r="V1385" s="385"/>
      <c r="W1385" s="385"/>
      <c r="X1385" s="385"/>
      <c r="Y1385" s="377"/>
      <c r="Z1385" s="385"/>
      <c r="AA1385" s="385"/>
      <c r="AB1385" s="385"/>
      <c r="AC1385" s="385"/>
      <c r="AD1385" s="385"/>
      <c r="AE1385" s="385"/>
      <c r="AF1385" s="385"/>
      <c r="AG1385" s="385"/>
      <c r="AH1385" s="379" t="str">
        <f t="shared" si="597"/>
        <v xml:space="preserve">  </v>
      </c>
      <c r="AI1385" s="385"/>
      <c r="AJ1385" s="420">
        <f t="shared" si="591"/>
        <v>1350</v>
      </c>
      <c r="AK1385" s="385"/>
      <c r="AL1385" s="420">
        <f t="shared" si="594"/>
        <v>1350</v>
      </c>
      <c r="AM1385" s="432">
        <v>18</v>
      </c>
      <c r="AN1385" s="433">
        <v>44986</v>
      </c>
    </row>
    <row r="1386" spans="1:40" s="434" customFormat="1" ht="84.9" customHeight="1">
      <c r="A1386" s="384">
        <v>110</v>
      </c>
      <c r="B1386" s="385">
        <v>689</v>
      </c>
      <c r="C1386" s="385" t="s">
        <v>3628</v>
      </c>
      <c r="D1386" s="386" t="s">
        <v>2909</v>
      </c>
      <c r="E1386" s="387">
        <v>44985</v>
      </c>
      <c r="F1386" s="385" t="s">
        <v>38</v>
      </c>
      <c r="G1386" s="385">
        <v>103</v>
      </c>
      <c r="H1386" s="388"/>
      <c r="I1386" s="404">
        <v>45015</v>
      </c>
      <c r="J1386" s="405">
        <v>2052</v>
      </c>
      <c r="K1386" s="386">
        <v>20603732147</v>
      </c>
      <c r="L1386" s="386" t="s">
        <v>3642</v>
      </c>
      <c r="M1386" s="224"/>
      <c r="N1386" s="385" t="s">
        <v>3647</v>
      </c>
      <c r="O1386" s="420" t="s">
        <v>68</v>
      </c>
      <c r="P1386" s="385">
        <v>5</v>
      </c>
      <c r="Q1386" s="421">
        <v>28</v>
      </c>
      <c r="R1386" s="420">
        <f t="shared" si="593"/>
        <v>140</v>
      </c>
      <c r="S1386" s="385" t="s">
        <v>1915</v>
      </c>
      <c r="T1386" s="385"/>
      <c r="U1386" s="419">
        <f t="shared" si="596"/>
        <v>140</v>
      </c>
      <c r="V1386" s="385"/>
      <c r="W1386" s="385"/>
      <c r="X1386" s="385"/>
      <c r="Y1386" s="377"/>
      <c r="Z1386" s="385"/>
      <c r="AA1386" s="385"/>
      <c r="AB1386" s="385"/>
      <c r="AC1386" s="385"/>
      <c r="AD1386" s="385"/>
      <c r="AE1386" s="385"/>
      <c r="AF1386" s="385"/>
      <c r="AG1386" s="385"/>
      <c r="AH1386" s="379" t="str">
        <f t="shared" si="597"/>
        <v xml:space="preserve">  </v>
      </c>
      <c r="AI1386" s="385"/>
      <c r="AJ1386" s="420">
        <f t="shared" si="591"/>
        <v>140</v>
      </c>
      <c r="AK1386" s="385"/>
      <c r="AL1386" s="420">
        <f t="shared" si="594"/>
        <v>140</v>
      </c>
      <c r="AM1386" s="432">
        <v>18</v>
      </c>
      <c r="AN1386" s="433">
        <v>44986</v>
      </c>
    </row>
    <row r="1387" spans="1:40" s="434" customFormat="1" ht="84.9" customHeight="1">
      <c r="A1387" s="384">
        <v>111</v>
      </c>
      <c r="B1387" s="385">
        <v>689</v>
      </c>
      <c r="C1387" s="385" t="s">
        <v>3628</v>
      </c>
      <c r="D1387" s="386" t="s">
        <v>2909</v>
      </c>
      <c r="E1387" s="387">
        <v>44985</v>
      </c>
      <c r="F1387" s="385" t="s">
        <v>38</v>
      </c>
      <c r="G1387" s="385">
        <v>103</v>
      </c>
      <c r="H1387" s="388"/>
      <c r="I1387" s="404">
        <v>45015</v>
      </c>
      <c r="J1387" s="405">
        <v>2052</v>
      </c>
      <c r="K1387" s="386">
        <v>20603732147</v>
      </c>
      <c r="L1387" s="386" t="s">
        <v>3642</v>
      </c>
      <c r="M1387" s="224"/>
      <c r="N1387" s="385" t="s">
        <v>3648</v>
      </c>
      <c r="O1387" s="420" t="s">
        <v>83</v>
      </c>
      <c r="P1387" s="385">
        <v>10</v>
      </c>
      <c r="Q1387" s="421">
        <v>11</v>
      </c>
      <c r="R1387" s="420">
        <f t="shared" si="593"/>
        <v>110</v>
      </c>
      <c r="S1387" s="385" t="s">
        <v>1915</v>
      </c>
      <c r="T1387" s="385"/>
      <c r="U1387" s="419">
        <f t="shared" si="596"/>
        <v>110</v>
      </c>
      <c r="V1387" s="385"/>
      <c r="W1387" s="385"/>
      <c r="X1387" s="385"/>
      <c r="Y1387" s="377"/>
      <c r="Z1387" s="385"/>
      <c r="AA1387" s="385"/>
      <c r="AB1387" s="385"/>
      <c r="AC1387" s="385"/>
      <c r="AD1387" s="385"/>
      <c r="AE1387" s="385"/>
      <c r="AF1387" s="385"/>
      <c r="AG1387" s="385"/>
      <c r="AH1387" s="379" t="str">
        <f t="shared" si="597"/>
        <v xml:space="preserve">  </v>
      </c>
      <c r="AI1387" s="385"/>
      <c r="AJ1387" s="420">
        <f t="shared" si="591"/>
        <v>110</v>
      </c>
      <c r="AK1387" s="385"/>
      <c r="AL1387" s="420">
        <f t="shared" si="594"/>
        <v>110</v>
      </c>
      <c r="AM1387" s="432">
        <v>18</v>
      </c>
      <c r="AN1387" s="433">
        <v>44986</v>
      </c>
    </row>
    <row r="1388" spans="1:40" s="434" customFormat="1" ht="84.9" customHeight="1">
      <c r="A1388" s="384">
        <v>112</v>
      </c>
      <c r="B1388" s="385">
        <v>689</v>
      </c>
      <c r="C1388" s="385" t="s">
        <v>3628</v>
      </c>
      <c r="D1388" s="386" t="s">
        <v>2909</v>
      </c>
      <c r="E1388" s="387">
        <v>44985</v>
      </c>
      <c r="F1388" s="385" t="s">
        <v>38</v>
      </c>
      <c r="G1388" s="385">
        <v>103</v>
      </c>
      <c r="H1388" s="388"/>
      <c r="I1388" s="404">
        <v>45015</v>
      </c>
      <c r="J1388" s="405">
        <v>2052</v>
      </c>
      <c r="K1388" s="386">
        <v>20603732147</v>
      </c>
      <c r="L1388" s="386" t="s">
        <v>3642</v>
      </c>
      <c r="M1388" s="224"/>
      <c r="N1388" s="385" t="s">
        <v>3649</v>
      </c>
      <c r="O1388" s="420" t="s">
        <v>68</v>
      </c>
      <c r="P1388" s="385">
        <v>30</v>
      </c>
      <c r="Q1388" s="421">
        <v>5.8</v>
      </c>
      <c r="R1388" s="420">
        <f t="shared" si="593"/>
        <v>174</v>
      </c>
      <c r="S1388" s="385" t="s">
        <v>1915</v>
      </c>
      <c r="T1388" s="385"/>
      <c r="U1388" s="419">
        <f t="shared" si="596"/>
        <v>174</v>
      </c>
      <c r="V1388" s="385"/>
      <c r="W1388" s="385"/>
      <c r="X1388" s="385"/>
      <c r="Y1388" s="377"/>
      <c r="Z1388" s="385"/>
      <c r="AA1388" s="385"/>
      <c r="AB1388" s="385"/>
      <c r="AC1388" s="385"/>
      <c r="AD1388" s="385"/>
      <c r="AE1388" s="385"/>
      <c r="AF1388" s="385"/>
      <c r="AG1388" s="385"/>
      <c r="AH1388" s="379" t="str">
        <f t="shared" si="597"/>
        <v xml:space="preserve">  </v>
      </c>
      <c r="AI1388" s="385"/>
      <c r="AJ1388" s="420">
        <f t="shared" si="591"/>
        <v>174</v>
      </c>
      <c r="AK1388" s="385"/>
      <c r="AL1388" s="420">
        <f t="shared" si="594"/>
        <v>174</v>
      </c>
      <c r="AM1388" s="432">
        <v>18</v>
      </c>
      <c r="AN1388" s="433">
        <v>44986</v>
      </c>
    </row>
    <row r="1389" spans="1:40" s="434" customFormat="1" ht="84.9" customHeight="1">
      <c r="A1389" s="384">
        <v>113</v>
      </c>
      <c r="B1389" s="385">
        <v>689</v>
      </c>
      <c r="C1389" s="385" t="s">
        <v>3628</v>
      </c>
      <c r="D1389" s="386" t="s">
        <v>2909</v>
      </c>
      <c r="E1389" s="387">
        <v>44985</v>
      </c>
      <c r="F1389" s="385" t="s">
        <v>38</v>
      </c>
      <c r="G1389" s="385">
        <v>103</v>
      </c>
      <c r="H1389" s="388"/>
      <c r="I1389" s="404">
        <v>45015</v>
      </c>
      <c r="J1389" s="405">
        <v>2052</v>
      </c>
      <c r="K1389" s="386">
        <v>20603732147</v>
      </c>
      <c r="L1389" s="386" t="s">
        <v>3642</v>
      </c>
      <c r="M1389" s="224"/>
      <c r="N1389" s="385" t="s">
        <v>3650</v>
      </c>
      <c r="O1389" s="420" t="s">
        <v>68</v>
      </c>
      <c r="P1389" s="385">
        <v>20</v>
      </c>
      <c r="Q1389" s="421">
        <v>12</v>
      </c>
      <c r="R1389" s="420">
        <f t="shared" si="593"/>
        <v>240</v>
      </c>
      <c r="S1389" s="385" t="s">
        <v>1915</v>
      </c>
      <c r="T1389" s="385"/>
      <c r="U1389" s="419">
        <f t="shared" si="596"/>
        <v>240</v>
      </c>
      <c r="V1389" s="385"/>
      <c r="W1389" s="385"/>
      <c r="X1389" s="385"/>
      <c r="Y1389" s="377"/>
      <c r="Z1389" s="385"/>
      <c r="AA1389" s="385"/>
      <c r="AB1389" s="385"/>
      <c r="AC1389" s="385"/>
      <c r="AD1389" s="385"/>
      <c r="AE1389" s="385"/>
      <c r="AF1389" s="385"/>
      <c r="AG1389" s="385"/>
      <c r="AH1389" s="379" t="str">
        <f t="shared" si="597"/>
        <v xml:space="preserve">  </v>
      </c>
      <c r="AI1389" s="385"/>
      <c r="AJ1389" s="420">
        <f t="shared" si="591"/>
        <v>240</v>
      </c>
      <c r="AK1389" s="385"/>
      <c r="AL1389" s="420">
        <f t="shared" si="594"/>
        <v>240</v>
      </c>
      <c r="AM1389" s="432">
        <v>18</v>
      </c>
      <c r="AN1389" s="433">
        <v>44986</v>
      </c>
    </row>
    <row r="1390" spans="1:40" s="434" customFormat="1" ht="84.9" customHeight="1">
      <c r="A1390" s="384">
        <v>114</v>
      </c>
      <c r="B1390" s="385">
        <v>791</v>
      </c>
      <c r="C1390" s="385" t="s">
        <v>3628</v>
      </c>
      <c r="D1390" s="386" t="s">
        <v>2909</v>
      </c>
      <c r="E1390" s="406">
        <v>44988</v>
      </c>
      <c r="F1390" s="385" t="s">
        <v>38</v>
      </c>
      <c r="G1390" s="385"/>
      <c r="H1390" s="385">
        <v>128</v>
      </c>
      <c r="I1390" s="404">
        <v>45015</v>
      </c>
      <c r="J1390" s="398">
        <v>2073</v>
      </c>
      <c r="K1390" s="385">
        <v>20606044241</v>
      </c>
      <c r="L1390" s="386" t="s">
        <v>3651</v>
      </c>
      <c r="M1390" s="375" t="s">
        <v>3652</v>
      </c>
      <c r="N1390" s="386" t="s">
        <v>3653</v>
      </c>
      <c r="O1390" s="420" t="s">
        <v>68</v>
      </c>
      <c r="P1390" s="385">
        <v>7</v>
      </c>
      <c r="Q1390" s="421">
        <v>217.001429</v>
      </c>
      <c r="R1390" s="420">
        <f t="shared" si="593"/>
        <v>1519.0100030000001</v>
      </c>
      <c r="S1390" s="385" t="s">
        <v>1915</v>
      </c>
      <c r="T1390" s="385"/>
      <c r="U1390" s="419">
        <f t="shared" si="596"/>
        <v>1519.0100030000001</v>
      </c>
      <c r="V1390" s="385"/>
      <c r="W1390" s="385"/>
      <c r="X1390" s="385"/>
      <c r="Y1390" s="377"/>
      <c r="Z1390" s="385"/>
      <c r="AA1390" s="385"/>
      <c r="AB1390" s="385"/>
      <c r="AC1390" s="385"/>
      <c r="AD1390" s="385"/>
      <c r="AE1390" s="385"/>
      <c r="AF1390" s="385"/>
      <c r="AG1390" s="385"/>
      <c r="AH1390" s="379" t="str">
        <f t="shared" si="597"/>
        <v xml:space="preserve">  </v>
      </c>
      <c r="AI1390" s="385"/>
      <c r="AJ1390" s="420">
        <f t="shared" si="591"/>
        <v>1519.0100030000001</v>
      </c>
      <c r="AK1390" s="385"/>
      <c r="AL1390" s="420">
        <f t="shared" si="594"/>
        <v>1519.0100030000001</v>
      </c>
      <c r="AM1390" s="432">
        <v>18</v>
      </c>
      <c r="AN1390" s="433">
        <v>44986</v>
      </c>
    </row>
    <row r="1391" spans="1:40" s="434" customFormat="1" ht="84.9" customHeight="1">
      <c r="A1391" s="393">
        <v>115</v>
      </c>
      <c r="B1391" s="407"/>
      <c r="C1391" s="408" t="s">
        <v>3654</v>
      </c>
      <c r="D1391" s="409"/>
      <c r="E1391" s="410"/>
      <c r="F1391" s="407"/>
      <c r="G1391" s="407"/>
      <c r="H1391" s="411"/>
      <c r="I1391" s="409"/>
      <c r="J1391" s="412"/>
      <c r="K1391" s="409"/>
      <c r="L1391" s="409"/>
      <c r="M1391" s="216"/>
      <c r="N1391" s="409"/>
      <c r="O1391" s="407"/>
      <c r="P1391" s="407"/>
      <c r="Q1391" s="407"/>
      <c r="R1391" s="426">
        <f>SUM(R1370:R1390)</f>
        <v>13392.510002999999</v>
      </c>
      <c r="S1391" s="407"/>
      <c r="T1391" s="407"/>
      <c r="U1391" s="407"/>
      <c r="V1391" s="407"/>
      <c r="W1391" s="407"/>
      <c r="X1391" s="407"/>
      <c r="Y1391" s="378"/>
      <c r="Z1391" s="407"/>
      <c r="AA1391" s="407"/>
      <c r="AB1391" s="407"/>
      <c r="AC1391" s="407"/>
      <c r="AD1391" s="407"/>
      <c r="AE1391" s="407"/>
      <c r="AF1391" s="407"/>
      <c r="AG1391" s="407"/>
      <c r="AH1391" s="378"/>
      <c r="AI1391" s="407"/>
      <c r="AJ1391" s="407"/>
      <c r="AK1391" s="407"/>
      <c r="AL1391" s="407"/>
      <c r="AM1391" s="437"/>
      <c r="AN1391" s="438">
        <v>44986</v>
      </c>
    </row>
    <row r="1392" spans="1:40" s="434" customFormat="1" ht="84.9" customHeight="1">
      <c r="A1392" s="384">
        <v>116</v>
      </c>
      <c r="B1392" s="385">
        <v>875</v>
      </c>
      <c r="C1392" s="385" t="s">
        <v>10</v>
      </c>
      <c r="D1392" s="386" t="s">
        <v>36</v>
      </c>
      <c r="E1392" s="387">
        <v>45014</v>
      </c>
      <c r="F1392" s="385" t="s">
        <v>1924</v>
      </c>
      <c r="G1392" s="385">
        <v>88</v>
      </c>
      <c r="H1392" s="385"/>
      <c r="I1392" s="404">
        <v>44998</v>
      </c>
      <c r="J1392" s="413" t="s">
        <v>3713</v>
      </c>
      <c r="K1392" s="385"/>
      <c r="L1392" s="413" t="s">
        <v>93</v>
      </c>
      <c r="M1392" s="216"/>
      <c r="N1392" s="386" t="s">
        <v>3656</v>
      </c>
      <c r="O1392" s="385" t="s">
        <v>59</v>
      </c>
      <c r="P1392" s="385">
        <v>1</v>
      </c>
      <c r="Q1392" s="427">
        <v>855</v>
      </c>
      <c r="R1392" s="420">
        <f>P1392*Q1392</f>
        <v>855</v>
      </c>
      <c r="S1392" s="428" t="s">
        <v>3558</v>
      </c>
      <c r="T1392" s="419" t="str">
        <f t="shared" ref="T1392" si="598">IF($S1392=T$15,$R1392,"  ")</f>
        <v xml:space="preserve">  </v>
      </c>
      <c r="U1392" s="385"/>
      <c r="V1392" s="429" t="str">
        <f t="shared" ref="V1392:W1401" si="599">IF($S1392=V$15,$R1392,"  ")</f>
        <v xml:space="preserve">  </v>
      </c>
      <c r="W1392" s="419">
        <f t="shared" si="596"/>
        <v>855</v>
      </c>
      <c r="X1392" s="385"/>
      <c r="Y1392" s="377"/>
      <c r="Z1392" s="385"/>
      <c r="AA1392" s="385"/>
      <c r="AB1392" s="385"/>
      <c r="AC1392" s="385"/>
      <c r="AD1392" s="385"/>
      <c r="AE1392" s="385"/>
      <c r="AF1392" s="385"/>
      <c r="AG1392" s="385"/>
      <c r="AH1392" s="379" t="str">
        <f t="shared" ref="AH1392:AI1407" si="600">IF($S1392=AH$15,$R1392,"  ")</f>
        <v xml:space="preserve">  </v>
      </c>
      <c r="AI1392" s="419" t="str">
        <f t="shared" si="600"/>
        <v xml:space="preserve">  </v>
      </c>
      <c r="AJ1392" s="420">
        <f t="shared" si="591"/>
        <v>855</v>
      </c>
      <c r="AK1392" s="385"/>
      <c r="AL1392" s="420">
        <f>R1392</f>
        <v>855</v>
      </c>
      <c r="AM1392" s="432">
        <v>18</v>
      </c>
      <c r="AN1392" s="433">
        <v>44986</v>
      </c>
    </row>
    <row r="1393" spans="1:40" s="434" customFormat="1" ht="84.9" customHeight="1">
      <c r="A1393" s="384">
        <v>117</v>
      </c>
      <c r="B1393" s="385">
        <v>875</v>
      </c>
      <c r="C1393" s="385" t="s">
        <v>10</v>
      </c>
      <c r="D1393" s="386" t="s">
        <v>36</v>
      </c>
      <c r="E1393" s="387">
        <v>45014</v>
      </c>
      <c r="F1393" s="385" t="s">
        <v>1924</v>
      </c>
      <c r="G1393" s="385">
        <v>88</v>
      </c>
      <c r="H1393" s="385"/>
      <c r="I1393" s="404">
        <v>44998</v>
      </c>
      <c r="J1393" s="413" t="s">
        <v>3714</v>
      </c>
      <c r="K1393" s="385"/>
      <c r="L1393" s="413" t="s">
        <v>93</v>
      </c>
      <c r="M1393" s="216"/>
      <c r="N1393" s="386" t="s">
        <v>3656</v>
      </c>
      <c r="O1393" s="385" t="s">
        <v>59</v>
      </c>
      <c r="P1393" s="385">
        <v>1</v>
      </c>
      <c r="Q1393" s="427">
        <v>138</v>
      </c>
      <c r="R1393" s="420">
        <f>P1393*Q1393</f>
        <v>138</v>
      </c>
      <c r="S1393" s="428" t="s">
        <v>3558</v>
      </c>
      <c r="T1393" s="385"/>
      <c r="U1393" s="385"/>
      <c r="V1393" s="429" t="str">
        <f t="shared" si="599"/>
        <v xml:space="preserve">  </v>
      </c>
      <c r="W1393" s="419">
        <f t="shared" si="596"/>
        <v>138</v>
      </c>
      <c r="X1393" s="385"/>
      <c r="Y1393" s="377"/>
      <c r="Z1393" s="385"/>
      <c r="AA1393" s="385"/>
      <c r="AB1393" s="385"/>
      <c r="AC1393" s="385"/>
      <c r="AD1393" s="385"/>
      <c r="AE1393" s="385"/>
      <c r="AF1393" s="385"/>
      <c r="AG1393" s="385"/>
      <c r="AH1393" s="379"/>
      <c r="AI1393" s="419"/>
      <c r="AJ1393" s="420">
        <f t="shared" si="591"/>
        <v>138</v>
      </c>
      <c r="AK1393" s="385"/>
      <c r="AL1393" s="420">
        <f t="shared" ref="AL1393:AL1401" si="601">R1393</f>
        <v>138</v>
      </c>
      <c r="AM1393" s="432">
        <v>18</v>
      </c>
      <c r="AN1393" s="433">
        <v>44986</v>
      </c>
    </row>
    <row r="1394" spans="1:40" s="434" customFormat="1" ht="84.9" customHeight="1">
      <c r="A1394" s="384">
        <v>118</v>
      </c>
      <c r="B1394" s="385">
        <v>875</v>
      </c>
      <c r="C1394" s="385" t="s">
        <v>10</v>
      </c>
      <c r="D1394" s="386" t="s">
        <v>36</v>
      </c>
      <c r="E1394" s="387">
        <v>45014</v>
      </c>
      <c r="F1394" s="385" t="s">
        <v>1924</v>
      </c>
      <c r="G1394" s="385">
        <v>88</v>
      </c>
      <c r="H1394" s="385"/>
      <c r="I1394" s="404">
        <v>44998</v>
      </c>
      <c r="J1394" s="413" t="s">
        <v>3715</v>
      </c>
      <c r="K1394" s="385"/>
      <c r="L1394" s="413" t="s">
        <v>3671</v>
      </c>
      <c r="M1394" s="216"/>
      <c r="N1394" s="386" t="s">
        <v>3656</v>
      </c>
      <c r="O1394" s="385" t="s">
        <v>59</v>
      </c>
      <c r="P1394" s="385">
        <v>1</v>
      </c>
      <c r="Q1394" s="427">
        <v>1124.8</v>
      </c>
      <c r="R1394" s="420">
        <f>P1394*Q1394</f>
        <v>1124.8</v>
      </c>
      <c r="S1394" s="428" t="s">
        <v>3558</v>
      </c>
      <c r="T1394" s="385"/>
      <c r="U1394" s="385"/>
      <c r="V1394" s="429" t="str">
        <f t="shared" si="599"/>
        <v xml:space="preserve">  </v>
      </c>
      <c r="W1394" s="419">
        <f t="shared" si="599"/>
        <v>1124.8</v>
      </c>
      <c r="X1394" s="385"/>
      <c r="Y1394" s="377"/>
      <c r="Z1394" s="385"/>
      <c r="AA1394" s="385"/>
      <c r="AB1394" s="385"/>
      <c r="AC1394" s="385"/>
      <c r="AD1394" s="385"/>
      <c r="AE1394" s="385"/>
      <c r="AF1394" s="385"/>
      <c r="AG1394" s="385"/>
      <c r="AH1394" s="379"/>
      <c r="AI1394" s="419"/>
      <c r="AJ1394" s="420">
        <f t="shared" si="591"/>
        <v>1124.8</v>
      </c>
      <c r="AK1394" s="385"/>
      <c r="AL1394" s="420">
        <f t="shared" si="601"/>
        <v>1124.8</v>
      </c>
      <c r="AM1394" s="432">
        <v>18</v>
      </c>
      <c r="AN1394" s="433">
        <v>44986</v>
      </c>
    </row>
    <row r="1395" spans="1:40" s="434" customFormat="1" ht="84.9" customHeight="1">
      <c r="A1395" s="384">
        <v>119</v>
      </c>
      <c r="B1395" s="385">
        <v>875</v>
      </c>
      <c r="C1395" s="385" t="s">
        <v>10</v>
      </c>
      <c r="D1395" s="386" t="s">
        <v>36</v>
      </c>
      <c r="E1395" s="387">
        <v>45014</v>
      </c>
      <c r="F1395" s="385" t="s">
        <v>1924</v>
      </c>
      <c r="G1395" s="385">
        <v>88</v>
      </c>
      <c r="H1395" s="385"/>
      <c r="I1395" s="404">
        <v>44998</v>
      </c>
      <c r="J1395" s="413" t="s">
        <v>3716</v>
      </c>
      <c r="K1395" s="385"/>
      <c r="L1395" s="413" t="s">
        <v>32</v>
      </c>
      <c r="M1395" s="216"/>
      <c r="N1395" s="386" t="s">
        <v>3656</v>
      </c>
      <c r="O1395" s="385" t="s">
        <v>59</v>
      </c>
      <c r="P1395" s="385">
        <v>1</v>
      </c>
      <c r="Q1395" s="427">
        <v>8237.2000000000007</v>
      </c>
      <c r="R1395" s="420">
        <f>P1395*Q1395</f>
        <v>8237.2000000000007</v>
      </c>
      <c r="S1395" s="428" t="s">
        <v>3558</v>
      </c>
      <c r="T1395" s="385"/>
      <c r="U1395" s="385"/>
      <c r="V1395" s="429" t="str">
        <f t="shared" si="599"/>
        <v xml:space="preserve">  </v>
      </c>
      <c r="W1395" s="419">
        <f t="shared" si="599"/>
        <v>8237.2000000000007</v>
      </c>
      <c r="X1395" s="385"/>
      <c r="Y1395" s="377"/>
      <c r="Z1395" s="385"/>
      <c r="AA1395" s="385"/>
      <c r="AB1395" s="385"/>
      <c r="AC1395" s="385"/>
      <c r="AD1395" s="385"/>
      <c r="AE1395" s="385"/>
      <c r="AF1395" s="385"/>
      <c r="AG1395" s="385"/>
      <c r="AH1395" s="379"/>
      <c r="AI1395" s="419"/>
      <c r="AJ1395" s="420">
        <f t="shared" si="591"/>
        <v>8237.2000000000007</v>
      </c>
      <c r="AK1395" s="385"/>
      <c r="AL1395" s="420">
        <f t="shared" si="601"/>
        <v>8237.2000000000007</v>
      </c>
      <c r="AM1395" s="432">
        <v>18</v>
      </c>
      <c r="AN1395" s="433">
        <v>44986</v>
      </c>
    </row>
    <row r="1396" spans="1:40" s="434" customFormat="1" ht="84.9" customHeight="1">
      <c r="A1396" s="384">
        <v>120</v>
      </c>
      <c r="B1396" s="385">
        <v>1301</v>
      </c>
      <c r="C1396" s="385" t="s">
        <v>10</v>
      </c>
      <c r="D1396" s="385" t="s">
        <v>36</v>
      </c>
      <c r="E1396" s="387">
        <v>44994</v>
      </c>
      <c r="F1396" s="385" t="s">
        <v>1924</v>
      </c>
      <c r="G1396" s="385">
        <v>142</v>
      </c>
      <c r="H1396" s="385"/>
      <c r="I1396" s="404">
        <v>45015</v>
      </c>
      <c r="J1396" s="413" t="s">
        <v>3717</v>
      </c>
      <c r="K1396" s="385"/>
      <c r="L1396" s="414" t="s">
        <v>32</v>
      </c>
      <c r="M1396" s="216"/>
      <c r="N1396" s="386" t="s">
        <v>3655</v>
      </c>
      <c r="O1396" s="385" t="s">
        <v>59</v>
      </c>
      <c r="P1396" s="385">
        <v>1</v>
      </c>
      <c r="Q1396" s="430">
        <v>9647.76</v>
      </c>
      <c r="R1396" s="420">
        <f t="shared" ref="R1396:R1401" si="602">P1396*Q1396</f>
        <v>9647.76</v>
      </c>
      <c r="S1396" s="428" t="s">
        <v>3558</v>
      </c>
      <c r="T1396" s="385"/>
      <c r="U1396" s="385"/>
      <c r="V1396" s="429" t="str">
        <f t="shared" si="599"/>
        <v xml:space="preserve">  </v>
      </c>
      <c r="W1396" s="419">
        <f t="shared" si="599"/>
        <v>9647.76</v>
      </c>
      <c r="X1396" s="385"/>
      <c r="Y1396" s="377"/>
      <c r="Z1396" s="385"/>
      <c r="AA1396" s="385"/>
      <c r="AB1396" s="385"/>
      <c r="AC1396" s="385"/>
      <c r="AD1396" s="385"/>
      <c r="AE1396" s="385"/>
      <c r="AF1396" s="385"/>
      <c r="AG1396" s="385"/>
      <c r="AH1396" s="379" t="str">
        <f t="shared" si="600"/>
        <v xml:space="preserve">  </v>
      </c>
      <c r="AI1396" s="419" t="str">
        <f t="shared" si="600"/>
        <v xml:space="preserve">  </v>
      </c>
      <c r="AJ1396" s="420">
        <f t="shared" si="591"/>
        <v>9647.76</v>
      </c>
      <c r="AK1396" s="385"/>
      <c r="AL1396" s="420">
        <f t="shared" si="601"/>
        <v>9647.76</v>
      </c>
      <c r="AM1396" s="432">
        <v>18</v>
      </c>
      <c r="AN1396" s="433">
        <v>44986</v>
      </c>
    </row>
    <row r="1397" spans="1:40" s="434" customFormat="1" ht="84.9" customHeight="1">
      <c r="A1397" s="384">
        <v>121</v>
      </c>
      <c r="B1397" s="385">
        <v>1301</v>
      </c>
      <c r="C1397" s="385" t="s">
        <v>10</v>
      </c>
      <c r="D1397" s="385" t="s">
        <v>36</v>
      </c>
      <c r="E1397" s="387">
        <v>44994</v>
      </c>
      <c r="F1397" s="385" t="s">
        <v>1924</v>
      </c>
      <c r="G1397" s="385">
        <v>142</v>
      </c>
      <c r="H1397" s="385"/>
      <c r="I1397" s="404">
        <v>45015</v>
      </c>
      <c r="J1397" s="413" t="s">
        <v>3718</v>
      </c>
      <c r="K1397" s="385"/>
      <c r="L1397" s="414" t="s">
        <v>93</v>
      </c>
      <c r="M1397" s="216"/>
      <c r="N1397" s="386" t="s">
        <v>3655</v>
      </c>
      <c r="O1397" s="385" t="s">
        <v>59</v>
      </c>
      <c r="P1397" s="385">
        <v>1</v>
      </c>
      <c r="Q1397" s="430">
        <v>999</v>
      </c>
      <c r="R1397" s="420">
        <f t="shared" si="602"/>
        <v>999</v>
      </c>
      <c r="S1397" s="428" t="s">
        <v>3558</v>
      </c>
      <c r="T1397" s="385"/>
      <c r="U1397" s="385"/>
      <c r="V1397" s="429" t="str">
        <f t="shared" si="599"/>
        <v xml:space="preserve">  </v>
      </c>
      <c r="W1397" s="419">
        <f t="shared" si="599"/>
        <v>999</v>
      </c>
      <c r="X1397" s="385"/>
      <c r="Y1397" s="377"/>
      <c r="Z1397" s="385"/>
      <c r="AA1397" s="385"/>
      <c r="AB1397" s="385"/>
      <c r="AC1397" s="385"/>
      <c r="AD1397" s="385"/>
      <c r="AE1397" s="385"/>
      <c r="AF1397" s="385"/>
      <c r="AG1397" s="385"/>
      <c r="AH1397" s="379"/>
      <c r="AI1397" s="419"/>
      <c r="AJ1397" s="420">
        <f t="shared" si="591"/>
        <v>999</v>
      </c>
      <c r="AK1397" s="385"/>
      <c r="AL1397" s="420">
        <f t="shared" si="601"/>
        <v>999</v>
      </c>
      <c r="AM1397" s="432">
        <v>18</v>
      </c>
      <c r="AN1397" s="433">
        <v>44986</v>
      </c>
    </row>
    <row r="1398" spans="1:40" s="434" customFormat="1" ht="84.9" customHeight="1">
      <c r="A1398" s="384">
        <v>122</v>
      </c>
      <c r="B1398" s="385">
        <v>1301</v>
      </c>
      <c r="C1398" s="385" t="s">
        <v>10</v>
      </c>
      <c r="D1398" s="385" t="s">
        <v>36</v>
      </c>
      <c r="E1398" s="387">
        <v>44994</v>
      </c>
      <c r="F1398" s="385" t="s">
        <v>1924</v>
      </c>
      <c r="G1398" s="385">
        <v>142</v>
      </c>
      <c r="H1398" s="385"/>
      <c r="I1398" s="404">
        <v>45015</v>
      </c>
      <c r="J1398" s="413" t="s">
        <v>3719</v>
      </c>
      <c r="K1398" s="385"/>
      <c r="L1398" s="414" t="s">
        <v>93</v>
      </c>
      <c r="M1398" s="216"/>
      <c r="N1398" s="386" t="s">
        <v>3655</v>
      </c>
      <c r="O1398" s="385" t="s">
        <v>59</v>
      </c>
      <c r="P1398" s="385">
        <v>1</v>
      </c>
      <c r="Q1398" s="430">
        <v>138</v>
      </c>
      <c r="R1398" s="420">
        <f t="shared" si="602"/>
        <v>138</v>
      </c>
      <c r="S1398" s="428" t="s">
        <v>3558</v>
      </c>
      <c r="T1398" s="385"/>
      <c r="U1398" s="385"/>
      <c r="V1398" s="429" t="str">
        <f t="shared" si="599"/>
        <v xml:space="preserve">  </v>
      </c>
      <c r="W1398" s="419">
        <f t="shared" si="599"/>
        <v>138</v>
      </c>
      <c r="X1398" s="385"/>
      <c r="Y1398" s="377"/>
      <c r="Z1398" s="385"/>
      <c r="AA1398" s="385"/>
      <c r="AB1398" s="385"/>
      <c r="AC1398" s="385"/>
      <c r="AD1398" s="385"/>
      <c r="AE1398" s="385"/>
      <c r="AF1398" s="385"/>
      <c r="AG1398" s="385"/>
      <c r="AH1398" s="379"/>
      <c r="AI1398" s="419"/>
      <c r="AJ1398" s="420">
        <f t="shared" si="591"/>
        <v>138</v>
      </c>
      <c r="AK1398" s="385"/>
      <c r="AL1398" s="420">
        <f t="shared" si="601"/>
        <v>138</v>
      </c>
      <c r="AM1398" s="432">
        <v>18</v>
      </c>
      <c r="AN1398" s="433">
        <v>44986</v>
      </c>
    </row>
    <row r="1399" spans="1:40" s="434" customFormat="1" ht="84.9" customHeight="1">
      <c r="A1399" s="384">
        <v>123</v>
      </c>
      <c r="B1399" s="385">
        <v>1301</v>
      </c>
      <c r="C1399" s="385" t="s">
        <v>10</v>
      </c>
      <c r="D1399" s="385" t="s">
        <v>36</v>
      </c>
      <c r="E1399" s="387">
        <v>44994</v>
      </c>
      <c r="F1399" s="385" t="s">
        <v>1924</v>
      </c>
      <c r="G1399" s="385">
        <v>142</v>
      </c>
      <c r="H1399" s="385"/>
      <c r="I1399" s="404">
        <v>45015</v>
      </c>
      <c r="J1399" s="413" t="s">
        <v>3720</v>
      </c>
      <c r="K1399" s="385"/>
      <c r="L1399" s="414" t="s">
        <v>94</v>
      </c>
      <c r="M1399" s="216"/>
      <c r="N1399" s="386" t="s">
        <v>3655</v>
      </c>
      <c r="O1399" s="385" t="s">
        <v>59</v>
      </c>
      <c r="P1399" s="385">
        <v>1</v>
      </c>
      <c r="Q1399" s="430">
        <v>355.2</v>
      </c>
      <c r="R1399" s="420">
        <f t="shared" si="602"/>
        <v>355.2</v>
      </c>
      <c r="S1399" s="428" t="s">
        <v>3558</v>
      </c>
      <c r="T1399" s="385"/>
      <c r="U1399" s="385"/>
      <c r="V1399" s="429" t="str">
        <f t="shared" si="599"/>
        <v xml:space="preserve">  </v>
      </c>
      <c r="W1399" s="419">
        <f t="shared" si="599"/>
        <v>355.2</v>
      </c>
      <c r="X1399" s="385"/>
      <c r="Y1399" s="377"/>
      <c r="Z1399" s="385"/>
      <c r="AA1399" s="385"/>
      <c r="AB1399" s="385"/>
      <c r="AC1399" s="385"/>
      <c r="AD1399" s="385"/>
      <c r="AE1399" s="385"/>
      <c r="AF1399" s="385"/>
      <c r="AG1399" s="385"/>
      <c r="AH1399" s="379"/>
      <c r="AI1399" s="419"/>
      <c r="AJ1399" s="420">
        <f t="shared" si="591"/>
        <v>355.2</v>
      </c>
      <c r="AK1399" s="385"/>
      <c r="AL1399" s="420">
        <f t="shared" si="601"/>
        <v>355.2</v>
      </c>
      <c r="AM1399" s="432">
        <v>18</v>
      </c>
      <c r="AN1399" s="433">
        <v>44986</v>
      </c>
    </row>
    <row r="1400" spans="1:40" s="434" customFormat="1" ht="84.9" customHeight="1">
      <c r="A1400" s="384">
        <v>124</v>
      </c>
      <c r="B1400" s="385">
        <v>1301</v>
      </c>
      <c r="C1400" s="385" t="s">
        <v>10</v>
      </c>
      <c r="D1400" s="385" t="s">
        <v>36</v>
      </c>
      <c r="E1400" s="387">
        <v>44994</v>
      </c>
      <c r="F1400" s="385" t="s">
        <v>1924</v>
      </c>
      <c r="G1400" s="385">
        <v>142</v>
      </c>
      <c r="H1400" s="385"/>
      <c r="I1400" s="404">
        <v>45015</v>
      </c>
      <c r="J1400" s="413" t="s">
        <v>3721</v>
      </c>
      <c r="K1400" s="385"/>
      <c r="L1400" s="414" t="s">
        <v>94</v>
      </c>
      <c r="M1400" s="216"/>
      <c r="N1400" s="386" t="s">
        <v>3655</v>
      </c>
      <c r="O1400" s="385" t="s">
        <v>59</v>
      </c>
      <c r="P1400" s="385">
        <v>1</v>
      </c>
      <c r="Q1400" s="430">
        <v>769.6</v>
      </c>
      <c r="R1400" s="420">
        <f t="shared" si="602"/>
        <v>769.6</v>
      </c>
      <c r="S1400" s="428" t="s">
        <v>3558</v>
      </c>
      <c r="T1400" s="385"/>
      <c r="U1400" s="385"/>
      <c r="V1400" s="429" t="str">
        <f t="shared" si="599"/>
        <v xml:space="preserve">  </v>
      </c>
      <c r="W1400" s="419">
        <f t="shared" si="599"/>
        <v>769.6</v>
      </c>
      <c r="X1400" s="385"/>
      <c r="Y1400" s="377"/>
      <c r="Z1400" s="385"/>
      <c r="AA1400" s="385"/>
      <c r="AB1400" s="385"/>
      <c r="AC1400" s="385"/>
      <c r="AD1400" s="385"/>
      <c r="AE1400" s="385"/>
      <c r="AF1400" s="385"/>
      <c r="AG1400" s="385"/>
      <c r="AH1400" s="379"/>
      <c r="AI1400" s="419"/>
      <c r="AJ1400" s="420">
        <f t="shared" si="591"/>
        <v>769.6</v>
      </c>
      <c r="AK1400" s="385"/>
      <c r="AL1400" s="420">
        <f t="shared" si="601"/>
        <v>769.6</v>
      </c>
      <c r="AM1400" s="432">
        <v>18</v>
      </c>
      <c r="AN1400" s="433">
        <v>44986</v>
      </c>
    </row>
    <row r="1401" spans="1:40" s="434" customFormat="1" ht="84.9" customHeight="1">
      <c r="A1401" s="384">
        <v>125</v>
      </c>
      <c r="B1401" s="385">
        <v>1301</v>
      </c>
      <c r="C1401" s="385" t="s">
        <v>10</v>
      </c>
      <c r="D1401" s="385" t="s">
        <v>36</v>
      </c>
      <c r="E1401" s="387">
        <v>44994</v>
      </c>
      <c r="F1401" s="385" t="s">
        <v>1924</v>
      </c>
      <c r="G1401" s="385">
        <v>142</v>
      </c>
      <c r="H1401" s="385"/>
      <c r="I1401" s="404">
        <v>45015</v>
      </c>
      <c r="J1401" s="413" t="s">
        <v>3721</v>
      </c>
      <c r="K1401" s="385"/>
      <c r="L1401" s="414" t="s">
        <v>94</v>
      </c>
      <c r="M1401" s="216"/>
      <c r="N1401" s="386" t="s">
        <v>3655</v>
      </c>
      <c r="O1401" s="385" t="s">
        <v>59</v>
      </c>
      <c r="P1401" s="385">
        <v>1</v>
      </c>
      <c r="Q1401" s="430">
        <v>189.44</v>
      </c>
      <c r="R1401" s="420">
        <f t="shared" si="602"/>
        <v>189.44</v>
      </c>
      <c r="S1401" s="428" t="s">
        <v>3558</v>
      </c>
      <c r="T1401" s="385"/>
      <c r="U1401" s="385"/>
      <c r="V1401" s="429" t="str">
        <f t="shared" si="599"/>
        <v xml:space="preserve">  </v>
      </c>
      <c r="W1401" s="419">
        <f t="shared" si="599"/>
        <v>189.44</v>
      </c>
      <c r="X1401" s="385"/>
      <c r="Y1401" s="377"/>
      <c r="Z1401" s="385"/>
      <c r="AA1401" s="385"/>
      <c r="AB1401" s="385"/>
      <c r="AC1401" s="385"/>
      <c r="AD1401" s="385"/>
      <c r="AE1401" s="385"/>
      <c r="AF1401" s="385"/>
      <c r="AG1401" s="385"/>
      <c r="AH1401" s="379"/>
      <c r="AI1401" s="419"/>
      <c r="AJ1401" s="420">
        <f t="shared" si="591"/>
        <v>189.44</v>
      </c>
      <c r="AK1401" s="385"/>
      <c r="AL1401" s="420">
        <f t="shared" si="601"/>
        <v>189.44</v>
      </c>
      <c r="AM1401" s="432">
        <v>18</v>
      </c>
      <c r="AN1401" s="433">
        <v>44986</v>
      </c>
    </row>
    <row r="1402" spans="1:40" s="434" customFormat="1" ht="84.9" customHeight="1">
      <c r="A1402" s="393">
        <v>127</v>
      </c>
      <c r="B1402" s="411"/>
      <c r="C1402" s="408" t="s">
        <v>3657</v>
      </c>
      <c r="D1402" s="408"/>
      <c r="E1402" s="411"/>
      <c r="F1402" s="411"/>
      <c r="G1402" s="411"/>
      <c r="H1402" s="411"/>
      <c r="I1402" s="409"/>
      <c r="J1402" s="415"/>
      <c r="K1402" s="408"/>
      <c r="L1402" s="409"/>
      <c r="M1402" s="216"/>
      <c r="N1402" s="409"/>
      <c r="O1402" s="407"/>
      <c r="P1402" s="407"/>
      <c r="Q1402" s="407"/>
      <c r="R1402" s="426">
        <f>SUM(R1392:R1401)</f>
        <v>22454</v>
      </c>
      <c r="S1402" s="407"/>
      <c r="T1402" s="407"/>
      <c r="U1402" s="407"/>
      <c r="V1402" s="407"/>
      <c r="W1402" s="407"/>
      <c r="X1402" s="407"/>
      <c r="Y1402" s="378"/>
      <c r="Z1402" s="407"/>
      <c r="AA1402" s="407"/>
      <c r="AB1402" s="407"/>
      <c r="AC1402" s="407"/>
      <c r="AD1402" s="407"/>
      <c r="AE1402" s="407"/>
      <c r="AF1402" s="407"/>
      <c r="AG1402" s="407"/>
      <c r="AH1402" s="378"/>
      <c r="AI1402" s="407"/>
      <c r="AJ1402" s="407"/>
      <c r="AK1402" s="407"/>
      <c r="AL1402" s="407"/>
      <c r="AM1402" s="437"/>
      <c r="AN1402" s="438">
        <v>44986</v>
      </c>
    </row>
    <row r="1403" spans="1:40" s="434" customFormat="1" ht="84.9" customHeight="1">
      <c r="A1403" s="384">
        <v>128</v>
      </c>
      <c r="B1403" s="416">
        <v>170</v>
      </c>
      <c r="C1403" s="385" t="s">
        <v>2896</v>
      </c>
      <c r="D1403" s="387" t="s">
        <v>35</v>
      </c>
      <c r="E1403" s="387">
        <v>44960</v>
      </c>
      <c r="F1403" s="385" t="s">
        <v>56</v>
      </c>
      <c r="G1403" s="385">
        <v>121</v>
      </c>
      <c r="H1403" s="417"/>
      <c r="I1403" s="386"/>
      <c r="J1403" s="405"/>
      <c r="K1403" s="385">
        <v>10310032731</v>
      </c>
      <c r="L1403" s="406" t="s">
        <v>3658</v>
      </c>
      <c r="M1403" s="216"/>
      <c r="N1403" s="386" t="s">
        <v>3659</v>
      </c>
      <c r="O1403" s="385" t="s">
        <v>59</v>
      </c>
      <c r="P1403" s="385">
        <v>1</v>
      </c>
      <c r="Q1403" s="385">
        <v>7587</v>
      </c>
      <c r="R1403" s="420">
        <f>P1403*Q1403</f>
        <v>7587</v>
      </c>
      <c r="S1403" s="385" t="s">
        <v>1916</v>
      </c>
      <c r="T1403" s="385"/>
      <c r="U1403" s="385"/>
      <c r="V1403" s="419">
        <f t="shared" ref="V1403:V1407" si="603">IF($S1403=V$15,$R1403,"  ")</f>
        <v>7587</v>
      </c>
      <c r="W1403" s="419"/>
      <c r="X1403" s="419"/>
      <c r="Y1403" s="379"/>
      <c r="Z1403" s="385"/>
      <c r="AA1403" s="385"/>
      <c r="AB1403" s="385"/>
      <c r="AC1403" s="385"/>
      <c r="AD1403" s="385"/>
      <c r="AE1403" s="385"/>
      <c r="AF1403" s="385"/>
      <c r="AG1403" s="385"/>
      <c r="AH1403" s="379" t="str">
        <f t="shared" si="600"/>
        <v xml:space="preserve">  </v>
      </c>
      <c r="AI1403" s="385"/>
      <c r="AJ1403" s="420">
        <f>V1403</f>
        <v>7587</v>
      </c>
      <c r="AK1403" s="385"/>
      <c r="AL1403" s="420">
        <f>R1403</f>
        <v>7587</v>
      </c>
      <c r="AM1403" s="432">
        <v>18</v>
      </c>
      <c r="AN1403" s="433">
        <v>44986</v>
      </c>
    </row>
    <row r="1404" spans="1:40" s="434" customFormat="1" ht="84.9" customHeight="1">
      <c r="A1404" s="384">
        <v>129</v>
      </c>
      <c r="B1404" s="416">
        <v>438</v>
      </c>
      <c r="C1404" s="385" t="s">
        <v>2896</v>
      </c>
      <c r="D1404" s="387" t="s">
        <v>35</v>
      </c>
      <c r="E1404" s="387">
        <v>44972</v>
      </c>
      <c r="F1404" s="385" t="s">
        <v>56</v>
      </c>
      <c r="G1404" s="385">
        <v>263</v>
      </c>
      <c r="H1404" s="417"/>
      <c r="I1404" s="386"/>
      <c r="J1404" s="405"/>
      <c r="K1404" s="385">
        <v>20490122762</v>
      </c>
      <c r="L1404" s="406" t="s">
        <v>3660</v>
      </c>
      <c r="M1404" s="216"/>
      <c r="N1404" s="386" t="s">
        <v>3661</v>
      </c>
      <c r="O1404" s="385" t="s">
        <v>59</v>
      </c>
      <c r="P1404" s="385">
        <v>1</v>
      </c>
      <c r="Q1404" s="385">
        <v>2000</v>
      </c>
      <c r="R1404" s="420">
        <f>P1404*Q1404</f>
        <v>2000</v>
      </c>
      <c r="S1404" s="385" t="s">
        <v>1916</v>
      </c>
      <c r="T1404" s="385"/>
      <c r="U1404" s="385"/>
      <c r="V1404" s="419">
        <f t="shared" si="603"/>
        <v>2000</v>
      </c>
      <c r="W1404" s="419"/>
      <c r="X1404" s="419"/>
      <c r="Y1404" s="379"/>
      <c r="Z1404" s="385"/>
      <c r="AA1404" s="385"/>
      <c r="AB1404" s="385"/>
      <c r="AC1404" s="385"/>
      <c r="AD1404" s="385"/>
      <c r="AE1404" s="385"/>
      <c r="AF1404" s="385"/>
      <c r="AG1404" s="385"/>
      <c r="AH1404" s="379" t="str">
        <f t="shared" si="600"/>
        <v xml:space="preserve">  </v>
      </c>
      <c r="AI1404" s="385"/>
      <c r="AJ1404" s="420">
        <f t="shared" ref="AJ1404:AJ1407" si="604">V1404</f>
        <v>2000</v>
      </c>
      <c r="AK1404" s="385"/>
      <c r="AL1404" s="420">
        <f t="shared" ref="AL1404:AL1407" si="605">R1404</f>
        <v>2000</v>
      </c>
      <c r="AM1404" s="432">
        <v>18</v>
      </c>
      <c r="AN1404" s="433">
        <v>44986</v>
      </c>
    </row>
    <row r="1405" spans="1:40" s="434" customFormat="1" ht="84.9" customHeight="1">
      <c r="A1405" s="384">
        <v>130</v>
      </c>
      <c r="B1405" s="416">
        <v>1102</v>
      </c>
      <c r="C1405" s="385" t="s">
        <v>2896</v>
      </c>
      <c r="D1405" s="387" t="s">
        <v>35</v>
      </c>
      <c r="E1405" s="387">
        <v>45001</v>
      </c>
      <c r="F1405" s="385" t="s">
        <v>56</v>
      </c>
      <c r="G1405" s="385">
        <v>563</v>
      </c>
      <c r="H1405" s="417"/>
      <c r="I1405" s="386"/>
      <c r="J1405" s="405"/>
      <c r="K1405" s="385">
        <v>20418896915</v>
      </c>
      <c r="L1405" s="406" t="s">
        <v>3662</v>
      </c>
      <c r="M1405" s="216"/>
      <c r="N1405" s="406" t="s">
        <v>3663</v>
      </c>
      <c r="O1405" s="385" t="s">
        <v>59</v>
      </c>
      <c r="P1405" s="385">
        <v>1</v>
      </c>
      <c r="Q1405" s="385">
        <v>197.39</v>
      </c>
      <c r="R1405" s="420">
        <f>P1405*Q1405</f>
        <v>197.39</v>
      </c>
      <c r="S1405" s="385" t="s">
        <v>1916</v>
      </c>
      <c r="T1405" s="385"/>
      <c r="U1405" s="385"/>
      <c r="V1405" s="419">
        <f t="shared" si="603"/>
        <v>197.39</v>
      </c>
      <c r="W1405" s="419"/>
      <c r="X1405" s="419"/>
      <c r="Y1405" s="379"/>
      <c r="Z1405" s="385"/>
      <c r="AA1405" s="385"/>
      <c r="AB1405" s="385"/>
      <c r="AC1405" s="385"/>
      <c r="AD1405" s="385"/>
      <c r="AE1405" s="385"/>
      <c r="AF1405" s="385"/>
      <c r="AG1405" s="385"/>
      <c r="AH1405" s="379" t="str">
        <f t="shared" si="600"/>
        <v xml:space="preserve">  </v>
      </c>
      <c r="AI1405" s="385"/>
      <c r="AJ1405" s="420">
        <f t="shared" si="604"/>
        <v>197.39</v>
      </c>
      <c r="AK1405" s="385"/>
      <c r="AL1405" s="420">
        <f t="shared" si="605"/>
        <v>197.39</v>
      </c>
      <c r="AM1405" s="432">
        <v>18</v>
      </c>
      <c r="AN1405" s="433">
        <v>44986</v>
      </c>
    </row>
    <row r="1406" spans="1:40" s="434" customFormat="1" ht="84.9" customHeight="1">
      <c r="A1406" s="384">
        <v>131</v>
      </c>
      <c r="B1406" s="416">
        <v>1090</v>
      </c>
      <c r="C1406" s="385" t="s">
        <v>2896</v>
      </c>
      <c r="D1406" s="387" t="s">
        <v>35</v>
      </c>
      <c r="E1406" s="387">
        <v>45000</v>
      </c>
      <c r="F1406" s="385" t="s">
        <v>56</v>
      </c>
      <c r="G1406" s="385">
        <v>551</v>
      </c>
      <c r="H1406" s="417"/>
      <c r="I1406" s="386"/>
      <c r="J1406" s="405"/>
      <c r="K1406" s="385">
        <v>20115425651</v>
      </c>
      <c r="L1406" s="386" t="s">
        <v>615</v>
      </c>
      <c r="M1406" s="216"/>
      <c r="N1406" s="406" t="s">
        <v>3664</v>
      </c>
      <c r="O1406" s="385" t="s">
        <v>59</v>
      </c>
      <c r="P1406" s="385">
        <v>1</v>
      </c>
      <c r="Q1406" s="385">
        <v>523.6</v>
      </c>
      <c r="R1406" s="420">
        <f>P1406*Q1406</f>
        <v>523.6</v>
      </c>
      <c r="S1406" s="385" t="s">
        <v>1916</v>
      </c>
      <c r="T1406" s="385"/>
      <c r="U1406" s="385"/>
      <c r="V1406" s="419">
        <f t="shared" si="603"/>
        <v>523.6</v>
      </c>
      <c r="W1406" s="419"/>
      <c r="X1406" s="419"/>
      <c r="Y1406" s="379"/>
      <c r="Z1406" s="385"/>
      <c r="AA1406" s="385"/>
      <c r="AB1406" s="385"/>
      <c r="AC1406" s="385"/>
      <c r="AD1406" s="385"/>
      <c r="AE1406" s="385"/>
      <c r="AF1406" s="385"/>
      <c r="AG1406" s="385"/>
      <c r="AH1406" s="379" t="str">
        <f t="shared" si="600"/>
        <v xml:space="preserve">  </v>
      </c>
      <c r="AI1406" s="385"/>
      <c r="AJ1406" s="420">
        <f t="shared" si="604"/>
        <v>523.6</v>
      </c>
      <c r="AK1406" s="385"/>
      <c r="AL1406" s="420">
        <f t="shared" si="605"/>
        <v>523.6</v>
      </c>
      <c r="AM1406" s="432">
        <v>18</v>
      </c>
      <c r="AN1406" s="433">
        <v>44986</v>
      </c>
    </row>
    <row r="1407" spans="1:40" s="434" customFormat="1" ht="84.9" customHeight="1">
      <c r="A1407" s="384">
        <v>132</v>
      </c>
      <c r="B1407" s="385">
        <v>747</v>
      </c>
      <c r="C1407" s="385" t="s">
        <v>2898</v>
      </c>
      <c r="D1407" s="387" t="s">
        <v>35</v>
      </c>
      <c r="E1407" s="387">
        <v>44987</v>
      </c>
      <c r="F1407" s="385" t="s">
        <v>56</v>
      </c>
      <c r="G1407" s="385">
        <v>401</v>
      </c>
      <c r="H1407" s="417"/>
      <c r="I1407" s="386"/>
      <c r="J1407" s="398"/>
      <c r="K1407" s="385">
        <v>20116544289</v>
      </c>
      <c r="L1407" s="406" t="s">
        <v>3665</v>
      </c>
      <c r="M1407" s="216"/>
      <c r="N1407" s="406" t="s">
        <v>3666</v>
      </c>
      <c r="O1407" s="385" t="s">
        <v>59</v>
      </c>
      <c r="P1407" s="385">
        <v>1</v>
      </c>
      <c r="Q1407" s="385">
        <v>649.20000000000005</v>
      </c>
      <c r="R1407" s="420">
        <f>P1407*Q1407</f>
        <v>649.20000000000005</v>
      </c>
      <c r="S1407" s="385" t="s">
        <v>1916</v>
      </c>
      <c r="T1407" s="385"/>
      <c r="U1407" s="385"/>
      <c r="V1407" s="419">
        <f t="shared" si="603"/>
        <v>649.20000000000005</v>
      </c>
      <c r="W1407" s="419"/>
      <c r="X1407" s="419"/>
      <c r="Y1407" s="379"/>
      <c r="Z1407" s="385"/>
      <c r="AA1407" s="385"/>
      <c r="AB1407" s="385"/>
      <c r="AC1407" s="385"/>
      <c r="AD1407" s="385"/>
      <c r="AE1407" s="385"/>
      <c r="AF1407" s="385"/>
      <c r="AG1407" s="385"/>
      <c r="AH1407" s="379" t="str">
        <f t="shared" si="600"/>
        <v xml:space="preserve">  </v>
      </c>
      <c r="AI1407" s="385"/>
      <c r="AJ1407" s="420">
        <f t="shared" si="604"/>
        <v>649.20000000000005</v>
      </c>
      <c r="AK1407" s="385"/>
      <c r="AL1407" s="420">
        <f t="shared" si="605"/>
        <v>649.20000000000005</v>
      </c>
      <c r="AM1407" s="432">
        <v>18</v>
      </c>
      <c r="AN1407" s="433">
        <v>44986</v>
      </c>
    </row>
    <row r="1408" spans="1:40" s="434" customFormat="1" ht="84.9" customHeight="1">
      <c r="A1408" s="393">
        <v>133</v>
      </c>
      <c r="B1408" s="411"/>
      <c r="C1408" s="408" t="s">
        <v>3667</v>
      </c>
      <c r="D1408" s="408"/>
      <c r="E1408" s="411"/>
      <c r="F1408" s="411"/>
      <c r="G1408" s="411"/>
      <c r="H1408" s="411"/>
      <c r="I1408" s="409"/>
      <c r="J1408" s="415"/>
      <c r="K1408" s="408"/>
      <c r="L1408" s="409"/>
      <c r="M1408" s="216"/>
      <c r="N1408" s="409"/>
      <c r="O1408" s="407"/>
      <c r="P1408" s="407"/>
      <c r="Q1408" s="407"/>
      <c r="R1408" s="426">
        <f>SUM(R1403:R1407)</f>
        <v>10957.19</v>
      </c>
      <c r="S1408" s="426">
        <f>SUM(S1277:S1407)</f>
        <v>0</v>
      </c>
      <c r="T1408" s="407"/>
      <c r="U1408" s="407"/>
      <c r="V1408" s="407"/>
      <c r="W1408" s="407"/>
      <c r="X1408" s="407"/>
      <c r="Y1408" s="378"/>
      <c r="Z1408" s="426">
        <f>SUM(Z1277:Z1407)</f>
        <v>0</v>
      </c>
      <c r="AA1408" s="426"/>
      <c r="AB1408" s="426"/>
      <c r="AC1408" s="426">
        <f>SUM(AC1277:AC1407)</f>
        <v>0</v>
      </c>
      <c r="AD1408" s="426">
        <f>SUM(AD1277:AD1407)</f>
        <v>0</v>
      </c>
      <c r="AE1408" s="426"/>
      <c r="AF1408" s="426">
        <f>SUM(AF1277:AF1407)</f>
        <v>0</v>
      </c>
      <c r="AG1408" s="426">
        <f>SUM(AG1277:AG1407)</f>
        <v>0</v>
      </c>
      <c r="AH1408" s="382"/>
      <c r="AI1408" s="426"/>
      <c r="AJ1408" s="426"/>
      <c r="AK1408" s="407"/>
      <c r="AL1408" s="426"/>
      <c r="AM1408" s="426"/>
      <c r="AN1408" s="438">
        <v>44986</v>
      </c>
    </row>
    <row r="1409" spans="1:40" s="434" customFormat="1" ht="84.9" customHeight="1">
      <c r="A1409" s="393">
        <v>134</v>
      </c>
      <c r="B1409" s="407"/>
      <c r="C1409" s="407"/>
      <c r="D1409" s="409"/>
      <c r="E1409" s="407"/>
      <c r="F1409" s="407"/>
      <c r="G1409" s="407"/>
      <c r="H1409" s="407"/>
      <c r="I1409" s="407"/>
      <c r="J1409" s="418"/>
      <c r="K1409" s="407"/>
      <c r="L1409" s="409"/>
      <c r="M1409" s="254"/>
      <c r="N1409" s="409" t="s">
        <v>3668</v>
      </c>
      <c r="O1409" s="407"/>
      <c r="P1409" s="407"/>
      <c r="Q1409" s="407"/>
      <c r="R1409" s="431">
        <f>R1300+R1354+R1356+R1369+R1391+R1402+R1408</f>
        <v>687360.85000299988</v>
      </c>
      <c r="S1409" s="411"/>
      <c r="T1409" s="431">
        <f>SUM(T1277:T1407)</f>
        <v>523123.43999999994</v>
      </c>
      <c r="U1409" s="431">
        <f>SUM(U1277:U1407)</f>
        <v>123900.22000299999</v>
      </c>
      <c r="V1409" s="431">
        <f>SUM(V1277:V1407)</f>
        <v>16357.19</v>
      </c>
      <c r="W1409" s="431">
        <f>SUM(W1277:W1407)</f>
        <v>22454</v>
      </c>
      <c r="X1409" s="431"/>
      <c r="Y1409" s="383"/>
      <c r="Z1409" s="431">
        <f t="shared" ref="Z1409:AJ1409" si="606">SUM(Z1277:Z1407)</f>
        <v>0</v>
      </c>
      <c r="AA1409" s="431">
        <f t="shared" si="606"/>
        <v>1196</v>
      </c>
      <c r="AB1409" s="431">
        <f t="shared" si="606"/>
        <v>330</v>
      </c>
      <c r="AC1409" s="431">
        <f t="shared" si="606"/>
        <v>0</v>
      </c>
      <c r="AD1409" s="431">
        <f t="shared" si="606"/>
        <v>0</v>
      </c>
      <c r="AE1409" s="431"/>
      <c r="AF1409" s="431">
        <f t="shared" si="606"/>
        <v>0</v>
      </c>
      <c r="AG1409" s="431">
        <f t="shared" si="606"/>
        <v>0</v>
      </c>
      <c r="AH1409" s="383">
        <f t="shared" si="606"/>
        <v>0</v>
      </c>
      <c r="AI1409" s="431">
        <f t="shared" si="606"/>
        <v>562163.61999999988</v>
      </c>
      <c r="AJ1409" s="431">
        <f t="shared" si="606"/>
        <v>125197.23000299999</v>
      </c>
      <c r="AK1409" s="411"/>
      <c r="AL1409" s="431">
        <f>SUM(AL1277:AL1408)</f>
        <v>687360.85000299977</v>
      </c>
      <c r="AM1409" s="426"/>
      <c r="AN1409" s="438">
        <v>44986</v>
      </c>
    </row>
    <row r="1410" spans="1:40" ht="40.799999999999997">
      <c r="A1410" s="384">
        <v>1</v>
      </c>
      <c r="B1410" s="385">
        <v>2083</v>
      </c>
      <c r="C1410" s="385" t="s">
        <v>0</v>
      </c>
      <c r="D1410" s="386" t="s">
        <v>12</v>
      </c>
      <c r="E1410" s="387">
        <v>45040</v>
      </c>
      <c r="F1410" s="385" t="s">
        <v>1924</v>
      </c>
      <c r="G1410" s="385">
        <v>201</v>
      </c>
      <c r="H1410" s="388">
        <v>403461.96</v>
      </c>
      <c r="I1410" s="389">
        <v>45042</v>
      </c>
      <c r="J1410" s="390" t="s">
        <v>3877</v>
      </c>
      <c r="K1410" s="385"/>
      <c r="L1410" s="391" t="s">
        <v>32</v>
      </c>
      <c r="M1410" s="606"/>
      <c r="N1410" s="391" t="s">
        <v>3782</v>
      </c>
      <c r="O1410" s="385" t="s">
        <v>2894</v>
      </c>
      <c r="P1410" s="385">
        <v>1</v>
      </c>
      <c r="Q1410" s="469">
        <v>209636.12</v>
      </c>
      <c r="R1410" s="420">
        <f t="shared" ref="R1410:R1422" si="607">P1410*Q1410</f>
        <v>209636.12</v>
      </c>
      <c r="S1410" s="385" t="s">
        <v>1914</v>
      </c>
      <c r="T1410" s="419">
        <f t="shared" ref="T1410:T1423" si="608">IF($S1410=T$15,$R1410,"  ")</f>
        <v>209636.12</v>
      </c>
      <c r="U1410" s="419"/>
      <c r="V1410" s="385"/>
      <c r="W1410" s="385"/>
      <c r="X1410" s="385"/>
      <c r="Y1410" s="385"/>
      <c r="Z1410" s="385"/>
      <c r="AA1410" s="419"/>
      <c r="AB1410" s="385"/>
      <c r="AC1410" s="385"/>
      <c r="AD1410" s="385"/>
      <c r="AE1410" s="385"/>
      <c r="AF1410" s="385"/>
      <c r="AG1410" s="385"/>
      <c r="AH1410" s="385"/>
      <c r="AI1410" s="420">
        <f>Q1410</f>
        <v>209636.12</v>
      </c>
      <c r="AJ1410" s="420"/>
      <c r="AK1410" s="385"/>
      <c r="AL1410" s="420">
        <f>Q1410</f>
        <v>209636.12</v>
      </c>
      <c r="AM1410" s="432"/>
      <c r="AN1410" s="607">
        <v>45017</v>
      </c>
    </row>
    <row r="1411" spans="1:40" ht="40.799999999999997">
      <c r="A1411" s="384">
        <v>1</v>
      </c>
      <c r="B1411" s="385">
        <v>2083</v>
      </c>
      <c r="C1411" s="385" t="s">
        <v>0</v>
      </c>
      <c r="D1411" s="386" t="s">
        <v>12</v>
      </c>
      <c r="E1411" s="387">
        <v>45040</v>
      </c>
      <c r="F1411" s="385" t="s">
        <v>1924</v>
      </c>
      <c r="G1411" s="385">
        <v>201</v>
      </c>
      <c r="H1411" s="388">
        <v>403461.96</v>
      </c>
      <c r="I1411" s="389">
        <v>45042</v>
      </c>
      <c r="J1411" s="390" t="s">
        <v>3878</v>
      </c>
      <c r="K1411" s="385"/>
      <c r="L1411" s="391" t="s">
        <v>3671</v>
      </c>
      <c r="M1411" s="606"/>
      <c r="N1411" s="391" t="s">
        <v>3782</v>
      </c>
      <c r="O1411" s="385" t="s">
        <v>2894</v>
      </c>
      <c r="P1411" s="385">
        <v>1</v>
      </c>
      <c r="Q1411" s="469">
        <v>14439.3</v>
      </c>
      <c r="R1411" s="420">
        <f t="shared" si="607"/>
        <v>14439.3</v>
      </c>
      <c r="S1411" s="385" t="s">
        <v>1914</v>
      </c>
      <c r="T1411" s="419">
        <f t="shared" si="608"/>
        <v>14439.3</v>
      </c>
      <c r="U1411" s="419"/>
      <c r="V1411" s="385"/>
      <c r="W1411" s="385"/>
      <c r="X1411" s="385"/>
      <c r="Y1411" s="385"/>
      <c r="Z1411" s="385"/>
      <c r="AA1411" s="419"/>
      <c r="AB1411" s="385"/>
      <c r="AC1411" s="385"/>
      <c r="AD1411" s="385"/>
      <c r="AE1411" s="385"/>
      <c r="AF1411" s="385"/>
      <c r="AG1411" s="385"/>
      <c r="AH1411" s="385"/>
      <c r="AI1411" s="420">
        <f t="shared" ref="AI1411:AI1423" si="609">Q1411</f>
        <v>14439.3</v>
      </c>
      <c r="AJ1411" s="420"/>
      <c r="AK1411" s="385"/>
      <c r="AL1411" s="420">
        <f t="shared" ref="AL1411:AL1423" si="610">Q1411</f>
        <v>14439.3</v>
      </c>
      <c r="AM1411" s="432"/>
      <c r="AN1411" s="607">
        <v>45017</v>
      </c>
    </row>
    <row r="1412" spans="1:40" ht="40.799999999999997">
      <c r="A1412" s="384">
        <v>1</v>
      </c>
      <c r="B1412" s="385">
        <v>2083</v>
      </c>
      <c r="C1412" s="385" t="s">
        <v>0</v>
      </c>
      <c r="D1412" s="386" t="s">
        <v>12</v>
      </c>
      <c r="E1412" s="387">
        <v>45040</v>
      </c>
      <c r="F1412" s="385" t="s">
        <v>1924</v>
      </c>
      <c r="G1412" s="385">
        <v>201</v>
      </c>
      <c r="H1412" s="388">
        <v>403461.96</v>
      </c>
      <c r="I1412" s="389">
        <v>45042</v>
      </c>
      <c r="J1412" s="390" t="s">
        <v>3878</v>
      </c>
      <c r="K1412" s="385"/>
      <c r="L1412" s="391" t="s">
        <v>3671</v>
      </c>
      <c r="M1412" s="606"/>
      <c r="N1412" s="391" t="s">
        <v>3782</v>
      </c>
      <c r="O1412" s="385" t="s">
        <v>2894</v>
      </c>
      <c r="P1412" s="385">
        <v>1</v>
      </c>
      <c r="Q1412" s="469">
        <v>-14439.3</v>
      </c>
      <c r="R1412" s="420">
        <f t="shared" si="607"/>
        <v>-14439.3</v>
      </c>
      <c r="S1412" s="385" t="s">
        <v>1914</v>
      </c>
      <c r="T1412" s="419">
        <f t="shared" si="608"/>
        <v>-14439.3</v>
      </c>
      <c r="U1412" s="419"/>
      <c r="V1412" s="385"/>
      <c r="W1412" s="385"/>
      <c r="X1412" s="385"/>
      <c r="Y1412" s="385"/>
      <c r="Z1412" s="385"/>
      <c r="AA1412" s="419"/>
      <c r="AB1412" s="385"/>
      <c r="AC1412" s="385"/>
      <c r="AD1412" s="385"/>
      <c r="AE1412" s="385"/>
      <c r="AF1412" s="385"/>
      <c r="AG1412" s="385"/>
      <c r="AH1412" s="385"/>
      <c r="AI1412" s="420">
        <f t="shared" si="609"/>
        <v>-14439.3</v>
      </c>
      <c r="AJ1412" s="420"/>
      <c r="AK1412" s="385"/>
      <c r="AL1412" s="420">
        <f t="shared" si="610"/>
        <v>-14439.3</v>
      </c>
      <c r="AM1412" s="432"/>
      <c r="AN1412" s="607">
        <v>45017</v>
      </c>
    </row>
    <row r="1413" spans="1:40" ht="40.799999999999997">
      <c r="A1413" s="384">
        <v>1</v>
      </c>
      <c r="B1413" s="385">
        <v>2083</v>
      </c>
      <c r="C1413" s="385" t="s">
        <v>0</v>
      </c>
      <c r="D1413" s="386" t="s">
        <v>12</v>
      </c>
      <c r="E1413" s="387">
        <v>45040</v>
      </c>
      <c r="F1413" s="385" t="s">
        <v>1924</v>
      </c>
      <c r="G1413" s="385">
        <v>201</v>
      </c>
      <c r="H1413" s="388">
        <v>403461.96</v>
      </c>
      <c r="I1413" s="389">
        <v>45042</v>
      </c>
      <c r="J1413" s="390" t="s">
        <v>3879</v>
      </c>
      <c r="K1413" s="385"/>
      <c r="L1413" s="391" t="s">
        <v>93</v>
      </c>
      <c r="M1413" s="606"/>
      <c r="N1413" s="391" t="s">
        <v>3782</v>
      </c>
      <c r="O1413" s="385" t="s">
        <v>2894</v>
      </c>
      <c r="P1413" s="385">
        <v>1</v>
      </c>
      <c r="Q1413" s="469">
        <v>16745.990000000002</v>
      </c>
      <c r="R1413" s="420">
        <f t="shared" si="607"/>
        <v>16745.990000000002</v>
      </c>
      <c r="S1413" s="385" t="s">
        <v>1914</v>
      </c>
      <c r="T1413" s="419">
        <f t="shared" si="608"/>
        <v>16745.990000000002</v>
      </c>
      <c r="U1413" s="419"/>
      <c r="V1413" s="385"/>
      <c r="W1413" s="385"/>
      <c r="X1413" s="385"/>
      <c r="Y1413" s="385"/>
      <c r="Z1413" s="385"/>
      <c r="AA1413" s="419"/>
      <c r="AB1413" s="385"/>
      <c r="AC1413" s="385"/>
      <c r="AD1413" s="385"/>
      <c r="AE1413" s="385"/>
      <c r="AF1413" s="385"/>
      <c r="AG1413" s="385"/>
      <c r="AH1413" s="385"/>
      <c r="AI1413" s="420">
        <f t="shared" si="609"/>
        <v>16745.990000000002</v>
      </c>
      <c r="AJ1413" s="420"/>
      <c r="AK1413" s="385"/>
      <c r="AL1413" s="420">
        <f t="shared" si="610"/>
        <v>16745.990000000002</v>
      </c>
      <c r="AM1413" s="432"/>
      <c r="AN1413" s="607">
        <v>45017</v>
      </c>
    </row>
    <row r="1414" spans="1:40" ht="40.799999999999997">
      <c r="A1414" s="384">
        <v>1</v>
      </c>
      <c r="B1414" s="385">
        <v>2083</v>
      </c>
      <c r="C1414" s="385" t="s">
        <v>0</v>
      </c>
      <c r="D1414" s="386" t="s">
        <v>12</v>
      </c>
      <c r="E1414" s="387">
        <v>45040</v>
      </c>
      <c r="F1414" s="385" t="s">
        <v>1924</v>
      </c>
      <c r="G1414" s="385">
        <v>201</v>
      </c>
      <c r="H1414" s="388">
        <v>403461.96</v>
      </c>
      <c r="I1414" s="389">
        <v>45042</v>
      </c>
      <c r="J1414" s="390" t="s">
        <v>3880</v>
      </c>
      <c r="K1414" s="385"/>
      <c r="L1414" s="391" t="s">
        <v>93</v>
      </c>
      <c r="M1414" s="606"/>
      <c r="N1414" s="391" t="s">
        <v>3782</v>
      </c>
      <c r="O1414" s="385" t="s">
        <v>2894</v>
      </c>
      <c r="P1414" s="385">
        <v>1</v>
      </c>
      <c r="Q1414" s="469">
        <v>2761.96</v>
      </c>
      <c r="R1414" s="420">
        <f t="shared" si="607"/>
        <v>2761.96</v>
      </c>
      <c r="S1414" s="385" t="s">
        <v>1914</v>
      </c>
      <c r="T1414" s="419">
        <f t="shared" si="608"/>
        <v>2761.96</v>
      </c>
      <c r="U1414" s="419"/>
      <c r="V1414" s="385"/>
      <c r="W1414" s="385"/>
      <c r="X1414" s="385"/>
      <c r="Y1414" s="385"/>
      <c r="Z1414" s="385"/>
      <c r="AA1414" s="419"/>
      <c r="AB1414" s="385"/>
      <c r="AC1414" s="385"/>
      <c r="AD1414" s="385"/>
      <c r="AE1414" s="385"/>
      <c r="AF1414" s="385"/>
      <c r="AG1414" s="385"/>
      <c r="AH1414" s="385"/>
      <c r="AI1414" s="420">
        <f t="shared" si="609"/>
        <v>2761.96</v>
      </c>
      <c r="AJ1414" s="420"/>
      <c r="AK1414" s="385"/>
      <c r="AL1414" s="420">
        <f t="shared" si="610"/>
        <v>2761.96</v>
      </c>
      <c r="AM1414" s="432"/>
      <c r="AN1414" s="607">
        <v>45017</v>
      </c>
    </row>
    <row r="1415" spans="1:40" ht="40.799999999999997">
      <c r="A1415" s="384">
        <v>1</v>
      </c>
      <c r="B1415" s="385">
        <v>2083</v>
      </c>
      <c r="C1415" s="385" t="s">
        <v>0</v>
      </c>
      <c r="D1415" s="386" t="s">
        <v>12</v>
      </c>
      <c r="E1415" s="387">
        <v>45040</v>
      </c>
      <c r="F1415" s="385" t="s">
        <v>1924</v>
      </c>
      <c r="G1415" s="385">
        <v>201</v>
      </c>
      <c r="H1415" s="388">
        <v>403461.96</v>
      </c>
      <c r="I1415" s="389">
        <v>45042</v>
      </c>
      <c r="J1415" s="390" t="s">
        <v>3881</v>
      </c>
      <c r="K1415" s="385"/>
      <c r="L1415" s="391" t="s">
        <v>93</v>
      </c>
      <c r="M1415" s="606"/>
      <c r="N1415" s="391" t="s">
        <v>3782</v>
      </c>
      <c r="O1415" s="385" t="s">
        <v>2894</v>
      </c>
      <c r="P1415" s="385">
        <v>1</v>
      </c>
      <c r="Q1415" s="469">
        <v>14014.8</v>
      </c>
      <c r="R1415" s="420">
        <f t="shared" si="607"/>
        <v>14014.8</v>
      </c>
      <c r="S1415" s="385" t="s">
        <v>1914</v>
      </c>
      <c r="T1415" s="419">
        <f t="shared" si="608"/>
        <v>14014.8</v>
      </c>
      <c r="U1415" s="419"/>
      <c r="V1415" s="385"/>
      <c r="W1415" s="385"/>
      <c r="X1415" s="385"/>
      <c r="Y1415" s="385"/>
      <c r="Z1415" s="385"/>
      <c r="AA1415" s="419"/>
      <c r="AB1415" s="385"/>
      <c r="AC1415" s="385"/>
      <c r="AD1415" s="385"/>
      <c r="AE1415" s="385"/>
      <c r="AF1415" s="385"/>
      <c r="AG1415" s="385"/>
      <c r="AH1415" s="385"/>
      <c r="AI1415" s="420">
        <f t="shared" si="609"/>
        <v>14014.8</v>
      </c>
      <c r="AJ1415" s="420"/>
      <c r="AK1415" s="385"/>
      <c r="AL1415" s="420">
        <f t="shared" si="610"/>
        <v>14014.8</v>
      </c>
      <c r="AM1415" s="432"/>
      <c r="AN1415" s="607">
        <v>45017</v>
      </c>
    </row>
    <row r="1416" spans="1:40" ht="40.799999999999997">
      <c r="A1416" s="384">
        <v>1</v>
      </c>
      <c r="B1416" s="385">
        <v>2083</v>
      </c>
      <c r="C1416" s="385" t="s">
        <v>0</v>
      </c>
      <c r="D1416" s="386" t="s">
        <v>12</v>
      </c>
      <c r="E1416" s="387">
        <v>45040</v>
      </c>
      <c r="F1416" s="385" t="s">
        <v>1924</v>
      </c>
      <c r="G1416" s="385">
        <v>201</v>
      </c>
      <c r="H1416" s="388">
        <v>403461.96</v>
      </c>
      <c r="I1416" s="389">
        <v>45042</v>
      </c>
      <c r="J1416" s="390" t="s">
        <v>3882</v>
      </c>
      <c r="K1416" s="385"/>
      <c r="L1416" s="391" t="s">
        <v>94</v>
      </c>
      <c r="M1416" s="606"/>
      <c r="N1416" s="391" t="s">
        <v>3782</v>
      </c>
      <c r="O1416" s="385" t="s">
        <v>2894</v>
      </c>
      <c r="P1416" s="385">
        <v>1</v>
      </c>
      <c r="Q1416" s="469">
        <v>2158.2199999999998</v>
      </c>
      <c r="R1416" s="420">
        <f t="shared" si="607"/>
        <v>2158.2199999999998</v>
      </c>
      <c r="S1416" s="385" t="s">
        <v>1914</v>
      </c>
      <c r="T1416" s="419">
        <f t="shared" si="608"/>
        <v>2158.2199999999998</v>
      </c>
      <c r="U1416" s="419"/>
      <c r="V1416" s="385"/>
      <c r="W1416" s="385"/>
      <c r="X1416" s="385"/>
      <c r="Y1416" s="385"/>
      <c r="Z1416" s="385"/>
      <c r="AA1416" s="419"/>
      <c r="AB1416" s="385"/>
      <c r="AC1416" s="385"/>
      <c r="AD1416" s="385"/>
      <c r="AE1416" s="385"/>
      <c r="AF1416" s="385"/>
      <c r="AG1416" s="385"/>
      <c r="AH1416" s="385"/>
      <c r="AI1416" s="420">
        <f t="shared" si="609"/>
        <v>2158.2199999999998</v>
      </c>
      <c r="AJ1416" s="420"/>
      <c r="AK1416" s="385"/>
      <c r="AL1416" s="420">
        <f t="shared" si="610"/>
        <v>2158.2199999999998</v>
      </c>
      <c r="AM1416" s="432"/>
      <c r="AN1416" s="607">
        <v>45017</v>
      </c>
    </row>
    <row r="1417" spans="1:40" ht="40.799999999999997">
      <c r="A1417" s="384">
        <v>1</v>
      </c>
      <c r="B1417" s="385">
        <v>2083</v>
      </c>
      <c r="C1417" s="385" t="s">
        <v>0</v>
      </c>
      <c r="D1417" s="386" t="s">
        <v>12</v>
      </c>
      <c r="E1417" s="387">
        <v>45040</v>
      </c>
      <c r="F1417" s="385" t="s">
        <v>1924</v>
      </c>
      <c r="G1417" s="385">
        <v>201</v>
      </c>
      <c r="H1417" s="388">
        <v>403461.96</v>
      </c>
      <c r="I1417" s="389">
        <v>45042</v>
      </c>
      <c r="J1417" s="390" t="s">
        <v>3883</v>
      </c>
      <c r="K1417" s="385"/>
      <c r="L1417" s="391" t="s">
        <v>94</v>
      </c>
      <c r="M1417" s="606"/>
      <c r="N1417" s="391" t="s">
        <v>3782</v>
      </c>
      <c r="O1417" s="385" t="s">
        <v>2894</v>
      </c>
      <c r="P1417" s="385">
        <v>1</v>
      </c>
      <c r="Q1417" s="469">
        <v>2641.6</v>
      </c>
      <c r="R1417" s="420">
        <f t="shared" si="607"/>
        <v>2641.6</v>
      </c>
      <c r="S1417" s="385" t="s">
        <v>1914</v>
      </c>
      <c r="T1417" s="419">
        <f t="shared" si="608"/>
        <v>2641.6</v>
      </c>
      <c r="U1417" s="419"/>
      <c r="V1417" s="385"/>
      <c r="W1417" s="385"/>
      <c r="X1417" s="385"/>
      <c r="Y1417" s="385"/>
      <c r="Z1417" s="385"/>
      <c r="AA1417" s="419"/>
      <c r="AB1417" s="385"/>
      <c r="AC1417" s="385"/>
      <c r="AD1417" s="385"/>
      <c r="AE1417" s="385"/>
      <c r="AF1417" s="385"/>
      <c r="AG1417" s="385"/>
      <c r="AH1417" s="385"/>
      <c r="AI1417" s="420">
        <f t="shared" si="609"/>
        <v>2641.6</v>
      </c>
      <c r="AJ1417" s="420"/>
      <c r="AK1417" s="385"/>
      <c r="AL1417" s="420">
        <f t="shared" si="610"/>
        <v>2641.6</v>
      </c>
      <c r="AM1417" s="432"/>
      <c r="AN1417" s="607">
        <v>45017</v>
      </c>
    </row>
    <row r="1418" spans="1:40" ht="40.799999999999997">
      <c r="A1418" s="384">
        <v>1</v>
      </c>
      <c r="B1418" s="385">
        <v>2083</v>
      </c>
      <c r="C1418" s="385" t="s">
        <v>0</v>
      </c>
      <c r="D1418" s="386" t="s">
        <v>12</v>
      </c>
      <c r="E1418" s="387">
        <v>45040</v>
      </c>
      <c r="F1418" s="385" t="s">
        <v>1924</v>
      </c>
      <c r="G1418" s="385">
        <v>201</v>
      </c>
      <c r="H1418" s="388">
        <v>403461.96</v>
      </c>
      <c r="I1418" s="389">
        <v>45042</v>
      </c>
      <c r="J1418" s="390" t="s">
        <v>3884</v>
      </c>
      <c r="K1418" s="385"/>
      <c r="L1418" s="391" t="s">
        <v>94</v>
      </c>
      <c r="M1418" s="606"/>
      <c r="N1418" s="391" t="s">
        <v>3782</v>
      </c>
      <c r="O1418" s="385" t="s">
        <v>2894</v>
      </c>
      <c r="P1418" s="385">
        <v>1</v>
      </c>
      <c r="Q1418" s="469">
        <v>2405.06</v>
      </c>
      <c r="R1418" s="420">
        <f t="shared" si="607"/>
        <v>2405.06</v>
      </c>
      <c r="S1418" s="385" t="s">
        <v>1914</v>
      </c>
      <c r="T1418" s="419">
        <f t="shared" si="608"/>
        <v>2405.06</v>
      </c>
      <c r="U1418" s="419"/>
      <c r="V1418" s="385"/>
      <c r="W1418" s="385"/>
      <c r="X1418" s="385"/>
      <c r="Y1418" s="385"/>
      <c r="Z1418" s="385"/>
      <c r="AA1418" s="419"/>
      <c r="AB1418" s="385"/>
      <c r="AC1418" s="385"/>
      <c r="AD1418" s="385"/>
      <c r="AE1418" s="385"/>
      <c r="AF1418" s="385"/>
      <c r="AG1418" s="385"/>
      <c r="AH1418" s="385"/>
      <c r="AI1418" s="420">
        <f t="shared" si="609"/>
        <v>2405.06</v>
      </c>
      <c r="AJ1418" s="420"/>
      <c r="AK1418" s="385"/>
      <c r="AL1418" s="420">
        <f t="shared" si="610"/>
        <v>2405.06</v>
      </c>
      <c r="AM1418" s="432"/>
      <c r="AN1418" s="607">
        <v>45017</v>
      </c>
    </row>
    <row r="1419" spans="1:40" ht="40.799999999999997">
      <c r="A1419" s="384">
        <v>1</v>
      </c>
      <c r="B1419" s="385">
        <v>2083</v>
      </c>
      <c r="C1419" s="385" t="s">
        <v>0</v>
      </c>
      <c r="D1419" s="386" t="s">
        <v>12</v>
      </c>
      <c r="E1419" s="387">
        <v>45040</v>
      </c>
      <c r="F1419" s="385" t="s">
        <v>1924</v>
      </c>
      <c r="G1419" s="385">
        <v>201</v>
      </c>
      <c r="H1419" s="388">
        <v>403461.96</v>
      </c>
      <c r="I1419" s="389">
        <v>45042</v>
      </c>
      <c r="J1419" s="390" t="s">
        <v>3885</v>
      </c>
      <c r="K1419" s="385"/>
      <c r="L1419" s="391" t="s">
        <v>94</v>
      </c>
      <c r="M1419" s="606"/>
      <c r="N1419" s="391" t="s">
        <v>3782</v>
      </c>
      <c r="O1419" s="385" t="s">
        <v>2894</v>
      </c>
      <c r="P1419" s="385">
        <v>1</v>
      </c>
      <c r="Q1419" s="469">
        <v>1602.33</v>
      </c>
      <c r="R1419" s="420">
        <f t="shared" si="607"/>
        <v>1602.33</v>
      </c>
      <c r="S1419" s="385" t="s">
        <v>1914</v>
      </c>
      <c r="T1419" s="419">
        <f t="shared" si="608"/>
        <v>1602.33</v>
      </c>
      <c r="U1419" s="419"/>
      <c r="V1419" s="385"/>
      <c r="W1419" s="385"/>
      <c r="X1419" s="385"/>
      <c r="Y1419" s="385"/>
      <c r="Z1419" s="385"/>
      <c r="AA1419" s="419"/>
      <c r="AB1419" s="385"/>
      <c r="AC1419" s="385"/>
      <c r="AD1419" s="385"/>
      <c r="AE1419" s="385"/>
      <c r="AF1419" s="385"/>
      <c r="AG1419" s="385"/>
      <c r="AH1419" s="385"/>
      <c r="AI1419" s="420">
        <f t="shared" si="609"/>
        <v>1602.33</v>
      </c>
      <c r="AJ1419" s="420"/>
      <c r="AK1419" s="385"/>
      <c r="AL1419" s="420">
        <f t="shared" si="610"/>
        <v>1602.33</v>
      </c>
      <c r="AM1419" s="432"/>
      <c r="AN1419" s="607">
        <v>45017</v>
      </c>
    </row>
    <row r="1420" spans="1:40" ht="40.799999999999997">
      <c r="A1420" s="384">
        <v>1</v>
      </c>
      <c r="B1420" s="385">
        <v>2083</v>
      </c>
      <c r="C1420" s="385" t="s">
        <v>0</v>
      </c>
      <c r="D1420" s="386" t="s">
        <v>12</v>
      </c>
      <c r="E1420" s="387">
        <v>45040</v>
      </c>
      <c r="F1420" s="385" t="s">
        <v>1924</v>
      </c>
      <c r="G1420" s="385">
        <v>201</v>
      </c>
      <c r="H1420" s="388">
        <v>403461.96</v>
      </c>
      <c r="I1420" s="389">
        <v>45042</v>
      </c>
      <c r="J1420" s="390" t="s">
        <v>3886</v>
      </c>
      <c r="K1420" s="385"/>
      <c r="L1420" s="391" t="s">
        <v>32</v>
      </c>
      <c r="M1420" s="606"/>
      <c r="N1420" s="391" t="s">
        <v>3782</v>
      </c>
      <c r="O1420" s="385" t="s">
        <v>2894</v>
      </c>
      <c r="P1420" s="385">
        <v>1</v>
      </c>
      <c r="Q1420" s="469">
        <v>2277.54</v>
      </c>
      <c r="R1420" s="420">
        <f t="shared" si="607"/>
        <v>2277.54</v>
      </c>
      <c r="S1420" s="385" t="s">
        <v>1914</v>
      </c>
      <c r="T1420" s="419">
        <f t="shared" si="608"/>
        <v>2277.54</v>
      </c>
      <c r="U1420" s="419"/>
      <c r="V1420" s="385"/>
      <c r="W1420" s="385"/>
      <c r="X1420" s="385"/>
      <c r="Y1420" s="385"/>
      <c r="Z1420" s="385"/>
      <c r="AA1420" s="419"/>
      <c r="AB1420" s="385"/>
      <c r="AC1420" s="385"/>
      <c r="AD1420" s="385"/>
      <c r="AE1420" s="385"/>
      <c r="AF1420" s="385"/>
      <c r="AG1420" s="385"/>
      <c r="AH1420" s="385"/>
      <c r="AI1420" s="420">
        <f t="shared" si="609"/>
        <v>2277.54</v>
      </c>
      <c r="AJ1420" s="420"/>
      <c r="AK1420" s="385"/>
      <c r="AL1420" s="420">
        <f t="shared" si="610"/>
        <v>2277.54</v>
      </c>
      <c r="AM1420" s="432"/>
      <c r="AN1420" s="607">
        <v>45017</v>
      </c>
    </row>
    <row r="1421" spans="1:40" ht="40.799999999999997">
      <c r="A1421" s="384">
        <v>1</v>
      </c>
      <c r="B1421" s="385">
        <v>2083</v>
      </c>
      <c r="C1421" s="385" t="s">
        <v>0</v>
      </c>
      <c r="D1421" s="386" t="s">
        <v>12</v>
      </c>
      <c r="E1421" s="387">
        <v>45040</v>
      </c>
      <c r="F1421" s="385" t="s">
        <v>1924</v>
      </c>
      <c r="G1421" s="385">
        <v>201</v>
      </c>
      <c r="H1421" s="388">
        <v>403461.96</v>
      </c>
      <c r="I1421" s="389">
        <v>45054</v>
      </c>
      <c r="J1421" s="390" t="s">
        <v>3887</v>
      </c>
      <c r="K1421" s="385"/>
      <c r="L1421" s="391" t="s">
        <v>32</v>
      </c>
      <c r="M1421" s="606"/>
      <c r="N1421" s="391" t="s">
        <v>3782</v>
      </c>
      <c r="O1421" s="385" t="s">
        <v>2894</v>
      </c>
      <c r="P1421" s="385">
        <v>1</v>
      </c>
      <c r="Q1421" s="469">
        <v>14439.3</v>
      </c>
      <c r="R1421" s="420">
        <f t="shared" si="607"/>
        <v>14439.3</v>
      </c>
      <c r="S1421" s="385" t="s">
        <v>1914</v>
      </c>
      <c r="T1421" s="419">
        <f t="shared" si="608"/>
        <v>14439.3</v>
      </c>
      <c r="U1421" s="419"/>
      <c r="V1421" s="385"/>
      <c r="W1421" s="385"/>
      <c r="X1421" s="385"/>
      <c r="Y1421" s="385"/>
      <c r="Z1421" s="385"/>
      <c r="AA1421" s="419"/>
      <c r="AB1421" s="385"/>
      <c r="AC1421" s="385"/>
      <c r="AD1421" s="385"/>
      <c r="AE1421" s="385"/>
      <c r="AF1421" s="385"/>
      <c r="AG1421" s="385"/>
      <c r="AH1421" s="385"/>
      <c r="AI1421" s="420">
        <f t="shared" si="609"/>
        <v>14439.3</v>
      </c>
      <c r="AJ1421" s="420"/>
      <c r="AK1421" s="385"/>
      <c r="AL1421" s="420">
        <f t="shared" si="610"/>
        <v>14439.3</v>
      </c>
      <c r="AM1421" s="432"/>
      <c r="AN1421" s="607">
        <v>45017</v>
      </c>
    </row>
    <row r="1422" spans="1:40" ht="40.799999999999997">
      <c r="A1422" s="384">
        <v>1</v>
      </c>
      <c r="B1422" s="385">
        <v>2083</v>
      </c>
      <c r="C1422" s="385" t="s">
        <v>0</v>
      </c>
      <c r="D1422" s="386" t="s">
        <v>12</v>
      </c>
      <c r="E1422" s="387">
        <v>45040</v>
      </c>
      <c r="F1422" s="385" t="s">
        <v>1924</v>
      </c>
      <c r="G1422" s="385">
        <v>201</v>
      </c>
      <c r="H1422" s="388">
        <v>403461.96</v>
      </c>
      <c r="I1422" s="389">
        <v>45055</v>
      </c>
      <c r="J1422" s="390" t="s">
        <v>3888</v>
      </c>
      <c r="K1422" s="385"/>
      <c r="L1422" s="391" t="s">
        <v>3671</v>
      </c>
      <c r="M1422" s="606"/>
      <c r="N1422" s="391" t="s">
        <v>3782</v>
      </c>
      <c r="O1422" s="385" t="s">
        <v>2894</v>
      </c>
      <c r="P1422" s="385">
        <v>1</v>
      </c>
      <c r="Q1422" s="469">
        <v>2193.9699999999998</v>
      </c>
      <c r="R1422" s="420">
        <f t="shared" si="607"/>
        <v>2193.9699999999998</v>
      </c>
      <c r="S1422" s="385" t="s">
        <v>1914</v>
      </c>
      <c r="T1422" s="419">
        <f t="shared" si="608"/>
        <v>2193.9699999999998</v>
      </c>
      <c r="U1422" s="419"/>
      <c r="V1422" s="385"/>
      <c r="W1422" s="385"/>
      <c r="X1422" s="385"/>
      <c r="Y1422" s="385"/>
      <c r="Z1422" s="385"/>
      <c r="AA1422" s="419"/>
      <c r="AB1422" s="385"/>
      <c r="AC1422" s="385"/>
      <c r="AD1422" s="385"/>
      <c r="AE1422" s="385"/>
      <c r="AF1422" s="385"/>
      <c r="AG1422" s="385"/>
      <c r="AH1422" s="385"/>
      <c r="AI1422" s="420">
        <f t="shared" si="609"/>
        <v>2193.9699999999998</v>
      </c>
      <c r="AJ1422" s="420"/>
      <c r="AK1422" s="385"/>
      <c r="AL1422" s="420">
        <f t="shared" si="610"/>
        <v>2193.9699999999998</v>
      </c>
      <c r="AM1422" s="432"/>
      <c r="AN1422" s="607">
        <v>45017</v>
      </c>
    </row>
    <row r="1423" spans="1:40" ht="40.799999999999997">
      <c r="A1423" s="384"/>
      <c r="B1423" s="385"/>
      <c r="C1423" s="385"/>
      <c r="D1423" s="386"/>
      <c r="E1423" s="387"/>
      <c r="F1423" s="385"/>
      <c r="G1423" s="385"/>
      <c r="H1423" s="388"/>
      <c r="I1423" s="389"/>
      <c r="J1423" s="390"/>
      <c r="K1423" s="385"/>
      <c r="L1423" s="391" t="s">
        <v>93</v>
      </c>
      <c r="M1423" s="606"/>
      <c r="N1423" s="391" t="s">
        <v>3782</v>
      </c>
      <c r="O1423" s="385" t="s">
        <v>2894</v>
      </c>
      <c r="P1423" s="385">
        <v>1</v>
      </c>
      <c r="Q1423" s="469">
        <v>2679.8500000000299</v>
      </c>
      <c r="R1423" s="420">
        <v>2679.8500000000299</v>
      </c>
      <c r="S1423" s="385" t="s">
        <v>1914</v>
      </c>
      <c r="T1423" s="419">
        <f t="shared" si="608"/>
        <v>2679.8500000000299</v>
      </c>
      <c r="U1423" s="419"/>
      <c r="V1423" s="385"/>
      <c r="W1423" s="385"/>
      <c r="X1423" s="385"/>
      <c r="Y1423" s="385"/>
      <c r="Z1423" s="385"/>
      <c r="AA1423" s="419"/>
      <c r="AB1423" s="385"/>
      <c r="AC1423" s="385"/>
      <c r="AD1423" s="385"/>
      <c r="AE1423" s="385"/>
      <c r="AF1423" s="385"/>
      <c r="AG1423" s="385"/>
      <c r="AH1423" s="385"/>
      <c r="AI1423" s="420">
        <f t="shared" si="609"/>
        <v>2679.8500000000299</v>
      </c>
      <c r="AJ1423" s="420"/>
      <c r="AK1423" s="385"/>
      <c r="AL1423" s="420">
        <f t="shared" si="610"/>
        <v>2679.8500000000299</v>
      </c>
      <c r="AM1423" s="432"/>
      <c r="AN1423" s="607">
        <v>45017</v>
      </c>
    </row>
    <row r="1424" spans="1:40" ht="42">
      <c r="A1424" s="393">
        <v>2</v>
      </c>
      <c r="B1424" s="394"/>
      <c r="C1424" s="395" t="s">
        <v>3561</v>
      </c>
      <c r="D1424" s="395"/>
      <c r="E1424" s="394"/>
      <c r="F1424" s="394"/>
      <c r="G1424" s="394"/>
      <c r="H1424" s="394"/>
      <c r="I1424" s="394"/>
      <c r="J1424" s="396"/>
      <c r="K1424" s="395"/>
      <c r="L1424" s="397"/>
      <c r="M1424" s="354"/>
      <c r="N1424" s="397"/>
      <c r="O1424" s="422"/>
      <c r="P1424" s="422"/>
      <c r="Q1424" s="422"/>
      <c r="R1424" s="423">
        <f>SUM(R1410:R1423)</f>
        <v>273556.74</v>
      </c>
      <c r="S1424" s="422"/>
      <c r="T1424" s="422"/>
      <c r="U1424" s="422"/>
      <c r="V1424" s="422"/>
      <c r="W1424" s="422"/>
      <c r="X1424" s="422"/>
      <c r="Y1424" s="422"/>
      <c r="Z1424" s="422"/>
      <c r="AA1424" s="422"/>
      <c r="AB1424" s="422"/>
      <c r="AC1424" s="422"/>
      <c r="AD1424" s="422"/>
      <c r="AE1424" s="422"/>
      <c r="AF1424" s="422"/>
      <c r="AG1424" s="422"/>
      <c r="AH1424" s="422"/>
      <c r="AI1424" s="422"/>
      <c r="AJ1424" s="422"/>
      <c r="AK1424" s="422"/>
      <c r="AL1424" s="423"/>
      <c r="AM1424" s="435"/>
      <c r="AN1424" s="436">
        <v>45017</v>
      </c>
    </row>
    <row r="1425" spans="1:40" ht="20.399999999999999">
      <c r="A1425" s="384">
        <v>3</v>
      </c>
      <c r="B1425" s="385">
        <v>1701</v>
      </c>
      <c r="C1425" s="385" t="s">
        <v>1</v>
      </c>
      <c r="D1425" s="386" t="s">
        <v>2909</v>
      </c>
      <c r="E1425" s="387">
        <v>45029</v>
      </c>
      <c r="F1425" s="385" t="s">
        <v>38</v>
      </c>
      <c r="G1425" s="385">
        <v>376</v>
      </c>
      <c r="H1425" s="388"/>
      <c r="I1425" s="389">
        <v>45071</v>
      </c>
      <c r="J1425" s="398">
        <v>4229</v>
      </c>
      <c r="K1425" s="386">
        <v>20490297643</v>
      </c>
      <c r="L1425" s="386" t="s">
        <v>3536</v>
      </c>
      <c r="M1425" s="216"/>
      <c r="N1425" s="386" t="s">
        <v>3739</v>
      </c>
      <c r="O1425" s="385" t="s">
        <v>39</v>
      </c>
      <c r="P1425" s="385">
        <v>8</v>
      </c>
      <c r="Q1425" s="385">
        <v>25</v>
      </c>
      <c r="R1425" s="420">
        <f>P1425*Q1425</f>
        <v>200</v>
      </c>
      <c r="S1425" s="385" t="s">
        <v>1915</v>
      </c>
      <c r="T1425" s="385"/>
      <c r="U1425" s="419">
        <f>IF($S1425=U$15,$R1425,"  ")</f>
        <v>200</v>
      </c>
      <c r="V1425" s="419" t="str">
        <f>IF($S1425=V$15,$R1425,"  ")</f>
        <v xml:space="preserve">  </v>
      </c>
      <c r="W1425" s="419"/>
      <c r="X1425" s="419"/>
      <c r="Y1425" s="419"/>
      <c r="Z1425" s="385"/>
      <c r="AA1425" s="385"/>
      <c r="AB1425" s="385"/>
      <c r="AC1425" s="385"/>
      <c r="AD1425" s="385"/>
      <c r="AE1425" s="385"/>
      <c r="AF1425" s="385"/>
      <c r="AG1425" s="385"/>
      <c r="AH1425" s="419" t="str">
        <f>IF($S1425=AH$15,$R1425,"  ")</f>
        <v xml:space="preserve">  </v>
      </c>
      <c r="AI1425" s="420">
        <f t="shared" ref="AI1425:AI1506" si="611">R1425</f>
        <v>200</v>
      </c>
      <c r="AJ1425" s="420"/>
      <c r="AK1425" s="385">
        <v>425</v>
      </c>
      <c r="AL1425" s="420">
        <f>AI1425</f>
        <v>200</v>
      </c>
      <c r="AM1425" s="432">
        <v>18</v>
      </c>
      <c r="AN1425" s="433">
        <v>45017</v>
      </c>
    </row>
    <row r="1426" spans="1:40" ht="40.799999999999997">
      <c r="A1426" s="384">
        <v>4</v>
      </c>
      <c r="B1426" s="385">
        <v>1701</v>
      </c>
      <c r="C1426" s="385" t="s">
        <v>1</v>
      </c>
      <c r="D1426" s="386" t="s">
        <v>2909</v>
      </c>
      <c r="E1426" s="387">
        <v>45029</v>
      </c>
      <c r="F1426" s="385" t="s">
        <v>38</v>
      </c>
      <c r="G1426" s="385">
        <v>376</v>
      </c>
      <c r="H1426" s="388"/>
      <c r="I1426" s="389">
        <v>45071</v>
      </c>
      <c r="J1426" s="398">
        <v>4229</v>
      </c>
      <c r="K1426" s="386">
        <v>20490297643</v>
      </c>
      <c r="L1426" s="386" t="s">
        <v>3536</v>
      </c>
      <c r="M1426" s="216"/>
      <c r="N1426" s="386" t="s">
        <v>3740</v>
      </c>
      <c r="O1426" s="385" t="s">
        <v>39</v>
      </c>
      <c r="P1426" s="385">
        <v>6</v>
      </c>
      <c r="Q1426" s="385">
        <v>55</v>
      </c>
      <c r="R1426" s="420">
        <f>P1426*Q1426</f>
        <v>330</v>
      </c>
      <c r="S1426" s="385" t="s">
        <v>1915</v>
      </c>
      <c r="T1426" s="385"/>
      <c r="U1426" s="419">
        <f t="shared" ref="U1426:AB1517" si="612">IF($S1426=U$15,$R1426,"  ")</f>
        <v>330</v>
      </c>
      <c r="V1426" s="419" t="str">
        <f t="shared" si="612"/>
        <v xml:space="preserve">  </v>
      </c>
      <c r="W1426" s="419"/>
      <c r="X1426" s="419"/>
      <c r="Y1426" s="419"/>
      <c r="Z1426" s="385"/>
      <c r="AA1426" s="385"/>
      <c r="AB1426" s="385"/>
      <c r="AC1426" s="385"/>
      <c r="AD1426" s="385"/>
      <c r="AE1426" s="385"/>
      <c r="AF1426" s="385"/>
      <c r="AG1426" s="385"/>
      <c r="AH1426" s="419" t="str">
        <f t="shared" ref="AH1426:AH1518" si="613">IF($S1426=AH$15,$R1426,"  ")</f>
        <v xml:space="preserve">  </v>
      </c>
      <c r="AI1426" s="420">
        <f t="shared" si="611"/>
        <v>330</v>
      </c>
      <c r="AJ1426" s="420"/>
      <c r="AK1426" s="385">
        <v>425</v>
      </c>
      <c r="AL1426" s="420">
        <f t="shared" ref="AL1426:AL1509" si="614">AI1426</f>
        <v>330</v>
      </c>
      <c r="AM1426" s="432">
        <v>18</v>
      </c>
      <c r="AN1426" s="433">
        <v>45017</v>
      </c>
    </row>
    <row r="1427" spans="1:40" ht="20.399999999999999">
      <c r="A1427" s="384">
        <v>5</v>
      </c>
      <c r="B1427" s="385">
        <v>1701</v>
      </c>
      <c r="C1427" s="385" t="s">
        <v>1</v>
      </c>
      <c r="D1427" s="386" t="s">
        <v>2909</v>
      </c>
      <c r="E1427" s="387">
        <v>45029</v>
      </c>
      <c r="F1427" s="385" t="s">
        <v>38</v>
      </c>
      <c r="G1427" s="385">
        <v>376</v>
      </c>
      <c r="H1427" s="388"/>
      <c r="I1427" s="389">
        <v>45071</v>
      </c>
      <c r="J1427" s="398">
        <v>4229</v>
      </c>
      <c r="K1427" s="386">
        <v>20490297643</v>
      </c>
      <c r="L1427" s="386" t="s">
        <v>3536</v>
      </c>
      <c r="M1427" s="216"/>
      <c r="N1427" s="386" t="s">
        <v>3741</v>
      </c>
      <c r="O1427" s="385" t="s">
        <v>39</v>
      </c>
      <c r="P1427" s="385">
        <v>2</v>
      </c>
      <c r="Q1427" s="385">
        <v>10</v>
      </c>
      <c r="R1427" s="420">
        <f t="shared" ref="R1427:R1506" si="615">P1427*Q1427</f>
        <v>20</v>
      </c>
      <c r="S1427" s="385" t="s">
        <v>1915</v>
      </c>
      <c r="T1427" s="385"/>
      <c r="U1427" s="419">
        <f t="shared" si="612"/>
        <v>20</v>
      </c>
      <c r="V1427" s="419" t="str">
        <f t="shared" si="612"/>
        <v xml:space="preserve">  </v>
      </c>
      <c r="W1427" s="419"/>
      <c r="X1427" s="419"/>
      <c r="Y1427" s="419"/>
      <c r="Z1427" s="385"/>
      <c r="AA1427" s="385"/>
      <c r="AB1427" s="385"/>
      <c r="AC1427" s="385"/>
      <c r="AD1427" s="385"/>
      <c r="AE1427" s="385"/>
      <c r="AF1427" s="385"/>
      <c r="AG1427" s="385"/>
      <c r="AH1427" s="419" t="str">
        <f t="shared" si="613"/>
        <v xml:space="preserve">  </v>
      </c>
      <c r="AI1427" s="420">
        <f t="shared" si="611"/>
        <v>20</v>
      </c>
      <c r="AJ1427" s="420"/>
      <c r="AK1427" s="385">
        <v>425</v>
      </c>
      <c r="AL1427" s="420">
        <f t="shared" si="614"/>
        <v>20</v>
      </c>
      <c r="AM1427" s="432">
        <v>18</v>
      </c>
      <c r="AN1427" s="433">
        <v>45017</v>
      </c>
    </row>
    <row r="1428" spans="1:40" ht="20.399999999999999">
      <c r="A1428" s="384">
        <v>6</v>
      </c>
      <c r="B1428" s="385">
        <v>1701</v>
      </c>
      <c r="C1428" s="385" t="s">
        <v>1</v>
      </c>
      <c r="D1428" s="386" t="s">
        <v>2909</v>
      </c>
      <c r="E1428" s="387">
        <v>45029</v>
      </c>
      <c r="F1428" s="385" t="s">
        <v>38</v>
      </c>
      <c r="G1428" s="385">
        <v>376</v>
      </c>
      <c r="H1428" s="388"/>
      <c r="I1428" s="389">
        <v>45071</v>
      </c>
      <c r="J1428" s="398">
        <v>4229</v>
      </c>
      <c r="K1428" s="386">
        <v>20490297643</v>
      </c>
      <c r="L1428" s="386" t="s">
        <v>3536</v>
      </c>
      <c r="M1428" s="216"/>
      <c r="N1428" s="386" t="s">
        <v>3742</v>
      </c>
      <c r="O1428" s="385" t="s">
        <v>39</v>
      </c>
      <c r="P1428" s="385">
        <v>2</v>
      </c>
      <c r="Q1428" s="385">
        <v>663</v>
      </c>
      <c r="R1428" s="420">
        <f t="shared" si="615"/>
        <v>1326</v>
      </c>
      <c r="S1428" s="385" t="s">
        <v>1915</v>
      </c>
      <c r="T1428" s="385"/>
      <c r="U1428" s="419">
        <f t="shared" si="612"/>
        <v>1326</v>
      </c>
      <c r="V1428" s="419" t="str">
        <f t="shared" si="612"/>
        <v xml:space="preserve">  </v>
      </c>
      <c r="W1428" s="419"/>
      <c r="X1428" s="419"/>
      <c r="Y1428" s="419"/>
      <c r="Z1428" s="385"/>
      <c r="AA1428" s="385"/>
      <c r="AB1428" s="385"/>
      <c r="AC1428" s="385"/>
      <c r="AD1428" s="385"/>
      <c r="AE1428" s="385"/>
      <c r="AF1428" s="385"/>
      <c r="AG1428" s="385"/>
      <c r="AH1428" s="419" t="str">
        <f t="shared" si="613"/>
        <v xml:space="preserve">  </v>
      </c>
      <c r="AI1428" s="420">
        <f t="shared" si="611"/>
        <v>1326</v>
      </c>
      <c r="AJ1428" s="420"/>
      <c r="AK1428" s="385">
        <v>425</v>
      </c>
      <c r="AL1428" s="420">
        <f t="shared" si="614"/>
        <v>1326</v>
      </c>
      <c r="AM1428" s="432">
        <v>18</v>
      </c>
      <c r="AN1428" s="433">
        <v>45017</v>
      </c>
    </row>
    <row r="1429" spans="1:40" ht="68.25" customHeight="1">
      <c r="A1429" s="384">
        <v>7</v>
      </c>
      <c r="B1429" s="385">
        <v>1701</v>
      </c>
      <c r="C1429" s="385" t="s">
        <v>1</v>
      </c>
      <c r="D1429" s="386" t="s">
        <v>2909</v>
      </c>
      <c r="E1429" s="387">
        <v>45029</v>
      </c>
      <c r="F1429" s="385" t="s">
        <v>38</v>
      </c>
      <c r="G1429" s="385">
        <v>376</v>
      </c>
      <c r="H1429" s="388"/>
      <c r="I1429" s="389">
        <v>45071</v>
      </c>
      <c r="J1429" s="398">
        <v>4229</v>
      </c>
      <c r="K1429" s="386">
        <v>20490297643</v>
      </c>
      <c r="L1429" s="386" t="s">
        <v>3536</v>
      </c>
      <c r="M1429" s="216"/>
      <c r="N1429" s="386" t="s">
        <v>3743</v>
      </c>
      <c r="O1429" s="385" t="s">
        <v>39</v>
      </c>
      <c r="P1429" s="385">
        <v>16</v>
      </c>
      <c r="Q1429" s="385">
        <v>155</v>
      </c>
      <c r="R1429" s="420">
        <f t="shared" si="615"/>
        <v>2480</v>
      </c>
      <c r="S1429" s="385" t="s">
        <v>1915</v>
      </c>
      <c r="T1429" s="385"/>
      <c r="U1429" s="419">
        <f t="shared" si="612"/>
        <v>2480</v>
      </c>
      <c r="V1429" s="419" t="str">
        <f t="shared" si="612"/>
        <v xml:space="preserve">  </v>
      </c>
      <c r="W1429" s="419"/>
      <c r="X1429" s="419"/>
      <c r="Y1429" s="419"/>
      <c r="Z1429" s="385"/>
      <c r="AA1429" s="385"/>
      <c r="AB1429" s="385"/>
      <c r="AC1429" s="385"/>
      <c r="AD1429" s="385"/>
      <c r="AE1429" s="385"/>
      <c r="AF1429" s="385"/>
      <c r="AG1429" s="385"/>
      <c r="AH1429" s="419" t="str">
        <f t="shared" si="613"/>
        <v xml:space="preserve">  </v>
      </c>
      <c r="AI1429" s="420">
        <f t="shared" si="611"/>
        <v>2480</v>
      </c>
      <c r="AJ1429" s="420"/>
      <c r="AK1429" s="385">
        <v>425</v>
      </c>
      <c r="AL1429" s="420">
        <f t="shared" si="614"/>
        <v>2480</v>
      </c>
      <c r="AM1429" s="432">
        <v>18</v>
      </c>
      <c r="AN1429" s="433">
        <v>45017</v>
      </c>
    </row>
    <row r="1430" spans="1:40" ht="77.25" customHeight="1">
      <c r="A1430" s="384">
        <v>8</v>
      </c>
      <c r="B1430" s="385">
        <v>1701</v>
      </c>
      <c r="C1430" s="385" t="s">
        <v>1</v>
      </c>
      <c r="D1430" s="386" t="s">
        <v>2909</v>
      </c>
      <c r="E1430" s="387">
        <v>45029</v>
      </c>
      <c r="F1430" s="385" t="s">
        <v>38</v>
      </c>
      <c r="G1430" s="385">
        <v>376</v>
      </c>
      <c r="H1430" s="388"/>
      <c r="I1430" s="389">
        <v>45071</v>
      </c>
      <c r="J1430" s="398">
        <v>4229</v>
      </c>
      <c r="K1430" s="386">
        <v>20490297643</v>
      </c>
      <c r="L1430" s="386" t="s">
        <v>3536</v>
      </c>
      <c r="M1430" s="216"/>
      <c r="N1430" s="386" t="s">
        <v>3744</v>
      </c>
      <c r="O1430" s="385" t="s">
        <v>39</v>
      </c>
      <c r="P1430" s="385">
        <v>38</v>
      </c>
      <c r="Q1430" s="385">
        <v>33</v>
      </c>
      <c r="R1430" s="420">
        <f t="shared" si="615"/>
        <v>1254</v>
      </c>
      <c r="S1430" s="385" t="s">
        <v>1915</v>
      </c>
      <c r="T1430" s="385"/>
      <c r="U1430" s="419">
        <f t="shared" si="612"/>
        <v>1254</v>
      </c>
      <c r="V1430" s="419" t="str">
        <f t="shared" si="612"/>
        <v xml:space="preserve">  </v>
      </c>
      <c r="W1430" s="419"/>
      <c r="X1430" s="419"/>
      <c r="Y1430" s="419"/>
      <c r="Z1430" s="385"/>
      <c r="AA1430" s="385"/>
      <c r="AB1430" s="385"/>
      <c r="AC1430" s="385"/>
      <c r="AD1430" s="385"/>
      <c r="AE1430" s="385"/>
      <c r="AF1430" s="385"/>
      <c r="AG1430" s="385"/>
      <c r="AH1430" s="419" t="str">
        <f t="shared" si="613"/>
        <v xml:space="preserve">  </v>
      </c>
      <c r="AI1430" s="420">
        <f t="shared" si="611"/>
        <v>1254</v>
      </c>
      <c r="AJ1430" s="420"/>
      <c r="AK1430" s="385">
        <v>425</v>
      </c>
      <c r="AL1430" s="420">
        <f t="shared" si="614"/>
        <v>1254</v>
      </c>
      <c r="AM1430" s="432">
        <v>18</v>
      </c>
      <c r="AN1430" s="433">
        <v>45017</v>
      </c>
    </row>
    <row r="1431" spans="1:40" ht="20.399999999999999">
      <c r="A1431" s="384">
        <v>9</v>
      </c>
      <c r="B1431" s="385">
        <v>1701</v>
      </c>
      <c r="C1431" s="385" t="s">
        <v>1</v>
      </c>
      <c r="D1431" s="386" t="s">
        <v>2909</v>
      </c>
      <c r="E1431" s="387">
        <v>45029</v>
      </c>
      <c r="F1431" s="385" t="s">
        <v>38</v>
      </c>
      <c r="G1431" s="385">
        <v>376</v>
      </c>
      <c r="H1431" s="388"/>
      <c r="I1431" s="389">
        <v>45071</v>
      </c>
      <c r="J1431" s="398">
        <v>4229</v>
      </c>
      <c r="K1431" s="386">
        <v>20490297643</v>
      </c>
      <c r="L1431" s="386" t="s">
        <v>3536</v>
      </c>
      <c r="M1431" s="216"/>
      <c r="N1431" s="386" t="s">
        <v>3745</v>
      </c>
      <c r="O1431" s="385" t="s">
        <v>39</v>
      </c>
      <c r="P1431" s="385">
        <v>17</v>
      </c>
      <c r="Q1431" s="385">
        <v>485</v>
      </c>
      <c r="R1431" s="420">
        <f t="shared" si="615"/>
        <v>8245</v>
      </c>
      <c r="S1431" s="385" t="s">
        <v>1915</v>
      </c>
      <c r="T1431" s="385"/>
      <c r="U1431" s="419">
        <f t="shared" si="612"/>
        <v>8245</v>
      </c>
      <c r="V1431" s="419" t="str">
        <f t="shared" si="612"/>
        <v xml:space="preserve">  </v>
      </c>
      <c r="W1431" s="419"/>
      <c r="X1431" s="419"/>
      <c r="Y1431" s="419"/>
      <c r="Z1431" s="385"/>
      <c r="AA1431" s="385"/>
      <c r="AB1431" s="385"/>
      <c r="AC1431" s="385"/>
      <c r="AD1431" s="385"/>
      <c r="AE1431" s="385"/>
      <c r="AF1431" s="385"/>
      <c r="AG1431" s="385"/>
      <c r="AH1431" s="419" t="str">
        <f t="shared" si="613"/>
        <v xml:space="preserve">  </v>
      </c>
      <c r="AI1431" s="420">
        <f t="shared" si="611"/>
        <v>8245</v>
      </c>
      <c r="AJ1431" s="420"/>
      <c r="AK1431" s="385">
        <v>425</v>
      </c>
      <c r="AL1431" s="420">
        <f t="shared" si="614"/>
        <v>8245</v>
      </c>
      <c r="AM1431" s="432">
        <v>18</v>
      </c>
      <c r="AN1431" s="433">
        <v>45017</v>
      </c>
    </row>
    <row r="1432" spans="1:40" ht="20.399999999999999">
      <c r="A1432" s="384">
        <v>10</v>
      </c>
      <c r="B1432" s="385">
        <v>1701</v>
      </c>
      <c r="C1432" s="385" t="s">
        <v>1</v>
      </c>
      <c r="D1432" s="386" t="s">
        <v>2909</v>
      </c>
      <c r="E1432" s="387">
        <v>45029</v>
      </c>
      <c r="F1432" s="385" t="s">
        <v>38</v>
      </c>
      <c r="G1432" s="385">
        <v>376</v>
      </c>
      <c r="H1432" s="388"/>
      <c r="I1432" s="389">
        <v>45071</v>
      </c>
      <c r="J1432" s="398">
        <v>4229</v>
      </c>
      <c r="K1432" s="386">
        <v>20490297643</v>
      </c>
      <c r="L1432" s="386" t="s">
        <v>3536</v>
      </c>
      <c r="M1432" s="216"/>
      <c r="N1432" s="386" t="s">
        <v>3746</v>
      </c>
      <c r="O1432" s="385" t="s">
        <v>39</v>
      </c>
      <c r="P1432" s="385">
        <v>10</v>
      </c>
      <c r="Q1432" s="385">
        <v>15</v>
      </c>
      <c r="R1432" s="420">
        <f t="shared" si="615"/>
        <v>150</v>
      </c>
      <c r="S1432" s="385" t="s">
        <v>1915</v>
      </c>
      <c r="T1432" s="385"/>
      <c r="U1432" s="419">
        <f t="shared" si="612"/>
        <v>150</v>
      </c>
      <c r="V1432" s="419" t="str">
        <f t="shared" si="612"/>
        <v xml:space="preserve">  </v>
      </c>
      <c r="W1432" s="419"/>
      <c r="X1432" s="419"/>
      <c r="Y1432" s="419"/>
      <c r="Z1432" s="385"/>
      <c r="AA1432" s="385"/>
      <c r="AB1432" s="385"/>
      <c r="AC1432" s="385"/>
      <c r="AD1432" s="385"/>
      <c r="AE1432" s="385"/>
      <c r="AF1432" s="385"/>
      <c r="AG1432" s="385"/>
      <c r="AH1432" s="419" t="str">
        <f t="shared" si="613"/>
        <v xml:space="preserve">  </v>
      </c>
      <c r="AI1432" s="420">
        <f t="shared" si="611"/>
        <v>150</v>
      </c>
      <c r="AJ1432" s="420"/>
      <c r="AK1432" s="385">
        <v>425</v>
      </c>
      <c r="AL1432" s="420">
        <f t="shared" si="614"/>
        <v>150</v>
      </c>
      <c r="AM1432" s="432">
        <v>18</v>
      </c>
      <c r="AN1432" s="433">
        <v>45017</v>
      </c>
    </row>
    <row r="1433" spans="1:40" ht="20.399999999999999">
      <c r="A1433" s="384">
        <v>11</v>
      </c>
      <c r="B1433" s="385">
        <v>1701</v>
      </c>
      <c r="C1433" s="385" t="s">
        <v>1</v>
      </c>
      <c r="D1433" s="386" t="s">
        <v>2909</v>
      </c>
      <c r="E1433" s="387">
        <v>45029</v>
      </c>
      <c r="F1433" s="385" t="s">
        <v>38</v>
      </c>
      <c r="G1433" s="385">
        <v>376</v>
      </c>
      <c r="H1433" s="388"/>
      <c r="I1433" s="389">
        <v>45071</v>
      </c>
      <c r="J1433" s="398">
        <v>4229</v>
      </c>
      <c r="K1433" s="386">
        <v>20490297643</v>
      </c>
      <c r="L1433" s="386" t="s">
        <v>3536</v>
      </c>
      <c r="M1433" s="216"/>
      <c r="N1433" s="386" t="s">
        <v>3747</v>
      </c>
      <c r="O1433" s="385" t="s">
        <v>39</v>
      </c>
      <c r="P1433" s="385">
        <v>300</v>
      </c>
      <c r="Q1433" s="385">
        <v>0.15</v>
      </c>
      <c r="R1433" s="420">
        <f t="shared" si="615"/>
        <v>45</v>
      </c>
      <c r="S1433" s="385" t="s">
        <v>1915</v>
      </c>
      <c r="T1433" s="385"/>
      <c r="U1433" s="419">
        <f t="shared" si="612"/>
        <v>45</v>
      </c>
      <c r="V1433" s="419" t="str">
        <f t="shared" si="612"/>
        <v xml:space="preserve">  </v>
      </c>
      <c r="W1433" s="419"/>
      <c r="X1433" s="419"/>
      <c r="Y1433" s="419"/>
      <c r="Z1433" s="385"/>
      <c r="AA1433" s="385"/>
      <c r="AB1433" s="385"/>
      <c r="AC1433" s="385"/>
      <c r="AD1433" s="385"/>
      <c r="AE1433" s="385"/>
      <c r="AF1433" s="385"/>
      <c r="AG1433" s="385"/>
      <c r="AH1433" s="419" t="str">
        <f t="shared" si="613"/>
        <v xml:space="preserve">  </v>
      </c>
      <c r="AI1433" s="420">
        <f t="shared" si="611"/>
        <v>45</v>
      </c>
      <c r="AJ1433" s="420"/>
      <c r="AK1433" s="385">
        <v>425</v>
      </c>
      <c r="AL1433" s="420">
        <f t="shared" si="614"/>
        <v>45</v>
      </c>
      <c r="AM1433" s="432">
        <v>18</v>
      </c>
      <c r="AN1433" s="433">
        <v>45017</v>
      </c>
    </row>
    <row r="1434" spans="1:40" ht="40.799999999999997">
      <c r="A1434" s="384">
        <v>12</v>
      </c>
      <c r="B1434" s="385">
        <v>1701</v>
      </c>
      <c r="C1434" s="385" t="s">
        <v>1</v>
      </c>
      <c r="D1434" s="386" t="s">
        <v>2909</v>
      </c>
      <c r="E1434" s="387">
        <v>45029</v>
      </c>
      <c r="F1434" s="385" t="s">
        <v>38</v>
      </c>
      <c r="G1434" s="385">
        <v>376</v>
      </c>
      <c r="H1434" s="388"/>
      <c r="I1434" s="389">
        <v>45071</v>
      </c>
      <c r="J1434" s="398">
        <v>4229</v>
      </c>
      <c r="K1434" s="386">
        <v>20490297643</v>
      </c>
      <c r="L1434" s="386" t="s">
        <v>3536</v>
      </c>
      <c r="M1434" s="216"/>
      <c r="N1434" s="386" t="s">
        <v>3748</v>
      </c>
      <c r="O1434" s="385" t="s">
        <v>39</v>
      </c>
      <c r="P1434" s="385">
        <v>2</v>
      </c>
      <c r="Q1434" s="385">
        <v>0.12</v>
      </c>
      <c r="R1434" s="420">
        <f t="shared" si="615"/>
        <v>0.24</v>
      </c>
      <c r="S1434" s="385" t="s">
        <v>1915</v>
      </c>
      <c r="T1434" s="385"/>
      <c r="U1434" s="419">
        <f t="shared" si="612"/>
        <v>0.24</v>
      </c>
      <c r="V1434" s="419" t="str">
        <f t="shared" si="612"/>
        <v xml:space="preserve">  </v>
      </c>
      <c r="W1434" s="419"/>
      <c r="X1434" s="419"/>
      <c r="Y1434" s="419"/>
      <c r="Z1434" s="385"/>
      <c r="AA1434" s="385"/>
      <c r="AB1434" s="385"/>
      <c r="AC1434" s="385"/>
      <c r="AD1434" s="385"/>
      <c r="AE1434" s="385"/>
      <c r="AF1434" s="385"/>
      <c r="AG1434" s="385"/>
      <c r="AH1434" s="419" t="str">
        <f t="shared" si="613"/>
        <v xml:space="preserve">  </v>
      </c>
      <c r="AI1434" s="420">
        <f t="shared" si="611"/>
        <v>0.24</v>
      </c>
      <c r="AJ1434" s="420"/>
      <c r="AK1434" s="385">
        <v>425</v>
      </c>
      <c r="AL1434" s="420">
        <f t="shared" si="614"/>
        <v>0.24</v>
      </c>
      <c r="AM1434" s="432">
        <v>18</v>
      </c>
      <c r="AN1434" s="433">
        <v>45017</v>
      </c>
    </row>
    <row r="1435" spans="1:40" ht="20.399999999999999">
      <c r="A1435" s="384">
        <v>13</v>
      </c>
      <c r="B1435" s="385">
        <v>1367</v>
      </c>
      <c r="C1435" s="385" t="s">
        <v>1</v>
      </c>
      <c r="D1435" s="386" t="s">
        <v>2909</v>
      </c>
      <c r="E1435" s="387">
        <v>45015</v>
      </c>
      <c r="F1435" s="385" t="s">
        <v>38</v>
      </c>
      <c r="G1435" s="385">
        <v>294</v>
      </c>
      <c r="H1435" s="388"/>
      <c r="I1435" s="389">
        <v>45043</v>
      </c>
      <c r="J1435" s="399" t="s">
        <v>3889</v>
      </c>
      <c r="K1435" s="386">
        <v>10430692408</v>
      </c>
      <c r="L1435" s="386" t="s">
        <v>3749</v>
      </c>
      <c r="M1435" s="216"/>
      <c r="N1435" s="386" t="s">
        <v>3750</v>
      </c>
      <c r="O1435" s="385" t="s">
        <v>39</v>
      </c>
      <c r="P1435" s="385">
        <v>195</v>
      </c>
      <c r="Q1435" s="385">
        <v>120.36</v>
      </c>
      <c r="R1435" s="420">
        <f t="shared" si="615"/>
        <v>23470.2</v>
      </c>
      <c r="S1435" s="385" t="s">
        <v>1915</v>
      </c>
      <c r="T1435" s="385"/>
      <c r="U1435" s="419">
        <f t="shared" si="612"/>
        <v>23470.2</v>
      </c>
      <c r="V1435" s="419" t="str">
        <f t="shared" si="612"/>
        <v xml:space="preserve">  </v>
      </c>
      <c r="W1435" s="419"/>
      <c r="X1435" s="419"/>
      <c r="Y1435" s="419"/>
      <c r="Z1435" s="385"/>
      <c r="AA1435" s="385"/>
      <c r="AB1435" s="385"/>
      <c r="AC1435" s="385"/>
      <c r="AD1435" s="385"/>
      <c r="AE1435" s="385"/>
      <c r="AF1435" s="385"/>
      <c r="AG1435" s="385"/>
      <c r="AH1435" s="419" t="str">
        <f t="shared" si="613"/>
        <v xml:space="preserve">  </v>
      </c>
      <c r="AI1435" s="420">
        <f t="shared" si="611"/>
        <v>23470.2</v>
      </c>
      <c r="AJ1435" s="420"/>
      <c r="AK1435" s="385">
        <v>341</v>
      </c>
      <c r="AL1435" s="420">
        <f t="shared" si="614"/>
        <v>23470.2</v>
      </c>
      <c r="AM1435" s="432">
        <v>18</v>
      </c>
      <c r="AN1435" s="433">
        <v>45017</v>
      </c>
    </row>
    <row r="1436" spans="1:40" ht="20.399999999999999">
      <c r="A1436" s="384">
        <v>14</v>
      </c>
      <c r="B1436" s="385">
        <v>1565</v>
      </c>
      <c r="C1436" s="385" t="s">
        <v>1</v>
      </c>
      <c r="D1436" s="386" t="s">
        <v>2909</v>
      </c>
      <c r="E1436" s="387">
        <v>45026</v>
      </c>
      <c r="F1436" s="385" t="s">
        <v>38</v>
      </c>
      <c r="G1436" s="385">
        <v>341</v>
      </c>
      <c r="H1436" s="388"/>
      <c r="I1436" s="389">
        <v>45050</v>
      </c>
      <c r="J1436" s="399">
        <v>3278</v>
      </c>
      <c r="K1436" s="386">
        <v>20490666606</v>
      </c>
      <c r="L1436" s="386" t="s">
        <v>3752</v>
      </c>
      <c r="M1436" s="216"/>
      <c r="N1436" s="386" t="s">
        <v>3753</v>
      </c>
      <c r="O1436" s="385" t="s">
        <v>39</v>
      </c>
      <c r="P1436" s="385">
        <v>160</v>
      </c>
      <c r="Q1436" s="385">
        <v>6</v>
      </c>
      <c r="R1436" s="420">
        <f t="shared" si="615"/>
        <v>960</v>
      </c>
      <c r="S1436" s="385" t="s">
        <v>1915</v>
      </c>
      <c r="T1436" s="385"/>
      <c r="U1436" s="419">
        <f t="shared" si="612"/>
        <v>960</v>
      </c>
      <c r="V1436" s="419" t="str">
        <f t="shared" si="612"/>
        <v xml:space="preserve">  </v>
      </c>
      <c r="W1436" s="419"/>
      <c r="X1436" s="419"/>
      <c r="Y1436" s="419"/>
      <c r="Z1436" s="385"/>
      <c r="AA1436" s="385"/>
      <c r="AB1436" s="385"/>
      <c r="AC1436" s="385"/>
      <c r="AD1436" s="385"/>
      <c r="AE1436" s="385"/>
      <c r="AF1436" s="385"/>
      <c r="AG1436" s="385"/>
      <c r="AH1436" s="419" t="str">
        <f t="shared" si="613"/>
        <v xml:space="preserve">  </v>
      </c>
      <c r="AI1436" s="420">
        <f t="shared" si="611"/>
        <v>960</v>
      </c>
      <c r="AJ1436" s="420"/>
      <c r="AK1436" s="385">
        <v>314</v>
      </c>
      <c r="AL1436" s="420">
        <f t="shared" si="614"/>
        <v>960</v>
      </c>
      <c r="AM1436" s="432">
        <v>18</v>
      </c>
      <c r="AN1436" s="433">
        <v>45017</v>
      </c>
    </row>
    <row r="1437" spans="1:40" ht="20.399999999999999">
      <c r="A1437" s="384">
        <v>15</v>
      </c>
      <c r="B1437" s="385">
        <v>1598</v>
      </c>
      <c r="C1437" s="385" t="s">
        <v>1</v>
      </c>
      <c r="D1437" s="386" t="s">
        <v>2909</v>
      </c>
      <c r="E1437" s="387">
        <v>45026</v>
      </c>
      <c r="F1437" s="385" t="s">
        <v>38</v>
      </c>
      <c r="G1437" s="385">
        <v>343</v>
      </c>
      <c r="H1437" s="388"/>
      <c r="I1437" s="389">
        <v>45049</v>
      </c>
      <c r="J1437" s="399">
        <v>3147</v>
      </c>
      <c r="K1437" s="386">
        <v>20602073271</v>
      </c>
      <c r="L1437" s="386" t="s">
        <v>3754</v>
      </c>
      <c r="M1437" s="216"/>
      <c r="N1437" s="386" t="s">
        <v>3755</v>
      </c>
      <c r="O1437" s="385" t="s">
        <v>39</v>
      </c>
      <c r="P1437" s="385">
        <v>23</v>
      </c>
      <c r="Q1437" s="385">
        <v>24</v>
      </c>
      <c r="R1437" s="420">
        <f t="shared" si="615"/>
        <v>552</v>
      </c>
      <c r="S1437" s="385" t="s">
        <v>1915</v>
      </c>
      <c r="T1437" s="385"/>
      <c r="U1437" s="419">
        <f t="shared" si="612"/>
        <v>552</v>
      </c>
      <c r="V1437" s="419" t="str">
        <f t="shared" si="612"/>
        <v xml:space="preserve">  </v>
      </c>
      <c r="W1437" s="419"/>
      <c r="X1437" s="419"/>
      <c r="Y1437" s="419"/>
      <c r="Z1437" s="385"/>
      <c r="AA1437" s="385"/>
      <c r="AB1437" s="385"/>
      <c r="AC1437" s="385"/>
      <c r="AD1437" s="385"/>
      <c r="AE1437" s="385"/>
      <c r="AF1437" s="385"/>
      <c r="AG1437" s="385"/>
      <c r="AH1437" s="419" t="str">
        <f t="shared" si="613"/>
        <v xml:space="preserve">  </v>
      </c>
      <c r="AI1437" s="420">
        <f t="shared" si="611"/>
        <v>552</v>
      </c>
      <c r="AJ1437" s="420"/>
      <c r="AK1437" s="385">
        <v>309</v>
      </c>
      <c r="AL1437" s="420">
        <f t="shared" si="614"/>
        <v>552</v>
      </c>
      <c r="AM1437" s="432">
        <v>18</v>
      </c>
      <c r="AN1437" s="433">
        <v>45017</v>
      </c>
    </row>
    <row r="1438" spans="1:40" ht="20.399999999999999">
      <c r="A1438" s="384">
        <v>16</v>
      </c>
      <c r="B1438" s="385">
        <v>1598</v>
      </c>
      <c r="C1438" s="385" t="s">
        <v>1</v>
      </c>
      <c r="D1438" s="386" t="s">
        <v>2909</v>
      </c>
      <c r="E1438" s="387">
        <v>45026</v>
      </c>
      <c r="F1438" s="385" t="s">
        <v>38</v>
      </c>
      <c r="G1438" s="385">
        <v>343</v>
      </c>
      <c r="H1438" s="388"/>
      <c r="I1438" s="389">
        <v>45049</v>
      </c>
      <c r="J1438" s="399">
        <v>3147</v>
      </c>
      <c r="K1438" s="386">
        <v>20602073271</v>
      </c>
      <c r="L1438" s="386" t="s">
        <v>3754</v>
      </c>
      <c r="M1438" s="216"/>
      <c r="N1438" s="386" t="s">
        <v>3756</v>
      </c>
      <c r="O1438" s="385" t="s">
        <v>39</v>
      </c>
      <c r="P1438" s="385">
        <v>23</v>
      </c>
      <c r="Q1438" s="385">
        <v>24</v>
      </c>
      <c r="R1438" s="420">
        <f t="shared" si="615"/>
        <v>552</v>
      </c>
      <c r="S1438" s="385" t="s">
        <v>1915</v>
      </c>
      <c r="T1438" s="385"/>
      <c r="U1438" s="419">
        <f t="shared" si="612"/>
        <v>552</v>
      </c>
      <c r="V1438" s="419" t="str">
        <f t="shared" si="612"/>
        <v xml:space="preserve">  </v>
      </c>
      <c r="W1438" s="419"/>
      <c r="X1438" s="419"/>
      <c r="Y1438" s="419"/>
      <c r="Z1438" s="385"/>
      <c r="AA1438" s="385"/>
      <c r="AB1438" s="385"/>
      <c r="AC1438" s="385"/>
      <c r="AD1438" s="385"/>
      <c r="AE1438" s="385"/>
      <c r="AF1438" s="385"/>
      <c r="AG1438" s="385"/>
      <c r="AH1438" s="419" t="str">
        <f t="shared" si="613"/>
        <v xml:space="preserve">  </v>
      </c>
      <c r="AI1438" s="420">
        <f t="shared" si="611"/>
        <v>552</v>
      </c>
      <c r="AJ1438" s="420"/>
      <c r="AK1438" s="385">
        <v>309</v>
      </c>
      <c r="AL1438" s="420">
        <f t="shared" si="614"/>
        <v>552</v>
      </c>
      <c r="AM1438" s="432">
        <v>18</v>
      </c>
      <c r="AN1438" s="433">
        <v>45017</v>
      </c>
    </row>
    <row r="1439" spans="1:40" ht="52.5" customHeight="1">
      <c r="A1439" s="384">
        <v>17</v>
      </c>
      <c r="B1439" s="385">
        <v>1598</v>
      </c>
      <c r="C1439" s="385" t="s">
        <v>1</v>
      </c>
      <c r="D1439" s="386" t="s">
        <v>2909</v>
      </c>
      <c r="E1439" s="387">
        <v>45026</v>
      </c>
      <c r="F1439" s="385" t="s">
        <v>38</v>
      </c>
      <c r="G1439" s="385">
        <v>343</v>
      </c>
      <c r="H1439" s="388"/>
      <c r="I1439" s="389">
        <v>45049</v>
      </c>
      <c r="J1439" s="399">
        <v>3147</v>
      </c>
      <c r="K1439" s="386">
        <v>20602073271</v>
      </c>
      <c r="L1439" s="386" t="s">
        <v>3754</v>
      </c>
      <c r="M1439" s="216"/>
      <c r="N1439" s="386" t="s">
        <v>3757</v>
      </c>
      <c r="O1439" s="385" t="s">
        <v>39</v>
      </c>
      <c r="P1439" s="385">
        <v>370</v>
      </c>
      <c r="Q1439" s="385">
        <v>44</v>
      </c>
      <c r="R1439" s="420">
        <f t="shared" si="615"/>
        <v>16280</v>
      </c>
      <c r="S1439" s="385" t="s">
        <v>1915</v>
      </c>
      <c r="T1439" s="385"/>
      <c r="U1439" s="419">
        <f t="shared" si="612"/>
        <v>16280</v>
      </c>
      <c r="V1439" s="419" t="str">
        <f t="shared" si="612"/>
        <v xml:space="preserve">  </v>
      </c>
      <c r="W1439" s="419"/>
      <c r="X1439" s="419"/>
      <c r="Y1439" s="419"/>
      <c r="Z1439" s="385"/>
      <c r="AA1439" s="385"/>
      <c r="AB1439" s="385"/>
      <c r="AC1439" s="385"/>
      <c r="AD1439" s="385"/>
      <c r="AE1439" s="385"/>
      <c r="AF1439" s="385"/>
      <c r="AG1439" s="385"/>
      <c r="AH1439" s="419" t="str">
        <f t="shared" si="613"/>
        <v xml:space="preserve">  </v>
      </c>
      <c r="AI1439" s="420">
        <f t="shared" si="611"/>
        <v>16280</v>
      </c>
      <c r="AJ1439" s="420"/>
      <c r="AK1439" s="385">
        <v>309</v>
      </c>
      <c r="AL1439" s="420">
        <f t="shared" si="614"/>
        <v>16280</v>
      </c>
      <c r="AM1439" s="432">
        <v>18</v>
      </c>
      <c r="AN1439" s="433">
        <v>45017</v>
      </c>
    </row>
    <row r="1440" spans="1:40" ht="52.5" customHeight="1">
      <c r="A1440" s="384">
        <v>18</v>
      </c>
      <c r="B1440" s="385">
        <v>1598</v>
      </c>
      <c r="C1440" s="385" t="s">
        <v>1</v>
      </c>
      <c r="D1440" s="386" t="s">
        <v>2909</v>
      </c>
      <c r="E1440" s="387">
        <v>45026</v>
      </c>
      <c r="F1440" s="385" t="s">
        <v>38</v>
      </c>
      <c r="G1440" s="385">
        <v>343</v>
      </c>
      <c r="H1440" s="388"/>
      <c r="I1440" s="389">
        <v>45049</v>
      </c>
      <c r="J1440" s="399">
        <v>3147</v>
      </c>
      <c r="K1440" s="386">
        <v>20602073271</v>
      </c>
      <c r="L1440" s="386" t="s">
        <v>3754</v>
      </c>
      <c r="M1440" s="216"/>
      <c r="N1440" s="386" t="s">
        <v>3758</v>
      </c>
      <c r="O1440" s="385" t="s">
        <v>39</v>
      </c>
      <c r="P1440" s="385">
        <v>1400</v>
      </c>
      <c r="Q1440" s="385">
        <v>0.7</v>
      </c>
      <c r="R1440" s="420">
        <f t="shared" si="615"/>
        <v>979.99999999999989</v>
      </c>
      <c r="S1440" s="385" t="s">
        <v>1915</v>
      </c>
      <c r="T1440" s="385"/>
      <c r="U1440" s="419">
        <f t="shared" si="612"/>
        <v>979.99999999999989</v>
      </c>
      <c r="V1440" s="419" t="str">
        <f t="shared" si="612"/>
        <v xml:space="preserve">  </v>
      </c>
      <c r="W1440" s="419"/>
      <c r="X1440" s="419"/>
      <c r="Y1440" s="419"/>
      <c r="Z1440" s="385"/>
      <c r="AA1440" s="385"/>
      <c r="AB1440" s="385"/>
      <c r="AC1440" s="385"/>
      <c r="AD1440" s="385"/>
      <c r="AE1440" s="385"/>
      <c r="AF1440" s="385"/>
      <c r="AG1440" s="385"/>
      <c r="AH1440" s="419" t="str">
        <f t="shared" si="613"/>
        <v xml:space="preserve">  </v>
      </c>
      <c r="AI1440" s="420">
        <f t="shared" si="611"/>
        <v>979.99999999999989</v>
      </c>
      <c r="AJ1440" s="420"/>
      <c r="AK1440" s="385">
        <v>309</v>
      </c>
      <c r="AL1440" s="420">
        <f t="shared" si="614"/>
        <v>979.99999999999989</v>
      </c>
      <c r="AM1440" s="432">
        <v>18</v>
      </c>
      <c r="AN1440" s="433">
        <v>45017</v>
      </c>
    </row>
    <row r="1441" spans="1:40" ht="20.399999999999999">
      <c r="A1441" s="384">
        <v>19</v>
      </c>
      <c r="B1441" s="385">
        <v>973</v>
      </c>
      <c r="C1441" s="385" t="s">
        <v>1</v>
      </c>
      <c r="D1441" s="386" t="s">
        <v>2909</v>
      </c>
      <c r="E1441" s="387">
        <v>44995</v>
      </c>
      <c r="F1441" s="385" t="s">
        <v>38</v>
      </c>
      <c r="G1441" s="385">
        <v>178</v>
      </c>
      <c r="H1441" s="385"/>
      <c r="I1441" s="389">
        <v>45057</v>
      </c>
      <c r="J1441" s="386" t="s">
        <v>3891</v>
      </c>
      <c r="K1441" s="386">
        <v>20601006592</v>
      </c>
      <c r="L1441" s="386" t="s">
        <v>3890</v>
      </c>
      <c r="M1441" s="216"/>
      <c r="N1441" s="386" t="s">
        <v>3771</v>
      </c>
      <c r="O1441" s="385" t="s">
        <v>83</v>
      </c>
      <c r="P1441" s="385">
        <v>28</v>
      </c>
      <c r="Q1441" s="385">
        <v>127.5</v>
      </c>
      <c r="R1441" s="420">
        <f t="shared" si="615"/>
        <v>3570</v>
      </c>
      <c r="S1441" s="385" t="s">
        <v>1915</v>
      </c>
      <c r="T1441" s="385"/>
      <c r="U1441" s="419">
        <f t="shared" si="612"/>
        <v>3570</v>
      </c>
      <c r="V1441" s="419" t="str">
        <f t="shared" si="612"/>
        <v xml:space="preserve">  </v>
      </c>
      <c r="W1441" s="419"/>
      <c r="X1441" s="419"/>
      <c r="Y1441" s="419"/>
      <c r="Z1441" s="385"/>
      <c r="AA1441" s="385"/>
      <c r="AB1441" s="385"/>
      <c r="AC1441" s="385"/>
      <c r="AD1441" s="385"/>
      <c r="AE1441" s="385"/>
      <c r="AF1441" s="385"/>
      <c r="AG1441" s="385"/>
      <c r="AH1441" s="419" t="str">
        <f t="shared" si="613"/>
        <v xml:space="preserve">  </v>
      </c>
      <c r="AI1441" s="420">
        <f t="shared" si="611"/>
        <v>3570</v>
      </c>
      <c r="AJ1441" s="420"/>
      <c r="AK1441" s="385">
        <v>184</v>
      </c>
      <c r="AL1441" s="420">
        <f t="shared" si="614"/>
        <v>3570</v>
      </c>
      <c r="AM1441" s="432">
        <v>18</v>
      </c>
      <c r="AN1441" s="433">
        <v>45017</v>
      </c>
    </row>
    <row r="1442" spans="1:40" ht="20.399999999999999">
      <c r="A1442" s="384">
        <v>20</v>
      </c>
      <c r="B1442" s="385">
        <v>973</v>
      </c>
      <c r="C1442" s="385" t="s">
        <v>1</v>
      </c>
      <c r="D1442" s="386" t="s">
        <v>2909</v>
      </c>
      <c r="E1442" s="387">
        <v>44995</v>
      </c>
      <c r="F1442" s="385" t="s">
        <v>38</v>
      </c>
      <c r="G1442" s="385">
        <v>178</v>
      </c>
      <c r="H1442" s="385"/>
      <c r="I1442" s="389">
        <v>45057</v>
      </c>
      <c r="J1442" s="386" t="s">
        <v>3891</v>
      </c>
      <c r="K1442" s="386">
        <v>20601006592</v>
      </c>
      <c r="L1442" s="386" t="s">
        <v>3770</v>
      </c>
      <c r="M1442" s="216"/>
      <c r="N1442" s="386" t="s">
        <v>3772</v>
      </c>
      <c r="O1442" s="385" t="s">
        <v>68</v>
      </c>
      <c r="P1442" s="385">
        <v>120</v>
      </c>
      <c r="Q1442" s="385">
        <v>6.5</v>
      </c>
      <c r="R1442" s="420">
        <f t="shared" si="615"/>
        <v>780</v>
      </c>
      <c r="S1442" s="385" t="s">
        <v>1915</v>
      </c>
      <c r="T1442" s="385"/>
      <c r="U1442" s="419">
        <f t="shared" si="612"/>
        <v>780</v>
      </c>
      <c r="V1442" s="419" t="str">
        <f t="shared" si="612"/>
        <v xml:space="preserve">  </v>
      </c>
      <c r="W1442" s="419"/>
      <c r="X1442" s="419"/>
      <c r="Y1442" s="419"/>
      <c r="Z1442" s="385"/>
      <c r="AA1442" s="385"/>
      <c r="AB1442" s="385"/>
      <c r="AC1442" s="385"/>
      <c r="AD1442" s="385"/>
      <c r="AE1442" s="385"/>
      <c r="AF1442" s="385"/>
      <c r="AG1442" s="385"/>
      <c r="AH1442" s="419" t="str">
        <f t="shared" si="613"/>
        <v xml:space="preserve">  </v>
      </c>
      <c r="AI1442" s="420">
        <f t="shared" si="611"/>
        <v>780</v>
      </c>
      <c r="AJ1442" s="420"/>
      <c r="AK1442" s="385">
        <v>184</v>
      </c>
      <c r="AL1442" s="420">
        <f t="shared" si="614"/>
        <v>780</v>
      </c>
      <c r="AM1442" s="432">
        <v>18</v>
      </c>
      <c r="AN1442" s="433">
        <v>45017</v>
      </c>
    </row>
    <row r="1443" spans="1:40" ht="20.399999999999999">
      <c r="A1443" s="384">
        <v>21</v>
      </c>
      <c r="B1443" s="385">
        <v>973</v>
      </c>
      <c r="C1443" s="385" t="s">
        <v>1</v>
      </c>
      <c r="D1443" s="386" t="s">
        <v>2909</v>
      </c>
      <c r="E1443" s="387">
        <v>44995</v>
      </c>
      <c r="F1443" s="385" t="s">
        <v>38</v>
      </c>
      <c r="G1443" s="385">
        <v>178</v>
      </c>
      <c r="H1443" s="385"/>
      <c r="I1443" s="389">
        <v>45057</v>
      </c>
      <c r="J1443" s="386" t="s">
        <v>3891</v>
      </c>
      <c r="K1443" s="386">
        <v>20601006592</v>
      </c>
      <c r="L1443" s="386" t="s">
        <v>3770</v>
      </c>
      <c r="M1443" s="216"/>
      <c r="N1443" s="386" t="s">
        <v>3774</v>
      </c>
      <c r="O1443" s="385" t="s">
        <v>1894</v>
      </c>
      <c r="P1443" s="385">
        <v>2</v>
      </c>
      <c r="Q1443" s="385">
        <v>8.1999999999999993</v>
      </c>
      <c r="R1443" s="420">
        <f t="shared" si="615"/>
        <v>16.399999999999999</v>
      </c>
      <c r="S1443" s="385" t="s">
        <v>1915</v>
      </c>
      <c r="T1443" s="385"/>
      <c r="U1443" s="419">
        <f t="shared" si="612"/>
        <v>16.399999999999999</v>
      </c>
      <c r="V1443" s="419" t="str">
        <f t="shared" si="612"/>
        <v xml:space="preserve">  </v>
      </c>
      <c r="W1443" s="419"/>
      <c r="X1443" s="419"/>
      <c r="Y1443" s="419"/>
      <c r="Z1443" s="385"/>
      <c r="AA1443" s="385"/>
      <c r="AB1443" s="385"/>
      <c r="AC1443" s="385"/>
      <c r="AD1443" s="385"/>
      <c r="AE1443" s="385"/>
      <c r="AF1443" s="385"/>
      <c r="AG1443" s="385"/>
      <c r="AH1443" s="419" t="str">
        <f t="shared" si="613"/>
        <v xml:space="preserve">  </v>
      </c>
      <c r="AI1443" s="420">
        <f t="shared" si="611"/>
        <v>16.399999999999999</v>
      </c>
      <c r="AJ1443" s="420"/>
      <c r="AK1443" s="385">
        <v>184</v>
      </c>
      <c r="AL1443" s="420">
        <f t="shared" si="614"/>
        <v>16.399999999999999</v>
      </c>
      <c r="AM1443" s="432">
        <v>18</v>
      </c>
      <c r="AN1443" s="433">
        <v>45017</v>
      </c>
    </row>
    <row r="1444" spans="1:40" ht="20.399999999999999">
      <c r="A1444" s="384">
        <v>22</v>
      </c>
      <c r="B1444" s="385">
        <v>973</v>
      </c>
      <c r="C1444" s="385" t="s">
        <v>1</v>
      </c>
      <c r="D1444" s="386" t="s">
        <v>2909</v>
      </c>
      <c r="E1444" s="387">
        <v>44995</v>
      </c>
      <c r="F1444" s="385" t="s">
        <v>38</v>
      </c>
      <c r="G1444" s="385">
        <v>178</v>
      </c>
      <c r="H1444" s="385"/>
      <c r="I1444" s="389">
        <v>45057</v>
      </c>
      <c r="J1444" s="386" t="s">
        <v>3891</v>
      </c>
      <c r="K1444" s="386">
        <v>20601006592</v>
      </c>
      <c r="L1444" s="386" t="s">
        <v>3770</v>
      </c>
      <c r="M1444" s="216"/>
      <c r="N1444" s="386" t="s">
        <v>3775</v>
      </c>
      <c r="O1444" s="385" t="s">
        <v>1894</v>
      </c>
      <c r="P1444" s="385">
        <v>4</v>
      </c>
      <c r="Q1444" s="385">
        <v>8</v>
      </c>
      <c r="R1444" s="420">
        <f t="shared" si="615"/>
        <v>32</v>
      </c>
      <c r="S1444" s="385" t="s">
        <v>1915</v>
      </c>
      <c r="T1444" s="385"/>
      <c r="U1444" s="419">
        <f t="shared" si="612"/>
        <v>32</v>
      </c>
      <c r="V1444" s="419" t="str">
        <f t="shared" si="612"/>
        <v xml:space="preserve">  </v>
      </c>
      <c r="W1444" s="419"/>
      <c r="X1444" s="419"/>
      <c r="Y1444" s="419"/>
      <c r="Z1444" s="385"/>
      <c r="AA1444" s="385"/>
      <c r="AB1444" s="385"/>
      <c r="AC1444" s="385"/>
      <c r="AD1444" s="385"/>
      <c r="AE1444" s="385"/>
      <c r="AF1444" s="385"/>
      <c r="AG1444" s="385"/>
      <c r="AH1444" s="419" t="str">
        <f t="shared" si="613"/>
        <v xml:space="preserve">  </v>
      </c>
      <c r="AI1444" s="420">
        <f t="shared" si="611"/>
        <v>32</v>
      </c>
      <c r="AJ1444" s="420"/>
      <c r="AK1444" s="385">
        <v>184</v>
      </c>
      <c r="AL1444" s="420">
        <f t="shared" si="614"/>
        <v>32</v>
      </c>
      <c r="AM1444" s="432">
        <v>18</v>
      </c>
      <c r="AN1444" s="433">
        <v>45017</v>
      </c>
    </row>
    <row r="1445" spans="1:40" ht="20.399999999999999">
      <c r="A1445" s="384">
        <v>23</v>
      </c>
      <c r="B1445" s="385">
        <v>973</v>
      </c>
      <c r="C1445" s="385" t="s">
        <v>1</v>
      </c>
      <c r="D1445" s="386" t="s">
        <v>2909</v>
      </c>
      <c r="E1445" s="387">
        <v>44995</v>
      </c>
      <c r="F1445" s="385" t="s">
        <v>38</v>
      </c>
      <c r="G1445" s="385">
        <v>178</v>
      </c>
      <c r="H1445" s="385"/>
      <c r="I1445" s="389">
        <v>45057</v>
      </c>
      <c r="J1445" s="386" t="s">
        <v>3891</v>
      </c>
      <c r="K1445" s="386">
        <v>20601006592</v>
      </c>
      <c r="L1445" s="386" t="s">
        <v>3770</v>
      </c>
      <c r="M1445" s="216"/>
      <c r="N1445" s="386" t="s">
        <v>3783</v>
      </c>
      <c r="O1445" s="385" t="s">
        <v>83</v>
      </c>
      <c r="P1445" s="385">
        <v>6</v>
      </c>
      <c r="Q1445" s="385">
        <v>64</v>
      </c>
      <c r="R1445" s="420">
        <f t="shared" si="615"/>
        <v>384</v>
      </c>
      <c r="S1445" s="385" t="s">
        <v>1915</v>
      </c>
      <c r="T1445" s="385"/>
      <c r="U1445" s="419">
        <f t="shared" si="612"/>
        <v>384</v>
      </c>
      <c r="V1445" s="419" t="str">
        <f t="shared" si="612"/>
        <v xml:space="preserve">  </v>
      </c>
      <c r="W1445" s="419"/>
      <c r="X1445" s="419"/>
      <c r="Y1445" s="419"/>
      <c r="Z1445" s="385"/>
      <c r="AA1445" s="385"/>
      <c r="AB1445" s="385"/>
      <c r="AC1445" s="385"/>
      <c r="AD1445" s="385"/>
      <c r="AE1445" s="385"/>
      <c r="AF1445" s="385"/>
      <c r="AG1445" s="385"/>
      <c r="AH1445" s="419" t="str">
        <f t="shared" si="613"/>
        <v xml:space="preserve">  </v>
      </c>
      <c r="AI1445" s="420">
        <f t="shared" si="611"/>
        <v>384</v>
      </c>
      <c r="AJ1445" s="420"/>
      <c r="AK1445" s="385">
        <v>184</v>
      </c>
      <c r="AL1445" s="420">
        <f t="shared" si="614"/>
        <v>384</v>
      </c>
      <c r="AM1445" s="432">
        <v>18</v>
      </c>
      <c r="AN1445" s="433">
        <v>45017</v>
      </c>
    </row>
    <row r="1446" spans="1:40" ht="20.399999999999999">
      <c r="A1446" s="384">
        <v>24</v>
      </c>
      <c r="B1446" s="385">
        <v>973</v>
      </c>
      <c r="C1446" s="385" t="s">
        <v>1</v>
      </c>
      <c r="D1446" s="386" t="s">
        <v>2909</v>
      </c>
      <c r="E1446" s="387">
        <v>44995</v>
      </c>
      <c r="F1446" s="385" t="s">
        <v>38</v>
      </c>
      <c r="G1446" s="385">
        <v>178</v>
      </c>
      <c r="H1446" s="385"/>
      <c r="I1446" s="389">
        <v>45057</v>
      </c>
      <c r="J1446" s="386" t="s">
        <v>3891</v>
      </c>
      <c r="K1446" s="386">
        <v>20601006592</v>
      </c>
      <c r="L1446" s="386" t="s">
        <v>3770</v>
      </c>
      <c r="M1446" s="216"/>
      <c r="N1446" s="386" t="s">
        <v>3776</v>
      </c>
      <c r="O1446" s="470" t="s">
        <v>68</v>
      </c>
      <c r="P1446" s="385">
        <v>20</v>
      </c>
      <c r="Q1446" s="385">
        <v>43.3</v>
      </c>
      <c r="R1446" s="420">
        <f t="shared" si="615"/>
        <v>866</v>
      </c>
      <c r="S1446" s="385" t="s">
        <v>1915</v>
      </c>
      <c r="T1446" s="385"/>
      <c r="U1446" s="419">
        <f t="shared" si="612"/>
        <v>866</v>
      </c>
      <c r="V1446" s="419" t="str">
        <f t="shared" si="612"/>
        <v xml:space="preserve">  </v>
      </c>
      <c r="W1446" s="419"/>
      <c r="X1446" s="419"/>
      <c r="Y1446" s="419"/>
      <c r="Z1446" s="385"/>
      <c r="AA1446" s="385"/>
      <c r="AB1446" s="385"/>
      <c r="AC1446" s="385"/>
      <c r="AD1446" s="385"/>
      <c r="AE1446" s="385"/>
      <c r="AF1446" s="385"/>
      <c r="AG1446" s="385"/>
      <c r="AH1446" s="419" t="str">
        <f t="shared" si="613"/>
        <v xml:space="preserve">  </v>
      </c>
      <c r="AI1446" s="420">
        <f t="shared" si="611"/>
        <v>866</v>
      </c>
      <c r="AJ1446" s="420"/>
      <c r="AK1446" s="385">
        <v>184</v>
      </c>
      <c r="AL1446" s="420">
        <f t="shared" si="614"/>
        <v>866</v>
      </c>
      <c r="AM1446" s="432">
        <v>18</v>
      </c>
      <c r="AN1446" s="433">
        <v>45017</v>
      </c>
    </row>
    <row r="1447" spans="1:40" ht="40.799999999999997">
      <c r="A1447" s="384">
        <v>25</v>
      </c>
      <c r="B1447" s="385">
        <v>973</v>
      </c>
      <c r="C1447" s="385" t="s">
        <v>1</v>
      </c>
      <c r="D1447" s="386" t="s">
        <v>2909</v>
      </c>
      <c r="E1447" s="387">
        <v>44995</v>
      </c>
      <c r="F1447" s="385" t="s">
        <v>38</v>
      </c>
      <c r="G1447" s="385">
        <v>178</v>
      </c>
      <c r="H1447" s="385"/>
      <c r="I1447" s="389">
        <v>45057</v>
      </c>
      <c r="J1447" s="386" t="s">
        <v>3891</v>
      </c>
      <c r="K1447" s="386">
        <v>20601006592</v>
      </c>
      <c r="L1447" s="386" t="s">
        <v>3770</v>
      </c>
      <c r="M1447" s="216"/>
      <c r="N1447" s="386" t="s">
        <v>3777</v>
      </c>
      <c r="O1447" s="385" t="s">
        <v>68</v>
      </c>
      <c r="P1447" s="385">
        <v>4</v>
      </c>
      <c r="Q1447" s="385">
        <v>74.400000000000006</v>
      </c>
      <c r="R1447" s="420">
        <f t="shared" si="615"/>
        <v>297.60000000000002</v>
      </c>
      <c r="S1447" s="385" t="s">
        <v>1915</v>
      </c>
      <c r="T1447" s="385"/>
      <c r="U1447" s="419">
        <f t="shared" si="612"/>
        <v>297.60000000000002</v>
      </c>
      <c r="V1447" s="419" t="str">
        <f t="shared" si="612"/>
        <v xml:space="preserve">  </v>
      </c>
      <c r="W1447" s="419"/>
      <c r="X1447" s="419"/>
      <c r="Y1447" s="419"/>
      <c r="Z1447" s="385"/>
      <c r="AA1447" s="385"/>
      <c r="AB1447" s="385"/>
      <c r="AC1447" s="385"/>
      <c r="AD1447" s="385"/>
      <c r="AE1447" s="385"/>
      <c r="AF1447" s="385"/>
      <c r="AG1447" s="385"/>
      <c r="AH1447" s="419" t="str">
        <f t="shared" si="613"/>
        <v xml:space="preserve">  </v>
      </c>
      <c r="AI1447" s="420">
        <f t="shared" si="611"/>
        <v>297.60000000000002</v>
      </c>
      <c r="AJ1447" s="420"/>
      <c r="AK1447" s="385">
        <v>184</v>
      </c>
      <c r="AL1447" s="420">
        <f t="shared" si="614"/>
        <v>297.60000000000002</v>
      </c>
      <c r="AM1447" s="432">
        <v>18</v>
      </c>
      <c r="AN1447" s="433">
        <v>45017</v>
      </c>
    </row>
    <row r="1448" spans="1:40" ht="40.799999999999997">
      <c r="A1448" s="384">
        <v>26</v>
      </c>
      <c r="B1448" s="385">
        <v>973</v>
      </c>
      <c r="C1448" s="385" t="s">
        <v>1</v>
      </c>
      <c r="D1448" s="386" t="s">
        <v>2909</v>
      </c>
      <c r="E1448" s="387">
        <v>44995</v>
      </c>
      <c r="F1448" s="385" t="s">
        <v>38</v>
      </c>
      <c r="G1448" s="385">
        <v>178</v>
      </c>
      <c r="H1448" s="385"/>
      <c r="I1448" s="389">
        <v>45057</v>
      </c>
      <c r="J1448" s="386" t="s">
        <v>3891</v>
      </c>
      <c r="K1448" s="386">
        <v>20601006592</v>
      </c>
      <c r="L1448" s="386" t="s">
        <v>3770</v>
      </c>
      <c r="M1448" s="216"/>
      <c r="N1448" s="386" t="s">
        <v>3778</v>
      </c>
      <c r="O1448" s="385" t="s">
        <v>68</v>
      </c>
      <c r="P1448" s="385">
        <v>7</v>
      </c>
      <c r="Q1448" s="385">
        <v>108</v>
      </c>
      <c r="R1448" s="420">
        <f t="shared" si="615"/>
        <v>756</v>
      </c>
      <c r="S1448" s="385" t="s">
        <v>1915</v>
      </c>
      <c r="T1448" s="385"/>
      <c r="U1448" s="419">
        <f t="shared" si="612"/>
        <v>756</v>
      </c>
      <c r="V1448" s="419" t="str">
        <f t="shared" si="612"/>
        <v xml:space="preserve">  </v>
      </c>
      <c r="W1448" s="419"/>
      <c r="X1448" s="419"/>
      <c r="Y1448" s="419"/>
      <c r="Z1448" s="385"/>
      <c r="AA1448" s="385"/>
      <c r="AB1448" s="385"/>
      <c r="AC1448" s="385"/>
      <c r="AD1448" s="385"/>
      <c r="AE1448" s="385"/>
      <c r="AF1448" s="385"/>
      <c r="AG1448" s="385"/>
      <c r="AH1448" s="419" t="str">
        <f t="shared" si="613"/>
        <v xml:space="preserve">  </v>
      </c>
      <c r="AI1448" s="420">
        <f t="shared" si="611"/>
        <v>756</v>
      </c>
      <c r="AJ1448" s="420"/>
      <c r="AK1448" s="385">
        <v>184</v>
      </c>
      <c r="AL1448" s="420">
        <f t="shared" si="614"/>
        <v>756</v>
      </c>
      <c r="AM1448" s="432">
        <v>18</v>
      </c>
      <c r="AN1448" s="433">
        <v>45017</v>
      </c>
    </row>
    <row r="1449" spans="1:40" ht="20.399999999999999">
      <c r="A1449" s="384">
        <v>27</v>
      </c>
      <c r="B1449" s="385">
        <v>973</v>
      </c>
      <c r="C1449" s="385" t="s">
        <v>1</v>
      </c>
      <c r="D1449" s="386" t="s">
        <v>2909</v>
      </c>
      <c r="E1449" s="387">
        <v>44995</v>
      </c>
      <c r="F1449" s="385" t="s">
        <v>38</v>
      </c>
      <c r="G1449" s="385">
        <v>178</v>
      </c>
      <c r="H1449" s="385"/>
      <c r="I1449" s="389">
        <v>45057</v>
      </c>
      <c r="J1449" s="386" t="s">
        <v>3891</v>
      </c>
      <c r="K1449" s="386">
        <v>20601006592</v>
      </c>
      <c r="L1449" s="386" t="s">
        <v>3770</v>
      </c>
      <c r="M1449" s="216"/>
      <c r="N1449" s="386" t="s">
        <v>3779</v>
      </c>
      <c r="O1449" s="385" t="s">
        <v>68</v>
      </c>
      <c r="P1449" s="385">
        <v>20</v>
      </c>
      <c r="Q1449" s="385">
        <v>2.5</v>
      </c>
      <c r="R1449" s="420">
        <f t="shared" si="615"/>
        <v>50</v>
      </c>
      <c r="S1449" s="385" t="s">
        <v>1915</v>
      </c>
      <c r="T1449" s="385"/>
      <c r="U1449" s="419">
        <f t="shared" si="612"/>
        <v>50</v>
      </c>
      <c r="V1449" s="419" t="str">
        <f t="shared" si="612"/>
        <v xml:space="preserve">  </v>
      </c>
      <c r="W1449" s="419"/>
      <c r="X1449" s="419"/>
      <c r="Y1449" s="419"/>
      <c r="Z1449" s="385"/>
      <c r="AA1449" s="385"/>
      <c r="AB1449" s="385"/>
      <c r="AC1449" s="385"/>
      <c r="AD1449" s="385"/>
      <c r="AE1449" s="385"/>
      <c r="AF1449" s="385"/>
      <c r="AG1449" s="385"/>
      <c r="AH1449" s="419" t="str">
        <f t="shared" si="613"/>
        <v xml:space="preserve">  </v>
      </c>
      <c r="AI1449" s="420">
        <f t="shared" si="611"/>
        <v>50</v>
      </c>
      <c r="AJ1449" s="420"/>
      <c r="AK1449" s="385">
        <v>184</v>
      </c>
      <c r="AL1449" s="420">
        <f t="shared" si="614"/>
        <v>50</v>
      </c>
      <c r="AM1449" s="432">
        <v>18</v>
      </c>
      <c r="AN1449" s="433">
        <v>45017</v>
      </c>
    </row>
    <row r="1450" spans="1:40" ht="20.399999999999999">
      <c r="A1450" s="384">
        <v>28</v>
      </c>
      <c r="B1450" s="385">
        <v>973</v>
      </c>
      <c r="C1450" s="385" t="s">
        <v>1</v>
      </c>
      <c r="D1450" s="386" t="s">
        <v>2909</v>
      </c>
      <c r="E1450" s="387">
        <v>44995</v>
      </c>
      <c r="F1450" s="385" t="s">
        <v>38</v>
      </c>
      <c r="G1450" s="385">
        <v>178</v>
      </c>
      <c r="H1450" s="385"/>
      <c r="I1450" s="389">
        <v>45057</v>
      </c>
      <c r="J1450" s="386" t="s">
        <v>3891</v>
      </c>
      <c r="K1450" s="386">
        <v>20601006592</v>
      </c>
      <c r="L1450" s="386" t="s">
        <v>3770</v>
      </c>
      <c r="M1450" s="216"/>
      <c r="N1450" s="386" t="s">
        <v>3780</v>
      </c>
      <c r="O1450" s="385" t="s">
        <v>83</v>
      </c>
      <c r="P1450" s="385">
        <v>2</v>
      </c>
      <c r="Q1450" s="385">
        <v>48.5</v>
      </c>
      <c r="R1450" s="420">
        <f t="shared" si="615"/>
        <v>97</v>
      </c>
      <c r="S1450" s="385" t="s">
        <v>1915</v>
      </c>
      <c r="T1450" s="385"/>
      <c r="U1450" s="419">
        <f t="shared" si="612"/>
        <v>97</v>
      </c>
      <c r="V1450" s="419" t="str">
        <f t="shared" si="612"/>
        <v xml:space="preserve">  </v>
      </c>
      <c r="W1450" s="419"/>
      <c r="X1450" s="419"/>
      <c r="Y1450" s="419"/>
      <c r="Z1450" s="385"/>
      <c r="AA1450" s="385"/>
      <c r="AB1450" s="385"/>
      <c r="AC1450" s="385"/>
      <c r="AD1450" s="385"/>
      <c r="AE1450" s="385"/>
      <c r="AF1450" s="385"/>
      <c r="AG1450" s="385"/>
      <c r="AH1450" s="419" t="str">
        <f t="shared" si="613"/>
        <v xml:space="preserve">  </v>
      </c>
      <c r="AI1450" s="420">
        <f t="shared" si="611"/>
        <v>97</v>
      </c>
      <c r="AJ1450" s="420"/>
      <c r="AK1450" s="385">
        <v>184</v>
      </c>
      <c r="AL1450" s="420">
        <f t="shared" si="614"/>
        <v>97</v>
      </c>
      <c r="AM1450" s="432">
        <v>18</v>
      </c>
      <c r="AN1450" s="433">
        <v>45017</v>
      </c>
    </row>
    <row r="1451" spans="1:40" ht="20.399999999999999">
      <c r="A1451" s="384">
        <v>29</v>
      </c>
      <c r="B1451" s="385">
        <v>973</v>
      </c>
      <c r="C1451" s="385" t="s">
        <v>1</v>
      </c>
      <c r="D1451" s="386" t="s">
        <v>2909</v>
      </c>
      <c r="E1451" s="387">
        <v>44995</v>
      </c>
      <c r="F1451" s="385" t="s">
        <v>38</v>
      </c>
      <c r="G1451" s="385">
        <v>178</v>
      </c>
      <c r="H1451" s="385"/>
      <c r="I1451" s="389">
        <v>45057</v>
      </c>
      <c r="J1451" s="386" t="s">
        <v>3891</v>
      </c>
      <c r="K1451" s="386">
        <v>20601006592</v>
      </c>
      <c r="L1451" s="386" t="s">
        <v>3770</v>
      </c>
      <c r="M1451" s="216"/>
      <c r="N1451" s="386" t="s">
        <v>3784</v>
      </c>
      <c r="O1451" s="385" t="s">
        <v>83</v>
      </c>
      <c r="P1451" s="385">
        <v>150</v>
      </c>
      <c r="Q1451" s="385">
        <v>26.8</v>
      </c>
      <c r="R1451" s="420">
        <f t="shared" si="615"/>
        <v>4020</v>
      </c>
      <c r="S1451" s="385" t="s">
        <v>1915</v>
      </c>
      <c r="T1451" s="385"/>
      <c r="U1451" s="419">
        <f t="shared" si="612"/>
        <v>4020</v>
      </c>
      <c r="V1451" s="419" t="str">
        <f t="shared" si="612"/>
        <v xml:space="preserve">  </v>
      </c>
      <c r="W1451" s="419"/>
      <c r="X1451" s="419"/>
      <c r="Y1451" s="419"/>
      <c r="Z1451" s="385"/>
      <c r="AA1451" s="419" t="str">
        <f>IF($S1451=AA$15,$R1451,"  ")</f>
        <v xml:space="preserve">  </v>
      </c>
      <c r="AB1451" s="419" t="str">
        <f t="shared" ref="AB1451" si="616">IF($S1451=AB$15,$R1451,"  ")</f>
        <v xml:space="preserve">  </v>
      </c>
      <c r="AC1451" s="385"/>
      <c r="AD1451" s="385"/>
      <c r="AE1451" s="385"/>
      <c r="AF1451" s="419" t="str">
        <f t="shared" ref="AF1451:AG1451" si="617">IF($S1451=AF$15,$R1451,"  ")</f>
        <v xml:space="preserve">  </v>
      </c>
      <c r="AG1451" s="419" t="str">
        <f t="shared" si="617"/>
        <v xml:space="preserve">  </v>
      </c>
      <c r="AH1451" s="419" t="str">
        <f t="shared" si="613"/>
        <v xml:space="preserve">  </v>
      </c>
      <c r="AI1451" s="420">
        <f t="shared" si="611"/>
        <v>4020</v>
      </c>
      <c r="AJ1451" s="420"/>
      <c r="AK1451" s="385">
        <v>184</v>
      </c>
      <c r="AL1451" s="420">
        <f t="shared" si="614"/>
        <v>4020</v>
      </c>
      <c r="AM1451" s="432">
        <v>18</v>
      </c>
      <c r="AN1451" s="433">
        <v>45017</v>
      </c>
    </row>
    <row r="1452" spans="1:40" ht="20.399999999999999">
      <c r="A1452" s="384">
        <v>30</v>
      </c>
      <c r="B1452" s="385">
        <v>973</v>
      </c>
      <c r="C1452" s="385" t="s">
        <v>1</v>
      </c>
      <c r="D1452" s="386" t="s">
        <v>2909</v>
      </c>
      <c r="E1452" s="387">
        <v>44995</v>
      </c>
      <c r="F1452" s="385" t="s">
        <v>38</v>
      </c>
      <c r="G1452" s="385">
        <v>178</v>
      </c>
      <c r="H1452" s="385"/>
      <c r="I1452" s="389">
        <v>45057</v>
      </c>
      <c r="J1452" s="386" t="s">
        <v>3891</v>
      </c>
      <c r="K1452" s="386">
        <v>20601006592</v>
      </c>
      <c r="L1452" s="386" t="s">
        <v>3770</v>
      </c>
      <c r="M1452" s="216"/>
      <c r="N1452" s="386" t="s">
        <v>3785</v>
      </c>
      <c r="O1452" s="385" t="s">
        <v>83</v>
      </c>
      <c r="P1452" s="385">
        <v>3</v>
      </c>
      <c r="Q1452" s="385">
        <v>38.5</v>
      </c>
      <c r="R1452" s="420">
        <f t="shared" si="615"/>
        <v>115.5</v>
      </c>
      <c r="S1452" s="385" t="s">
        <v>1915</v>
      </c>
      <c r="T1452" s="385"/>
      <c r="U1452" s="419">
        <f t="shared" si="612"/>
        <v>115.5</v>
      </c>
      <c r="V1452" s="419" t="str">
        <f t="shared" si="612"/>
        <v xml:space="preserve">  </v>
      </c>
      <c r="W1452" s="419"/>
      <c r="X1452" s="419"/>
      <c r="Y1452" s="419"/>
      <c r="Z1452" s="385"/>
      <c r="AA1452" s="385"/>
      <c r="AB1452" s="385"/>
      <c r="AC1452" s="385"/>
      <c r="AD1452" s="385"/>
      <c r="AE1452" s="385"/>
      <c r="AF1452" s="385"/>
      <c r="AG1452" s="385"/>
      <c r="AH1452" s="419" t="str">
        <f t="shared" si="613"/>
        <v xml:space="preserve">  </v>
      </c>
      <c r="AI1452" s="420">
        <f t="shared" si="611"/>
        <v>115.5</v>
      </c>
      <c r="AJ1452" s="420"/>
      <c r="AK1452" s="385">
        <v>184</v>
      </c>
      <c r="AL1452" s="420">
        <f t="shared" si="614"/>
        <v>115.5</v>
      </c>
      <c r="AM1452" s="432">
        <v>18</v>
      </c>
      <c r="AN1452" s="433">
        <v>45017</v>
      </c>
    </row>
    <row r="1453" spans="1:40" ht="20.399999999999999">
      <c r="A1453" s="384">
        <v>31</v>
      </c>
      <c r="B1453" s="385">
        <v>973</v>
      </c>
      <c r="C1453" s="385" t="s">
        <v>1</v>
      </c>
      <c r="D1453" s="386" t="s">
        <v>2909</v>
      </c>
      <c r="E1453" s="387">
        <v>44995</v>
      </c>
      <c r="F1453" s="385" t="s">
        <v>38</v>
      </c>
      <c r="G1453" s="385">
        <v>178</v>
      </c>
      <c r="H1453" s="385"/>
      <c r="I1453" s="389">
        <v>45057</v>
      </c>
      <c r="J1453" s="386" t="s">
        <v>3891</v>
      </c>
      <c r="K1453" s="386">
        <v>20601006592</v>
      </c>
      <c r="L1453" s="386" t="s">
        <v>3770</v>
      </c>
      <c r="M1453" s="216"/>
      <c r="N1453" s="386" t="s">
        <v>3786</v>
      </c>
      <c r="O1453" s="385" t="s">
        <v>1894</v>
      </c>
      <c r="P1453" s="385">
        <v>5</v>
      </c>
      <c r="Q1453" s="385">
        <v>3.8</v>
      </c>
      <c r="R1453" s="420">
        <f t="shared" si="615"/>
        <v>19</v>
      </c>
      <c r="S1453" s="385" t="s">
        <v>1915</v>
      </c>
      <c r="T1453" s="385"/>
      <c r="U1453" s="419">
        <f t="shared" si="612"/>
        <v>19</v>
      </c>
      <c r="V1453" s="419" t="str">
        <f t="shared" si="612"/>
        <v xml:space="preserve">  </v>
      </c>
      <c r="W1453" s="419"/>
      <c r="X1453" s="419"/>
      <c r="Y1453" s="419"/>
      <c r="Z1453" s="385"/>
      <c r="AA1453" s="385"/>
      <c r="AB1453" s="385"/>
      <c r="AC1453" s="385"/>
      <c r="AD1453" s="385"/>
      <c r="AE1453" s="385"/>
      <c r="AF1453" s="385"/>
      <c r="AG1453" s="385"/>
      <c r="AH1453" s="419" t="str">
        <f t="shared" si="613"/>
        <v xml:space="preserve">  </v>
      </c>
      <c r="AI1453" s="420">
        <f t="shared" si="611"/>
        <v>19</v>
      </c>
      <c r="AJ1453" s="420"/>
      <c r="AK1453" s="385">
        <v>184</v>
      </c>
      <c r="AL1453" s="420">
        <f t="shared" si="614"/>
        <v>19</v>
      </c>
      <c r="AM1453" s="432">
        <v>18</v>
      </c>
      <c r="AN1453" s="433">
        <v>45017</v>
      </c>
    </row>
    <row r="1454" spans="1:40" ht="20.399999999999999">
      <c r="A1454" s="384">
        <v>32</v>
      </c>
      <c r="B1454" s="385">
        <v>973</v>
      </c>
      <c r="C1454" s="385" t="s">
        <v>1</v>
      </c>
      <c r="D1454" s="386" t="s">
        <v>2909</v>
      </c>
      <c r="E1454" s="387">
        <v>44995</v>
      </c>
      <c r="F1454" s="385" t="s">
        <v>38</v>
      </c>
      <c r="G1454" s="385">
        <v>178</v>
      </c>
      <c r="H1454" s="385"/>
      <c r="I1454" s="389">
        <v>45057</v>
      </c>
      <c r="J1454" s="386" t="s">
        <v>3891</v>
      </c>
      <c r="K1454" s="386">
        <v>20601006592</v>
      </c>
      <c r="L1454" s="386" t="s">
        <v>3770</v>
      </c>
      <c r="M1454" s="216"/>
      <c r="N1454" s="386" t="s">
        <v>3787</v>
      </c>
      <c r="O1454" s="385" t="s">
        <v>68</v>
      </c>
      <c r="P1454" s="385">
        <v>1000</v>
      </c>
      <c r="Q1454" s="385">
        <v>0.3</v>
      </c>
      <c r="R1454" s="420">
        <f t="shared" si="615"/>
        <v>300</v>
      </c>
      <c r="S1454" s="385" t="s">
        <v>1915</v>
      </c>
      <c r="T1454" s="385"/>
      <c r="U1454" s="419">
        <f t="shared" si="612"/>
        <v>300</v>
      </c>
      <c r="V1454" s="419" t="str">
        <f t="shared" si="612"/>
        <v xml:space="preserve">  </v>
      </c>
      <c r="W1454" s="419"/>
      <c r="X1454" s="419"/>
      <c r="Y1454" s="419"/>
      <c r="Z1454" s="385"/>
      <c r="AA1454" s="385"/>
      <c r="AB1454" s="385"/>
      <c r="AC1454" s="385"/>
      <c r="AD1454" s="385"/>
      <c r="AE1454" s="385"/>
      <c r="AF1454" s="385"/>
      <c r="AG1454" s="385"/>
      <c r="AH1454" s="419" t="str">
        <f t="shared" si="613"/>
        <v xml:space="preserve">  </v>
      </c>
      <c r="AI1454" s="420">
        <f t="shared" si="611"/>
        <v>300</v>
      </c>
      <c r="AJ1454" s="420"/>
      <c r="AK1454" s="385">
        <v>184</v>
      </c>
      <c r="AL1454" s="420">
        <f t="shared" si="614"/>
        <v>300</v>
      </c>
      <c r="AM1454" s="432">
        <v>18</v>
      </c>
      <c r="AN1454" s="433">
        <v>45017</v>
      </c>
    </row>
    <row r="1455" spans="1:40" ht="20.399999999999999">
      <c r="A1455" s="384">
        <v>33</v>
      </c>
      <c r="B1455" s="385">
        <v>973</v>
      </c>
      <c r="C1455" s="385" t="s">
        <v>1</v>
      </c>
      <c r="D1455" s="386" t="s">
        <v>2909</v>
      </c>
      <c r="E1455" s="387">
        <v>44995</v>
      </c>
      <c r="F1455" s="385" t="s">
        <v>38</v>
      </c>
      <c r="G1455" s="385">
        <v>178</v>
      </c>
      <c r="H1455" s="385"/>
      <c r="I1455" s="389">
        <v>45057</v>
      </c>
      <c r="J1455" s="386" t="s">
        <v>3891</v>
      </c>
      <c r="K1455" s="386">
        <v>20601006592</v>
      </c>
      <c r="L1455" s="386" t="s">
        <v>3770</v>
      </c>
      <c r="M1455" s="216"/>
      <c r="N1455" s="386" t="s">
        <v>3788</v>
      </c>
      <c r="O1455" s="385" t="s">
        <v>68</v>
      </c>
      <c r="P1455" s="385">
        <v>1000</v>
      </c>
      <c r="Q1455" s="385">
        <v>0.2</v>
      </c>
      <c r="R1455" s="420">
        <f t="shared" si="615"/>
        <v>200</v>
      </c>
      <c r="S1455" s="385" t="s">
        <v>1915</v>
      </c>
      <c r="T1455" s="385"/>
      <c r="U1455" s="419">
        <f t="shared" si="612"/>
        <v>200</v>
      </c>
      <c r="V1455" s="419" t="str">
        <f t="shared" si="612"/>
        <v xml:space="preserve">  </v>
      </c>
      <c r="W1455" s="419"/>
      <c r="X1455" s="419"/>
      <c r="Y1455" s="419"/>
      <c r="Z1455" s="385"/>
      <c r="AA1455" s="385"/>
      <c r="AB1455" s="385"/>
      <c r="AC1455" s="385"/>
      <c r="AD1455" s="385"/>
      <c r="AE1455" s="385"/>
      <c r="AF1455" s="385"/>
      <c r="AG1455" s="385"/>
      <c r="AH1455" s="419" t="str">
        <f t="shared" si="613"/>
        <v xml:space="preserve">  </v>
      </c>
      <c r="AI1455" s="420">
        <f t="shared" si="611"/>
        <v>200</v>
      </c>
      <c r="AJ1455" s="420"/>
      <c r="AK1455" s="385">
        <v>184</v>
      </c>
      <c r="AL1455" s="420">
        <f t="shared" si="614"/>
        <v>200</v>
      </c>
      <c r="AM1455" s="432">
        <v>18</v>
      </c>
      <c r="AN1455" s="433">
        <v>45017</v>
      </c>
    </row>
    <row r="1456" spans="1:40" ht="20.399999999999999">
      <c r="A1456" s="384">
        <v>34</v>
      </c>
      <c r="B1456" s="385">
        <v>973</v>
      </c>
      <c r="C1456" s="385" t="s">
        <v>1</v>
      </c>
      <c r="D1456" s="386" t="s">
        <v>2909</v>
      </c>
      <c r="E1456" s="387">
        <v>44995</v>
      </c>
      <c r="F1456" s="385" t="s">
        <v>38</v>
      </c>
      <c r="G1456" s="385">
        <v>178</v>
      </c>
      <c r="H1456" s="385"/>
      <c r="I1456" s="389">
        <v>45057</v>
      </c>
      <c r="J1456" s="386" t="s">
        <v>3891</v>
      </c>
      <c r="K1456" s="386">
        <v>20601006592</v>
      </c>
      <c r="L1456" s="386" t="s">
        <v>3770</v>
      </c>
      <c r="M1456" s="216"/>
      <c r="N1456" s="386" t="s">
        <v>3789</v>
      </c>
      <c r="O1456" s="385" t="s">
        <v>1894</v>
      </c>
      <c r="P1456" s="385">
        <v>10</v>
      </c>
      <c r="Q1456" s="385">
        <v>9.6999999999999993</v>
      </c>
      <c r="R1456" s="420">
        <f t="shared" si="615"/>
        <v>97</v>
      </c>
      <c r="S1456" s="385" t="s">
        <v>1915</v>
      </c>
      <c r="T1456" s="385"/>
      <c r="U1456" s="419">
        <f t="shared" si="612"/>
        <v>97</v>
      </c>
      <c r="V1456" s="419" t="str">
        <f t="shared" si="612"/>
        <v xml:space="preserve">  </v>
      </c>
      <c r="W1456" s="419"/>
      <c r="X1456" s="419"/>
      <c r="Y1456" s="419"/>
      <c r="Z1456" s="385"/>
      <c r="AA1456" s="385"/>
      <c r="AB1456" s="385"/>
      <c r="AC1456" s="385"/>
      <c r="AD1456" s="385"/>
      <c r="AE1456" s="385"/>
      <c r="AF1456" s="385"/>
      <c r="AG1456" s="385"/>
      <c r="AH1456" s="419" t="str">
        <f t="shared" si="613"/>
        <v xml:space="preserve">  </v>
      </c>
      <c r="AI1456" s="420">
        <f t="shared" si="611"/>
        <v>97</v>
      </c>
      <c r="AJ1456" s="420"/>
      <c r="AK1456" s="385">
        <v>213</v>
      </c>
      <c r="AL1456" s="420">
        <f t="shared" si="614"/>
        <v>97</v>
      </c>
      <c r="AM1456" s="432">
        <v>18</v>
      </c>
      <c r="AN1456" s="433">
        <v>45017</v>
      </c>
    </row>
    <row r="1457" spans="1:40" ht="20.399999999999999">
      <c r="A1457" s="384">
        <v>35</v>
      </c>
      <c r="B1457" s="385">
        <v>973</v>
      </c>
      <c r="C1457" s="385" t="s">
        <v>1</v>
      </c>
      <c r="D1457" s="386" t="s">
        <v>2909</v>
      </c>
      <c r="E1457" s="387">
        <v>44995</v>
      </c>
      <c r="F1457" s="385" t="s">
        <v>38</v>
      </c>
      <c r="G1457" s="385">
        <v>178</v>
      </c>
      <c r="H1457" s="385"/>
      <c r="I1457" s="389">
        <v>45057</v>
      </c>
      <c r="J1457" s="386" t="s">
        <v>3891</v>
      </c>
      <c r="K1457" s="386">
        <v>20601006592</v>
      </c>
      <c r="L1457" s="386" t="s">
        <v>3770</v>
      </c>
      <c r="M1457" s="216"/>
      <c r="N1457" s="386" t="s">
        <v>3790</v>
      </c>
      <c r="O1457" s="385" t="s">
        <v>86</v>
      </c>
      <c r="P1457" s="385">
        <v>30</v>
      </c>
      <c r="Q1457" s="385">
        <v>7.5</v>
      </c>
      <c r="R1457" s="420">
        <f t="shared" si="615"/>
        <v>225</v>
      </c>
      <c r="S1457" s="385" t="s">
        <v>1915</v>
      </c>
      <c r="T1457" s="385"/>
      <c r="U1457" s="419">
        <f t="shared" si="612"/>
        <v>225</v>
      </c>
      <c r="V1457" s="419"/>
      <c r="W1457" s="419"/>
      <c r="X1457" s="419"/>
      <c r="Y1457" s="419"/>
      <c r="Z1457" s="385"/>
      <c r="AA1457" s="385"/>
      <c r="AB1457" s="385"/>
      <c r="AC1457" s="385"/>
      <c r="AD1457" s="385"/>
      <c r="AE1457" s="385"/>
      <c r="AF1457" s="385"/>
      <c r="AG1457" s="385"/>
      <c r="AH1457" s="419" t="str">
        <f t="shared" si="613"/>
        <v xml:space="preserve">  </v>
      </c>
      <c r="AI1457" s="420">
        <f t="shared" si="611"/>
        <v>225</v>
      </c>
      <c r="AJ1457" s="420"/>
      <c r="AK1457" s="385">
        <v>213</v>
      </c>
      <c r="AL1457" s="420">
        <f t="shared" si="614"/>
        <v>225</v>
      </c>
      <c r="AM1457" s="432">
        <v>18</v>
      </c>
      <c r="AN1457" s="433">
        <v>45017</v>
      </c>
    </row>
    <row r="1458" spans="1:40" ht="20.399999999999999">
      <c r="A1458" s="384">
        <v>36</v>
      </c>
      <c r="B1458" s="385">
        <v>973</v>
      </c>
      <c r="C1458" s="385" t="s">
        <v>1</v>
      </c>
      <c r="D1458" s="386" t="s">
        <v>2909</v>
      </c>
      <c r="E1458" s="387">
        <v>44995</v>
      </c>
      <c r="F1458" s="385" t="s">
        <v>38</v>
      </c>
      <c r="G1458" s="385">
        <v>178</v>
      </c>
      <c r="H1458" s="385"/>
      <c r="I1458" s="389">
        <v>45057</v>
      </c>
      <c r="J1458" s="386" t="s">
        <v>3891</v>
      </c>
      <c r="K1458" s="386">
        <v>20601006592</v>
      </c>
      <c r="L1458" s="386" t="s">
        <v>3770</v>
      </c>
      <c r="M1458" s="216"/>
      <c r="N1458" s="386" t="s">
        <v>3791</v>
      </c>
      <c r="O1458" s="385" t="s">
        <v>1894</v>
      </c>
      <c r="P1458" s="385">
        <v>10</v>
      </c>
      <c r="Q1458" s="385">
        <v>8.5</v>
      </c>
      <c r="R1458" s="420">
        <f t="shared" si="615"/>
        <v>85</v>
      </c>
      <c r="S1458" s="385" t="s">
        <v>1915</v>
      </c>
      <c r="T1458" s="385"/>
      <c r="U1458" s="419">
        <f t="shared" si="612"/>
        <v>85</v>
      </c>
      <c r="V1458" s="419"/>
      <c r="W1458" s="419"/>
      <c r="X1458" s="419"/>
      <c r="Y1458" s="419"/>
      <c r="Z1458" s="385"/>
      <c r="AA1458" s="385"/>
      <c r="AB1458" s="385"/>
      <c r="AC1458" s="385"/>
      <c r="AD1458" s="385"/>
      <c r="AE1458" s="385"/>
      <c r="AF1458" s="385"/>
      <c r="AG1458" s="385"/>
      <c r="AH1458" s="419" t="str">
        <f t="shared" si="613"/>
        <v xml:space="preserve">  </v>
      </c>
      <c r="AI1458" s="420">
        <f t="shared" si="611"/>
        <v>85</v>
      </c>
      <c r="AJ1458" s="420"/>
      <c r="AK1458" s="385">
        <v>213</v>
      </c>
      <c r="AL1458" s="420">
        <f t="shared" si="614"/>
        <v>85</v>
      </c>
      <c r="AM1458" s="432">
        <v>18</v>
      </c>
      <c r="AN1458" s="433">
        <v>45017</v>
      </c>
    </row>
    <row r="1459" spans="1:40" ht="20.399999999999999">
      <c r="A1459" s="384">
        <v>37</v>
      </c>
      <c r="B1459" s="385">
        <v>973</v>
      </c>
      <c r="C1459" s="385" t="s">
        <v>1</v>
      </c>
      <c r="D1459" s="386" t="s">
        <v>2909</v>
      </c>
      <c r="E1459" s="387">
        <v>44995</v>
      </c>
      <c r="F1459" s="385" t="s">
        <v>38</v>
      </c>
      <c r="G1459" s="385">
        <v>178</v>
      </c>
      <c r="H1459" s="385"/>
      <c r="I1459" s="389">
        <v>45057</v>
      </c>
      <c r="J1459" s="386" t="s">
        <v>3891</v>
      </c>
      <c r="K1459" s="386">
        <v>20601006592</v>
      </c>
      <c r="L1459" s="386" t="s">
        <v>3770</v>
      </c>
      <c r="M1459" s="216"/>
      <c r="N1459" s="386" t="s">
        <v>3792</v>
      </c>
      <c r="O1459" s="385" t="s">
        <v>1894</v>
      </c>
      <c r="P1459" s="385">
        <v>2</v>
      </c>
      <c r="Q1459" s="385">
        <v>8.5</v>
      </c>
      <c r="R1459" s="420">
        <f t="shared" si="615"/>
        <v>17</v>
      </c>
      <c r="S1459" s="385" t="s">
        <v>1915</v>
      </c>
      <c r="T1459" s="385"/>
      <c r="U1459" s="419">
        <f t="shared" si="612"/>
        <v>17</v>
      </c>
      <c r="V1459" s="419"/>
      <c r="W1459" s="419"/>
      <c r="X1459" s="419"/>
      <c r="Y1459" s="419"/>
      <c r="Z1459" s="385"/>
      <c r="AA1459" s="385"/>
      <c r="AB1459" s="385"/>
      <c r="AC1459" s="385"/>
      <c r="AD1459" s="385"/>
      <c r="AE1459" s="385"/>
      <c r="AF1459" s="385"/>
      <c r="AG1459" s="385"/>
      <c r="AH1459" s="419" t="str">
        <f t="shared" si="613"/>
        <v xml:space="preserve">  </v>
      </c>
      <c r="AI1459" s="420">
        <f t="shared" si="611"/>
        <v>17</v>
      </c>
      <c r="AJ1459" s="420"/>
      <c r="AK1459" s="385">
        <v>213</v>
      </c>
      <c r="AL1459" s="420">
        <f t="shared" si="614"/>
        <v>17</v>
      </c>
      <c r="AM1459" s="432">
        <v>18</v>
      </c>
      <c r="AN1459" s="433">
        <v>45017</v>
      </c>
    </row>
    <row r="1460" spans="1:40" ht="20.399999999999999">
      <c r="A1460" s="384">
        <v>38</v>
      </c>
      <c r="B1460" s="385">
        <v>973</v>
      </c>
      <c r="C1460" s="385" t="s">
        <v>1</v>
      </c>
      <c r="D1460" s="386" t="s">
        <v>2909</v>
      </c>
      <c r="E1460" s="387">
        <v>44995</v>
      </c>
      <c r="F1460" s="385" t="s">
        <v>38</v>
      </c>
      <c r="G1460" s="385">
        <v>178</v>
      </c>
      <c r="H1460" s="385"/>
      <c r="I1460" s="389">
        <v>45057</v>
      </c>
      <c r="J1460" s="386" t="s">
        <v>3891</v>
      </c>
      <c r="K1460" s="386">
        <v>20601006592</v>
      </c>
      <c r="L1460" s="386" t="s">
        <v>3770</v>
      </c>
      <c r="M1460" s="216"/>
      <c r="N1460" s="386" t="s">
        <v>3793</v>
      </c>
      <c r="O1460" s="385" t="s">
        <v>1894</v>
      </c>
      <c r="P1460" s="385">
        <v>3</v>
      </c>
      <c r="Q1460" s="385">
        <v>6</v>
      </c>
      <c r="R1460" s="420">
        <f t="shared" si="615"/>
        <v>18</v>
      </c>
      <c r="S1460" s="385" t="s">
        <v>1915</v>
      </c>
      <c r="T1460" s="385"/>
      <c r="U1460" s="419">
        <f t="shared" si="612"/>
        <v>18</v>
      </c>
      <c r="V1460" s="419"/>
      <c r="W1460" s="419"/>
      <c r="X1460" s="419"/>
      <c r="Y1460" s="419"/>
      <c r="Z1460" s="385"/>
      <c r="AA1460" s="385"/>
      <c r="AB1460" s="385"/>
      <c r="AC1460" s="385"/>
      <c r="AD1460" s="385"/>
      <c r="AE1460" s="385"/>
      <c r="AF1460" s="385"/>
      <c r="AG1460" s="385"/>
      <c r="AH1460" s="419" t="str">
        <f t="shared" si="613"/>
        <v xml:space="preserve">  </v>
      </c>
      <c r="AI1460" s="420">
        <f t="shared" si="611"/>
        <v>18</v>
      </c>
      <c r="AJ1460" s="420"/>
      <c r="AK1460" s="385">
        <v>213</v>
      </c>
      <c r="AL1460" s="420">
        <f t="shared" si="614"/>
        <v>18</v>
      </c>
      <c r="AM1460" s="432">
        <v>18</v>
      </c>
      <c r="AN1460" s="433">
        <v>45017</v>
      </c>
    </row>
    <row r="1461" spans="1:40" ht="20.399999999999999">
      <c r="A1461" s="384">
        <v>39</v>
      </c>
      <c r="B1461" s="385">
        <v>973</v>
      </c>
      <c r="C1461" s="385" t="s">
        <v>1</v>
      </c>
      <c r="D1461" s="386" t="s">
        <v>2909</v>
      </c>
      <c r="E1461" s="387">
        <v>44995</v>
      </c>
      <c r="F1461" s="385" t="s">
        <v>38</v>
      </c>
      <c r="G1461" s="385">
        <v>178</v>
      </c>
      <c r="H1461" s="385"/>
      <c r="I1461" s="389">
        <v>45057</v>
      </c>
      <c r="J1461" s="386" t="s">
        <v>3891</v>
      </c>
      <c r="K1461" s="386">
        <v>20601006592</v>
      </c>
      <c r="L1461" s="386" t="s">
        <v>3770</v>
      </c>
      <c r="M1461" s="216"/>
      <c r="N1461" s="386" t="s">
        <v>3794</v>
      </c>
      <c r="O1461" s="385" t="s">
        <v>68</v>
      </c>
      <c r="P1461" s="385">
        <v>2</v>
      </c>
      <c r="Q1461" s="385">
        <v>41</v>
      </c>
      <c r="R1461" s="420">
        <f t="shared" si="615"/>
        <v>82</v>
      </c>
      <c r="S1461" s="385" t="s">
        <v>1915</v>
      </c>
      <c r="T1461" s="385"/>
      <c r="U1461" s="419">
        <f t="shared" si="612"/>
        <v>82</v>
      </c>
      <c r="V1461" s="419"/>
      <c r="W1461" s="419"/>
      <c r="X1461" s="419"/>
      <c r="Y1461" s="419"/>
      <c r="Z1461" s="385"/>
      <c r="AA1461" s="385"/>
      <c r="AB1461" s="385"/>
      <c r="AC1461" s="385"/>
      <c r="AD1461" s="385"/>
      <c r="AE1461" s="385"/>
      <c r="AF1461" s="385"/>
      <c r="AG1461" s="385"/>
      <c r="AH1461" s="419" t="str">
        <f t="shared" si="613"/>
        <v xml:space="preserve">  </v>
      </c>
      <c r="AI1461" s="420">
        <f t="shared" si="611"/>
        <v>82</v>
      </c>
      <c r="AJ1461" s="420"/>
      <c r="AK1461" s="385">
        <v>213</v>
      </c>
      <c r="AL1461" s="420">
        <f t="shared" si="614"/>
        <v>82</v>
      </c>
      <c r="AM1461" s="432">
        <v>18</v>
      </c>
      <c r="AN1461" s="433">
        <v>45017</v>
      </c>
    </row>
    <row r="1462" spans="1:40" ht="20.399999999999999">
      <c r="A1462" s="384">
        <v>40</v>
      </c>
      <c r="B1462" s="385">
        <v>973</v>
      </c>
      <c r="C1462" s="385" t="s">
        <v>1</v>
      </c>
      <c r="D1462" s="386" t="s">
        <v>2909</v>
      </c>
      <c r="E1462" s="387">
        <v>44995</v>
      </c>
      <c r="F1462" s="385" t="s">
        <v>38</v>
      </c>
      <c r="G1462" s="385">
        <v>178</v>
      </c>
      <c r="H1462" s="385"/>
      <c r="I1462" s="389">
        <v>45057</v>
      </c>
      <c r="J1462" s="386" t="s">
        <v>3891</v>
      </c>
      <c r="K1462" s="386">
        <v>20601006592</v>
      </c>
      <c r="L1462" s="386" t="s">
        <v>3770</v>
      </c>
      <c r="M1462" s="216"/>
      <c r="N1462" s="386" t="s">
        <v>3795</v>
      </c>
      <c r="O1462" s="385" t="s">
        <v>68</v>
      </c>
      <c r="P1462" s="385">
        <v>6</v>
      </c>
      <c r="Q1462" s="385">
        <v>15</v>
      </c>
      <c r="R1462" s="420">
        <f t="shared" si="615"/>
        <v>90</v>
      </c>
      <c r="S1462" s="385" t="s">
        <v>1915</v>
      </c>
      <c r="T1462" s="385"/>
      <c r="U1462" s="419">
        <f t="shared" si="612"/>
        <v>90</v>
      </c>
      <c r="V1462" s="419"/>
      <c r="W1462" s="419"/>
      <c r="X1462" s="419"/>
      <c r="Y1462" s="419"/>
      <c r="Z1462" s="385"/>
      <c r="AA1462" s="385"/>
      <c r="AB1462" s="385"/>
      <c r="AC1462" s="385"/>
      <c r="AD1462" s="385"/>
      <c r="AE1462" s="385"/>
      <c r="AF1462" s="385"/>
      <c r="AG1462" s="385"/>
      <c r="AH1462" s="419" t="str">
        <f t="shared" si="613"/>
        <v xml:space="preserve">  </v>
      </c>
      <c r="AI1462" s="420">
        <f t="shared" si="611"/>
        <v>90</v>
      </c>
      <c r="AJ1462" s="420"/>
      <c r="AK1462" s="385">
        <v>213</v>
      </c>
      <c r="AL1462" s="420">
        <f t="shared" si="614"/>
        <v>90</v>
      </c>
      <c r="AM1462" s="432">
        <v>18</v>
      </c>
      <c r="AN1462" s="433">
        <v>45017</v>
      </c>
    </row>
    <row r="1463" spans="1:40" ht="20.399999999999999">
      <c r="A1463" s="384">
        <v>41</v>
      </c>
      <c r="B1463" s="385">
        <v>973</v>
      </c>
      <c r="C1463" s="385" t="s">
        <v>1</v>
      </c>
      <c r="D1463" s="386" t="s">
        <v>2909</v>
      </c>
      <c r="E1463" s="387">
        <v>44995</v>
      </c>
      <c r="F1463" s="385" t="s">
        <v>38</v>
      </c>
      <c r="G1463" s="385">
        <v>178</v>
      </c>
      <c r="H1463" s="385"/>
      <c r="I1463" s="389">
        <v>45057</v>
      </c>
      <c r="J1463" s="386" t="s">
        <v>3891</v>
      </c>
      <c r="K1463" s="386">
        <v>20601006592</v>
      </c>
      <c r="L1463" s="386" t="s">
        <v>3770</v>
      </c>
      <c r="M1463" s="216"/>
      <c r="N1463" s="386" t="s">
        <v>3796</v>
      </c>
      <c r="O1463" s="385" t="s">
        <v>83</v>
      </c>
      <c r="P1463" s="385">
        <v>5</v>
      </c>
      <c r="Q1463" s="385">
        <v>62.5</v>
      </c>
      <c r="R1463" s="420">
        <f t="shared" si="615"/>
        <v>312.5</v>
      </c>
      <c r="S1463" s="385" t="s">
        <v>1915</v>
      </c>
      <c r="T1463" s="385"/>
      <c r="U1463" s="419">
        <f t="shared" si="612"/>
        <v>312.5</v>
      </c>
      <c r="V1463" s="419"/>
      <c r="W1463" s="419"/>
      <c r="X1463" s="419"/>
      <c r="Y1463" s="419"/>
      <c r="Z1463" s="385"/>
      <c r="AA1463" s="385"/>
      <c r="AB1463" s="385"/>
      <c r="AC1463" s="385"/>
      <c r="AD1463" s="385"/>
      <c r="AE1463" s="385"/>
      <c r="AF1463" s="385"/>
      <c r="AG1463" s="385"/>
      <c r="AH1463" s="419" t="str">
        <f t="shared" si="613"/>
        <v xml:space="preserve">  </v>
      </c>
      <c r="AI1463" s="420">
        <f t="shared" si="611"/>
        <v>312.5</v>
      </c>
      <c r="AJ1463" s="420"/>
      <c r="AK1463" s="385">
        <v>213</v>
      </c>
      <c r="AL1463" s="420">
        <f t="shared" si="614"/>
        <v>312.5</v>
      </c>
      <c r="AM1463" s="432">
        <v>18</v>
      </c>
      <c r="AN1463" s="433">
        <v>45017</v>
      </c>
    </row>
    <row r="1464" spans="1:40" ht="20.399999999999999">
      <c r="A1464" s="384">
        <v>42</v>
      </c>
      <c r="B1464" s="385">
        <v>973</v>
      </c>
      <c r="C1464" s="385" t="s">
        <v>1</v>
      </c>
      <c r="D1464" s="386" t="s">
        <v>2909</v>
      </c>
      <c r="E1464" s="387">
        <v>44995</v>
      </c>
      <c r="F1464" s="385" t="s">
        <v>38</v>
      </c>
      <c r="G1464" s="385">
        <v>178</v>
      </c>
      <c r="H1464" s="385"/>
      <c r="I1464" s="389">
        <v>45057</v>
      </c>
      <c r="J1464" s="386" t="s">
        <v>3891</v>
      </c>
      <c r="K1464" s="386">
        <v>20601006592</v>
      </c>
      <c r="L1464" s="386" t="s">
        <v>3770</v>
      </c>
      <c r="M1464" s="216"/>
      <c r="N1464" s="386" t="s">
        <v>3797</v>
      </c>
      <c r="O1464" s="385" t="s">
        <v>83</v>
      </c>
      <c r="P1464" s="385">
        <v>2</v>
      </c>
      <c r="Q1464" s="385">
        <v>62.5</v>
      </c>
      <c r="R1464" s="420">
        <f t="shared" si="615"/>
        <v>125</v>
      </c>
      <c r="S1464" s="385" t="s">
        <v>1915</v>
      </c>
      <c r="T1464" s="385"/>
      <c r="U1464" s="419">
        <f t="shared" si="612"/>
        <v>125</v>
      </c>
      <c r="V1464" s="419"/>
      <c r="W1464" s="419"/>
      <c r="X1464" s="419"/>
      <c r="Y1464" s="419"/>
      <c r="Z1464" s="385"/>
      <c r="AA1464" s="385"/>
      <c r="AB1464" s="385"/>
      <c r="AC1464" s="385"/>
      <c r="AD1464" s="385"/>
      <c r="AE1464" s="385"/>
      <c r="AF1464" s="385"/>
      <c r="AG1464" s="385"/>
      <c r="AH1464" s="419" t="str">
        <f t="shared" si="613"/>
        <v xml:space="preserve">  </v>
      </c>
      <c r="AI1464" s="420">
        <f t="shared" si="611"/>
        <v>125</v>
      </c>
      <c r="AJ1464" s="420"/>
      <c r="AK1464" s="385">
        <v>213</v>
      </c>
      <c r="AL1464" s="420">
        <f t="shared" si="614"/>
        <v>125</v>
      </c>
      <c r="AM1464" s="432">
        <v>18</v>
      </c>
      <c r="AN1464" s="433">
        <v>45017</v>
      </c>
    </row>
    <row r="1465" spans="1:40" ht="20.399999999999999">
      <c r="A1465" s="384">
        <v>43</v>
      </c>
      <c r="B1465" s="385">
        <v>973</v>
      </c>
      <c r="C1465" s="385" t="s">
        <v>1</v>
      </c>
      <c r="D1465" s="386" t="s">
        <v>2909</v>
      </c>
      <c r="E1465" s="387">
        <v>44995</v>
      </c>
      <c r="F1465" s="385" t="s">
        <v>38</v>
      </c>
      <c r="G1465" s="385">
        <v>178</v>
      </c>
      <c r="H1465" s="385"/>
      <c r="I1465" s="389">
        <v>45057</v>
      </c>
      <c r="J1465" s="386" t="s">
        <v>3891</v>
      </c>
      <c r="K1465" s="386">
        <v>20601006592</v>
      </c>
      <c r="L1465" s="386" t="s">
        <v>3770</v>
      </c>
      <c r="M1465" s="216"/>
      <c r="N1465" s="386" t="s">
        <v>3798</v>
      </c>
      <c r="O1465" s="385" t="s">
        <v>83</v>
      </c>
      <c r="P1465" s="385">
        <v>1</v>
      </c>
      <c r="Q1465" s="385">
        <v>62.5</v>
      </c>
      <c r="R1465" s="420">
        <f t="shared" si="615"/>
        <v>62.5</v>
      </c>
      <c r="S1465" s="385" t="s">
        <v>1915</v>
      </c>
      <c r="T1465" s="385"/>
      <c r="U1465" s="419">
        <f t="shared" si="612"/>
        <v>62.5</v>
      </c>
      <c r="V1465" s="419"/>
      <c r="W1465" s="419"/>
      <c r="X1465" s="419"/>
      <c r="Y1465" s="419"/>
      <c r="Z1465" s="385"/>
      <c r="AA1465" s="385"/>
      <c r="AB1465" s="385"/>
      <c r="AC1465" s="385"/>
      <c r="AD1465" s="385"/>
      <c r="AE1465" s="385"/>
      <c r="AF1465" s="385"/>
      <c r="AG1465" s="385"/>
      <c r="AH1465" s="419" t="str">
        <f t="shared" si="613"/>
        <v xml:space="preserve">  </v>
      </c>
      <c r="AI1465" s="420">
        <f t="shared" si="611"/>
        <v>62.5</v>
      </c>
      <c r="AJ1465" s="420"/>
      <c r="AK1465" s="385">
        <v>213</v>
      </c>
      <c r="AL1465" s="420">
        <f t="shared" si="614"/>
        <v>62.5</v>
      </c>
      <c r="AM1465" s="432">
        <v>18</v>
      </c>
      <c r="AN1465" s="433">
        <v>45017</v>
      </c>
    </row>
    <row r="1466" spans="1:40" ht="20.399999999999999">
      <c r="A1466" s="384">
        <v>44</v>
      </c>
      <c r="B1466" s="385">
        <v>973</v>
      </c>
      <c r="C1466" s="385" t="s">
        <v>1</v>
      </c>
      <c r="D1466" s="386" t="s">
        <v>2909</v>
      </c>
      <c r="E1466" s="387">
        <v>44995</v>
      </c>
      <c r="F1466" s="385" t="s">
        <v>38</v>
      </c>
      <c r="G1466" s="385">
        <v>178</v>
      </c>
      <c r="H1466" s="385"/>
      <c r="I1466" s="389">
        <v>45057</v>
      </c>
      <c r="J1466" s="386" t="s">
        <v>3891</v>
      </c>
      <c r="K1466" s="386">
        <v>20601006592</v>
      </c>
      <c r="L1466" s="386" t="s">
        <v>3770</v>
      </c>
      <c r="M1466" s="216"/>
      <c r="N1466" s="386" t="s">
        <v>3799</v>
      </c>
      <c r="O1466" s="385" t="s">
        <v>83</v>
      </c>
      <c r="P1466" s="385">
        <v>2</v>
      </c>
      <c r="Q1466" s="385">
        <v>62.5</v>
      </c>
      <c r="R1466" s="420">
        <f t="shared" si="615"/>
        <v>125</v>
      </c>
      <c r="S1466" s="385" t="s">
        <v>1915</v>
      </c>
      <c r="T1466" s="385"/>
      <c r="U1466" s="419">
        <f t="shared" si="612"/>
        <v>125</v>
      </c>
      <c r="V1466" s="419"/>
      <c r="W1466" s="419"/>
      <c r="X1466" s="419"/>
      <c r="Y1466" s="419"/>
      <c r="Z1466" s="385"/>
      <c r="AA1466" s="385"/>
      <c r="AB1466" s="385"/>
      <c r="AC1466" s="385"/>
      <c r="AD1466" s="385"/>
      <c r="AE1466" s="385"/>
      <c r="AF1466" s="385"/>
      <c r="AG1466" s="385"/>
      <c r="AH1466" s="419" t="str">
        <f t="shared" si="613"/>
        <v xml:space="preserve">  </v>
      </c>
      <c r="AI1466" s="420">
        <f t="shared" si="611"/>
        <v>125</v>
      </c>
      <c r="AJ1466" s="420"/>
      <c r="AK1466" s="385">
        <v>213</v>
      </c>
      <c r="AL1466" s="420">
        <f t="shared" si="614"/>
        <v>125</v>
      </c>
      <c r="AM1466" s="432">
        <v>18</v>
      </c>
      <c r="AN1466" s="433">
        <v>45017</v>
      </c>
    </row>
    <row r="1467" spans="1:40" ht="20.399999999999999">
      <c r="A1467" s="384">
        <v>45</v>
      </c>
      <c r="B1467" s="385">
        <v>973</v>
      </c>
      <c r="C1467" s="385" t="s">
        <v>1</v>
      </c>
      <c r="D1467" s="386" t="s">
        <v>2909</v>
      </c>
      <c r="E1467" s="387">
        <v>44995</v>
      </c>
      <c r="F1467" s="385" t="s">
        <v>38</v>
      </c>
      <c r="G1467" s="385">
        <v>178</v>
      </c>
      <c r="H1467" s="385"/>
      <c r="I1467" s="389">
        <v>45057</v>
      </c>
      <c r="J1467" s="386" t="s">
        <v>3891</v>
      </c>
      <c r="K1467" s="386">
        <v>20601006592</v>
      </c>
      <c r="L1467" s="386" t="s">
        <v>3770</v>
      </c>
      <c r="M1467" s="216"/>
      <c r="N1467" s="386" t="s">
        <v>3800</v>
      </c>
      <c r="O1467" s="385" t="s">
        <v>83</v>
      </c>
      <c r="P1467" s="385">
        <v>50</v>
      </c>
      <c r="Q1467" s="385">
        <v>72</v>
      </c>
      <c r="R1467" s="420">
        <f t="shared" si="615"/>
        <v>3600</v>
      </c>
      <c r="S1467" s="385" t="s">
        <v>1915</v>
      </c>
      <c r="T1467" s="385"/>
      <c r="U1467" s="419">
        <f t="shared" si="612"/>
        <v>3600</v>
      </c>
      <c r="V1467" s="419"/>
      <c r="W1467" s="419"/>
      <c r="X1467" s="419"/>
      <c r="Y1467" s="419"/>
      <c r="Z1467" s="385"/>
      <c r="AA1467" s="385"/>
      <c r="AB1467" s="385"/>
      <c r="AC1467" s="385"/>
      <c r="AD1467" s="385"/>
      <c r="AE1467" s="385"/>
      <c r="AF1467" s="385"/>
      <c r="AG1467" s="385"/>
      <c r="AH1467" s="419" t="str">
        <f t="shared" si="613"/>
        <v xml:space="preserve">  </v>
      </c>
      <c r="AI1467" s="420">
        <f t="shared" si="611"/>
        <v>3600</v>
      </c>
      <c r="AJ1467" s="420"/>
      <c r="AK1467" s="385">
        <v>213</v>
      </c>
      <c r="AL1467" s="420">
        <f t="shared" si="614"/>
        <v>3600</v>
      </c>
      <c r="AM1467" s="432">
        <v>18</v>
      </c>
      <c r="AN1467" s="433">
        <v>45017</v>
      </c>
    </row>
    <row r="1468" spans="1:40" ht="20.399999999999999">
      <c r="A1468" s="384">
        <v>46</v>
      </c>
      <c r="B1468" s="385">
        <v>973</v>
      </c>
      <c r="C1468" s="385" t="s">
        <v>1</v>
      </c>
      <c r="D1468" s="386" t="s">
        <v>2909</v>
      </c>
      <c r="E1468" s="387">
        <v>44995</v>
      </c>
      <c r="F1468" s="385" t="s">
        <v>38</v>
      </c>
      <c r="G1468" s="385">
        <v>178</v>
      </c>
      <c r="H1468" s="385"/>
      <c r="I1468" s="389">
        <v>45057</v>
      </c>
      <c r="J1468" s="386" t="s">
        <v>3891</v>
      </c>
      <c r="K1468" s="386">
        <v>20601006592</v>
      </c>
      <c r="L1468" s="386" t="s">
        <v>3770</v>
      </c>
      <c r="M1468" s="216"/>
      <c r="N1468" s="386" t="s">
        <v>3801</v>
      </c>
      <c r="O1468" s="385" t="s">
        <v>68</v>
      </c>
      <c r="P1468" s="385">
        <v>50</v>
      </c>
      <c r="Q1468" s="385">
        <v>1.8</v>
      </c>
      <c r="R1468" s="420">
        <f t="shared" si="615"/>
        <v>90</v>
      </c>
      <c r="S1468" s="385" t="s">
        <v>1915</v>
      </c>
      <c r="T1468" s="385"/>
      <c r="U1468" s="419">
        <f t="shared" si="612"/>
        <v>90</v>
      </c>
      <c r="V1468" s="419"/>
      <c r="W1468" s="419"/>
      <c r="X1468" s="419"/>
      <c r="Y1468" s="419"/>
      <c r="Z1468" s="385"/>
      <c r="AA1468" s="385"/>
      <c r="AB1468" s="385"/>
      <c r="AC1468" s="385"/>
      <c r="AD1468" s="385"/>
      <c r="AE1468" s="385"/>
      <c r="AF1468" s="385"/>
      <c r="AG1468" s="385"/>
      <c r="AH1468" s="419" t="str">
        <f t="shared" si="613"/>
        <v xml:space="preserve">  </v>
      </c>
      <c r="AI1468" s="420">
        <f t="shared" si="611"/>
        <v>90</v>
      </c>
      <c r="AJ1468" s="420"/>
      <c r="AK1468" s="385">
        <v>213</v>
      </c>
      <c r="AL1468" s="420">
        <f t="shared" si="614"/>
        <v>90</v>
      </c>
      <c r="AM1468" s="432">
        <v>18</v>
      </c>
      <c r="AN1468" s="433">
        <v>45017</v>
      </c>
    </row>
    <row r="1469" spans="1:40" ht="20.399999999999999">
      <c r="A1469" s="384">
        <v>47</v>
      </c>
      <c r="B1469" s="385">
        <v>973</v>
      </c>
      <c r="C1469" s="385" t="s">
        <v>1</v>
      </c>
      <c r="D1469" s="386" t="s">
        <v>2909</v>
      </c>
      <c r="E1469" s="387">
        <v>44995</v>
      </c>
      <c r="F1469" s="385" t="s">
        <v>38</v>
      </c>
      <c r="G1469" s="385">
        <v>178</v>
      </c>
      <c r="H1469" s="385"/>
      <c r="I1469" s="389">
        <v>45057</v>
      </c>
      <c r="J1469" s="386" t="s">
        <v>3891</v>
      </c>
      <c r="K1469" s="386">
        <v>20601006592</v>
      </c>
      <c r="L1469" s="386" t="s">
        <v>3770</v>
      </c>
      <c r="M1469" s="216"/>
      <c r="N1469" s="386" t="s">
        <v>3802</v>
      </c>
      <c r="O1469" s="385" t="s">
        <v>86</v>
      </c>
      <c r="P1469" s="385">
        <v>15</v>
      </c>
      <c r="Q1469" s="385">
        <v>1.8</v>
      </c>
      <c r="R1469" s="420">
        <f t="shared" si="615"/>
        <v>27</v>
      </c>
      <c r="S1469" s="385" t="s">
        <v>1915</v>
      </c>
      <c r="T1469" s="385"/>
      <c r="U1469" s="419">
        <f t="shared" si="612"/>
        <v>27</v>
      </c>
      <c r="V1469" s="419"/>
      <c r="W1469" s="419"/>
      <c r="X1469" s="419"/>
      <c r="Y1469" s="419"/>
      <c r="Z1469" s="385"/>
      <c r="AA1469" s="385"/>
      <c r="AB1469" s="385"/>
      <c r="AC1469" s="385"/>
      <c r="AD1469" s="385"/>
      <c r="AE1469" s="385"/>
      <c r="AF1469" s="385"/>
      <c r="AG1469" s="385"/>
      <c r="AH1469" s="419" t="str">
        <f t="shared" si="613"/>
        <v xml:space="preserve">  </v>
      </c>
      <c r="AI1469" s="420">
        <f t="shared" si="611"/>
        <v>27</v>
      </c>
      <c r="AJ1469" s="420"/>
      <c r="AK1469" s="385">
        <v>213</v>
      </c>
      <c r="AL1469" s="420">
        <f t="shared" si="614"/>
        <v>27</v>
      </c>
      <c r="AM1469" s="432">
        <v>18</v>
      </c>
      <c r="AN1469" s="433">
        <v>45017</v>
      </c>
    </row>
    <row r="1470" spans="1:40" ht="20.399999999999999">
      <c r="A1470" s="384">
        <v>48</v>
      </c>
      <c r="B1470" s="385">
        <v>973</v>
      </c>
      <c r="C1470" s="385" t="s">
        <v>1</v>
      </c>
      <c r="D1470" s="386" t="s">
        <v>2909</v>
      </c>
      <c r="E1470" s="387">
        <v>44995</v>
      </c>
      <c r="F1470" s="385" t="s">
        <v>38</v>
      </c>
      <c r="G1470" s="385">
        <v>178</v>
      </c>
      <c r="H1470" s="385"/>
      <c r="I1470" s="389">
        <v>45057</v>
      </c>
      <c r="J1470" s="386" t="s">
        <v>3891</v>
      </c>
      <c r="K1470" s="386">
        <v>20601006592</v>
      </c>
      <c r="L1470" s="386" t="s">
        <v>3770</v>
      </c>
      <c r="M1470" s="216"/>
      <c r="N1470" s="386" t="s">
        <v>3803</v>
      </c>
      <c r="O1470" s="385" t="s">
        <v>86</v>
      </c>
      <c r="P1470" s="385">
        <v>20</v>
      </c>
      <c r="Q1470" s="385">
        <v>1.8</v>
      </c>
      <c r="R1470" s="420">
        <f t="shared" si="615"/>
        <v>36</v>
      </c>
      <c r="S1470" s="385" t="s">
        <v>1915</v>
      </c>
      <c r="T1470" s="385"/>
      <c r="U1470" s="419">
        <f t="shared" si="612"/>
        <v>36</v>
      </c>
      <c r="V1470" s="419"/>
      <c r="W1470" s="419"/>
      <c r="X1470" s="419"/>
      <c r="Y1470" s="419"/>
      <c r="Z1470" s="385"/>
      <c r="AA1470" s="385"/>
      <c r="AB1470" s="385"/>
      <c r="AC1470" s="385"/>
      <c r="AD1470" s="385"/>
      <c r="AE1470" s="385"/>
      <c r="AF1470" s="385"/>
      <c r="AG1470" s="385"/>
      <c r="AH1470" s="419" t="str">
        <f t="shared" si="613"/>
        <v xml:space="preserve">  </v>
      </c>
      <c r="AI1470" s="420">
        <f t="shared" si="611"/>
        <v>36</v>
      </c>
      <c r="AJ1470" s="420"/>
      <c r="AK1470" s="385">
        <v>213</v>
      </c>
      <c r="AL1470" s="420">
        <f t="shared" si="614"/>
        <v>36</v>
      </c>
      <c r="AM1470" s="432">
        <v>18</v>
      </c>
      <c r="AN1470" s="433">
        <v>45017</v>
      </c>
    </row>
    <row r="1471" spans="1:40" ht="20.399999999999999">
      <c r="A1471" s="384">
        <v>49</v>
      </c>
      <c r="B1471" s="385">
        <v>973</v>
      </c>
      <c r="C1471" s="385" t="s">
        <v>1</v>
      </c>
      <c r="D1471" s="386" t="s">
        <v>2909</v>
      </c>
      <c r="E1471" s="387">
        <v>44995</v>
      </c>
      <c r="F1471" s="385" t="s">
        <v>38</v>
      </c>
      <c r="G1471" s="385">
        <v>178</v>
      </c>
      <c r="H1471" s="385"/>
      <c r="I1471" s="389">
        <v>45057</v>
      </c>
      <c r="J1471" s="386" t="s">
        <v>3891</v>
      </c>
      <c r="K1471" s="386">
        <v>20601006592</v>
      </c>
      <c r="L1471" s="386" t="s">
        <v>3770</v>
      </c>
      <c r="M1471" s="216"/>
      <c r="N1471" s="386" t="s">
        <v>3804</v>
      </c>
      <c r="O1471" s="385" t="s">
        <v>68</v>
      </c>
      <c r="P1471" s="385">
        <v>200</v>
      </c>
      <c r="Q1471" s="385">
        <v>1.8</v>
      </c>
      <c r="R1471" s="420">
        <f t="shared" si="615"/>
        <v>360</v>
      </c>
      <c r="S1471" s="385" t="s">
        <v>1915</v>
      </c>
      <c r="T1471" s="385"/>
      <c r="U1471" s="419">
        <f t="shared" si="612"/>
        <v>360</v>
      </c>
      <c r="V1471" s="419"/>
      <c r="W1471" s="419"/>
      <c r="X1471" s="419"/>
      <c r="Y1471" s="419"/>
      <c r="Z1471" s="385"/>
      <c r="AA1471" s="385"/>
      <c r="AB1471" s="385"/>
      <c r="AC1471" s="385"/>
      <c r="AD1471" s="385"/>
      <c r="AE1471" s="385"/>
      <c r="AF1471" s="385"/>
      <c r="AG1471" s="385"/>
      <c r="AH1471" s="419" t="str">
        <f t="shared" si="613"/>
        <v xml:space="preserve">  </v>
      </c>
      <c r="AI1471" s="420">
        <f t="shared" si="611"/>
        <v>360</v>
      </c>
      <c r="AJ1471" s="420"/>
      <c r="AK1471" s="385">
        <v>213</v>
      </c>
      <c r="AL1471" s="420">
        <f t="shared" si="614"/>
        <v>360</v>
      </c>
      <c r="AM1471" s="432">
        <v>18</v>
      </c>
      <c r="AN1471" s="433">
        <v>45017</v>
      </c>
    </row>
    <row r="1472" spans="1:40" ht="20.399999999999999">
      <c r="A1472" s="384">
        <v>50</v>
      </c>
      <c r="B1472" s="385">
        <v>1365</v>
      </c>
      <c r="C1472" s="385" t="s">
        <v>1</v>
      </c>
      <c r="D1472" s="386" t="s">
        <v>2909</v>
      </c>
      <c r="E1472" s="387">
        <v>45015</v>
      </c>
      <c r="F1472" s="385" t="s">
        <v>38</v>
      </c>
      <c r="G1472" s="385">
        <v>293</v>
      </c>
      <c r="H1472" s="388"/>
      <c r="I1472" s="389">
        <v>45043</v>
      </c>
      <c r="J1472" s="399">
        <v>3059</v>
      </c>
      <c r="K1472" s="386">
        <v>20601630321</v>
      </c>
      <c r="L1472" s="386" t="s">
        <v>3805</v>
      </c>
      <c r="M1472" s="216"/>
      <c r="N1472" s="386" t="s">
        <v>3806</v>
      </c>
      <c r="O1472" s="385" t="s">
        <v>68</v>
      </c>
      <c r="P1472" s="385">
        <v>1330</v>
      </c>
      <c r="Q1472" s="385">
        <v>44.450602000000003</v>
      </c>
      <c r="R1472" s="420">
        <f t="shared" si="615"/>
        <v>59119.300660000008</v>
      </c>
      <c r="S1472" s="385" t="s">
        <v>1915</v>
      </c>
      <c r="T1472" s="385"/>
      <c r="U1472" s="419">
        <f t="shared" si="612"/>
        <v>59119.300660000008</v>
      </c>
      <c r="V1472" s="419"/>
      <c r="W1472" s="419"/>
      <c r="X1472" s="419"/>
      <c r="Y1472" s="419"/>
      <c r="Z1472" s="385"/>
      <c r="AA1472" s="385"/>
      <c r="AB1472" s="385"/>
      <c r="AC1472" s="385"/>
      <c r="AD1472" s="385"/>
      <c r="AE1472" s="385"/>
      <c r="AF1472" s="385"/>
      <c r="AG1472" s="385"/>
      <c r="AH1472" s="419" t="str">
        <f t="shared" si="613"/>
        <v xml:space="preserve">  </v>
      </c>
      <c r="AI1472" s="420">
        <f t="shared" si="611"/>
        <v>59119.300660000008</v>
      </c>
      <c r="AJ1472" s="420"/>
      <c r="AK1472" s="385">
        <v>264</v>
      </c>
      <c r="AL1472" s="420">
        <f t="shared" si="614"/>
        <v>59119.300660000008</v>
      </c>
      <c r="AM1472" s="432">
        <v>18</v>
      </c>
      <c r="AN1472" s="433">
        <v>45017</v>
      </c>
    </row>
    <row r="1473" spans="1:40" ht="38.25" customHeight="1">
      <c r="A1473" s="384">
        <v>51</v>
      </c>
      <c r="B1473" s="385">
        <v>1163</v>
      </c>
      <c r="C1473" s="385" t="s">
        <v>1</v>
      </c>
      <c r="D1473" s="386" t="s">
        <v>2909</v>
      </c>
      <c r="E1473" s="387">
        <v>45006</v>
      </c>
      <c r="F1473" s="385" t="s">
        <v>38</v>
      </c>
      <c r="G1473" s="385">
        <v>229</v>
      </c>
      <c r="H1473" s="388"/>
      <c r="I1473" s="389">
        <v>45050</v>
      </c>
      <c r="J1473" s="399" t="s">
        <v>3015</v>
      </c>
      <c r="K1473" s="386">
        <v>10426733761</v>
      </c>
      <c r="L1473" s="386" t="s">
        <v>3807</v>
      </c>
      <c r="M1473" s="216"/>
      <c r="N1473" s="386" t="s">
        <v>3808</v>
      </c>
      <c r="O1473" s="385" t="s">
        <v>68</v>
      </c>
      <c r="P1473" s="385">
        <v>20</v>
      </c>
      <c r="Q1473" s="385">
        <v>43.66</v>
      </c>
      <c r="R1473" s="420">
        <f t="shared" si="615"/>
        <v>873.19999999999993</v>
      </c>
      <c r="S1473" s="385" t="s">
        <v>1915</v>
      </c>
      <c r="T1473" s="385"/>
      <c r="U1473" s="419">
        <f t="shared" si="612"/>
        <v>873.19999999999993</v>
      </c>
      <c r="V1473" s="419"/>
      <c r="W1473" s="419"/>
      <c r="X1473" s="419"/>
      <c r="Y1473" s="419"/>
      <c r="Z1473" s="385"/>
      <c r="AA1473" s="385"/>
      <c r="AB1473" s="385"/>
      <c r="AC1473" s="385"/>
      <c r="AD1473" s="385"/>
      <c r="AE1473" s="385"/>
      <c r="AF1473" s="385"/>
      <c r="AG1473" s="385"/>
      <c r="AH1473" s="419" t="str">
        <f t="shared" si="613"/>
        <v xml:space="preserve">  </v>
      </c>
      <c r="AI1473" s="420">
        <f t="shared" si="611"/>
        <v>873.19999999999993</v>
      </c>
      <c r="AJ1473" s="420"/>
      <c r="AK1473" s="385">
        <v>230</v>
      </c>
      <c r="AL1473" s="420">
        <f t="shared" si="614"/>
        <v>873.19999999999993</v>
      </c>
      <c r="AM1473" s="432">
        <v>18</v>
      </c>
      <c r="AN1473" s="433">
        <v>45017</v>
      </c>
    </row>
    <row r="1474" spans="1:40" ht="60" customHeight="1">
      <c r="A1474" s="384">
        <v>52</v>
      </c>
      <c r="B1474" s="385">
        <v>373</v>
      </c>
      <c r="C1474" s="385" t="s">
        <v>1</v>
      </c>
      <c r="D1474" s="386" t="s">
        <v>2909</v>
      </c>
      <c r="E1474" s="387">
        <v>44967</v>
      </c>
      <c r="F1474" s="385" t="s">
        <v>38</v>
      </c>
      <c r="G1474" s="385">
        <v>34</v>
      </c>
      <c r="H1474" s="388"/>
      <c r="I1474" s="389">
        <v>45058</v>
      </c>
      <c r="J1474" s="400">
        <v>3761</v>
      </c>
      <c r="K1474" s="386">
        <v>20491097338</v>
      </c>
      <c r="L1474" s="386" t="s">
        <v>3823</v>
      </c>
      <c r="M1474" s="216"/>
      <c r="N1474" s="386" t="s">
        <v>98</v>
      </c>
      <c r="O1474" s="385" t="s">
        <v>99</v>
      </c>
      <c r="P1474" s="385">
        <v>109.9</v>
      </c>
      <c r="Q1474" s="385">
        <v>112</v>
      </c>
      <c r="R1474" s="420">
        <f t="shared" si="615"/>
        <v>12308.800000000001</v>
      </c>
      <c r="S1474" s="385" t="s">
        <v>1915</v>
      </c>
      <c r="T1474" s="385"/>
      <c r="U1474" s="419">
        <f t="shared" si="612"/>
        <v>12308.800000000001</v>
      </c>
      <c r="V1474" s="419"/>
      <c r="W1474" s="419"/>
      <c r="X1474" s="419"/>
      <c r="Y1474" s="419"/>
      <c r="Z1474" s="385"/>
      <c r="AA1474" s="385"/>
      <c r="AB1474" s="385"/>
      <c r="AC1474" s="385"/>
      <c r="AD1474" s="385"/>
      <c r="AE1474" s="385"/>
      <c r="AF1474" s="385"/>
      <c r="AG1474" s="385"/>
      <c r="AH1474" s="419" t="str">
        <f t="shared" si="613"/>
        <v xml:space="preserve">  </v>
      </c>
      <c r="AI1474" s="420">
        <f t="shared" si="611"/>
        <v>12308.800000000001</v>
      </c>
      <c r="AJ1474" s="420"/>
      <c r="AK1474" s="385">
        <v>216</v>
      </c>
      <c r="AL1474" s="420">
        <f t="shared" si="614"/>
        <v>12308.800000000001</v>
      </c>
      <c r="AM1474" s="432">
        <v>18</v>
      </c>
      <c r="AN1474" s="433">
        <v>45017</v>
      </c>
    </row>
    <row r="1475" spans="1:40" ht="20.399999999999999">
      <c r="A1475" s="384">
        <v>53</v>
      </c>
      <c r="B1475" s="385">
        <v>1174</v>
      </c>
      <c r="C1475" s="385" t="s">
        <v>1</v>
      </c>
      <c r="D1475" s="386" t="s">
        <v>2909</v>
      </c>
      <c r="E1475" s="387">
        <v>45006</v>
      </c>
      <c r="F1475" s="385" t="s">
        <v>38</v>
      </c>
      <c r="G1475" s="385">
        <v>230</v>
      </c>
      <c r="H1475" s="388"/>
      <c r="I1475" s="389">
        <v>45035</v>
      </c>
      <c r="J1475" s="400">
        <v>2710</v>
      </c>
      <c r="K1475" s="386">
        <v>10479507401</v>
      </c>
      <c r="L1475" s="386" t="s">
        <v>3562</v>
      </c>
      <c r="M1475" s="216"/>
      <c r="N1475" s="386" t="s">
        <v>3824</v>
      </c>
      <c r="O1475" s="385" t="s">
        <v>68</v>
      </c>
      <c r="P1475" s="385">
        <v>20</v>
      </c>
      <c r="Q1475" s="385">
        <v>103</v>
      </c>
      <c r="R1475" s="420">
        <f t="shared" si="615"/>
        <v>2060</v>
      </c>
      <c r="S1475" s="385" t="s">
        <v>1915</v>
      </c>
      <c r="T1475" s="385"/>
      <c r="U1475" s="419">
        <f t="shared" si="612"/>
        <v>2060</v>
      </c>
      <c r="V1475" s="419"/>
      <c r="W1475" s="419"/>
      <c r="X1475" s="419"/>
      <c r="Y1475" s="419"/>
      <c r="Z1475" s="385"/>
      <c r="AA1475" s="385"/>
      <c r="AB1475" s="385"/>
      <c r="AC1475" s="385"/>
      <c r="AD1475" s="385"/>
      <c r="AE1475" s="385"/>
      <c r="AF1475" s="385"/>
      <c r="AG1475" s="385"/>
      <c r="AH1475" s="419" t="str">
        <f t="shared" si="613"/>
        <v xml:space="preserve">  </v>
      </c>
      <c r="AI1475" s="420">
        <f t="shared" si="611"/>
        <v>2060</v>
      </c>
      <c r="AJ1475" s="420"/>
      <c r="AK1475" s="385">
        <v>205</v>
      </c>
      <c r="AL1475" s="420">
        <f t="shared" si="614"/>
        <v>2060</v>
      </c>
      <c r="AM1475" s="432">
        <v>18</v>
      </c>
      <c r="AN1475" s="433">
        <v>45017</v>
      </c>
    </row>
    <row r="1476" spans="1:40" ht="20.399999999999999">
      <c r="A1476" s="384">
        <v>54</v>
      </c>
      <c r="B1476" s="385">
        <v>1174</v>
      </c>
      <c r="C1476" s="385" t="s">
        <v>1</v>
      </c>
      <c r="D1476" s="386" t="s">
        <v>2909</v>
      </c>
      <c r="E1476" s="387">
        <v>45006</v>
      </c>
      <c r="F1476" s="385" t="s">
        <v>38</v>
      </c>
      <c r="G1476" s="385">
        <v>230</v>
      </c>
      <c r="H1476" s="388"/>
      <c r="I1476" s="389">
        <v>45035</v>
      </c>
      <c r="J1476" s="400">
        <v>2710</v>
      </c>
      <c r="K1476" s="386">
        <v>10479507401</v>
      </c>
      <c r="L1476" s="386" t="s">
        <v>3562</v>
      </c>
      <c r="M1476" s="216"/>
      <c r="N1476" s="386" t="s">
        <v>3825</v>
      </c>
      <c r="O1476" s="385" t="s">
        <v>68</v>
      </c>
      <c r="P1476" s="385">
        <v>50</v>
      </c>
      <c r="Q1476" s="385">
        <v>14</v>
      </c>
      <c r="R1476" s="420">
        <f t="shared" si="615"/>
        <v>700</v>
      </c>
      <c r="S1476" s="385" t="s">
        <v>1915</v>
      </c>
      <c r="T1476" s="385"/>
      <c r="U1476" s="419">
        <f t="shared" si="612"/>
        <v>700</v>
      </c>
      <c r="V1476" s="419"/>
      <c r="W1476" s="419"/>
      <c r="X1476" s="419"/>
      <c r="Y1476" s="419"/>
      <c r="Z1476" s="385"/>
      <c r="AA1476" s="385"/>
      <c r="AB1476" s="385"/>
      <c r="AC1476" s="385"/>
      <c r="AD1476" s="385"/>
      <c r="AE1476" s="385"/>
      <c r="AF1476" s="385"/>
      <c r="AG1476" s="385"/>
      <c r="AH1476" s="419"/>
      <c r="AI1476" s="420">
        <f t="shared" si="611"/>
        <v>700</v>
      </c>
      <c r="AJ1476" s="420"/>
      <c r="AK1476" s="385">
        <v>213</v>
      </c>
      <c r="AL1476" s="420">
        <f t="shared" si="614"/>
        <v>700</v>
      </c>
      <c r="AM1476" s="432">
        <v>18</v>
      </c>
      <c r="AN1476" s="433">
        <v>45017</v>
      </c>
    </row>
    <row r="1477" spans="1:40" ht="20.399999999999999">
      <c r="A1477" s="384">
        <v>55</v>
      </c>
      <c r="B1477" s="385">
        <v>1174</v>
      </c>
      <c r="C1477" s="385" t="s">
        <v>1</v>
      </c>
      <c r="D1477" s="386" t="s">
        <v>2909</v>
      </c>
      <c r="E1477" s="387">
        <v>45006</v>
      </c>
      <c r="F1477" s="385" t="s">
        <v>38</v>
      </c>
      <c r="G1477" s="385">
        <v>230</v>
      </c>
      <c r="H1477" s="388"/>
      <c r="I1477" s="389">
        <v>45035</v>
      </c>
      <c r="J1477" s="400">
        <v>2710</v>
      </c>
      <c r="K1477" s="386">
        <v>10479507401</v>
      </c>
      <c r="L1477" s="386" t="s">
        <v>3562</v>
      </c>
      <c r="M1477" s="216"/>
      <c r="N1477" s="386" t="s">
        <v>97</v>
      </c>
      <c r="O1477" s="385" t="s">
        <v>68</v>
      </c>
      <c r="P1477" s="385">
        <v>50</v>
      </c>
      <c r="Q1477" s="471">
        <v>12.8</v>
      </c>
      <c r="R1477" s="420">
        <f t="shared" si="615"/>
        <v>640</v>
      </c>
      <c r="S1477" s="385" t="s">
        <v>1915</v>
      </c>
      <c r="T1477" s="385"/>
      <c r="U1477" s="419">
        <f t="shared" si="612"/>
        <v>640</v>
      </c>
      <c r="V1477" s="419"/>
      <c r="W1477" s="419"/>
      <c r="X1477" s="419"/>
      <c r="Y1477" s="419"/>
      <c r="Z1477" s="385"/>
      <c r="AA1477" s="385"/>
      <c r="AB1477" s="385"/>
      <c r="AC1477" s="385"/>
      <c r="AD1477" s="385"/>
      <c r="AE1477" s="385"/>
      <c r="AF1477" s="385"/>
      <c r="AG1477" s="385"/>
      <c r="AH1477" s="419"/>
      <c r="AI1477" s="420">
        <f t="shared" si="611"/>
        <v>640</v>
      </c>
      <c r="AJ1477" s="420"/>
      <c r="AK1477" s="385">
        <v>213</v>
      </c>
      <c r="AL1477" s="420">
        <f t="shared" si="614"/>
        <v>640</v>
      </c>
      <c r="AM1477" s="432">
        <v>18</v>
      </c>
      <c r="AN1477" s="433">
        <v>45017</v>
      </c>
    </row>
    <row r="1478" spans="1:40" ht="20.399999999999999">
      <c r="A1478" s="384">
        <v>56</v>
      </c>
      <c r="B1478" s="385">
        <v>1174</v>
      </c>
      <c r="C1478" s="385" t="s">
        <v>1</v>
      </c>
      <c r="D1478" s="386" t="s">
        <v>2909</v>
      </c>
      <c r="E1478" s="387">
        <v>45006</v>
      </c>
      <c r="F1478" s="385" t="s">
        <v>38</v>
      </c>
      <c r="G1478" s="385">
        <v>230</v>
      </c>
      <c r="H1478" s="388"/>
      <c r="I1478" s="389">
        <v>45035</v>
      </c>
      <c r="J1478" s="400">
        <v>2710</v>
      </c>
      <c r="K1478" s="386">
        <v>10479507401</v>
      </c>
      <c r="L1478" s="386" t="s">
        <v>3562</v>
      </c>
      <c r="M1478" s="216"/>
      <c r="N1478" s="386" t="s">
        <v>3826</v>
      </c>
      <c r="O1478" s="385" t="s">
        <v>68</v>
      </c>
      <c r="P1478" s="385">
        <v>50</v>
      </c>
      <c r="Q1478" s="385">
        <v>21</v>
      </c>
      <c r="R1478" s="420">
        <f t="shared" si="615"/>
        <v>1050</v>
      </c>
      <c r="S1478" s="385" t="s">
        <v>1915</v>
      </c>
      <c r="T1478" s="385"/>
      <c r="U1478" s="419">
        <f t="shared" si="612"/>
        <v>1050</v>
      </c>
      <c r="V1478" s="419"/>
      <c r="W1478" s="419"/>
      <c r="X1478" s="419"/>
      <c r="Y1478" s="419"/>
      <c r="Z1478" s="385"/>
      <c r="AA1478" s="385"/>
      <c r="AB1478" s="385"/>
      <c r="AC1478" s="385"/>
      <c r="AD1478" s="385"/>
      <c r="AE1478" s="385"/>
      <c r="AF1478" s="385"/>
      <c r="AG1478" s="385"/>
      <c r="AH1478" s="419"/>
      <c r="AI1478" s="420">
        <f t="shared" si="611"/>
        <v>1050</v>
      </c>
      <c r="AJ1478" s="420"/>
      <c r="AK1478" s="385">
        <v>213</v>
      </c>
      <c r="AL1478" s="420">
        <f t="shared" si="614"/>
        <v>1050</v>
      </c>
      <c r="AM1478" s="432">
        <v>18</v>
      </c>
      <c r="AN1478" s="433">
        <v>45017</v>
      </c>
    </row>
    <row r="1479" spans="1:40" ht="20.399999999999999">
      <c r="A1479" s="384">
        <v>57</v>
      </c>
      <c r="B1479" s="385">
        <v>1174</v>
      </c>
      <c r="C1479" s="385" t="s">
        <v>1</v>
      </c>
      <c r="D1479" s="386" t="s">
        <v>2909</v>
      </c>
      <c r="E1479" s="387">
        <v>45006</v>
      </c>
      <c r="F1479" s="385" t="s">
        <v>38</v>
      </c>
      <c r="G1479" s="385">
        <v>230</v>
      </c>
      <c r="H1479" s="388"/>
      <c r="I1479" s="389">
        <v>45035</v>
      </c>
      <c r="J1479" s="400">
        <v>2710</v>
      </c>
      <c r="K1479" s="386">
        <v>10479507401</v>
      </c>
      <c r="L1479" s="386" t="s">
        <v>3562</v>
      </c>
      <c r="M1479" s="216"/>
      <c r="N1479" s="386" t="s">
        <v>3827</v>
      </c>
      <c r="O1479" s="385" t="s">
        <v>68</v>
      </c>
      <c r="P1479" s="385">
        <v>30</v>
      </c>
      <c r="Q1479" s="385">
        <v>34</v>
      </c>
      <c r="R1479" s="420">
        <f t="shared" si="615"/>
        <v>1020</v>
      </c>
      <c r="S1479" s="385" t="s">
        <v>1915</v>
      </c>
      <c r="T1479" s="385"/>
      <c r="U1479" s="419">
        <f t="shared" si="612"/>
        <v>1020</v>
      </c>
      <c r="V1479" s="419"/>
      <c r="W1479" s="419"/>
      <c r="X1479" s="419"/>
      <c r="Y1479" s="419"/>
      <c r="Z1479" s="385"/>
      <c r="AA1479" s="385"/>
      <c r="AB1479" s="385"/>
      <c r="AC1479" s="385"/>
      <c r="AD1479" s="385"/>
      <c r="AE1479" s="385"/>
      <c r="AF1479" s="385"/>
      <c r="AG1479" s="385"/>
      <c r="AH1479" s="419"/>
      <c r="AI1479" s="420">
        <f t="shared" si="611"/>
        <v>1020</v>
      </c>
      <c r="AJ1479" s="420"/>
      <c r="AK1479" s="385">
        <v>213</v>
      </c>
      <c r="AL1479" s="420">
        <f t="shared" si="614"/>
        <v>1020</v>
      </c>
      <c r="AM1479" s="432">
        <v>18</v>
      </c>
      <c r="AN1479" s="433">
        <v>45017</v>
      </c>
    </row>
    <row r="1480" spans="1:40" ht="40.799999999999997">
      <c r="A1480" s="384">
        <v>58</v>
      </c>
      <c r="B1480" s="385">
        <v>1174</v>
      </c>
      <c r="C1480" s="385" t="s">
        <v>1</v>
      </c>
      <c r="D1480" s="386" t="s">
        <v>2909</v>
      </c>
      <c r="E1480" s="387">
        <v>45006</v>
      </c>
      <c r="F1480" s="385" t="s">
        <v>38</v>
      </c>
      <c r="G1480" s="385">
        <v>230</v>
      </c>
      <c r="H1480" s="388"/>
      <c r="I1480" s="389">
        <v>45035</v>
      </c>
      <c r="J1480" s="400">
        <v>2710</v>
      </c>
      <c r="K1480" s="386">
        <v>10479507401</v>
      </c>
      <c r="L1480" s="386" t="s">
        <v>3562</v>
      </c>
      <c r="M1480" s="216"/>
      <c r="N1480" s="386" t="s">
        <v>3828</v>
      </c>
      <c r="O1480" s="385" t="s">
        <v>68</v>
      </c>
      <c r="P1480" s="385">
        <v>500</v>
      </c>
      <c r="Q1480" s="385">
        <v>4.8</v>
      </c>
      <c r="R1480" s="420">
        <f t="shared" si="615"/>
        <v>2400</v>
      </c>
      <c r="S1480" s="385" t="s">
        <v>1915</v>
      </c>
      <c r="T1480" s="385"/>
      <c r="U1480" s="419">
        <f t="shared" si="612"/>
        <v>2400</v>
      </c>
      <c r="V1480" s="419"/>
      <c r="W1480" s="419"/>
      <c r="X1480" s="419"/>
      <c r="Y1480" s="419"/>
      <c r="Z1480" s="385"/>
      <c r="AA1480" s="385"/>
      <c r="AB1480" s="385"/>
      <c r="AC1480" s="385"/>
      <c r="AD1480" s="385"/>
      <c r="AE1480" s="385"/>
      <c r="AF1480" s="385"/>
      <c r="AG1480" s="385"/>
      <c r="AH1480" s="419"/>
      <c r="AI1480" s="420">
        <f t="shared" si="611"/>
        <v>2400</v>
      </c>
      <c r="AJ1480" s="420"/>
      <c r="AK1480" s="385">
        <v>213</v>
      </c>
      <c r="AL1480" s="420">
        <f t="shared" si="614"/>
        <v>2400</v>
      </c>
      <c r="AM1480" s="432">
        <v>18</v>
      </c>
      <c r="AN1480" s="433">
        <v>45017</v>
      </c>
    </row>
    <row r="1481" spans="1:40" ht="20.399999999999999">
      <c r="A1481" s="384">
        <v>59</v>
      </c>
      <c r="B1481" s="385">
        <v>1174</v>
      </c>
      <c r="C1481" s="385" t="s">
        <v>1</v>
      </c>
      <c r="D1481" s="386" t="s">
        <v>2909</v>
      </c>
      <c r="E1481" s="387">
        <v>45006</v>
      </c>
      <c r="F1481" s="385" t="s">
        <v>38</v>
      </c>
      <c r="G1481" s="385">
        <v>230</v>
      </c>
      <c r="H1481" s="388"/>
      <c r="I1481" s="389">
        <v>45035</v>
      </c>
      <c r="J1481" s="400">
        <v>2710</v>
      </c>
      <c r="K1481" s="386">
        <v>10479507401</v>
      </c>
      <c r="L1481" s="386" t="s">
        <v>3562</v>
      </c>
      <c r="M1481" s="216"/>
      <c r="N1481" s="386" t="s">
        <v>3829</v>
      </c>
      <c r="O1481" s="385" t="s">
        <v>68</v>
      </c>
      <c r="P1481" s="385">
        <v>500</v>
      </c>
      <c r="Q1481" s="385">
        <v>3.8</v>
      </c>
      <c r="R1481" s="420">
        <f t="shared" si="615"/>
        <v>1900</v>
      </c>
      <c r="S1481" s="385" t="s">
        <v>1915</v>
      </c>
      <c r="T1481" s="385"/>
      <c r="U1481" s="419">
        <f t="shared" si="612"/>
        <v>1900</v>
      </c>
      <c r="V1481" s="419"/>
      <c r="W1481" s="419"/>
      <c r="X1481" s="419"/>
      <c r="Y1481" s="419"/>
      <c r="Z1481" s="385"/>
      <c r="AA1481" s="385"/>
      <c r="AB1481" s="385"/>
      <c r="AC1481" s="385"/>
      <c r="AD1481" s="385"/>
      <c r="AE1481" s="385"/>
      <c r="AF1481" s="385"/>
      <c r="AG1481" s="385"/>
      <c r="AH1481" s="419"/>
      <c r="AI1481" s="420">
        <f t="shared" si="611"/>
        <v>1900</v>
      </c>
      <c r="AJ1481" s="420"/>
      <c r="AK1481" s="385">
        <v>213</v>
      </c>
      <c r="AL1481" s="420">
        <f t="shared" si="614"/>
        <v>1900</v>
      </c>
      <c r="AM1481" s="432">
        <v>18</v>
      </c>
      <c r="AN1481" s="433">
        <v>45017</v>
      </c>
    </row>
    <row r="1482" spans="1:40" ht="20.399999999999999">
      <c r="A1482" s="384">
        <v>60</v>
      </c>
      <c r="B1482" s="385">
        <v>1174</v>
      </c>
      <c r="C1482" s="385" t="s">
        <v>1</v>
      </c>
      <c r="D1482" s="386" t="s">
        <v>2909</v>
      </c>
      <c r="E1482" s="387">
        <v>45006</v>
      </c>
      <c r="F1482" s="385" t="s">
        <v>38</v>
      </c>
      <c r="G1482" s="385">
        <v>230</v>
      </c>
      <c r="H1482" s="388"/>
      <c r="I1482" s="389">
        <v>45035</v>
      </c>
      <c r="J1482" s="400">
        <v>2710</v>
      </c>
      <c r="K1482" s="386">
        <v>10479507401</v>
      </c>
      <c r="L1482" s="386" t="s">
        <v>3562</v>
      </c>
      <c r="M1482" s="216"/>
      <c r="N1482" s="386" t="s">
        <v>3830</v>
      </c>
      <c r="O1482" s="385" t="s">
        <v>68</v>
      </c>
      <c r="P1482" s="385">
        <v>20</v>
      </c>
      <c r="Q1482" s="385">
        <v>12.65</v>
      </c>
      <c r="R1482" s="420">
        <f t="shared" si="615"/>
        <v>253</v>
      </c>
      <c r="S1482" s="385" t="s">
        <v>1915</v>
      </c>
      <c r="T1482" s="385"/>
      <c r="U1482" s="419">
        <f t="shared" si="612"/>
        <v>253</v>
      </c>
      <c r="V1482" s="419"/>
      <c r="W1482" s="419"/>
      <c r="X1482" s="419"/>
      <c r="Y1482" s="419"/>
      <c r="Z1482" s="385"/>
      <c r="AA1482" s="385"/>
      <c r="AB1482" s="385"/>
      <c r="AC1482" s="385"/>
      <c r="AD1482" s="385"/>
      <c r="AE1482" s="385"/>
      <c r="AF1482" s="385"/>
      <c r="AG1482" s="385"/>
      <c r="AH1482" s="419"/>
      <c r="AI1482" s="420">
        <f t="shared" si="611"/>
        <v>253</v>
      </c>
      <c r="AJ1482" s="420"/>
      <c r="AK1482" s="385">
        <v>213</v>
      </c>
      <c r="AL1482" s="420">
        <f t="shared" si="614"/>
        <v>253</v>
      </c>
      <c r="AM1482" s="432">
        <v>18</v>
      </c>
      <c r="AN1482" s="433">
        <v>45017</v>
      </c>
    </row>
    <row r="1483" spans="1:40" ht="20.399999999999999">
      <c r="A1483" s="384">
        <v>61</v>
      </c>
      <c r="B1483" s="385">
        <v>1174</v>
      </c>
      <c r="C1483" s="385" t="s">
        <v>1</v>
      </c>
      <c r="D1483" s="386" t="s">
        <v>2909</v>
      </c>
      <c r="E1483" s="387">
        <v>45006</v>
      </c>
      <c r="F1483" s="385" t="s">
        <v>38</v>
      </c>
      <c r="G1483" s="385">
        <v>230</v>
      </c>
      <c r="H1483" s="388"/>
      <c r="I1483" s="389">
        <v>45035</v>
      </c>
      <c r="J1483" s="400">
        <v>2710</v>
      </c>
      <c r="K1483" s="386">
        <v>10479507401</v>
      </c>
      <c r="L1483" s="386" t="s">
        <v>3562</v>
      </c>
      <c r="M1483" s="216"/>
      <c r="N1483" s="386" t="s">
        <v>3836</v>
      </c>
      <c r="O1483" s="385" t="s">
        <v>68</v>
      </c>
      <c r="P1483" s="385">
        <v>30</v>
      </c>
      <c r="Q1483" s="385">
        <v>3</v>
      </c>
      <c r="R1483" s="420">
        <f t="shared" si="615"/>
        <v>90</v>
      </c>
      <c r="S1483" s="385" t="s">
        <v>1915</v>
      </c>
      <c r="T1483" s="385"/>
      <c r="U1483" s="419">
        <f t="shared" si="612"/>
        <v>90</v>
      </c>
      <c r="V1483" s="419"/>
      <c r="W1483" s="419"/>
      <c r="X1483" s="419"/>
      <c r="Y1483" s="419"/>
      <c r="Z1483" s="385"/>
      <c r="AA1483" s="385"/>
      <c r="AB1483" s="385"/>
      <c r="AC1483" s="385"/>
      <c r="AD1483" s="385"/>
      <c r="AE1483" s="385"/>
      <c r="AF1483" s="385"/>
      <c r="AG1483" s="385"/>
      <c r="AH1483" s="419"/>
      <c r="AI1483" s="420">
        <f t="shared" si="611"/>
        <v>90</v>
      </c>
      <c r="AJ1483" s="420"/>
      <c r="AK1483" s="385">
        <v>213</v>
      </c>
      <c r="AL1483" s="420">
        <f t="shared" si="614"/>
        <v>90</v>
      </c>
      <c r="AM1483" s="432">
        <v>18</v>
      </c>
      <c r="AN1483" s="433">
        <v>45017</v>
      </c>
    </row>
    <row r="1484" spans="1:40" ht="20.399999999999999">
      <c r="A1484" s="384">
        <v>62</v>
      </c>
      <c r="B1484" s="385">
        <v>1174</v>
      </c>
      <c r="C1484" s="385" t="s">
        <v>1</v>
      </c>
      <c r="D1484" s="386" t="s">
        <v>2909</v>
      </c>
      <c r="E1484" s="387">
        <v>45006</v>
      </c>
      <c r="F1484" s="385" t="s">
        <v>38</v>
      </c>
      <c r="G1484" s="385">
        <v>230</v>
      </c>
      <c r="H1484" s="388"/>
      <c r="I1484" s="389">
        <v>45035</v>
      </c>
      <c r="J1484" s="400">
        <v>2710</v>
      </c>
      <c r="K1484" s="386">
        <v>10479507401</v>
      </c>
      <c r="L1484" s="386" t="s">
        <v>3562</v>
      </c>
      <c r="M1484" s="216"/>
      <c r="N1484" s="386" t="s">
        <v>3831</v>
      </c>
      <c r="O1484" s="385" t="s">
        <v>68</v>
      </c>
      <c r="P1484" s="385">
        <v>50</v>
      </c>
      <c r="Q1484" s="385">
        <v>3.4</v>
      </c>
      <c r="R1484" s="420">
        <f t="shared" si="615"/>
        <v>170</v>
      </c>
      <c r="S1484" s="385" t="s">
        <v>1915</v>
      </c>
      <c r="T1484" s="385"/>
      <c r="U1484" s="419">
        <f t="shared" si="612"/>
        <v>170</v>
      </c>
      <c r="V1484" s="419"/>
      <c r="W1484" s="419"/>
      <c r="X1484" s="419"/>
      <c r="Y1484" s="419"/>
      <c r="Z1484" s="385"/>
      <c r="AA1484" s="385"/>
      <c r="AB1484" s="385"/>
      <c r="AC1484" s="385"/>
      <c r="AD1484" s="385"/>
      <c r="AE1484" s="385"/>
      <c r="AF1484" s="385"/>
      <c r="AG1484" s="385"/>
      <c r="AH1484" s="419"/>
      <c r="AI1484" s="420">
        <f t="shared" si="611"/>
        <v>170</v>
      </c>
      <c r="AJ1484" s="420"/>
      <c r="AK1484" s="385">
        <v>213</v>
      </c>
      <c r="AL1484" s="420">
        <f t="shared" si="614"/>
        <v>170</v>
      </c>
      <c r="AM1484" s="432">
        <v>18</v>
      </c>
      <c r="AN1484" s="433">
        <v>45017</v>
      </c>
    </row>
    <row r="1485" spans="1:40" ht="20.399999999999999">
      <c r="A1485" s="384">
        <v>63</v>
      </c>
      <c r="B1485" s="385">
        <v>1174</v>
      </c>
      <c r="C1485" s="385" t="s">
        <v>1</v>
      </c>
      <c r="D1485" s="386" t="s">
        <v>2909</v>
      </c>
      <c r="E1485" s="387">
        <v>45006</v>
      </c>
      <c r="F1485" s="385" t="s">
        <v>38</v>
      </c>
      <c r="G1485" s="385">
        <v>230</v>
      </c>
      <c r="H1485" s="388"/>
      <c r="I1485" s="389">
        <v>45035</v>
      </c>
      <c r="J1485" s="400">
        <v>2710</v>
      </c>
      <c r="K1485" s="386">
        <v>10479507401</v>
      </c>
      <c r="L1485" s="386" t="s">
        <v>3562</v>
      </c>
      <c r="M1485" s="216"/>
      <c r="N1485" s="386" t="s">
        <v>3832</v>
      </c>
      <c r="O1485" s="385" t="s">
        <v>68</v>
      </c>
      <c r="P1485" s="385">
        <v>50</v>
      </c>
      <c r="Q1485" s="385">
        <v>5</v>
      </c>
      <c r="R1485" s="420">
        <f t="shared" si="615"/>
        <v>250</v>
      </c>
      <c r="S1485" s="385" t="s">
        <v>1915</v>
      </c>
      <c r="T1485" s="385"/>
      <c r="U1485" s="419">
        <f t="shared" si="612"/>
        <v>250</v>
      </c>
      <c r="V1485" s="419"/>
      <c r="W1485" s="419"/>
      <c r="X1485" s="419"/>
      <c r="Y1485" s="419"/>
      <c r="Z1485" s="385"/>
      <c r="AA1485" s="385"/>
      <c r="AB1485" s="385"/>
      <c r="AC1485" s="385"/>
      <c r="AD1485" s="385"/>
      <c r="AE1485" s="385"/>
      <c r="AF1485" s="385"/>
      <c r="AG1485" s="385"/>
      <c r="AH1485" s="419"/>
      <c r="AI1485" s="420">
        <f t="shared" si="611"/>
        <v>250</v>
      </c>
      <c r="AJ1485" s="420"/>
      <c r="AK1485" s="385">
        <v>213</v>
      </c>
      <c r="AL1485" s="420">
        <f t="shared" si="614"/>
        <v>250</v>
      </c>
      <c r="AM1485" s="432">
        <v>18</v>
      </c>
      <c r="AN1485" s="433">
        <v>45017</v>
      </c>
    </row>
    <row r="1486" spans="1:40" ht="20.399999999999999">
      <c r="A1486" s="384">
        <v>64</v>
      </c>
      <c r="B1486" s="385">
        <v>1174</v>
      </c>
      <c r="C1486" s="385" t="s">
        <v>1</v>
      </c>
      <c r="D1486" s="386" t="s">
        <v>2909</v>
      </c>
      <c r="E1486" s="387">
        <v>45006</v>
      </c>
      <c r="F1486" s="385" t="s">
        <v>38</v>
      </c>
      <c r="G1486" s="385">
        <v>230</v>
      </c>
      <c r="H1486" s="388"/>
      <c r="I1486" s="389">
        <v>45035</v>
      </c>
      <c r="J1486" s="400">
        <v>2710</v>
      </c>
      <c r="K1486" s="386">
        <v>10479507401</v>
      </c>
      <c r="L1486" s="386" t="s">
        <v>3562</v>
      </c>
      <c r="M1486" s="216"/>
      <c r="N1486" s="386" t="s">
        <v>3833</v>
      </c>
      <c r="O1486" s="385" t="s">
        <v>68</v>
      </c>
      <c r="P1486" s="385">
        <v>50</v>
      </c>
      <c r="Q1486" s="385">
        <v>6.3</v>
      </c>
      <c r="R1486" s="420">
        <f t="shared" si="615"/>
        <v>315</v>
      </c>
      <c r="S1486" s="385" t="s">
        <v>1915</v>
      </c>
      <c r="T1486" s="385"/>
      <c r="U1486" s="419">
        <f t="shared" si="612"/>
        <v>315</v>
      </c>
      <c r="V1486" s="419"/>
      <c r="W1486" s="419"/>
      <c r="X1486" s="419"/>
      <c r="Y1486" s="419"/>
      <c r="Z1486" s="385"/>
      <c r="AA1486" s="385"/>
      <c r="AB1486" s="385"/>
      <c r="AC1486" s="385"/>
      <c r="AD1486" s="385"/>
      <c r="AE1486" s="385"/>
      <c r="AF1486" s="385"/>
      <c r="AG1486" s="385"/>
      <c r="AH1486" s="419"/>
      <c r="AI1486" s="420">
        <f t="shared" si="611"/>
        <v>315</v>
      </c>
      <c r="AJ1486" s="420"/>
      <c r="AK1486" s="385">
        <v>213</v>
      </c>
      <c r="AL1486" s="420">
        <f t="shared" si="614"/>
        <v>315</v>
      </c>
      <c r="AM1486" s="432">
        <v>18</v>
      </c>
      <c r="AN1486" s="433">
        <v>45017</v>
      </c>
    </row>
    <row r="1487" spans="1:40" ht="20.399999999999999">
      <c r="A1487" s="384">
        <v>65</v>
      </c>
      <c r="B1487" s="385">
        <v>1174</v>
      </c>
      <c r="C1487" s="385" t="s">
        <v>1</v>
      </c>
      <c r="D1487" s="386" t="s">
        <v>2909</v>
      </c>
      <c r="E1487" s="387">
        <v>45006</v>
      </c>
      <c r="F1487" s="385" t="s">
        <v>38</v>
      </c>
      <c r="G1487" s="385">
        <v>230</v>
      </c>
      <c r="H1487" s="388"/>
      <c r="I1487" s="389">
        <v>45035</v>
      </c>
      <c r="J1487" s="400">
        <v>2710</v>
      </c>
      <c r="K1487" s="386">
        <v>10479507401</v>
      </c>
      <c r="L1487" s="386" t="s">
        <v>3562</v>
      </c>
      <c r="M1487" s="216"/>
      <c r="N1487" s="386" t="s">
        <v>3834</v>
      </c>
      <c r="O1487" s="385" t="s">
        <v>68</v>
      </c>
      <c r="P1487" s="385">
        <v>200</v>
      </c>
      <c r="Q1487" s="385">
        <v>0.8</v>
      </c>
      <c r="R1487" s="420">
        <f t="shared" si="615"/>
        <v>160</v>
      </c>
      <c r="S1487" s="385" t="s">
        <v>1915</v>
      </c>
      <c r="T1487" s="385"/>
      <c r="U1487" s="419">
        <f t="shared" si="612"/>
        <v>160</v>
      </c>
      <c r="V1487" s="419"/>
      <c r="W1487" s="419"/>
      <c r="X1487" s="419"/>
      <c r="Y1487" s="419"/>
      <c r="Z1487" s="385"/>
      <c r="AA1487" s="385"/>
      <c r="AB1487" s="385"/>
      <c r="AC1487" s="385"/>
      <c r="AD1487" s="385"/>
      <c r="AE1487" s="385"/>
      <c r="AF1487" s="385"/>
      <c r="AG1487" s="385"/>
      <c r="AH1487" s="419"/>
      <c r="AI1487" s="420">
        <f t="shared" si="611"/>
        <v>160</v>
      </c>
      <c r="AJ1487" s="420"/>
      <c r="AK1487" s="385">
        <v>213</v>
      </c>
      <c r="AL1487" s="420">
        <f t="shared" si="614"/>
        <v>160</v>
      </c>
      <c r="AM1487" s="432">
        <v>18</v>
      </c>
      <c r="AN1487" s="433">
        <v>45017</v>
      </c>
    </row>
    <row r="1488" spans="1:40" ht="40.799999999999997">
      <c r="A1488" s="384">
        <v>66</v>
      </c>
      <c r="B1488" s="385">
        <v>1174</v>
      </c>
      <c r="C1488" s="385" t="s">
        <v>1</v>
      </c>
      <c r="D1488" s="386" t="s">
        <v>2909</v>
      </c>
      <c r="E1488" s="387">
        <v>45006</v>
      </c>
      <c r="F1488" s="385" t="s">
        <v>38</v>
      </c>
      <c r="G1488" s="385">
        <v>230</v>
      </c>
      <c r="H1488" s="388"/>
      <c r="I1488" s="389">
        <v>45035</v>
      </c>
      <c r="J1488" s="400">
        <v>2710</v>
      </c>
      <c r="K1488" s="386">
        <v>10479507401</v>
      </c>
      <c r="L1488" s="386" t="s">
        <v>3562</v>
      </c>
      <c r="M1488" s="216"/>
      <c r="N1488" s="386" t="s">
        <v>3835</v>
      </c>
      <c r="O1488" s="385" t="s">
        <v>68</v>
      </c>
      <c r="P1488" s="385">
        <v>7</v>
      </c>
      <c r="Q1488" s="385">
        <v>398</v>
      </c>
      <c r="R1488" s="420">
        <f t="shared" si="615"/>
        <v>2786</v>
      </c>
      <c r="S1488" s="385" t="s">
        <v>1915</v>
      </c>
      <c r="T1488" s="385"/>
      <c r="U1488" s="419">
        <f t="shared" si="612"/>
        <v>2786</v>
      </c>
      <c r="V1488" s="419"/>
      <c r="W1488" s="419"/>
      <c r="X1488" s="419"/>
      <c r="Y1488" s="419"/>
      <c r="Z1488" s="385"/>
      <c r="AA1488" s="385"/>
      <c r="AB1488" s="385"/>
      <c r="AC1488" s="385"/>
      <c r="AD1488" s="385"/>
      <c r="AE1488" s="385"/>
      <c r="AF1488" s="385"/>
      <c r="AG1488" s="385"/>
      <c r="AH1488" s="419"/>
      <c r="AI1488" s="420">
        <f t="shared" si="611"/>
        <v>2786</v>
      </c>
      <c r="AJ1488" s="420"/>
      <c r="AK1488" s="385">
        <v>213</v>
      </c>
      <c r="AL1488" s="420">
        <f t="shared" si="614"/>
        <v>2786</v>
      </c>
      <c r="AM1488" s="432">
        <v>18</v>
      </c>
      <c r="AN1488" s="433">
        <v>45017</v>
      </c>
    </row>
    <row r="1489" spans="1:40" ht="20.399999999999999">
      <c r="A1489" s="384">
        <v>67</v>
      </c>
      <c r="B1489" s="385">
        <v>1174</v>
      </c>
      <c r="C1489" s="385" t="s">
        <v>1</v>
      </c>
      <c r="D1489" s="386" t="s">
        <v>2909</v>
      </c>
      <c r="E1489" s="387">
        <v>45006</v>
      </c>
      <c r="F1489" s="385" t="s">
        <v>38</v>
      </c>
      <c r="G1489" s="385">
        <v>230</v>
      </c>
      <c r="H1489" s="388"/>
      <c r="I1489" s="389">
        <v>45035</v>
      </c>
      <c r="J1489" s="400">
        <v>2710</v>
      </c>
      <c r="K1489" s="386">
        <v>10479507401</v>
      </c>
      <c r="L1489" s="386" t="s">
        <v>3562</v>
      </c>
      <c r="M1489" s="216"/>
      <c r="N1489" s="386" t="s">
        <v>3837</v>
      </c>
      <c r="O1489" s="385" t="s">
        <v>68</v>
      </c>
      <c r="P1489" s="385">
        <v>50</v>
      </c>
      <c r="Q1489" s="385">
        <v>6</v>
      </c>
      <c r="R1489" s="420">
        <f t="shared" si="615"/>
        <v>300</v>
      </c>
      <c r="S1489" s="385" t="s">
        <v>1915</v>
      </c>
      <c r="T1489" s="385"/>
      <c r="U1489" s="419">
        <f t="shared" si="612"/>
        <v>300</v>
      </c>
      <c r="V1489" s="419"/>
      <c r="W1489" s="419"/>
      <c r="X1489" s="419"/>
      <c r="Y1489" s="419"/>
      <c r="Z1489" s="385"/>
      <c r="AA1489" s="385"/>
      <c r="AB1489" s="385"/>
      <c r="AC1489" s="385"/>
      <c r="AD1489" s="385"/>
      <c r="AE1489" s="385"/>
      <c r="AF1489" s="385"/>
      <c r="AG1489" s="385"/>
      <c r="AH1489" s="419"/>
      <c r="AI1489" s="420">
        <f t="shared" si="611"/>
        <v>300</v>
      </c>
      <c r="AJ1489" s="420"/>
      <c r="AK1489" s="385">
        <v>213</v>
      </c>
      <c r="AL1489" s="420">
        <f t="shared" si="614"/>
        <v>300</v>
      </c>
      <c r="AM1489" s="432">
        <v>18</v>
      </c>
      <c r="AN1489" s="433">
        <v>45017</v>
      </c>
    </row>
    <row r="1490" spans="1:40" ht="20.399999999999999">
      <c r="A1490" s="384">
        <v>68</v>
      </c>
      <c r="B1490" s="385">
        <v>1174</v>
      </c>
      <c r="C1490" s="385" t="s">
        <v>1</v>
      </c>
      <c r="D1490" s="386" t="s">
        <v>2909</v>
      </c>
      <c r="E1490" s="387">
        <v>45006</v>
      </c>
      <c r="F1490" s="385" t="s">
        <v>38</v>
      </c>
      <c r="G1490" s="385">
        <v>230</v>
      </c>
      <c r="H1490" s="388"/>
      <c r="I1490" s="389">
        <v>45035</v>
      </c>
      <c r="J1490" s="400">
        <v>2710</v>
      </c>
      <c r="K1490" s="386">
        <v>10479507401</v>
      </c>
      <c r="L1490" s="386" t="s">
        <v>3562</v>
      </c>
      <c r="M1490" s="216"/>
      <c r="N1490" s="386" t="s">
        <v>3838</v>
      </c>
      <c r="O1490" s="385" t="s">
        <v>83</v>
      </c>
      <c r="P1490" s="385">
        <v>2</v>
      </c>
      <c r="Q1490" s="385">
        <v>48</v>
      </c>
      <c r="R1490" s="420">
        <f t="shared" si="615"/>
        <v>96</v>
      </c>
      <c r="S1490" s="385" t="s">
        <v>1915</v>
      </c>
      <c r="T1490" s="385"/>
      <c r="U1490" s="419">
        <f t="shared" si="612"/>
        <v>96</v>
      </c>
      <c r="V1490" s="419"/>
      <c r="W1490" s="419"/>
      <c r="X1490" s="419"/>
      <c r="Y1490" s="419"/>
      <c r="Z1490" s="385"/>
      <c r="AA1490" s="385"/>
      <c r="AB1490" s="385"/>
      <c r="AC1490" s="385"/>
      <c r="AD1490" s="385"/>
      <c r="AE1490" s="385"/>
      <c r="AF1490" s="385"/>
      <c r="AG1490" s="385"/>
      <c r="AH1490" s="419"/>
      <c r="AI1490" s="420">
        <f t="shared" si="611"/>
        <v>96</v>
      </c>
      <c r="AJ1490" s="420"/>
      <c r="AK1490" s="385">
        <v>213</v>
      </c>
      <c r="AL1490" s="420">
        <f t="shared" si="614"/>
        <v>96</v>
      </c>
      <c r="AM1490" s="432">
        <v>18</v>
      </c>
      <c r="AN1490" s="433">
        <v>45017</v>
      </c>
    </row>
    <row r="1491" spans="1:40" ht="20.399999999999999">
      <c r="A1491" s="384">
        <v>69</v>
      </c>
      <c r="B1491" s="385">
        <v>1174</v>
      </c>
      <c r="C1491" s="385" t="s">
        <v>1</v>
      </c>
      <c r="D1491" s="386" t="s">
        <v>2909</v>
      </c>
      <c r="E1491" s="387">
        <v>45006</v>
      </c>
      <c r="F1491" s="385" t="s">
        <v>38</v>
      </c>
      <c r="G1491" s="385">
        <v>230</v>
      </c>
      <c r="H1491" s="388"/>
      <c r="I1491" s="389">
        <v>45035</v>
      </c>
      <c r="J1491" s="400">
        <v>2710</v>
      </c>
      <c r="K1491" s="386">
        <v>10479507401</v>
      </c>
      <c r="L1491" s="386" t="s">
        <v>3562</v>
      </c>
      <c r="M1491" s="216"/>
      <c r="N1491" s="386" t="s">
        <v>3839</v>
      </c>
      <c r="O1491" s="385" t="s">
        <v>83</v>
      </c>
      <c r="P1491" s="385">
        <v>2</v>
      </c>
      <c r="Q1491" s="385">
        <v>48</v>
      </c>
      <c r="R1491" s="420">
        <f t="shared" si="615"/>
        <v>96</v>
      </c>
      <c r="S1491" s="385" t="s">
        <v>1915</v>
      </c>
      <c r="T1491" s="385"/>
      <c r="U1491" s="419">
        <f t="shared" si="612"/>
        <v>96</v>
      </c>
      <c r="V1491" s="419"/>
      <c r="W1491" s="419"/>
      <c r="X1491" s="419"/>
      <c r="Y1491" s="419"/>
      <c r="Z1491" s="385"/>
      <c r="AA1491" s="385"/>
      <c r="AB1491" s="385"/>
      <c r="AC1491" s="385"/>
      <c r="AD1491" s="385"/>
      <c r="AE1491" s="385"/>
      <c r="AF1491" s="385"/>
      <c r="AG1491" s="385"/>
      <c r="AH1491" s="419"/>
      <c r="AI1491" s="420">
        <f t="shared" si="611"/>
        <v>96</v>
      </c>
      <c r="AJ1491" s="420"/>
      <c r="AK1491" s="385">
        <v>213</v>
      </c>
      <c r="AL1491" s="420">
        <f t="shared" si="614"/>
        <v>96</v>
      </c>
      <c r="AM1491" s="432">
        <v>18</v>
      </c>
      <c r="AN1491" s="433">
        <v>45017</v>
      </c>
    </row>
    <row r="1492" spans="1:40" ht="20.399999999999999">
      <c r="A1492" s="384">
        <v>70</v>
      </c>
      <c r="B1492" s="385">
        <v>1174</v>
      </c>
      <c r="C1492" s="385" t="s">
        <v>1</v>
      </c>
      <c r="D1492" s="386" t="s">
        <v>2909</v>
      </c>
      <c r="E1492" s="387">
        <v>45006</v>
      </c>
      <c r="F1492" s="385" t="s">
        <v>38</v>
      </c>
      <c r="G1492" s="385">
        <v>230</v>
      </c>
      <c r="H1492" s="388"/>
      <c r="I1492" s="389">
        <v>45035</v>
      </c>
      <c r="J1492" s="400">
        <v>2710</v>
      </c>
      <c r="K1492" s="386">
        <v>10479507401</v>
      </c>
      <c r="L1492" s="386" t="s">
        <v>3562</v>
      </c>
      <c r="M1492" s="216"/>
      <c r="N1492" s="386" t="s">
        <v>3840</v>
      </c>
      <c r="O1492" s="385" t="s">
        <v>68</v>
      </c>
      <c r="P1492" s="385">
        <v>8</v>
      </c>
      <c r="Q1492" s="385">
        <v>27</v>
      </c>
      <c r="R1492" s="420">
        <f t="shared" si="615"/>
        <v>216</v>
      </c>
      <c r="S1492" s="385" t="s">
        <v>1915</v>
      </c>
      <c r="T1492" s="385"/>
      <c r="U1492" s="419">
        <f t="shared" si="612"/>
        <v>216</v>
      </c>
      <c r="V1492" s="419"/>
      <c r="W1492" s="419"/>
      <c r="X1492" s="419"/>
      <c r="Y1492" s="419"/>
      <c r="Z1492" s="385"/>
      <c r="AA1492" s="385"/>
      <c r="AB1492" s="385"/>
      <c r="AC1492" s="385"/>
      <c r="AD1492" s="385"/>
      <c r="AE1492" s="385"/>
      <c r="AF1492" s="385"/>
      <c r="AG1492" s="385"/>
      <c r="AH1492" s="419"/>
      <c r="AI1492" s="420">
        <f t="shared" si="611"/>
        <v>216</v>
      </c>
      <c r="AJ1492" s="420"/>
      <c r="AK1492" s="385">
        <v>213</v>
      </c>
      <c r="AL1492" s="420">
        <f t="shared" si="614"/>
        <v>216</v>
      </c>
      <c r="AM1492" s="432">
        <v>18</v>
      </c>
      <c r="AN1492" s="433">
        <v>45017</v>
      </c>
    </row>
    <row r="1493" spans="1:40" ht="20.399999999999999">
      <c r="A1493" s="384">
        <v>71</v>
      </c>
      <c r="B1493" s="385">
        <v>1174</v>
      </c>
      <c r="C1493" s="385" t="s">
        <v>1</v>
      </c>
      <c r="D1493" s="386" t="s">
        <v>2909</v>
      </c>
      <c r="E1493" s="387">
        <v>45006</v>
      </c>
      <c r="F1493" s="385" t="s">
        <v>38</v>
      </c>
      <c r="G1493" s="385">
        <v>230</v>
      </c>
      <c r="H1493" s="388"/>
      <c r="I1493" s="389">
        <v>45035</v>
      </c>
      <c r="J1493" s="400">
        <v>2711</v>
      </c>
      <c r="K1493" s="386">
        <v>10479507401</v>
      </c>
      <c r="L1493" s="386" t="s">
        <v>3562</v>
      </c>
      <c r="M1493" s="216"/>
      <c r="N1493" s="386" t="s">
        <v>3841</v>
      </c>
      <c r="O1493" s="385" t="s">
        <v>86</v>
      </c>
      <c r="P1493" s="385">
        <v>300</v>
      </c>
      <c r="Q1493" s="385">
        <v>4.8</v>
      </c>
      <c r="R1493" s="420">
        <f t="shared" si="615"/>
        <v>1440</v>
      </c>
      <c r="S1493" s="385" t="s">
        <v>1915</v>
      </c>
      <c r="T1493" s="385"/>
      <c r="U1493" s="419">
        <f t="shared" si="612"/>
        <v>1440</v>
      </c>
      <c r="V1493" s="419"/>
      <c r="W1493" s="419"/>
      <c r="X1493" s="419"/>
      <c r="Y1493" s="419"/>
      <c r="Z1493" s="385"/>
      <c r="AA1493" s="385"/>
      <c r="AB1493" s="385"/>
      <c r="AC1493" s="385"/>
      <c r="AD1493" s="385"/>
      <c r="AE1493" s="385"/>
      <c r="AF1493" s="385"/>
      <c r="AG1493" s="385"/>
      <c r="AH1493" s="419"/>
      <c r="AI1493" s="420">
        <f t="shared" si="611"/>
        <v>1440</v>
      </c>
      <c r="AJ1493" s="420"/>
      <c r="AK1493" s="385">
        <v>213</v>
      </c>
      <c r="AL1493" s="420">
        <f t="shared" si="614"/>
        <v>1440</v>
      </c>
      <c r="AM1493" s="432">
        <v>18</v>
      </c>
      <c r="AN1493" s="433">
        <v>45017</v>
      </c>
    </row>
    <row r="1494" spans="1:40" ht="20.399999999999999">
      <c r="A1494" s="384">
        <v>72</v>
      </c>
      <c r="B1494" s="385">
        <v>1174</v>
      </c>
      <c r="C1494" s="385" t="s">
        <v>1</v>
      </c>
      <c r="D1494" s="386" t="s">
        <v>2909</v>
      </c>
      <c r="E1494" s="387">
        <v>45006</v>
      </c>
      <c r="F1494" s="385" t="s">
        <v>38</v>
      </c>
      <c r="G1494" s="385">
        <v>230</v>
      </c>
      <c r="H1494" s="388"/>
      <c r="I1494" s="389">
        <v>45035</v>
      </c>
      <c r="J1494" s="400">
        <v>2711</v>
      </c>
      <c r="K1494" s="386">
        <v>10479507401</v>
      </c>
      <c r="L1494" s="386" t="s">
        <v>3562</v>
      </c>
      <c r="M1494" s="216"/>
      <c r="N1494" s="386" t="s">
        <v>3843</v>
      </c>
      <c r="O1494" s="385" t="s">
        <v>68</v>
      </c>
      <c r="P1494" s="385">
        <v>30</v>
      </c>
      <c r="Q1494" s="385">
        <v>16.5</v>
      </c>
      <c r="R1494" s="420">
        <f t="shared" si="615"/>
        <v>495</v>
      </c>
      <c r="S1494" s="385" t="s">
        <v>1915</v>
      </c>
      <c r="T1494" s="385"/>
      <c r="U1494" s="419">
        <f t="shared" si="612"/>
        <v>495</v>
      </c>
      <c r="V1494" s="419"/>
      <c r="W1494" s="419"/>
      <c r="X1494" s="419"/>
      <c r="Y1494" s="419"/>
      <c r="Z1494" s="385"/>
      <c r="AA1494" s="385"/>
      <c r="AB1494" s="385"/>
      <c r="AC1494" s="385"/>
      <c r="AD1494" s="385"/>
      <c r="AE1494" s="385"/>
      <c r="AF1494" s="385"/>
      <c r="AG1494" s="385"/>
      <c r="AH1494" s="419"/>
      <c r="AI1494" s="420">
        <f t="shared" si="611"/>
        <v>495</v>
      </c>
      <c r="AJ1494" s="420"/>
      <c r="AK1494" s="385">
        <v>213</v>
      </c>
      <c r="AL1494" s="420">
        <f t="shared" si="614"/>
        <v>495</v>
      </c>
      <c r="AM1494" s="432">
        <v>18</v>
      </c>
      <c r="AN1494" s="433">
        <v>45017</v>
      </c>
    </row>
    <row r="1495" spans="1:40" ht="20.399999999999999">
      <c r="A1495" s="384">
        <v>73</v>
      </c>
      <c r="B1495" s="385">
        <v>1174</v>
      </c>
      <c r="C1495" s="385" t="s">
        <v>1</v>
      </c>
      <c r="D1495" s="386" t="s">
        <v>2909</v>
      </c>
      <c r="E1495" s="387">
        <v>45006</v>
      </c>
      <c r="F1495" s="385" t="s">
        <v>38</v>
      </c>
      <c r="G1495" s="385">
        <v>230</v>
      </c>
      <c r="H1495" s="388"/>
      <c r="I1495" s="389">
        <v>45035</v>
      </c>
      <c r="J1495" s="400">
        <v>2711</v>
      </c>
      <c r="K1495" s="386">
        <v>10479507401</v>
      </c>
      <c r="L1495" s="386" t="s">
        <v>3562</v>
      </c>
      <c r="M1495" s="216"/>
      <c r="N1495" s="386" t="s">
        <v>3844</v>
      </c>
      <c r="O1495" s="385" t="s">
        <v>68</v>
      </c>
      <c r="P1495" s="385">
        <v>50</v>
      </c>
      <c r="Q1495" s="385">
        <v>19.5</v>
      </c>
      <c r="R1495" s="420">
        <f t="shared" si="615"/>
        <v>975</v>
      </c>
      <c r="S1495" s="385" t="s">
        <v>1915</v>
      </c>
      <c r="T1495" s="385"/>
      <c r="U1495" s="419">
        <f t="shared" si="612"/>
        <v>975</v>
      </c>
      <c r="V1495" s="419"/>
      <c r="W1495" s="419"/>
      <c r="X1495" s="419"/>
      <c r="Y1495" s="419"/>
      <c r="Z1495" s="385"/>
      <c r="AA1495" s="385"/>
      <c r="AB1495" s="385"/>
      <c r="AC1495" s="385"/>
      <c r="AD1495" s="385"/>
      <c r="AE1495" s="385"/>
      <c r="AF1495" s="385"/>
      <c r="AG1495" s="385"/>
      <c r="AH1495" s="419"/>
      <c r="AI1495" s="420">
        <f t="shared" si="611"/>
        <v>975</v>
      </c>
      <c r="AJ1495" s="420"/>
      <c r="AK1495" s="385">
        <v>213</v>
      </c>
      <c r="AL1495" s="420">
        <f t="shared" si="614"/>
        <v>975</v>
      </c>
      <c r="AM1495" s="432">
        <v>18</v>
      </c>
      <c r="AN1495" s="433">
        <v>45017</v>
      </c>
    </row>
    <row r="1496" spans="1:40" ht="20.399999999999999">
      <c r="A1496" s="384">
        <v>74</v>
      </c>
      <c r="B1496" s="385">
        <v>1174</v>
      </c>
      <c r="C1496" s="385" t="s">
        <v>1</v>
      </c>
      <c r="D1496" s="386" t="s">
        <v>2909</v>
      </c>
      <c r="E1496" s="387">
        <v>45006</v>
      </c>
      <c r="F1496" s="385" t="s">
        <v>38</v>
      </c>
      <c r="G1496" s="385">
        <v>230</v>
      </c>
      <c r="H1496" s="388"/>
      <c r="I1496" s="389">
        <v>45035</v>
      </c>
      <c r="J1496" s="400">
        <v>2711</v>
      </c>
      <c r="K1496" s="386">
        <v>10479507401</v>
      </c>
      <c r="L1496" s="386" t="s">
        <v>3562</v>
      </c>
      <c r="M1496" s="216"/>
      <c r="N1496" s="386" t="s">
        <v>3842</v>
      </c>
      <c r="O1496" s="385" t="s">
        <v>68</v>
      </c>
      <c r="P1496" s="385">
        <v>30</v>
      </c>
      <c r="Q1496" s="385">
        <v>11</v>
      </c>
      <c r="R1496" s="420">
        <f t="shared" si="615"/>
        <v>330</v>
      </c>
      <c r="S1496" s="385" t="s">
        <v>1915</v>
      </c>
      <c r="T1496" s="385"/>
      <c r="U1496" s="419">
        <f t="shared" si="612"/>
        <v>330</v>
      </c>
      <c r="V1496" s="419"/>
      <c r="W1496" s="419"/>
      <c r="X1496" s="419"/>
      <c r="Y1496" s="419"/>
      <c r="Z1496" s="385"/>
      <c r="AA1496" s="385"/>
      <c r="AB1496" s="385"/>
      <c r="AC1496" s="385"/>
      <c r="AD1496" s="385"/>
      <c r="AE1496" s="385"/>
      <c r="AF1496" s="385"/>
      <c r="AG1496" s="385"/>
      <c r="AH1496" s="419"/>
      <c r="AI1496" s="420">
        <f t="shared" si="611"/>
        <v>330</v>
      </c>
      <c r="AJ1496" s="420"/>
      <c r="AK1496" s="385">
        <v>213</v>
      </c>
      <c r="AL1496" s="420">
        <f t="shared" si="614"/>
        <v>330</v>
      </c>
      <c r="AM1496" s="432">
        <v>18</v>
      </c>
      <c r="AN1496" s="433">
        <v>45017</v>
      </c>
    </row>
    <row r="1497" spans="1:40" ht="20.399999999999999">
      <c r="A1497" s="384">
        <v>75</v>
      </c>
      <c r="B1497" s="385">
        <v>1174</v>
      </c>
      <c r="C1497" s="385" t="s">
        <v>1</v>
      </c>
      <c r="D1497" s="386" t="s">
        <v>2909</v>
      </c>
      <c r="E1497" s="387">
        <v>45006</v>
      </c>
      <c r="F1497" s="385" t="s">
        <v>38</v>
      </c>
      <c r="G1497" s="385">
        <v>230</v>
      </c>
      <c r="H1497" s="388"/>
      <c r="I1497" s="389">
        <v>45035</v>
      </c>
      <c r="J1497" s="400">
        <v>2711</v>
      </c>
      <c r="K1497" s="386">
        <v>10479507401</v>
      </c>
      <c r="L1497" s="386" t="s">
        <v>3562</v>
      </c>
      <c r="M1497" s="216"/>
      <c r="N1497" s="386" t="s">
        <v>3845</v>
      </c>
      <c r="O1497" s="385" t="s">
        <v>68</v>
      </c>
      <c r="P1497" s="385">
        <v>20</v>
      </c>
      <c r="Q1497" s="385">
        <v>13.5</v>
      </c>
      <c r="R1497" s="420">
        <f t="shared" si="615"/>
        <v>270</v>
      </c>
      <c r="S1497" s="385" t="s">
        <v>1915</v>
      </c>
      <c r="T1497" s="385"/>
      <c r="U1497" s="419">
        <f t="shared" si="612"/>
        <v>270</v>
      </c>
      <c r="V1497" s="419"/>
      <c r="W1497" s="419"/>
      <c r="X1497" s="419"/>
      <c r="Y1497" s="419"/>
      <c r="Z1497" s="385"/>
      <c r="AA1497" s="385"/>
      <c r="AB1497" s="385"/>
      <c r="AC1497" s="385"/>
      <c r="AD1497" s="385"/>
      <c r="AE1497" s="385"/>
      <c r="AF1497" s="385"/>
      <c r="AG1497" s="385"/>
      <c r="AH1497" s="419"/>
      <c r="AI1497" s="420">
        <f t="shared" si="611"/>
        <v>270</v>
      </c>
      <c r="AJ1497" s="420"/>
      <c r="AK1497" s="385">
        <v>213</v>
      </c>
      <c r="AL1497" s="420">
        <f t="shared" si="614"/>
        <v>270</v>
      </c>
      <c r="AM1497" s="432">
        <v>18</v>
      </c>
      <c r="AN1497" s="433">
        <v>45017</v>
      </c>
    </row>
    <row r="1498" spans="1:40" ht="20.399999999999999">
      <c r="A1498" s="384">
        <v>76</v>
      </c>
      <c r="B1498" s="385">
        <v>1174</v>
      </c>
      <c r="C1498" s="385" t="s">
        <v>1</v>
      </c>
      <c r="D1498" s="386" t="s">
        <v>2909</v>
      </c>
      <c r="E1498" s="387">
        <v>45006</v>
      </c>
      <c r="F1498" s="385" t="s">
        <v>38</v>
      </c>
      <c r="G1498" s="385">
        <v>230</v>
      </c>
      <c r="H1498" s="388"/>
      <c r="I1498" s="389">
        <v>45035</v>
      </c>
      <c r="J1498" s="400">
        <v>2711</v>
      </c>
      <c r="K1498" s="386">
        <v>10479507401</v>
      </c>
      <c r="L1498" s="386" t="s">
        <v>3562</v>
      </c>
      <c r="M1498" s="216"/>
      <c r="N1498" s="386" t="s">
        <v>3846</v>
      </c>
      <c r="O1498" s="385" t="s">
        <v>68</v>
      </c>
      <c r="P1498" s="385">
        <v>60</v>
      </c>
      <c r="Q1498" s="385">
        <v>15</v>
      </c>
      <c r="R1498" s="420">
        <f t="shared" si="615"/>
        <v>900</v>
      </c>
      <c r="S1498" s="385" t="s">
        <v>1915</v>
      </c>
      <c r="T1498" s="385"/>
      <c r="U1498" s="419">
        <f t="shared" si="612"/>
        <v>900</v>
      </c>
      <c r="V1498" s="419"/>
      <c r="W1498" s="419"/>
      <c r="X1498" s="419"/>
      <c r="Y1498" s="419"/>
      <c r="Z1498" s="385"/>
      <c r="AA1498" s="385"/>
      <c r="AB1498" s="385"/>
      <c r="AC1498" s="385"/>
      <c r="AD1498" s="385"/>
      <c r="AE1498" s="385"/>
      <c r="AF1498" s="385"/>
      <c r="AG1498" s="385"/>
      <c r="AH1498" s="419"/>
      <c r="AI1498" s="420">
        <f t="shared" si="611"/>
        <v>900</v>
      </c>
      <c r="AJ1498" s="420"/>
      <c r="AK1498" s="385">
        <v>213</v>
      </c>
      <c r="AL1498" s="420">
        <f t="shared" si="614"/>
        <v>900</v>
      </c>
      <c r="AM1498" s="432">
        <v>18</v>
      </c>
      <c r="AN1498" s="433">
        <v>45017</v>
      </c>
    </row>
    <row r="1499" spans="1:40" ht="20.399999999999999">
      <c r="A1499" s="384">
        <v>77</v>
      </c>
      <c r="B1499" s="385">
        <v>1174</v>
      </c>
      <c r="C1499" s="385" t="s">
        <v>1</v>
      </c>
      <c r="D1499" s="386" t="s">
        <v>2909</v>
      </c>
      <c r="E1499" s="387">
        <v>45006</v>
      </c>
      <c r="F1499" s="385" t="s">
        <v>38</v>
      </c>
      <c r="G1499" s="385">
        <v>230</v>
      </c>
      <c r="H1499" s="388"/>
      <c r="I1499" s="389">
        <v>45035</v>
      </c>
      <c r="J1499" s="400">
        <v>2711</v>
      </c>
      <c r="K1499" s="386">
        <v>10479507401</v>
      </c>
      <c r="L1499" s="386" t="s">
        <v>3562</v>
      </c>
      <c r="M1499" s="216"/>
      <c r="N1499" s="386" t="s">
        <v>3847</v>
      </c>
      <c r="O1499" s="385" t="s">
        <v>68</v>
      </c>
      <c r="P1499" s="385">
        <v>4</v>
      </c>
      <c r="Q1499" s="385">
        <v>675</v>
      </c>
      <c r="R1499" s="420">
        <f t="shared" si="615"/>
        <v>2700</v>
      </c>
      <c r="S1499" s="385" t="s">
        <v>1915</v>
      </c>
      <c r="T1499" s="385"/>
      <c r="U1499" s="419">
        <f t="shared" si="612"/>
        <v>2700</v>
      </c>
      <c r="V1499" s="419"/>
      <c r="W1499" s="419"/>
      <c r="X1499" s="419"/>
      <c r="Y1499" s="419"/>
      <c r="Z1499" s="385"/>
      <c r="AA1499" s="385"/>
      <c r="AB1499" s="385"/>
      <c r="AC1499" s="385"/>
      <c r="AD1499" s="385"/>
      <c r="AE1499" s="385"/>
      <c r="AF1499" s="385"/>
      <c r="AG1499" s="385"/>
      <c r="AH1499" s="419"/>
      <c r="AI1499" s="420">
        <f t="shared" si="611"/>
        <v>2700</v>
      </c>
      <c r="AJ1499" s="420"/>
      <c r="AK1499" s="385">
        <v>213</v>
      </c>
      <c r="AL1499" s="420">
        <f t="shared" si="614"/>
        <v>2700</v>
      </c>
      <c r="AM1499" s="432">
        <v>18</v>
      </c>
      <c r="AN1499" s="433">
        <v>45017</v>
      </c>
    </row>
    <row r="1500" spans="1:40" ht="20.399999999999999">
      <c r="A1500" s="384">
        <v>78</v>
      </c>
      <c r="B1500" s="385">
        <v>1174</v>
      </c>
      <c r="C1500" s="385" t="s">
        <v>1</v>
      </c>
      <c r="D1500" s="386" t="s">
        <v>2909</v>
      </c>
      <c r="E1500" s="387">
        <v>45006</v>
      </c>
      <c r="F1500" s="385" t="s">
        <v>38</v>
      </c>
      <c r="G1500" s="385">
        <v>230</v>
      </c>
      <c r="H1500" s="388"/>
      <c r="I1500" s="389">
        <v>45035</v>
      </c>
      <c r="J1500" s="400">
        <v>2711</v>
      </c>
      <c r="K1500" s="386">
        <v>10479507401</v>
      </c>
      <c r="L1500" s="386" t="s">
        <v>3562</v>
      </c>
      <c r="M1500" s="216"/>
      <c r="N1500" s="386" t="s">
        <v>3848</v>
      </c>
      <c r="O1500" s="385" t="s">
        <v>68</v>
      </c>
      <c r="P1500" s="385">
        <v>100</v>
      </c>
      <c r="Q1500" s="385">
        <v>3.2</v>
      </c>
      <c r="R1500" s="420">
        <f t="shared" si="615"/>
        <v>320</v>
      </c>
      <c r="S1500" s="385" t="s">
        <v>1915</v>
      </c>
      <c r="T1500" s="385"/>
      <c r="U1500" s="419">
        <f t="shared" si="612"/>
        <v>320</v>
      </c>
      <c r="V1500" s="419"/>
      <c r="W1500" s="419"/>
      <c r="X1500" s="419"/>
      <c r="Y1500" s="419"/>
      <c r="Z1500" s="385"/>
      <c r="AA1500" s="385"/>
      <c r="AB1500" s="385"/>
      <c r="AC1500" s="385"/>
      <c r="AD1500" s="385"/>
      <c r="AE1500" s="385"/>
      <c r="AF1500" s="385"/>
      <c r="AG1500" s="385"/>
      <c r="AH1500" s="419"/>
      <c r="AI1500" s="420">
        <f t="shared" si="611"/>
        <v>320</v>
      </c>
      <c r="AJ1500" s="420"/>
      <c r="AK1500" s="385">
        <v>213</v>
      </c>
      <c r="AL1500" s="420">
        <f t="shared" si="614"/>
        <v>320</v>
      </c>
      <c r="AM1500" s="432">
        <v>18</v>
      </c>
      <c r="AN1500" s="433">
        <v>45017</v>
      </c>
    </row>
    <row r="1501" spans="1:40" ht="20.399999999999999">
      <c r="A1501" s="384">
        <v>79</v>
      </c>
      <c r="B1501" s="385">
        <v>1174</v>
      </c>
      <c r="C1501" s="385" t="s">
        <v>1</v>
      </c>
      <c r="D1501" s="386" t="s">
        <v>2909</v>
      </c>
      <c r="E1501" s="387">
        <v>45006</v>
      </c>
      <c r="F1501" s="385" t="s">
        <v>38</v>
      </c>
      <c r="G1501" s="385">
        <v>230</v>
      </c>
      <c r="H1501" s="388"/>
      <c r="I1501" s="389">
        <v>45035</v>
      </c>
      <c r="J1501" s="400">
        <v>2711</v>
      </c>
      <c r="K1501" s="386">
        <v>10479507401</v>
      </c>
      <c r="L1501" s="386" t="s">
        <v>3562</v>
      </c>
      <c r="M1501" s="216"/>
      <c r="N1501" s="386" t="s">
        <v>3849</v>
      </c>
      <c r="O1501" s="385" t="s">
        <v>83</v>
      </c>
      <c r="P1501" s="385">
        <v>3</v>
      </c>
      <c r="Q1501" s="385">
        <v>20</v>
      </c>
      <c r="R1501" s="420">
        <f t="shared" si="615"/>
        <v>60</v>
      </c>
      <c r="S1501" s="385" t="s">
        <v>1915</v>
      </c>
      <c r="T1501" s="385"/>
      <c r="U1501" s="419">
        <f t="shared" si="612"/>
        <v>60</v>
      </c>
      <c r="V1501" s="419"/>
      <c r="W1501" s="419"/>
      <c r="X1501" s="419"/>
      <c r="Y1501" s="419"/>
      <c r="Z1501" s="385"/>
      <c r="AA1501" s="385"/>
      <c r="AB1501" s="385"/>
      <c r="AC1501" s="385"/>
      <c r="AD1501" s="385"/>
      <c r="AE1501" s="385"/>
      <c r="AF1501" s="385"/>
      <c r="AG1501" s="385"/>
      <c r="AH1501" s="419"/>
      <c r="AI1501" s="420">
        <f t="shared" si="611"/>
        <v>60</v>
      </c>
      <c r="AJ1501" s="420"/>
      <c r="AK1501" s="385">
        <v>213</v>
      </c>
      <c r="AL1501" s="420">
        <f t="shared" si="614"/>
        <v>60</v>
      </c>
      <c r="AM1501" s="432">
        <v>18</v>
      </c>
      <c r="AN1501" s="433">
        <v>45017</v>
      </c>
    </row>
    <row r="1502" spans="1:40" ht="20.399999999999999">
      <c r="A1502" s="384">
        <v>80</v>
      </c>
      <c r="B1502" s="385">
        <v>1174</v>
      </c>
      <c r="C1502" s="385" t="s">
        <v>1</v>
      </c>
      <c r="D1502" s="386" t="s">
        <v>2909</v>
      </c>
      <c r="E1502" s="387">
        <v>45006</v>
      </c>
      <c r="F1502" s="385" t="s">
        <v>38</v>
      </c>
      <c r="G1502" s="385">
        <v>230</v>
      </c>
      <c r="H1502" s="388"/>
      <c r="I1502" s="389">
        <v>45035</v>
      </c>
      <c r="J1502" s="400">
        <v>2711</v>
      </c>
      <c r="K1502" s="386">
        <v>10479507401</v>
      </c>
      <c r="L1502" s="386" t="s">
        <v>3562</v>
      </c>
      <c r="M1502" s="216"/>
      <c r="N1502" s="386" t="s">
        <v>3850</v>
      </c>
      <c r="O1502" s="385" t="s">
        <v>1894</v>
      </c>
      <c r="P1502" s="385">
        <v>80</v>
      </c>
      <c r="Q1502" s="385">
        <v>4.8</v>
      </c>
      <c r="R1502" s="420">
        <f t="shared" si="615"/>
        <v>384</v>
      </c>
      <c r="S1502" s="385" t="s">
        <v>1915</v>
      </c>
      <c r="T1502" s="385"/>
      <c r="U1502" s="419">
        <f t="shared" si="612"/>
        <v>384</v>
      </c>
      <c r="V1502" s="419"/>
      <c r="W1502" s="419"/>
      <c r="X1502" s="419"/>
      <c r="Y1502" s="419"/>
      <c r="Z1502" s="385"/>
      <c r="AA1502" s="385"/>
      <c r="AB1502" s="385"/>
      <c r="AC1502" s="385"/>
      <c r="AD1502" s="385"/>
      <c r="AE1502" s="385"/>
      <c r="AF1502" s="385"/>
      <c r="AG1502" s="385"/>
      <c r="AH1502" s="419"/>
      <c r="AI1502" s="420">
        <f t="shared" si="611"/>
        <v>384</v>
      </c>
      <c r="AJ1502" s="420"/>
      <c r="AK1502" s="385">
        <v>213</v>
      </c>
      <c r="AL1502" s="420">
        <f t="shared" si="614"/>
        <v>384</v>
      </c>
      <c r="AM1502" s="432">
        <v>18</v>
      </c>
      <c r="AN1502" s="433">
        <v>45017</v>
      </c>
    </row>
    <row r="1503" spans="1:40" ht="20.399999999999999">
      <c r="A1503" s="384">
        <v>81</v>
      </c>
      <c r="B1503" s="385">
        <v>694</v>
      </c>
      <c r="C1503" s="385" t="s">
        <v>1</v>
      </c>
      <c r="D1503" s="386" t="s">
        <v>2909</v>
      </c>
      <c r="E1503" s="387">
        <v>44985</v>
      </c>
      <c r="F1503" s="385" t="s">
        <v>38</v>
      </c>
      <c r="G1503" s="385">
        <v>109</v>
      </c>
      <c r="H1503" s="388"/>
      <c r="I1503" s="389">
        <v>45035</v>
      </c>
      <c r="J1503" s="400">
        <v>2711</v>
      </c>
      <c r="K1503" s="386">
        <v>10429405497</v>
      </c>
      <c r="L1503" s="386" t="s">
        <v>3873</v>
      </c>
      <c r="M1503" s="216"/>
      <c r="N1503" s="386" t="s">
        <v>100</v>
      </c>
      <c r="O1503" s="385" t="s">
        <v>99</v>
      </c>
      <c r="P1503" s="385">
        <v>80</v>
      </c>
      <c r="Q1503" s="385">
        <v>62</v>
      </c>
      <c r="R1503" s="420">
        <f t="shared" si="615"/>
        <v>4960</v>
      </c>
      <c r="S1503" s="385" t="s">
        <v>1915</v>
      </c>
      <c r="T1503" s="385"/>
      <c r="U1503" s="419">
        <f t="shared" si="612"/>
        <v>4960</v>
      </c>
      <c r="V1503" s="419"/>
      <c r="W1503" s="419"/>
      <c r="X1503" s="419"/>
      <c r="Y1503" s="419"/>
      <c r="Z1503" s="385"/>
      <c r="AA1503" s="385"/>
      <c r="AB1503" s="385"/>
      <c r="AC1503" s="385"/>
      <c r="AD1503" s="385"/>
      <c r="AE1503" s="385"/>
      <c r="AF1503" s="385"/>
      <c r="AG1503" s="385"/>
      <c r="AH1503" s="419"/>
      <c r="AI1503" s="420">
        <f t="shared" si="611"/>
        <v>4960</v>
      </c>
      <c r="AJ1503" s="420"/>
      <c r="AK1503" s="385"/>
      <c r="AL1503" s="420">
        <f t="shared" si="614"/>
        <v>4960</v>
      </c>
      <c r="AM1503" s="432">
        <v>18</v>
      </c>
      <c r="AN1503" s="433">
        <v>45017</v>
      </c>
    </row>
    <row r="1504" spans="1:40" ht="20.399999999999999">
      <c r="A1504" s="384">
        <v>82</v>
      </c>
      <c r="B1504" s="385">
        <v>694</v>
      </c>
      <c r="C1504" s="385" t="s">
        <v>1</v>
      </c>
      <c r="D1504" s="386" t="s">
        <v>2909</v>
      </c>
      <c r="E1504" s="387">
        <v>44985</v>
      </c>
      <c r="F1504" s="385" t="s">
        <v>38</v>
      </c>
      <c r="G1504" s="385">
        <v>109</v>
      </c>
      <c r="H1504" s="388"/>
      <c r="I1504" s="389">
        <v>45035</v>
      </c>
      <c r="J1504" s="400">
        <v>2711</v>
      </c>
      <c r="K1504" s="386">
        <v>10429405497</v>
      </c>
      <c r="L1504" s="386" t="s">
        <v>3873</v>
      </c>
      <c r="M1504" s="216"/>
      <c r="N1504" s="386" t="s">
        <v>3874</v>
      </c>
      <c r="O1504" s="385" t="s">
        <v>99</v>
      </c>
      <c r="P1504" s="385">
        <v>80</v>
      </c>
      <c r="Q1504" s="385">
        <v>62</v>
      </c>
      <c r="R1504" s="420">
        <f t="shared" si="615"/>
        <v>4960</v>
      </c>
      <c r="S1504" s="385" t="s">
        <v>1915</v>
      </c>
      <c r="T1504" s="385"/>
      <c r="U1504" s="419">
        <f t="shared" si="612"/>
        <v>4960</v>
      </c>
      <c r="V1504" s="419"/>
      <c r="W1504" s="419"/>
      <c r="X1504" s="419"/>
      <c r="Y1504" s="419"/>
      <c r="Z1504" s="385"/>
      <c r="AA1504" s="385"/>
      <c r="AB1504" s="385"/>
      <c r="AC1504" s="385"/>
      <c r="AD1504" s="385"/>
      <c r="AE1504" s="385"/>
      <c r="AF1504" s="385"/>
      <c r="AG1504" s="385"/>
      <c r="AH1504" s="419"/>
      <c r="AI1504" s="420">
        <f t="shared" si="611"/>
        <v>4960</v>
      </c>
      <c r="AJ1504" s="420"/>
      <c r="AK1504" s="385"/>
      <c r="AL1504" s="420">
        <f t="shared" si="614"/>
        <v>4960</v>
      </c>
      <c r="AM1504" s="432">
        <v>18</v>
      </c>
      <c r="AN1504" s="433">
        <v>45017</v>
      </c>
    </row>
    <row r="1505" spans="1:40" ht="20.399999999999999">
      <c r="A1505" s="384">
        <v>83</v>
      </c>
      <c r="B1505" s="385">
        <v>1174</v>
      </c>
      <c r="C1505" s="385" t="s">
        <v>1</v>
      </c>
      <c r="D1505" s="386" t="s">
        <v>2909</v>
      </c>
      <c r="E1505" s="387">
        <v>45006</v>
      </c>
      <c r="F1505" s="385" t="s">
        <v>38</v>
      </c>
      <c r="G1505" s="385">
        <v>230</v>
      </c>
      <c r="H1505" s="388"/>
      <c r="I1505" s="389">
        <v>45035</v>
      </c>
      <c r="J1505" s="400">
        <v>2711</v>
      </c>
      <c r="K1505" s="386">
        <v>10479507401</v>
      </c>
      <c r="L1505" s="386" t="s">
        <v>3562</v>
      </c>
      <c r="M1505" s="216"/>
      <c r="N1505" s="386" t="s">
        <v>3851</v>
      </c>
      <c r="O1505" s="385" t="s">
        <v>1894</v>
      </c>
      <c r="P1505" s="385">
        <v>400</v>
      </c>
      <c r="Q1505" s="385">
        <v>1.5</v>
      </c>
      <c r="R1505" s="420">
        <f t="shared" si="615"/>
        <v>600</v>
      </c>
      <c r="S1505" s="385" t="s">
        <v>1915</v>
      </c>
      <c r="T1505" s="385"/>
      <c r="U1505" s="419">
        <f t="shared" si="612"/>
        <v>600</v>
      </c>
      <c r="V1505" s="419"/>
      <c r="W1505" s="419"/>
      <c r="X1505" s="419"/>
      <c r="Y1505" s="419"/>
      <c r="Z1505" s="385"/>
      <c r="AA1505" s="385"/>
      <c r="AB1505" s="385"/>
      <c r="AC1505" s="385"/>
      <c r="AD1505" s="385"/>
      <c r="AE1505" s="385"/>
      <c r="AF1505" s="385"/>
      <c r="AG1505" s="385"/>
      <c r="AH1505" s="419"/>
      <c r="AI1505" s="420">
        <f t="shared" si="611"/>
        <v>600</v>
      </c>
      <c r="AJ1505" s="420"/>
      <c r="AK1505" s="385">
        <v>213</v>
      </c>
      <c r="AL1505" s="420">
        <f t="shared" si="614"/>
        <v>600</v>
      </c>
      <c r="AM1505" s="432">
        <v>18</v>
      </c>
      <c r="AN1505" s="433">
        <v>45017</v>
      </c>
    </row>
    <row r="1506" spans="1:40" ht="20.399999999999999">
      <c r="A1506" s="384">
        <v>84</v>
      </c>
      <c r="B1506" s="401">
        <v>372</v>
      </c>
      <c r="C1506" s="385" t="s">
        <v>1</v>
      </c>
      <c r="D1506" s="386" t="s">
        <v>2909</v>
      </c>
      <c r="E1506" s="387">
        <v>44967</v>
      </c>
      <c r="F1506" s="385" t="s">
        <v>38</v>
      </c>
      <c r="G1506" s="385">
        <v>33</v>
      </c>
      <c r="H1506" s="388"/>
      <c r="I1506" s="389">
        <v>45061</v>
      </c>
      <c r="J1506" s="400">
        <v>3842</v>
      </c>
      <c r="K1506" s="386">
        <v>20526944934</v>
      </c>
      <c r="L1506" s="386" t="s">
        <v>3852</v>
      </c>
      <c r="M1506" s="216"/>
      <c r="N1506" s="386" t="s">
        <v>3818</v>
      </c>
      <c r="O1506" s="385" t="s">
        <v>3533</v>
      </c>
      <c r="P1506" s="385">
        <v>1196</v>
      </c>
      <c r="Q1506" s="385">
        <v>26.533100000000001</v>
      </c>
      <c r="R1506" s="420">
        <f t="shared" si="615"/>
        <v>31733.587600000003</v>
      </c>
      <c r="S1506" s="385" t="s">
        <v>1915</v>
      </c>
      <c r="T1506" s="385"/>
      <c r="U1506" s="419">
        <f>IF($S1506=U$15,$R1506,"  ")</f>
        <v>31733.587600000003</v>
      </c>
      <c r="V1506" s="419"/>
      <c r="W1506" s="419"/>
      <c r="X1506" s="419"/>
      <c r="Y1506" s="419"/>
      <c r="Z1506" s="385"/>
      <c r="AA1506" s="385"/>
      <c r="AB1506" s="385"/>
      <c r="AC1506" s="385"/>
      <c r="AD1506" s="385"/>
      <c r="AE1506" s="385"/>
      <c r="AF1506" s="385"/>
      <c r="AG1506" s="385"/>
      <c r="AH1506" s="419" t="str">
        <f t="shared" si="613"/>
        <v xml:space="preserve">  </v>
      </c>
      <c r="AI1506" s="420">
        <f t="shared" si="611"/>
        <v>31733.587600000003</v>
      </c>
      <c r="AJ1506" s="420"/>
      <c r="AK1506" s="385">
        <v>92</v>
      </c>
      <c r="AL1506" s="420">
        <f t="shared" si="614"/>
        <v>31733.587600000003</v>
      </c>
      <c r="AM1506" s="432">
        <v>18</v>
      </c>
      <c r="AN1506" s="433">
        <v>45017</v>
      </c>
    </row>
    <row r="1507" spans="1:40" ht="21">
      <c r="A1507" s="393">
        <v>85</v>
      </c>
      <c r="B1507" s="394"/>
      <c r="C1507" s="394" t="s">
        <v>2278</v>
      </c>
      <c r="D1507" s="395"/>
      <c r="E1507" s="394"/>
      <c r="F1507" s="394"/>
      <c r="G1507" s="394"/>
      <c r="H1507" s="394"/>
      <c r="I1507" s="397"/>
      <c r="J1507" s="396"/>
      <c r="K1507" s="395"/>
      <c r="L1507" s="397"/>
      <c r="M1507" s="354"/>
      <c r="N1507" s="397"/>
      <c r="O1507" s="422"/>
      <c r="P1507" s="422"/>
      <c r="Q1507" s="422"/>
      <c r="R1507" s="423">
        <f>SUM(R1425:R1506)</f>
        <v>210630.82826000001</v>
      </c>
      <c r="S1507" s="422"/>
      <c r="T1507" s="422"/>
      <c r="U1507" s="425" t="str">
        <f t="shared" si="612"/>
        <v xml:space="preserve">  </v>
      </c>
      <c r="V1507" s="422"/>
      <c r="W1507" s="422"/>
      <c r="X1507" s="422"/>
      <c r="Y1507" s="422"/>
      <c r="Z1507" s="422"/>
      <c r="AA1507" s="422"/>
      <c r="AB1507" s="422"/>
      <c r="AC1507" s="422"/>
      <c r="AD1507" s="422"/>
      <c r="AE1507" s="422"/>
      <c r="AF1507" s="422"/>
      <c r="AG1507" s="422"/>
      <c r="AH1507" s="425" t="str">
        <f t="shared" si="613"/>
        <v xml:space="preserve">  </v>
      </c>
      <c r="AI1507" s="422"/>
      <c r="AJ1507" s="422"/>
      <c r="AK1507" s="422"/>
      <c r="AL1507" s="423">
        <f t="shared" si="614"/>
        <v>0</v>
      </c>
      <c r="AM1507" s="435"/>
      <c r="AN1507" s="436">
        <v>45017</v>
      </c>
    </row>
    <row r="1508" spans="1:40" ht="20.399999999999999">
      <c r="A1508" s="384">
        <v>86</v>
      </c>
      <c r="B1508" s="385">
        <v>696</v>
      </c>
      <c r="C1508" s="385" t="s">
        <v>2</v>
      </c>
      <c r="D1508" s="386" t="s">
        <v>2934</v>
      </c>
      <c r="E1508" s="387">
        <v>44986</v>
      </c>
      <c r="F1508" s="385" t="s">
        <v>56</v>
      </c>
      <c r="G1508" s="385">
        <v>357</v>
      </c>
      <c r="H1508" s="385">
        <v>3500</v>
      </c>
      <c r="I1508" s="389"/>
      <c r="J1508" s="402">
        <v>2468</v>
      </c>
      <c r="K1508" s="385">
        <v>10310327722</v>
      </c>
      <c r="L1508" s="386" t="s">
        <v>3518</v>
      </c>
      <c r="M1508" s="216"/>
      <c r="N1508" s="386" t="s">
        <v>3816</v>
      </c>
      <c r="O1508" s="385" t="s">
        <v>59</v>
      </c>
      <c r="P1508" s="385">
        <v>1</v>
      </c>
      <c r="Q1508" s="385">
        <v>9000</v>
      </c>
      <c r="R1508" s="420">
        <f t="shared" ref="R1508" si="618">P1508*Q1508</f>
        <v>9000</v>
      </c>
      <c r="S1508" s="385" t="s">
        <v>1916</v>
      </c>
      <c r="T1508" s="385"/>
      <c r="U1508" s="419" t="str">
        <f t="shared" si="612"/>
        <v xml:space="preserve">  </v>
      </c>
      <c r="V1508" s="419">
        <f t="shared" si="612"/>
        <v>9000</v>
      </c>
      <c r="W1508" s="419"/>
      <c r="X1508" s="419"/>
      <c r="Y1508" s="419"/>
      <c r="Z1508" s="385"/>
      <c r="AA1508" s="385"/>
      <c r="AB1508" s="385"/>
      <c r="AC1508" s="385"/>
      <c r="AD1508" s="385"/>
      <c r="AE1508" s="385"/>
      <c r="AF1508" s="385"/>
      <c r="AG1508" s="385"/>
      <c r="AH1508" s="419" t="str">
        <f t="shared" si="613"/>
        <v xml:space="preserve">  </v>
      </c>
      <c r="AI1508" s="420">
        <f>R1508</f>
        <v>9000</v>
      </c>
      <c r="AJ1508" s="420"/>
      <c r="AK1508" s="385"/>
      <c r="AL1508" s="420">
        <f t="shared" si="614"/>
        <v>9000</v>
      </c>
      <c r="AM1508" s="432">
        <v>18</v>
      </c>
      <c r="AN1508" s="433">
        <v>45017</v>
      </c>
    </row>
    <row r="1509" spans="1:40" ht="21">
      <c r="A1509" s="393">
        <v>87</v>
      </c>
      <c r="B1509" s="394"/>
      <c r="C1509" s="394" t="s">
        <v>2300</v>
      </c>
      <c r="D1509" s="395"/>
      <c r="E1509" s="394"/>
      <c r="F1509" s="394"/>
      <c r="G1509" s="394"/>
      <c r="H1509" s="394"/>
      <c r="I1509" s="397"/>
      <c r="J1509" s="396"/>
      <c r="K1509" s="395"/>
      <c r="L1509" s="397"/>
      <c r="M1509" s="354"/>
      <c r="N1509" s="397"/>
      <c r="O1509" s="422"/>
      <c r="P1509" s="422"/>
      <c r="Q1509" s="422"/>
      <c r="R1509" s="423">
        <f>SUM(R1508)</f>
        <v>9000</v>
      </c>
      <c r="S1509" s="422"/>
      <c r="T1509" s="422"/>
      <c r="U1509" s="425" t="str">
        <f t="shared" si="612"/>
        <v xml:space="preserve">  </v>
      </c>
      <c r="V1509" s="422"/>
      <c r="W1509" s="422"/>
      <c r="X1509" s="422"/>
      <c r="Y1509" s="422"/>
      <c r="Z1509" s="422"/>
      <c r="AA1509" s="422"/>
      <c r="AB1509" s="422"/>
      <c r="AC1509" s="422"/>
      <c r="AD1509" s="422"/>
      <c r="AE1509" s="422"/>
      <c r="AF1509" s="422"/>
      <c r="AG1509" s="422"/>
      <c r="AH1509" s="425" t="str">
        <f t="shared" si="613"/>
        <v xml:space="preserve">  </v>
      </c>
      <c r="AI1509" s="422"/>
      <c r="AJ1509" s="422"/>
      <c r="AK1509" s="422"/>
      <c r="AL1509" s="423">
        <f t="shared" si="614"/>
        <v>0</v>
      </c>
      <c r="AM1509" s="435"/>
      <c r="AN1509" s="436">
        <v>45017</v>
      </c>
    </row>
    <row r="1510" spans="1:40" ht="40.799999999999997">
      <c r="A1510" s="384">
        <v>88</v>
      </c>
      <c r="B1510" s="385">
        <v>2233</v>
      </c>
      <c r="C1510" s="385" t="s">
        <v>0</v>
      </c>
      <c r="D1510" s="386" t="s">
        <v>12</v>
      </c>
      <c r="E1510" s="387">
        <v>45043</v>
      </c>
      <c r="F1510" s="385" t="s">
        <v>1924</v>
      </c>
      <c r="G1510" s="385">
        <v>224</v>
      </c>
      <c r="H1510" s="403"/>
      <c r="I1510" s="389">
        <v>44998</v>
      </c>
      <c r="J1510" s="390" t="s">
        <v>3701</v>
      </c>
      <c r="K1510" s="385"/>
      <c r="L1510" s="392" t="s">
        <v>32</v>
      </c>
      <c r="M1510" s="216"/>
      <c r="N1510" s="386" t="s">
        <v>3773</v>
      </c>
      <c r="O1510" s="385" t="s">
        <v>59</v>
      </c>
      <c r="P1510" s="385">
        <v>1</v>
      </c>
      <c r="Q1510" s="421">
        <v>42569.34</v>
      </c>
      <c r="R1510" s="420">
        <f>P1510*Q1510</f>
        <v>42569.34</v>
      </c>
      <c r="S1510" s="385" t="s">
        <v>1914</v>
      </c>
      <c r="T1510" s="419">
        <f>IF($S1510=T$15,$R1510,"  ")</f>
        <v>42569.34</v>
      </c>
      <c r="U1510" s="419" t="str">
        <f>IF($S1510=U$15,$R1510,"  ")</f>
        <v xml:space="preserve">  </v>
      </c>
      <c r="V1510" s="419" t="str">
        <f t="shared" si="612"/>
        <v xml:space="preserve">  </v>
      </c>
      <c r="W1510" s="419"/>
      <c r="X1510" s="419"/>
      <c r="Y1510" s="419"/>
      <c r="Z1510" s="385"/>
      <c r="AA1510" s="385"/>
      <c r="AB1510" s="385"/>
      <c r="AC1510" s="385"/>
      <c r="AD1510" s="385"/>
      <c r="AE1510" s="385"/>
      <c r="AF1510" s="385"/>
      <c r="AG1510" s="385"/>
      <c r="AH1510" s="419" t="str">
        <f t="shared" si="613"/>
        <v xml:space="preserve">  </v>
      </c>
      <c r="AI1510" s="385"/>
      <c r="AJ1510" s="420">
        <f>R1510</f>
        <v>42569.34</v>
      </c>
      <c r="AK1510" s="385"/>
      <c r="AL1510" s="420">
        <f>AJ1510:AJ1510</f>
        <v>42569.34</v>
      </c>
      <c r="AM1510" s="432">
        <v>18</v>
      </c>
      <c r="AN1510" s="433">
        <v>45017</v>
      </c>
    </row>
    <row r="1511" spans="1:40" ht="42">
      <c r="A1511" s="393">
        <v>89</v>
      </c>
      <c r="B1511" s="394"/>
      <c r="C1511" s="395" t="s">
        <v>3627</v>
      </c>
      <c r="D1511" s="395"/>
      <c r="E1511" s="394"/>
      <c r="F1511" s="394"/>
      <c r="G1511" s="394"/>
      <c r="H1511" s="394"/>
      <c r="I1511" s="397"/>
      <c r="J1511" s="396"/>
      <c r="K1511" s="395"/>
      <c r="L1511" s="397"/>
      <c r="M1511" s="354"/>
      <c r="N1511" s="397"/>
      <c r="O1511" s="422"/>
      <c r="P1511" s="422"/>
      <c r="Q1511" s="422"/>
      <c r="R1511" s="423">
        <f>SUM(R1510:R1510)</f>
        <v>42569.34</v>
      </c>
      <c r="S1511" s="422"/>
      <c r="T1511" s="422"/>
      <c r="U1511" s="425" t="str">
        <f t="shared" si="612"/>
        <v xml:space="preserve">  </v>
      </c>
      <c r="V1511" s="422"/>
      <c r="W1511" s="422"/>
      <c r="X1511" s="422"/>
      <c r="Y1511" s="422"/>
      <c r="Z1511" s="422"/>
      <c r="AA1511" s="422"/>
      <c r="AB1511" s="422"/>
      <c r="AC1511" s="422"/>
      <c r="AD1511" s="422"/>
      <c r="AE1511" s="422"/>
      <c r="AF1511" s="422"/>
      <c r="AG1511" s="422"/>
      <c r="AH1511" s="425" t="str">
        <f t="shared" si="613"/>
        <v xml:space="preserve">  </v>
      </c>
      <c r="AI1511" s="422"/>
      <c r="AJ1511" s="422"/>
      <c r="AK1511" s="422"/>
      <c r="AL1511" s="423">
        <f t="shared" ref="AL1511" si="619">AI1511</f>
        <v>0</v>
      </c>
      <c r="AM1511" s="435"/>
      <c r="AN1511" s="436">
        <v>45017</v>
      </c>
    </row>
    <row r="1512" spans="1:40" ht="39.75" customHeight="1">
      <c r="A1512" s="384">
        <v>90</v>
      </c>
      <c r="B1512" s="385">
        <v>1702</v>
      </c>
      <c r="C1512" s="385" t="s">
        <v>1</v>
      </c>
      <c r="D1512" s="386" t="s">
        <v>2909</v>
      </c>
      <c r="E1512" s="387">
        <v>45029</v>
      </c>
      <c r="F1512" s="385" t="s">
        <v>38</v>
      </c>
      <c r="G1512" s="385">
        <v>375</v>
      </c>
      <c r="H1512" s="388"/>
      <c r="I1512" s="389">
        <v>45048</v>
      </c>
      <c r="J1512" s="399">
        <v>3125</v>
      </c>
      <c r="K1512" s="386">
        <v>20490392476</v>
      </c>
      <c r="L1512" s="386" t="s">
        <v>3751</v>
      </c>
      <c r="M1512" s="216"/>
      <c r="N1512" s="386" t="s">
        <v>3653</v>
      </c>
      <c r="O1512" s="420" t="s">
        <v>68</v>
      </c>
      <c r="P1512" s="385">
        <v>2</v>
      </c>
      <c r="Q1512" s="421">
        <v>319</v>
      </c>
      <c r="R1512" s="420">
        <f t="shared" ref="R1512:R1521" si="620">P1512*Q1512</f>
        <v>638</v>
      </c>
      <c r="S1512" s="385" t="s">
        <v>1915</v>
      </c>
      <c r="T1512" s="385"/>
      <c r="U1512" s="419">
        <f t="shared" si="612"/>
        <v>638</v>
      </c>
      <c r="V1512" s="385"/>
      <c r="W1512" s="385"/>
      <c r="X1512" s="385"/>
      <c r="Y1512" s="385"/>
      <c r="Z1512" s="385"/>
      <c r="AA1512" s="385"/>
      <c r="AB1512" s="385"/>
      <c r="AC1512" s="385"/>
      <c r="AD1512" s="385"/>
      <c r="AE1512" s="385"/>
      <c r="AF1512" s="385"/>
      <c r="AG1512" s="385"/>
      <c r="AH1512" s="419" t="str">
        <f t="shared" si="613"/>
        <v xml:space="preserve">  </v>
      </c>
      <c r="AI1512" s="385"/>
      <c r="AJ1512" s="420">
        <f t="shared" ref="AJ1512:AJ1521" si="621">R1512</f>
        <v>638</v>
      </c>
      <c r="AK1512" s="385">
        <v>334</v>
      </c>
      <c r="AL1512" s="420">
        <f>AJ1512</f>
        <v>638</v>
      </c>
      <c r="AM1512" s="432">
        <v>18</v>
      </c>
      <c r="AN1512" s="433">
        <v>45017</v>
      </c>
    </row>
    <row r="1513" spans="1:40" ht="20.399999999999999">
      <c r="A1513" s="384">
        <v>91</v>
      </c>
      <c r="B1513" s="385">
        <v>1478</v>
      </c>
      <c r="C1513" s="385" t="s">
        <v>1</v>
      </c>
      <c r="D1513" s="386" t="s">
        <v>2909</v>
      </c>
      <c r="E1513" s="387">
        <v>45019</v>
      </c>
      <c r="F1513" s="385"/>
      <c r="G1513" s="385">
        <v>316</v>
      </c>
      <c r="H1513" s="388"/>
      <c r="I1513" s="404">
        <v>45042</v>
      </c>
      <c r="J1513" s="398">
        <v>3019</v>
      </c>
      <c r="K1513" s="385">
        <v>20609762803</v>
      </c>
      <c r="L1513" s="386" t="s">
        <v>3759</v>
      </c>
      <c r="M1513" s="224"/>
      <c r="N1513" s="386" t="s">
        <v>3760</v>
      </c>
      <c r="O1513" s="420" t="s">
        <v>68</v>
      </c>
      <c r="P1513" s="385">
        <v>2</v>
      </c>
      <c r="Q1513" s="421">
        <v>37.5</v>
      </c>
      <c r="R1513" s="420">
        <f t="shared" si="620"/>
        <v>75</v>
      </c>
      <c r="S1513" s="385" t="s">
        <v>1915</v>
      </c>
      <c r="T1513" s="385"/>
      <c r="U1513" s="419">
        <f t="shared" si="612"/>
        <v>75</v>
      </c>
      <c r="V1513" s="385"/>
      <c r="W1513" s="385"/>
      <c r="X1513" s="385"/>
      <c r="Y1513" s="385"/>
      <c r="Z1513" s="385"/>
      <c r="AA1513" s="385"/>
      <c r="AB1513" s="385"/>
      <c r="AC1513" s="385"/>
      <c r="AD1513" s="385"/>
      <c r="AE1513" s="385"/>
      <c r="AF1513" s="385"/>
      <c r="AG1513" s="385"/>
      <c r="AH1513" s="419" t="str">
        <f t="shared" si="613"/>
        <v xml:space="preserve">  </v>
      </c>
      <c r="AI1513" s="385"/>
      <c r="AJ1513" s="420">
        <f t="shared" si="621"/>
        <v>75</v>
      </c>
      <c r="AK1513" s="385">
        <v>289</v>
      </c>
      <c r="AL1513" s="420">
        <f t="shared" ref="AL1513:AL1542" si="622">AJ1513</f>
        <v>75</v>
      </c>
      <c r="AM1513" s="432">
        <v>18</v>
      </c>
      <c r="AN1513" s="433">
        <v>45017</v>
      </c>
    </row>
    <row r="1514" spans="1:40" ht="40.799999999999997">
      <c r="A1514" s="384">
        <v>92</v>
      </c>
      <c r="B1514" s="385">
        <v>1478</v>
      </c>
      <c r="C1514" s="385" t="s">
        <v>1</v>
      </c>
      <c r="D1514" s="386" t="s">
        <v>2909</v>
      </c>
      <c r="E1514" s="387">
        <v>45019</v>
      </c>
      <c r="F1514" s="385"/>
      <c r="G1514" s="385">
        <v>316</v>
      </c>
      <c r="H1514" s="388"/>
      <c r="I1514" s="404">
        <v>45042</v>
      </c>
      <c r="J1514" s="398">
        <v>3019</v>
      </c>
      <c r="K1514" s="385">
        <v>20609762803</v>
      </c>
      <c r="L1514" s="386" t="s">
        <v>3759</v>
      </c>
      <c r="M1514" s="224"/>
      <c r="N1514" s="386" t="s">
        <v>3761</v>
      </c>
      <c r="O1514" s="420" t="s">
        <v>68</v>
      </c>
      <c r="P1514" s="385">
        <v>10</v>
      </c>
      <c r="Q1514" s="421">
        <v>6.5</v>
      </c>
      <c r="R1514" s="420">
        <f t="shared" si="620"/>
        <v>65</v>
      </c>
      <c r="S1514" s="385" t="s">
        <v>1915</v>
      </c>
      <c r="T1514" s="385"/>
      <c r="U1514" s="419">
        <f t="shared" si="612"/>
        <v>65</v>
      </c>
      <c r="V1514" s="385"/>
      <c r="W1514" s="385"/>
      <c r="X1514" s="385"/>
      <c r="Y1514" s="385"/>
      <c r="Z1514" s="385"/>
      <c r="AA1514" s="385"/>
      <c r="AB1514" s="385"/>
      <c r="AC1514" s="385"/>
      <c r="AD1514" s="385"/>
      <c r="AE1514" s="385"/>
      <c r="AF1514" s="385"/>
      <c r="AG1514" s="385"/>
      <c r="AH1514" s="419" t="str">
        <f t="shared" si="613"/>
        <v xml:space="preserve">  </v>
      </c>
      <c r="AI1514" s="385"/>
      <c r="AJ1514" s="420">
        <f t="shared" si="621"/>
        <v>65</v>
      </c>
      <c r="AK1514" s="385">
        <v>289</v>
      </c>
      <c r="AL1514" s="420">
        <f t="shared" si="622"/>
        <v>65</v>
      </c>
      <c r="AM1514" s="432">
        <v>18</v>
      </c>
      <c r="AN1514" s="433">
        <v>45017</v>
      </c>
    </row>
    <row r="1515" spans="1:40" ht="40.799999999999997">
      <c r="A1515" s="384">
        <v>93</v>
      </c>
      <c r="B1515" s="385">
        <v>1478</v>
      </c>
      <c r="C1515" s="385" t="s">
        <v>1</v>
      </c>
      <c r="D1515" s="386" t="s">
        <v>2909</v>
      </c>
      <c r="E1515" s="387">
        <v>45019</v>
      </c>
      <c r="F1515" s="385"/>
      <c r="G1515" s="385">
        <v>316</v>
      </c>
      <c r="H1515" s="388"/>
      <c r="I1515" s="404">
        <v>45042</v>
      </c>
      <c r="J1515" s="398">
        <v>3019</v>
      </c>
      <c r="K1515" s="385">
        <v>20609762803</v>
      </c>
      <c r="L1515" s="386" t="s">
        <v>3759</v>
      </c>
      <c r="M1515" s="224"/>
      <c r="N1515" s="386" t="s">
        <v>3762</v>
      </c>
      <c r="O1515" s="420" t="s">
        <v>68</v>
      </c>
      <c r="P1515" s="385">
        <v>10</v>
      </c>
      <c r="Q1515" s="421">
        <v>1</v>
      </c>
      <c r="R1515" s="420">
        <f t="shared" si="620"/>
        <v>10</v>
      </c>
      <c r="S1515" s="385" t="s">
        <v>1915</v>
      </c>
      <c r="T1515" s="385"/>
      <c r="U1515" s="419">
        <f t="shared" si="612"/>
        <v>10</v>
      </c>
      <c r="V1515" s="385"/>
      <c r="W1515" s="385"/>
      <c r="X1515" s="385"/>
      <c r="Y1515" s="385"/>
      <c r="Z1515" s="385"/>
      <c r="AA1515" s="385"/>
      <c r="AB1515" s="419" t="str">
        <f t="shared" ref="AB1515" si="623">IF($S1515=AB$15,$R1515,"  ")</f>
        <v xml:space="preserve">  </v>
      </c>
      <c r="AC1515" s="385"/>
      <c r="AD1515" s="385"/>
      <c r="AE1515" s="385"/>
      <c r="AF1515" s="385"/>
      <c r="AG1515" s="385"/>
      <c r="AH1515" s="419" t="str">
        <f t="shared" si="613"/>
        <v xml:space="preserve">  </v>
      </c>
      <c r="AI1515" s="385"/>
      <c r="AJ1515" s="420">
        <f t="shared" si="621"/>
        <v>10</v>
      </c>
      <c r="AK1515" s="385">
        <v>289</v>
      </c>
      <c r="AL1515" s="420">
        <f t="shared" si="622"/>
        <v>10</v>
      </c>
      <c r="AM1515" s="432">
        <v>18</v>
      </c>
      <c r="AN1515" s="433">
        <v>45017</v>
      </c>
    </row>
    <row r="1516" spans="1:40" ht="20.399999999999999">
      <c r="A1516" s="384">
        <v>94</v>
      </c>
      <c r="B1516" s="385">
        <v>1478</v>
      </c>
      <c r="C1516" s="385" t="s">
        <v>1</v>
      </c>
      <c r="D1516" s="386" t="s">
        <v>2909</v>
      </c>
      <c r="E1516" s="387">
        <v>45019</v>
      </c>
      <c r="F1516" s="385"/>
      <c r="G1516" s="385">
        <v>316</v>
      </c>
      <c r="H1516" s="388"/>
      <c r="I1516" s="404">
        <v>45042</v>
      </c>
      <c r="J1516" s="398">
        <v>3019</v>
      </c>
      <c r="K1516" s="385">
        <v>20609762803</v>
      </c>
      <c r="L1516" s="386" t="s">
        <v>3759</v>
      </c>
      <c r="M1516" s="224"/>
      <c r="N1516" s="386" t="s">
        <v>3763</v>
      </c>
      <c r="O1516" s="420" t="s">
        <v>68</v>
      </c>
      <c r="P1516" s="385">
        <v>6</v>
      </c>
      <c r="Q1516" s="421">
        <v>41</v>
      </c>
      <c r="R1516" s="420">
        <f t="shared" si="620"/>
        <v>246</v>
      </c>
      <c r="S1516" s="385" t="s">
        <v>1915</v>
      </c>
      <c r="T1516" s="385"/>
      <c r="U1516" s="419">
        <f t="shared" si="612"/>
        <v>246</v>
      </c>
      <c r="V1516" s="385"/>
      <c r="W1516" s="385"/>
      <c r="X1516" s="385"/>
      <c r="Y1516" s="385"/>
      <c r="Z1516" s="385"/>
      <c r="AA1516" s="385"/>
      <c r="AB1516" s="385"/>
      <c r="AC1516" s="385"/>
      <c r="AD1516" s="385"/>
      <c r="AE1516" s="385"/>
      <c r="AF1516" s="385"/>
      <c r="AG1516" s="385"/>
      <c r="AH1516" s="419" t="str">
        <f t="shared" si="613"/>
        <v xml:space="preserve">  </v>
      </c>
      <c r="AI1516" s="385"/>
      <c r="AJ1516" s="420">
        <f t="shared" si="621"/>
        <v>246</v>
      </c>
      <c r="AK1516" s="385">
        <v>289</v>
      </c>
      <c r="AL1516" s="420">
        <f t="shared" si="622"/>
        <v>246</v>
      </c>
      <c r="AM1516" s="432">
        <v>18</v>
      </c>
      <c r="AN1516" s="433">
        <v>45017</v>
      </c>
    </row>
    <row r="1517" spans="1:40" ht="20.399999999999999">
      <c r="A1517" s="384">
        <v>95</v>
      </c>
      <c r="B1517" s="385">
        <v>1801</v>
      </c>
      <c r="C1517" s="385" t="s">
        <v>1</v>
      </c>
      <c r="D1517" s="386" t="s">
        <v>2909</v>
      </c>
      <c r="E1517" s="387">
        <v>45034</v>
      </c>
      <c r="F1517" s="385"/>
      <c r="G1517" s="385">
        <v>403</v>
      </c>
      <c r="H1517" s="388"/>
      <c r="I1517" s="404">
        <v>45056</v>
      </c>
      <c r="J1517" s="398">
        <v>3610</v>
      </c>
      <c r="K1517" s="385">
        <v>10409831341</v>
      </c>
      <c r="L1517" s="386" t="s">
        <v>3764</v>
      </c>
      <c r="M1517" s="224"/>
      <c r="N1517" s="386" t="s">
        <v>3765</v>
      </c>
      <c r="O1517" s="420" t="s">
        <v>68</v>
      </c>
      <c r="P1517" s="385">
        <v>12</v>
      </c>
      <c r="Q1517" s="421">
        <v>135</v>
      </c>
      <c r="R1517" s="420">
        <f t="shared" si="620"/>
        <v>1620</v>
      </c>
      <c r="S1517" s="385" t="s">
        <v>1915</v>
      </c>
      <c r="T1517" s="385"/>
      <c r="U1517" s="419">
        <f t="shared" si="612"/>
        <v>1620</v>
      </c>
      <c r="V1517" s="419"/>
      <c r="W1517" s="419"/>
      <c r="X1517" s="419"/>
      <c r="Y1517" s="419"/>
      <c r="Z1517" s="385"/>
      <c r="AA1517" s="419" t="str">
        <f t="shared" si="612"/>
        <v xml:space="preserve">  </v>
      </c>
      <c r="AB1517" s="419" t="str">
        <f t="shared" si="612"/>
        <v xml:space="preserve">  </v>
      </c>
      <c r="AC1517" s="385"/>
      <c r="AD1517" s="385"/>
      <c r="AE1517" s="385"/>
      <c r="AF1517" s="385"/>
      <c r="AG1517" s="385"/>
      <c r="AH1517" s="419" t="str">
        <f t="shared" si="613"/>
        <v xml:space="preserve">  </v>
      </c>
      <c r="AI1517" s="385"/>
      <c r="AJ1517" s="420">
        <f t="shared" si="621"/>
        <v>1620</v>
      </c>
      <c r="AK1517" s="385">
        <v>388</v>
      </c>
      <c r="AL1517" s="420">
        <f t="shared" si="622"/>
        <v>1620</v>
      </c>
      <c r="AM1517" s="432">
        <v>18</v>
      </c>
      <c r="AN1517" s="433">
        <v>45017</v>
      </c>
    </row>
    <row r="1518" spans="1:40" ht="40.799999999999997">
      <c r="A1518" s="384">
        <v>96</v>
      </c>
      <c r="B1518" s="385">
        <v>1801</v>
      </c>
      <c r="C1518" s="385" t="s">
        <v>1</v>
      </c>
      <c r="D1518" s="386" t="s">
        <v>2909</v>
      </c>
      <c r="E1518" s="387">
        <v>45034</v>
      </c>
      <c r="F1518" s="385"/>
      <c r="G1518" s="385">
        <v>403</v>
      </c>
      <c r="H1518" s="388"/>
      <c r="I1518" s="404">
        <v>45056</v>
      </c>
      <c r="J1518" s="398">
        <v>3610</v>
      </c>
      <c r="K1518" s="385">
        <v>10409831341</v>
      </c>
      <c r="L1518" s="386" t="s">
        <v>3764</v>
      </c>
      <c r="M1518" s="224"/>
      <c r="N1518" s="386" t="s">
        <v>3766</v>
      </c>
      <c r="O1518" s="420" t="s">
        <v>61</v>
      </c>
      <c r="P1518" s="385">
        <v>5</v>
      </c>
      <c r="Q1518" s="421">
        <v>580</v>
      </c>
      <c r="R1518" s="420">
        <f t="shared" si="620"/>
        <v>2900</v>
      </c>
      <c r="S1518" s="385" t="s">
        <v>1915</v>
      </c>
      <c r="T1518" s="385"/>
      <c r="U1518" s="419">
        <f t="shared" ref="U1518:V1524" si="624">IF($S1518=U$15,$R1518,"  ")</f>
        <v>2900</v>
      </c>
      <c r="V1518" s="385"/>
      <c r="W1518" s="385"/>
      <c r="X1518" s="385"/>
      <c r="Y1518" s="385"/>
      <c r="Z1518" s="385"/>
      <c r="AA1518" s="385"/>
      <c r="AB1518" s="385"/>
      <c r="AC1518" s="385"/>
      <c r="AD1518" s="385"/>
      <c r="AE1518" s="385"/>
      <c r="AF1518" s="385"/>
      <c r="AG1518" s="385"/>
      <c r="AH1518" s="419" t="str">
        <f t="shared" si="613"/>
        <v xml:space="preserve">  </v>
      </c>
      <c r="AI1518" s="385"/>
      <c r="AJ1518" s="420">
        <f t="shared" si="621"/>
        <v>2900</v>
      </c>
      <c r="AK1518" s="385">
        <v>388</v>
      </c>
      <c r="AL1518" s="420">
        <f t="shared" si="622"/>
        <v>2900</v>
      </c>
      <c r="AM1518" s="432">
        <v>18</v>
      </c>
      <c r="AN1518" s="433">
        <v>45017</v>
      </c>
    </row>
    <row r="1519" spans="1:40" ht="20.399999999999999">
      <c r="A1519" s="384">
        <v>97</v>
      </c>
      <c r="B1519" s="385">
        <v>1801</v>
      </c>
      <c r="C1519" s="385" t="s">
        <v>1</v>
      </c>
      <c r="D1519" s="386" t="s">
        <v>2909</v>
      </c>
      <c r="E1519" s="387">
        <v>45034</v>
      </c>
      <c r="F1519" s="385"/>
      <c r="G1519" s="385">
        <v>403</v>
      </c>
      <c r="H1519" s="388"/>
      <c r="I1519" s="404">
        <v>45056</v>
      </c>
      <c r="J1519" s="398">
        <v>3610</v>
      </c>
      <c r="K1519" s="385">
        <v>10409831341</v>
      </c>
      <c r="L1519" s="386" t="s">
        <v>3764</v>
      </c>
      <c r="M1519" s="224"/>
      <c r="N1519" s="386" t="s">
        <v>3767</v>
      </c>
      <c r="O1519" s="420" t="s">
        <v>61</v>
      </c>
      <c r="P1519" s="385">
        <v>3</v>
      </c>
      <c r="Q1519" s="421">
        <v>580</v>
      </c>
      <c r="R1519" s="420">
        <f t="shared" si="620"/>
        <v>1740</v>
      </c>
      <c r="S1519" s="385" t="s">
        <v>1915</v>
      </c>
      <c r="T1519" s="385"/>
      <c r="U1519" s="419">
        <f t="shared" si="624"/>
        <v>1740</v>
      </c>
      <c r="V1519" s="385"/>
      <c r="W1519" s="385"/>
      <c r="X1519" s="385"/>
      <c r="Y1519" s="385"/>
      <c r="Z1519" s="385"/>
      <c r="AA1519" s="385"/>
      <c r="AB1519" s="385"/>
      <c r="AC1519" s="385"/>
      <c r="AD1519" s="385"/>
      <c r="AE1519" s="385"/>
      <c r="AF1519" s="385"/>
      <c r="AG1519" s="385"/>
      <c r="AH1519" s="419" t="str">
        <f t="shared" ref="AH1519:AH1522" si="625">IF($S1519=AH$15,$R1519,"  ")</f>
        <v xml:space="preserve">  </v>
      </c>
      <c r="AI1519" s="385"/>
      <c r="AJ1519" s="420">
        <f t="shared" si="621"/>
        <v>1740</v>
      </c>
      <c r="AK1519" s="385">
        <v>388</v>
      </c>
      <c r="AL1519" s="420">
        <f t="shared" si="622"/>
        <v>1740</v>
      </c>
      <c r="AM1519" s="432">
        <v>18</v>
      </c>
      <c r="AN1519" s="433">
        <v>45017</v>
      </c>
    </row>
    <row r="1520" spans="1:40" ht="40.799999999999997">
      <c r="A1520" s="384">
        <v>98</v>
      </c>
      <c r="B1520" s="385">
        <v>1121</v>
      </c>
      <c r="C1520" s="385" t="s">
        <v>1</v>
      </c>
      <c r="D1520" s="386" t="s">
        <v>2909</v>
      </c>
      <c r="E1520" s="387">
        <v>45001</v>
      </c>
      <c r="F1520" s="385"/>
      <c r="G1520" s="385">
        <v>215</v>
      </c>
      <c r="H1520" s="388"/>
      <c r="I1520" s="404">
        <v>45057</v>
      </c>
      <c r="J1520" s="398">
        <v>3628</v>
      </c>
      <c r="K1520" s="385">
        <v>20450700771</v>
      </c>
      <c r="L1520" s="386" t="s">
        <v>3768</v>
      </c>
      <c r="M1520" s="224"/>
      <c r="N1520" s="386" t="s">
        <v>3769</v>
      </c>
      <c r="O1520" s="420" t="s">
        <v>83</v>
      </c>
      <c r="P1520" s="385">
        <v>200</v>
      </c>
      <c r="Q1520" s="421">
        <v>19.690000000000001</v>
      </c>
      <c r="R1520" s="420">
        <f t="shared" si="620"/>
        <v>3938.0000000000005</v>
      </c>
      <c r="S1520" s="385" t="s">
        <v>1915</v>
      </c>
      <c r="T1520" s="385"/>
      <c r="U1520" s="419">
        <f t="shared" si="624"/>
        <v>3938.0000000000005</v>
      </c>
      <c r="V1520" s="385"/>
      <c r="W1520" s="385"/>
      <c r="X1520" s="385"/>
      <c r="Y1520" s="385"/>
      <c r="Z1520" s="385"/>
      <c r="AA1520" s="385"/>
      <c r="AB1520" s="385"/>
      <c r="AC1520" s="385"/>
      <c r="AD1520" s="385"/>
      <c r="AE1520" s="385"/>
      <c r="AF1520" s="385"/>
      <c r="AG1520" s="385"/>
      <c r="AH1520" s="419" t="str">
        <f t="shared" si="625"/>
        <v xml:space="preserve">  </v>
      </c>
      <c r="AI1520" s="385"/>
      <c r="AJ1520" s="420">
        <f t="shared" si="621"/>
        <v>3938.0000000000005</v>
      </c>
      <c r="AK1520" s="385">
        <v>229</v>
      </c>
      <c r="AL1520" s="420">
        <f t="shared" si="622"/>
        <v>3938.0000000000005</v>
      </c>
      <c r="AM1520" s="432">
        <v>18</v>
      </c>
      <c r="AN1520" s="433">
        <v>45017</v>
      </c>
    </row>
    <row r="1521" spans="1:40" ht="69.75" customHeight="1">
      <c r="A1521" s="384">
        <v>99</v>
      </c>
      <c r="B1521" s="385">
        <v>1121</v>
      </c>
      <c r="C1521" s="385" t="s">
        <v>1</v>
      </c>
      <c r="D1521" s="386" t="s">
        <v>2909</v>
      </c>
      <c r="E1521" s="387">
        <v>45001</v>
      </c>
      <c r="F1521" s="385"/>
      <c r="G1521" s="385">
        <v>215</v>
      </c>
      <c r="H1521" s="388"/>
      <c r="I1521" s="404">
        <v>45057</v>
      </c>
      <c r="J1521" s="398">
        <v>3628</v>
      </c>
      <c r="K1521" s="385">
        <v>20450700771</v>
      </c>
      <c r="L1521" s="386" t="s">
        <v>3768</v>
      </c>
      <c r="M1521" s="224"/>
      <c r="N1521" s="386" t="s">
        <v>2060</v>
      </c>
      <c r="O1521" s="420" t="s">
        <v>83</v>
      </c>
      <c r="P1521" s="385">
        <v>100</v>
      </c>
      <c r="Q1521" s="421">
        <v>20.09</v>
      </c>
      <c r="R1521" s="420">
        <f t="shared" si="620"/>
        <v>2009</v>
      </c>
      <c r="S1521" s="385" t="s">
        <v>1915</v>
      </c>
      <c r="T1521" s="385"/>
      <c r="U1521" s="419">
        <f t="shared" si="624"/>
        <v>2009</v>
      </c>
      <c r="V1521" s="385"/>
      <c r="W1521" s="385"/>
      <c r="X1521" s="385"/>
      <c r="Y1521" s="385"/>
      <c r="Z1521" s="385"/>
      <c r="AA1521" s="385"/>
      <c r="AB1521" s="385"/>
      <c r="AC1521" s="385"/>
      <c r="AD1521" s="385"/>
      <c r="AE1521" s="385"/>
      <c r="AF1521" s="385"/>
      <c r="AG1521" s="385"/>
      <c r="AH1521" s="419" t="str">
        <f t="shared" si="625"/>
        <v xml:space="preserve">  </v>
      </c>
      <c r="AI1521" s="385"/>
      <c r="AJ1521" s="420">
        <f t="shared" si="621"/>
        <v>2009</v>
      </c>
      <c r="AK1521" s="385">
        <v>229</v>
      </c>
      <c r="AL1521" s="420">
        <f t="shared" si="622"/>
        <v>2009</v>
      </c>
      <c r="AM1521" s="432">
        <v>18</v>
      </c>
      <c r="AN1521" s="433">
        <v>45017</v>
      </c>
    </row>
    <row r="1522" spans="1:40" ht="42">
      <c r="A1522" s="393">
        <v>100</v>
      </c>
      <c r="B1522" s="394"/>
      <c r="C1522" s="395" t="s">
        <v>3809</v>
      </c>
      <c r="D1522" s="395"/>
      <c r="E1522" s="394"/>
      <c r="F1522" s="394"/>
      <c r="G1522" s="394"/>
      <c r="H1522" s="394"/>
      <c r="I1522" s="395"/>
      <c r="J1522" s="397"/>
      <c r="K1522" s="397"/>
      <c r="L1522" s="422"/>
      <c r="M1522" s="422"/>
      <c r="N1522" s="422"/>
      <c r="O1522" s="423"/>
      <c r="P1522" s="422"/>
      <c r="Q1522" s="422"/>
      <c r="R1522" s="425">
        <f>SUM(R1512:R1521)</f>
        <v>13241</v>
      </c>
      <c r="S1522" s="422"/>
      <c r="T1522" s="422"/>
      <c r="U1522" s="422"/>
      <c r="V1522" s="422"/>
      <c r="W1522" s="422"/>
      <c r="X1522" s="422"/>
      <c r="Y1522" s="422"/>
      <c r="Z1522" s="422"/>
      <c r="AA1522" s="422"/>
      <c r="AB1522" s="422"/>
      <c r="AC1522" s="422"/>
      <c r="AD1522" s="425" t="s">
        <v>2874</v>
      </c>
      <c r="AE1522" s="425"/>
      <c r="AF1522" s="422"/>
      <c r="AG1522" s="422"/>
      <c r="AH1522" s="422" t="str">
        <f t="shared" si="625"/>
        <v xml:space="preserve">  </v>
      </c>
      <c r="AI1522" s="423">
        <v>0</v>
      </c>
      <c r="AJ1522" s="435"/>
      <c r="AK1522" s="436"/>
      <c r="AL1522" s="423">
        <f t="shared" si="622"/>
        <v>0</v>
      </c>
      <c r="AM1522" s="435">
        <v>18</v>
      </c>
      <c r="AN1522" s="436">
        <v>45017</v>
      </c>
    </row>
    <row r="1523" spans="1:40" ht="20.399999999999999">
      <c r="A1523" s="384">
        <v>101</v>
      </c>
      <c r="B1523" s="385">
        <v>1009</v>
      </c>
      <c r="C1523" s="385"/>
      <c r="D1523" s="386" t="s">
        <v>35</v>
      </c>
      <c r="E1523" s="387">
        <v>44998</v>
      </c>
      <c r="F1523" s="385"/>
      <c r="G1523" s="385">
        <v>521</v>
      </c>
      <c r="H1523" s="388"/>
      <c r="I1523" s="404">
        <v>45042</v>
      </c>
      <c r="J1523" s="405">
        <v>3022</v>
      </c>
      <c r="K1523" s="386">
        <v>20490924150</v>
      </c>
      <c r="L1523" s="386" t="s">
        <v>3811</v>
      </c>
      <c r="M1523" s="224"/>
      <c r="N1523" s="385" t="s">
        <v>3812</v>
      </c>
      <c r="O1523" s="420" t="s">
        <v>2894</v>
      </c>
      <c r="P1523" s="385">
        <v>1</v>
      </c>
      <c r="Q1523" s="472">
        <v>11550</v>
      </c>
      <c r="R1523" s="421">
        <v>11550</v>
      </c>
      <c r="S1523" s="385" t="s">
        <v>1916</v>
      </c>
      <c r="T1523" s="385"/>
      <c r="U1523" s="419"/>
      <c r="V1523" s="419">
        <f t="shared" si="624"/>
        <v>11550</v>
      </c>
      <c r="W1523" s="385"/>
      <c r="X1523" s="385"/>
      <c r="Y1523" s="385"/>
      <c r="Z1523" s="385"/>
      <c r="AA1523" s="385"/>
      <c r="AB1523" s="385"/>
      <c r="AC1523" s="385"/>
      <c r="AD1523" s="385"/>
      <c r="AE1523" s="385"/>
      <c r="AF1523" s="385"/>
      <c r="AG1523" s="385"/>
      <c r="AH1523" s="419" t="str">
        <f>IF($S1523=AH$15,#REF!,"  ")</f>
        <v xml:space="preserve">  </v>
      </c>
      <c r="AI1523" s="385"/>
      <c r="AJ1523" s="420">
        <f>Q1523</f>
        <v>11550</v>
      </c>
      <c r="AK1523" s="385"/>
      <c r="AL1523" s="420">
        <f t="shared" si="622"/>
        <v>11550</v>
      </c>
      <c r="AM1523" s="432">
        <v>18</v>
      </c>
      <c r="AN1523" s="433">
        <v>45017</v>
      </c>
    </row>
    <row r="1524" spans="1:40" ht="40.799999999999997">
      <c r="A1524" s="384">
        <v>102</v>
      </c>
      <c r="B1524" s="385">
        <v>870</v>
      </c>
      <c r="C1524" s="385"/>
      <c r="D1524" s="386" t="s">
        <v>35</v>
      </c>
      <c r="E1524" s="387">
        <v>44993</v>
      </c>
      <c r="F1524" s="385"/>
      <c r="G1524" s="385">
        <v>433</v>
      </c>
      <c r="H1524" s="388"/>
      <c r="I1524" s="608">
        <v>45043</v>
      </c>
      <c r="J1524" s="405">
        <v>3058</v>
      </c>
      <c r="K1524" s="386">
        <v>10086056939</v>
      </c>
      <c r="L1524" s="386" t="s">
        <v>3814</v>
      </c>
      <c r="M1524" s="224"/>
      <c r="N1524" s="386" t="s">
        <v>3815</v>
      </c>
      <c r="O1524" s="420" t="s">
        <v>2894</v>
      </c>
      <c r="P1524" s="385">
        <v>1</v>
      </c>
      <c r="Q1524" s="472">
        <v>5000</v>
      </c>
      <c r="R1524" s="421">
        <v>5000</v>
      </c>
      <c r="S1524" s="385" t="s">
        <v>1916</v>
      </c>
      <c r="T1524" s="385"/>
      <c r="U1524" s="419"/>
      <c r="V1524" s="419">
        <f t="shared" si="624"/>
        <v>5000</v>
      </c>
      <c r="W1524" s="385"/>
      <c r="X1524" s="385"/>
      <c r="Y1524" s="385"/>
      <c r="Z1524" s="385"/>
      <c r="AA1524" s="385"/>
      <c r="AB1524" s="385"/>
      <c r="AC1524" s="385"/>
      <c r="AD1524" s="385"/>
      <c r="AE1524" s="385"/>
      <c r="AF1524" s="385"/>
      <c r="AG1524" s="385"/>
      <c r="AH1524" s="419" t="str">
        <f>IF($S1524=AH$15,#REF!,"  ")</f>
        <v xml:space="preserve">  </v>
      </c>
      <c r="AI1524" s="385"/>
      <c r="AJ1524" s="420">
        <f>Q1524</f>
        <v>5000</v>
      </c>
      <c r="AK1524" s="385"/>
      <c r="AL1524" s="420">
        <f t="shared" si="622"/>
        <v>5000</v>
      </c>
      <c r="AM1524" s="432">
        <v>18</v>
      </c>
      <c r="AN1524" s="433">
        <v>45017</v>
      </c>
    </row>
    <row r="1525" spans="1:40" ht="42">
      <c r="A1525" s="393">
        <v>103</v>
      </c>
      <c r="B1525" s="407"/>
      <c r="C1525" s="408" t="s">
        <v>3810</v>
      </c>
      <c r="D1525" s="409"/>
      <c r="E1525" s="410"/>
      <c r="F1525" s="407"/>
      <c r="G1525" s="407"/>
      <c r="H1525" s="411"/>
      <c r="I1525" s="409"/>
      <c r="J1525" s="412"/>
      <c r="K1525" s="409"/>
      <c r="L1525" s="409"/>
      <c r="M1525" s="216"/>
      <c r="N1525" s="409"/>
      <c r="O1525" s="407"/>
      <c r="P1525" s="407"/>
      <c r="Q1525" s="407"/>
      <c r="R1525" s="426">
        <f>SUM(R1523:R1524)</f>
        <v>16550</v>
      </c>
      <c r="S1525" s="407"/>
      <c r="T1525" s="407"/>
      <c r="U1525" s="407"/>
      <c r="V1525" s="407"/>
      <c r="W1525" s="407"/>
      <c r="X1525" s="407"/>
      <c r="Y1525" s="407"/>
      <c r="Z1525" s="407"/>
      <c r="AA1525" s="407"/>
      <c r="AB1525" s="407"/>
      <c r="AC1525" s="407"/>
      <c r="AD1525" s="407"/>
      <c r="AE1525" s="407"/>
      <c r="AF1525" s="407"/>
      <c r="AG1525" s="407"/>
      <c r="AH1525" s="407"/>
      <c r="AI1525" s="407"/>
      <c r="AJ1525" s="407"/>
      <c r="AK1525" s="407"/>
      <c r="AL1525" s="407"/>
      <c r="AM1525" s="435"/>
      <c r="AN1525" s="436">
        <v>45017</v>
      </c>
    </row>
    <row r="1526" spans="1:40" ht="42">
      <c r="A1526" s="384">
        <v>104</v>
      </c>
      <c r="B1526" s="385">
        <v>1632</v>
      </c>
      <c r="C1526" s="439" t="s">
        <v>3866</v>
      </c>
      <c r="D1526" s="386" t="s">
        <v>3819</v>
      </c>
      <c r="E1526" s="387">
        <v>45021</v>
      </c>
      <c r="F1526" s="385"/>
      <c r="G1526" s="385">
        <v>379</v>
      </c>
      <c r="H1526" s="403"/>
      <c r="I1526" s="406">
        <v>45061</v>
      </c>
      <c r="J1526" s="398">
        <v>3826</v>
      </c>
      <c r="K1526" s="386">
        <v>20534766352</v>
      </c>
      <c r="L1526" s="386" t="s">
        <v>3820</v>
      </c>
      <c r="M1526" s="216"/>
      <c r="N1526" s="386" t="s">
        <v>3821</v>
      </c>
      <c r="O1526" s="385" t="s">
        <v>68</v>
      </c>
      <c r="P1526" s="385">
        <v>6</v>
      </c>
      <c r="Q1526" s="385">
        <v>150</v>
      </c>
      <c r="R1526" s="420">
        <f>P1526*Q1526</f>
        <v>900</v>
      </c>
      <c r="S1526" s="473" t="s">
        <v>3733</v>
      </c>
      <c r="T1526" s="385"/>
      <c r="U1526" s="474"/>
      <c r="V1526" s="419" t="str">
        <f>IF($S1526=V$15,$R1526,"  ")</f>
        <v xml:space="preserve">  </v>
      </c>
      <c r="W1526" s="385"/>
      <c r="X1526" s="419">
        <f t="shared" ref="X1526:X1542" si="626">IF($S1526=X$15,$R1526,"  ")</f>
        <v>900</v>
      </c>
      <c r="Y1526" s="385"/>
      <c r="Z1526" s="385"/>
      <c r="AA1526" s="385"/>
      <c r="AB1526" s="385"/>
      <c r="AC1526" s="385"/>
      <c r="AD1526" s="385"/>
      <c r="AE1526" s="385"/>
      <c r="AF1526" s="385"/>
      <c r="AG1526" s="385"/>
      <c r="AH1526" s="385"/>
      <c r="AI1526" s="385"/>
      <c r="AJ1526" s="420">
        <f>X1526</f>
        <v>900</v>
      </c>
      <c r="AK1526" s="385"/>
      <c r="AL1526" s="420">
        <f t="shared" si="622"/>
        <v>900</v>
      </c>
      <c r="AM1526" s="432">
        <v>18</v>
      </c>
      <c r="AN1526" s="433">
        <v>45017</v>
      </c>
    </row>
    <row r="1527" spans="1:40" ht="40.799999999999997">
      <c r="A1527" s="384">
        <v>105</v>
      </c>
      <c r="B1527" s="385">
        <v>1531</v>
      </c>
      <c r="C1527" s="386" t="s">
        <v>3866</v>
      </c>
      <c r="D1527" s="386" t="s">
        <v>3503</v>
      </c>
      <c r="E1527" s="387">
        <v>45021</v>
      </c>
      <c r="F1527" s="385"/>
      <c r="G1527" s="385">
        <v>326</v>
      </c>
      <c r="H1527" s="385"/>
      <c r="I1527" s="406">
        <v>45061</v>
      </c>
      <c r="J1527" s="398">
        <v>3843</v>
      </c>
      <c r="K1527" s="386">
        <v>20609762803</v>
      </c>
      <c r="L1527" s="386" t="s">
        <v>3867</v>
      </c>
      <c r="M1527" s="216"/>
      <c r="N1527" s="386" t="s">
        <v>3853</v>
      </c>
      <c r="O1527" s="385" t="s">
        <v>68</v>
      </c>
      <c r="P1527" s="385">
        <v>12</v>
      </c>
      <c r="Q1527" s="385">
        <v>7.5</v>
      </c>
      <c r="R1527" s="420">
        <f t="shared" ref="R1527:R1542" si="627">P1527*Q1527</f>
        <v>90</v>
      </c>
      <c r="S1527" s="475" t="s">
        <v>3733</v>
      </c>
      <c r="T1527" s="385"/>
      <c r="U1527" s="474"/>
      <c r="V1527" s="385"/>
      <c r="W1527" s="385"/>
      <c r="X1527" s="419">
        <f t="shared" si="626"/>
        <v>90</v>
      </c>
      <c r="Y1527" s="385"/>
      <c r="Z1527" s="385"/>
      <c r="AA1527" s="385"/>
      <c r="AB1527" s="385"/>
      <c r="AC1527" s="385"/>
      <c r="AD1527" s="385"/>
      <c r="AE1527" s="385"/>
      <c r="AF1527" s="385"/>
      <c r="AG1527" s="385"/>
      <c r="AH1527" s="385"/>
      <c r="AI1527" s="385"/>
      <c r="AJ1527" s="420">
        <f t="shared" ref="AJ1527:AJ1542" si="628">X1527</f>
        <v>90</v>
      </c>
      <c r="AK1527" s="385"/>
      <c r="AL1527" s="420">
        <f t="shared" si="622"/>
        <v>90</v>
      </c>
      <c r="AM1527" s="432">
        <v>18</v>
      </c>
      <c r="AN1527" s="433">
        <v>45017</v>
      </c>
    </row>
    <row r="1528" spans="1:40" ht="40.799999999999997">
      <c r="A1528" s="384">
        <v>106</v>
      </c>
      <c r="B1528" s="385">
        <v>1531</v>
      </c>
      <c r="C1528" s="386" t="s">
        <v>3866</v>
      </c>
      <c r="D1528" s="386" t="s">
        <v>3503</v>
      </c>
      <c r="E1528" s="387">
        <v>45021</v>
      </c>
      <c r="F1528" s="385"/>
      <c r="G1528" s="385">
        <v>326</v>
      </c>
      <c r="H1528" s="385"/>
      <c r="I1528" s="406">
        <v>45061</v>
      </c>
      <c r="J1528" s="398">
        <v>3843</v>
      </c>
      <c r="K1528" s="386">
        <v>20609762803</v>
      </c>
      <c r="L1528" s="386" t="s">
        <v>3867</v>
      </c>
      <c r="M1528" s="216"/>
      <c r="N1528" s="386" t="s">
        <v>3854</v>
      </c>
      <c r="O1528" s="385" t="s">
        <v>3865</v>
      </c>
      <c r="P1528" s="385">
        <v>1</v>
      </c>
      <c r="Q1528" s="385">
        <v>48</v>
      </c>
      <c r="R1528" s="420">
        <f t="shared" si="627"/>
        <v>48</v>
      </c>
      <c r="S1528" s="475" t="s">
        <v>3733</v>
      </c>
      <c r="T1528" s="385"/>
      <c r="U1528" s="474"/>
      <c r="V1528" s="385"/>
      <c r="W1528" s="385"/>
      <c r="X1528" s="419">
        <f t="shared" si="626"/>
        <v>48</v>
      </c>
      <c r="Y1528" s="385"/>
      <c r="Z1528" s="385"/>
      <c r="AA1528" s="385"/>
      <c r="AB1528" s="385"/>
      <c r="AC1528" s="385"/>
      <c r="AD1528" s="385"/>
      <c r="AE1528" s="385"/>
      <c r="AF1528" s="385"/>
      <c r="AG1528" s="385"/>
      <c r="AH1528" s="385"/>
      <c r="AI1528" s="385"/>
      <c r="AJ1528" s="420">
        <f t="shared" si="628"/>
        <v>48</v>
      </c>
      <c r="AK1528" s="385"/>
      <c r="AL1528" s="420">
        <f t="shared" si="622"/>
        <v>48</v>
      </c>
      <c r="AM1528" s="432">
        <v>18</v>
      </c>
      <c r="AN1528" s="433">
        <v>45017</v>
      </c>
    </row>
    <row r="1529" spans="1:40" ht="40.799999999999997">
      <c r="A1529" s="384">
        <v>107</v>
      </c>
      <c r="B1529" s="385">
        <v>1531</v>
      </c>
      <c r="C1529" s="386" t="s">
        <v>3866</v>
      </c>
      <c r="D1529" s="386" t="s">
        <v>3503</v>
      </c>
      <c r="E1529" s="387">
        <v>45021</v>
      </c>
      <c r="F1529" s="385"/>
      <c r="G1529" s="385">
        <v>326</v>
      </c>
      <c r="H1529" s="385"/>
      <c r="I1529" s="406">
        <v>45061</v>
      </c>
      <c r="J1529" s="398">
        <v>3843</v>
      </c>
      <c r="K1529" s="386">
        <v>20609762803</v>
      </c>
      <c r="L1529" s="386" t="s">
        <v>3867</v>
      </c>
      <c r="M1529" s="216"/>
      <c r="N1529" s="386" t="s">
        <v>3760</v>
      </c>
      <c r="O1529" s="385" t="s">
        <v>2348</v>
      </c>
      <c r="P1529" s="385">
        <v>2</v>
      </c>
      <c r="Q1529" s="385">
        <v>37.5</v>
      </c>
      <c r="R1529" s="420">
        <f t="shared" si="627"/>
        <v>75</v>
      </c>
      <c r="S1529" s="475" t="s">
        <v>3733</v>
      </c>
      <c r="T1529" s="385"/>
      <c r="U1529" s="474"/>
      <c r="V1529" s="385"/>
      <c r="W1529" s="385"/>
      <c r="X1529" s="419">
        <f t="shared" si="626"/>
        <v>75</v>
      </c>
      <c r="Y1529" s="385"/>
      <c r="Z1529" s="385"/>
      <c r="AA1529" s="385"/>
      <c r="AB1529" s="385"/>
      <c r="AC1529" s="385"/>
      <c r="AD1529" s="385"/>
      <c r="AE1529" s="385"/>
      <c r="AF1529" s="385"/>
      <c r="AG1529" s="385"/>
      <c r="AH1529" s="385"/>
      <c r="AI1529" s="385"/>
      <c r="AJ1529" s="420">
        <f t="shared" si="628"/>
        <v>75</v>
      </c>
      <c r="AK1529" s="385"/>
      <c r="AL1529" s="420">
        <f t="shared" si="622"/>
        <v>75</v>
      </c>
      <c r="AM1529" s="432">
        <v>18</v>
      </c>
      <c r="AN1529" s="433">
        <v>45017</v>
      </c>
    </row>
    <row r="1530" spans="1:40" ht="40.799999999999997">
      <c r="A1530" s="384">
        <v>108</v>
      </c>
      <c r="B1530" s="385">
        <v>1531</v>
      </c>
      <c r="C1530" s="386" t="s">
        <v>3866</v>
      </c>
      <c r="D1530" s="386" t="s">
        <v>3503</v>
      </c>
      <c r="E1530" s="387">
        <v>45021</v>
      </c>
      <c r="F1530" s="385"/>
      <c r="G1530" s="385">
        <v>326</v>
      </c>
      <c r="H1530" s="385"/>
      <c r="I1530" s="406">
        <v>45061</v>
      </c>
      <c r="J1530" s="398">
        <v>3843</v>
      </c>
      <c r="K1530" s="386">
        <v>20609762803</v>
      </c>
      <c r="L1530" s="386" t="s">
        <v>3867</v>
      </c>
      <c r="M1530" s="216"/>
      <c r="N1530" s="386" t="s">
        <v>3855</v>
      </c>
      <c r="O1530" s="385" t="s">
        <v>68</v>
      </c>
      <c r="P1530" s="385">
        <v>12</v>
      </c>
      <c r="Q1530" s="385">
        <v>3.5</v>
      </c>
      <c r="R1530" s="420">
        <f t="shared" si="627"/>
        <v>42</v>
      </c>
      <c r="S1530" s="475" t="s">
        <v>3733</v>
      </c>
      <c r="T1530" s="385"/>
      <c r="U1530" s="474"/>
      <c r="V1530" s="385"/>
      <c r="W1530" s="385"/>
      <c r="X1530" s="419">
        <f t="shared" si="626"/>
        <v>42</v>
      </c>
      <c r="Y1530" s="385"/>
      <c r="Z1530" s="385"/>
      <c r="AA1530" s="385"/>
      <c r="AB1530" s="385"/>
      <c r="AC1530" s="385"/>
      <c r="AD1530" s="385"/>
      <c r="AE1530" s="385"/>
      <c r="AF1530" s="385"/>
      <c r="AG1530" s="385"/>
      <c r="AH1530" s="385"/>
      <c r="AI1530" s="385"/>
      <c r="AJ1530" s="420">
        <f t="shared" si="628"/>
        <v>42</v>
      </c>
      <c r="AK1530" s="385"/>
      <c r="AL1530" s="420">
        <f t="shared" si="622"/>
        <v>42</v>
      </c>
      <c r="AM1530" s="432">
        <v>18</v>
      </c>
      <c r="AN1530" s="433">
        <v>45017</v>
      </c>
    </row>
    <row r="1531" spans="1:40" ht="40.799999999999997">
      <c r="A1531" s="384">
        <v>109</v>
      </c>
      <c r="B1531" s="385">
        <v>1531</v>
      </c>
      <c r="C1531" s="386" t="s">
        <v>3866</v>
      </c>
      <c r="D1531" s="386" t="s">
        <v>3503</v>
      </c>
      <c r="E1531" s="387">
        <v>45021</v>
      </c>
      <c r="F1531" s="385"/>
      <c r="G1531" s="385">
        <v>326</v>
      </c>
      <c r="H1531" s="385"/>
      <c r="I1531" s="406">
        <v>45061</v>
      </c>
      <c r="J1531" s="398">
        <v>3843</v>
      </c>
      <c r="K1531" s="386">
        <v>20609762803</v>
      </c>
      <c r="L1531" s="386" t="s">
        <v>3867</v>
      </c>
      <c r="M1531" s="216"/>
      <c r="N1531" s="386" t="s">
        <v>3856</v>
      </c>
      <c r="O1531" s="385" t="s">
        <v>68</v>
      </c>
      <c r="P1531" s="385">
        <v>2</v>
      </c>
      <c r="Q1531" s="385">
        <v>37</v>
      </c>
      <c r="R1531" s="420">
        <f t="shared" si="627"/>
        <v>74</v>
      </c>
      <c r="S1531" s="475" t="s">
        <v>3733</v>
      </c>
      <c r="T1531" s="385"/>
      <c r="U1531" s="474"/>
      <c r="V1531" s="385"/>
      <c r="W1531" s="385"/>
      <c r="X1531" s="419">
        <f t="shared" si="626"/>
        <v>74</v>
      </c>
      <c r="Y1531" s="385"/>
      <c r="Z1531" s="385"/>
      <c r="AA1531" s="385"/>
      <c r="AB1531" s="385"/>
      <c r="AC1531" s="385"/>
      <c r="AD1531" s="385"/>
      <c r="AE1531" s="385"/>
      <c r="AF1531" s="385"/>
      <c r="AG1531" s="385"/>
      <c r="AH1531" s="385"/>
      <c r="AI1531" s="385"/>
      <c r="AJ1531" s="420">
        <f t="shared" si="628"/>
        <v>74</v>
      </c>
      <c r="AK1531" s="385"/>
      <c r="AL1531" s="420">
        <f t="shared" si="622"/>
        <v>74</v>
      </c>
      <c r="AM1531" s="432">
        <v>18</v>
      </c>
      <c r="AN1531" s="433">
        <v>45017</v>
      </c>
    </row>
    <row r="1532" spans="1:40" ht="40.799999999999997">
      <c r="A1532" s="384">
        <v>110</v>
      </c>
      <c r="B1532" s="385">
        <v>1531</v>
      </c>
      <c r="C1532" s="386" t="s">
        <v>3866</v>
      </c>
      <c r="D1532" s="386" t="s">
        <v>3503</v>
      </c>
      <c r="E1532" s="387">
        <v>45021</v>
      </c>
      <c r="F1532" s="385"/>
      <c r="G1532" s="385">
        <v>326</v>
      </c>
      <c r="H1532" s="385"/>
      <c r="I1532" s="406">
        <v>45061</v>
      </c>
      <c r="J1532" s="398">
        <v>3843</v>
      </c>
      <c r="K1532" s="386">
        <v>20609762803</v>
      </c>
      <c r="L1532" s="386" t="s">
        <v>3867</v>
      </c>
      <c r="M1532" s="216"/>
      <c r="N1532" s="386" t="s">
        <v>3857</v>
      </c>
      <c r="O1532" s="385" t="s">
        <v>1901</v>
      </c>
      <c r="P1532" s="385">
        <v>2</v>
      </c>
      <c r="Q1532" s="385">
        <v>25</v>
      </c>
      <c r="R1532" s="420">
        <f t="shared" si="627"/>
        <v>50</v>
      </c>
      <c r="S1532" s="475" t="s">
        <v>3733</v>
      </c>
      <c r="T1532" s="385"/>
      <c r="U1532" s="474"/>
      <c r="V1532" s="385"/>
      <c r="W1532" s="385"/>
      <c r="X1532" s="419">
        <f t="shared" si="626"/>
        <v>50</v>
      </c>
      <c r="Y1532" s="385"/>
      <c r="Z1532" s="385"/>
      <c r="AA1532" s="385"/>
      <c r="AB1532" s="385"/>
      <c r="AC1532" s="385"/>
      <c r="AD1532" s="385"/>
      <c r="AE1532" s="385"/>
      <c r="AF1532" s="385"/>
      <c r="AG1532" s="385"/>
      <c r="AH1532" s="385"/>
      <c r="AI1532" s="385"/>
      <c r="AJ1532" s="420">
        <f t="shared" si="628"/>
        <v>50</v>
      </c>
      <c r="AK1532" s="385"/>
      <c r="AL1532" s="420">
        <f t="shared" si="622"/>
        <v>50</v>
      </c>
      <c r="AM1532" s="432">
        <v>18</v>
      </c>
      <c r="AN1532" s="433">
        <v>45017</v>
      </c>
    </row>
    <row r="1533" spans="1:40" ht="40.799999999999997">
      <c r="A1533" s="384">
        <v>111</v>
      </c>
      <c r="B1533" s="385">
        <v>1531</v>
      </c>
      <c r="C1533" s="386" t="s">
        <v>3866</v>
      </c>
      <c r="D1533" s="386" t="s">
        <v>3503</v>
      </c>
      <c r="E1533" s="387">
        <v>45021</v>
      </c>
      <c r="F1533" s="385"/>
      <c r="G1533" s="385">
        <v>326</v>
      </c>
      <c r="H1533" s="385"/>
      <c r="I1533" s="406">
        <v>45061</v>
      </c>
      <c r="J1533" s="398">
        <v>3843</v>
      </c>
      <c r="K1533" s="386">
        <v>20609762803</v>
      </c>
      <c r="L1533" s="386" t="s">
        <v>3867</v>
      </c>
      <c r="M1533" s="216"/>
      <c r="N1533" s="386" t="s">
        <v>3858</v>
      </c>
      <c r="O1533" s="385" t="s">
        <v>68</v>
      </c>
      <c r="P1533" s="385">
        <v>10</v>
      </c>
      <c r="Q1533" s="385">
        <v>5.5</v>
      </c>
      <c r="R1533" s="420">
        <f t="shared" si="627"/>
        <v>55</v>
      </c>
      <c r="S1533" s="475" t="s">
        <v>3733</v>
      </c>
      <c r="T1533" s="385"/>
      <c r="U1533" s="474"/>
      <c r="V1533" s="385"/>
      <c r="W1533" s="385"/>
      <c r="X1533" s="419">
        <f t="shared" si="626"/>
        <v>55</v>
      </c>
      <c r="Y1533" s="385"/>
      <c r="Z1533" s="385"/>
      <c r="AA1533" s="385"/>
      <c r="AB1533" s="385"/>
      <c r="AC1533" s="385"/>
      <c r="AD1533" s="385"/>
      <c r="AE1533" s="385"/>
      <c r="AF1533" s="385"/>
      <c r="AG1533" s="385"/>
      <c r="AH1533" s="385"/>
      <c r="AI1533" s="385"/>
      <c r="AJ1533" s="420">
        <f t="shared" si="628"/>
        <v>55</v>
      </c>
      <c r="AK1533" s="385"/>
      <c r="AL1533" s="420">
        <f t="shared" si="622"/>
        <v>55</v>
      </c>
      <c r="AM1533" s="432">
        <v>18</v>
      </c>
      <c r="AN1533" s="433">
        <v>45017</v>
      </c>
    </row>
    <row r="1534" spans="1:40" ht="40.799999999999997">
      <c r="A1534" s="384">
        <v>112</v>
      </c>
      <c r="B1534" s="385">
        <v>1531</v>
      </c>
      <c r="C1534" s="386" t="s">
        <v>3866</v>
      </c>
      <c r="D1534" s="386" t="s">
        <v>3503</v>
      </c>
      <c r="E1534" s="387">
        <v>45021</v>
      </c>
      <c r="F1534" s="385"/>
      <c r="G1534" s="385">
        <v>326</v>
      </c>
      <c r="H1534" s="385"/>
      <c r="I1534" s="406">
        <v>45061</v>
      </c>
      <c r="J1534" s="398">
        <v>3843</v>
      </c>
      <c r="K1534" s="386">
        <v>20609762803</v>
      </c>
      <c r="L1534" s="386" t="s">
        <v>3867</v>
      </c>
      <c r="M1534" s="216"/>
      <c r="N1534" s="386" t="s">
        <v>3859</v>
      </c>
      <c r="O1534" s="385" t="s">
        <v>68</v>
      </c>
      <c r="P1534" s="385">
        <v>5</v>
      </c>
      <c r="Q1534" s="385">
        <v>4</v>
      </c>
      <c r="R1534" s="420">
        <f t="shared" si="627"/>
        <v>20</v>
      </c>
      <c r="S1534" s="475" t="s">
        <v>3733</v>
      </c>
      <c r="T1534" s="385"/>
      <c r="U1534" s="474"/>
      <c r="V1534" s="385"/>
      <c r="W1534" s="385"/>
      <c r="X1534" s="419">
        <f t="shared" si="626"/>
        <v>20</v>
      </c>
      <c r="Y1534" s="385"/>
      <c r="Z1534" s="385"/>
      <c r="AA1534" s="385"/>
      <c r="AB1534" s="385"/>
      <c r="AC1534" s="385"/>
      <c r="AD1534" s="385"/>
      <c r="AE1534" s="385"/>
      <c r="AF1534" s="385"/>
      <c r="AG1534" s="385"/>
      <c r="AH1534" s="385"/>
      <c r="AI1534" s="385"/>
      <c r="AJ1534" s="420">
        <f t="shared" si="628"/>
        <v>20</v>
      </c>
      <c r="AK1534" s="385"/>
      <c r="AL1534" s="420">
        <f t="shared" si="622"/>
        <v>20</v>
      </c>
      <c r="AM1534" s="432">
        <v>18</v>
      </c>
      <c r="AN1534" s="433">
        <v>45017</v>
      </c>
    </row>
    <row r="1535" spans="1:40" ht="40.799999999999997">
      <c r="A1535" s="384">
        <v>113</v>
      </c>
      <c r="B1535" s="385">
        <v>1531</v>
      </c>
      <c r="C1535" s="386" t="s">
        <v>3866</v>
      </c>
      <c r="D1535" s="386" t="s">
        <v>3503</v>
      </c>
      <c r="E1535" s="387">
        <v>45021</v>
      </c>
      <c r="F1535" s="385"/>
      <c r="G1535" s="385">
        <v>326</v>
      </c>
      <c r="H1535" s="385"/>
      <c r="I1535" s="406">
        <v>45061</v>
      </c>
      <c r="J1535" s="398">
        <v>3843</v>
      </c>
      <c r="K1535" s="386">
        <v>20609762803</v>
      </c>
      <c r="L1535" s="386" t="s">
        <v>3867</v>
      </c>
      <c r="M1535" s="216"/>
      <c r="N1535" s="386" t="s">
        <v>3860</v>
      </c>
      <c r="O1535" s="385" t="s">
        <v>68</v>
      </c>
      <c r="P1535" s="385">
        <v>5</v>
      </c>
      <c r="Q1535" s="385">
        <v>4</v>
      </c>
      <c r="R1535" s="420">
        <f t="shared" si="627"/>
        <v>20</v>
      </c>
      <c r="S1535" s="475" t="s">
        <v>3733</v>
      </c>
      <c r="T1535" s="385"/>
      <c r="U1535" s="474"/>
      <c r="V1535" s="385"/>
      <c r="W1535" s="385"/>
      <c r="X1535" s="419">
        <f t="shared" si="626"/>
        <v>20</v>
      </c>
      <c r="Y1535" s="385"/>
      <c r="Z1535" s="385"/>
      <c r="AA1535" s="385"/>
      <c r="AB1535" s="385"/>
      <c r="AC1535" s="385"/>
      <c r="AD1535" s="385"/>
      <c r="AE1535" s="385"/>
      <c r="AF1535" s="385"/>
      <c r="AG1535" s="385"/>
      <c r="AH1535" s="385"/>
      <c r="AI1535" s="385"/>
      <c r="AJ1535" s="420">
        <f t="shared" si="628"/>
        <v>20</v>
      </c>
      <c r="AK1535" s="385"/>
      <c r="AL1535" s="420">
        <f t="shared" si="622"/>
        <v>20</v>
      </c>
      <c r="AM1535" s="432">
        <v>18</v>
      </c>
      <c r="AN1535" s="433">
        <v>45017</v>
      </c>
    </row>
    <row r="1536" spans="1:40" ht="40.799999999999997">
      <c r="A1536" s="384">
        <v>114</v>
      </c>
      <c r="B1536" s="385">
        <v>1531</v>
      </c>
      <c r="C1536" s="386" t="s">
        <v>3866</v>
      </c>
      <c r="D1536" s="386" t="s">
        <v>3503</v>
      </c>
      <c r="E1536" s="387">
        <v>45021</v>
      </c>
      <c r="F1536" s="385"/>
      <c r="G1536" s="385">
        <v>326</v>
      </c>
      <c r="H1536" s="385"/>
      <c r="I1536" s="406">
        <v>45061</v>
      </c>
      <c r="J1536" s="398">
        <v>3843</v>
      </c>
      <c r="K1536" s="386">
        <v>20609762803</v>
      </c>
      <c r="L1536" s="386" t="s">
        <v>3867</v>
      </c>
      <c r="M1536" s="216"/>
      <c r="N1536" s="386" t="s">
        <v>3861</v>
      </c>
      <c r="O1536" s="385" t="s">
        <v>68</v>
      </c>
      <c r="P1536" s="385">
        <v>3</v>
      </c>
      <c r="Q1536" s="385">
        <v>4</v>
      </c>
      <c r="R1536" s="420">
        <f t="shared" si="627"/>
        <v>12</v>
      </c>
      <c r="S1536" s="475" t="s">
        <v>3733</v>
      </c>
      <c r="T1536" s="385"/>
      <c r="U1536" s="474"/>
      <c r="V1536" s="385"/>
      <c r="W1536" s="385"/>
      <c r="X1536" s="419">
        <f t="shared" si="626"/>
        <v>12</v>
      </c>
      <c r="Y1536" s="385"/>
      <c r="Z1536" s="385"/>
      <c r="AA1536" s="385"/>
      <c r="AB1536" s="385"/>
      <c r="AC1536" s="385"/>
      <c r="AD1536" s="385"/>
      <c r="AE1536" s="385"/>
      <c r="AF1536" s="385"/>
      <c r="AG1536" s="385"/>
      <c r="AH1536" s="385"/>
      <c r="AI1536" s="385"/>
      <c r="AJ1536" s="420">
        <f t="shared" si="628"/>
        <v>12</v>
      </c>
      <c r="AK1536" s="385"/>
      <c r="AL1536" s="420">
        <f t="shared" si="622"/>
        <v>12</v>
      </c>
      <c r="AM1536" s="432">
        <v>18</v>
      </c>
      <c r="AN1536" s="433">
        <v>45017</v>
      </c>
    </row>
    <row r="1537" spans="1:40" ht="40.799999999999997">
      <c r="A1537" s="384">
        <v>115</v>
      </c>
      <c r="B1537" s="385">
        <v>1531</v>
      </c>
      <c r="C1537" s="386" t="s">
        <v>3866</v>
      </c>
      <c r="D1537" s="386" t="s">
        <v>3503</v>
      </c>
      <c r="E1537" s="387">
        <v>45021</v>
      </c>
      <c r="F1537" s="385"/>
      <c r="G1537" s="385">
        <v>326</v>
      </c>
      <c r="H1537" s="385"/>
      <c r="I1537" s="406">
        <v>45061</v>
      </c>
      <c r="J1537" s="398">
        <v>3843</v>
      </c>
      <c r="K1537" s="386">
        <v>20609762803</v>
      </c>
      <c r="L1537" s="386" t="s">
        <v>3867</v>
      </c>
      <c r="M1537" s="216"/>
      <c r="N1537" s="386" t="s">
        <v>3862</v>
      </c>
      <c r="O1537" s="385" t="s">
        <v>68</v>
      </c>
      <c r="P1537" s="385">
        <v>3</v>
      </c>
      <c r="Q1537" s="385">
        <v>4</v>
      </c>
      <c r="R1537" s="420">
        <f t="shared" si="627"/>
        <v>12</v>
      </c>
      <c r="S1537" s="475" t="s">
        <v>3733</v>
      </c>
      <c r="T1537" s="385"/>
      <c r="U1537" s="474"/>
      <c r="V1537" s="385"/>
      <c r="W1537" s="385"/>
      <c r="X1537" s="419">
        <f t="shared" si="626"/>
        <v>12</v>
      </c>
      <c r="Y1537" s="385"/>
      <c r="Z1537" s="385"/>
      <c r="AA1537" s="385"/>
      <c r="AB1537" s="385"/>
      <c r="AC1537" s="385"/>
      <c r="AD1537" s="385"/>
      <c r="AE1537" s="385"/>
      <c r="AF1537" s="385"/>
      <c r="AG1537" s="385"/>
      <c r="AH1537" s="385"/>
      <c r="AI1537" s="385"/>
      <c r="AJ1537" s="420">
        <f t="shared" si="628"/>
        <v>12</v>
      </c>
      <c r="AK1537" s="385"/>
      <c r="AL1537" s="420">
        <f t="shared" si="622"/>
        <v>12</v>
      </c>
      <c r="AM1537" s="432">
        <v>18</v>
      </c>
      <c r="AN1537" s="433">
        <v>45017</v>
      </c>
    </row>
    <row r="1538" spans="1:40" ht="40.799999999999997">
      <c r="A1538" s="384">
        <v>116</v>
      </c>
      <c r="B1538" s="385">
        <v>1531</v>
      </c>
      <c r="C1538" s="386" t="s">
        <v>3866</v>
      </c>
      <c r="D1538" s="386" t="s">
        <v>3503</v>
      </c>
      <c r="E1538" s="387">
        <v>45021</v>
      </c>
      <c r="F1538" s="385"/>
      <c r="G1538" s="385">
        <v>326</v>
      </c>
      <c r="H1538" s="385"/>
      <c r="I1538" s="406">
        <v>45061</v>
      </c>
      <c r="J1538" s="398">
        <v>3843</v>
      </c>
      <c r="K1538" s="386">
        <v>20609762803</v>
      </c>
      <c r="L1538" s="386" t="s">
        <v>3867</v>
      </c>
      <c r="M1538" s="216"/>
      <c r="N1538" s="386" t="s">
        <v>3863</v>
      </c>
      <c r="O1538" s="385" t="s">
        <v>68</v>
      </c>
      <c r="P1538" s="385">
        <v>4</v>
      </c>
      <c r="Q1538" s="385">
        <v>4</v>
      </c>
      <c r="R1538" s="420">
        <f t="shared" si="627"/>
        <v>16</v>
      </c>
      <c r="S1538" s="475" t="s">
        <v>3733</v>
      </c>
      <c r="T1538" s="385"/>
      <c r="U1538" s="474"/>
      <c r="V1538" s="385"/>
      <c r="W1538" s="385"/>
      <c r="X1538" s="419">
        <f t="shared" si="626"/>
        <v>16</v>
      </c>
      <c r="Y1538" s="385"/>
      <c r="Z1538" s="385"/>
      <c r="AA1538" s="385"/>
      <c r="AB1538" s="385"/>
      <c r="AC1538" s="385"/>
      <c r="AD1538" s="385"/>
      <c r="AE1538" s="385"/>
      <c r="AF1538" s="385"/>
      <c r="AG1538" s="385"/>
      <c r="AH1538" s="385"/>
      <c r="AI1538" s="385"/>
      <c r="AJ1538" s="420">
        <f t="shared" si="628"/>
        <v>16</v>
      </c>
      <c r="AK1538" s="385"/>
      <c r="AL1538" s="420">
        <f t="shared" si="622"/>
        <v>16</v>
      </c>
      <c r="AM1538" s="432">
        <v>18</v>
      </c>
      <c r="AN1538" s="433">
        <v>45017</v>
      </c>
    </row>
    <row r="1539" spans="1:40" ht="40.799999999999997">
      <c r="A1539" s="384">
        <v>117</v>
      </c>
      <c r="B1539" s="385">
        <v>1531</v>
      </c>
      <c r="C1539" s="386" t="s">
        <v>3866</v>
      </c>
      <c r="D1539" s="386" t="s">
        <v>3503</v>
      </c>
      <c r="E1539" s="387">
        <v>45021</v>
      </c>
      <c r="F1539" s="385"/>
      <c r="G1539" s="385">
        <v>326</v>
      </c>
      <c r="H1539" s="385"/>
      <c r="I1539" s="406">
        <v>45061</v>
      </c>
      <c r="J1539" s="398">
        <v>3843</v>
      </c>
      <c r="K1539" s="386">
        <v>20609762803</v>
      </c>
      <c r="L1539" s="386" t="s">
        <v>3867</v>
      </c>
      <c r="M1539" s="216"/>
      <c r="N1539" s="386" t="s">
        <v>3864</v>
      </c>
      <c r="O1539" s="385" t="s">
        <v>68</v>
      </c>
      <c r="P1539" s="385">
        <v>2</v>
      </c>
      <c r="Q1539" s="385">
        <v>10</v>
      </c>
      <c r="R1539" s="420">
        <f t="shared" si="627"/>
        <v>20</v>
      </c>
      <c r="S1539" s="475" t="s">
        <v>3733</v>
      </c>
      <c r="T1539" s="385"/>
      <c r="U1539" s="474"/>
      <c r="V1539" s="385"/>
      <c r="W1539" s="385"/>
      <c r="X1539" s="419">
        <f t="shared" si="626"/>
        <v>20</v>
      </c>
      <c r="Y1539" s="385"/>
      <c r="Z1539" s="385"/>
      <c r="AA1539" s="385"/>
      <c r="AB1539" s="385"/>
      <c r="AC1539" s="385"/>
      <c r="AD1539" s="385"/>
      <c r="AE1539" s="385"/>
      <c r="AF1539" s="385"/>
      <c r="AG1539" s="385"/>
      <c r="AH1539" s="385"/>
      <c r="AI1539" s="385"/>
      <c r="AJ1539" s="420">
        <f t="shared" si="628"/>
        <v>20</v>
      </c>
      <c r="AK1539" s="385"/>
      <c r="AL1539" s="420">
        <f t="shared" si="622"/>
        <v>20</v>
      </c>
      <c r="AM1539" s="432">
        <v>18</v>
      </c>
      <c r="AN1539" s="433">
        <v>45017</v>
      </c>
    </row>
    <row r="1540" spans="1:40" ht="40.799999999999997">
      <c r="A1540" s="384">
        <v>118</v>
      </c>
      <c r="B1540" s="385">
        <v>1562</v>
      </c>
      <c r="C1540" s="386" t="s">
        <v>3866</v>
      </c>
      <c r="D1540" s="386" t="s">
        <v>3819</v>
      </c>
      <c r="E1540" s="387">
        <v>45026</v>
      </c>
      <c r="F1540" s="385"/>
      <c r="G1540" s="385">
        <v>339</v>
      </c>
      <c r="H1540" s="403"/>
      <c r="I1540" s="406">
        <v>45054</v>
      </c>
      <c r="J1540" s="398">
        <v>3445</v>
      </c>
      <c r="K1540" s="386">
        <v>20601006562</v>
      </c>
      <c r="L1540" s="386" t="s">
        <v>3868</v>
      </c>
      <c r="M1540" s="216"/>
      <c r="N1540" s="386" t="s">
        <v>3869</v>
      </c>
      <c r="O1540" s="385" t="s">
        <v>68</v>
      </c>
      <c r="P1540" s="385">
        <v>3</v>
      </c>
      <c r="Q1540" s="385">
        <v>62</v>
      </c>
      <c r="R1540" s="420">
        <f t="shared" si="627"/>
        <v>186</v>
      </c>
      <c r="S1540" s="475" t="s">
        <v>3733</v>
      </c>
      <c r="T1540" s="385"/>
      <c r="U1540" s="474"/>
      <c r="V1540" s="385"/>
      <c r="W1540" s="385"/>
      <c r="X1540" s="419">
        <f t="shared" si="626"/>
        <v>186</v>
      </c>
      <c r="Y1540" s="385"/>
      <c r="Z1540" s="385"/>
      <c r="AA1540" s="385"/>
      <c r="AB1540" s="385"/>
      <c r="AC1540" s="385"/>
      <c r="AD1540" s="385"/>
      <c r="AE1540" s="385"/>
      <c r="AF1540" s="385"/>
      <c r="AG1540" s="385"/>
      <c r="AH1540" s="385"/>
      <c r="AI1540" s="385"/>
      <c r="AJ1540" s="420">
        <f t="shared" si="628"/>
        <v>186</v>
      </c>
      <c r="AK1540" s="385"/>
      <c r="AL1540" s="420">
        <f t="shared" si="622"/>
        <v>186</v>
      </c>
      <c r="AM1540" s="432">
        <v>18</v>
      </c>
      <c r="AN1540" s="433">
        <v>45017</v>
      </c>
    </row>
    <row r="1541" spans="1:40" ht="40.799999999999997">
      <c r="A1541" s="384">
        <v>119</v>
      </c>
      <c r="B1541" s="385">
        <v>1532</v>
      </c>
      <c r="C1541" s="386" t="s">
        <v>3866</v>
      </c>
      <c r="D1541" s="386" t="s">
        <v>3503</v>
      </c>
      <c r="E1541" s="387">
        <v>45021</v>
      </c>
      <c r="F1541" s="385"/>
      <c r="G1541" s="385">
        <v>328</v>
      </c>
      <c r="H1541" s="403"/>
      <c r="I1541" s="608">
        <v>45043</v>
      </c>
      <c r="J1541" s="398">
        <v>3004</v>
      </c>
      <c r="K1541" s="386">
        <v>20609762803</v>
      </c>
      <c r="L1541" s="386" t="s">
        <v>3867</v>
      </c>
      <c r="M1541" s="216"/>
      <c r="N1541" s="386" t="s">
        <v>3870</v>
      </c>
      <c r="O1541" s="385" t="s">
        <v>3871</v>
      </c>
      <c r="P1541" s="385">
        <v>8</v>
      </c>
      <c r="Q1541" s="385">
        <v>20.95</v>
      </c>
      <c r="R1541" s="420">
        <f t="shared" si="627"/>
        <v>167.6</v>
      </c>
      <c r="S1541" s="475" t="s">
        <v>3733</v>
      </c>
      <c r="T1541" s="385"/>
      <c r="U1541" s="474"/>
      <c r="V1541" s="385"/>
      <c r="W1541" s="385"/>
      <c r="X1541" s="419">
        <f t="shared" si="626"/>
        <v>167.6</v>
      </c>
      <c r="Y1541" s="385"/>
      <c r="Z1541" s="385"/>
      <c r="AA1541" s="385"/>
      <c r="AB1541" s="385"/>
      <c r="AC1541" s="385"/>
      <c r="AD1541" s="385"/>
      <c r="AE1541" s="385"/>
      <c r="AF1541" s="385"/>
      <c r="AG1541" s="385"/>
      <c r="AH1541" s="385"/>
      <c r="AI1541" s="385"/>
      <c r="AJ1541" s="420">
        <f t="shared" si="628"/>
        <v>167.6</v>
      </c>
      <c r="AK1541" s="385"/>
      <c r="AL1541" s="420">
        <f t="shared" si="622"/>
        <v>167.6</v>
      </c>
      <c r="AM1541" s="432">
        <v>18</v>
      </c>
      <c r="AN1541" s="433">
        <v>45017</v>
      </c>
    </row>
    <row r="1542" spans="1:40" ht="102">
      <c r="A1542" s="384">
        <v>120</v>
      </c>
      <c r="B1542" s="385">
        <v>1532</v>
      </c>
      <c r="C1542" s="386" t="s">
        <v>3866</v>
      </c>
      <c r="D1542" s="386" t="s">
        <v>3503</v>
      </c>
      <c r="E1542" s="387">
        <v>45021</v>
      </c>
      <c r="F1542" s="385"/>
      <c r="G1542" s="385">
        <v>328</v>
      </c>
      <c r="H1542" s="403"/>
      <c r="I1542" s="608">
        <v>45043</v>
      </c>
      <c r="J1542" s="398">
        <v>3004</v>
      </c>
      <c r="K1542" s="386">
        <v>20609762803</v>
      </c>
      <c r="L1542" s="386" t="s">
        <v>3867</v>
      </c>
      <c r="M1542" s="386" t="s">
        <v>3870</v>
      </c>
      <c r="N1542" s="386" t="s">
        <v>3872</v>
      </c>
      <c r="O1542" s="385" t="s">
        <v>64</v>
      </c>
      <c r="P1542" s="385">
        <v>1</v>
      </c>
      <c r="Q1542" s="385">
        <v>74</v>
      </c>
      <c r="R1542" s="420">
        <f t="shared" si="627"/>
        <v>74</v>
      </c>
      <c r="S1542" s="475" t="s">
        <v>3733</v>
      </c>
      <c r="T1542" s="385"/>
      <c r="U1542" s="474"/>
      <c r="V1542" s="385"/>
      <c r="W1542" s="385"/>
      <c r="X1542" s="419">
        <f t="shared" si="626"/>
        <v>74</v>
      </c>
      <c r="Y1542" s="385"/>
      <c r="Z1542" s="385"/>
      <c r="AA1542" s="385"/>
      <c r="AB1542" s="385"/>
      <c r="AC1542" s="385"/>
      <c r="AD1542" s="385"/>
      <c r="AE1542" s="385"/>
      <c r="AF1542" s="385"/>
      <c r="AG1542" s="385"/>
      <c r="AH1542" s="385"/>
      <c r="AI1542" s="385"/>
      <c r="AJ1542" s="420">
        <f t="shared" si="628"/>
        <v>74</v>
      </c>
      <c r="AK1542" s="385"/>
      <c r="AL1542" s="420">
        <f t="shared" si="622"/>
        <v>74</v>
      </c>
      <c r="AM1542" s="432">
        <v>18</v>
      </c>
      <c r="AN1542" s="433">
        <v>45017</v>
      </c>
    </row>
    <row r="1543" spans="1:40" ht="63">
      <c r="A1543" s="393">
        <v>121</v>
      </c>
      <c r="B1543" s="411"/>
      <c r="C1543" s="408" t="s">
        <v>3817</v>
      </c>
      <c r="D1543" s="408"/>
      <c r="E1543" s="411"/>
      <c r="F1543" s="411"/>
      <c r="G1543" s="411"/>
      <c r="H1543" s="411"/>
      <c r="I1543" s="409"/>
      <c r="J1543" s="415"/>
      <c r="K1543" s="408"/>
      <c r="L1543" s="409"/>
      <c r="M1543" s="216"/>
      <c r="N1543" s="409"/>
      <c r="O1543" s="407"/>
      <c r="P1543" s="407"/>
      <c r="Q1543" s="407"/>
      <c r="R1543" s="426">
        <f>SUM(R1526:R1542)</f>
        <v>1861.6</v>
      </c>
      <c r="S1543" s="407"/>
      <c r="T1543" s="407"/>
      <c r="U1543" s="407"/>
      <c r="V1543" s="407"/>
      <c r="W1543" s="407"/>
      <c r="X1543" s="407"/>
      <c r="Y1543" s="407"/>
      <c r="Z1543" s="407"/>
      <c r="AA1543" s="407"/>
      <c r="AB1543" s="407"/>
      <c r="AC1543" s="407"/>
      <c r="AD1543" s="407"/>
      <c r="AE1543" s="407"/>
      <c r="AF1543" s="407"/>
      <c r="AG1543" s="407"/>
      <c r="AH1543" s="407"/>
      <c r="AI1543" s="407"/>
      <c r="AJ1543" s="407"/>
      <c r="AK1543" s="407"/>
      <c r="AL1543" s="407"/>
      <c r="AM1543" s="437"/>
      <c r="AN1543" s="436">
        <v>45017</v>
      </c>
    </row>
    <row r="1544" spans="1:40" ht="40.799999999999997">
      <c r="A1544" s="384">
        <v>122</v>
      </c>
      <c r="B1544" s="416">
        <v>170</v>
      </c>
      <c r="C1544" s="385" t="s">
        <v>2896</v>
      </c>
      <c r="D1544" s="387" t="s">
        <v>35</v>
      </c>
      <c r="E1544" s="387">
        <v>44960</v>
      </c>
      <c r="F1544" s="385" t="s">
        <v>56</v>
      </c>
      <c r="G1544" s="385">
        <v>121</v>
      </c>
      <c r="H1544" s="417"/>
      <c r="I1544" s="386"/>
      <c r="J1544" s="405"/>
      <c r="K1544" s="385">
        <v>10310032731</v>
      </c>
      <c r="L1544" s="406" t="s">
        <v>3658</v>
      </c>
      <c r="M1544" s="216"/>
      <c r="N1544" s="386" t="s">
        <v>3659</v>
      </c>
      <c r="O1544" s="385" t="s">
        <v>59</v>
      </c>
      <c r="P1544" s="385">
        <v>1</v>
      </c>
      <c r="Q1544" s="385">
        <v>7587</v>
      </c>
      <c r="R1544" s="420">
        <f>P1544*Q1544</f>
        <v>7587</v>
      </c>
      <c r="S1544" s="385" t="s">
        <v>1916</v>
      </c>
      <c r="T1544" s="385"/>
      <c r="U1544" s="385"/>
      <c r="V1544" s="419">
        <f t="shared" ref="V1544:V1548" si="629">IF($S1544=V$15,$R1544,"  ")</f>
        <v>7587</v>
      </c>
      <c r="W1544" s="419"/>
      <c r="X1544" s="419"/>
      <c r="Y1544" s="419"/>
      <c r="Z1544" s="385"/>
      <c r="AA1544" s="385"/>
      <c r="AB1544" s="385"/>
      <c r="AC1544" s="385"/>
      <c r="AD1544" s="385"/>
      <c r="AE1544" s="385"/>
      <c r="AF1544" s="385"/>
      <c r="AG1544" s="385"/>
      <c r="AH1544" s="419" t="str">
        <f t="shared" ref="AH1544:AH1548" si="630">IF($S1544=AH$15,$R1544,"  ")</f>
        <v xml:space="preserve">  </v>
      </c>
      <c r="AI1544" s="385"/>
      <c r="AJ1544" s="420">
        <f>V1544</f>
        <v>7587</v>
      </c>
      <c r="AK1544" s="385"/>
      <c r="AL1544" s="420">
        <f>R1544</f>
        <v>7587</v>
      </c>
      <c r="AM1544" s="432">
        <v>18</v>
      </c>
      <c r="AN1544" s="433">
        <v>45017</v>
      </c>
    </row>
    <row r="1545" spans="1:40" ht="20.399999999999999">
      <c r="A1545" s="384">
        <v>123</v>
      </c>
      <c r="B1545" s="416">
        <v>438</v>
      </c>
      <c r="C1545" s="385" t="s">
        <v>2896</v>
      </c>
      <c r="D1545" s="387" t="s">
        <v>35</v>
      </c>
      <c r="E1545" s="387">
        <v>44972</v>
      </c>
      <c r="F1545" s="385" t="s">
        <v>56</v>
      </c>
      <c r="G1545" s="385">
        <v>263</v>
      </c>
      <c r="H1545" s="417"/>
      <c r="I1545" s="386"/>
      <c r="J1545" s="405"/>
      <c r="K1545" s="385">
        <v>20490122762</v>
      </c>
      <c r="L1545" s="406" t="s">
        <v>3660</v>
      </c>
      <c r="M1545" s="216"/>
      <c r="N1545" s="386" t="s">
        <v>3661</v>
      </c>
      <c r="O1545" s="385" t="s">
        <v>59</v>
      </c>
      <c r="P1545" s="385">
        <v>1</v>
      </c>
      <c r="Q1545" s="385">
        <v>1000</v>
      </c>
      <c r="R1545" s="420">
        <v>1000</v>
      </c>
      <c r="S1545" s="385" t="s">
        <v>1916</v>
      </c>
      <c r="T1545" s="385"/>
      <c r="U1545" s="385"/>
      <c r="V1545" s="419">
        <f t="shared" si="629"/>
        <v>1000</v>
      </c>
      <c r="W1545" s="419"/>
      <c r="X1545" s="419"/>
      <c r="Y1545" s="419"/>
      <c r="Z1545" s="385"/>
      <c r="AA1545" s="385"/>
      <c r="AB1545" s="385"/>
      <c r="AC1545" s="385"/>
      <c r="AD1545" s="385"/>
      <c r="AE1545" s="385"/>
      <c r="AF1545" s="385"/>
      <c r="AG1545" s="385"/>
      <c r="AH1545" s="419" t="str">
        <f t="shared" si="630"/>
        <v xml:space="preserve">  </v>
      </c>
      <c r="AI1545" s="385"/>
      <c r="AJ1545" s="420">
        <f t="shared" ref="AJ1545:AJ1548" si="631">V1545</f>
        <v>1000</v>
      </c>
      <c r="AK1545" s="385"/>
      <c r="AL1545" s="420">
        <f t="shared" ref="AL1545:AL1548" si="632">R1545</f>
        <v>1000</v>
      </c>
      <c r="AM1545" s="432">
        <v>18</v>
      </c>
      <c r="AN1545" s="433">
        <v>45017</v>
      </c>
    </row>
    <row r="1546" spans="1:40" ht="20.399999999999999">
      <c r="A1546" s="384">
        <v>124</v>
      </c>
      <c r="B1546" s="416">
        <v>541</v>
      </c>
      <c r="C1546" s="385" t="s">
        <v>2896</v>
      </c>
      <c r="D1546" s="387" t="s">
        <v>35</v>
      </c>
      <c r="E1546" s="387">
        <v>44977</v>
      </c>
      <c r="F1546" s="385" t="s">
        <v>56</v>
      </c>
      <c r="G1546" s="385">
        <v>313</v>
      </c>
      <c r="H1546" s="417"/>
      <c r="I1546" s="386"/>
      <c r="J1546" s="405"/>
      <c r="K1546" s="385">
        <v>20418896915</v>
      </c>
      <c r="L1546" s="406" t="s">
        <v>3813</v>
      </c>
      <c r="M1546" s="216"/>
      <c r="N1546" s="406" t="s">
        <v>3663</v>
      </c>
      <c r="O1546" s="385" t="s">
        <v>59</v>
      </c>
      <c r="P1546" s="385">
        <v>1</v>
      </c>
      <c r="Q1546" s="385">
        <v>822.46</v>
      </c>
      <c r="R1546" s="420">
        <v>822.46</v>
      </c>
      <c r="S1546" s="385" t="s">
        <v>1916</v>
      </c>
      <c r="T1546" s="385"/>
      <c r="U1546" s="385"/>
      <c r="V1546" s="419">
        <f t="shared" si="629"/>
        <v>822.46</v>
      </c>
      <c r="W1546" s="419"/>
      <c r="X1546" s="419"/>
      <c r="Y1546" s="419"/>
      <c r="Z1546" s="385"/>
      <c r="AA1546" s="385"/>
      <c r="AB1546" s="385"/>
      <c r="AC1546" s="385"/>
      <c r="AD1546" s="385"/>
      <c r="AE1546" s="385"/>
      <c r="AF1546" s="385"/>
      <c r="AG1546" s="385"/>
      <c r="AH1546" s="419" t="str">
        <f t="shared" si="630"/>
        <v xml:space="preserve">  </v>
      </c>
      <c r="AI1546" s="385"/>
      <c r="AJ1546" s="420">
        <f t="shared" si="631"/>
        <v>822.46</v>
      </c>
      <c r="AK1546" s="385"/>
      <c r="AL1546" s="420">
        <f t="shared" si="632"/>
        <v>822.46</v>
      </c>
      <c r="AM1546" s="432">
        <v>18</v>
      </c>
      <c r="AN1546" s="433">
        <v>45017</v>
      </c>
    </row>
    <row r="1547" spans="1:40" ht="20.399999999999999">
      <c r="A1547" s="384">
        <v>125</v>
      </c>
      <c r="B1547" s="416">
        <v>1810</v>
      </c>
      <c r="C1547" s="385" t="s">
        <v>2896</v>
      </c>
      <c r="D1547" s="387" t="s">
        <v>35</v>
      </c>
      <c r="E1547" s="387">
        <v>45034</v>
      </c>
      <c r="F1547" s="385" t="s">
        <v>56</v>
      </c>
      <c r="G1547" s="385">
        <v>896</v>
      </c>
      <c r="H1547" s="417"/>
      <c r="I1547" s="386"/>
      <c r="J1547" s="405"/>
      <c r="K1547" s="385">
        <v>20115425651</v>
      </c>
      <c r="L1547" s="386" t="s">
        <v>615</v>
      </c>
      <c r="M1547" s="216"/>
      <c r="N1547" s="406" t="s">
        <v>3664</v>
      </c>
      <c r="O1547" s="385" t="s">
        <v>59</v>
      </c>
      <c r="P1547" s="385">
        <v>1</v>
      </c>
      <c r="Q1547" s="385">
        <v>456.9</v>
      </c>
      <c r="R1547" s="420">
        <f>P1547*Q1547</f>
        <v>456.9</v>
      </c>
      <c r="S1547" s="385" t="s">
        <v>1916</v>
      </c>
      <c r="T1547" s="385"/>
      <c r="U1547" s="385"/>
      <c r="V1547" s="419">
        <f t="shared" si="629"/>
        <v>456.9</v>
      </c>
      <c r="W1547" s="419"/>
      <c r="X1547" s="419"/>
      <c r="Y1547" s="419"/>
      <c r="Z1547" s="385"/>
      <c r="AA1547" s="385"/>
      <c r="AB1547" s="385"/>
      <c r="AC1547" s="385"/>
      <c r="AD1547" s="385"/>
      <c r="AE1547" s="385"/>
      <c r="AF1547" s="385"/>
      <c r="AG1547" s="385"/>
      <c r="AH1547" s="419" t="str">
        <f t="shared" si="630"/>
        <v xml:space="preserve">  </v>
      </c>
      <c r="AI1547" s="385"/>
      <c r="AJ1547" s="420">
        <f t="shared" si="631"/>
        <v>456.9</v>
      </c>
      <c r="AK1547" s="385"/>
      <c r="AL1547" s="420">
        <f t="shared" si="632"/>
        <v>456.9</v>
      </c>
      <c r="AM1547" s="432">
        <v>18</v>
      </c>
      <c r="AN1547" s="433">
        <v>45017</v>
      </c>
    </row>
    <row r="1548" spans="1:40" ht="20.399999999999999">
      <c r="A1548" s="384">
        <v>126</v>
      </c>
      <c r="B1548" s="385">
        <v>1467</v>
      </c>
      <c r="C1548" s="385" t="s">
        <v>2898</v>
      </c>
      <c r="D1548" s="387" t="s">
        <v>35</v>
      </c>
      <c r="E1548" s="387">
        <v>45019</v>
      </c>
      <c r="F1548" s="385" t="s">
        <v>56</v>
      </c>
      <c r="G1548" s="385">
        <v>709</v>
      </c>
      <c r="H1548" s="417"/>
      <c r="I1548" s="386"/>
      <c r="J1548" s="398"/>
      <c r="K1548" s="385">
        <v>20116544289</v>
      </c>
      <c r="L1548" s="406" t="s">
        <v>3665</v>
      </c>
      <c r="M1548" s="216"/>
      <c r="N1548" s="406" t="s">
        <v>3666</v>
      </c>
      <c r="O1548" s="385" t="s">
        <v>59</v>
      </c>
      <c r="P1548" s="385">
        <v>1</v>
      </c>
      <c r="Q1548" s="385">
        <v>904.2</v>
      </c>
      <c r="R1548" s="420">
        <f>P1548*Q1548</f>
        <v>904.2</v>
      </c>
      <c r="S1548" s="385" t="s">
        <v>1916</v>
      </c>
      <c r="T1548" s="385"/>
      <c r="U1548" s="385"/>
      <c r="V1548" s="419">
        <f t="shared" si="629"/>
        <v>904.2</v>
      </c>
      <c r="W1548" s="419"/>
      <c r="X1548" s="419"/>
      <c r="Y1548" s="419"/>
      <c r="Z1548" s="385"/>
      <c r="AA1548" s="385"/>
      <c r="AB1548" s="385"/>
      <c r="AC1548" s="385"/>
      <c r="AD1548" s="385"/>
      <c r="AE1548" s="385"/>
      <c r="AF1548" s="385"/>
      <c r="AG1548" s="385"/>
      <c r="AH1548" s="419" t="str">
        <f t="shared" si="630"/>
        <v xml:space="preserve">  </v>
      </c>
      <c r="AI1548" s="385"/>
      <c r="AJ1548" s="420">
        <f t="shared" si="631"/>
        <v>904.2</v>
      </c>
      <c r="AK1548" s="385"/>
      <c r="AL1548" s="420">
        <f t="shared" si="632"/>
        <v>904.2</v>
      </c>
      <c r="AM1548" s="432">
        <v>18</v>
      </c>
      <c r="AN1548" s="433">
        <v>45017</v>
      </c>
    </row>
    <row r="1549" spans="1:40" ht="53.25" customHeight="1">
      <c r="A1549" s="393">
        <v>127</v>
      </c>
      <c r="B1549" s="411"/>
      <c r="C1549" s="408" t="s">
        <v>3667</v>
      </c>
      <c r="D1549" s="408"/>
      <c r="E1549" s="411"/>
      <c r="F1549" s="411"/>
      <c r="G1549" s="411"/>
      <c r="H1549" s="411"/>
      <c r="I1549" s="409"/>
      <c r="J1549" s="415"/>
      <c r="K1549" s="408"/>
      <c r="L1549" s="409"/>
      <c r="M1549" s="216"/>
      <c r="N1549" s="409"/>
      <c r="O1549" s="407"/>
      <c r="P1549" s="407"/>
      <c r="Q1549" s="407"/>
      <c r="R1549" s="426">
        <f>SUM(R1544:R1548)</f>
        <v>10770.56</v>
      </c>
      <c r="S1549" s="426">
        <f>SUM(S1410:S1548)</f>
        <v>0</v>
      </c>
      <c r="T1549" s="407"/>
      <c r="U1549" s="407"/>
      <c r="V1549" s="407"/>
      <c r="W1549" s="407"/>
      <c r="X1549" s="407"/>
      <c r="Y1549" s="407"/>
      <c r="Z1549" s="426">
        <f>SUM(Z1410:Z1548)</f>
        <v>0</v>
      </c>
      <c r="AA1549" s="426"/>
      <c r="AB1549" s="426"/>
      <c r="AC1549" s="426">
        <f>SUM(AC1410:AC1548)</f>
        <v>0</v>
      </c>
      <c r="AD1549" s="426">
        <f>SUM(AD1410:AD1548)</f>
        <v>0</v>
      </c>
      <c r="AE1549" s="426"/>
      <c r="AF1549" s="426">
        <f>SUM(AF1410:AF1548)</f>
        <v>0</v>
      </c>
      <c r="AG1549" s="426">
        <f>SUM(AG1410:AG1548)</f>
        <v>0</v>
      </c>
      <c r="AH1549" s="426"/>
      <c r="AI1549" s="426"/>
      <c r="AJ1549" s="426"/>
      <c r="AK1549" s="407"/>
      <c r="AL1549" s="426"/>
      <c r="AM1549" s="426"/>
      <c r="AN1549" s="436">
        <v>45017</v>
      </c>
    </row>
    <row r="1550" spans="1:40" ht="28.5" customHeight="1">
      <c r="A1550" s="393">
        <v>128</v>
      </c>
      <c r="B1550" s="407"/>
      <c r="C1550" s="407"/>
      <c r="D1550" s="409"/>
      <c r="E1550" s="407"/>
      <c r="F1550" s="407"/>
      <c r="G1550" s="407"/>
      <c r="H1550" s="407"/>
      <c r="I1550" s="407"/>
      <c r="J1550" s="418"/>
      <c r="K1550" s="407"/>
      <c r="L1550" s="409"/>
      <c r="M1550" s="254"/>
      <c r="N1550" s="443" t="s">
        <v>3668</v>
      </c>
      <c r="O1550" s="441"/>
      <c r="P1550" s="441"/>
      <c r="Q1550" s="441"/>
      <c r="R1550" s="440">
        <f>R1424+R1507+R1509+R1511+R1525+R1543+R1549+R1522</f>
        <v>578180.06825999997</v>
      </c>
      <c r="S1550" s="441"/>
      <c r="T1550" s="442">
        <f>SUM(T1410:T1548)</f>
        <v>316126.07999999996</v>
      </c>
      <c r="U1550" s="442">
        <f>SUM(U1410:U1548)</f>
        <v>223871.82826000001</v>
      </c>
      <c r="V1550" s="442">
        <f>SUM(V1410:V1548)</f>
        <v>36320.559999999998</v>
      </c>
      <c r="W1550" s="442">
        <f>SUM(W1410:W1548)</f>
        <v>0</v>
      </c>
      <c r="X1550" s="442">
        <f>SUM(X1410:X1548)</f>
        <v>1861.6</v>
      </c>
      <c r="Y1550" s="442"/>
      <c r="Z1550" s="442">
        <f t="shared" ref="Z1550:AJ1550" si="633">SUM(Z1410:Z1548)</f>
        <v>0</v>
      </c>
      <c r="AA1550" s="442">
        <f t="shared" si="633"/>
        <v>0</v>
      </c>
      <c r="AB1550" s="442">
        <f t="shared" si="633"/>
        <v>0</v>
      </c>
      <c r="AC1550" s="442">
        <f t="shared" si="633"/>
        <v>0</v>
      </c>
      <c r="AD1550" s="442">
        <f t="shared" si="633"/>
        <v>0</v>
      </c>
      <c r="AE1550" s="442"/>
      <c r="AF1550" s="431">
        <f t="shared" si="633"/>
        <v>0</v>
      </c>
      <c r="AG1550" s="431">
        <f t="shared" si="633"/>
        <v>0</v>
      </c>
      <c r="AH1550" s="442">
        <f t="shared" si="633"/>
        <v>0</v>
      </c>
      <c r="AI1550" s="442">
        <f>SUM(AI1410:AI1548)</f>
        <v>493187.56826000003</v>
      </c>
      <c r="AJ1550" s="442">
        <f t="shared" si="633"/>
        <v>84992.5</v>
      </c>
      <c r="AK1550" s="441"/>
      <c r="AL1550" s="442">
        <f>SUM(AL1410:AL1549)</f>
        <v>578180.06825999997</v>
      </c>
      <c r="AM1550" s="442"/>
      <c r="AN1550" s="444">
        <v>45017</v>
      </c>
    </row>
    <row r="1551" spans="1:40" ht="54.75" customHeight="1">
      <c r="A1551" s="384"/>
      <c r="B1551" s="385">
        <v>3071</v>
      </c>
      <c r="C1551" s="385" t="s">
        <v>0</v>
      </c>
      <c r="D1551" s="386" t="s">
        <v>12</v>
      </c>
      <c r="E1551" s="387">
        <v>45076</v>
      </c>
      <c r="F1551" s="385" t="s">
        <v>1924</v>
      </c>
      <c r="G1551" s="385">
        <v>294</v>
      </c>
      <c r="H1551" s="388">
        <v>231097.91</v>
      </c>
      <c r="I1551" s="387">
        <v>45078</v>
      </c>
      <c r="J1551" s="390" t="s">
        <v>3158</v>
      </c>
      <c r="K1551" s="385"/>
      <c r="L1551" s="391" t="s">
        <v>32</v>
      </c>
      <c r="M1551" s="606"/>
      <c r="N1551" s="391" t="s">
        <v>4175</v>
      </c>
      <c r="O1551" s="391" t="s">
        <v>59</v>
      </c>
      <c r="P1551" s="385">
        <v>1</v>
      </c>
      <c r="Q1551" s="469">
        <v>231097.91</v>
      </c>
      <c r="R1551" s="420">
        <f>P1551*Q1551</f>
        <v>231097.91</v>
      </c>
      <c r="S1551" s="385" t="s">
        <v>1914</v>
      </c>
      <c r="T1551" s="419">
        <f>IF($S1551=T$15,$R1551,"  ")</f>
        <v>231097.91</v>
      </c>
      <c r="U1551" s="419"/>
      <c r="V1551" s="385"/>
      <c r="W1551" s="385"/>
      <c r="X1551" s="385"/>
      <c r="Y1551" s="385"/>
      <c r="Z1551" s="385"/>
      <c r="AA1551" s="419"/>
      <c r="AB1551" s="385"/>
      <c r="AC1551" s="385"/>
      <c r="AD1551" s="385"/>
      <c r="AE1551" s="385"/>
      <c r="AF1551" s="385"/>
      <c r="AG1551" s="385"/>
      <c r="AH1551" s="385"/>
      <c r="AI1551" s="420">
        <f>H1551</f>
        <v>231097.91</v>
      </c>
      <c r="AJ1551" s="420"/>
      <c r="AK1551" s="385"/>
      <c r="AL1551" s="420">
        <f>R1551</f>
        <v>231097.91</v>
      </c>
      <c r="AM1551" s="432">
        <v>18</v>
      </c>
      <c r="AN1551" s="607">
        <v>45047</v>
      </c>
    </row>
    <row r="1552" spans="1:40" ht="54.75" customHeight="1">
      <c r="A1552" s="384"/>
      <c r="B1552" s="385">
        <v>3071</v>
      </c>
      <c r="C1552" s="385" t="s">
        <v>0</v>
      </c>
      <c r="D1552" s="386" t="s">
        <v>12</v>
      </c>
      <c r="E1552" s="387">
        <v>45076</v>
      </c>
      <c r="F1552" s="385" t="s">
        <v>1924</v>
      </c>
      <c r="G1552" s="385">
        <v>294</v>
      </c>
      <c r="H1552" s="388">
        <v>17014.12</v>
      </c>
      <c r="I1552" s="389">
        <v>45078</v>
      </c>
      <c r="J1552" s="390" t="s">
        <v>4165</v>
      </c>
      <c r="K1552" s="385"/>
      <c r="L1552" s="391" t="s">
        <v>93</v>
      </c>
      <c r="M1552" s="606"/>
      <c r="N1552" s="391" t="s">
        <v>4176</v>
      </c>
      <c r="O1552" s="391" t="s">
        <v>59</v>
      </c>
      <c r="P1552" s="385">
        <v>1</v>
      </c>
      <c r="Q1552" s="469">
        <v>17014.12</v>
      </c>
      <c r="R1552" s="420">
        <f t="shared" ref="R1552:R1562" si="634">P1552*Q1552</f>
        <v>17014.12</v>
      </c>
      <c r="S1552" s="385" t="s">
        <v>1914</v>
      </c>
      <c r="T1552" s="419">
        <f t="shared" ref="T1552:T1561" si="635">IF($S1552=T$15,$R1552,"  ")</f>
        <v>17014.12</v>
      </c>
      <c r="U1552" s="419"/>
      <c r="V1552" s="385"/>
      <c r="W1552" s="385"/>
      <c r="X1552" s="385"/>
      <c r="Y1552" s="385"/>
      <c r="Z1552" s="385"/>
      <c r="AA1552" s="419"/>
      <c r="AB1552" s="385"/>
      <c r="AC1552" s="385"/>
      <c r="AD1552" s="385"/>
      <c r="AE1552" s="385"/>
      <c r="AF1552" s="385"/>
      <c r="AG1552" s="385"/>
      <c r="AH1552" s="385"/>
      <c r="AI1552" s="420">
        <f t="shared" ref="AI1552:AI1561" si="636">H1552</f>
        <v>17014.12</v>
      </c>
      <c r="AJ1552" s="420"/>
      <c r="AK1552" s="385"/>
      <c r="AL1552" s="420">
        <f t="shared" ref="AL1552:AL1561" si="637">R1552</f>
        <v>17014.12</v>
      </c>
      <c r="AM1552" s="432">
        <v>18</v>
      </c>
      <c r="AN1552" s="607">
        <v>45047</v>
      </c>
    </row>
    <row r="1553" spans="1:40" ht="71.25" customHeight="1">
      <c r="A1553" s="384"/>
      <c r="B1553" s="385">
        <v>3071</v>
      </c>
      <c r="C1553" s="385" t="s">
        <v>0</v>
      </c>
      <c r="D1553" s="386" t="s">
        <v>12</v>
      </c>
      <c r="E1553" s="387">
        <v>45076</v>
      </c>
      <c r="F1553" s="385" t="s">
        <v>1924</v>
      </c>
      <c r="G1553" s="385">
        <v>294</v>
      </c>
      <c r="H1553" s="388">
        <v>2870.28</v>
      </c>
      <c r="I1553" s="389">
        <v>45078</v>
      </c>
      <c r="J1553" s="390" t="s">
        <v>4166</v>
      </c>
      <c r="K1553" s="385"/>
      <c r="L1553" s="391" t="s">
        <v>93</v>
      </c>
      <c r="M1553" s="606"/>
      <c r="N1553" s="391" t="s">
        <v>4177</v>
      </c>
      <c r="O1553" s="391" t="s">
        <v>59</v>
      </c>
      <c r="P1553" s="385">
        <v>1</v>
      </c>
      <c r="Q1553" s="469">
        <v>2870.28</v>
      </c>
      <c r="R1553" s="420">
        <f t="shared" si="634"/>
        <v>2870.28</v>
      </c>
      <c r="S1553" s="385" t="s">
        <v>1914</v>
      </c>
      <c r="T1553" s="419">
        <f t="shared" si="635"/>
        <v>2870.28</v>
      </c>
      <c r="U1553" s="419"/>
      <c r="V1553" s="385"/>
      <c r="W1553" s="385"/>
      <c r="X1553" s="385"/>
      <c r="Y1553" s="385"/>
      <c r="Z1553" s="385"/>
      <c r="AA1553" s="419"/>
      <c r="AB1553" s="385"/>
      <c r="AC1553" s="385"/>
      <c r="AD1553" s="385"/>
      <c r="AE1553" s="385"/>
      <c r="AF1553" s="385"/>
      <c r="AG1553" s="385"/>
      <c r="AH1553" s="385"/>
      <c r="AI1553" s="420">
        <f t="shared" si="636"/>
        <v>2870.28</v>
      </c>
      <c r="AJ1553" s="420"/>
      <c r="AK1553" s="385"/>
      <c r="AL1553" s="420">
        <f t="shared" si="637"/>
        <v>2870.28</v>
      </c>
      <c r="AM1553" s="432">
        <v>18</v>
      </c>
      <c r="AN1553" s="607">
        <v>45047</v>
      </c>
    </row>
    <row r="1554" spans="1:40" ht="90.75" customHeight="1">
      <c r="A1554" s="384"/>
      <c r="B1554" s="385">
        <v>3071</v>
      </c>
      <c r="C1554" s="385" t="s">
        <v>0</v>
      </c>
      <c r="D1554" s="386" t="s">
        <v>12</v>
      </c>
      <c r="E1554" s="387">
        <v>45076</v>
      </c>
      <c r="F1554" s="385" t="s">
        <v>1924</v>
      </c>
      <c r="G1554" s="385">
        <v>294</v>
      </c>
      <c r="H1554" s="388">
        <v>14932.32</v>
      </c>
      <c r="I1554" s="389">
        <v>45078</v>
      </c>
      <c r="J1554" s="390" t="s">
        <v>4167</v>
      </c>
      <c r="K1554" s="385"/>
      <c r="L1554" s="391" t="s">
        <v>93</v>
      </c>
      <c r="M1554" s="606"/>
      <c r="N1554" s="391" t="s">
        <v>4178</v>
      </c>
      <c r="O1554" s="391" t="s">
        <v>59</v>
      </c>
      <c r="P1554" s="385">
        <v>1</v>
      </c>
      <c r="Q1554" s="469">
        <v>14932.32</v>
      </c>
      <c r="R1554" s="420">
        <f t="shared" si="634"/>
        <v>14932.32</v>
      </c>
      <c r="S1554" s="385" t="s">
        <v>1914</v>
      </c>
      <c r="T1554" s="419">
        <f t="shared" si="635"/>
        <v>14932.32</v>
      </c>
      <c r="U1554" s="419"/>
      <c r="V1554" s="385"/>
      <c r="W1554" s="385"/>
      <c r="X1554" s="385"/>
      <c r="Y1554" s="385"/>
      <c r="Z1554" s="385"/>
      <c r="AA1554" s="419"/>
      <c r="AB1554" s="385"/>
      <c r="AC1554" s="385"/>
      <c r="AD1554" s="385"/>
      <c r="AE1554" s="385"/>
      <c r="AF1554" s="385"/>
      <c r="AG1554" s="385"/>
      <c r="AH1554" s="385"/>
      <c r="AI1554" s="420">
        <f t="shared" si="636"/>
        <v>14932.32</v>
      </c>
      <c r="AJ1554" s="420"/>
      <c r="AK1554" s="385"/>
      <c r="AL1554" s="420">
        <f t="shared" si="637"/>
        <v>14932.32</v>
      </c>
      <c r="AM1554" s="432">
        <v>18</v>
      </c>
      <c r="AN1554" s="607">
        <v>45047</v>
      </c>
    </row>
    <row r="1555" spans="1:40" ht="81.75" customHeight="1">
      <c r="A1555" s="384"/>
      <c r="B1555" s="385">
        <v>3071</v>
      </c>
      <c r="C1555" s="385" t="s">
        <v>0</v>
      </c>
      <c r="D1555" s="386" t="s">
        <v>12</v>
      </c>
      <c r="E1555" s="387">
        <v>45076</v>
      </c>
      <c r="F1555" s="385" t="s">
        <v>1924</v>
      </c>
      <c r="G1555" s="385">
        <v>294</v>
      </c>
      <c r="H1555" s="388">
        <v>2248.21</v>
      </c>
      <c r="I1555" s="389">
        <v>45078</v>
      </c>
      <c r="J1555" s="390" t="s">
        <v>4168</v>
      </c>
      <c r="K1555" s="385"/>
      <c r="L1555" s="391" t="s">
        <v>94</v>
      </c>
      <c r="M1555" s="606"/>
      <c r="N1555" s="391" t="s">
        <v>4179</v>
      </c>
      <c r="O1555" s="391" t="s">
        <v>59</v>
      </c>
      <c r="P1555" s="385">
        <v>1</v>
      </c>
      <c r="Q1555" s="469">
        <v>2248.21</v>
      </c>
      <c r="R1555" s="420">
        <f t="shared" si="634"/>
        <v>2248.21</v>
      </c>
      <c r="S1555" s="385" t="s">
        <v>1914</v>
      </c>
      <c r="T1555" s="419">
        <f t="shared" si="635"/>
        <v>2248.21</v>
      </c>
      <c r="U1555" s="419"/>
      <c r="V1555" s="385"/>
      <c r="W1555" s="385"/>
      <c r="X1555" s="385"/>
      <c r="Y1555" s="385"/>
      <c r="Z1555" s="385"/>
      <c r="AA1555" s="419"/>
      <c r="AB1555" s="385"/>
      <c r="AC1555" s="385"/>
      <c r="AD1555" s="385"/>
      <c r="AE1555" s="385"/>
      <c r="AF1555" s="385"/>
      <c r="AG1555" s="385"/>
      <c r="AH1555" s="385"/>
      <c r="AI1555" s="420">
        <f t="shared" si="636"/>
        <v>2248.21</v>
      </c>
      <c r="AJ1555" s="420"/>
      <c r="AK1555" s="385"/>
      <c r="AL1555" s="420">
        <f t="shared" si="637"/>
        <v>2248.21</v>
      </c>
      <c r="AM1555" s="432">
        <v>18</v>
      </c>
      <c r="AN1555" s="607">
        <v>45047</v>
      </c>
    </row>
    <row r="1556" spans="1:40" ht="87" customHeight="1">
      <c r="A1556" s="384"/>
      <c r="B1556" s="385">
        <v>3071</v>
      </c>
      <c r="C1556" s="385" t="s">
        <v>0</v>
      </c>
      <c r="D1556" s="386" t="s">
        <v>12</v>
      </c>
      <c r="E1556" s="387">
        <v>45076</v>
      </c>
      <c r="F1556" s="385" t="s">
        <v>1924</v>
      </c>
      <c r="G1556" s="385">
        <v>294</v>
      </c>
      <c r="H1556" s="388">
        <v>2759.26</v>
      </c>
      <c r="I1556" s="389">
        <v>45078</v>
      </c>
      <c r="J1556" s="390" t="s">
        <v>4169</v>
      </c>
      <c r="K1556" s="385"/>
      <c r="L1556" s="391" t="s">
        <v>94</v>
      </c>
      <c r="M1556" s="606"/>
      <c r="N1556" s="391" t="s">
        <v>4180</v>
      </c>
      <c r="O1556" s="391" t="s">
        <v>59</v>
      </c>
      <c r="P1556" s="385">
        <v>1</v>
      </c>
      <c r="Q1556" s="469">
        <v>2759.26</v>
      </c>
      <c r="R1556" s="420">
        <f t="shared" si="634"/>
        <v>2759.26</v>
      </c>
      <c r="S1556" s="385" t="s">
        <v>1914</v>
      </c>
      <c r="T1556" s="419">
        <f t="shared" si="635"/>
        <v>2759.26</v>
      </c>
      <c r="U1556" s="419"/>
      <c r="V1556" s="385"/>
      <c r="W1556" s="385"/>
      <c r="X1556" s="385"/>
      <c r="Y1556" s="385"/>
      <c r="Z1556" s="385"/>
      <c r="AA1556" s="419"/>
      <c r="AB1556" s="385"/>
      <c r="AC1556" s="385"/>
      <c r="AD1556" s="385"/>
      <c r="AE1556" s="385"/>
      <c r="AF1556" s="385"/>
      <c r="AG1556" s="385"/>
      <c r="AH1556" s="385"/>
      <c r="AI1556" s="420">
        <f t="shared" si="636"/>
        <v>2759.26</v>
      </c>
      <c r="AJ1556" s="420"/>
      <c r="AK1556" s="385"/>
      <c r="AL1556" s="420">
        <f t="shared" si="637"/>
        <v>2759.26</v>
      </c>
      <c r="AM1556" s="432">
        <v>18</v>
      </c>
      <c r="AN1556" s="607">
        <v>45047</v>
      </c>
    </row>
    <row r="1557" spans="1:40" ht="81.75" customHeight="1">
      <c r="A1557" s="384"/>
      <c r="B1557" s="385">
        <v>3071</v>
      </c>
      <c r="C1557" s="385" t="s">
        <v>0</v>
      </c>
      <c r="D1557" s="386" t="s">
        <v>12</v>
      </c>
      <c r="E1557" s="387">
        <v>45076</v>
      </c>
      <c r="F1557" s="385" t="s">
        <v>1924</v>
      </c>
      <c r="G1557" s="385">
        <v>294</v>
      </c>
      <c r="H1557" s="388">
        <v>2212.2399999999998</v>
      </c>
      <c r="I1557" s="389">
        <v>45078</v>
      </c>
      <c r="J1557" s="390" t="s">
        <v>4170</v>
      </c>
      <c r="K1557" s="385"/>
      <c r="L1557" s="391" t="s">
        <v>94</v>
      </c>
      <c r="M1557" s="606"/>
      <c r="N1557" s="391" t="s">
        <v>4181</v>
      </c>
      <c r="O1557" s="391" t="s">
        <v>59</v>
      </c>
      <c r="P1557" s="385">
        <v>1</v>
      </c>
      <c r="Q1557" s="469">
        <v>2212.2399999999998</v>
      </c>
      <c r="R1557" s="420">
        <f t="shared" si="634"/>
        <v>2212.2399999999998</v>
      </c>
      <c r="S1557" s="385" t="s">
        <v>1914</v>
      </c>
      <c r="T1557" s="419">
        <f t="shared" si="635"/>
        <v>2212.2399999999998</v>
      </c>
      <c r="U1557" s="419"/>
      <c r="V1557" s="385"/>
      <c r="W1557" s="385"/>
      <c r="X1557" s="385"/>
      <c r="Y1557" s="385"/>
      <c r="Z1557" s="385"/>
      <c r="AA1557" s="419"/>
      <c r="AB1557" s="385"/>
      <c r="AC1557" s="385"/>
      <c r="AD1557" s="385"/>
      <c r="AE1557" s="385"/>
      <c r="AF1557" s="385"/>
      <c r="AG1557" s="385"/>
      <c r="AH1557" s="385"/>
      <c r="AI1557" s="420">
        <f t="shared" si="636"/>
        <v>2212.2399999999998</v>
      </c>
      <c r="AJ1557" s="420"/>
      <c r="AK1557" s="385"/>
      <c r="AL1557" s="420">
        <f t="shared" si="637"/>
        <v>2212.2399999999998</v>
      </c>
      <c r="AM1557" s="432">
        <v>18</v>
      </c>
      <c r="AN1557" s="607">
        <v>45047</v>
      </c>
    </row>
    <row r="1558" spans="1:40" ht="80.25" customHeight="1">
      <c r="A1558" s="384"/>
      <c r="B1558" s="385">
        <v>3071</v>
      </c>
      <c r="C1558" s="385" t="s">
        <v>0</v>
      </c>
      <c r="D1558" s="386" t="s">
        <v>12</v>
      </c>
      <c r="E1558" s="387">
        <v>45076</v>
      </c>
      <c r="F1558" s="385" t="s">
        <v>1924</v>
      </c>
      <c r="G1558" s="385">
        <v>294</v>
      </c>
      <c r="H1558" s="388">
        <v>1541.21</v>
      </c>
      <c r="I1558" s="389">
        <v>45078</v>
      </c>
      <c r="J1558" s="390" t="s">
        <v>4171</v>
      </c>
      <c r="K1558" s="385"/>
      <c r="L1558" s="391" t="s">
        <v>94</v>
      </c>
      <c r="M1558" s="606"/>
      <c r="N1558" s="391" t="s">
        <v>4182</v>
      </c>
      <c r="O1558" s="391" t="s">
        <v>59</v>
      </c>
      <c r="P1558" s="385">
        <v>1</v>
      </c>
      <c r="Q1558" s="469">
        <v>1541.21</v>
      </c>
      <c r="R1558" s="420">
        <f t="shared" si="634"/>
        <v>1541.21</v>
      </c>
      <c r="S1558" s="385" t="s">
        <v>1914</v>
      </c>
      <c r="T1558" s="419">
        <f t="shared" si="635"/>
        <v>1541.21</v>
      </c>
      <c r="U1558" s="419"/>
      <c r="V1558" s="385"/>
      <c r="W1558" s="385"/>
      <c r="X1558" s="385"/>
      <c r="Y1558" s="385"/>
      <c r="Z1558" s="385"/>
      <c r="AA1558" s="419"/>
      <c r="AB1558" s="385"/>
      <c r="AC1558" s="385"/>
      <c r="AD1558" s="385"/>
      <c r="AE1558" s="385"/>
      <c r="AF1558" s="385"/>
      <c r="AG1558" s="385"/>
      <c r="AH1558" s="385"/>
      <c r="AI1558" s="420">
        <f t="shared" si="636"/>
        <v>1541.21</v>
      </c>
      <c r="AJ1558" s="420"/>
      <c r="AK1558" s="385"/>
      <c r="AL1558" s="420">
        <f t="shared" si="637"/>
        <v>1541.21</v>
      </c>
      <c r="AM1558" s="432">
        <v>18</v>
      </c>
      <c r="AN1558" s="607">
        <v>45047</v>
      </c>
    </row>
    <row r="1559" spans="1:40" ht="129" customHeight="1">
      <c r="A1559" s="384"/>
      <c r="B1559" s="385">
        <v>3071</v>
      </c>
      <c r="C1559" s="385" t="s">
        <v>0</v>
      </c>
      <c r="D1559" s="386" t="s">
        <v>12</v>
      </c>
      <c r="E1559" s="387">
        <v>45076</v>
      </c>
      <c r="F1559" s="385" t="s">
        <v>1924</v>
      </c>
      <c r="G1559" s="385">
        <v>294</v>
      </c>
      <c r="H1559" s="388">
        <v>2243.9699999999998</v>
      </c>
      <c r="I1559" s="389">
        <v>45078</v>
      </c>
      <c r="J1559" s="390" t="s">
        <v>4172</v>
      </c>
      <c r="K1559" s="385"/>
      <c r="L1559" s="391" t="s">
        <v>32</v>
      </c>
      <c r="M1559" s="606"/>
      <c r="N1559" s="391" t="s">
        <v>4183</v>
      </c>
      <c r="O1559" s="391" t="s">
        <v>59</v>
      </c>
      <c r="P1559" s="385">
        <v>1</v>
      </c>
      <c r="Q1559" s="469">
        <v>2243.9699999999998</v>
      </c>
      <c r="R1559" s="420">
        <f t="shared" si="634"/>
        <v>2243.9699999999998</v>
      </c>
      <c r="S1559" s="385" t="s">
        <v>1914</v>
      </c>
      <c r="T1559" s="419">
        <f t="shared" si="635"/>
        <v>2243.9699999999998</v>
      </c>
      <c r="U1559" s="419"/>
      <c r="V1559" s="385"/>
      <c r="W1559" s="385"/>
      <c r="X1559" s="385"/>
      <c r="Y1559" s="385"/>
      <c r="Z1559" s="385"/>
      <c r="AA1559" s="419"/>
      <c r="AB1559" s="385"/>
      <c r="AC1559" s="385"/>
      <c r="AD1559" s="385"/>
      <c r="AE1559" s="385"/>
      <c r="AF1559" s="385"/>
      <c r="AG1559" s="385"/>
      <c r="AH1559" s="385"/>
      <c r="AI1559" s="420">
        <f t="shared" si="636"/>
        <v>2243.9699999999998</v>
      </c>
      <c r="AJ1559" s="420"/>
      <c r="AK1559" s="385"/>
      <c r="AL1559" s="420">
        <f t="shared" si="637"/>
        <v>2243.9699999999998</v>
      </c>
      <c r="AM1559" s="432">
        <v>18</v>
      </c>
      <c r="AN1559" s="607">
        <v>45047</v>
      </c>
    </row>
    <row r="1560" spans="1:40" ht="109.5" customHeight="1">
      <c r="A1560" s="384"/>
      <c r="B1560" s="385">
        <v>3071</v>
      </c>
      <c r="C1560" s="385" t="s">
        <v>0</v>
      </c>
      <c r="D1560" s="386" t="s">
        <v>12</v>
      </c>
      <c r="E1560" s="387">
        <v>45076</v>
      </c>
      <c r="F1560" s="385" t="s">
        <v>1924</v>
      </c>
      <c r="G1560" s="385">
        <v>294</v>
      </c>
      <c r="H1560" s="388">
        <v>2778.01</v>
      </c>
      <c r="I1560" s="389">
        <v>45078</v>
      </c>
      <c r="J1560" s="390" t="s">
        <v>4173</v>
      </c>
      <c r="K1560" s="385"/>
      <c r="L1560" s="391" t="s">
        <v>126</v>
      </c>
      <c r="M1560" s="606"/>
      <c r="N1560" s="391" t="s">
        <v>4184</v>
      </c>
      <c r="O1560" s="391" t="s">
        <v>59</v>
      </c>
      <c r="P1560" s="385">
        <v>1</v>
      </c>
      <c r="Q1560" s="469">
        <v>2778.01</v>
      </c>
      <c r="R1560" s="420">
        <f t="shared" si="634"/>
        <v>2778.01</v>
      </c>
      <c r="S1560" s="385" t="s">
        <v>1914</v>
      </c>
      <c r="T1560" s="419">
        <f t="shared" si="635"/>
        <v>2778.01</v>
      </c>
      <c r="U1560" s="419"/>
      <c r="V1560" s="385"/>
      <c r="W1560" s="385"/>
      <c r="X1560" s="385"/>
      <c r="Y1560" s="385"/>
      <c r="Z1560" s="385"/>
      <c r="AA1560" s="419"/>
      <c r="AB1560" s="385"/>
      <c r="AC1560" s="385"/>
      <c r="AD1560" s="385"/>
      <c r="AE1560" s="385"/>
      <c r="AF1560" s="385"/>
      <c r="AG1560" s="385"/>
      <c r="AH1560" s="385"/>
      <c r="AI1560" s="420">
        <f t="shared" si="636"/>
        <v>2778.01</v>
      </c>
      <c r="AJ1560" s="420"/>
      <c r="AK1560" s="385"/>
      <c r="AL1560" s="420">
        <f t="shared" si="637"/>
        <v>2778.01</v>
      </c>
      <c r="AM1560" s="432">
        <v>18</v>
      </c>
      <c r="AN1560" s="607">
        <v>45047</v>
      </c>
    </row>
    <row r="1561" spans="1:40" ht="141" customHeight="1">
      <c r="A1561" s="384"/>
      <c r="B1561" s="385">
        <v>3071</v>
      </c>
      <c r="C1561" s="385" t="s">
        <v>0</v>
      </c>
      <c r="D1561" s="386" t="s">
        <v>12</v>
      </c>
      <c r="E1561" s="387">
        <v>45076</v>
      </c>
      <c r="F1561" s="385" t="s">
        <v>1924</v>
      </c>
      <c r="G1561" s="385">
        <v>294</v>
      </c>
      <c r="H1561" s="388">
        <v>2280.35</v>
      </c>
      <c r="I1561" s="389">
        <v>45096</v>
      </c>
      <c r="J1561" s="390" t="s">
        <v>4174</v>
      </c>
      <c r="K1561" s="385"/>
      <c r="L1561" s="391" t="s">
        <v>3671</v>
      </c>
      <c r="M1561" s="606"/>
      <c r="N1561" s="391" t="s">
        <v>4184</v>
      </c>
      <c r="O1561" s="391" t="s">
        <v>59</v>
      </c>
      <c r="P1561" s="385">
        <v>1</v>
      </c>
      <c r="Q1561" s="469">
        <v>2280.35</v>
      </c>
      <c r="R1561" s="420">
        <f t="shared" si="634"/>
        <v>2280.35</v>
      </c>
      <c r="S1561" s="385" t="s">
        <v>1914</v>
      </c>
      <c r="T1561" s="419">
        <f t="shared" si="635"/>
        <v>2280.35</v>
      </c>
      <c r="U1561" s="419"/>
      <c r="V1561" s="385"/>
      <c r="W1561" s="385"/>
      <c r="X1561" s="385"/>
      <c r="Y1561" s="385"/>
      <c r="Z1561" s="385"/>
      <c r="AA1561" s="419"/>
      <c r="AB1561" s="385"/>
      <c r="AC1561" s="385"/>
      <c r="AD1561" s="385"/>
      <c r="AE1561" s="385"/>
      <c r="AF1561" s="385"/>
      <c r="AG1561" s="385"/>
      <c r="AH1561" s="385"/>
      <c r="AI1561" s="420">
        <f t="shared" si="636"/>
        <v>2280.35</v>
      </c>
      <c r="AJ1561" s="420"/>
      <c r="AK1561" s="385"/>
      <c r="AL1561" s="420">
        <f t="shared" si="637"/>
        <v>2280.35</v>
      </c>
      <c r="AM1561" s="432">
        <v>18</v>
      </c>
      <c r="AN1561" s="607">
        <v>45047</v>
      </c>
    </row>
    <row r="1562" spans="1:40" ht="54.75" customHeight="1">
      <c r="A1562" s="384"/>
      <c r="B1562" s="385">
        <v>2577</v>
      </c>
      <c r="C1562" s="385" t="s">
        <v>0</v>
      </c>
      <c r="D1562" s="386" t="s">
        <v>12</v>
      </c>
      <c r="E1562" s="387">
        <v>45061</v>
      </c>
      <c r="F1562" s="385" t="s">
        <v>1924</v>
      </c>
      <c r="G1562" s="385">
        <v>259</v>
      </c>
      <c r="H1562" s="388">
        <v>27848.12</v>
      </c>
      <c r="I1562" s="389">
        <v>45063</v>
      </c>
      <c r="J1562" s="390" t="s">
        <v>4185</v>
      </c>
      <c r="K1562" s="385"/>
      <c r="L1562" s="391" t="s">
        <v>3671</v>
      </c>
      <c r="M1562" s="606"/>
      <c r="N1562" s="391" t="s">
        <v>3911</v>
      </c>
      <c r="O1562" s="385" t="s">
        <v>59</v>
      </c>
      <c r="P1562" s="385">
        <v>1</v>
      </c>
      <c r="Q1562" s="469">
        <v>27848.12</v>
      </c>
      <c r="R1562" s="420">
        <f t="shared" si="634"/>
        <v>27848.12</v>
      </c>
      <c r="S1562" s="385" t="s">
        <v>1914</v>
      </c>
      <c r="T1562" s="419">
        <f t="shared" ref="T1562" si="638">IF($S1562=T$15,$R1562,"  ")</f>
        <v>27848.12</v>
      </c>
      <c r="U1562" s="419"/>
      <c r="V1562" s="385"/>
      <c r="W1562" s="385"/>
      <c r="X1562" s="385"/>
      <c r="Y1562" s="385"/>
      <c r="Z1562" s="385"/>
      <c r="AA1562" s="419"/>
      <c r="AB1562" s="385"/>
      <c r="AC1562" s="385"/>
      <c r="AD1562" s="385"/>
      <c r="AE1562" s="385"/>
      <c r="AF1562" s="385"/>
      <c r="AG1562" s="385"/>
      <c r="AH1562" s="385"/>
      <c r="AI1562" s="420">
        <f t="shared" ref="AI1562" si="639">Q1562</f>
        <v>27848.12</v>
      </c>
      <c r="AJ1562" s="420"/>
      <c r="AK1562" s="385"/>
      <c r="AL1562" s="420">
        <f t="shared" ref="AL1562" si="640">Q1562</f>
        <v>27848.12</v>
      </c>
      <c r="AM1562" s="432">
        <v>18</v>
      </c>
      <c r="AN1562" s="607">
        <v>45047</v>
      </c>
    </row>
    <row r="1563" spans="1:40" ht="54.75" customHeight="1">
      <c r="A1563" s="384">
        <v>3</v>
      </c>
      <c r="B1563" s="385">
        <v>2578</v>
      </c>
      <c r="C1563" s="385" t="s">
        <v>0</v>
      </c>
      <c r="D1563" s="386" t="s">
        <v>12</v>
      </c>
      <c r="E1563" s="387">
        <v>45061</v>
      </c>
      <c r="F1563" s="385" t="s">
        <v>1924</v>
      </c>
      <c r="G1563" s="385">
        <v>256</v>
      </c>
      <c r="H1563" s="469">
        <v>28921.4</v>
      </c>
      <c r="I1563" s="389">
        <v>45063</v>
      </c>
      <c r="J1563" s="390">
        <v>3940</v>
      </c>
      <c r="K1563" s="385"/>
      <c r="L1563" s="391" t="s">
        <v>32</v>
      </c>
      <c r="M1563" s="606"/>
      <c r="N1563" s="391" t="s">
        <v>3910</v>
      </c>
      <c r="O1563" s="385" t="s">
        <v>59</v>
      </c>
      <c r="P1563" s="385">
        <v>1</v>
      </c>
      <c r="Q1563" s="469">
        <v>28921.4</v>
      </c>
      <c r="R1563" s="420">
        <f t="shared" ref="R1563:R1565" si="641">P1563*Q1563</f>
        <v>28921.4</v>
      </c>
      <c r="S1563" s="385" t="s">
        <v>1914</v>
      </c>
      <c r="T1563" s="419">
        <f t="shared" ref="T1563:T1565" si="642">IF($S1563=T$15,$R1563,"  ")</f>
        <v>28921.4</v>
      </c>
      <c r="U1563" s="419"/>
      <c r="V1563" s="385"/>
      <c r="W1563" s="385"/>
      <c r="X1563" s="385"/>
      <c r="Y1563" s="385"/>
      <c r="Z1563" s="385"/>
      <c r="AA1563" s="419"/>
      <c r="AB1563" s="385"/>
      <c r="AC1563" s="385"/>
      <c r="AD1563" s="385"/>
      <c r="AE1563" s="385"/>
      <c r="AF1563" s="385"/>
      <c r="AG1563" s="385"/>
      <c r="AH1563" s="385"/>
      <c r="AI1563" s="420">
        <f t="shared" ref="AI1563:AI1565" si="643">Q1563</f>
        <v>28921.4</v>
      </c>
      <c r="AJ1563" s="420"/>
      <c r="AK1563" s="385"/>
      <c r="AL1563" s="420">
        <f t="shared" ref="AL1563:AL1565" si="644">Q1563</f>
        <v>28921.4</v>
      </c>
      <c r="AM1563" s="432">
        <v>18</v>
      </c>
      <c r="AN1563" s="607">
        <v>45047</v>
      </c>
    </row>
    <row r="1564" spans="1:40" ht="54.75" customHeight="1">
      <c r="A1564" s="384">
        <v>4</v>
      </c>
      <c r="B1564" s="385">
        <v>2589</v>
      </c>
      <c r="C1564" s="385" t="s">
        <v>0</v>
      </c>
      <c r="D1564" s="386" t="s">
        <v>12</v>
      </c>
      <c r="E1564" s="387">
        <v>45062</v>
      </c>
      <c r="F1564" s="385" t="s">
        <v>1924</v>
      </c>
      <c r="G1564" s="385">
        <v>281</v>
      </c>
      <c r="H1564" s="388">
        <v>29478.15</v>
      </c>
      <c r="I1564" s="389">
        <v>45063</v>
      </c>
      <c r="J1564" s="390">
        <v>3944</v>
      </c>
      <c r="K1564" s="385"/>
      <c r="L1564" s="391" t="s">
        <v>32</v>
      </c>
      <c r="M1564" s="606"/>
      <c r="N1564" s="391" t="s">
        <v>3913</v>
      </c>
      <c r="O1564" s="385" t="s">
        <v>59</v>
      </c>
      <c r="P1564" s="385">
        <v>1</v>
      </c>
      <c r="Q1564" s="469">
        <v>29478.15</v>
      </c>
      <c r="R1564" s="420">
        <f t="shared" si="641"/>
        <v>29478.15</v>
      </c>
      <c r="S1564" s="385" t="s">
        <v>1914</v>
      </c>
      <c r="T1564" s="419">
        <f t="shared" si="642"/>
        <v>29478.15</v>
      </c>
      <c r="U1564" s="419"/>
      <c r="V1564" s="385"/>
      <c r="W1564" s="385"/>
      <c r="X1564" s="385"/>
      <c r="Y1564" s="385"/>
      <c r="Z1564" s="385"/>
      <c r="AA1564" s="419"/>
      <c r="AB1564" s="385"/>
      <c r="AC1564" s="385"/>
      <c r="AD1564" s="385"/>
      <c r="AE1564" s="385"/>
      <c r="AF1564" s="385"/>
      <c r="AG1564" s="385"/>
      <c r="AH1564" s="385"/>
      <c r="AI1564" s="420">
        <f t="shared" si="643"/>
        <v>29478.15</v>
      </c>
      <c r="AJ1564" s="420"/>
      <c r="AK1564" s="385"/>
      <c r="AL1564" s="420">
        <f t="shared" si="644"/>
        <v>29478.15</v>
      </c>
      <c r="AM1564" s="432">
        <v>18</v>
      </c>
      <c r="AN1564" s="607">
        <v>45047</v>
      </c>
    </row>
    <row r="1565" spans="1:40" ht="54.75" customHeight="1">
      <c r="A1565" s="384">
        <v>5</v>
      </c>
      <c r="B1565" s="385">
        <v>2579</v>
      </c>
      <c r="C1565" s="385" t="s">
        <v>0</v>
      </c>
      <c r="D1565" s="386" t="s">
        <v>12</v>
      </c>
      <c r="E1565" s="387">
        <v>45061</v>
      </c>
      <c r="F1565" s="385" t="s">
        <v>1924</v>
      </c>
      <c r="G1565" s="385">
        <v>255</v>
      </c>
      <c r="H1565" s="469">
        <v>24380.43</v>
      </c>
      <c r="I1565" s="389">
        <v>45063</v>
      </c>
      <c r="J1565" s="390" t="s">
        <v>4186</v>
      </c>
      <c r="K1565" s="385"/>
      <c r="L1565" s="391" t="s">
        <v>32</v>
      </c>
      <c r="M1565" s="606"/>
      <c r="N1565" s="391" t="s">
        <v>3912</v>
      </c>
      <c r="O1565" s="385" t="s">
        <v>59</v>
      </c>
      <c r="P1565" s="385">
        <v>1</v>
      </c>
      <c r="Q1565" s="469">
        <v>24380.43</v>
      </c>
      <c r="R1565" s="420">
        <f t="shared" si="641"/>
        <v>24380.43</v>
      </c>
      <c r="S1565" s="385" t="s">
        <v>1914</v>
      </c>
      <c r="T1565" s="419">
        <f t="shared" si="642"/>
        <v>24380.43</v>
      </c>
      <c r="U1565" s="419"/>
      <c r="V1565" s="385"/>
      <c r="W1565" s="385"/>
      <c r="X1565" s="385"/>
      <c r="Y1565" s="385"/>
      <c r="Z1565" s="385"/>
      <c r="AA1565" s="419"/>
      <c r="AB1565" s="385"/>
      <c r="AC1565" s="385"/>
      <c r="AD1565" s="385"/>
      <c r="AE1565" s="385"/>
      <c r="AF1565" s="385"/>
      <c r="AG1565" s="385"/>
      <c r="AH1565" s="385"/>
      <c r="AI1565" s="420">
        <f t="shared" si="643"/>
        <v>24380.43</v>
      </c>
      <c r="AJ1565" s="420"/>
      <c r="AK1565" s="385"/>
      <c r="AL1565" s="420">
        <f t="shared" si="644"/>
        <v>24380.43</v>
      </c>
      <c r="AM1565" s="432">
        <v>18</v>
      </c>
      <c r="AN1565" s="607">
        <v>45047</v>
      </c>
    </row>
    <row r="1566" spans="1:40" ht="42">
      <c r="A1566" s="393">
        <v>6</v>
      </c>
      <c r="B1566" s="394"/>
      <c r="C1566" s="395" t="s">
        <v>3561</v>
      </c>
      <c r="D1566" s="395"/>
      <c r="E1566" s="394"/>
      <c r="F1566" s="394"/>
      <c r="G1566" s="394"/>
      <c r="H1566" s="394"/>
      <c r="I1566" s="394"/>
      <c r="J1566" s="396"/>
      <c r="K1566" s="395"/>
      <c r="L1566" s="397"/>
      <c r="M1566" s="354"/>
      <c r="N1566" s="397"/>
      <c r="O1566" s="422"/>
      <c r="P1566" s="422"/>
      <c r="Q1566" s="422"/>
      <c r="R1566" s="423">
        <f>SUM(R1551:R1565)</f>
        <v>392605.98000000004</v>
      </c>
      <c r="S1566" s="422"/>
      <c r="T1566" s="422"/>
      <c r="U1566" s="422"/>
      <c r="V1566" s="422"/>
      <c r="W1566" s="422"/>
      <c r="X1566" s="422"/>
      <c r="Y1566" s="422"/>
      <c r="Z1566" s="422"/>
      <c r="AA1566" s="422"/>
      <c r="AB1566" s="422"/>
      <c r="AC1566" s="422"/>
      <c r="AD1566" s="422"/>
      <c r="AE1566" s="422"/>
      <c r="AF1566" s="422"/>
      <c r="AG1566" s="422"/>
      <c r="AH1566" s="422"/>
      <c r="AI1566" s="422"/>
      <c r="AJ1566" s="422"/>
      <c r="AK1566" s="422"/>
      <c r="AL1566" s="423"/>
      <c r="AM1566" s="435"/>
      <c r="AN1566" s="607">
        <v>45047</v>
      </c>
    </row>
    <row r="1567" spans="1:40" ht="40.799999999999997">
      <c r="A1567" s="384">
        <v>7</v>
      </c>
      <c r="B1567" s="385">
        <v>2344</v>
      </c>
      <c r="C1567" s="385" t="s">
        <v>1</v>
      </c>
      <c r="D1567" s="386" t="s">
        <v>2909</v>
      </c>
      <c r="E1567" s="387">
        <v>45050</v>
      </c>
      <c r="F1567" s="385" t="s">
        <v>38</v>
      </c>
      <c r="G1567" s="385">
        <v>591</v>
      </c>
      <c r="H1567" s="388">
        <v>3752.4</v>
      </c>
      <c r="I1567" s="389">
        <v>45075</v>
      </c>
      <c r="J1567" s="398">
        <v>4366</v>
      </c>
      <c r="K1567" s="609">
        <v>20608817604</v>
      </c>
      <c r="L1567" s="386" t="s">
        <v>3892</v>
      </c>
      <c r="M1567" s="216"/>
      <c r="N1567" s="386" t="s">
        <v>3893</v>
      </c>
      <c r="O1567" s="385" t="s">
        <v>39</v>
      </c>
      <c r="P1567" s="385">
        <v>30</v>
      </c>
      <c r="Q1567" s="385">
        <v>125.08</v>
      </c>
      <c r="R1567" s="420">
        <f>P1567*Q1567</f>
        <v>3752.4</v>
      </c>
      <c r="S1567" s="385" t="s">
        <v>1915</v>
      </c>
      <c r="T1567" s="385"/>
      <c r="U1567" s="419">
        <f>IF($S1567=U$15,$R1567,"  ")</f>
        <v>3752.4</v>
      </c>
      <c r="V1567" s="419" t="str">
        <f>IF($S1567=V$15,$R1567,"  ")</f>
        <v xml:space="preserve">  </v>
      </c>
      <c r="W1567" s="419"/>
      <c r="X1567" s="419"/>
      <c r="Y1567" s="419"/>
      <c r="Z1567" s="385"/>
      <c r="AA1567" s="385"/>
      <c r="AB1567" s="385"/>
      <c r="AC1567" s="385"/>
      <c r="AD1567" s="385"/>
      <c r="AE1567" s="385"/>
      <c r="AF1567" s="385"/>
      <c r="AG1567" s="385"/>
      <c r="AH1567" s="419" t="str">
        <f>IF($S1567=AH$15,$R1567,"  ")</f>
        <v xml:space="preserve">  </v>
      </c>
      <c r="AI1567" s="420">
        <f t="shared" ref="AI1567:AI1602" si="645">R1567</f>
        <v>3752.4</v>
      </c>
      <c r="AJ1567" s="420"/>
      <c r="AK1567" s="385">
        <v>618</v>
      </c>
      <c r="AL1567" s="420">
        <f>AI1567</f>
        <v>3752.4</v>
      </c>
      <c r="AM1567" s="432">
        <v>18</v>
      </c>
      <c r="AN1567" s="607">
        <v>45047</v>
      </c>
    </row>
    <row r="1568" spans="1:40" ht="40.799999999999997">
      <c r="A1568" s="384">
        <v>8</v>
      </c>
      <c r="B1568" s="385">
        <v>2329</v>
      </c>
      <c r="C1568" s="385" t="s">
        <v>1</v>
      </c>
      <c r="D1568" s="386" t="s">
        <v>2909</v>
      </c>
      <c r="E1568" s="387">
        <v>45050</v>
      </c>
      <c r="F1568" s="385" t="s">
        <v>38</v>
      </c>
      <c r="G1568" s="385">
        <v>584</v>
      </c>
      <c r="H1568" s="388">
        <v>13299.8</v>
      </c>
      <c r="I1568" s="389">
        <v>45072</v>
      </c>
      <c r="J1568" s="398">
        <v>4271</v>
      </c>
      <c r="K1568" s="609">
        <v>20490127217</v>
      </c>
      <c r="L1568" s="386" t="s">
        <v>3894</v>
      </c>
      <c r="M1568" s="216"/>
      <c r="N1568" s="386" t="s">
        <v>3895</v>
      </c>
      <c r="O1568" s="385" t="s">
        <v>39</v>
      </c>
      <c r="P1568" s="385">
        <v>96</v>
      </c>
      <c r="Q1568" s="385">
        <v>2</v>
      </c>
      <c r="R1568" s="420">
        <f t="shared" ref="R1568:R1596" si="646">P1568*Q1568</f>
        <v>192</v>
      </c>
      <c r="S1568" s="385" t="s">
        <v>1915</v>
      </c>
      <c r="T1568" s="385"/>
      <c r="U1568" s="419">
        <f t="shared" ref="U1568:U1580" si="647">IF($S1568=U$15,$R1568,"  ")</f>
        <v>192</v>
      </c>
      <c r="V1568" s="419" t="str">
        <f t="shared" ref="U1568:V1607" si="648">IF($S1568=V$15,$R1568,"  ")</f>
        <v xml:space="preserve">  </v>
      </c>
      <c r="W1568" s="419"/>
      <c r="X1568" s="419"/>
      <c r="Y1568" s="419"/>
      <c r="Z1568" s="385"/>
      <c r="AA1568" s="385"/>
      <c r="AB1568" s="385"/>
      <c r="AC1568" s="385"/>
      <c r="AD1568" s="385"/>
      <c r="AE1568" s="385"/>
      <c r="AF1568" s="385"/>
      <c r="AG1568" s="385"/>
      <c r="AH1568" s="419" t="str">
        <f t="shared" ref="AH1568:AH1607" si="649">IF($S1568=AH$15,$R1568,"  ")</f>
        <v xml:space="preserve">  </v>
      </c>
      <c r="AI1568" s="420">
        <f t="shared" si="645"/>
        <v>192</v>
      </c>
      <c r="AJ1568" s="420"/>
      <c r="AK1568" s="385">
        <v>558</v>
      </c>
      <c r="AL1568" s="420">
        <f t="shared" ref="AL1568:AL1607" si="650">AI1568</f>
        <v>192</v>
      </c>
      <c r="AM1568" s="432">
        <v>18</v>
      </c>
      <c r="AN1568" s="607">
        <v>45047</v>
      </c>
    </row>
    <row r="1569" spans="1:40" ht="23.4">
      <c r="A1569" s="384">
        <v>9</v>
      </c>
      <c r="B1569" s="385">
        <v>2329</v>
      </c>
      <c r="C1569" s="385" t="s">
        <v>1</v>
      </c>
      <c r="D1569" s="386" t="s">
        <v>2909</v>
      </c>
      <c r="E1569" s="387">
        <v>45050</v>
      </c>
      <c r="F1569" s="385" t="s">
        <v>38</v>
      </c>
      <c r="G1569" s="385">
        <v>584</v>
      </c>
      <c r="H1569" s="388">
        <v>13299.8</v>
      </c>
      <c r="I1569" s="389">
        <v>45072</v>
      </c>
      <c r="J1569" s="398">
        <v>4271</v>
      </c>
      <c r="K1569" s="609">
        <v>20490127217</v>
      </c>
      <c r="L1569" s="386" t="s">
        <v>3894</v>
      </c>
      <c r="M1569" s="216"/>
      <c r="N1569" s="386" t="s">
        <v>3896</v>
      </c>
      <c r="O1569" s="385" t="s">
        <v>39</v>
      </c>
      <c r="P1569" s="385">
        <v>96</v>
      </c>
      <c r="Q1569" s="385">
        <v>1.5</v>
      </c>
      <c r="R1569" s="420">
        <f t="shared" si="646"/>
        <v>144</v>
      </c>
      <c r="S1569" s="385" t="s">
        <v>1915</v>
      </c>
      <c r="T1569" s="385"/>
      <c r="U1569" s="419">
        <f t="shared" si="647"/>
        <v>144</v>
      </c>
      <c r="V1569" s="419" t="str">
        <f t="shared" si="648"/>
        <v xml:space="preserve">  </v>
      </c>
      <c r="W1569" s="419"/>
      <c r="X1569" s="419"/>
      <c r="Y1569" s="419"/>
      <c r="Z1569" s="385"/>
      <c r="AA1569" s="385"/>
      <c r="AB1569" s="385"/>
      <c r="AC1569" s="385"/>
      <c r="AD1569" s="385"/>
      <c r="AE1569" s="385"/>
      <c r="AF1569" s="385"/>
      <c r="AG1569" s="385"/>
      <c r="AH1569" s="419" t="str">
        <f t="shared" si="649"/>
        <v xml:space="preserve">  </v>
      </c>
      <c r="AI1569" s="420">
        <f t="shared" si="645"/>
        <v>144</v>
      </c>
      <c r="AJ1569" s="420"/>
      <c r="AK1569" s="385">
        <v>558</v>
      </c>
      <c r="AL1569" s="420">
        <f t="shared" si="650"/>
        <v>144</v>
      </c>
      <c r="AM1569" s="432">
        <v>18</v>
      </c>
      <c r="AN1569" s="607">
        <v>45047</v>
      </c>
    </row>
    <row r="1570" spans="1:40" ht="23.4">
      <c r="A1570" s="384">
        <v>10</v>
      </c>
      <c r="B1570" s="385">
        <v>2329</v>
      </c>
      <c r="C1570" s="385" t="s">
        <v>1</v>
      </c>
      <c r="D1570" s="386" t="s">
        <v>2909</v>
      </c>
      <c r="E1570" s="387">
        <v>45050</v>
      </c>
      <c r="F1570" s="385" t="s">
        <v>38</v>
      </c>
      <c r="G1570" s="385">
        <v>584</v>
      </c>
      <c r="H1570" s="388">
        <v>13299.8</v>
      </c>
      <c r="I1570" s="389">
        <v>45072</v>
      </c>
      <c r="J1570" s="398">
        <v>4271</v>
      </c>
      <c r="K1570" s="609">
        <v>20490127217</v>
      </c>
      <c r="L1570" s="386" t="s">
        <v>3894</v>
      </c>
      <c r="M1570" s="216"/>
      <c r="N1570" s="386" t="s">
        <v>3897</v>
      </c>
      <c r="O1570" s="385" t="s">
        <v>39</v>
      </c>
      <c r="P1570" s="385">
        <v>8</v>
      </c>
      <c r="Q1570" s="385">
        <v>79</v>
      </c>
      <c r="R1570" s="420">
        <f t="shared" si="646"/>
        <v>632</v>
      </c>
      <c r="S1570" s="385" t="s">
        <v>1915</v>
      </c>
      <c r="T1570" s="385"/>
      <c r="U1570" s="419">
        <f t="shared" si="647"/>
        <v>632</v>
      </c>
      <c r="V1570" s="419" t="str">
        <f t="shared" si="648"/>
        <v xml:space="preserve">  </v>
      </c>
      <c r="W1570" s="419"/>
      <c r="X1570" s="419"/>
      <c r="Y1570" s="419"/>
      <c r="Z1570" s="385"/>
      <c r="AA1570" s="385"/>
      <c r="AB1570" s="385"/>
      <c r="AC1570" s="385"/>
      <c r="AD1570" s="385"/>
      <c r="AE1570" s="385"/>
      <c r="AF1570" s="385"/>
      <c r="AG1570" s="385"/>
      <c r="AH1570" s="419" t="str">
        <f t="shared" si="649"/>
        <v xml:space="preserve">  </v>
      </c>
      <c r="AI1570" s="420">
        <f t="shared" si="645"/>
        <v>632</v>
      </c>
      <c r="AJ1570" s="420"/>
      <c r="AK1570" s="385">
        <v>558</v>
      </c>
      <c r="AL1570" s="420">
        <f t="shared" si="650"/>
        <v>632</v>
      </c>
      <c r="AM1570" s="432">
        <v>18</v>
      </c>
      <c r="AN1570" s="607">
        <v>45047</v>
      </c>
    </row>
    <row r="1571" spans="1:40" ht="57.75" customHeight="1">
      <c r="A1571" s="384">
        <v>11</v>
      </c>
      <c r="B1571" s="385">
        <v>2329</v>
      </c>
      <c r="C1571" s="385" t="s">
        <v>1</v>
      </c>
      <c r="D1571" s="386" t="s">
        <v>2909</v>
      </c>
      <c r="E1571" s="387">
        <v>45050</v>
      </c>
      <c r="F1571" s="385" t="s">
        <v>38</v>
      </c>
      <c r="G1571" s="385">
        <v>584</v>
      </c>
      <c r="H1571" s="388">
        <v>13299.8</v>
      </c>
      <c r="I1571" s="389">
        <v>45072</v>
      </c>
      <c r="J1571" s="398">
        <v>4271</v>
      </c>
      <c r="K1571" s="609">
        <v>20490127217</v>
      </c>
      <c r="L1571" s="386" t="s">
        <v>3894</v>
      </c>
      <c r="M1571" s="216"/>
      <c r="N1571" s="386" t="s">
        <v>3898</v>
      </c>
      <c r="O1571" s="385" t="s">
        <v>39</v>
      </c>
      <c r="P1571" s="385">
        <v>70</v>
      </c>
      <c r="Q1571" s="385">
        <v>9</v>
      </c>
      <c r="R1571" s="420">
        <f t="shared" si="646"/>
        <v>630</v>
      </c>
      <c r="S1571" s="385" t="s">
        <v>1915</v>
      </c>
      <c r="T1571" s="385"/>
      <c r="U1571" s="419">
        <f t="shared" si="647"/>
        <v>630</v>
      </c>
      <c r="V1571" s="419" t="str">
        <f t="shared" si="648"/>
        <v xml:space="preserve">  </v>
      </c>
      <c r="W1571" s="419"/>
      <c r="X1571" s="419"/>
      <c r="Y1571" s="419"/>
      <c r="Z1571" s="385"/>
      <c r="AA1571" s="385"/>
      <c r="AB1571" s="385"/>
      <c r="AC1571" s="385"/>
      <c r="AD1571" s="385"/>
      <c r="AE1571" s="385"/>
      <c r="AF1571" s="385"/>
      <c r="AG1571" s="385"/>
      <c r="AH1571" s="419" t="str">
        <f t="shared" si="649"/>
        <v xml:space="preserve">  </v>
      </c>
      <c r="AI1571" s="420">
        <f t="shared" si="645"/>
        <v>630</v>
      </c>
      <c r="AJ1571" s="420"/>
      <c r="AK1571" s="385">
        <v>558</v>
      </c>
      <c r="AL1571" s="420">
        <f t="shared" si="650"/>
        <v>630</v>
      </c>
      <c r="AM1571" s="432">
        <v>18</v>
      </c>
      <c r="AN1571" s="607">
        <v>45047</v>
      </c>
    </row>
    <row r="1572" spans="1:40" ht="23.4">
      <c r="A1572" s="384">
        <v>12</v>
      </c>
      <c r="B1572" s="385">
        <v>2329</v>
      </c>
      <c r="C1572" s="385" t="s">
        <v>1</v>
      </c>
      <c r="D1572" s="386" t="s">
        <v>2909</v>
      </c>
      <c r="E1572" s="387">
        <v>45050</v>
      </c>
      <c r="F1572" s="385" t="s">
        <v>38</v>
      </c>
      <c r="G1572" s="385">
        <v>584</v>
      </c>
      <c r="H1572" s="388">
        <v>13299.8</v>
      </c>
      <c r="I1572" s="389">
        <v>45072</v>
      </c>
      <c r="J1572" s="398">
        <v>4271</v>
      </c>
      <c r="K1572" s="609">
        <v>20490127217</v>
      </c>
      <c r="L1572" s="386" t="s">
        <v>3894</v>
      </c>
      <c r="M1572" s="216"/>
      <c r="N1572" s="386" t="s">
        <v>3899</v>
      </c>
      <c r="O1572" s="385" t="s">
        <v>39</v>
      </c>
      <c r="P1572" s="385">
        <v>2</v>
      </c>
      <c r="Q1572" s="385">
        <v>15</v>
      </c>
      <c r="R1572" s="420">
        <f t="shared" si="646"/>
        <v>30</v>
      </c>
      <c r="S1572" s="385" t="s">
        <v>1915</v>
      </c>
      <c r="T1572" s="385"/>
      <c r="U1572" s="419">
        <f t="shared" si="647"/>
        <v>30</v>
      </c>
      <c r="V1572" s="419" t="str">
        <f t="shared" si="648"/>
        <v xml:space="preserve">  </v>
      </c>
      <c r="W1572" s="419"/>
      <c r="X1572" s="419"/>
      <c r="Y1572" s="419"/>
      <c r="Z1572" s="385"/>
      <c r="AA1572" s="385"/>
      <c r="AB1572" s="385"/>
      <c r="AC1572" s="385"/>
      <c r="AD1572" s="385"/>
      <c r="AE1572" s="385"/>
      <c r="AF1572" s="385"/>
      <c r="AG1572" s="385"/>
      <c r="AH1572" s="419" t="str">
        <f t="shared" si="649"/>
        <v xml:space="preserve">  </v>
      </c>
      <c r="AI1572" s="420">
        <f t="shared" si="645"/>
        <v>30</v>
      </c>
      <c r="AJ1572" s="420"/>
      <c r="AK1572" s="385">
        <v>558</v>
      </c>
      <c r="AL1572" s="420">
        <f t="shared" si="650"/>
        <v>30</v>
      </c>
      <c r="AM1572" s="432">
        <v>18</v>
      </c>
      <c r="AN1572" s="607">
        <v>45047</v>
      </c>
    </row>
    <row r="1573" spans="1:40" ht="23.4">
      <c r="A1573" s="384">
        <v>13</v>
      </c>
      <c r="B1573" s="385">
        <v>2329</v>
      </c>
      <c r="C1573" s="385" t="s">
        <v>1</v>
      </c>
      <c r="D1573" s="386" t="s">
        <v>2909</v>
      </c>
      <c r="E1573" s="387">
        <v>45050</v>
      </c>
      <c r="F1573" s="385" t="s">
        <v>38</v>
      </c>
      <c r="G1573" s="385">
        <v>584</v>
      </c>
      <c r="H1573" s="388">
        <v>13299.8</v>
      </c>
      <c r="I1573" s="389">
        <v>45072</v>
      </c>
      <c r="J1573" s="398">
        <v>4271</v>
      </c>
      <c r="K1573" s="609">
        <v>20490127217</v>
      </c>
      <c r="L1573" s="386" t="s">
        <v>3894</v>
      </c>
      <c r="M1573" s="216"/>
      <c r="N1573" s="386" t="s">
        <v>3900</v>
      </c>
      <c r="O1573" s="385" t="s">
        <v>83</v>
      </c>
      <c r="P1573" s="385">
        <v>20</v>
      </c>
      <c r="Q1573" s="385">
        <v>23</v>
      </c>
      <c r="R1573" s="420">
        <f t="shared" si="646"/>
        <v>460</v>
      </c>
      <c r="S1573" s="385" t="s">
        <v>1915</v>
      </c>
      <c r="T1573" s="385"/>
      <c r="U1573" s="419">
        <f t="shared" si="647"/>
        <v>460</v>
      </c>
      <c r="V1573" s="419" t="str">
        <f t="shared" si="648"/>
        <v xml:space="preserve">  </v>
      </c>
      <c r="W1573" s="419"/>
      <c r="X1573" s="419"/>
      <c r="Y1573" s="419"/>
      <c r="Z1573" s="385"/>
      <c r="AA1573" s="385"/>
      <c r="AB1573" s="385"/>
      <c r="AC1573" s="385"/>
      <c r="AD1573" s="385"/>
      <c r="AE1573" s="385"/>
      <c r="AF1573" s="385"/>
      <c r="AG1573" s="385"/>
      <c r="AH1573" s="419" t="str">
        <f t="shared" si="649"/>
        <v xml:space="preserve">  </v>
      </c>
      <c r="AI1573" s="420">
        <f t="shared" si="645"/>
        <v>460</v>
      </c>
      <c r="AJ1573" s="420"/>
      <c r="AK1573" s="385">
        <v>558</v>
      </c>
      <c r="AL1573" s="420">
        <f t="shared" si="650"/>
        <v>460</v>
      </c>
      <c r="AM1573" s="432">
        <v>18</v>
      </c>
      <c r="AN1573" s="607">
        <v>45047</v>
      </c>
    </row>
    <row r="1574" spans="1:40" ht="40.799999999999997">
      <c r="A1574" s="384">
        <v>14</v>
      </c>
      <c r="B1574" s="385">
        <v>2329</v>
      </c>
      <c r="C1574" s="385" t="s">
        <v>1</v>
      </c>
      <c r="D1574" s="386" t="s">
        <v>2909</v>
      </c>
      <c r="E1574" s="387">
        <v>45050</v>
      </c>
      <c r="F1574" s="385" t="s">
        <v>38</v>
      </c>
      <c r="G1574" s="385">
        <v>584</v>
      </c>
      <c r="H1574" s="388">
        <v>13299.8</v>
      </c>
      <c r="I1574" s="389">
        <v>45072</v>
      </c>
      <c r="J1574" s="398">
        <v>4271</v>
      </c>
      <c r="K1574" s="609">
        <v>20490127217</v>
      </c>
      <c r="L1574" s="386" t="s">
        <v>3894</v>
      </c>
      <c r="M1574" s="216"/>
      <c r="N1574" s="386" t="s">
        <v>3901</v>
      </c>
      <c r="O1574" s="385" t="s">
        <v>39</v>
      </c>
      <c r="P1574" s="385">
        <v>48</v>
      </c>
      <c r="Q1574" s="385">
        <v>3.5</v>
      </c>
      <c r="R1574" s="420">
        <f t="shared" si="646"/>
        <v>168</v>
      </c>
      <c r="S1574" s="385" t="s">
        <v>1915</v>
      </c>
      <c r="T1574" s="385"/>
      <c r="U1574" s="419">
        <f t="shared" si="647"/>
        <v>168</v>
      </c>
      <c r="V1574" s="419" t="str">
        <f t="shared" si="648"/>
        <v xml:space="preserve">  </v>
      </c>
      <c r="W1574" s="419"/>
      <c r="X1574" s="419"/>
      <c r="Y1574" s="419"/>
      <c r="Z1574" s="385"/>
      <c r="AA1574" s="385"/>
      <c r="AB1574" s="385"/>
      <c r="AC1574" s="385"/>
      <c r="AD1574" s="385"/>
      <c r="AE1574" s="385"/>
      <c r="AF1574" s="385"/>
      <c r="AG1574" s="385"/>
      <c r="AH1574" s="419" t="str">
        <f t="shared" si="649"/>
        <v xml:space="preserve">  </v>
      </c>
      <c r="AI1574" s="420">
        <f t="shared" si="645"/>
        <v>168</v>
      </c>
      <c r="AJ1574" s="420"/>
      <c r="AK1574" s="385">
        <v>558</v>
      </c>
      <c r="AL1574" s="420">
        <f t="shared" si="650"/>
        <v>168</v>
      </c>
      <c r="AM1574" s="432">
        <v>18</v>
      </c>
      <c r="AN1574" s="607">
        <v>45047</v>
      </c>
    </row>
    <row r="1575" spans="1:40" ht="40.799999999999997">
      <c r="A1575" s="384">
        <v>15</v>
      </c>
      <c r="B1575" s="385">
        <v>2329</v>
      </c>
      <c r="C1575" s="385" t="s">
        <v>1</v>
      </c>
      <c r="D1575" s="386" t="s">
        <v>2909</v>
      </c>
      <c r="E1575" s="387">
        <v>45050</v>
      </c>
      <c r="F1575" s="385" t="s">
        <v>38</v>
      </c>
      <c r="G1575" s="385">
        <v>584</v>
      </c>
      <c r="H1575" s="388">
        <v>13299.8</v>
      </c>
      <c r="I1575" s="389">
        <v>45072</v>
      </c>
      <c r="J1575" s="398">
        <v>4271</v>
      </c>
      <c r="K1575" s="609">
        <v>20490127217</v>
      </c>
      <c r="L1575" s="386" t="s">
        <v>3894</v>
      </c>
      <c r="M1575" s="216"/>
      <c r="N1575" s="386" t="s">
        <v>3902</v>
      </c>
      <c r="O1575" s="385" t="s">
        <v>39</v>
      </c>
      <c r="P1575" s="385">
        <v>320</v>
      </c>
      <c r="Q1575" s="385">
        <v>1.1000000000000001</v>
      </c>
      <c r="R1575" s="420">
        <f t="shared" si="646"/>
        <v>352</v>
      </c>
      <c r="S1575" s="385" t="s">
        <v>1915</v>
      </c>
      <c r="T1575" s="385"/>
      <c r="U1575" s="419">
        <f t="shared" si="647"/>
        <v>352</v>
      </c>
      <c r="V1575" s="419" t="str">
        <f t="shared" si="648"/>
        <v xml:space="preserve">  </v>
      </c>
      <c r="W1575" s="419"/>
      <c r="X1575" s="419"/>
      <c r="Y1575" s="419"/>
      <c r="Z1575" s="385"/>
      <c r="AA1575" s="385"/>
      <c r="AB1575" s="385"/>
      <c r="AC1575" s="385"/>
      <c r="AD1575" s="385"/>
      <c r="AE1575" s="385"/>
      <c r="AF1575" s="385"/>
      <c r="AG1575" s="385"/>
      <c r="AH1575" s="419" t="str">
        <f t="shared" si="649"/>
        <v xml:space="preserve">  </v>
      </c>
      <c r="AI1575" s="420">
        <f t="shared" si="645"/>
        <v>352</v>
      </c>
      <c r="AJ1575" s="420"/>
      <c r="AK1575" s="385">
        <v>558</v>
      </c>
      <c r="AL1575" s="420">
        <f t="shared" si="650"/>
        <v>352</v>
      </c>
      <c r="AM1575" s="432">
        <v>18</v>
      </c>
      <c r="AN1575" s="607">
        <v>45047</v>
      </c>
    </row>
    <row r="1576" spans="1:40" ht="23.4">
      <c r="A1576" s="384">
        <v>16</v>
      </c>
      <c r="B1576" s="385">
        <v>2329</v>
      </c>
      <c r="C1576" s="385" t="s">
        <v>1</v>
      </c>
      <c r="D1576" s="386" t="s">
        <v>2909</v>
      </c>
      <c r="E1576" s="387">
        <v>45050</v>
      </c>
      <c r="F1576" s="385" t="s">
        <v>38</v>
      </c>
      <c r="G1576" s="385">
        <v>584</v>
      </c>
      <c r="H1576" s="388">
        <v>13299.8</v>
      </c>
      <c r="I1576" s="389">
        <v>45072</v>
      </c>
      <c r="J1576" s="398">
        <v>4271</v>
      </c>
      <c r="K1576" s="609">
        <v>20490127217</v>
      </c>
      <c r="L1576" s="386" t="s">
        <v>3894</v>
      </c>
      <c r="M1576" s="216"/>
      <c r="N1576" s="386" t="s">
        <v>3903</v>
      </c>
      <c r="O1576" s="385" t="s">
        <v>83</v>
      </c>
      <c r="P1576" s="385">
        <v>15</v>
      </c>
      <c r="Q1576" s="385">
        <v>44</v>
      </c>
      <c r="R1576" s="420">
        <f t="shared" si="646"/>
        <v>660</v>
      </c>
      <c r="S1576" s="385" t="s">
        <v>1915</v>
      </c>
      <c r="T1576" s="385"/>
      <c r="U1576" s="419">
        <f t="shared" si="647"/>
        <v>660</v>
      </c>
      <c r="V1576" s="419" t="str">
        <f t="shared" si="648"/>
        <v xml:space="preserve">  </v>
      </c>
      <c r="W1576" s="419"/>
      <c r="X1576" s="419"/>
      <c r="Y1576" s="419"/>
      <c r="Z1576" s="385"/>
      <c r="AA1576" s="385"/>
      <c r="AB1576" s="385"/>
      <c r="AC1576" s="385"/>
      <c r="AD1576" s="385"/>
      <c r="AE1576" s="385"/>
      <c r="AF1576" s="385"/>
      <c r="AG1576" s="385"/>
      <c r="AH1576" s="419" t="str">
        <f t="shared" si="649"/>
        <v xml:space="preserve">  </v>
      </c>
      <c r="AI1576" s="420">
        <f t="shared" si="645"/>
        <v>660</v>
      </c>
      <c r="AJ1576" s="420"/>
      <c r="AK1576" s="385">
        <v>558</v>
      </c>
      <c r="AL1576" s="420">
        <f t="shared" si="650"/>
        <v>660</v>
      </c>
      <c r="AM1576" s="432">
        <v>18</v>
      </c>
      <c r="AN1576" s="607">
        <v>45047</v>
      </c>
    </row>
    <row r="1577" spans="1:40" ht="23.4">
      <c r="A1577" s="384">
        <v>17</v>
      </c>
      <c r="B1577" s="385">
        <v>2329</v>
      </c>
      <c r="C1577" s="385" t="s">
        <v>1</v>
      </c>
      <c r="D1577" s="386" t="s">
        <v>2909</v>
      </c>
      <c r="E1577" s="387">
        <v>45050</v>
      </c>
      <c r="F1577" s="385" t="s">
        <v>38</v>
      </c>
      <c r="G1577" s="385">
        <v>584</v>
      </c>
      <c r="H1577" s="388">
        <v>13299.8</v>
      </c>
      <c r="I1577" s="389">
        <v>45072</v>
      </c>
      <c r="J1577" s="398">
        <v>4271</v>
      </c>
      <c r="K1577" s="609">
        <v>20490127217</v>
      </c>
      <c r="L1577" s="386" t="s">
        <v>3894</v>
      </c>
      <c r="M1577" s="216"/>
      <c r="N1577" s="386" t="s">
        <v>3904</v>
      </c>
      <c r="O1577" s="385" t="s">
        <v>83</v>
      </c>
      <c r="P1577" s="385">
        <v>15</v>
      </c>
      <c r="Q1577" s="385">
        <v>45</v>
      </c>
      <c r="R1577" s="420">
        <f t="shared" si="646"/>
        <v>675</v>
      </c>
      <c r="S1577" s="385" t="s">
        <v>1915</v>
      </c>
      <c r="T1577" s="385"/>
      <c r="U1577" s="419">
        <f t="shared" si="647"/>
        <v>675</v>
      </c>
      <c r="V1577" s="419" t="str">
        <f t="shared" si="648"/>
        <v xml:space="preserve">  </v>
      </c>
      <c r="W1577" s="419"/>
      <c r="X1577" s="419"/>
      <c r="Y1577" s="419"/>
      <c r="Z1577" s="385"/>
      <c r="AA1577" s="385"/>
      <c r="AB1577" s="385"/>
      <c r="AC1577" s="385"/>
      <c r="AD1577" s="385"/>
      <c r="AE1577" s="385"/>
      <c r="AF1577" s="385"/>
      <c r="AG1577" s="385"/>
      <c r="AH1577" s="419" t="str">
        <f t="shared" si="649"/>
        <v xml:space="preserve">  </v>
      </c>
      <c r="AI1577" s="420">
        <f t="shared" si="645"/>
        <v>675</v>
      </c>
      <c r="AJ1577" s="420"/>
      <c r="AK1577" s="385">
        <v>558</v>
      </c>
      <c r="AL1577" s="420">
        <f t="shared" si="650"/>
        <v>675</v>
      </c>
      <c r="AM1577" s="432">
        <v>18</v>
      </c>
      <c r="AN1577" s="607">
        <v>45047</v>
      </c>
    </row>
    <row r="1578" spans="1:40" ht="40.799999999999997">
      <c r="A1578" s="384">
        <v>18</v>
      </c>
      <c r="B1578" s="385">
        <v>2329</v>
      </c>
      <c r="C1578" s="385" t="s">
        <v>1</v>
      </c>
      <c r="D1578" s="386" t="s">
        <v>2909</v>
      </c>
      <c r="E1578" s="387">
        <v>45050</v>
      </c>
      <c r="F1578" s="385" t="s">
        <v>38</v>
      </c>
      <c r="G1578" s="385">
        <v>584</v>
      </c>
      <c r="H1578" s="388">
        <v>13299.8</v>
      </c>
      <c r="I1578" s="389">
        <v>45072</v>
      </c>
      <c r="J1578" s="398">
        <v>4271</v>
      </c>
      <c r="K1578" s="609">
        <v>20490127217</v>
      </c>
      <c r="L1578" s="386" t="s">
        <v>3894</v>
      </c>
      <c r="M1578" s="216"/>
      <c r="N1578" s="386" t="s">
        <v>3905</v>
      </c>
      <c r="O1578" s="385" t="s">
        <v>39</v>
      </c>
      <c r="P1578" s="385">
        <v>1</v>
      </c>
      <c r="Q1578" s="385">
        <v>510</v>
      </c>
      <c r="R1578" s="420">
        <f t="shared" si="646"/>
        <v>510</v>
      </c>
      <c r="S1578" s="385" t="s">
        <v>1915</v>
      </c>
      <c r="T1578" s="385"/>
      <c r="U1578" s="419">
        <f t="shared" si="647"/>
        <v>510</v>
      </c>
      <c r="V1578" s="419" t="str">
        <f t="shared" si="648"/>
        <v xml:space="preserve">  </v>
      </c>
      <c r="W1578" s="419"/>
      <c r="X1578" s="419"/>
      <c r="Y1578" s="419"/>
      <c r="Z1578" s="385"/>
      <c r="AA1578" s="385"/>
      <c r="AB1578" s="385"/>
      <c r="AC1578" s="385"/>
      <c r="AD1578" s="385"/>
      <c r="AE1578" s="385"/>
      <c r="AF1578" s="385"/>
      <c r="AG1578" s="385"/>
      <c r="AH1578" s="419" t="str">
        <f t="shared" si="649"/>
        <v xml:space="preserve">  </v>
      </c>
      <c r="AI1578" s="420">
        <f t="shared" si="645"/>
        <v>510</v>
      </c>
      <c r="AJ1578" s="420"/>
      <c r="AK1578" s="385">
        <v>558</v>
      </c>
      <c r="AL1578" s="420">
        <f t="shared" si="650"/>
        <v>510</v>
      </c>
      <c r="AM1578" s="432">
        <v>18</v>
      </c>
      <c r="AN1578" s="607">
        <v>45047</v>
      </c>
    </row>
    <row r="1579" spans="1:40" ht="40.799999999999997">
      <c r="A1579" s="384">
        <v>19</v>
      </c>
      <c r="B1579" s="385">
        <v>2329</v>
      </c>
      <c r="C1579" s="385" t="s">
        <v>1</v>
      </c>
      <c r="D1579" s="386" t="s">
        <v>2909</v>
      </c>
      <c r="E1579" s="387">
        <v>45050</v>
      </c>
      <c r="F1579" s="385" t="s">
        <v>38</v>
      </c>
      <c r="G1579" s="385">
        <v>584</v>
      </c>
      <c r="H1579" s="388">
        <v>13299.8</v>
      </c>
      <c r="I1579" s="389">
        <v>45072</v>
      </c>
      <c r="J1579" s="398">
        <v>4271</v>
      </c>
      <c r="K1579" s="609">
        <v>20490127217</v>
      </c>
      <c r="L1579" s="386" t="s">
        <v>3894</v>
      </c>
      <c r="M1579" s="216"/>
      <c r="N1579" s="386" t="s">
        <v>3906</v>
      </c>
      <c r="O1579" s="385" t="s">
        <v>39</v>
      </c>
      <c r="P1579" s="385">
        <v>1</v>
      </c>
      <c r="Q1579" s="385">
        <v>1080</v>
      </c>
      <c r="R1579" s="420">
        <f t="shared" si="646"/>
        <v>1080</v>
      </c>
      <c r="S1579" s="385" t="s">
        <v>1915</v>
      </c>
      <c r="T1579" s="385"/>
      <c r="U1579" s="419">
        <f t="shared" si="647"/>
        <v>1080</v>
      </c>
      <c r="V1579" s="419" t="str">
        <f t="shared" si="648"/>
        <v xml:space="preserve">  </v>
      </c>
      <c r="W1579" s="419"/>
      <c r="X1579" s="419"/>
      <c r="Y1579" s="419"/>
      <c r="Z1579" s="385"/>
      <c r="AA1579" s="385"/>
      <c r="AB1579" s="385"/>
      <c r="AC1579" s="385"/>
      <c r="AD1579" s="385"/>
      <c r="AE1579" s="385"/>
      <c r="AF1579" s="385"/>
      <c r="AG1579" s="385"/>
      <c r="AH1579" s="419" t="str">
        <f t="shared" si="649"/>
        <v xml:space="preserve">  </v>
      </c>
      <c r="AI1579" s="420">
        <f t="shared" si="645"/>
        <v>1080</v>
      </c>
      <c r="AJ1579" s="420"/>
      <c r="AK1579" s="385">
        <v>558</v>
      </c>
      <c r="AL1579" s="420">
        <f t="shared" si="650"/>
        <v>1080</v>
      </c>
      <c r="AM1579" s="432">
        <v>18</v>
      </c>
      <c r="AN1579" s="607">
        <v>45047</v>
      </c>
    </row>
    <row r="1580" spans="1:40" ht="40.799999999999997">
      <c r="A1580" s="384">
        <v>20</v>
      </c>
      <c r="B1580" s="385">
        <v>2329</v>
      </c>
      <c r="C1580" s="385" t="s">
        <v>1</v>
      </c>
      <c r="D1580" s="386" t="s">
        <v>2909</v>
      </c>
      <c r="E1580" s="387">
        <v>45050</v>
      </c>
      <c r="F1580" s="385" t="s">
        <v>38</v>
      </c>
      <c r="G1580" s="385">
        <v>584</v>
      </c>
      <c r="H1580" s="388">
        <v>13299.8</v>
      </c>
      <c r="I1580" s="389">
        <v>45072</v>
      </c>
      <c r="J1580" s="398">
        <v>4271</v>
      </c>
      <c r="K1580" s="609">
        <v>20490127217</v>
      </c>
      <c r="L1580" s="386" t="s">
        <v>3894</v>
      </c>
      <c r="M1580" s="216"/>
      <c r="N1580" s="386" t="s">
        <v>3907</v>
      </c>
      <c r="O1580" s="385" t="s">
        <v>68</v>
      </c>
      <c r="P1580" s="385">
        <v>7</v>
      </c>
      <c r="Q1580" s="385">
        <v>785</v>
      </c>
      <c r="R1580" s="420">
        <f t="shared" si="646"/>
        <v>5495</v>
      </c>
      <c r="S1580" s="385" t="s">
        <v>1915</v>
      </c>
      <c r="T1580" s="385"/>
      <c r="U1580" s="419">
        <f t="shared" si="647"/>
        <v>5495</v>
      </c>
      <c r="V1580" s="419" t="str">
        <f t="shared" si="648"/>
        <v xml:space="preserve">  </v>
      </c>
      <c r="W1580" s="419"/>
      <c r="X1580" s="419"/>
      <c r="Y1580" s="419"/>
      <c r="Z1580" s="385"/>
      <c r="AA1580" s="385"/>
      <c r="AB1580" s="385"/>
      <c r="AC1580" s="385"/>
      <c r="AD1580" s="385"/>
      <c r="AE1580" s="385"/>
      <c r="AF1580" s="385"/>
      <c r="AG1580" s="385"/>
      <c r="AH1580" s="419" t="str">
        <f t="shared" si="649"/>
        <v xml:space="preserve">  </v>
      </c>
      <c r="AI1580" s="420">
        <f t="shared" si="645"/>
        <v>5495</v>
      </c>
      <c r="AJ1580" s="420"/>
      <c r="AK1580" s="385">
        <v>558</v>
      </c>
      <c r="AL1580" s="420">
        <f t="shared" si="650"/>
        <v>5495</v>
      </c>
      <c r="AM1580" s="432"/>
      <c r="AN1580" s="607">
        <v>45047</v>
      </c>
    </row>
    <row r="1581" spans="1:40" ht="40.799999999999997">
      <c r="A1581" s="384">
        <v>21</v>
      </c>
      <c r="B1581" s="385">
        <v>2329</v>
      </c>
      <c r="C1581" s="385" t="s">
        <v>1</v>
      </c>
      <c r="D1581" s="386" t="s">
        <v>2909</v>
      </c>
      <c r="E1581" s="387">
        <v>45050</v>
      </c>
      <c r="F1581" s="385" t="s">
        <v>38</v>
      </c>
      <c r="G1581" s="385">
        <v>584</v>
      </c>
      <c r="H1581" s="388">
        <v>13299.8</v>
      </c>
      <c r="I1581" s="389">
        <v>45072</v>
      </c>
      <c r="J1581" s="398">
        <v>4271</v>
      </c>
      <c r="K1581" s="609">
        <v>20490127217</v>
      </c>
      <c r="L1581" s="386" t="s">
        <v>3894</v>
      </c>
      <c r="M1581" s="216"/>
      <c r="N1581" s="386" t="s">
        <v>3908</v>
      </c>
      <c r="O1581" s="385" t="s">
        <v>68</v>
      </c>
      <c r="P1581" s="385">
        <v>5</v>
      </c>
      <c r="Q1581" s="385">
        <v>32</v>
      </c>
      <c r="R1581" s="420">
        <f t="shared" si="646"/>
        <v>160</v>
      </c>
      <c r="S1581" s="385" t="s">
        <v>1915</v>
      </c>
      <c r="T1581" s="385"/>
      <c r="U1581" s="419">
        <f t="shared" si="648"/>
        <v>160</v>
      </c>
      <c r="V1581" s="419" t="str">
        <f t="shared" si="648"/>
        <v xml:space="preserve">  </v>
      </c>
      <c r="W1581" s="419"/>
      <c r="X1581" s="419"/>
      <c r="Y1581" s="419"/>
      <c r="Z1581" s="385"/>
      <c r="AA1581" s="385"/>
      <c r="AB1581" s="385"/>
      <c r="AC1581" s="385"/>
      <c r="AD1581" s="385"/>
      <c r="AE1581" s="385"/>
      <c r="AF1581" s="385"/>
      <c r="AG1581" s="385"/>
      <c r="AH1581" s="419" t="str">
        <f t="shared" si="649"/>
        <v xml:space="preserve">  </v>
      </c>
      <c r="AI1581" s="420">
        <f t="shared" si="645"/>
        <v>160</v>
      </c>
      <c r="AJ1581" s="420"/>
      <c r="AK1581" s="385">
        <v>558</v>
      </c>
      <c r="AL1581" s="420">
        <f t="shared" si="650"/>
        <v>160</v>
      </c>
      <c r="AM1581" s="432">
        <v>18</v>
      </c>
      <c r="AN1581" s="607">
        <v>45047</v>
      </c>
    </row>
    <row r="1582" spans="1:40" ht="23.4">
      <c r="A1582" s="384">
        <v>22</v>
      </c>
      <c r="B1582" s="385">
        <v>2329</v>
      </c>
      <c r="C1582" s="385" t="s">
        <v>1</v>
      </c>
      <c r="D1582" s="386" t="s">
        <v>2909</v>
      </c>
      <c r="E1582" s="387">
        <v>45050</v>
      </c>
      <c r="F1582" s="385" t="s">
        <v>38</v>
      </c>
      <c r="G1582" s="385">
        <v>584</v>
      </c>
      <c r="H1582" s="388">
        <v>13299.8</v>
      </c>
      <c r="I1582" s="389">
        <v>45072</v>
      </c>
      <c r="J1582" s="398">
        <v>4271</v>
      </c>
      <c r="K1582" s="609">
        <v>20490127217</v>
      </c>
      <c r="L1582" s="386" t="s">
        <v>3894</v>
      </c>
      <c r="M1582" s="216"/>
      <c r="N1582" s="386" t="s">
        <v>3909</v>
      </c>
      <c r="O1582" s="385" t="s">
        <v>76</v>
      </c>
      <c r="P1582" s="385">
        <v>70</v>
      </c>
      <c r="Q1582" s="385">
        <v>17.5</v>
      </c>
      <c r="R1582" s="420">
        <f t="shared" si="646"/>
        <v>1225</v>
      </c>
      <c r="S1582" s="385" t="s">
        <v>1915</v>
      </c>
      <c r="T1582" s="385"/>
      <c r="U1582" s="419">
        <f t="shared" si="648"/>
        <v>1225</v>
      </c>
      <c r="V1582" s="419" t="str">
        <f t="shared" si="648"/>
        <v xml:space="preserve">  </v>
      </c>
      <c r="W1582" s="419"/>
      <c r="X1582" s="419"/>
      <c r="Y1582" s="419"/>
      <c r="Z1582" s="385"/>
      <c r="AA1582" s="385"/>
      <c r="AB1582" s="385"/>
      <c r="AC1582" s="385"/>
      <c r="AD1582" s="385"/>
      <c r="AE1582" s="385"/>
      <c r="AF1582" s="385"/>
      <c r="AG1582" s="385"/>
      <c r="AH1582" s="419" t="str">
        <f t="shared" si="649"/>
        <v xml:space="preserve">  </v>
      </c>
      <c r="AI1582" s="420">
        <f t="shared" si="645"/>
        <v>1225</v>
      </c>
      <c r="AJ1582" s="420"/>
      <c r="AK1582" s="385">
        <v>558</v>
      </c>
      <c r="AL1582" s="420">
        <f t="shared" si="650"/>
        <v>1225</v>
      </c>
      <c r="AM1582" s="432">
        <v>18</v>
      </c>
      <c r="AN1582" s="607">
        <v>45047</v>
      </c>
    </row>
    <row r="1583" spans="1:40" ht="23.4">
      <c r="A1583" s="384">
        <v>23</v>
      </c>
      <c r="B1583" s="385">
        <v>2329</v>
      </c>
      <c r="C1583" s="385" t="s">
        <v>1</v>
      </c>
      <c r="D1583" s="386" t="s">
        <v>2909</v>
      </c>
      <c r="E1583" s="387">
        <v>45050</v>
      </c>
      <c r="F1583" s="385" t="s">
        <v>38</v>
      </c>
      <c r="G1583" s="385">
        <v>584</v>
      </c>
      <c r="H1583" s="388">
        <v>13299.8</v>
      </c>
      <c r="I1583" s="389">
        <v>45072</v>
      </c>
      <c r="J1583" s="398">
        <v>4271</v>
      </c>
      <c r="K1583" s="609">
        <v>20490127217</v>
      </c>
      <c r="L1583" s="386" t="s">
        <v>3894</v>
      </c>
      <c r="M1583" s="216"/>
      <c r="N1583" s="386" t="s">
        <v>3909</v>
      </c>
      <c r="O1583" s="385" t="s">
        <v>76</v>
      </c>
      <c r="P1583" s="385">
        <v>30</v>
      </c>
      <c r="Q1583" s="385">
        <v>19</v>
      </c>
      <c r="R1583" s="420">
        <f t="shared" si="646"/>
        <v>570</v>
      </c>
      <c r="S1583" s="385" t="s">
        <v>1915</v>
      </c>
      <c r="T1583" s="385"/>
      <c r="U1583" s="419">
        <f t="shared" si="648"/>
        <v>570</v>
      </c>
      <c r="V1583" s="419" t="str">
        <f t="shared" si="648"/>
        <v xml:space="preserve">  </v>
      </c>
      <c r="W1583" s="419"/>
      <c r="X1583" s="419"/>
      <c r="Y1583" s="419"/>
      <c r="Z1583" s="385"/>
      <c r="AA1583" s="385"/>
      <c r="AB1583" s="385"/>
      <c r="AC1583" s="385"/>
      <c r="AD1583" s="385"/>
      <c r="AE1583" s="385"/>
      <c r="AF1583" s="385"/>
      <c r="AG1583" s="385"/>
      <c r="AH1583" s="419" t="str">
        <f t="shared" si="649"/>
        <v xml:space="preserve">  </v>
      </c>
      <c r="AI1583" s="420">
        <f t="shared" si="645"/>
        <v>570</v>
      </c>
      <c r="AJ1583" s="420"/>
      <c r="AK1583" s="385">
        <v>558</v>
      </c>
      <c r="AL1583" s="420">
        <f t="shared" si="650"/>
        <v>570</v>
      </c>
      <c r="AM1583" s="432">
        <v>18</v>
      </c>
      <c r="AN1583" s="607">
        <v>45047</v>
      </c>
    </row>
    <row r="1584" spans="1:40" ht="23.4">
      <c r="A1584" s="384">
        <v>24</v>
      </c>
      <c r="B1584" s="385">
        <v>2329</v>
      </c>
      <c r="C1584" s="385" t="s">
        <v>1</v>
      </c>
      <c r="D1584" s="386" t="s">
        <v>2909</v>
      </c>
      <c r="E1584" s="387">
        <v>45050</v>
      </c>
      <c r="F1584" s="385" t="s">
        <v>38</v>
      </c>
      <c r="G1584" s="385">
        <v>584</v>
      </c>
      <c r="H1584" s="388">
        <v>13299.8</v>
      </c>
      <c r="I1584" s="389">
        <v>45072</v>
      </c>
      <c r="J1584" s="398">
        <v>4271</v>
      </c>
      <c r="K1584" s="609">
        <v>20490127217</v>
      </c>
      <c r="L1584" s="386" t="s">
        <v>3894</v>
      </c>
      <c r="M1584" s="216"/>
      <c r="N1584" s="386" t="s">
        <v>3914</v>
      </c>
      <c r="O1584" s="385" t="s">
        <v>68</v>
      </c>
      <c r="P1584" s="385">
        <v>1</v>
      </c>
      <c r="Q1584" s="385">
        <v>455</v>
      </c>
      <c r="R1584" s="420">
        <f t="shared" si="646"/>
        <v>455</v>
      </c>
      <c r="S1584" s="385" t="s">
        <v>1915</v>
      </c>
      <c r="T1584" s="385"/>
      <c r="U1584" s="419">
        <f t="shared" si="648"/>
        <v>455</v>
      </c>
      <c r="V1584" s="419" t="str">
        <f t="shared" si="648"/>
        <v xml:space="preserve">  </v>
      </c>
      <c r="W1584" s="419"/>
      <c r="X1584" s="419"/>
      <c r="Y1584" s="419"/>
      <c r="Z1584" s="385"/>
      <c r="AA1584" s="385"/>
      <c r="AB1584" s="385"/>
      <c r="AC1584" s="385"/>
      <c r="AD1584" s="385"/>
      <c r="AE1584" s="385"/>
      <c r="AF1584" s="385"/>
      <c r="AG1584" s="385"/>
      <c r="AH1584" s="419" t="str">
        <f t="shared" si="649"/>
        <v xml:space="preserve">  </v>
      </c>
      <c r="AI1584" s="420">
        <f t="shared" si="645"/>
        <v>455</v>
      </c>
      <c r="AJ1584" s="420"/>
      <c r="AK1584" s="385">
        <v>558</v>
      </c>
      <c r="AL1584" s="420">
        <f t="shared" si="650"/>
        <v>455</v>
      </c>
      <c r="AM1584" s="432">
        <v>18</v>
      </c>
      <c r="AN1584" s="607">
        <v>45047</v>
      </c>
    </row>
    <row r="1585" spans="1:40" ht="23.4">
      <c r="A1585" s="384">
        <v>25</v>
      </c>
      <c r="B1585" s="385">
        <v>2329</v>
      </c>
      <c r="C1585" s="385" t="s">
        <v>1</v>
      </c>
      <c r="D1585" s="386" t="s">
        <v>2909</v>
      </c>
      <c r="E1585" s="387">
        <v>45050</v>
      </c>
      <c r="F1585" s="385" t="s">
        <v>38</v>
      </c>
      <c r="G1585" s="385">
        <v>584</v>
      </c>
      <c r="H1585" s="388">
        <v>13299.8</v>
      </c>
      <c r="I1585" s="389">
        <v>45072</v>
      </c>
      <c r="J1585" s="398">
        <v>4271</v>
      </c>
      <c r="K1585" s="609">
        <v>20490127217</v>
      </c>
      <c r="L1585" s="386" t="s">
        <v>3894</v>
      </c>
      <c r="M1585" s="216"/>
      <c r="N1585" s="386" t="s">
        <v>3915</v>
      </c>
      <c r="O1585" s="385" t="s">
        <v>68</v>
      </c>
      <c r="P1585" s="385">
        <v>48</v>
      </c>
      <c r="Q1585" s="385">
        <v>1</v>
      </c>
      <c r="R1585" s="420">
        <f t="shared" si="646"/>
        <v>48</v>
      </c>
      <c r="S1585" s="385" t="s">
        <v>1915</v>
      </c>
      <c r="T1585" s="385"/>
      <c r="U1585" s="419">
        <f t="shared" si="648"/>
        <v>48</v>
      </c>
      <c r="V1585" s="419" t="str">
        <f t="shared" si="648"/>
        <v xml:space="preserve">  </v>
      </c>
      <c r="W1585" s="419"/>
      <c r="X1585" s="419"/>
      <c r="Y1585" s="419"/>
      <c r="Z1585" s="385"/>
      <c r="AA1585" s="385"/>
      <c r="AB1585" s="385"/>
      <c r="AC1585" s="385"/>
      <c r="AD1585" s="385"/>
      <c r="AE1585" s="385"/>
      <c r="AF1585" s="385"/>
      <c r="AG1585" s="385"/>
      <c r="AH1585" s="419" t="str">
        <f t="shared" si="649"/>
        <v xml:space="preserve">  </v>
      </c>
      <c r="AI1585" s="420">
        <f t="shared" si="645"/>
        <v>48</v>
      </c>
      <c r="AJ1585" s="420"/>
      <c r="AK1585" s="385">
        <v>558</v>
      </c>
      <c r="AL1585" s="420">
        <f t="shared" si="650"/>
        <v>48</v>
      </c>
      <c r="AM1585" s="432">
        <v>18</v>
      </c>
      <c r="AN1585" s="607">
        <v>45047</v>
      </c>
    </row>
    <row r="1586" spans="1:40" ht="23.4">
      <c r="A1586" s="384">
        <v>26</v>
      </c>
      <c r="B1586" s="385">
        <v>2329</v>
      </c>
      <c r="C1586" s="385" t="s">
        <v>1</v>
      </c>
      <c r="D1586" s="386" t="s">
        <v>2909</v>
      </c>
      <c r="E1586" s="387">
        <v>45050</v>
      </c>
      <c r="F1586" s="385" t="s">
        <v>38</v>
      </c>
      <c r="G1586" s="385">
        <v>584</v>
      </c>
      <c r="H1586" s="388">
        <v>13299.8</v>
      </c>
      <c r="I1586" s="389">
        <v>45072</v>
      </c>
      <c r="J1586" s="398">
        <v>4271</v>
      </c>
      <c r="K1586" s="609">
        <v>20490127217</v>
      </c>
      <c r="L1586" s="386" t="s">
        <v>3894</v>
      </c>
      <c r="M1586" s="216"/>
      <c r="N1586" s="386" t="s">
        <v>3916</v>
      </c>
      <c r="O1586" s="385" t="s">
        <v>68</v>
      </c>
      <c r="P1586" s="385">
        <v>96</v>
      </c>
      <c r="Q1586" s="385">
        <v>2.8</v>
      </c>
      <c r="R1586" s="420">
        <f t="shared" si="646"/>
        <v>268.79999999999995</v>
      </c>
      <c r="S1586" s="385" t="s">
        <v>1915</v>
      </c>
      <c r="T1586" s="385"/>
      <c r="U1586" s="419">
        <f t="shared" si="648"/>
        <v>268.79999999999995</v>
      </c>
      <c r="V1586" s="419" t="str">
        <f t="shared" si="648"/>
        <v xml:space="preserve">  </v>
      </c>
      <c r="W1586" s="419"/>
      <c r="X1586" s="419"/>
      <c r="Y1586" s="419"/>
      <c r="Z1586" s="385"/>
      <c r="AA1586" s="385"/>
      <c r="AB1586" s="385"/>
      <c r="AC1586" s="385"/>
      <c r="AD1586" s="385"/>
      <c r="AE1586" s="385"/>
      <c r="AF1586" s="385"/>
      <c r="AG1586" s="385"/>
      <c r="AH1586" s="419" t="str">
        <f t="shared" si="649"/>
        <v xml:space="preserve">  </v>
      </c>
      <c r="AI1586" s="420">
        <f t="shared" si="645"/>
        <v>268.79999999999995</v>
      </c>
      <c r="AJ1586" s="420"/>
      <c r="AK1586" s="385">
        <v>558</v>
      </c>
      <c r="AL1586" s="420">
        <f t="shared" si="650"/>
        <v>268.79999999999995</v>
      </c>
      <c r="AM1586" s="432">
        <v>18</v>
      </c>
      <c r="AN1586" s="607">
        <v>45047</v>
      </c>
    </row>
    <row r="1587" spans="1:40" ht="20.399999999999999">
      <c r="A1587" s="384">
        <v>27</v>
      </c>
      <c r="B1587" s="385">
        <v>2298</v>
      </c>
      <c r="C1587" s="385" t="s">
        <v>1</v>
      </c>
      <c r="D1587" s="386" t="s">
        <v>2909</v>
      </c>
      <c r="E1587" s="387">
        <v>45049</v>
      </c>
      <c r="F1587" s="385" t="s">
        <v>38</v>
      </c>
      <c r="G1587" s="385">
        <v>575</v>
      </c>
      <c r="H1587" s="385">
        <v>6408.5</v>
      </c>
      <c r="I1587" s="389">
        <v>45070</v>
      </c>
      <c r="J1587" s="398">
        <v>4189</v>
      </c>
      <c r="K1587" s="386">
        <v>10762880691</v>
      </c>
      <c r="L1587" s="386" t="s">
        <v>3922</v>
      </c>
      <c r="M1587" s="216"/>
      <c r="N1587" s="386" t="s">
        <v>3917</v>
      </c>
      <c r="O1587" s="385" t="s">
        <v>68</v>
      </c>
      <c r="P1587" s="385">
        <v>200</v>
      </c>
      <c r="Q1587" s="385">
        <v>0.85</v>
      </c>
      <c r="R1587" s="420">
        <f t="shared" si="646"/>
        <v>170</v>
      </c>
      <c r="S1587" s="385" t="s">
        <v>1915</v>
      </c>
      <c r="T1587" s="385"/>
      <c r="U1587" s="419">
        <f t="shared" si="648"/>
        <v>170</v>
      </c>
      <c r="V1587" s="419" t="str">
        <f t="shared" si="648"/>
        <v xml:space="preserve">  </v>
      </c>
      <c r="W1587" s="419"/>
      <c r="X1587" s="419"/>
      <c r="Y1587" s="419"/>
      <c r="Z1587" s="385"/>
      <c r="AA1587" s="385"/>
      <c r="AB1587" s="385"/>
      <c r="AC1587" s="385"/>
      <c r="AD1587" s="385"/>
      <c r="AE1587" s="385"/>
      <c r="AF1587" s="385"/>
      <c r="AG1587" s="385"/>
      <c r="AH1587" s="419" t="str">
        <f t="shared" si="649"/>
        <v xml:space="preserve">  </v>
      </c>
      <c r="AI1587" s="420">
        <f t="shared" si="645"/>
        <v>170</v>
      </c>
      <c r="AJ1587" s="420"/>
      <c r="AK1587" s="385">
        <v>569</v>
      </c>
      <c r="AL1587" s="420">
        <f t="shared" si="650"/>
        <v>170</v>
      </c>
      <c r="AM1587" s="432">
        <v>18</v>
      </c>
      <c r="AN1587" s="607">
        <v>45047</v>
      </c>
    </row>
    <row r="1588" spans="1:40" ht="20.399999999999999">
      <c r="A1588" s="384">
        <v>28</v>
      </c>
      <c r="B1588" s="385">
        <v>2298</v>
      </c>
      <c r="C1588" s="385" t="s">
        <v>1</v>
      </c>
      <c r="D1588" s="386" t="s">
        <v>2909</v>
      </c>
      <c r="E1588" s="387">
        <v>45049</v>
      </c>
      <c r="F1588" s="385" t="s">
        <v>38</v>
      </c>
      <c r="G1588" s="385">
        <v>575</v>
      </c>
      <c r="H1588" s="385">
        <v>6408.5</v>
      </c>
      <c r="I1588" s="389">
        <v>45070</v>
      </c>
      <c r="J1588" s="398">
        <v>4189</v>
      </c>
      <c r="K1588" s="386">
        <v>10762880691</v>
      </c>
      <c r="L1588" s="386" t="s">
        <v>3922</v>
      </c>
      <c r="M1588" s="216"/>
      <c r="N1588" s="386" t="s">
        <v>3918</v>
      </c>
      <c r="O1588" s="385" t="s">
        <v>86</v>
      </c>
      <c r="P1588" s="385">
        <v>200</v>
      </c>
      <c r="Q1588" s="385">
        <v>2.9</v>
      </c>
      <c r="R1588" s="420">
        <f t="shared" si="646"/>
        <v>580</v>
      </c>
      <c r="S1588" s="385" t="s">
        <v>1915</v>
      </c>
      <c r="T1588" s="385"/>
      <c r="U1588" s="419">
        <f t="shared" si="648"/>
        <v>580</v>
      </c>
      <c r="V1588" s="419" t="str">
        <f t="shared" si="648"/>
        <v xml:space="preserve">  </v>
      </c>
      <c r="W1588" s="419"/>
      <c r="X1588" s="419"/>
      <c r="Y1588" s="419"/>
      <c r="Z1588" s="385"/>
      <c r="AA1588" s="385"/>
      <c r="AB1588" s="385"/>
      <c r="AC1588" s="385"/>
      <c r="AD1588" s="385"/>
      <c r="AE1588" s="385"/>
      <c r="AF1588" s="385"/>
      <c r="AG1588" s="385"/>
      <c r="AH1588" s="419" t="str">
        <f t="shared" si="649"/>
        <v xml:space="preserve">  </v>
      </c>
      <c r="AI1588" s="420">
        <f t="shared" si="645"/>
        <v>580</v>
      </c>
      <c r="AJ1588" s="420"/>
      <c r="AK1588" s="385">
        <v>569</v>
      </c>
      <c r="AL1588" s="420">
        <f t="shared" si="650"/>
        <v>580</v>
      </c>
      <c r="AM1588" s="432">
        <v>18</v>
      </c>
      <c r="AN1588" s="607">
        <v>45047</v>
      </c>
    </row>
    <row r="1589" spans="1:40" ht="40.799999999999997">
      <c r="A1589" s="384">
        <v>29</v>
      </c>
      <c r="B1589" s="385">
        <v>2298</v>
      </c>
      <c r="C1589" s="385" t="s">
        <v>1</v>
      </c>
      <c r="D1589" s="386" t="s">
        <v>2909</v>
      </c>
      <c r="E1589" s="387">
        <v>45049</v>
      </c>
      <c r="F1589" s="385" t="s">
        <v>38</v>
      </c>
      <c r="G1589" s="385">
        <v>575</v>
      </c>
      <c r="H1589" s="385">
        <v>6408.5</v>
      </c>
      <c r="I1589" s="389">
        <v>45070</v>
      </c>
      <c r="J1589" s="398">
        <v>4189</v>
      </c>
      <c r="K1589" s="386">
        <v>10762880691</v>
      </c>
      <c r="L1589" s="386" t="s">
        <v>3922</v>
      </c>
      <c r="M1589" s="216"/>
      <c r="N1589" s="386" t="s">
        <v>3919</v>
      </c>
      <c r="O1589" s="385" t="s">
        <v>86</v>
      </c>
      <c r="P1589" s="385">
        <v>200</v>
      </c>
      <c r="Q1589" s="385">
        <v>2.9</v>
      </c>
      <c r="R1589" s="420">
        <f t="shared" si="646"/>
        <v>580</v>
      </c>
      <c r="S1589" s="385" t="s">
        <v>1915</v>
      </c>
      <c r="T1589" s="385"/>
      <c r="U1589" s="419">
        <f t="shared" si="648"/>
        <v>580</v>
      </c>
      <c r="V1589" s="419" t="str">
        <f t="shared" si="648"/>
        <v xml:space="preserve">  </v>
      </c>
      <c r="W1589" s="419"/>
      <c r="X1589" s="419"/>
      <c r="Y1589" s="419"/>
      <c r="Z1589" s="385"/>
      <c r="AA1589" s="385"/>
      <c r="AB1589" s="385"/>
      <c r="AC1589" s="385"/>
      <c r="AD1589" s="385"/>
      <c r="AE1589" s="385"/>
      <c r="AF1589" s="385"/>
      <c r="AG1589" s="385"/>
      <c r="AH1589" s="419" t="str">
        <f t="shared" si="649"/>
        <v xml:space="preserve">  </v>
      </c>
      <c r="AI1589" s="420">
        <f t="shared" si="645"/>
        <v>580</v>
      </c>
      <c r="AJ1589" s="420"/>
      <c r="AK1589" s="385">
        <v>569</v>
      </c>
      <c r="AL1589" s="420">
        <f t="shared" si="650"/>
        <v>580</v>
      </c>
      <c r="AM1589" s="432">
        <v>18</v>
      </c>
      <c r="AN1589" s="607">
        <v>45047</v>
      </c>
    </row>
    <row r="1590" spans="1:40" ht="40.799999999999997">
      <c r="A1590" s="384">
        <v>30</v>
      </c>
      <c r="B1590" s="385">
        <v>2298</v>
      </c>
      <c r="C1590" s="385" t="s">
        <v>1</v>
      </c>
      <c r="D1590" s="386" t="s">
        <v>2909</v>
      </c>
      <c r="E1590" s="387">
        <v>45049</v>
      </c>
      <c r="F1590" s="385" t="s">
        <v>38</v>
      </c>
      <c r="G1590" s="385">
        <v>575</v>
      </c>
      <c r="H1590" s="385">
        <v>6408.5</v>
      </c>
      <c r="I1590" s="389">
        <v>45070</v>
      </c>
      <c r="J1590" s="398">
        <v>4189</v>
      </c>
      <c r="K1590" s="386">
        <v>10762880691</v>
      </c>
      <c r="L1590" s="386" t="s">
        <v>3922</v>
      </c>
      <c r="M1590" s="216"/>
      <c r="N1590" s="386" t="s">
        <v>3920</v>
      </c>
      <c r="O1590" s="385" t="s">
        <v>86</v>
      </c>
      <c r="P1590" s="385">
        <v>200</v>
      </c>
      <c r="Q1590" s="385">
        <v>3.9</v>
      </c>
      <c r="R1590" s="420">
        <f t="shared" si="646"/>
        <v>780</v>
      </c>
      <c r="S1590" s="385" t="s">
        <v>1915</v>
      </c>
      <c r="T1590" s="385"/>
      <c r="U1590" s="419">
        <f t="shared" si="648"/>
        <v>780</v>
      </c>
      <c r="V1590" s="419" t="str">
        <f t="shared" si="648"/>
        <v xml:space="preserve">  </v>
      </c>
      <c r="W1590" s="419"/>
      <c r="X1590" s="419"/>
      <c r="Y1590" s="419"/>
      <c r="Z1590" s="385"/>
      <c r="AA1590" s="385"/>
      <c r="AB1590" s="385"/>
      <c r="AC1590" s="385"/>
      <c r="AD1590" s="385"/>
      <c r="AE1590" s="385"/>
      <c r="AF1590" s="385"/>
      <c r="AG1590" s="385"/>
      <c r="AH1590" s="419" t="str">
        <f t="shared" si="649"/>
        <v xml:space="preserve">  </v>
      </c>
      <c r="AI1590" s="420">
        <f t="shared" si="645"/>
        <v>780</v>
      </c>
      <c r="AJ1590" s="420"/>
      <c r="AK1590" s="385">
        <v>569</v>
      </c>
      <c r="AL1590" s="420">
        <f t="shared" si="650"/>
        <v>780</v>
      </c>
      <c r="AM1590" s="432">
        <v>18</v>
      </c>
      <c r="AN1590" s="607">
        <v>45047</v>
      </c>
    </row>
    <row r="1591" spans="1:40" ht="40.799999999999997">
      <c r="A1591" s="384">
        <v>31</v>
      </c>
      <c r="B1591" s="385">
        <v>2298</v>
      </c>
      <c r="C1591" s="385" t="s">
        <v>1</v>
      </c>
      <c r="D1591" s="386" t="s">
        <v>2909</v>
      </c>
      <c r="E1591" s="387">
        <v>45049</v>
      </c>
      <c r="F1591" s="385" t="s">
        <v>38</v>
      </c>
      <c r="G1591" s="385">
        <v>575</v>
      </c>
      <c r="H1591" s="385">
        <v>6408.5</v>
      </c>
      <c r="I1591" s="389">
        <v>45070</v>
      </c>
      <c r="J1591" s="398">
        <v>4189</v>
      </c>
      <c r="K1591" s="386">
        <v>10762880691</v>
      </c>
      <c r="L1591" s="386" t="s">
        <v>3922</v>
      </c>
      <c r="M1591" s="216"/>
      <c r="N1591" s="386" t="s">
        <v>3923</v>
      </c>
      <c r="O1591" s="385" t="s">
        <v>86</v>
      </c>
      <c r="P1591" s="385">
        <v>200</v>
      </c>
      <c r="Q1591" s="385">
        <v>3.9</v>
      </c>
      <c r="R1591" s="420">
        <f t="shared" si="646"/>
        <v>780</v>
      </c>
      <c r="S1591" s="385" t="s">
        <v>1915</v>
      </c>
      <c r="T1591" s="385"/>
      <c r="U1591" s="419">
        <f t="shared" si="648"/>
        <v>780</v>
      </c>
      <c r="V1591" s="419" t="str">
        <f t="shared" si="648"/>
        <v xml:space="preserve">  </v>
      </c>
      <c r="W1591" s="419"/>
      <c r="X1591" s="419"/>
      <c r="Y1591" s="419"/>
      <c r="Z1591" s="385"/>
      <c r="AA1591" s="385"/>
      <c r="AB1591" s="385"/>
      <c r="AC1591" s="385"/>
      <c r="AD1591" s="385"/>
      <c r="AE1591" s="385"/>
      <c r="AF1591" s="385"/>
      <c r="AG1591" s="385"/>
      <c r="AH1591" s="419" t="str">
        <f t="shared" si="649"/>
        <v xml:space="preserve">  </v>
      </c>
      <c r="AI1591" s="420">
        <f t="shared" si="645"/>
        <v>780</v>
      </c>
      <c r="AJ1591" s="420"/>
      <c r="AK1591" s="385">
        <v>569</v>
      </c>
      <c r="AL1591" s="420">
        <f t="shared" si="650"/>
        <v>780</v>
      </c>
      <c r="AM1591" s="432">
        <v>18</v>
      </c>
      <c r="AN1591" s="607">
        <v>45047</v>
      </c>
    </row>
    <row r="1592" spans="1:40" ht="40.799999999999997">
      <c r="A1592" s="384">
        <v>32</v>
      </c>
      <c r="B1592" s="385">
        <v>2298</v>
      </c>
      <c r="C1592" s="385" t="s">
        <v>1</v>
      </c>
      <c r="D1592" s="386" t="s">
        <v>2909</v>
      </c>
      <c r="E1592" s="387">
        <v>45049</v>
      </c>
      <c r="F1592" s="385" t="s">
        <v>38</v>
      </c>
      <c r="G1592" s="385">
        <v>575</v>
      </c>
      <c r="H1592" s="385">
        <v>6408.5</v>
      </c>
      <c r="I1592" s="389">
        <v>45070</v>
      </c>
      <c r="J1592" s="398">
        <v>4189</v>
      </c>
      <c r="K1592" s="386">
        <v>10762880691</v>
      </c>
      <c r="L1592" s="386" t="s">
        <v>3922</v>
      </c>
      <c r="M1592" s="216"/>
      <c r="N1592" s="386" t="s">
        <v>3921</v>
      </c>
      <c r="O1592" s="385" t="s">
        <v>3929</v>
      </c>
      <c r="P1592" s="385">
        <v>200</v>
      </c>
      <c r="Q1592" s="385">
        <v>2.9</v>
      </c>
      <c r="R1592" s="420">
        <f t="shared" si="646"/>
        <v>580</v>
      </c>
      <c r="S1592" s="385" t="s">
        <v>1915</v>
      </c>
      <c r="T1592" s="385"/>
      <c r="U1592" s="419">
        <f t="shared" si="648"/>
        <v>580</v>
      </c>
      <c r="V1592" s="419" t="str">
        <f t="shared" si="648"/>
        <v xml:space="preserve">  </v>
      </c>
      <c r="W1592" s="419"/>
      <c r="X1592" s="419"/>
      <c r="Y1592" s="419"/>
      <c r="Z1592" s="385"/>
      <c r="AA1592" s="419" t="str">
        <f>IF($S1592=AA$15,$R1592,"  ")</f>
        <v xml:space="preserve">  </v>
      </c>
      <c r="AB1592" s="419" t="str">
        <f t="shared" ref="AB1592" si="651">IF($S1592=AB$15,$R1592,"  ")</f>
        <v xml:space="preserve">  </v>
      </c>
      <c r="AC1592" s="385"/>
      <c r="AD1592" s="385"/>
      <c r="AE1592" s="385"/>
      <c r="AF1592" s="419" t="str">
        <f t="shared" ref="AF1592:AG1592" si="652">IF($S1592=AF$15,$R1592,"  ")</f>
        <v xml:space="preserve">  </v>
      </c>
      <c r="AG1592" s="419" t="str">
        <f t="shared" si="652"/>
        <v xml:space="preserve">  </v>
      </c>
      <c r="AH1592" s="419" t="str">
        <f t="shared" si="649"/>
        <v xml:space="preserve">  </v>
      </c>
      <c r="AI1592" s="420">
        <f t="shared" si="645"/>
        <v>580</v>
      </c>
      <c r="AJ1592" s="420"/>
      <c r="AK1592" s="385">
        <v>569</v>
      </c>
      <c r="AL1592" s="420">
        <f t="shared" si="650"/>
        <v>580</v>
      </c>
      <c r="AM1592" s="432">
        <v>18</v>
      </c>
      <c r="AN1592" s="607">
        <v>45047</v>
      </c>
    </row>
    <row r="1593" spans="1:40" ht="20.399999999999999">
      <c r="A1593" s="384">
        <v>33</v>
      </c>
      <c r="B1593" s="385">
        <v>2298</v>
      </c>
      <c r="C1593" s="385" t="s">
        <v>1</v>
      </c>
      <c r="D1593" s="386" t="s">
        <v>2909</v>
      </c>
      <c r="E1593" s="387">
        <v>45049</v>
      </c>
      <c r="F1593" s="385" t="s">
        <v>38</v>
      </c>
      <c r="G1593" s="385">
        <v>575</v>
      </c>
      <c r="H1593" s="385">
        <v>6408.5</v>
      </c>
      <c r="I1593" s="389">
        <v>45070</v>
      </c>
      <c r="J1593" s="398">
        <v>4189</v>
      </c>
      <c r="K1593" s="386">
        <v>10762880691</v>
      </c>
      <c r="L1593" s="386" t="s">
        <v>3922</v>
      </c>
      <c r="M1593" s="216"/>
      <c r="N1593" s="386" t="s">
        <v>3924</v>
      </c>
      <c r="O1593" s="385" t="s">
        <v>68</v>
      </c>
      <c r="P1593" s="385">
        <v>130</v>
      </c>
      <c r="Q1593" s="385">
        <v>2.65</v>
      </c>
      <c r="R1593" s="420">
        <f t="shared" si="646"/>
        <v>344.5</v>
      </c>
      <c r="S1593" s="385" t="s">
        <v>1915</v>
      </c>
      <c r="T1593" s="385"/>
      <c r="U1593" s="419">
        <f t="shared" si="648"/>
        <v>344.5</v>
      </c>
      <c r="V1593" s="419" t="str">
        <f t="shared" si="648"/>
        <v xml:space="preserve">  </v>
      </c>
      <c r="W1593" s="419"/>
      <c r="X1593" s="419"/>
      <c r="Y1593" s="419"/>
      <c r="Z1593" s="385"/>
      <c r="AA1593" s="385"/>
      <c r="AB1593" s="385"/>
      <c r="AC1593" s="385"/>
      <c r="AD1593" s="385"/>
      <c r="AE1593" s="385"/>
      <c r="AF1593" s="385"/>
      <c r="AG1593" s="385"/>
      <c r="AH1593" s="419" t="str">
        <f t="shared" si="649"/>
        <v xml:space="preserve">  </v>
      </c>
      <c r="AI1593" s="420">
        <f t="shared" si="645"/>
        <v>344.5</v>
      </c>
      <c r="AJ1593" s="420"/>
      <c r="AK1593" s="385">
        <v>569</v>
      </c>
      <c r="AL1593" s="420">
        <f t="shared" si="650"/>
        <v>344.5</v>
      </c>
      <c r="AM1593" s="432">
        <v>18</v>
      </c>
      <c r="AN1593" s="607">
        <v>45047</v>
      </c>
    </row>
    <row r="1594" spans="1:40" ht="20.399999999999999">
      <c r="A1594" s="384">
        <v>34</v>
      </c>
      <c r="B1594" s="385">
        <v>2298</v>
      </c>
      <c r="C1594" s="385" t="s">
        <v>1</v>
      </c>
      <c r="D1594" s="386" t="s">
        <v>2909</v>
      </c>
      <c r="E1594" s="387">
        <v>45049</v>
      </c>
      <c r="F1594" s="385" t="s">
        <v>38</v>
      </c>
      <c r="G1594" s="385">
        <v>575</v>
      </c>
      <c r="H1594" s="385">
        <v>6408.5</v>
      </c>
      <c r="I1594" s="389">
        <v>45070</v>
      </c>
      <c r="J1594" s="398">
        <v>4189</v>
      </c>
      <c r="K1594" s="386">
        <v>10762880691</v>
      </c>
      <c r="L1594" s="386" t="s">
        <v>3922</v>
      </c>
      <c r="M1594" s="216"/>
      <c r="N1594" s="386" t="s">
        <v>3925</v>
      </c>
      <c r="O1594" s="385" t="s">
        <v>68</v>
      </c>
      <c r="P1594" s="385">
        <v>50</v>
      </c>
      <c r="Q1594" s="385">
        <v>5.7</v>
      </c>
      <c r="R1594" s="420">
        <f t="shared" si="646"/>
        <v>285</v>
      </c>
      <c r="S1594" s="385" t="s">
        <v>1915</v>
      </c>
      <c r="T1594" s="385"/>
      <c r="U1594" s="419">
        <f t="shared" si="648"/>
        <v>285</v>
      </c>
      <c r="V1594" s="419" t="str">
        <f t="shared" si="648"/>
        <v xml:space="preserve">  </v>
      </c>
      <c r="W1594" s="419"/>
      <c r="X1594" s="419"/>
      <c r="Y1594" s="419"/>
      <c r="Z1594" s="385"/>
      <c r="AA1594" s="385"/>
      <c r="AB1594" s="385"/>
      <c r="AC1594" s="385"/>
      <c r="AD1594" s="385"/>
      <c r="AE1594" s="385"/>
      <c r="AF1594" s="385"/>
      <c r="AG1594" s="385"/>
      <c r="AH1594" s="419" t="str">
        <f t="shared" si="649"/>
        <v xml:space="preserve">  </v>
      </c>
      <c r="AI1594" s="420">
        <f t="shared" si="645"/>
        <v>285</v>
      </c>
      <c r="AJ1594" s="420"/>
      <c r="AK1594" s="385">
        <v>569</v>
      </c>
      <c r="AL1594" s="420">
        <f t="shared" si="650"/>
        <v>285</v>
      </c>
      <c r="AM1594" s="432">
        <v>18</v>
      </c>
      <c r="AN1594" s="607">
        <v>45047</v>
      </c>
    </row>
    <row r="1595" spans="1:40" ht="20.399999999999999">
      <c r="A1595" s="384">
        <v>35</v>
      </c>
      <c r="B1595" s="385">
        <v>2298</v>
      </c>
      <c r="C1595" s="385" t="s">
        <v>1</v>
      </c>
      <c r="D1595" s="386" t="s">
        <v>2909</v>
      </c>
      <c r="E1595" s="387">
        <v>45049</v>
      </c>
      <c r="F1595" s="385" t="s">
        <v>38</v>
      </c>
      <c r="G1595" s="385">
        <v>575</v>
      </c>
      <c r="H1595" s="385">
        <v>6408.5</v>
      </c>
      <c r="I1595" s="389">
        <v>45070</v>
      </c>
      <c r="J1595" s="398">
        <v>4189</v>
      </c>
      <c r="K1595" s="386">
        <v>10762880691</v>
      </c>
      <c r="L1595" s="386" t="s">
        <v>3922</v>
      </c>
      <c r="M1595" s="216"/>
      <c r="N1595" s="386" t="s">
        <v>3926</v>
      </c>
      <c r="O1595" s="385" t="s">
        <v>68</v>
      </c>
      <c r="P1595" s="385">
        <v>3</v>
      </c>
      <c r="Q1595" s="385">
        <v>248</v>
      </c>
      <c r="R1595" s="420">
        <f t="shared" si="646"/>
        <v>744</v>
      </c>
      <c r="S1595" s="385" t="s">
        <v>1915</v>
      </c>
      <c r="T1595" s="385"/>
      <c r="U1595" s="419">
        <f t="shared" si="648"/>
        <v>744</v>
      </c>
      <c r="V1595" s="419" t="str">
        <f t="shared" si="648"/>
        <v xml:space="preserve">  </v>
      </c>
      <c r="W1595" s="419"/>
      <c r="X1595" s="419"/>
      <c r="Y1595" s="419"/>
      <c r="Z1595" s="385"/>
      <c r="AA1595" s="385"/>
      <c r="AB1595" s="385"/>
      <c r="AC1595" s="385"/>
      <c r="AD1595" s="385"/>
      <c r="AE1595" s="385"/>
      <c r="AF1595" s="385"/>
      <c r="AG1595" s="385"/>
      <c r="AH1595" s="419" t="str">
        <f t="shared" si="649"/>
        <v xml:space="preserve">  </v>
      </c>
      <c r="AI1595" s="420">
        <f t="shared" si="645"/>
        <v>744</v>
      </c>
      <c r="AJ1595" s="420"/>
      <c r="AK1595" s="385">
        <v>569</v>
      </c>
      <c r="AL1595" s="420">
        <f t="shared" si="650"/>
        <v>744</v>
      </c>
      <c r="AM1595" s="432">
        <v>18</v>
      </c>
      <c r="AN1595" s="607">
        <v>45047</v>
      </c>
    </row>
    <row r="1596" spans="1:40" ht="20.399999999999999">
      <c r="A1596" s="384">
        <v>36</v>
      </c>
      <c r="B1596" s="385">
        <v>2298</v>
      </c>
      <c r="C1596" s="385" t="s">
        <v>1</v>
      </c>
      <c r="D1596" s="386" t="s">
        <v>2909</v>
      </c>
      <c r="E1596" s="387">
        <v>45049</v>
      </c>
      <c r="F1596" s="385" t="s">
        <v>38</v>
      </c>
      <c r="G1596" s="385">
        <v>575</v>
      </c>
      <c r="H1596" s="385">
        <v>6408.5</v>
      </c>
      <c r="I1596" s="389">
        <v>45070</v>
      </c>
      <c r="J1596" s="398">
        <v>4189</v>
      </c>
      <c r="K1596" s="386">
        <v>10762880691</v>
      </c>
      <c r="L1596" s="386" t="s">
        <v>3922</v>
      </c>
      <c r="M1596" s="216"/>
      <c r="N1596" s="386" t="s">
        <v>3927</v>
      </c>
      <c r="O1596" s="385" t="s">
        <v>68</v>
      </c>
      <c r="P1596" s="385">
        <v>200</v>
      </c>
      <c r="Q1596" s="385">
        <v>0.25</v>
      </c>
      <c r="R1596" s="420">
        <f t="shared" si="646"/>
        <v>50</v>
      </c>
      <c r="S1596" s="385" t="s">
        <v>1915</v>
      </c>
      <c r="T1596" s="385"/>
      <c r="U1596" s="419">
        <f t="shared" si="648"/>
        <v>50</v>
      </c>
      <c r="V1596" s="419" t="str">
        <f t="shared" si="648"/>
        <v xml:space="preserve">  </v>
      </c>
      <c r="W1596" s="419"/>
      <c r="X1596" s="419"/>
      <c r="Y1596" s="419"/>
      <c r="Z1596" s="385"/>
      <c r="AA1596" s="385"/>
      <c r="AB1596" s="385"/>
      <c r="AC1596" s="385"/>
      <c r="AD1596" s="385"/>
      <c r="AE1596" s="385"/>
      <c r="AF1596" s="385"/>
      <c r="AG1596" s="385"/>
      <c r="AH1596" s="419" t="str">
        <f t="shared" si="649"/>
        <v xml:space="preserve">  </v>
      </c>
      <c r="AI1596" s="420">
        <f t="shared" si="645"/>
        <v>50</v>
      </c>
      <c r="AJ1596" s="420"/>
      <c r="AK1596" s="385">
        <v>569</v>
      </c>
      <c r="AL1596" s="420">
        <f t="shared" si="650"/>
        <v>50</v>
      </c>
      <c r="AM1596" s="432">
        <v>18</v>
      </c>
      <c r="AN1596" s="607">
        <v>45047</v>
      </c>
    </row>
    <row r="1597" spans="1:40" ht="40.799999999999997">
      <c r="A1597" s="384">
        <v>37</v>
      </c>
      <c r="B1597" s="385">
        <v>2298</v>
      </c>
      <c r="C1597" s="385" t="s">
        <v>1</v>
      </c>
      <c r="D1597" s="386" t="s">
        <v>2909</v>
      </c>
      <c r="E1597" s="387">
        <v>45049</v>
      </c>
      <c r="F1597" s="385" t="s">
        <v>38</v>
      </c>
      <c r="G1597" s="385">
        <v>575</v>
      </c>
      <c r="H1597" s="385">
        <v>6408.5</v>
      </c>
      <c r="I1597" s="389">
        <v>45070</v>
      </c>
      <c r="J1597" s="398">
        <v>4189</v>
      </c>
      <c r="K1597" s="386">
        <v>10762880691</v>
      </c>
      <c r="L1597" s="386" t="s">
        <v>3922</v>
      </c>
      <c r="M1597" s="216"/>
      <c r="N1597" s="386" t="s">
        <v>3928</v>
      </c>
      <c r="O1597" s="385" t="s">
        <v>68</v>
      </c>
      <c r="P1597" s="385">
        <v>50</v>
      </c>
      <c r="Q1597" s="385">
        <v>24.3</v>
      </c>
      <c r="R1597" s="420">
        <f t="shared" ref="R1597" si="653">P1597*Q1597</f>
        <v>1215</v>
      </c>
      <c r="S1597" s="385" t="s">
        <v>1915</v>
      </c>
      <c r="T1597" s="385"/>
      <c r="U1597" s="419">
        <f t="shared" si="648"/>
        <v>1215</v>
      </c>
      <c r="V1597" s="419" t="str">
        <f t="shared" si="648"/>
        <v xml:space="preserve">  </v>
      </c>
      <c r="W1597" s="419"/>
      <c r="X1597" s="419"/>
      <c r="Y1597" s="419"/>
      <c r="Z1597" s="385"/>
      <c r="AA1597" s="385"/>
      <c r="AB1597" s="385"/>
      <c r="AC1597" s="385"/>
      <c r="AD1597" s="385"/>
      <c r="AE1597" s="385"/>
      <c r="AF1597" s="385"/>
      <c r="AG1597" s="385"/>
      <c r="AH1597" s="419" t="str">
        <f t="shared" si="649"/>
        <v xml:space="preserve">  </v>
      </c>
      <c r="AI1597" s="420">
        <f t="shared" si="645"/>
        <v>1215</v>
      </c>
      <c r="AJ1597" s="420"/>
      <c r="AK1597" s="385">
        <v>213</v>
      </c>
      <c r="AL1597" s="420">
        <f t="shared" si="650"/>
        <v>1215</v>
      </c>
      <c r="AM1597" s="432">
        <v>18</v>
      </c>
      <c r="AN1597" s="607">
        <v>45047</v>
      </c>
    </row>
    <row r="1598" spans="1:40" ht="40.799999999999997">
      <c r="A1598" s="384">
        <v>38</v>
      </c>
      <c r="B1598" s="385">
        <v>2298</v>
      </c>
      <c r="C1598" s="385" t="s">
        <v>1</v>
      </c>
      <c r="D1598" s="386" t="s">
        <v>2909</v>
      </c>
      <c r="E1598" s="387">
        <v>45049</v>
      </c>
      <c r="F1598" s="385" t="s">
        <v>38</v>
      </c>
      <c r="G1598" s="385">
        <v>575</v>
      </c>
      <c r="H1598" s="385">
        <v>6408.5</v>
      </c>
      <c r="I1598" s="389">
        <v>45070</v>
      </c>
      <c r="J1598" s="398">
        <v>4189</v>
      </c>
      <c r="K1598" s="386">
        <v>10762880691</v>
      </c>
      <c r="L1598" s="386" t="s">
        <v>3922</v>
      </c>
      <c r="M1598" s="216"/>
      <c r="N1598" s="386" t="s">
        <v>3930</v>
      </c>
      <c r="O1598" s="385" t="s">
        <v>68</v>
      </c>
      <c r="P1598" s="385">
        <v>100</v>
      </c>
      <c r="Q1598" s="385">
        <v>3</v>
      </c>
      <c r="R1598" s="420">
        <f>P1598*Q1598</f>
        <v>300</v>
      </c>
      <c r="S1598" s="385" t="s">
        <v>1915</v>
      </c>
      <c r="T1598" s="385"/>
      <c r="U1598" s="419">
        <f t="shared" si="648"/>
        <v>300</v>
      </c>
      <c r="V1598" s="419"/>
      <c r="W1598" s="419"/>
      <c r="X1598" s="419"/>
      <c r="Y1598" s="419"/>
      <c r="Z1598" s="385"/>
      <c r="AA1598" s="385"/>
      <c r="AB1598" s="385"/>
      <c r="AC1598" s="385"/>
      <c r="AD1598" s="385"/>
      <c r="AE1598" s="385"/>
      <c r="AF1598" s="385"/>
      <c r="AG1598" s="385"/>
      <c r="AH1598" s="419" t="str">
        <f t="shared" si="649"/>
        <v xml:space="preserve">  </v>
      </c>
      <c r="AI1598" s="420">
        <f t="shared" si="645"/>
        <v>300</v>
      </c>
      <c r="AJ1598" s="420"/>
      <c r="AK1598" s="385">
        <v>213</v>
      </c>
      <c r="AL1598" s="420">
        <f t="shared" si="650"/>
        <v>300</v>
      </c>
      <c r="AM1598" s="432">
        <v>18</v>
      </c>
      <c r="AN1598" s="607">
        <v>45047</v>
      </c>
    </row>
    <row r="1599" spans="1:40" ht="20.399999999999999">
      <c r="A1599" s="384">
        <v>39</v>
      </c>
      <c r="B1599" s="385">
        <v>1713</v>
      </c>
      <c r="C1599" s="385" t="s">
        <v>1</v>
      </c>
      <c r="D1599" s="386" t="s">
        <v>2909</v>
      </c>
      <c r="E1599" s="387">
        <v>45029</v>
      </c>
      <c r="F1599" s="385" t="s">
        <v>38</v>
      </c>
      <c r="G1599" s="385">
        <v>377</v>
      </c>
      <c r="H1599" s="385">
        <v>39000</v>
      </c>
      <c r="I1599" s="389">
        <v>45075</v>
      </c>
      <c r="J1599" s="398">
        <v>4303</v>
      </c>
      <c r="K1599" s="386">
        <v>10438610761</v>
      </c>
      <c r="L1599" s="386" t="s">
        <v>3931</v>
      </c>
      <c r="M1599" s="216"/>
      <c r="N1599" s="386" t="s">
        <v>3932</v>
      </c>
      <c r="O1599" s="385" t="s">
        <v>68</v>
      </c>
      <c r="P1599" s="385">
        <v>1</v>
      </c>
      <c r="Q1599" s="385">
        <v>19500</v>
      </c>
      <c r="R1599" s="420">
        <f t="shared" ref="R1599:R1602" si="654">P1599*Q1599</f>
        <v>19500</v>
      </c>
      <c r="S1599" s="385" t="s">
        <v>1915</v>
      </c>
      <c r="T1599" s="385"/>
      <c r="U1599" s="419">
        <f t="shared" si="648"/>
        <v>19500</v>
      </c>
      <c r="V1599" s="419"/>
      <c r="W1599" s="419"/>
      <c r="X1599" s="419"/>
      <c r="Y1599" s="419"/>
      <c r="Z1599" s="385"/>
      <c r="AA1599" s="385"/>
      <c r="AB1599" s="385"/>
      <c r="AC1599" s="385"/>
      <c r="AD1599" s="385"/>
      <c r="AE1599" s="385"/>
      <c r="AF1599" s="385"/>
      <c r="AG1599" s="385"/>
      <c r="AH1599" s="419" t="str">
        <f t="shared" si="649"/>
        <v xml:space="preserve">  </v>
      </c>
      <c r="AI1599" s="420">
        <f t="shared" si="645"/>
        <v>19500</v>
      </c>
      <c r="AJ1599" s="420"/>
      <c r="AK1599" s="385">
        <v>504</v>
      </c>
      <c r="AL1599" s="420">
        <f t="shared" si="650"/>
        <v>19500</v>
      </c>
      <c r="AM1599" s="432">
        <v>18</v>
      </c>
      <c r="AN1599" s="607">
        <v>45047</v>
      </c>
    </row>
    <row r="1600" spans="1:40" ht="20.399999999999999">
      <c r="A1600" s="384">
        <v>40</v>
      </c>
      <c r="B1600" s="385">
        <v>2357</v>
      </c>
      <c r="C1600" s="385" t="s">
        <v>1</v>
      </c>
      <c r="D1600" s="386" t="s">
        <v>2909</v>
      </c>
      <c r="E1600" s="387">
        <v>45051</v>
      </c>
      <c r="F1600" s="385" t="s">
        <v>38</v>
      </c>
      <c r="G1600" s="385">
        <v>377</v>
      </c>
      <c r="H1600" s="385">
        <v>39000</v>
      </c>
      <c r="I1600" s="389">
        <v>45075</v>
      </c>
      <c r="J1600" s="398">
        <v>4303</v>
      </c>
      <c r="K1600" s="386">
        <v>10438610761</v>
      </c>
      <c r="L1600" s="386" t="s">
        <v>3931</v>
      </c>
      <c r="M1600" s="216"/>
      <c r="N1600" s="386" t="s">
        <v>3933</v>
      </c>
      <c r="O1600" s="385" t="s">
        <v>68</v>
      </c>
      <c r="P1600" s="385">
        <v>1</v>
      </c>
      <c r="Q1600" s="385">
        <v>19500</v>
      </c>
      <c r="R1600" s="420">
        <v>17500</v>
      </c>
      <c r="S1600" s="385" t="s">
        <v>1915</v>
      </c>
      <c r="T1600" s="385"/>
      <c r="U1600" s="419">
        <f t="shared" si="648"/>
        <v>17500</v>
      </c>
      <c r="V1600" s="419"/>
      <c r="W1600" s="419"/>
      <c r="X1600" s="419"/>
      <c r="Y1600" s="419"/>
      <c r="Z1600" s="385"/>
      <c r="AA1600" s="385"/>
      <c r="AB1600" s="385"/>
      <c r="AC1600" s="385"/>
      <c r="AD1600" s="385"/>
      <c r="AE1600" s="385"/>
      <c r="AF1600" s="385"/>
      <c r="AG1600" s="385"/>
      <c r="AH1600" s="419" t="str">
        <f t="shared" si="649"/>
        <v xml:space="preserve">  </v>
      </c>
      <c r="AI1600" s="420">
        <f t="shared" si="645"/>
        <v>17500</v>
      </c>
      <c r="AJ1600" s="420"/>
      <c r="AK1600" s="385">
        <v>504</v>
      </c>
      <c r="AL1600" s="420">
        <f t="shared" si="650"/>
        <v>17500</v>
      </c>
      <c r="AM1600" s="432">
        <v>18</v>
      </c>
      <c r="AN1600" s="607">
        <v>45047</v>
      </c>
    </row>
    <row r="1601" spans="1:40" ht="20.399999999999999">
      <c r="A1601" s="384">
        <v>41</v>
      </c>
      <c r="B1601" s="385">
        <v>2357</v>
      </c>
      <c r="C1601" s="385" t="s">
        <v>1</v>
      </c>
      <c r="D1601" s="386" t="s">
        <v>2909</v>
      </c>
      <c r="E1601" s="387">
        <v>45051</v>
      </c>
      <c r="F1601" s="385" t="s">
        <v>38</v>
      </c>
      <c r="G1601" s="385">
        <v>597</v>
      </c>
      <c r="H1601" s="385">
        <v>3096</v>
      </c>
      <c r="I1601" s="389">
        <v>45072</v>
      </c>
      <c r="J1601" s="398">
        <v>4278</v>
      </c>
      <c r="K1601" s="386">
        <v>20607611140</v>
      </c>
      <c r="L1601" s="386" t="s">
        <v>3946</v>
      </c>
      <c r="M1601" s="216"/>
      <c r="N1601" s="386" t="s">
        <v>3947</v>
      </c>
      <c r="O1601" s="385" t="s">
        <v>68</v>
      </c>
      <c r="P1601" s="385">
        <v>120</v>
      </c>
      <c r="Q1601" s="385">
        <v>25.8</v>
      </c>
      <c r="R1601" s="420">
        <f t="shared" si="654"/>
        <v>3096</v>
      </c>
      <c r="S1601" s="385" t="s">
        <v>1915</v>
      </c>
      <c r="T1601" s="385"/>
      <c r="U1601" s="419">
        <f t="shared" si="648"/>
        <v>3096</v>
      </c>
      <c r="V1601" s="419"/>
      <c r="W1601" s="419"/>
      <c r="X1601" s="419"/>
      <c r="Y1601" s="419"/>
      <c r="Z1601" s="385"/>
      <c r="AA1601" s="385"/>
      <c r="AB1601" s="385"/>
      <c r="AC1601" s="385"/>
      <c r="AD1601" s="385"/>
      <c r="AE1601" s="385"/>
      <c r="AF1601" s="385"/>
      <c r="AG1601" s="385"/>
      <c r="AH1601" s="419" t="str">
        <f t="shared" si="649"/>
        <v xml:space="preserve">  </v>
      </c>
      <c r="AI1601" s="420">
        <f t="shared" si="645"/>
        <v>3096</v>
      </c>
      <c r="AJ1601" s="420"/>
      <c r="AK1601" s="385">
        <v>554</v>
      </c>
      <c r="AL1601" s="420">
        <f t="shared" si="650"/>
        <v>3096</v>
      </c>
      <c r="AM1601" s="432">
        <v>18</v>
      </c>
      <c r="AN1601" s="607">
        <v>45047</v>
      </c>
    </row>
    <row r="1602" spans="1:40" ht="40.799999999999997">
      <c r="A1602" s="384">
        <v>42</v>
      </c>
      <c r="B1602" s="385">
        <v>373</v>
      </c>
      <c r="C1602" s="385" t="s">
        <v>1</v>
      </c>
      <c r="D1602" s="386" t="s">
        <v>2909</v>
      </c>
      <c r="E1602" s="387">
        <v>44967</v>
      </c>
      <c r="F1602" s="385" t="s">
        <v>38</v>
      </c>
      <c r="G1602" s="385">
        <v>34</v>
      </c>
      <c r="H1602" s="385">
        <v>6374.2</v>
      </c>
      <c r="I1602" s="389">
        <v>45098</v>
      </c>
      <c r="J1602" s="398">
        <v>5533</v>
      </c>
      <c r="K1602" s="386">
        <v>20491097338</v>
      </c>
      <c r="L1602" s="386" t="s">
        <v>3948</v>
      </c>
      <c r="M1602" s="216"/>
      <c r="N1602" s="386" t="s">
        <v>98</v>
      </c>
      <c r="O1602" s="385" t="s">
        <v>99</v>
      </c>
      <c r="P1602" s="385">
        <v>58</v>
      </c>
      <c r="Q1602" s="385">
        <v>109.9</v>
      </c>
      <c r="R1602" s="420">
        <f t="shared" si="654"/>
        <v>6374.2000000000007</v>
      </c>
      <c r="S1602" s="385" t="s">
        <v>1915</v>
      </c>
      <c r="T1602" s="385"/>
      <c r="U1602" s="419">
        <f t="shared" si="648"/>
        <v>6374.2000000000007</v>
      </c>
      <c r="V1602" s="419"/>
      <c r="W1602" s="419"/>
      <c r="X1602" s="419"/>
      <c r="Y1602" s="419"/>
      <c r="Z1602" s="385"/>
      <c r="AA1602" s="385"/>
      <c r="AB1602" s="385"/>
      <c r="AC1602" s="385"/>
      <c r="AD1602" s="385"/>
      <c r="AE1602" s="385"/>
      <c r="AF1602" s="385"/>
      <c r="AG1602" s="385"/>
      <c r="AH1602" s="419" t="str">
        <f t="shared" si="649"/>
        <v xml:space="preserve">  </v>
      </c>
      <c r="AI1602" s="420">
        <f t="shared" si="645"/>
        <v>6374.2000000000007</v>
      </c>
      <c r="AJ1602" s="420"/>
      <c r="AK1602" s="385">
        <v>574</v>
      </c>
      <c r="AL1602" s="420">
        <f t="shared" si="650"/>
        <v>6374.2000000000007</v>
      </c>
      <c r="AM1602" s="432">
        <v>18</v>
      </c>
      <c r="AN1602" s="607">
        <v>45047</v>
      </c>
    </row>
    <row r="1603" spans="1:40" ht="21">
      <c r="A1603" s="393">
        <v>43</v>
      </c>
      <c r="B1603" s="394"/>
      <c r="C1603" s="394" t="s">
        <v>2278</v>
      </c>
      <c r="D1603" s="395"/>
      <c r="E1603" s="394"/>
      <c r="F1603" s="394"/>
      <c r="G1603" s="394"/>
      <c r="H1603" s="394"/>
      <c r="I1603" s="397"/>
      <c r="J1603" s="396"/>
      <c r="K1603" s="395"/>
      <c r="L1603" s="397"/>
      <c r="M1603" s="354"/>
      <c r="N1603" s="397"/>
      <c r="O1603" s="422"/>
      <c r="P1603" s="422"/>
      <c r="Q1603" s="422"/>
      <c r="R1603" s="423">
        <f>SUM(R1567:R1602)</f>
        <v>70385.899999999994</v>
      </c>
      <c r="S1603" s="422"/>
      <c r="T1603" s="422"/>
      <c r="U1603" s="425" t="str">
        <f t="shared" si="648"/>
        <v xml:space="preserve">  </v>
      </c>
      <c r="V1603" s="422"/>
      <c r="W1603" s="422"/>
      <c r="X1603" s="422"/>
      <c r="Y1603" s="422"/>
      <c r="Z1603" s="422"/>
      <c r="AA1603" s="422"/>
      <c r="AB1603" s="422"/>
      <c r="AC1603" s="422"/>
      <c r="AD1603" s="422"/>
      <c r="AE1603" s="422"/>
      <c r="AF1603" s="422"/>
      <c r="AG1603" s="422"/>
      <c r="AH1603" s="425" t="str">
        <f t="shared" si="649"/>
        <v xml:space="preserve">  </v>
      </c>
      <c r="AI1603" s="422"/>
      <c r="AJ1603" s="422"/>
      <c r="AK1603" s="422"/>
      <c r="AL1603" s="423">
        <f t="shared" si="650"/>
        <v>0</v>
      </c>
      <c r="AM1603" s="435"/>
      <c r="AN1603" s="607">
        <v>45047</v>
      </c>
    </row>
    <row r="1604" spans="1:40" ht="40.799999999999997">
      <c r="A1604" s="384">
        <v>44</v>
      </c>
      <c r="B1604" s="385">
        <v>1432</v>
      </c>
      <c r="C1604" s="385" t="s">
        <v>2</v>
      </c>
      <c r="D1604" s="386" t="s">
        <v>2934</v>
      </c>
      <c r="E1604" s="387">
        <v>45016</v>
      </c>
      <c r="F1604" s="385" t="s">
        <v>56</v>
      </c>
      <c r="G1604" s="385">
        <v>679</v>
      </c>
      <c r="H1604" s="385">
        <v>10400</v>
      </c>
      <c r="I1604" s="389">
        <v>45071</v>
      </c>
      <c r="J1604" s="402">
        <v>4249</v>
      </c>
      <c r="K1604" s="385">
        <v>10310327722</v>
      </c>
      <c r="L1604" s="386" t="s">
        <v>3937</v>
      </c>
      <c r="M1604" s="216"/>
      <c r="N1604" s="386" t="s">
        <v>3938</v>
      </c>
      <c r="O1604" s="385" t="s">
        <v>59</v>
      </c>
      <c r="P1604" s="385">
        <v>1</v>
      </c>
      <c r="Q1604" s="385">
        <v>6500</v>
      </c>
      <c r="R1604" s="420">
        <f t="shared" ref="R1604:R1605" si="655">P1604*Q1604</f>
        <v>6500</v>
      </c>
      <c r="S1604" s="385" t="s">
        <v>1916</v>
      </c>
      <c r="T1604" s="385"/>
      <c r="U1604" s="419" t="str">
        <f t="shared" si="648"/>
        <v xml:space="preserve">  </v>
      </c>
      <c r="V1604" s="419">
        <f t="shared" si="648"/>
        <v>6500</v>
      </c>
      <c r="W1604" s="419"/>
      <c r="X1604" s="419"/>
      <c r="Y1604" s="419"/>
      <c r="Z1604" s="385"/>
      <c r="AA1604" s="385"/>
      <c r="AB1604" s="385"/>
      <c r="AC1604" s="385"/>
      <c r="AD1604" s="385"/>
      <c r="AE1604" s="385"/>
      <c r="AF1604" s="385"/>
      <c r="AG1604" s="385"/>
      <c r="AH1604" s="419" t="str">
        <f t="shared" si="649"/>
        <v xml:space="preserve">  </v>
      </c>
      <c r="AI1604" s="420">
        <f>R1604</f>
        <v>6500</v>
      </c>
      <c r="AJ1604" s="420"/>
      <c r="AK1604" s="385"/>
      <c r="AL1604" s="420">
        <f t="shared" si="650"/>
        <v>6500</v>
      </c>
      <c r="AM1604" s="432">
        <v>18</v>
      </c>
      <c r="AN1604" s="607">
        <v>45047</v>
      </c>
    </row>
    <row r="1605" spans="1:40" ht="20.399999999999999">
      <c r="A1605" s="384">
        <v>45</v>
      </c>
      <c r="B1605" s="385">
        <v>1432</v>
      </c>
      <c r="C1605" s="385" t="s">
        <v>2</v>
      </c>
      <c r="D1605" s="386" t="s">
        <v>2934</v>
      </c>
      <c r="E1605" s="387">
        <v>45016</v>
      </c>
      <c r="F1605" s="385" t="s">
        <v>56</v>
      </c>
      <c r="G1605" s="385">
        <v>679</v>
      </c>
      <c r="H1605" s="385">
        <v>10400</v>
      </c>
      <c r="I1605" s="389">
        <v>45071</v>
      </c>
      <c r="J1605" s="402">
        <v>4249</v>
      </c>
      <c r="K1605" s="385">
        <v>10310327722</v>
      </c>
      <c r="L1605" s="386" t="s">
        <v>3937</v>
      </c>
      <c r="M1605" s="216"/>
      <c r="N1605" s="386" t="s">
        <v>3939</v>
      </c>
      <c r="O1605" s="385" t="s">
        <v>59</v>
      </c>
      <c r="P1605" s="385">
        <v>1</v>
      </c>
      <c r="Q1605" s="385">
        <v>3900</v>
      </c>
      <c r="R1605" s="420">
        <f t="shared" si="655"/>
        <v>3900</v>
      </c>
      <c r="S1605" s="385" t="s">
        <v>1916</v>
      </c>
      <c r="T1605" s="385"/>
      <c r="U1605" s="419"/>
      <c r="V1605" s="419">
        <f t="shared" si="648"/>
        <v>3900</v>
      </c>
      <c r="W1605" s="419"/>
      <c r="X1605" s="419"/>
      <c r="Y1605" s="419"/>
      <c r="Z1605" s="385"/>
      <c r="AA1605" s="385"/>
      <c r="AB1605" s="385"/>
      <c r="AC1605" s="385"/>
      <c r="AD1605" s="385"/>
      <c r="AE1605" s="385"/>
      <c r="AF1605" s="385"/>
      <c r="AG1605" s="385"/>
      <c r="AH1605" s="419"/>
      <c r="AI1605" s="420">
        <f t="shared" ref="AI1605:AI1606" si="656">R1605</f>
        <v>3900</v>
      </c>
      <c r="AJ1605" s="420"/>
      <c r="AK1605" s="385"/>
      <c r="AL1605" s="420">
        <f t="shared" si="650"/>
        <v>3900</v>
      </c>
      <c r="AM1605" s="432"/>
      <c r="AN1605" s="607">
        <v>45047</v>
      </c>
    </row>
    <row r="1606" spans="1:40" ht="20.399999999999999">
      <c r="A1606" s="384">
        <v>46</v>
      </c>
      <c r="B1606" s="385">
        <v>1355</v>
      </c>
      <c r="C1606" s="385" t="s">
        <v>2</v>
      </c>
      <c r="D1606" s="386" t="s">
        <v>2934</v>
      </c>
      <c r="E1606" s="387">
        <v>45014</v>
      </c>
      <c r="F1606" s="385" t="s">
        <v>56</v>
      </c>
      <c r="G1606" s="385">
        <v>616</v>
      </c>
      <c r="H1606" s="385">
        <v>4560</v>
      </c>
      <c r="I1606" s="389">
        <v>45061</v>
      </c>
      <c r="J1606" s="402">
        <v>3854</v>
      </c>
      <c r="K1606" s="385">
        <v>10310327722</v>
      </c>
      <c r="L1606" s="386" t="s">
        <v>3940</v>
      </c>
      <c r="M1606" s="216"/>
      <c r="N1606" s="386" t="s">
        <v>3941</v>
      </c>
      <c r="O1606" s="385" t="s">
        <v>59</v>
      </c>
      <c r="P1606" s="385">
        <v>1</v>
      </c>
      <c r="Q1606" s="385">
        <v>4560</v>
      </c>
      <c r="R1606" s="420">
        <v>4560</v>
      </c>
      <c r="S1606" s="385" t="s">
        <v>1916</v>
      </c>
      <c r="T1606" s="385"/>
      <c r="U1606" s="419"/>
      <c r="V1606" s="419">
        <f t="shared" si="648"/>
        <v>4560</v>
      </c>
      <c r="W1606" s="419"/>
      <c r="X1606" s="419"/>
      <c r="Y1606" s="419"/>
      <c r="Z1606" s="385"/>
      <c r="AA1606" s="385"/>
      <c r="AB1606" s="385"/>
      <c r="AC1606" s="385"/>
      <c r="AD1606" s="385"/>
      <c r="AE1606" s="385"/>
      <c r="AF1606" s="385"/>
      <c r="AG1606" s="385"/>
      <c r="AH1606" s="419"/>
      <c r="AI1606" s="420">
        <f t="shared" si="656"/>
        <v>4560</v>
      </c>
      <c r="AJ1606" s="420"/>
      <c r="AK1606" s="385"/>
      <c r="AL1606" s="420">
        <f t="shared" si="650"/>
        <v>4560</v>
      </c>
      <c r="AM1606" s="432"/>
      <c r="AN1606" s="607">
        <v>45047</v>
      </c>
    </row>
    <row r="1607" spans="1:40" ht="21">
      <c r="A1607" s="393">
        <v>47</v>
      </c>
      <c r="B1607" s="394"/>
      <c r="C1607" s="394" t="s">
        <v>2300</v>
      </c>
      <c r="D1607" s="395"/>
      <c r="E1607" s="394"/>
      <c r="F1607" s="394"/>
      <c r="G1607" s="394"/>
      <c r="H1607" s="394"/>
      <c r="I1607" s="397"/>
      <c r="J1607" s="396"/>
      <c r="K1607" s="395"/>
      <c r="L1607" s="397"/>
      <c r="M1607" s="354"/>
      <c r="N1607" s="397"/>
      <c r="O1607" s="422"/>
      <c r="P1607" s="422"/>
      <c r="Q1607" s="422"/>
      <c r="R1607" s="423">
        <f>SUM(R1604:R1606)</f>
        <v>14960</v>
      </c>
      <c r="S1607" s="422"/>
      <c r="T1607" s="422"/>
      <c r="U1607" s="425" t="str">
        <f t="shared" si="648"/>
        <v xml:space="preserve">  </v>
      </c>
      <c r="V1607" s="422"/>
      <c r="W1607" s="422"/>
      <c r="X1607" s="422"/>
      <c r="Y1607" s="422"/>
      <c r="Z1607" s="422"/>
      <c r="AA1607" s="422"/>
      <c r="AB1607" s="422"/>
      <c r="AC1607" s="422"/>
      <c r="AD1607" s="422"/>
      <c r="AE1607" s="422"/>
      <c r="AF1607" s="422"/>
      <c r="AG1607" s="422"/>
      <c r="AH1607" s="425" t="str">
        <f t="shared" si="649"/>
        <v xml:space="preserve">  </v>
      </c>
      <c r="AI1607" s="422"/>
      <c r="AJ1607" s="422"/>
      <c r="AK1607" s="422"/>
      <c r="AL1607" s="423">
        <f t="shared" si="650"/>
        <v>0</v>
      </c>
      <c r="AM1607" s="435"/>
      <c r="AN1607" s="607">
        <v>45047</v>
      </c>
    </row>
    <row r="1608" spans="1:40" ht="42">
      <c r="A1608" s="393">
        <v>70</v>
      </c>
      <c r="B1608" s="394"/>
      <c r="C1608" s="395" t="s">
        <v>3809</v>
      </c>
      <c r="D1608" s="395"/>
      <c r="E1608" s="394"/>
      <c r="F1608" s="394"/>
      <c r="G1608" s="394"/>
      <c r="H1608" s="394"/>
      <c r="I1608" s="395"/>
      <c r="J1608" s="397"/>
      <c r="K1608" s="397"/>
      <c r="L1608" s="422"/>
      <c r="M1608" s="422"/>
      <c r="N1608" s="422"/>
      <c r="O1608" s="423"/>
      <c r="P1608" s="422"/>
      <c r="Q1608" s="422"/>
      <c r="R1608" s="425"/>
      <c r="S1608" s="422"/>
      <c r="T1608" s="422"/>
      <c r="U1608" s="422"/>
      <c r="V1608" s="422"/>
      <c r="W1608" s="422"/>
      <c r="X1608" s="422"/>
      <c r="Y1608" s="422"/>
      <c r="Z1608" s="422"/>
      <c r="AA1608" s="422"/>
      <c r="AB1608" s="422"/>
      <c r="AC1608" s="422"/>
      <c r="AD1608" s="425" t="s">
        <v>2874</v>
      </c>
      <c r="AE1608" s="425"/>
      <c r="AF1608" s="422"/>
      <c r="AG1608" s="422"/>
      <c r="AH1608" s="422" t="str">
        <f t="shared" ref="AH1608" si="657">IF($S1608=AH$15,$R1608,"  ")</f>
        <v xml:space="preserve">  </v>
      </c>
      <c r="AI1608" s="423">
        <v>0</v>
      </c>
      <c r="AJ1608" s="435"/>
      <c r="AK1608" s="436"/>
      <c r="AL1608" s="423">
        <f t="shared" ref="AL1608:AL1609" si="658">AJ1608</f>
        <v>0</v>
      </c>
      <c r="AM1608" s="435">
        <v>18</v>
      </c>
      <c r="AN1608" s="607">
        <v>45047</v>
      </c>
    </row>
    <row r="1609" spans="1:40" ht="20.399999999999999">
      <c r="A1609" s="384">
        <v>71</v>
      </c>
      <c r="B1609" s="385">
        <v>2330</v>
      </c>
      <c r="C1609" s="385" t="s">
        <v>3810</v>
      </c>
      <c r="D1609" s="386" t="s">
        <v>3819</v>
      </c>
      <c r="E1609" s="387">
        <v>45050</v>
      </c>
      <c r="F1609" s="385" t="s">
        <v>38</v>
      </c>
      <c r="G1609" s="385">
        <v>587</v>
      </c>
      <c r="H1609" s="388"/>
      <c r="I1609" s="404"/>
      <c r="J1609" s="405">
        <v>3022</v>
      </c>
      <c r="K1609" s="386">
        <v>10106733266</v>
      </c>
      <c r="L1609" s="386" t="s">
        <v>320</v>
      </c>
      <c r="M1609" s="224"/>
      <c r="N1609" s="385" t="s">
        <v>3945</v>
      </c>
      <c r="O1609" s="420" t="s">
        <v>68</v>
      </c>
      <c r="P1609" s="385">
        <v>4</v>
      </c>
      <c r="Q1609" s="472">
        <v>545</v>
      </c>
      <c r="R1609" s="420">
        <f t="shared" ref="R1609" si="659">P1609*Q1609</f>
        <v>2180</v>
      </c>
      <c r="S1609" s="610" t="s">
        <v>3733</v>
      </c>
      <c r="T1609" s="385"/>
      <c r="U1609" s="419"/>
      <c r="V1609" s="419" t="str">
        <f t="shared" ref="V1609" si="660">IF($S1609=V$15,$R1609,"  ")</f>
        <v xml:space="preserve">  </v>
      </c>
      <c r="W1609" s="385"/>
      <c r="X1609" s="419">
        <f>IF($S1609=X$15,$R1609,"  ")</f>
        <v>2180</v>
      </c>
      <c r="Y1609" s="385"/>
      <c r="Z1609" s="385"/>
      <c r="AA1609" s="385"/>
      <c r="AB1609" s="385"/>
      <c r="AC1609" s="385"/>
      <c r="AD1609" s="385"/>
      <c r="AE1609" s="385"/>
      <c r="AF1609" s="385"/>
      <c r="AG1609" s="385"/>
      <c r="AH1609" s="419" t="str">
        <f>IF($S1609=AH$15,#REF!,"  ")</f>
        <v xml:space="preserve">  </v>
      </c>
      <c r="AI1609" s="385"/>
      <c r="AJ1609" s="420">
        <f>R1609</f>
        <v>2180</v>
      </c>
      <c r="AK1609" s="385"/>
      <c r="AL1609" s="420">
        <f t="shared" si="658"/>
        <v>2180</v>
      </c>
      <c r="AM1609" s="432">
        <v>18</v>
      </c>
      <c r="AN1609" s="607">
        <v>45047</v>
      </c>
    </row>
    <row r="1610" spans="1:40" ht="42">
      <c r="A1610" s="393">
        <v>72</v>
      </c>
      <c r="B1610" s="407"/>
      <c r="C1610" s="408" t="s">
        <v>3810</v>
      </c>
      <c r="D1610" s="409"/>
      <c r="E1610" s="410"/>
      <c r="F1610" s="407"/>
      <c r="G1610" s="407"/>
      <c r="H1610" s="411"/>
      <c r="I1610" s="409"/>
      <c r="J1610" s="412"/>
      <c r="K1610" s="409"/>
      <c r="L1610" s="409"/>
      <c r="M1610" s="216"/>
      <c r="N1610" s="409"/>
      <c r="O1610" s="407"/>
      <c r="P1610" s="407"/>
      <c r="Q1610" s="407"/>
      <c r="R1610" s="426">
        <f>SUM(R1609:R1609)</f>
        <v>2180</v>
      </c>
      <c r="S1610" s="407"/>
      <c r="T1610" s="407"/>
      <c r="U1610" s="407"/>
      <c r="V1610" s="407"/>
      <c r="W1610" s="407"/>
      <c r="X1610" s="407"/>
      <c r="Y1610" s="407"/>
      <c r="Z1610" s="407"/>
      <c r="AA1610" s="407"/>
      <c r="AB1610" s="407"/>
      <c r="AC1610" s="407"/>
      <c r="AD1610" s="407"/>
      <c r="AE1610" s="407"/>
      <c r="AF1610" s="407"/>
      <c r="AG1610" s="407"/>
      <c r="AH1610" s="407"/>
      <c r="AI1610" s="407"/>
      <c r="AJ1610" s="407"/>
      <c r="AK1610" s="407"/>
      <c r="AL1610" s="407"/>
      <c r="AM1610" s="435"/>
      <c r="AN1610" s="607">
        <v>45047</v>
      </c>
    </row>
    <row r="1611" spans="1:40" ht="42">
      <c r="A1611" s="384">
        <v>73</v>
      </c>
      <c r="B1611" s="385">
        <v>2276</v>
      </c>
      <c r="C1611" s="439" t="s">
        <v>3942</v>
      </c>
      <c r="D1611" s="386" t="s">
        <v>3943</v>
      </c>
      <c r="E1611" s="387">
        <v>45048</v>
      </c>
      <c r="F1611" s="385" t="s">
        <v>1924</v>
      </c>
      <c r="G1611" s="385">
        <v>241</v>
      </c>
      <c r="H1611" s="403"/>
      <c r="I1611" s="386"/>
      <c r="J1611" s="398"/>
      <c r="K1611" s="386"/>
      <c r="L1611" s="386" t="s">
        <v>32</v>
      </c>
      <c r="M1611" s="216"/>
      <c r="N1611" s="386" t="s">
        <v>3944</v>
      </c>
      <c r="O1611" s="385" t="s">
        <v>59</v>
      </c>
      <c r="P1611" s="385">
        <v>1</v>
      </c>
      <c r="Q1611" s="385">
        <v>13625</v>
      </c>
      <c r="R1611" s="420">
        <f t="shared" ref="R1611:R1612" si="661">P1611*Q1611</f>
        <v>13625</v>
      </c>
      <c r="S1611" s="385" t="s">
        <v>3558</v>
      </c>
      <c r="T1611" s="385"/>
      <c r="U1611" s="385"/>
      <c r="V1611" s="385"/>
      <c r="W1611" s="419">
        <f>IF($S1611=W$15,$R1611,"  ")</f>
        <v>13625</v>
      </c>
      <c r="X1611" s="385"/>
      <c r="Y1611" s="385"/>
      <c r="Z1611" s="385"/>
      <c r="AA1611" s="385"/>
      <c r="AB1611" s="385"/>
      <c r="AC1611" s="385"/>
      <c r="AD1611" s="385"/>
      <c r="AE1611" s="385"/>
      <c r="AF1611" s="385"/>
      <c r="AG1611" s="385"/>
      <c r="AH1611" s="385"/>
      <c r="AI1611" s="385"/>
      <c r="AJ1611" s="420">
        <f>R1611</f>
        <v>13625</v>
      </c>
      <c r="AK1611" s="385"/>
      <c r="AL1611" s="420">
        <f t="shared" ref="AL1611:AL1612" si="662">AJ1611</f>
        <v>13625</v>
      </c>
      <c r="AM1611" s="432"/>
      <c r="AN1611" s="607">
        <v>45047</v>
      </c>
    </row>
    <row r="1612" spans="1:40" ht="42">
      <c r="A1612" s="384">
        <v>74</v>
      </c>
      <c r="B1612" s="385">
        <v>3110</v>
      </c>
      <c r="C1612" s="439" t="s">
        <v>3942</v>
      </c>
      <c r="D1612" s="386" t="s">
        <v>3943</v>
      </c>
      <c r="E1612" s="387">
        <v>45077</v>
      </c>
      <c r="F1612" s="385" t="s">
        <v>1924</v>
      </c>
      <c r="G1612" s="385">
        <v>316</v>
      </c>
      <c r="H1612" s="403"/>
      <c r="I1612" s="386"/>
      <c r="J1612" s="398"/>
      <c r="K1612" s="386"/>
      <c r="L1612" s="386" t="s">
        <v>32</v>
      </c>
      <c r="M1612" s="216"/>
      <c r="N1612" s="386" t="s">
        <v>3944</v>
      </c>
      <c r="O1612" s="385" t="s">
        <v>59</v>
      </c>
      <c r="P1612" s="385">
        <v>1</v>
      </c>
      <c r="Q1612" s="385">
        <v>13625</v>
      </c>
      <c r="R1612" s="420">
        <f t="shared" si="661"/>
        <v>13625</v>
      </c>
      <c r="S1612" s="385" t="s">
        <v>3558</v>
      </c>
      <c r="T1612" s="385"/>
      <c r="U1612" s="385"/>
      <c r="V1612" s="385"/>
      <c r="W1612" s="419">
        <f>IF($S1612=W$15,$R1612,"  ")</f>
        <v>13625</v>
      </c>
      <c r="X1612" s="385"/>
      <c r="Y1612" s="385"/>
      <c r="Z1612" s="385"/>
      <c r="AA1612" s="385"/>
      <c r="AB1612" s="385"/>
      <c r="AC1612" s="385"/>
      <c r="AD1612" s="385"/>
      <c r="AE1612" s="385"/>
      <c r="AF1612" s="385"/>
      <c r="AG1612" s="385"/>
      <c r="AH1612" s="385"/>
      <c r="AI1612" s="385"/>
      <c r="AJ1612" s="420">
        <f>R1612</f>
        <v>13625</v>
      </c>
      <c r="AK1612" s="385"/>
      <c r="AL1612" s="420">
        <f t="shared" si="662"/>
        <v>13625</v>
      </c>
      <c r="AM1612" s="432"/>
      <c r="AN1612" s="607">
        <v>45047</v>
      </c>
    </row>
    <row r="1613" spans="1:40" ht="63">
      <c r="A1613" s="393">
        <v>75</v>
      </c>
      <c r="B1613" s="411"/>
      <c r="C1613" s="408" t="s">
        <v>3657</v>
      </c>
      <c r="D1613" s="408"/>
      <c r="E1613" s="411"/>
      <c r="F1613" s="411"/>
      <c r="G1613" s="411"/>
      <c r="H1613" s="411"/>
      <c r="I1613" s="409"/>
      <c r="J1613" s="415"/>
      <c r="K1613" s="408"/>
      <c r="L1613" s="409"/>
      <c r="M1613" s="216"/>
      <c r="N1613" s="409"/>
      <c r="O1613" s="407"/>
      <c r="P1613" s="407"/>
      <c r="Q1613" s="407"/>
      <c r="R1613" s="426">
        <f>SUM(R1611:R1612)</f>
        <v>27250</v>
      </c>
      <c r="S1613" s="407"/>
      <c r="T1613" s="407"/>
      <c r="U1613" s="407"/>
      <c r="V1613" s="407"/>
      <c r="W1613" s="407"/>
      <c r="X1613" s="407"/>
      <c r="Y1613" s="407"/>
      <c r="Z1613" s="407"/>
      <c r="AA1613" s="407"/>
      <c r="AB1613" s="407"/>
      <c r="AC1613" s="407"/>
      <c r="AD1613" s="407"/>
      <c r="AE1613" s="407"/>
      <c r="AF1613" s="407"/>
      <c r="AG1613" s="407"/>
      <c r="AH1613" s="407"/>
      <c r="AI1613" s="407"/>
      <c r="AJ1613" s="407"/>
      <c r="AK1613" s="407"/>
      <c r="AL1613" s="407"/>
      <c r="AM1613" s="437"/>
      <c r="AN1613" s="607">
        <v>45047</v>
      </c>
    </row>
    <row r="1614" spans="1:40" ht="40.799999999999997">
      <c r="A1614" s="384">
        <v>76</v>
      </c>
      <c r="B1614" s="416">
        <v>1778</v>
      </c>
      <c r="C1614" s="385" t="s">
        <v>2896</v>
      </c>
      <c r="D1614" s="387" t="s">
        <v>35</v>
      </c>
      <c r="E1614" s="387">
        <v>45033</v>
      </c>
      <c r="F1614" s="385" t="s">
        <v>56</v>
      </c>
      <c r="G1614" s="385">
        <v>867</v>
      </c>
      <c r="H1614" s="417"/>
      <c r="I1614" s="386"/>
      <c r="J1614" s="405"/>
      <c r="K1614" s="385">
        <v>10310032731</v>
      </c>
      <c r="L1614" s="406" t="s">
        <v>3658</v>
      </c>
      <c r="M1614" s="216"/>
      <c r="N1614" s="386" t="s">
        <v>3935</v>
      </c>
      <c r="O1614" s="385" t="s">
        <v>59</v>
      </c>
      <c r="P1614" s="385">
        <v>1</v>
      </c>
      <c r="Q1614" s="385">
        <v>7587</v>
      </c>
      <c r="R1614" s="420">
        <f>P1614*Q1614</f>
        <v>7587</v>
      </c>
      <c r="S1614" s="385" t="s">
        <v>1916</v>
      </c>
      <c r="T1614" s="385"/>
      <c r="U1614" s="385"/>
      <c r="V1614" s="419">
        <f t="shared" ref="V1614:V1618" si="663">IF($S1614=V$15,$R1614,"  ")</f>
        <v>7587</v>
      </c>
      <c r="W1614" s="419"/>
      <c r="X1614" s="419"/>
      <c r="Y1614" s="419"/>
      <c r="Z1614" s="385"/>
      <c r="AA1614" s="385"/>
      <c r="AB1614" s="385"/>
      <c r="AC1614" s="385"/>
      <c r="AD1614" s="385"/>
      <c r="AE1614" s="385"/>
      <c r="AF1614" s="385"/>
      <c r="AG1614" s="385"/>
      <c r="AH1614" s="419" t="str">
        <f t="shared" ref="AH1614:AH1618" si="664">IF($S1614=AH$15,$R1614,"  ")</f>
        <v xml:space="preserve">  </v>
      </c>
      <c r="AI1614" s="385"/>
      <c r="AJ1614" s="420">
        <f>V1614</f>
        <v>7587</v>
      </c>
      <c r="AK1614" s="385"/>
      <c r="AL1614" s="420">
        <f>R1614</f>
        <v>7587</v>
      </c>
      <c r="AM1614" s="432">
        <v>18</v>
      </c>
      <c r="AN1614" s="607">
        <v>45047</v>
      </c>
    </row>
    <row r="1615" spans="1:40" ht="20.399999999999999">
      <c r="A1615" s="384">
        <v>77</v>
      </c>
      <c r="B1615" s="416">
        <v>1926</v>
      </c>
      <c r="C1615" s="385" t="s">
        <v>2896</v>
      </c>
      <c r="D1615" s="387" t="s">
        <v>35</v>
      </c>
      <c r="E1615" s="387">
        <v>45036</v>
      </c>
      <c r="F1615" s="385" t="s">
        <v>56</v>
      </c>
      <c r="G1615" s="385">
        <v>928</v>
      </c>
      <c r="H1615" s="417"/>
      <c r="I1615" s="386"/>
      <c r="J1615" s="405"/>
      <c r="K1615" s="385">
        <v>20490122762</v>
      </c>
      <c r="L1615" s="406" t="s">
        <v>3660</v>
      </c>
      <c r="M1615" s="216"/>
      <c r="N1615" s="386" t="s">
        <v>3936</v>
      </c>
      <c r="O1615" s="385" t="s">
        <v>59</v>
      </c>
      <c r="P1615" s="385">
        <v>1</v>
      </c>
      <c r="Q1615" s="385">
        <v>1000</v>
      </c>
      <c r="R1615" s="420">
        <v>1000</v>
      </c>
      <c r="S1615" s="385" t="s">
        <v>1916</v>
      </c>
      <c r="T1615" s="385"/>
      <c r="U1615" s="385"/>
      <c r="V1615" s="419">
        <f t="shared" si="663"/>
        <v>1000</v>
      </c>
      <c r="W1615" s="419"/>
      <c r="X1615" s="419"/>
      <c r="Y1615" s="419"/>
      <c r="Z1615" s="385"/>
      <c r="AA1615" s="385"/>
      <c r="AB1615" s="385"/>
      <c r="AC1615" s="385"/>
      <c r="AD1615" s="385"/>
      <c r="AE1615" s="385"/>
      <c r="AF1615" s="385"/>
      <c r="AG1615" s="385"/>
      <c r="AH1615" s="419" t="str">
        <f t="shared" si="664"/>
        <v xml:space="preserve">  </v>
      </c>
      <c r="AI1615" s="385"/>
      <c r="AJ1615" s="420">
        <f t="shared" ref="AJ1615:AJ1618" si="665">V1615</f>
        <v>1000</v>
      </c>
      <c r="AK1615" s="385"/>
      <c r="AL1615" s="420">
        <f t="shared" ref="AL1615:AL1618" si="666">R1615</f>
        <v>1000</v>
      </c>
      <c r="AM1615" s="432">
        <v>18</v>
      </c>
      <c r="AN1615" s="607">
        <v>45047</v>
      </c>
    </row>
    <row r="1616" spans="1:40" ht="20.399999999999999">
      <c r="A1616" s="384">
        <v>78</v>
      </c>
      <c r="B1616" s="416">
        <v>2132</v>
      </c>
      <c r="C1616" s="385" t="s">
        <v>2896</v>
      </c>
      <c r="D1616" s="387" t="s">
        <v>35</v>
      </c>
      <c r="E1616" s="387">
        <v>45041</v>
      </c>
      <c r="F1616" s="385" t="s">
        <v>56</v>
      </c>
      <c r="G1616" s="385">
        <v>1006</v>
      </c>
      <c r="H1616" s="417"/>
      <c r="I1616" s="386"/>
      <c r="J1616" s="405"/>
      <c r="K1616" s="385">
        <v>20418896915</v>
      </c>
      <c r="L1616" s="406" t="s">
        <v>3813</v>
      </c>
      <c r="M1616" s="216"/>
      <c r="N1616" s="406" t="s">
        <v>3663</v>
      </c>
      <c r="O1616" s="385" t="s">
        <v>59</v>
      </c>
      <c r="P1616" s="385">
        <v>1</v>
      </c>
      <c r="Q1616" s="385">
        <v>641.52</v>
      </c>
      <c r="R1616" s="420">
        <v>641.52</v>
      </c>
      <c r="S1616" s="385" t="s">
        <v>1916</v>
      </c>
      <c r="T1616" s="385"/>
      <c r="U1616" s="385"/>
      <c r="V1616" s="419">
        <f t="shared" si="663"/>
        <v>641.52</v>
      </c>
      <c r="W1616" s="419"/>
      <c r="X1616" s="419"/>
      <c r="Y1616" s="419"/>
      <c r="Z1616" s="385"/>
      <c r="AA1616" s="385"/>
      <c r="AB1616" s="385"/>
      <c r="AC1616" s="385"/>
      <c r="AD1616" s="385"/>
      <c r="AE1616" s="385"/>
      <c r="AF1616" s="385"/>
      <c r="AG1616" s="385"/>
      <c r="AH1616" s="419" t="str">
        <f t="shared" si="664"/>
        <v xml:space="preserve">  </v>
      </c>
      <c r="AI1616" s="385"/>
      <c r="AJ1616" s="420">
        <f t="shared" si="665"/>
        <v>641.52</v>
      </c>
      <c r="AK1616" s="385"/>
      <c r="AL1616" s="420">
        <f t="shared" si="666"/>
        <v>641.52</v>
      </c>
      <c r="AM1616" s="432">
        <v>18</v>
      </c>
      <c r="AN1616" s="607">
        <v>45047</v>
      </c>
    </row>
    <row r="1617" spans="1:40" ht="20.399999999999999">
      <c r="A1617" s="384">
        <v>79</v>
      </c>
      <c r="B1617" s="416">
        <v>2512</v>
      </c>
      <c r="C1617" s="385" t="s">
        <v>2896</v>
      </c>
      <c r="D1617" s="387" t="s">
        <v>35</v>
      </c>
      <c r="E1617" s="387">
        <v>45057</v>
      </c>
      <c r="F1617" s="385" t="s">
        <v>56</v>
      </c>
      <c r="G1617" s="385">
        <v>1136</v>
      </c>
      <c r="H1617" s="417"/>
      <c r="I1617" s="386"/>
      <c r="J1617" s="405"/>
      <c r="K1617" s="385">
        <v>20115425651</v>
      </c>
      <c r="L1617" s="386" t="s">
        <v>615</v>
      </c>
      <c r="M1617" s="216"/>
      <c r="N1617" s="406" t="s">
        <v>3664</v>
      </c>
      <c r="O1617" s="385" t="s">
        <v>59</v>
      </c>
      <c r="P1617" s="385">
        <v>1</v>
      </c>
      <c r="Q1617" s="385">
        <v>781.8</v>
      </c>
      <c r="R1617" s="420">
        <v>781.8</v>
      </c>
      <c r="S1617" s="385" t="s">
        <v>1916</v>
      </c>
      <c r="T1617" s="385"/>
      <c r="U1617" s="385"/>
      <c r="V1617" s="419">
        <f t="shared" si="663"/>
        <v>781.8</v>
      </c>
      <c r="W1617" s="419"/>
      <c r="X1617" s="419"/>
      <c r="Y1617" s="419"/>
      <c r="Z1617" s="385"/>
      <c r="AA1617" s="385"/>
      <c r="AB1617" s="385"/>
      <c r="AC1617" s="385"/>
      <c r="AD1617" s="385"/>
      <c r="AE1617" s="385"/>
      <c r="AF1617" s="385"/>
      <c r="AG1617" s="385"/>
      <c r="AH1617" s="419" t="str">
        <f t="shared" si="664"/>
        <v xml:space="preserve">  </v>
      </c>
      <c r="AI1617" s="385"/>
      <c r="AJ1617" s="420">
        <f t="shared" si="665"/>
        <v>781.8</v>
      </c>
      <c r="AK1617" s="385"/>
      <c r="AL1617" s="420">
        <f t="shared" si="666"/>
        <v>781.8</v>
      </c>
      <c r="AM1617" s="432">
        <v>18</v>
      </c>
      <c r="AN1617" s="607">
        <v>45047</v>
      </c>
    </row>
    <row r="1618" spans="1:40" ht="20.399999999999999">
      <c r="A1618" s="384">
        <v>80</v>
      </c>
      <c r="B1618" s="385">
        <v>2384</v>
      </c>
      <c r="C1618" s="385" t="s">
        <v>2898</v>
      </c>
      <c r="D1618" s="387" t="s">
        <v>35</v>
      </c>
      <c r="E1618" s="387">
        <v>45051</v>
      </c>
      <c r="F1618" s="385" t="s">
        <v>56</v>
      </c>
      <c r="G1618" s="385">
        <v>1093</v>
      </c>
      <c r="H1618" s="417"/>
      <c r="I1618" s="386"/>
      <c r="J1618" s="398"/>
      <c r="K1618" s="385">
        <v>20116544289</v>
      </c>
      <c r="L1618" s="406" t="s">
        <v>3665</v>
      </c>
      <c r="M1618" s="216"/>
      <c r="N1618" s="406" t="s">
        <v>3666</v>
      </c>
      <c r="O1618" s="385" t="s">
        <v>59</v>
      </c>
      <c r="P1618" s="385">
        <v>1</v>
      </c>
      <c r="Q1618" s="385">
        <v>904.2</v>
      </c>
      <c r="R1618" s="420">
        <v>897</v>
      </c>
      <c r="S1618" s="385" t="s">
        <v>1916</v>
      </c>
      <c r="T1618" s="385"/>
      <c r="U1618" s="385"/>
      <c r="V1618" s="419">
        <f t="shared" si="663"/>
        <v>897</v>
      </c>
      <c r="W1618" s="419"/>
      <c r="X1618" s="419"/>
      <c r="Y1618" s="419"/>
      <c r="Z1618" s="385"/>
      <c r="AA1618" s="385"/>
      <c r="AB1618" s="385"/>
      <c r="AC1618" s="385"/>
      <c r="AD1618" s="385"/>
      <c r="AE1618" s="385"/>
      <c r="AF1618" s="385"/>
      <c r="AG1618" s="385"/>
      <c r="AH1618" s="419" t="str">
        <f t="shared" si="664"/>
        <v xml:space="preserve">  </v>
      </c>
      <c r="AI1618" s="385"/>
      <c r="AJ1618" s="420">
        <f t="shared" si="665"/>
        <v>897</v>
      </c>
      <c r="AK1618" s="385"/>
      <c r="AL1618" s="420">
        <f t="shared" si="666"/>
        <v>897</v>
      </c>
      <c r="AM1618" s="432">
        <v>18</v>
      </c>
      <c r="AN1618" s="607">
        <v>45047</v>
      </c>
    </row>
    <row r="1619" spans="1:40" ht="42">
      <c r="A1619" s="393">
        <v>81</v>
      </c>
      <c r="B1619" s="411"/>
      <c r="C1619" s="408" t="s">
        <v>3667</v>
      </c>
      <c r="D1619" s="408"/>
      <c r="E1619" s="411"/>
      <c r="F1619" s="411"/>
      <c r="G1619" s="411"/>
      <c r="H1619" s="411"/>
      <c r="I1619" s="409"/>
      <c r="J1619" s="415"/>
      <c r="K1619" s="408"/>
      <c r="L1619" s="409"/>
      <c r="M1619" s="216"/>
      <c r="N1619" s="409"/>
      <c r="O1619" s="407"/>
      <c r="P1619" s="407"/>
      <c r="Q1619" s="407"/>
      <c r="R1619" s="426">
        <f>SUM(R1614:R1618)</f>
        <v>10907.32</v>
      </c>
      <c r="S1619" s="426">
        <f>SUM(S1551:S1618)</f>
        <v>0</v>
      </c>
      <c r="T1619" s="407"/>
      <c r="U1619" s="407"/>
      <c r="V1619" s="407"/>
      <c r="W1619" s="407"/>
      <c r="X1619" s="407"/>
      <c r="Y1619" s="407"/>
      <c r="Z1619" s="426">
        <f>SUM(Z1551:Z1618)</f>
        <v>0</v>
      </c>
      <c r="AA1619" s="426"/>
      <c r="AB1619" s="426"/>
      <c r="AC1619" s="426">
        <f>SUM(AC1551:AC1618)</f>
        <v>0</v>
      </c>
      <c r="AD1619" s="426">
        <f>SUM(AD1551:AD1618)</f>
        <v>0</v>
      </c>
      <c r="AE1619" s="426"/>
      <c r="AF1619" s="426">
        <f>SUM(AF1551:AF1618)</f>
        <v>0</v>
      </c>
      <c r="AG1619" s="426">
        <f>SUM(AG1551:AG1618)</f>
        <v>0</v>
      </c>
      <c r="AH1619" s="426"/>
      <c r="AI1619" s="426"/>
      <c r="AJ1619" s="426"/>
      <c r="AK1619" s="407"/>
      <c r="AL1619" s="426"/>
      <c r="AM1619" s="426"/>
      <c r="AN1619" s="607">
        <v>45047</v>
      </c>
    </row>
    <row r="1620" spans="1:40" ht="22.8">
      <c r="A1620" s="393">
        <v>82</v>
      </c>
      <c r="B1620" s="407"/>
      <c r="C1620" s="407"/>
      <c r="D1620" s="409"/>
      <c r="E1620" s="407"/>
      <c r="F1620" s="407"/>
      <c r="G1620" s="407"/>
      <c r="H1620" s="407"/>
      <c r="I1620" s="407"/>
      <c r="J1620" s="418"/>
      <c r="K1620" s="407"/>
      <c r="L1620" s="409"/>
      <c r="M1620" s="254"/>
      <c r="N1620" s="443" t="s">
        <v>3668</v>
      </c>
      <c r="O1620" s="441"/>
      <c r="P1620" s="441"/>
      <c r="Q1620" s="441"/>
      <c r="R1620" s="440">
        <f>R1619+R1613+R1610+R1608+R1607+R1603+R1566</f>
        <v>518289.20000000007</v>
      </c>
      <c r="S1620" s="441"/>
      <c r="T1620" s="442">
        <f>SUM(T1551:T1618)</f>
        <v>392605.98000000004</v>
      </c>
      <c r="U1620" s="442">
        <f>SUM(U1551:U1618)</f>
        <v>70385.899999999994</v>
      </c>
      <c r="V1620" s="442">
        <f>SUM(V1551:V1618)</f>
        <v>25867.32</v>
      </c>
      <c r="W1620" s="442">
        <f>SUM(W1551:W1618)</f>
        <v>27250</v>
      </c>
      <c r="X1620" s="442">
        <f>SUM(X1551:X1618)</f>
        <v>2180</v>
      </c>
      <c r="Y1620" s="442"/>
      <c r="Z1620" s="442">
        <f t="shared" ref="Z1620:AJ1620" si="667">SUM(Z1551:Z1618)</f>
        <v>0</v>
      </c>
      <c r="AA1620" s="442">
        <f t="shared" si="667"/>
        <v>0</v>
      </c>
      <c r="AB1620" s="442">
        <f t="shared" si="667"/>
        <v>0</v>
      </c>
      <c r="AC1620" s="442">
        <f t="shared" si="667"/>
        <v>0</v>
      </c>
      <c r="AD1620" s="442">
        <f t="shared" si="667"/>
        <v>0</v>
      </c>
      <c r="AE1620" s="442"/>
      <c r="AF1620" s="431">
        <f t="shared" si="667"/>
        <v>0</v>
      </c>
      <c r="AG1620" s="431">
        <f t="shared" si="667"/>
        <v>0</v>
      </c>
      <c r="AH1620" s="442">
        <f t="shared" si="667"/>
        <v>0</v>
      </c>
      <c r="AI1620" s="442">
        <f t="shared" si="667"/>
        <v>477951.88000000006</v>
      </c>
      <c r="AJ1620" s="442">
        <f t="shared" si="667"/>
        <v>40337.32</v>
      </c>
      <c r="AK1620" s="441"/>
      <c r="AL1620" s="442">
        <f>SUM(AL1551:AL1619)</f>
        <v>518289.20000000007</v>
      </c>
      <c r="AM1620" s="442"/>
      <c r="AN1620" s="607">
        <v>45047</v>
      </c>
    </row>
    <row r="1621" spans="1:40" ht="66.75" customHeight="1">
      <c r="A1621" s="384">
        <v>1</v>
      </c>
      <c r="B1621" s="385">
        <v>3740</v>
      </c>
      <c r="C1621" s="385" t="s">
        <v>0</v>
      </c>
      <c r="D1621" s="386" t="s">
        <v>12</v>
      </c>
      <c r="E1621" s="387">
        <v>45101</v>
      </c>
      <c r="F1621" s="385" t="s">
        <v>1924</v>
      </c>
      <c r="G1621" s="385">
        <v>398</v>
      </c>
      <c r="H1621" s="388">
        <v>218843.29</v>
      </c>
      <c r="I1621" s="389">
        <v>45103</v>
      </c>
      <c r="J1621" s="390" t="s">
        <v>4187</v>
      </c>
      <c r="K1621" s="385"/>
      <c r="L1621" s="391" t="s">
        <v>93</v>
      </c>
      <c r="M1621" s="353"/>
      <c r="N1621" s="391" t="s">
        <v>4199</v>
      </c>
      <c r="O1621" s="385" t="s">
        <v>59</v>
      </c>
      <c r="P1621" s="385">
        <v>1</v>
      </c>
      <c r="Q1621" s="469">
        <v>218843.29</v>
      </c>
      <c r="R1621" s="420">
        <f>P1621*Q1621</f>
        <v>218843.29</v>
      </c>
      <c r="S1621" s="385" t="s">
        <v>1914</v>
      </c>
      <c r="T1621" s="419">
        <f>IF($S1621=T$15,$R1621,"  ")</f>
        <v>218843.29</v>
      </c>
      <c r="U1621" s="419"/>
      <c r="V1621" s="385"/>
      <c r="W1621" s="385"/>
      <c r="X1621" s="385"/>
      <c r="Y1621" s="385"/>
      <c r="Z1621" s="385"/>
      <c r="AA1621" s="419"/>
      <c r="AB1621" s="385"/>
      <c r="AC1621" s="385"/>
      <c r="AD1621" s="385"/>
      <c r="AE1621" s="385"/>
      <c r="AF1621" s="385"/>
      <c r="AG1621" s="385"/>
      <c r="AH1621" s="385"/>
      <c r="AI1621" s="420">
        <f>Q1621</f>
        <v>218843.29</v>
      </c>
      <c r="AJ1621" s="420"/>
      <c r="AK1621" s="385"/>
      <c r="AL1621" s="420">
        <f>Q1621</f>
        <v>218843.29</v>
      </c>
      <c r="AM1621" s="432">
        <v>18</v>
      </c>
      <c r="AN1621" s="607">
        <v>45078</v>
      </c>
    </row>
    <row r="1622" spans="1:40" ht="69" customHeight="1">
      <c r="A1622" s="384"/>
      <c r="B1622" s="385">
        <v>3740</v>
      </c>
      <c r="C1622" s="385" t="s">
        <v>0</v>
      </c>
      <c r="D1622" s="386" t="s">
        <v>12</v>
      </c>
      <c r="E1622" s="387">
        <v>45101</v>
      </c>
      <c r="F1622" s="385" t="s">
        <v>1924</v>
      </c>
      <c r="G1622" s="385">
        <v>398</v>
      </c>
      <c r="H1622" s="388">
        <v>13533.02</v>
      </c>
      <c r="I1622" s="389">
        <v>45103</v>
      </c>
      <c r="J1622" s="390" t="s">
        <v>4188</v>
      </c>
      <c r="K1622" s="385"/>
      <c r="L1622" s="391" t="s">
        <v>93</v>
      </c>
      <c r="M1622" s="353"/>
      <c r="N1622" s="391" t="s">
        <v>4200</v>
      </c>
      <c r="O1622" s="385" t="s">
        <v>59</v>
      </c>
      <c r="P1622" s="385">
        <v>1</v>
      </c>
      <c r="Q1622" s="469">
        <v>13533.02</v>
      </c>
      <c r="R1622" s="420">
        <f t="shared" ref="R1622:R1633" si="668">P1622*Q1622</f>
        <v>13533.02</v>
      </c>
      <c r="S1622" s="385" t="s">
        <v>1914</v>
      </c>
      <c r="T1622" s="419"/>
      <c r="U1622" s="419"/>
      <c r="V1622" s="385"/>
      <c r="W1622" s="385"/>
      <c r="X1622" s="385"/>
      <c r="Y1622" s="385"/>
      <c r="Z1622" s="385"/>
      <c r="AA1622" s="419"/>
      <c r="AB1622" s="385"/>
      <c r="AC1622" s="385"/>
      <c r="AD1622" s="385"/>
      <c r="AE1622" s="385"/>
      <c r="AF1622" s="385"/>
      <c r="AG1622" s="385"/>
      <c r="AH1622" s="385"/>
      <c r="AI1622" s="420">
        <f t="shared" ref="AI1622:AI1633" si="669">Q1622</f>
        <v>13533.02</v>
      </c>
      <c r="AJ1622" s="420"/>
      <c r="AK1622" s="385"/>
      <c r="AL1622" s="420">
        <f t="shared" ref="AL1622:AL1633" si="670">Q1622</f>
        <v>13533.02</v>
      </c>
      <c r="AM1622" s="432">
        <v>18</v>
      </c>
      <c r="AN1622" s="607">
        <v>45078</v>
      </c>
    </row>
    <row r="1623" spans="1:40" ht="69" customHeight="1">
      <c r="A1623" s="384"/>
      <c r="B1623" s="385">
        <v>3740</v>
      </c>
      <c r="C1623" s="385" t="s">
        <v>0</v>
      </c>
      <c r="D1623" s="386" t="s">
        <v>12</v>
      </c>
      <c r="E1623" s="387">
        <v>45101</v>
      </c>
      <c r="F1623" s="385" t="s">
        <v>1924</v>
      </c>
      <c r="G1623" s="385">
        <v>398</v>
      </c>
      <c r="H1623" s="388">
        <v>15995.16</v>
      </c>
      <c r="I1623" s="389">
        <v>45103</v>
      </c>
      <c r="J1623" s="390" t="s">
        <v>4189</v>
      </c>
      <c r="K1623" s="385"/>
      <c r="L1623" s="391" t="s">
        <v>93</v>
      </c>
      <c r="M1623" s="353"/>
      <c r="N1623" s="391" t="s">
        <v>4201</v>
      </c>
      <c r="O1623" s="385" t="s">
        <v>59</v>
      </c>
      <c r="P1623" s="385">
        <v>1</v>
      </c>
      <c r="Q1623" s="469">
        <v>15995.16</v>
      </c>
      <c r="R1623" s="420">
        <f t="shared" si="668"/>
        <v>15995.16</v>
      </c>
      <c r="S1623" s="385" t="s">
        <v>1914</v>
      </c>
      <c r="T1623" s="419"/>
      <c r="U1623" s="419"/>
      <c r="V1623" s="385"/>
      <c r="W1623" s="385"/>
      <c r="X1623" s="385"/>
      <c r="Y1623" s="385"/>
      <c r="Z1623" s="385"/>
      <c r="AA1623" s="419"/>
      <c r="AB1623" s="385"/>
      <c r="AC1623" s="385"/>
      <c r="AD1623" s="385"/>
      <c r="AE1623" s="385"/>
      <c r="AF1623" s="385"/>
      <c r="AG1623" s="385"/>
      <c r="AH1623" s="385"/>
      <c r="AI1623" s="420">
        <f t="shared" si="669"/>
        <v>15995.16</v>
      </c>
      <c r="AJ1623" s="420"/>
      <c r="AK1623" s="385"/>
      <c r="AL1623" s="420">
        <f t="shared" si="670"/>
        <v>15995.16</v>
      </c>
      <c r="AM1623" s="432">
        <v>18</v>
      </c>
      <c r="AN1623" s="607">
        <v>45078</v>
      </c>
    </row>
    <row r="1624" spans="1:40" ht="81.75" customHeight="1">
      <c r="A1624" s="384"/>
      <c r="B1624" s="385">
        <v>3740</v>
      </c>
      <c r="C1624" s="385" t="s">
        <v>0</v>
      </c>
      <c r="D1624" s="386" t="s">
        <v>12</v>
      </c>
      <c r="E1624" s="387">
        <v>45101</v>
      </c>
      <c r="F1624" s="385" t="s">
        <v>1924</v>
      </c>
      <c r="G1624" s="385">
        <v>398</v>
      </c>
      <c r="H1624" s="388">
        <v>2717.84</v>
      </c>
      <c r="I1624" s="389">
        <v>45103</v>
      </c>
      <c r="J1624" s="390" t="s">
        <v>4190</v>
      </c>
      <c r="K1624" s="385"/>
      <c r="L1624" s="391" t="s">
        <v>32</v>
      </c>
      <c r="M1624" s="353"/>
      <c r="N1624" s="391" t="s">
        <v>4202</v>
      </c>
      <c r="O1624" s="385" t="s">
        <v>59</v>
      </c>
      <c r="P1624" s="385">
        <v>1</v>
      </c>
      <c r="Q1624" s="469">
        <v>2717.84</v>
      </c>
      <c r="R1624" s="420">
        <f t="shared" si="668"/>
        <v>2717.84</v>
      </c>
      <c r="S1624" s="385" t="s">
        <v>1914</v>
      </c>
      <c r="T1624" s="419"/>
      <c r="U1624" s="419"/>
      <c r="V1624" s="385"/>
      <c r="W1624" s="385"/>
      <c r="X1624" s="385"/>
      <c r="Y1624" s="385"/>
      <c r="Z1624" s="385"/>
      <c r="AA1624" s="419"/>
      <c r="AB1624" s="385"/>
      <c r="AC1624" s="385"/>
      <c r="AD1624" s="385"/>
      <c r="AE1624" s="385"/>
      <c r="AF1624" s="385"/>
      <c r="AG1624" s="385"/>
      <c r="AH1624" s="385"/>
      <c r="AI1624" s="420">
        <f t="shared" si="669"/>
        <v>2717.84</v>
      </c>
      <c r="AJ1624" s="420"/>
      <c r="AK1624" s="385"/>
      <c r="AL1624" s="420">
        <f t="shared" si="670"/>
        <v>2717.84</v>
      </c>
      <c r="AM1624" s="432">
        <v>18</v>
      </c>
      <c r="AN1624" s="607">
        <v>45078</v>
      </c>
    </row>
    <row r="1625" spans="1:40" ht="46.5" customHeight="1">
      <c r="A1625" s="384"/>
      <c r="B1625" s="385">
        <v>3740</v>
      </c>
      <c r="C1625" s="385" t="s">
        <v>0</v>
      </c>
      <c r="D1625" s="386" t="s">
        <v>12</v>
      </c>
      <c r="E1625" s="387">
        <v>45101</v>
      </c>
      <c r="F1625" s="385" t="s">
        <v>1924</v>
      </c>
      <c r="G1625" s="385">
        <v>398</v>
      </c>
      <c r="H1625" s="388">
        <v>2061.15</v>
      </c>
      <c r="I1625" s="389">
        <v>45103</v>
      </c>
      <c r="J1625" s="390" t="s">
        <v>4191</v>
      </c>
      <c r="K1625" s="385"/>
      <c r="L1625" s="391" t="s">
        <v>126</v>
      </c>
      <c r="M1625" s="353"/>
      <c r="N1625" s="391" t="s">
        <v>4203</v>
      </c>
      <c r="O1625" s="385" t="s">
        <v>59</v>
      </c>
      <c r="P1625" s="385">
        <v>1</v>
      </c>
      <c r="Q1625" s="469">
        <v>2061.15</v>
      </c>
      <c r="R1625" s="420">
        <f t="shared" si="668"/>
        <v>2061.15</v>
      </c>
      <c r="S1625" s="385" t="s">
        <v>1914</v>
      </c>
      <c r="T1625" s="419"/>
      <c r="U1625" s="419"/>
      <c r="V1625" s="385"/>
      <c r="W1625" s="385"/>
      <c r="X1625" s="385"/>
      <c r="Y1625" s="385"/>
      <c r="Z1625" s="385"/>
      <c r="AA1625" s="419"/>
      <c r="AB1625" s="385"/>
      <c r="AC1625" s="385"/>
      <c r="AD1625" s="385"/>
      <c r="AE1625" s="385"/>
      <c r="AF1625" s="385"/>
      <c r="AG1625" s="385"/>
      <c r="AH1625" s="385"/>
      <c r="AI1625" s="420">
        <f t="shared" si="669"/>
        <v>2061.15</v>
      </c>
      <c r="AJ1625" s="420"/>
      <c r="AK1625" s="385"/>
      <c r="AL1625" s="420">
        <f t="shared" si="670"/>
        <v>2061.15</v>
      </c>
      <c r="AM1625" s="432">
        <v>18</v>
      </c>
      <c r="AN1625" s="607">
        <v>45078</v>
      </c>
    </row>
    <row r="1626" spans="1:40" ht="46.5" customHeight="1">
      <c r="A1626" s="384"/>
      <c r="B1626" s="385">
        <v>3740</v>
      </c>
      <c r="C1626" s="385" t="s">
        <v>0</v>
      </c>
      <c r="D1626" s="386" t="s">
        <v>12</v>
      </c>
      <c r="E1626" s="387">
        <v>45101</v>
      </c>
      <c r="F1626" s="385" t="s">
        <v>1924</v>
      </c>
      <c r="G1626" s="385">
        <v>398</v>
      </c>
      <c r="H1626" s="388">
        <v>2631.3</v>
      </c>
      <c r="I1626" s="389">
        <v>45103</v>
      </c>
      <c r="J1626" s="390" t="s">
        <v>4192</v>
      </c>
      <c r="K1626" s="385"/>
      <c r="L1626" s="391" t="s">
        <v>94</v>
      </c>
      <c r="M1626" s="353"/>
      <c r="N1626" s="391" t="s">
        <v>4204</v>
      </c>
      <c r="O1626" s="385" t="s">
        <v>59</v>
      </c>
      <c r="P1626" s="385">
        <v>1</v>
      </c>
      <c r="Q1626" s="469">
        <v>2631.3</v>
      </c>
      <c r="R1626" s="420">
        <f t="shared" si="668"/>
        <v>2631.3</v>
      </c>
      <c r="S1626" s="385" t="s">
        <v>1914</v>
      </c>
      <c r="T1626" s="419"/>
      <c r="U1626" s="419"/>
      <c r="V1626" s="385"/>
      <c r="W1626" s="385"/>
      <c r="X1626" s="385"/>
      <c r="Y1626" s="385"/>
      <c r="Z1626" s="385"/>
      <c r="AA1626" s="419"/>
      <c r="AB1626" s="385"/>
      <c r="AC1626" s="385"/>
      <c r="AD1626" s="385"/>
      <c r="AE1626" s="385"/>
      <c r="AF1626" s="385"/>
      <c r="AG1626" s="385"/>
      <c r="AH1626" s="385"/>
      <c r="AI1626" s="420">
        <f t="shared" si="669"/>
        <v>2631.3</v>
      </c>
      <c r="AJ1626" s="420"/>
      <c r="AK1626" s="385"/>
      <c r="AL1626" s="420">
        <f t="shared" si="670"/>
        <v>2631.3</v>
      </c>
      <c r="AM1626" s="432">
        <v>18</v>
      </c>
      <c r="AN1626" s="607">
        <v>45078</v>
      </c>
    </row>
    <row r="1627" spans="1:40" ht="46.5" customHeight="1">
      <c r="A1627" s="384"/>
      <c r="B1627" s="385">
        <v>3740</v>
      </c>
      <c r="C1627" s="385" t="s">
        <v>0</v>
      </c>
      <c r="D1627" s="386" t="s">
        <v>12</v>
      </c>
      <c r="E1627" s="387">
        <v>45101</v>
      </c>
      <c r="F1627" s="385" t="s">
        <v>1924</v>
      </c>
      <c r="G1627" s="385">
        <v>398</v>
      </c>
      <c r="H1627" s="388">
        <v>2586.41</v>
      </c>
      <c r="I1627" s="389">
        <v>45103</v>
      </c>
      <c r="J1627" s="390" t="s">
        <v>4193</v>
      </c>
      <c r="K1627" s="385"/>
      <c r="L1627" s="391" t="s">
        <v>94</v>
      </c>
      <c r="M1627" s="353"/>
      <c r="N1627" s="391" t="s">
        <v>4205</v>
      </c>
      <c r="O1627" s="385" t="s">
        <v>59</v>
      </c>
      <c r="P1627" s="385">
        <v>1</v>
      </c>
      <c r="Q1627" s="469">
        <v>2586.41</v>
      </c>
      <c r="R1627" s="420">
        <f t="shared" si="668"/>
        <v>2586.41</v>
      </c>
      <c r="S1627" s="385" t="s">
        <v>1914</v>
      </c>
      <c r="T1627" s="419"/>
      <c r="U1627" s="419"/>
      <c r="V1627" s="385"/>
      <c r="W1627" s="385"/>
      <c r="X1627" s="385"/>
      <c r="Y1627" s="385"/>
      <c r="Z1627" s="385"/>
      <c r="AA1627" s="419"/>
      <c r="AB1627" s="385"/>
      <c r="AC1627" s="385"/>
      <c r="AD1627" s="385"/>
      <c r="AE1627" s="385"/>
      <c r="AF1627" s="385"/>
      <c r="AG1627" s="385"/>
      <c r="AH1627" s="385"/>
      <c r="AI1627" s="420">
        <f t="shared" si="669"/>
        <v>2586.41</v>
      </c>
      <c r="AJ1627" s="420"/>
      <c r="AK1627" s="385"/>
      <c r="AL1627" s="420">
        <f t="shared" si="670"/>
        <v>2586.41</v>
      </c>
      <c r="AM1627" s="432">
        <v>18</v>
      </c>
      <c r="AN1627" s="607">
        <v>45078</v>
      </c>
    </row>
    <row r="1628" spans="1:40" ht="46.5" customHeight="1">
      <c r="A1628" s="384"/>
      <c r="B1628" s="385">
        <v>3740</v>
      </c>
      <c r="C1628" s="385" t="s">
        <v>0</v>
      </c>
      <c r="D1628" s="386" t="s">
        <v>12</v>
      </c>
      <c r="E1628" s="387">
        <v>45101</v>
      </c>
      <c r="F1628" s="385" t="s">
        <v>1924</v>
      </c>
      <c r="G1628" s="385">
        <v>398</v>
      </c>
      <c r="H1628" s="388">
        <v>2312.69</v>
      </c>
      <c r="I1628" s="389">
        <v>45103</v>
      </c>
      <c r="J1628" s="390" t="s">
        <v>4194</v>
      </c>
      <c r="K1628" s="385"/>
      <c r="L1628" s="391" t="s">
        <v>94</v>
      </c>
      <c r="M1628" s="353"/>
      <c r="N1628" s="391" t="s">
        <v>4206</v>
      </c>
      <c r="O1628" s="385" t="s">
        <v>59</v>
      </c>
      <c r="P1628" s="385">
        <v>1</v>
      </c>
      <c r="Q1628" s="469">
        <v>2312.69</v>
      </c>
      <c r="R1628" s="420">
        <f t="shared" si="668"/>
        <v>2312.69</v>
      </c>
      <c r="S1628" s="385" t="s">
        <v>1914</v>
      </c>
      <c r="T1628" s="419"/>
      <c r="U1628" s="419"/>
      <c r="V1628" s="385"/>
      <c r="W1628" s="385"/>
      <c r="X1628" s="385"/>
      <c r="Y1628" s="385"/>
      <c r="Z1628" s="385"/>
      <c r="AA1628" s="419"/>
      <c r="AB1628" s="385"/>
      <c r="AC1628" s="385"/>
      <c r="AD1628" s="385"/>
      <c r="AE1628" s="385"/>
      <c r="AF1628" s="385"/>
      <c r="AG1628" s="385"/>
      <c r="AH1628" s="385"/>
      <c r="AI1628" s="420">
        <f t="shared" si="669"/>
        <v>2312.69</v>
      </c>
      <c r="AJ1628" s="420"/>
      <c r="AK1628" s="385"/>
      <c r="AL1628" s="420">
        <f t="shared" si="670"/>
        <v>2312.69</v>
      </c>
      <c r="AM1628" s="432">
        <v>18</v>
      </c>
      <c r="AN1628" s="607">
        <v>45078</v>
      </c>
    </row>
    <row r="1629" spans="1:40" ht="46.5" customHeight="1">
      <c r="A1629" s="384"/>
      <c r="B1629" s="385">
        <v>3740</v>
      </c>
      <c r="C1629" s="385" t="s">
        <v>0</v>
      </c>
      <c r="D1629" s="386" t="s">
        <v>12</v>
      </c>
      <c r="E1629" s="387">
        <v>45101</v>
      </c>
      <c r="F1629" s="385" t="s">
        <v>1924</v>
      </c>
      <c r="G1629" s="385">
        <v>398</v>
      </c>
      <c r="H1629" s="388">
        <v>2199.59</v>
      </c>
      <c r="I1629" s="389">
        <v>45103</v>
      </c>
      <c r="J1629" s="390" t="s">
        <v>4195</v>
      </c>
      <c r="K1629" s="385"/>
      <c r="L1629" s="391" t="s">
        <v>94</v>
      </c>
      <c r="M1629" s="353"/>
      <c r="N1629" s="391" t="s">
        <v>4207</v>
      </c>
      <c r="O1629" s="385" t="s">
        <v>59</v>
      </c>
      <c r="P1629" s="385">
        <v>1</v>
      </c>
      <c r="Q1629" s="469">
        <v>2199.59</v>
      </c>
      <c r="R1629" s="420">
        <f t="shared" si="668"/>
        <v>2199.59</v>
      </c>
      <c r="S1629" s="385" t="s">
        <v>1914</v>
      </c>
      <c r="T1629" s="419"/>
      <c r="U1629" s="419"/>
      <c r="V1629" s="385"/>
      <c r="W1629" s="385"/>
      <c r="X1629" s="385"/>
      <c r="Y1629" s="385"/>
      <c r="Z1629" s="385"/>
      <c r="AA1629" s="419"/>
      <c r="AB1629" s="385"/>
      <c r="AC1629" s="385"/>
      <c r="AD1629" s="385"/>
      <c r="AE1629" s="385"/>
      <c r="AF1629" s="385"/>
      <c r="AG1629" s="385"/>
      <c r="AH1629" s="385"/>
      <c r="AI1629" s="420">
        <f t="shared" si="669"/>
        <v>2199.59</v>
      </c>
      <c r="AJ1629" s="420"/>
      <c r="AK1629" s="385"/>
      <c r="AL1629" s="420">
        <f t="shared" si="670"/>
        <v>2199.59</v>
      </c>
      <c r="AM1629" s="432">
        <v>18</v>
      </c>
      <c r="AN1629" s="607">
        <v>45078</v>
      </c>
    </row>
    <row r="1630" spans="1:40" ht="46.5" customHeight="1">
      <c r="A1630" s="384"/>
      <c r="B1630" s="385">
        <v>3740</v>
      </c>
      <c r="C1630" s="385" t="s">
        <v>0</v>
      </c>
      <c r="D1630" s="386" t="s">
        <v>12</v>
      </c>
      <c r="E1630" s="387">
        <v>45101</v>
      </c>
      <c r="F1630" s="385" t="s">
        <v>1924</v>
      </c>
      <c r="G1630" s="385">
        <v>398</v>
      </c>
      <c r="H1630" s="388">
        <v>1695.85</v>
      </c>
      <c r="I1630" s="389">
        <v>45104</v>
      </c>
      <c r="J1630" s="390" t="s">
        <v>4196</v>
      </c>
      <c r="K1630" s="385"/>
      <c r="L1630" s="391" t="s">
        <v>32</v>
      </c>
      <c r="M1630" s="353"/>
      <c r="N1630" s="391" t="s">
        <v>4208</v>
      </c>
      <c r="O1630" s="385" t="s">
        <v>59</v>
      </c>
      <c r="P1630" s="385">
        <v>1</v>
      </c>
      <c r="Q1630" s="469">
        <v>1695.85</v>
      </c>
      <c r="R1630" s="420">
        <f t="shared" si="668"/>
        <v>1695.85</v>
      </c>
      <c r="S1630" s="385" t="s">
        <v>1914</v>
      </c>
      <c r="T1630" s="419"/>
      <c r="U1630" s="419"/>
      <c r="V1630" s="385"/>
      <c r="W1630" s="385"/>
      <c r="X1630" s="385"/>
      <c r="Y1630" s="385"/>
      <c r="Z1630" s="385"/>
      <c r="AA1630" s="419"/>
      <c r="AB1630" s="385"/>
      <c r="AC1630" s="385"/>
      <c r="AD1630" s="385"/>
      <c r="AE1630" s="385"/>
      <c r="AF1630" s="385"/>
      <c r="AG1630" s="385"/>
      <c r="AH1630" s="385"/>
      <c r="AI1630" s="420">
        <f t="shared" si="669"/>
        <v>1695.85</v>
      </c>
      <c r="AJ1630" s="420"/>
      <c r="AK1630" s="385"/>
      <c r="AL1630" s="420">
        <f t="shared" si="670"/>
        <v>1695.85</v>
      </c>
      <c r="AM1630" s="432">
        <v>18</v>
      </c>
      <c r="AN1630" s="607">
        <v>45078</v>
      </c>
    </row>
    <row r="1631" spans="1:40" ht="68.25" customHeight="1">
      <c r="A1631" s="384"/>
      <c r="B1631" s="385">
        <v>3740</v>
      </c>
      <c r="C1631" s="385" t="s">
        <v>0</v>
      </c>
      <c r="D1631" s="386" t="s">
        <v>12</v>
      </c>
      <c r="E1631" s="387">
        <v>45101</v>
      </c>
      <c r="F1631" s="385" t="s">
        <v>1924</v>
      </c>
      <c r="G1631" s="385">
        <v>398</v>
      </c>
      <c r="H1631" s="388">
        <v>1486.93</v>
      </c>
      <c r="I1631" s="389">
        <v>45112</v>
      </c>
      <c r="J1631" s="390" t="s">
        <v>4197</v>
      </c>
      <c r="K1631" s="385"/>
      <c r="L1631" s="391" t="s">
        <v>3671</v>
      </c>
      <c r="M1631" s="353"/>
      <c r="N1631" s="391" t="s">
        <v>4209</v>
      </c>
      <c r="O1631" s="385" t="s">
        <v>59</v>
      </c>
      <c r="P1631" s="385">
        <v>1</v>
      </c>
      <c r="Q1631" s="469">
        <v>1486.93</v>
      </c>
      <c r="R1631" s="420">
        <f t="shared" si="668"/>
        <v>1486.93</v>
      </c>
      <c r="S1631" s="385" t="s">
        <v>1914</v>
      </c>
      <c r="T1631" s="419"/>
      <c r="U1631" s="419"/>
      <c r="V1631" s="385"/>
      <c r="W1631" s="385"/>
      <c r="X1631" s="385"/>
      <c r="Y1631" s="385"/>
      <c r="Z1631" s="385"/>
      <c r="AA1631" s="419"/>
      <c r="AB1631" s="385"/>
      <c r="AC1631" s="385"/>
      <c r="AD1631" s="385"/>
      <c r="AE1631" s="385"/>
      <c r="AF1631" s="385"/>
      <c r="AG1631" s="385"/>
      <c r="AH1631" s="385"/>
      <c r="AI1631" s="420">
        <f t="shared" si="669"/>
        <v>1486.93</v>
      </c>
      <c r="AJ1631" s="420"/>
      <c r="AK1631" s="385"/>
      <c r="AL1631" s="420">
        <f t="shared" si="670"/>
        <v>1486.93</v>
      </c>
      <c r="AM1631" s="432">
        <v>18</v>
      </c>
      <c r="AN1631" s="607">
        <v>45078</v>
      </c>
    </row>
    <row r="1632" spans="1:40" ht="62.25" customHeight="1">
      <c r="A1632" s="384"/>
      <c r="B1632" s="385">
        <v>3740</v>
      </c>
      <c r="C1632" s="385" t="s">
        <v>0</v>
      </c>
      <c r="D1632" s="386" t="s">
        <v>12</v>
      </c>
      <c r="E1632" s="387">
        <v>45101</v>
      </c>
      <c r="F1632" s="385" t="s">
        <v>1924</v>
      </c>
      <c r="G1632" s="385">
        <v>398</v>
      </c>
      <c r="H1632" s="388">
        <v>2159.0300000000002</v>
      </c>
      <c r="I1632" s="389">
        <v>45112</v>
      </c>
      <c r="J1632" s="390" t="s">
        <v>4198</v>
      </c>
      <c r="K1632" s="385"/>
      <c r="L1632" s="391" t="s">
        <v>3671</v>
      </c>
      <c r="M1632" s="353"/>
      <c r="N1632" s="391" t="s">
        <v>4209</v>
      </c>
      <c r="O1632" s="385" t="s">
        <v>59</v>
      </c>
      <c r="P1632" s="385">
        <v>1</v>
      </c>
      <c r="Q1632" s="469">
        <v>2159.0300000000002</v>
      </c>
      <c r="R1632" s="420">
        <f t="shared" si="668"/>
        <v>2159.0300000000002</v>
      </c>
      <c r="S1632" s="385" t="s">
        <v>1914</v>
      </c>
      <c r="T1632" s="419"/>
      <c r="U1632" s="419"/>
      <c r="V1632" s="385"/>
      <c r="W1632" s="385"/>
      <c r="X1632" s="385"/>
      <c r="Y1632" s="385"/>
      <c r="Z1632" s="385"/>
      <c r="AA1632" s="419"/>
      <c r="AB1632" s="385"/>
      <c r="AC1632" s="385"/>
      <c r="AD1632" s="385"/>
      <c r="AE1632" s="385"/>
      <c r="AF1632" s="385"/>
      <c r="AG1632" s="385"/>
      <c r="AH1632" s="385"/>
      <c r="AI1632" s="420">
        <f t="shared" si="669"/>
        <v>2159.0300000000002</v>
      </c>
      <c r="AJ1632" s="420"/>
      <c r="AK1632" s="385"/>
      <c r="AL1632" s="420">
        <f t="shared" si="670"/>
        <v>2159.0300000000002</v>
      </c>
      <c r="AM1632" s="432">
        <v>18</v>
      </c>
      <c r="AN1632" s="607">
        <v>45078</v>
      </c>
    </row>
    <row r="1633" spans="1:40" ht="63" customHeight="1">
      <c r="A1633" s="384"/>
      <c r="B1633" s="385">
        <v>3740</v>
      </c>
      <c r="C1633" s="385" t="s">
        <v>0</v>
      </c>
      <c r="D1633" s="386" t="s">
        <v>12</v>
      </c>
      <c r="E1633" s="387">
        <v>45101</v>
      </c>
      <c r="F1633" s="385" t="s">
        <v>1924</v>
      </c>
      <c r="G1633" s="385">
        <v>398</v>
      </c>
      <c r="H1633" s="388">
        <v>8.0299999999999994</v>
      </c>
      <c r="I1633" s="389"/>
      <c r="J1633" s="390"/>
      <c r="K1633" s="385"/>
      <c r="L1633" s="391" t="s">
        <v>32</v>
      </c>
      <c r="M1633" s="353"/>
      <c r="N1633" s="391" t="s">
        <v>4046</v>
      </c>
      <c r="O1633" s="385" t="s">
        <v>59</v>
      </c>
      <c r="P1633" s="385">
        <v>1</v>
      </c>
      <c r="Q1633" s="469">
        <v>8.0299999999999994</v>
      </c>
      <c r="R1633" s="420">
        <f t="shared" si="668"/>
        <v>8.0299999999999994</v>
      </c>
      <c r="S1633" s="385" t="s">
        <v>1914</v>
      </c>
      <c r="T1633" s="419"/>
      <c r="U1633" s="419"/>
      <c r="V1633" s="385"/>
      <c r="W1633" s="385"/>
      <c r="X1633" s="385"/>
      <c r="Y1633" s="385"/>
      <c r="Z1633" s="385"/>
      <c r="AA1633" s="419"/>
      <c r="AB1633" s="385"/>
      <c r="AC1633" s="385"/>
      <c r="AD1633" s="385"/>
      <c r="AE1633" s="385"/>
      <c r="AF1633" s="385"/>
      <c r="AG1633" s="385"/>
      <c r="AH1633" s="385"/>
      <c r="AI1633" s="420">
        <f t="shared" si="669"/>
        <v>8.0299999999999994</v>
      </c>
      <c r="AJ1633" s="420"/>
      <c r="AK1633" s="385"/>
      <c r="AL1633" s="420">
        <f t="shared" si="670"/>
        <v>8.0299999999999994</v>
      </c>
      <c r="AM1633" s="432">
        <v>18</v>
      </c>
      <c r="AN1633" s="607">
        <v>45078</v>
      </c>
    </row>
    <row r="1634" spans="1:40" ht="84" customHeight="1">
      <c r="A1634" s="616">
        <v>2</v>
      </c>
      <c r="B1634" s="617"/>
      <c r="C1634" s="618" t="s">
        <v>3561</v>
      </c>
      <c r="D1634" s="618"/>
      <c r="E1634" s="617"/>
      <c r="F1634" s="617"/>
      <c r="G1634" s="617"/>
      <c r="H1634" s="617"/>
      <c r="I1634" s="617"/>
      <c r="J1634" s="619"/>
      <c r="K1634" s="618"/>
      <c r="L1634" s="620"/>
      <c r="M1634" s="621"/>
      <c r="N1634" s="620"/>
      <c r="O1634" s="622"/>
      <c r="P1634" s="622"/>
      <c r="Q1634" s="622"/>
      <c r="R1634" s="623">
        <f>SUM(R1621:R1621)</f>
        <v>218843.29</v>
      </c>
      <c r="S1634" s="622"/>
      <c r="T1634" s="622"/>
      <c r="U1634" s="622"/>
      <c r="V1634" s="622"/>
      <c r="W1634" s="622"/>
      <c r="X1634" s="622"/>
      <c r="Y1634" s="622"/>
      <c r="Z1634" s="622"/>
      <c r="AA1634" s="622"/>
      <c r="AB1634" s="622"/>
      <c r="AC1634" s="622"/>
      <c r="AD1634" s="622"/>
      <c r="AE1634" s="622"/>
      <c r="AF1634" s="622"/>
      <c r="AG1634" s="622"/>
      <c r="AH1634" s="622"/>
      <c r="AI1634" s="622"/>
      <c r="AJ1634" s="622"/>
      <c r="AK1634" s="622"/>
      <c r="AL1634" s="623"/>
      <c r="AM1634" s="624"/>
      <c r="AN1634" s="625">
        <v>45078</v>
      </c>
    </row>
    <row r="1635" spans="1:40" ht="22.8">
      <c r="A1635" s="384">
        <v>3</v>
      </c>
      <c r="B1635" s="385">
        <v>3490</v>
      </c>
      <c r="C1635" s="385" t="s">
        <v>1</v>
      </c>
      <c r="D1635" s="386" t="s">
        <v>2909</v>
      </c>
      <c r="E1635" s="387">
        <v>45091</v>
      </c>
      <c r="F1635" s="385" t="s">
        <v>38</v>
      </c>
      <c r="G1635" s="385">
        <v>1024</v>
      </c>
      <c r="H1635" s="388">
        <v>27192</v>
      </c>
      <c r="I1635" s="389">
        <v>45111</v>
      </c>
      <c r="J1635" s="398">
        <v>6323</v>
      </c>
      <c r="K1635" s="628">
        <v>20526944934</v>
      </c>
      <c r="L1635" s="386" t="s">
        <v>3950</v>
      </c>
      <c r="M1635" s="216"/>
      <c r="N1635" s="386" t="s">
        <v>3951</v>
      </c>
      <c r="O1635" s="385" t="s">
        <v>99</v>
      </c>
      <c r="P1635" s="385">
        <v>66</v>
      </c>
      <c r="Q1635" s="385">
        <v>412</v>
      </c>
      <c r="R1635" s="420">
        <f>P1635*Q1635</f>
        <v>27192</v>
      </c>
      <c r="S1635" s="385" t="s">
        <v>1915</v>
      </c>
      <c r="T1635" s="385"/>
      <c r="U1635" s="419">
        <f>IF($S1635=U$15,$R1635,"  ")</f>
        <v>27192</v>
      </c>
      <c r="V1635" s="419" t="str">
        <f>IF($S1635=V$15,$R1635,"  ")</f>
        <v xml:space="preserve">  </v>
      </c>
      <c r="W1635" s="419"/>
      <c r="X1635" s="419"/>
      <c r="Y1635" s="419"/>
      <c r="Z1635" s="385"/>
      <c r="AA1635" s="385"/>
      <c r="AB1635" s="385"/>
      <c r="AC1635" s="385"/>
      <c r="AD1635" s="385"/>
      <c r="AE1635" s="385"/>
      <c r="AF1635" s="385"/>
      <c r="AG1635" s="385"/>
      <c r="AH1635" s="419" t="str">
        <f>IF($S1635=AH$15,$R1635,"  ")</f>
        <v xml:space="preserve">  </v>
      </c>
      <c r="AI1635" s="420">
        <f>R1635</f>
        <v>27192</v>
      </c>
      <c r="AJ1635" s="420"/>
      <c r="AK1635" s="385">
        <v>1083</v>
      </c>
      <c r="AL1635" s="420">
        <f>AI1635</f>
        <v>27192</v>
      </c>
      <c r="AM1635" s="432">
        <v>18</v>
      </c>
      <c r="AN1635" s="607">
        <v>45078</v>
      </c>
    </row>
    <row r="1636" spans="1:40" ht="22.8">
      <c r="A1636" s="384">
        <v>4</v>
      </c>
      <c r="B1636" s="385">
        <v>3706</v>
      </c>
      <c r="C1636" s="385" t="s">
        <v>1</v>
      </c>
      <c r="D1636" s="386" t="s">
        <v>2909</v>
      </c>
      <c r="E1636" s="387">
        <v>45100</v>
      </c>
      <c r="F1636" s="385" t="s">
        <v>38</v>
      </c>
      <c r="G1636" s="385">
        <v>1095</v>
      </c>
      <c r="H1636" s="388">
        <v>18744.2</v>
      </c>
      <c r="I1636" s="389">
        <v>45110</v>
      </c>
      <c r="J1636" s="398">
        <v>6288</v>
      </c>
      <c r="K1636" s="628">
        <v>10471627297</v>
      </c>
      <c r="L1636" s="386" t="s">
        <v>3952</v>
      </c>
      <c r="M1636" s="216"/>
      <c r="N1636" s="386" t="s">
        <v>3953</v>
      </c>
      <c r="O1636" s="385" t="s">
        <v>68</v>
      </c>
      <c r="P1636" s="385">
        <v>12</v>
      </c>
      <c r="Q1636" s="385">
        <v>40.5</v>
      </c>
      <c r="R1636" s="420">
        <f t="shared" ref="R1636:R1665" si="671">P1636*Q1636</f>
        <v>486</v>
      </c>
      <c r="S1636" s="385" t="s">
        <v>1915</v>
      </c>
      <c r="T1636" s="385"/>
      <c r="U1636" s="419">
        <f t="shared" ref="U1636:U1699" si="672">IF($S1636=U$15,$R1636,"  ")</f>
        <v>486</v>
      </c>
      <c r="V1636" s="419" t="str">
        <f t="shared" ref="V1636:V1651" si="673">IF($S1636=V$15,$R1636,"  ")</f>
        <v xml:space="preserve">  </v>
      </c>
      <c r="W1636" s="419"/>
      <c r="X1636" s="419"/>
      <c r="Y1636" s="419"/>
      <c r="Z1636" s="385"/>
      <c r="AA1636" s="385"/>
      <c r="AB1636" s="385"/>
      <c r="AC1636" s="385"/>
      <c r="AD1636" s="385"/>
      <c r="AE1636" s="385"/>
      <c r="AF1636" s="385"/>
      <c r="AG1636" s="385"/>
      <c r="AH1636" s="419" t="str">
        <f t="shared" ref="AH1636:AH1823" si="674">IF($S1636=AH$15,$R1636,"  ")</f>
        <v xml:space="preserve">  </v>
      </c>
      <c r="AI1636" s="420">
        <f t="shared" ref="AI1636:AI1699" si="675">R1636</f>
        <v>486</v>
      </c>
      <c r="AJ1636" s="420"/>
      <c r="AK1636" s="385">
        <v>1075</v>
      </c>
      <c r="AL1636" s="420">
        <f t="shared" ref="AL1636:AL1699" si="676">AI1636</f>
        <v>486</v>
      </c>
      <c r="AM1636" s="630" t="s">
        <v>4164</v>
      </c>
      <c r="AN1636" s="607">
        <v>45078</v>
      </c>
    </row>
    <row r="1637" spans="1:40" ht="23.4">
      <c r="A1637" s="384">
        <v>5</v>
      </c>
      <c r="B1637" s="385">
        <v>3706</v>
      </c>
      <c r="C1637" s="385" t="s">
        <v>1</v>
      </c>
      <c r="D1637" s="386" t="s">
        <v>2909</v>
      </c>
      <c r="E1637" s="387">
        <v>45100</v>
      </c>
      <c r="F1637" s="385" t="s">
        <v>38</v>
      </c>
      <c r="G1637" s="385">
        <v>1095</v>
      </c>
      <c r="H1637" s="388">
        <v>18744.2</v>
      </c>
      <c r="I1637" s="389">
        <v>45110</v>
      </c>
      <c r="J1637" s="609">
        <v>6288</v>
      </c>
      <c r="K1637" s="628">
        <v>10471627297</v>
      </c>
      <c r="L1637" s="386" t="s">
        <v>3952</v>
      </c>
      <c r="M1637" s="216"/>
      <c r="N1637" s="386" t="s">
        <v>3954</v>
      </c>
      <c r="O1637" s="385" t="s">
        <v>83</v>
      </c>
      <c r="P1637" s="385">
        <v>50</v>
      </c>
      <c r="Q1637" s="385">
        <v>22.9</v>
      </c>
      <c r="R1637" s="420">
        <f t="shared" si="671"/>
        <v>1145</v>
      </c>
      <c r="S1637" s="385" t="s">
        <v>1915</v>
      </c>
      <c r="T1637" s="385"/>
      <c r="U1637" s="419">
        <f t="shared" si="672"/>
        <v>1145</v>
      </c>
      <c r="V1637" s="419" t="str">
        <f t="shared" si="673"/>
        <v xml:space="preserve">  </v>
      </c>
      <c r="W1637" s="419"/>
      <c r="X1637" s="419"/>
      <c r="Y1637" s="419"/>
      <c r="Z1637" s="385"/>
      <c r="AA1637" s="385"/>
      <c r="AB1637" s="385"/>
      <c r="AC1637" s="385"/>
      <c r="AD1637" s="385"/>
      <c r="AE1637" s="385"/>
      <c r="AF1637" s="385"/>
      <c r="AG1637" s="385"/>
      <c r="AH1637" s="419" t="str">
        <f t="shared" si="674"/>
        <v xml:space="preserve">  </v>
      </c>
      <c r="AI1637" s="420">
        <f t="shared" si="675"/>
        <v>1145</v>
      </c>
      <c r="AJ1637" s="420"/>
      <c r="AK1637" s="385">
        <v>1075</v>
      </c>
      <c r="AL1637" s="420">
        <f t="shared" si="676"/>
        <v>1145</v>
      </c>
      <c r="AM1637" s="630" t="s">
        <v>4164</v>
      </c>
      <c r="AN1637" s="607">
        <v>45078</v>
      </c>
    </row>
    <row r="1638" spans="1:40" ht="22.8">
      <c r="A1638" s="384">
        <v>6</v>
      </c>
      <c r="B1638" s="385">
        <v>3706</v>
      </c>
      <c r="C1638" s="385" t="s">
        <v>1</v>
      </c>
      <c r="D1638" s="386" t="s">
        <v>2909</v>
      </c>
      <c r="E1638" s="387">
        <v>45100</v>
      </c>
      <c r="F1638" s="385" t="s">
        <v>38</v>
      </c>
      <c r="G1638" s="385">
        <v>1095</v>
      </c>
      <c r="H1638" s="388">
        <v>18744.2</v>
      </c>
      <c r="I1638" s="389">
        <v>45110</v>
      </c>
      <c r="J1638" s="398">
        <v>6288</v>
      </c>
      <c r="K1638" s="628">
        <v>10471627297</v>
      </c>
      <c r="L1638" s="386" t="s">
        <v>3952</v>
      </c>
      <c r="M1638" s="216"/>
      <c r="N1638" s="386" t="s">
        <v>3955</v>
      </c>
      <c r="O1638" s="385" t="s">
        <v>83</v>
      </c>
      <c r="P1638" s="385">
        <v>12</v>
      </c>
      <c r="Q1638" s="385">
        <v>135.80000000000001</v>
      </c>
      <c r="R1638" s="420">
        <f t="shared" si="671"/>
        <v>1629.6000000000001</v>
      </c>
      <c r="S1638" s="385" t="s">
        <v>1915</v>
      </c>
      <c r="T1638" s="385"/>
      <c r="U1638" s="419">
        <f t="shared" si="672"/>
        <v>1629.6000000000001</v>
      </c>
      <c r="V1638" s="419" t="str">
        <f t="shared" si="673"/>
        <v xml:space="preserve">  </v>
      </c>
      <c r="W1638" s="419"/>
      <c r="X1638" s="419"/>
      <c r="Y1638" s="419"/>
      <c r="Z1638" s="385"/>
      <c r="AA1638" s="385"/>
      <c r="AB1638" s="385"/>
      <c r="AC1638" s="385"/>
      <c r="AD1638" s="385"/>
      <c r="AE1638" s="385"/>
      <c r="AF1638" s="385"/>
      <c r="AG1638" s="385"/>
      <c r="AH1638" s="419" t="str">
        <f t="shared" si="674"/>
        <v xml:space="preserve">  </v>
      </c>
      <c r="AI1638" s="420">
        <f t="shared" si="675"/>
        <v>1629.6000000000001</v>
      </c>
      <c r="AJ1638" s="420"/>
      <c r="AK1638" s="385">
        <v>1075</v>
      </c>
      <c r="AL1638" s="420">
        <f t="shared" si="676"/>
        <v>1629.6000000000001</v>
      </c>
      <c r="AM1638" s="630" t="s">
        <v>4164</v>
      </c>
      <c r="AN1638" s="607">
        <v>45078</v>
      </c>
    </row>
    <row r="1639" spans="1:40" ht="22.8">
      <c r="A1639" s="384">
        <v>7</v>
      </c>
      <c r="B1639" s="385">
        <v>3706</v>
      </c>
      <c r="C1639" s="385" t="s">
        <v>1</v>
      </c>
      <c r="D1639" s="386" t="s">
        <v>2909</v>
      </c>
      <c r="E1639" s="387">
        <v>45100</v>
      </c>
      <c r="F1639" s="385" t="s">
        <v>38</v>
      </c>
      <c r="G1639" s="385">
        <v>1095</v>
      </c>
      <c r="H1639" s="388">
        <v>18744.2</v>
      </c>
      <c r="I1639" s="389">
        <v>45110</v>
      </c>
      <c r="J1639" s="398">
        <v>6288</v>
      </c>
      <c r="K1639" s="628">
        <v>10471627297</v>
      </c>
      <c r="L1639" s="386" t="s">
        <v>3952</v>
      </c>
      <c r="M1639" s="216"/>
      <c r="N1639" s="386" t="s">
        <v>3771</v>
      </c>
      <c r="O1639" s="385" t="s">
        <v>83</v>
      </c>
      <c r="P1639" s="385">
        <v>6</v>
      </c>
      <c r="Q1639" s="385">
        <v>250</v>
      </c>
      <c r="R1639" s="420">
        <f t="shared" si="671"/>
        <v>1500</v>
      </c>
      <c r="S1639" s="385" t="s">
        <v>1915</v>
      </c>
      <c r="T1639" s="385"/>
      <c r="U1639" s="419">
        <f t="shared" si="672"/>
        <v>1500</v>
      </c>
      <c r="V1639" s="419" t="str">
        <f t="shared" si="673"/>
        <v xml:space="preserve">  </v>
      </c>
      <c r="W1639" s="419"/>
      <c r="X1639" s="419"/>
      <c r="Y1639" s="419"/>
      <c r="Z1639" s="385"/>
      <c r="AA1639" s="385"/>
      <c r="AB1639" s="385"/>
      <c r="AC1639" s="385"/>
      <c r="AD1639" s="385"/>
      <c r="AE1639" s="385"/>
      <c r="AF1639" s="385"/>
      <c r="AG1639" s="385"/>
      <c r="AH1639" s="419" t="str">
        <f t="shared" si="674"/>
        <v xml:space="preserve">  </v>
      </c>
      <c r="AI1639" s="420">
        <f t="shared" si="675"/>
        <v>1500</v>
      </c>
      <c r="AJ1639" s="420"/>
      <c r="AK1639" s="385">
        <v>1075</v>
      </c>
      <c r="AL1639" s="420">
        <f t="shared" si="676"/>
        <v>1500</v>
      </c>
      <c r="AM1639" s="630" t="s">
        <v>4164</v>
      </c>
      <c r="AN1639" s="607">
        <v>45078</v>
      </c>
    </row>
    <row r="1640" spans="1:40" ht="22.8">
      <c r="A1640" s="384">
        <v>8</v>
      </c>
      <c r="B1640" s="385">
        <v>3706</v>
      </c>
      <c r="C1640" s="385" t="s">
        <v>1</v>
      </c>
      <c r="D1640" s="386" t="s">
        <v>2909</v>
      </c>
      <c r="E1640" s="387">
        <v>45100</v>
      </c>
      <c r="F1640" s="385" t="s">
        <v>38</v>
      </c>
      <c r="G1640" s="385">
        <v>1095</v>
      </c>
      <c r="H1640" s="388">
        <v>18744.2</v>
      </c>
      <c r="I1640" s="389">
        <v>45110</v>
      </c>
      <c r="J1640" s="398">
        <v>6288</v>
      </c>
      <c r="K1640" s="628">
        <v>10471627297</v>
      </c>
      <c r="L1640" s="386" t="s">
        <v>3952</v>
      </c>
      <c r="M1640" s="216"/>
      <c r="N1640" s="386" t="s">
        <v>3956</v>
      </c>
      <c r="O1640" s="385" t="s">
        <v>68</v>
      </c>
      <c r="P1640" s="385">
        <v>10</v>
      </c>
      <c r="Q1640" s="385">
        <v>50</v>
      </c>
      <c r="R1640" s="420">
        <f t="shared" si="671"/>
        <v>500</v>
      </c>
      <c r="S1640" s="385" t="s">
        <v>1915</v>
      </c>
      <c r="T1640" s="385"/>
      <c r="U1640" s="419">
        <f t="shared" si="672"/>
        <v>500</v>
      </c>
      <c r="V1640" s="419" t="str">
        <f t="shared" si="673"/>
        <v xml:space="preserve">  </v>
      </c>
      <c r="W1640" s="419"/>
      <c r="X1640" s="419"/>
      <c r="Y1640" s="419"/>
      <c r="Z1640" s="385"/>
      <c r="AA1640" s="385"/>
      <c r="AB1640" s="385"/>
      <c r="AC1640" s="385"/>
      <c r="AD1640" s="385"/>
      <c r="AE1640" s="385"/>
      <c r="AF1640" s="385"/>
      <c r="AG1640" s="385"/>
      <c r="AH1640" s="419" t="str">
        <f t="shared" si="674"/>
        <v xml:space="preserve">  </v>
      </c>
      <c r="AI1640" s="420">
        <f t="shared" si="675"/>
        <v>500</v>
      </c>
      <c r="AJ1640" s="420"/>
      <c r="AK1640" s="385">
        <v>1075</v>
      </c>
      <c r="AL1640" s="420">
        <f t="shared" si="676"/>
        <v>500</v>
      </c>
      <c r="AM1640" s="630" t="s">
        <v>4164</v>
      </c>
      <c r="AN1640" s="607">
        <v>45078</v>
      </c>
    </row>
    <row r="1641" spans="1:40" ht="22.8">
      <c r="A1641" s="384">
        <v>9</v>
      </c>
      <c r="B1641" s="385">
        <v>3706</v>
      </c>
      <c r="C1641" s="385" t="s">
        <v>1</v>
      </c>
      <c r="D1641" s="386" t="s">
        <v>2909</v>
      </c>
      <c r="E1641" s="387">
        <v>45100</v>
      </c>
      <c r="F1641" s="385" t="s">
        <v>38</v>
      </c>
      <c r="G1641" s="385">
        <v>1095</v>
      </c>
      <c r="H1641" s="388">
        <v>18744.2</v>
      </c>
      <c r="I1641" s="389">
        <v>45110</v>
      </c>
      <c r="J1641" s="398">
        <v>6288</v>
      </c>
      <c r="K1641" s="628">
        <v>10471627297</v>
      </c>
      <c r="L1641" s="386" t="s">
        <v>3952</v>
      </c>
      <c r="M1641" s="216"/>
      <c r="N1641" s="386" t="s">
        <v>3957</v>
      </c>
      <c r="O1641" s="385" t="s">
        <v>83</v>
      </c>
      <c r="P1641" s="385">
        <v>180</v>
      </c>
      <c r="Q1641" s="385">
        <v>24.3</v>
      </c>
      <c r="R1641" s="420">
        <f t="shared" si="671"/>
        <v>4374</v>
      </c>
      <c r="S1641" s="385" t="s">
        <v>1915</v>
      </c>
      <c r="T1641" s="385"/>
      <c r="U1641" s="419">
        <f t="shared" si="672"/>
        <v>4374</v>
      </c>
      <c r="V1641" s="419" t="str">
        <f t="shared" si="673"/>
        <v xml:space="preserve">  </v>
      </c>
      <c r="W1641" s="419"/>
      <c r="X1641" s="419"/>
      <c r="Y1641" s="419"/>
      <c r="Z1641" s="385"/>
      <c r="AA1641" s="385"/>
      <c r="AB1641" s="385"/>
      <c r="AC1641" s="385"/>
      <c r="AD1641" s="385"/>
      <c r="AE1641" s="385"/>
      <c r="AF1641" s="385"/>
      <c r="AG1641" s="385"/>
      <c r="AH1641" s="419" t="str">
        <f t="shared" si="674"/>
        <v xml:space="preserve">  </v>
      </c>
      <c r="AI1641" s="420">
        <f t="shared" si="675"/>
        <v>4374</v>
      </c>
      <c r="AJ1641" s="420"/>
      <c r="AK1641" s="385">
        <v>1075</v>
      </c>
      <c r="AL1641" s="420">
        <f t="shared" si="676"/>
        <v>4374</v>
      </c>
      <c r="AM1641" s="630" t="s">
        <v>4164</v>
      </c>
      <c r="AN1641" s="607">
        <v>45078</v>
      </c>
    </row>
    <row r="1642" spans="1:40" ht="22.8">
      <c r="A1642" s="384">
        <v>10</v>
      </c>
      <c r="B1642" s="385">
        <v>3706</v>
      </c>
      <c r="C1642" s="385" t="s">
        <v>1</v>
      </c>
      <c r="D1642" s="386" t="s">
        <v>2909</v>
      </c>
      <c r="E1642" s="387">
        <v>45100</v>
      </c>
      <c r="F1642" s="385" t="s">
        <v>38</v>
      </c>
      <c r="G1642" s="385">
        <v>1095</v>
      </c>
      <c r="H1642" s="388">
        <v>18744.2</v>
      </c>
      <c r="I1642" s="389">
        <v>45110</v>
      </c>
      <c r="J1642" s="398">
        <v>6288</v>
      </c>
      <c r="K1642" s="628">
        <v>10471627297</v>
      </c>
      <c r="L1642" s="386" t="s">
        <v>3952</v>
      </c>
      <c r="M1642" s="216"/>
      <c r="N1642" s="386" t="s">
        <v>3958</v>
      </c>
      <c r="O1642" s="385" t="s">
        <v>83</v>
      </c>
      <c r="P1642" s="385">
        <v>12</v>
      </c>
      <c r="Q1642" s="385">
        <v>88.9</v>
      </c>
      <c r="R1642" s="420">
        <f t="shared" si="671"/>
        <v>1066.8000000000002</v>
      </c>
      <c r="S1642" s="385" t="s">
        <v>1915</v>
      </c>
      <c r="T1642" s="385"/>
      <c r="U1642" s="419">
        <f t="shared" si="672"/>
        <v>1066.8000000000002</v>
      </c>
      <c r="V1642" s="419" t="str">
        <f t="shared" si="673"/>
        <v xml:space="preserve">  </v>
      </c>
      <c r="W1642" s="419"/>
      <c r="X1642" s="419"/>
      <c r="Y1642" s="419"/>
      <c r="Z1642" s="385"/>
      <c r="AA1642" s="385"/>
      <c r="AB1642" s="385"/>
      <c r="AC1642" s="385"/>
      <c r="AD1642" s="385"/>
      <c r="AE1642" s="385"/>
      <c r="AF1642" s="385"/>
      <c r="AG1642" s="385"/>
      <c r="AH1642" s="419" t="str">
        <f t="shared" si="674"/>
        <v xml:space="preserve">  </v>
      </c>
      <c r="AI1642" s="420">
        <f t="shared" si="675"/>
        <v>1066.8000000000002</v>
      </c>
      <c r="AJ1642" s="420"/>
      <c r="AK1642" s="385">
        <v>1075</v>
      </c>
      <c r="AL1642" s="420">
        <f t="shared" si="676"/>
        <v>1066.8000000000002</v>
      </c>
      <c r="AM1642" s="630" t="s">
        <v>4164</v>
      </c>
      <c r="AN1642" s="607">
        <v>45078</v>
      </c>
    </row>
    <row r="1643" spans="1:40" ht="22.8">
      <c r="A1643" s="384">
        <v>11</v>
      </c>
      <c r="B1643" s="385">
        <v>3706</v>
      </c>
      <c r="C1643" s="385" t="s">
        <v>1</v>
      </c>
      <c r="D1643" s="386" t="s">
        <v>2909</v>
      </c>
      <c r="E1643" s="387">
        <v>45100</v>
      </c>
      <c r="F1643" s="385" t="s">
        <v>38</v>
      </c>
      <c r="G1643" s="385">
        <v>1095</v>
      </c>
      <c r="H1643" s="388">
        <v>18744.2</v>
      </c>
      <c r="I1643" s="389">
        <v>45110</v>
      </c>
      <c r="J1643" s="398">
        <v>6288</v>
      </c>
      <c r="K1643" s="628">
        <v>10471627297</v>
      </c>
      <c r="L1643" s="386" t="s">
        <v>3952</v>
      </c>
      <c r="M1643" s="216"/>
      <c r="N1643" s="386" t="s">
        <v>3960</v>
      </c>
      <c r="O1643" s="385" t="s">
        <v>68</v>
      </c>
      <c r="P1643" s="385">
        <v>100</v>
      </c>
      <c r="Q1643" s="385">
        <v>4</v>
      </c>
      <c r="R1643" s="420">
        <f t="shared" si="671"/>
        <v>400</v>
      </c>
      <c r="S1643" s="385" t="s">
        <v>1915</v>
      </c>
      <c r="T1643" s="385"/>
      <c r="U1643" s="419">
        <f t="shared" si="672"/>
        <v>400</v>
      </c>
      <c r="V1643" s="419" t="str">
        <f t="shared" si="673"/>
        <v xml:space="preserve">  </v>
      </c>
      <c r="W1643" s="419"/>
      <c r="X1643" s="419"/>
      <c r="Y1643" s="419"/>
      <c r="Z1643" s="385"/>
      <c r="AA1643" s="385"/>
      <c r="AB1643" s="385"/>
      <c r="AC1643" s="385"/>
      <c r="AD1643" s="385"/>
      <c r="AE1643" s="385"/>
      <c r="AF1643" s="385"/>
      <c r="AG1643" s="385"/>
      <c r="AH1643" s="419" t="str">
        <f t="shared" si="674"/>
        <v xml:space="preserve">  </v>
      </c>
      <c r="AI1643" s="420">
        <f t="shared" si="675"/>
        <v>400</v>
      </c>
      <c r="AJ1643" s="420"/>
      <c r="AK1643" s="385">
        <v>1075</v>
      </c>
      <c r="AL1643" s="420">
        <f t="shared" si="676"/>
        <v>400</v>
      </c>
      <c r="AM1643" s="630" t="s">
        <v>4164</v>
      </c>
      <c r="AN1643" s="607">
        <v>45078</v>
      </c>
    </row>
    <row r="1644" spans="1:40" ht="22.8">
      <c r="A1644" s="384">
        <v>12</v>
      </c>
      <c r="B1644" s="385">
        <v>3706</v>
      </c>
      <c r="C1644" s="385" t="s">
        <v>1</v>
      </c>
      <c r="D1644" s="386" t="s">
        <v>2909</v>
      </c>
      <c r="E1644" s="387">
        <v>45100</v>
      </c>
      <c r="F1644" s="385" t="s">
        <v>38</v>
      </c>
      <c r="G1644" s="385">
        <v>1095</v>
      </c>
      <c r="H1644" s="388">
        <v>18744.2</v>
      </c>
      <c r="I1644" s="389">
        <v>45110</v>
      </c>
      <c r="J1644" s="398">
        <v>6288</v>
      </c>
      <c r="K1644" s="628">
        <v>10471627297</v>
      </c>
      <c r="L1644" s="386" t="s">
        <v>3952</v>
      </c>
      <c r="M1644" s="216"/>
      <c r="N1644" s="386" t="s">
        <v>3959</v>
      </c>
      <c r="O1644" s="385" t="s">
        <v>68</v>
      </c>
      <c r="P1644" s="385">
        <v>200</v>
      </c>
      <c r="Q1644" s="385">
        <v>4</v>
      </c>
      <c r="R1644" s="420">
        <f t="shared" si="671"/>
        <v>800</v>
      </c>
      <c r="S1644" s="385" t="s">
        <v>1915</v>
      </c>
      <c r="T1644" s="385"/>
      <c r="U1644" s="419">
        <f t="shared" si="672"/>
        <v>800</v>
      </c>
      <c r="V1644" s="419" t="str">
        <f t="shared" si="673"/>
        <v xml:space="preserve">  </v>
      </c>
      <c r="W1644" s="419"/>
      <c r="X1644" s="419"/>
      <c r="Y1644" s="419"/>
      <c r="Z1644" s="385"/>
      <c r="AA1644" s="385"/>
      <c r="AB1644" s="385"/>
      <c r="AC1644" s="385"/>
      <c r="AD1644" s="385"/>
      <c r="AE1644" s="385"/>
      <c r="AF1644" s="385"/>
      <c r="AG1644" s="385"/>
      <c r="AH1644" s="419" t="str">
        <f t="shared" si="674"/>
        <v xml:space="preserve">  </v>
      </c>
      <c r="AI1644" s="420">
        <f t="shared" si="675"/>
        <v>800</v>
      </c>
      <c r="AJ1644" s="420"/>
      <c r="AK1644" s="385">
        <v>1075</v>
      </c>
      <c r="AL1644" s="420">
        <f t="shared" si="676"/>
        <v>800</v>
      </c>
      <c r="AM1644" s="630" t="s">
        <v>4164</v>
      </c>
      <c r="AN1644" s="607">
        <v>45078</v>
      </c>
    </row>
    <row r="1645" spans="1:40" ht="22.8">
      <c r="A1645" s="384">
        <v>13</v>
      </c>
      <c r="B1645" s="385">
        <v>3706</v>
      </c>
      <c r="C1645" s="385" t="s">
        <v>1</v>
      </c>
      <c r="D1645" s="386" t="s">
        <v>2909</v>
      </c>
      <c r="E1645" s="387">
        <v>45100</v>
      </c>
      <c r="F1645" s="385" t="s">
        <v>38</v>
      </c>
      <c r="G1645" s="385">
        <v>1095</v>
      </c>
      <c r="H1645" s="388">
        <v>18744.2</v>
      </c>
      <c r="I1645" s="389">
        <v>45110</v>
      </c>
      <c r="J1645" s="399">
        <v>6288</v>
      </c>
      <c r="K1645" s="628">
        <v>10471627297</v>
      </c>
      <c r="L1645" s="386" t="s">
        <v>3952</v>
      </c>
      <c r="M1645" s="216"/>
      <c r="N1645" s="386" t="s">
        <v>3961</v>
      </c>
      <c r="O1645" s="385" t="s">
        <v>68</v>
      </c>
      <c r="P1645" s="385">
        <v>100</v>
      </c>
      <c r="Q1645" s="385">
        <v>4</v>
      </c>
      <c r="R1645" s="420">
        <f t="shared" si="671"/>
        <v>400</v>
      </c>
      <c r="S1645" s="385" t="s">
        <v>1915</v>
      </c>
      <c r="T1645" s="385"/>
      <c r="U1645" s="419">
        <f t="shared" si="672"/>
        <v>400</v>
      </c>
      <c r="V1645" s="419" t="str">
        <f t="shared" si="673"/>
        <v xml:space="preserve">  </v>
      </c>
      <c r="W1645" s="419"/>
      <c r="X1645" s="419"/>
      <c r="Y1645" s="419"/>
      <c r="Z1645" s="385"/>
      <c r="AA1645" s="385"/>
      <c r="AB1645" s="385"/>
      <c r="AC1645" s="385"/>
      <c r="AD1645" s="385"/>
      <c r="AE1645" s="385"/>
      <c r="AF1645" s="385"/>
      <c r="AG1645" s="385"/>
      <c r="AH1645" s="419" t="str">
        <f t="shared" si="674"/>
        <v xml:space="preserve">  </v>
      </c>
      <c r="AI1645" s="420">
        <f t="shared" si="675"/>
        <v>400</v>
      </c>
      <c r="AJ1645" s="420"/>
      <c r="AK1645" s="385">
        <v>1075</v>
      </c>
      <c r="AL1645" s="420">
        <f t="shared" si="676"/>
        <v>400</v>
      </c>
      <c r="AM1645" s="630" t="s">
        <v>4164</v>
      </c>
      <c r="AN1645" s="607">
        <v>45078</v>
      </c>
    </row>
    <row r="1646" spans="1:40" ht="22.8">
      <c r="A1646" s="384">
        <v>14</v>
      </c>
      <c r="B1646" s="385">
        <v>3706</v>
      </c>
      <c r="C1646" s="385" t="s">
        <v>1</v>
      </c>
      <c r="D1646" s="386" t="s">
        <v>2909</v>
      </c>
      <c r="E1646" s="387">
        <v>45100</v>
      </c>
      <c r="F1646" s="385" t="s">
        <v>38</v>
      </c>
      <c r="G1646" s="385">
        <v>1095</v>
      </c>
      <c r="H1646" s="388">
        <v>18744.2</v>
      </c>
      <c r="I1646" s="389">
        <v>45110</v>
      </c>
      <c r="J1646" s="399">
        <v>6288</v>
      </c>
      <c r="K1646" s="628">
        <v>10471627297</v>
      </c>
      <c r="L1646" s="386" t="s">
        <v>3952</v>
      </c>
      <c r="M1646" s="216"/>
      <c r="N1646" s="386" t="s">
        <v>3962</v>
      </c>
      <c r="O1646" s="385" t="s">
        <v>68</v>
      </c>
      <c r="P1646" s="385">
        <v>500</v>
      </c>
      <c r="Q1646" s="385">
        <v>3</v>
      </c>
      <c r="R1646" s="420">
        <f t="shared" si="671"/>
        <v>1500</v>
      </c>
      <c r="S1646" s="385" t="s">
        <v>1915</v>
      </c>
      <c r="T1646" s="385"/>
      <c r="U1646" s="419">
        <f t="shared" si="672"/>
        <v>1500</v>
      </c>
      <c r="V1646" s="419" t="str">
        <f t="shared" si="673"/>
        <v xml:space="preserve">  </v>
      </c>
      <c r="W1646" s="419"/>
      <c r="X1646" s="419"/>
      <c r="Y1646" s="419"/>
      <c r="Z1646" s="385"/>
      <c r="AA1646" s="385"/>
      <c r="AB1646" s="385"/>
      <c r="AC1646" s="385"/>
      <c r="AD1646" s="385"/>
      <c r="AE1646" s="385"/>
      <c r="AF1646" s="385"/>
      <c r="AG1646" s="385"/>
      <c r="AH1646" s="419" t="str">
        <f t="shared" si="674"/>
        <v xml:space="preserve">  </v>
      </c>
      <c r="AI1646" s="420">
        <f t="shared" si="675"/>
        <v>1500</v>
      </c>
      <c r="AJ1646" s="420"/>
      <c r="AK1646" s="385">
        <v>1075</v>
      </c>
      <c r="AL1646" s="420">
        <f t="shared" si="676"/>
        <v>1500</v>
      </c>
      <c r="AM1646" s="630" t="s">
        <v>4164</v>
      </c>
      <c r="AN1646" s="607">
        <v>45078</v>
      </c>
    </row>
    <row r="1647" spans="1:40" ht="22.8">
      <c r="A1647" s="384">
        <v>15</v>
      </c>
      <c r="B1647" s="385">
        <v>3706</v>
      </c>
      <c r="C1647" s="385" t="s">
        <v>1</v>
      </c>
      <c r="D1647" s="386" t="s">
        <v>2909</v>
      </c>
      <c r="E1647" s="387">
        <v>45100</v>
      </c>
      <c r="F1647" s="385" t="s">
        <v>38</v>
      </c>
      <c r="G1647" s="385">
        <v>1095</v>
      </c>
      <c r="H1647" s="388">
        <v>18744.2</v>
      </c>
      <c r="I1647" s="389">
        <v>45110</v>
      </c>
      <c r="J1647" s="399">
        <v>6288</v>
      </c>
      <c r="K1647" s="628">
        <v>10471627297</v>
      </c>
      <c r="L1647" s="386" t="s">
        <v>3952</v>
      </c>
      <c r="M1647" s="216"/>
      <c r="N1647" s="386" t="s">
        <v>3963</v>
      </c>
      <c r="O1647" s="385" t="s">
        <v>83</v>
      </c>
      <c r="P1647" s="385">
        <v>25</v>
      </c>
      <c r="Q1647" s="385">
        <v>26.6</v>
      </c>
      <c r="R1647" s="420">
        <f t="shared" si="671"/>
        <v>665</v>
      </c>
      <c r="S1647" s="385" t="s">
        <v>1915</v>
      </c>
      <c r="T1647" s="385"/>
      <c r="U1647" s="419">
        <f t="shared" si="672"/>
        <v>665</v>
      </c>
      <c r="V1647" s="419" t="str">
        <f t="shared" si="673"/>
        <v xml:space="preserve">  </v>
      </c>
      <c r="W1647" s="419"/>
      <c r="X1647" s="419"/>
      <c r="Y1647" s="419"/>
      <c r="Z1647" s="385"/>
      <c r="AA1647" s="385"/>
      <c r="AB1647" s="385"/>
      <c r="AC1647" s="385"/>
      <c r="AD1647" s="385"/>
      <c r="AE1647" s="385"/>
      <c r="AF1647" s="385"/>
      <c r="AG1647" s="385"/>
      <c r="AH1647" s="419" t="str">
        <f t="shared" si="674"/>
        <v xml:space="preserve">  </v>
      </c>
      <c r="AI1647" s="420">
        <f t="shared" si="675"/>
        <v>665</v>
      </c>
      <c r="AJ1647" s="420"/>
      <c r="AK1647" s="385">
        <v>1075</v>
      </c>
      <c r="AL1647" s="420">
        <f t="shared" si="676"/>
        <v>665</v>
      </c>
      <c r="AM1647" s="630" t="s">
        <v>4164</v>
      </c>
      <c r="AN1647" s="607">
        <v>45078</v>
      </c>
    </row>
    <row r="1648" spans="1:40" ht="22.8">
      <c r="A1648" s="384">
        <v>16</v>
      </c>
      <c r="B1648" s="385">
        <v>3706</v>
      </c>
      <c r="C1648" s="385" t="s">
        <v>1</v>
      </c>
      <c r="D1648" s="386" t="s">
        <v>2909</v>
      </c>
      <c r="E1648" s="387">
        <v>45100</v>
      </c>
      <c r="F1648" s="385" t="s">
        <v>38</v>
      </c>
      <c r="G1648" s="385">
        <v>1095</v>
      </c>
      <c r="H1648" s="388">
        <v>18744.2</v>
      </c>
      <c r="I1648" s="389">
        <v>45110</v>
      </c>
      <c r="J1648" s="399">
        <v>6288</v>
      </c>
      <c r="K1648" s="628">
        <v>10471627297</v>
      </c>
      <c r="L1648" s="386" t="s">
        <v>3952</v>
      </c>
      <c r="M1648" s="216"/>
      <c r="N1648" s="386" t="s">
        <v>3964</v>
      </c>
      <c r="O1648" s="385" t="s">
        <v>68</v>
      </c>
      <c r="P1648" s="385">
        <v>16</v>
      </c>
      <c r="Q1648" s="385">
        <v>65.8</v>
      </c>
      <c r="R1648" s="420">
        <f t="shared" si="671"/>
        <v>1052.8</v>
      </c>
      <c r="S1648" s="385" t="s">
        <v>1915</v>
      </c>
      <c r="T1648" s="385"/>
      <c r="U1648" s="419">
        <f t="shared" si="672"/>
        <v>1052.8</v>
      </c>
      <c r="V1648" s="419" t="str">
        <f t="shared" si="673"/>
        <v xml:space="preserve">  </v>
      </c>
      <c r="W1648" s="419"/>
      <c r="X1648" s="419"/>
      <c r="Y1648" s="419"/>
      <c r="Z1648" s="385"/>
      <c r="AA1648" s="385"/>
      <c r="AB1648" s="385"/>
      <c r="AC1648" s="385"/>
      <c r="AD1648" s="385"/>
      <c r="AE1648" s="385"/>
      <c r="AF1648" s="385"/>
      <c r="AG1648" s="385"/>
      <c r="AH1648" s="419" t="str">
        <f t="shared" si="674"/>
        <v xml:space="preserve">  </v>
      </c>
      <c r="AI1648" s="420">
        <f t="shared" si="675"/>
        <v>1052.8</v>
      </c>
      <c r="AJ1648" s="420"/>
      <c r="AK1648" s="385">
        <v>1075</v>
      </c>
      <c r="AL1648" s="420">
        <f t="shared" si="676"/>
        <v>1052.8</v>
      </c>
      <c r="AM1648" s="630" t="s">
        <v>4164</v>
      </c>
      <c r="AN1648" s="607">
        <v>45078</v>
      </c>
    </row>
    <row r="1649" spans="1:40" ht="22.8">
      <c r="A1649" s="384">
        <v>17</v>
      </c>
      <c r="B1649" s="385">
        <v>3706</v>
      </c>
      <c r="C1649" s="385" t="s">
        <v>1</v>
      </c>
      <c r="D1649" s="386" t="s">
        <v>2909</v>
      </c>
      <c r="E1649" s="387">
        <v>45100</v>
      </c>
      <c r="F1649" s="385" t="s">
        <v>38</v>
      </c>
      <c r="G1649" s="385">
        <v>1095</v>
      </c>
      <c r="H1649" s="388">
        <v>18744.2</v>
      </c>
      <c r="I1649" s="389">
        <v>45110</v>
      </c>
      <c r="J1649" s="399">
        <v>6288</v>
      </c>
      <c r="K1649" s="628">
        <v>10471627297</v>
      </c>
      <c r="L1649" s="386" t="s">
        <v>3952</v>
      </c>
      <c r="M1649" s="216"/>
      <c r="N1649" s="386" t="s">
        <v>3965</v>
      </c>
      <c r="O1649" s="385" t="s">
        <v>1894</v>
      </c>
      <c r="P1649" s="385">
        <v>150</v>
      </c>
      <c r="Q1649" s="385">
        <v>21.5</v>
      </c>
      <c r="R1649" s="420">
        <f t="shared" si="671"/>
        <v>3225</v>
      </c>
      <c r="S1649" s="385" t="s">
        <v>1915</v>
      </c>
      <c r="T1649" s="385"/>
      <c r="U1649" s="419">
        <f t="shared" si="672"/>
        <v>3225</v>
      </c>
      <c r="V1649" s="419" t="str">
        <f t="shared" si="673"/>
        <v xml:space="preserve">  </v>
      </c>
      <c r="W1649" s="419"/>
      <c r="X1649" s="419"/>
      <c r="Y1649" s="419"/>
      <c r="Z1649" s="385"/>
      <c r="AA1649" s="385"/>
      <c r="AB1649" s="385"/>
      <c r="AC1649" s="385"/>
      <c r="AD1649" s="385"/>
      <c r="AE1649" s="385"/>
      <c r="AF1649" s="385"/>
      <c r="AG1649" s="385"/>
      <c r="AH1649" s="419" t="str">
        <f t="shared" si="674"/>
        <v xml:space="preserve">  </v>
      </c>
      <c r="AI1649" s="420">
        <f t="shared" si="675"/>
        <v>3225</v>
      </c>
      <c r="AJ1649" s="420"/>
      <c r="AK1649" s="385">
        <v>1075</v>
      </c>
      <c r="AL1649" s="420">
        <f t="shared" si="676"/>
        <v>3225</v>
      </c>
      <c r="AM1649" s="630" t="s">
        <v>4164</v>
      </c>
      <c r="AN1649" s="607">
        <v>45078</v>
      </c>
    </row>
    <row r="1650" spans="1:40" ht="22.8">
      <c r="A1650" s="384">
        <v>18</v>
      </c>
      <c r="B1650" s="385">
        <v>3542</v>
      </c>
      <c r="C1650" s="385" t="s">
        <v>1</v>
      </c>
      <c r="D1650" s="386" t="s">
        <v>2909</v>
      </c>
      <c r="E1650" s="387">
        <v>45096</v>
      </c>
      <c r="F1650" s="385" t="s">
        <v>38</v>
      </c>
      <c r="G1650" s="385">
        <v>1050</v>
      </c>
      <c r="H1650" s="388">
        <v>23348.83</v>
      </c>
      <c r="I1650" s="389">
        <v>45105</v>
      </c>
      <c r="J1650" s="398">
        <v>6040</v>
      </c>
      <c r="K1650" s="628">
        <v>20609314797</v>
      </c>
      <c r="L1650" s="386" t="s">
        <v>3966</v>
      </c>
      <c r="M1650" s="216"/>
      <c r="N1650" s="386" t="s">
        <v>3967</v>
      </c>
      <c r="O1650" s="385" t="s">
        <v>68</v>
      </c>
      <c r="P1650" s="385">
        <v>6053</v>
      </c>
      <c r="Q1650" s="385">
        <v>2.4500000000000002</v>
      </c>
      <c r="R1650" s="420">
        <f t="shared" si="671"/>
        <v>14829.85</v>
      </c>
      <c r="S1650" s="385" t="s">
        <v>1915</v>
      </c>
      <c r="T1650" s="385"/>
      <c r="U1650" s="419">
        <f t="shared" si="672"/>
        <v>14829.85</v>
      </c>
      <c r="V1650" s="419" t="str">
        <f t="shared" si="673"/>
        <v xml:space="preserve">  </v>
      </c>
      <c r="W1650" s="419"/>
      <c r="X1650" s="419"/>
      <c r="Y1650" s="419"/>
      <c r="Z1650" s="385"/>
      <c r="AA1650" s="385"/>
      <c r="AB1650" s="385"/>
      <c r="AC1650" s="385"/>
      <c r="AD1650" s="385"/>
      <c r="AE1650" s="385"/>
      <c r="AF1650" s="385"/>
      <c r="AG1650" s="385"/>
      <c r="AH1650" s="419" t="str">
        <f t="shared" si="674"/>
        <v xml:space="preserve">  </v>
      </c>
      <c r="AI1650" s="420">
        <f t="shared" si="675"/>
        <v>14829.85</v>
      </c>
      <c r="AJ1650" s="420"/>
      <c r="AK1650" s="385">
        <v>1061</v>
      </c>
      <c r="AL1650" s="420">
        <f t="shared" si="676"/>
        <v>14829.85</v>
      </c>
      <c r="AM1650" s="630" t="s">
        <v>4164</v>
      </c>
      <c r="AN1650" s="607">
        <v>45078</v>
      </c>
    </row>
    <row r="1651" spans="1:40" ht="22.8">
      <c r="A1651" s="384">
        <v>19</v>
      </c>
      <c r="B1651" s="385">
        <v>3542</v>
      </c>
      <c r="C1651" s="385" t="s">
        <v>1</v>
      </c>
      <c r="D1651" s="386" t="s">
        <v>2909</v>
      </c>
      <c r="E1651" s="387">
        <v>45096</v>
      </c>
      <c r="F1651" s="385" t="s">
        <v>38</v>
      </c>
      <c r="G1651" s="385">
        <v>1050</v>
      </c>
      <c r="H1651" s="388">
        <v>23348.83</v>
      </c>
      <c r="I1651" s="389">
        <v>45105</v>
      </c>
      <c r="J1651" s="398">
        <v>6040</v>
      </c>
      <c r="K1651" s="628">
        <v>20609314797</v>
      </c>
      <c r="L1651" s="386" t="s">
        <v>3966</v>
      </c>
      <c r="M1651" s="216"/>
      <c r="N1651" s="386" t="s">
        <v>3968</v>
      </c>
      <c r="O1651" s="385" t="s">
        <v>68</v>
      </c>
      <c r="P1651" s="385">
        <v>3463</v>
      </c>
      <c r="Q1651" s="385">
        <v>2.46</v>
      </c>
      <c r="R1651" s="420">
        <f t="shared" si="671"/>
        <v>8518.98</v>
      </c>
      <c r="S1651" s="385" t="s">
        <v>1915</v>
      </c>
      <c r="T1651" s="385"/>
      <c r="U1651" s="419">
        <f t="shared" si="672"/>
        <v>8518.98</v>
      </c>
      <c r="V1651" s="419" t="str">
        <f t="shared" si="673"/>
        <v xml:space="preserve">  </v>
      </c>
      <c r="W1651" s="419"/>
      <c r="X1651" s="419"/>
      <c r="Y1651" s="419"/>
      <c r="Z1651" s="385"/>
      <c r="AA1651" s="385"/>
      <c r="AB1651" s="385"/>
      <c r="AC1651" s="385"/>
      <c r="AD1651" s="385"/>
      <c r="AE1651" s="385"/>
      <c r="AF1651" s="385"/>
      <c r="AG1651" s="385"/>
      <c r="AH1651" s="419" t="str">
        <f t="shared" si="674"/>
        <v xml:space="preserve">  </v>
      </c>
      <c r="AI1651" s="420">
        <f t="shared" si="675"/>
        <v>8518.98</v>
      </c>
      <c r="AJ1651" s="420"/>
      <c r="AK1651" s="385">
        <v>1061</v>
      </c>
      <c r="AL1651" s="420">
        <f t="shared" si="676"/>
        <v>8518.98</v>
      </c>
      <c r="AM1651" s="630" t="s">
        <v>4164</v>
      </c>
      <c r="AN1651" s="607">
        <v>45078</v>
      </c>
    </row>
    <row r="1652" spans="1:40" ht="40.799999999999997">
      <c r="A1652" s="384">
        <v>20</v>
      </c>
      <c r="B1652" s="385">
        <v>3534</v>
      </c>
      <c r="C1652" s="385" t="s">
        <v>1</v>
      </c>
      <c r="D1652" s="386" t="s">
        <v>2909</v>
      </c>
      <c r="E1652" s="387">
        <v>45096</v>
      </c>
      <c r="F1652" s="385" t="s">
        <v>38</v>
      </c>
      <c r="G1652" s="385">
        <v>1045</v>
      </c>
      <c r="H1652" s="388">
        <v>14570</v>
      </c>
      <c r="I1652" s="389">
        <v>45110</v>
      </c>
      <c r="J1652" s="398">
        <v>6275</v>
      </c>
      <c r="K1652" s="628">
        <v>20490297643</v>
      </c>
      <c r="L1652" s="386" t="s">
        <v>3969</v>
      </c>
      <c r="M1652" s="216"/>
      <c r="N1652" s="386" t="s">
        <v>3970</v>
      </c>
      <c r="O1652" s="385" t="s">
        <v>86</v>
      </c>
      <c r="P1652" s="385">
        <v>60</v>
      </c>
      <c r="Q1652" s="385">
        <v>239</v>
      </c>
      <c r="R1652" s="420">
        <f t="shared" si="671"/>
        <v>14340</v>
      </c>
      <c r="S1652" s="385" t="s">
        <v>1915</v>
      </c>
      <c r="T1652" s="385"/>
      <c r="U1652" s="419">
        <f t="shared" si="672"/>
        <v>14340</v>
      </c>
      <c r="V1652" s="419" t="str">
        <f t="shared" ref="U1652:V1819" si="677">IF($S1652=V$15,$R1652,"  ")</f>
        <v xml:space="preserve">  </v>
      </c>
      <c r="W1652" s="419"/>
      <c r="X1652" s="419"/>
      <c r="Y1652" s="419"/>
      <c r="Z1652" s="385"/>
      <c r="AA1652" s="385"/>
      <c r="AB1652" s="385"/>
      <c r="AC1652" s="385"/>
      <c r="AD1652" s="385"/>
      <c r="AE1652" s="385"/>
      <c r="AF1652" s="385"/>
      <c r="AG1652" s="385"/>
      <c r="AH1652" s="419" t="str">
        <f t="shared" si="674"/>
        <v xml:space="preserve">  </v>
      </c>
      <c r="AI1652" s="420">
        <f t="shared" si="675"/>
        <v>14340</v>
      </c>
      <c r="AJ1652" s="420"/>
      <c r="AK1652" s="385">
        <v>1059</v>
      </c>
      <c r="AL1652" s="420">
        <f t="shared" si="676"/>
        <v>14340</v>
      </c>
      <c r="AM1652" s="630" t="s">
        <v>4164</v>
      </c>
      <c r="AN1652" s="607">
        <v>45078</v>
      </c>
    </row>
    <row r="1653" spans="1:40" ht="40.799999999999997">
      <c r="A1653" s="384">
        <v>21</v>
      </c>
      <c r="B1653" s="385">
        <v>3534</v>
      </c>
      <c r="C1653" s="385" t="s">
        <v>1</v>
      </c>
      <c r="D1653" s="386" t="s">
        <v>2909</v>
      </c>
      <c r="E1653" s="387">
        <v>45096</v>
      </c>
      <c r="F1653" s="385" t="s">
        <v>38</v>
      </c>
      <c r="G1653" s="385">
        <v>1045</v>
      </c>
      <c r="H1653" s="388">
        <v>14570</v>
      </c>
      <c r="I1653" s="389">
        <v>45110</v>
      </c>
      <c r="J1653" s="398">
        <v>6275</v>
      </c>
      <c r="K1653" s="628">
        <v>20490297643</v>
      </c>
      <c r="L1653" s="386" t="s">
        <v>3969</v>
      </c>
      <c r="M1653" s="216"/>
      <c r="N1653" s="386" t="s">
        <v>3971</v>
      </c>
      <c r="O1653" s="385" t="s">
        <v>86</v>
      </c>
      <c r="P1653" s="385">
        <v>2</v>
      </c>
      <c r="Q1653" s="385">
        <v>7</v>
      </c>
      <c r="R1653" s="420">
        <f t="shared" si="671"/>
        <v>14</v>
      </c>
      <c r="S1653" s="385" t="s">
        <v>1915</v>
      </c>
      <c r="T1653" s="385"/>
      <c r="U1653" s="419">
        <f t="shared" si="672"/>
        <v>14</v>
      </c>
      <c r="V1653" s="419" t="str">
        <f t="shared" si="677"/>
        <v xml:space="preserve">  </v>
      </c>
      <c r="W1653" s="419"/>
      <c r="X1653" s="419"/>
      <c r="Y1653" s="419"/>
      <c r="Z1653" s="385"/>
      <c r="AA1653" s="385"/>
      <c r="AB1653" s="385"/>
      <c r="AC1653" s="385"/>
      <c r="AD1653" s="385"/>
      <c r="AE1653" s="385"/>
      <c r="AF1653" s="385"/>
      <c r="AG1653" s="385"/>
      <c r="AH1653" s="419" t="str">
        <f t="shared" si="674"/>
        <v xml:space="preserve">  </v>
      </c>
      <c r="AI1653" s="420">
        <f t="shared" si="675"/>
        <v>14</v>
      </c>
      <c r="AJ1653" s="420"/>
      <c r="AK1653" s="385">
        <v>1059</v>
      </c>
      <c r="AL1653" s="420">
        <f t="shared" si="676"/>
        <v>14</v>
      </c>
      <c r="AM1653" s="630" t="s">
        <v>4164</v>
      </c>
      <c r="AN1653" s="607">
        <v>45078</v>
      </c>
    </row>
    <row r="1654" spans="1:40" ht="22.8">
      <c r="A1654" s="384">
        <v>22</v>
      </c>
      <c r="B1654" s="385">
        <v>3534</v>
      </c>
      <c r="C1654" s="385" t="s">
        <v>1</v>
      </c>
      <c r="D1654" s="386" t="s">
        <v>2909</v>
      </c>
      <c r="E1654" s="387">
        <v>45096</v>
      </c>
      <c r="F1654" s="385" t="s">
        <v>38</v>
      </c>
      <c r="G1654" s="385">
        <v>1045</v>
      </c>
      <c r="H1654" s="388">
        <v>14570</v>
      </c>
      <c r="I1654" s="389">
        <v>45110</v>
      </c>
      <c r="J1654" s="398">
        <v>6275</v>
      </c>
      <c r="K1654" s="628">
        <v>20490297643</v>
      </c>
      <c r="L1654" s="386" t="s">
        <v>3969</v>
      </c>
      <c r="M1654" s="216"/>
      <c r="N1654" s="386" t="s">
        <v>3972</v>
      </c>
      <c r="O1654" s="385" t="s">
        <v>68</v>
      </c>
      <c r="P1654" s="385">
        <v>18</v>
      </c>
      <c r="Q1654" s="385">
        <v>12</v>
      </c>
      <c r="R1654" s="420">
        <f t="shared" si="671"/>
        <v>216</v>
      </c>
      <c r="S1654" s="385" t="s">
        <v>1915</v>
      </c>
      <c r="T1654" s="385"/>
      <c r="U1654" s="419">
        <f t="shared" si="672"/>
        <v>216</v>
      </c>
      <c r="V1654" s="419" t="str">
        <f t="shared" si="677"/>
        <v xml:space="preserve">  </v>
      </c>
      <c r="W1654" s="419"/>
      <c r="X1654" s="419"/>
      <c r="Y1654" s="419"/>
      <c r="Z1654" s="385"/>
      <c r="AA1654" s="385"/>
      <c r="AB1654" s="385"/>
      <c r="AC1654" s="385"/>
      <c r="AD1654" s="385"/>
      <c r="AE1654" s="385"/>
      <c r="AF1654" s="385"/>
      <c r="AG1654" s="385"/>
      <c r="AH1654" s="419" t="str">
        <f t="shared" si="674"/>
        <v xml:space="preserve">  </v>
      </c>
      <c r="AI1654" s="420">
        <f t="shared" si="675"/>
        <v>216</v>
      </c>
      <c r="AJ1654" s="420"/>
      <c r="AK1654" s="385">
        <v>1059</v>
      </c>
      <c r="AL1654" s="420">
        <f t="shared" si="676"/>
        <v>216</v>
      </c>
      <c r="AM1654" s="630" t="s">
        <v>4164</v>
      </c>
      <c r="AN1654" s="607">
        <v>45078</v>
      </c>
    </row>
    <row r="1655" spans="1:40" ht="40.799999999999997">
      <c r="A1655" s="384">
        <v>23</v>
      </c>
      <c r="B1655" s="385">
        <v>3401</v>
      </c>
      <c r="C1655" s="385" t="s">
        <v>1</v>
      </c>
      <c r="D1655" s="386" t="s">
        <v>2909</v>
      </c>
      <c r="E1655" s="387">
        <v>45089</v>
      </c>
      <c r="F1655" s="385" t="s">
        <v>38</v>
      </c>
      <c r="G1655" s="385">
        <v>991</v>
      </c>
      <c r="H1655" s="385">
        <v>5796.7</v>
      </c>
      <c r="I1655" s="389">
        <v>45107</v>
      </c>
      <c r="J1655" s="398">
        <v>6224</v>
      </c>
      <c r="K1655" s="386">
        <v>10431871942</v>
      </c>
      <c r="L1655" s="386" t="s">
        <v>90</v>
      </c>
      <c r="M1655" s="216"/>
      <c r="N1655" s="386" t="s">
        <v>3973</v>
      </c>
      <c r="O1655" s="385" t="s">
        <v>68</v>
      </c>
      <c r="P1655" s="385">
        <v>145</v>
      </c>
      <c r="Q1655" s="385">
        <v>31.98</v>
      </c>
      <c r="R1655" s="420">
        <f t="shared" si="671"/>
        <v>4637.1000000000004</v>
      </c>
      <c r="S1655" s="385" t="s">
        <v>1915</v>
      </c>
      <c r="T1655" s="385"/>
      <c r="U1655" s="419">
        <f t="shared" si="672"/>
        <v>4637.1000000000004</v>
      </c>
      <c r="V1655" s="419" t="str">
        <f t="shared" si="677"/>
        <v xml:space="preserve">  </v>
      </c>
      <c r="W1655" s="419"/>
      <c r="X1655" s="419"/>
      <c r="Y1655" s="419"/>
      <c r="Z1655" s="385"/>
      <c r="AA1655" s="385"/>
      <c r="AB1655" s="385"/>
      <c r="AC1655" s="385"/>
      <c r="AD1655" s="385"/>
      <c r="AE1655" s="385"/>
      <c r="AF1655" s="385"/>
      <c r="AG1655" s="385"/>
      <c r="AH1655" s="419" t="str">
        <f t="shared" si="674"/>
        <v xml:space="preserve">  </v>
      </c>
      <c r="AI1655" s="420">
        <f t="shared" si="675"/>
        <v>4637.1000000000004</v>
      </c>
      <c r="AJ1655" s="420"/>
      <c r="AK1655" s="385">
        <v>1045</v>
      </c>
      <c r="AL1655" s="420">
        <f t="shared" si="676"/>
        <v>4637.1000000000004</v>
      </c>
      <c r="AM1655" s="630" t="s">
        <v>4164</v>
      </c>
      <c r="AN1655" s="607">
        <v>45078</v>
      </c>
    </row>
    <row r="1656" spans="1:40" ht="20.399999999999999">
      <c r="A1656" s="384">
        <v>24</v>
      </c>
      <c r="B1656" s="385">
        <v>3401</v>
      </c>
      <c r="C1656" s="385" t="s">
        <v>1</v>
      </c>
      <c r="D1656" s="386" t="s">
        <v>2909</v>
      </c>
      <c r="E1656" s="387">
        <v>45089</v>
      </c>
      <c r="F1656" s="385" t="s">
        <v>38</v>
      </c>
      <c r="G1656" s="385">
        <v>991</v>
      </c>
      <c r="H1656" s="385">
        <v>5796.7</v>
      </c>
      <c r="I1656" s="389">
        <v>45107</v>
      </c>
      <c r="J1656" s="398">
        <v>6224</v>
      </c>
      <c r="K1656" s="386">
        <v>10431871942</v>
      </c>
      <c r="L1656" s="386" t="s">
        <v>90</v>
      </c>
      <c r="M1656" s="216"/>
      <c r="N1656" s="386" t="s">
        <v>3974</v>
      </c>
      <c r="O1656" s="385" t="s">
        <v>68</v>
      </c>
      <c r="P1656" s="385">
        <v>20</v>
      </c>
      <c r="Q1656" s="385">
        <v>57.98</v>
      </c>
      <c r="R1656" s="420">
        <f t="shared" si="671"/>
        <v>1159.5999999999999</v>
      </c>
      <c r="S1656" s="385" t="s">
        <v>1915</v>
      </c>
      <c r="T1656" s="385"/>
      <c r="U1656" s="419">
        <f t="shared" si="672"/>
        <v>1159.5999999999999</v>
      </c>
      <c r="V1656" s="419" t="str">
        <f t="shared" si="677"/>
        <v xml:space="preserve">  </v>
      </c>
      <c r="W1656" s="419"/>
      <c r="X1656" s="419"/>
      <c r="Y1656" s="419"/>
      <c r="Z1656" s="385"/>
      <c r="AA1656" s="385"/>
      <c r="AB1656" s="385"/>
      <c r="AC1656" s="385"/>
      <c r="AD1656" s="385"/>
      <c r="AE1656" s="385"/>
      <c r="AF1656" s="385"/>
      <c r="AG1656" s="385"/>
      <c r="AH1656" s="419" t="str">
        <f t="shared" si="674"/>
        <v xml:space="preserve">  </v>
      </c>
      <c r="AI1656" s="420">
        <f t="shared" si="675"/>
        <v>1159.5999999999999</v>
      </c>
      <c r="AJ1656" s="420"/>
      <c r="AK1656" s="385">
        <v>1045</v>
      </c>
      <c r="AL1656" s="420">
        <f t="shared" si="676"/>
        <v>1159.5999999999999</v>
      </c>
      <c r="AM1656" s="630" t="s">
        <v>4164</v>
      </c>
      <c r="AN1656" s="607">
        <v>45078</v>
      </c>
    </row>
    <row r="1657" spans="1:40" ht="20.399999999999999">
      <c r="A1657" s="384">
        <v>25</v>
      </c>
      <c r="B1657" s="385">
        <v>3345</v>
      </c>
      <c r="C1657" s="385" t="s">
        <v>1</v>
      </c>
      <c r="D1657" s="386" t="s">
        <v>2909</v>
      </c>
      <c r="E1657" s="387">
        <v>45086</v>
      </c>
      <c r="F1657" s="385" t="s">
        <v>38</v>
      </c>
      <c r="G1657" s="385">
        <v>972</v>
      </c>
      <c r="H1657" s="385">
        <v>16454.25</v>
      </c>
      <c r="I1657" s="389">
        <v>45104</v>
      </c>
      <c r="J1657" s="398">
        <v>5913</v>
      </c>
      <c r="K1657" s="386">
        <v>10762880691</v>
      </c>
      <c r="L1657" s="386" t="s">
        <v>3975</v>
      </c>
      <c r="M1657" s="216"/>
      <c r="N1657" s="386" t="s">
        <v>3976</v>
      </c>
      <c r="O1657" s="385" t="s">
        <v>68</v>
      </c>
      <c r="P1657" s="385">
        <v>350</v>
      </c>
      <c r="Q1657" s="385">
        <v>8</v>
      </c>
      <c r="R1657" s="420">
        <f t="shared" si="671"/>
        <v>2800</v>
      </c>
      <c r="S1657" s="385" t="s">
        <v>1915</v>
      </c>
      <c r="T1657" s="385"/>
      <c r="U1657" s="419">
        <f t="shared" si="672"/>
        <v>2800</v>
      </c>
      <c r="V1657" s="419" t="str">
        <f t="shared" si="677"/>
        <v xml:space="preserve">  </v>
      </c>
      <c r="W1657" s="419"/>
      <c r="X1657" s="419"/>
      <c r="Y1657" s="419"/>
      <c r="Z1657" s="385"/>
      <c r="AA1657" s="385"/>
      <c r="AB1657" s="385"/>
      <c r="AC1657" s="385"/>
      <c r="AD1657" s="385"/>
      <c r="AE1657" s="385"/>
      <c r="AF1657" s="385"/>
      <c r="AG1657" s="385"/>
      <c r="AH1657" s="419" t="str">
        <f t="shared" si="674"/>
        <v xml:space="preserve">  </v>
      </c>
      <c r="AI1657" s="420">
        <f t="shared" si="675"/>
        <v>2800</v>
      </c>
      <c r="AJ1657" s="420"/>
      <c r="AK1657" s="385">
        <v>990</v>
      </c>
      <c r="AL1657" s="420">
        <f t="shared" si="676"/>
        <v>2800</v>
      </c>
      <c r="AM1657" s="630" t="s">
        <v>4164</v>
      </c>
      <c r="AN1657" s="607">
        <v>45078</v>
      </c>
    </row>
    <row r="1658" spans="1:40" ht="20.399999999999999">
      <c r="A1658" s="384">
        <v>26</v>
      </c>
      <c r="B1658" s="385">
        <v>3345</v>
      </c>
      <c r="C1658" s="385" t="s">
        <v>1</v>
      </c>
      <c r="D1658" s="386" t="s">
        <v>2909</v>
      </c>
      <c r="E1658" s="387">
        <v>45086</v>
      </c>
      <c r="F1658" s="385" t="s">
        <v>38</v>
      </c>
      <c r="G1658" s="385">
        <v>972</v>
      </c>
      <c r="H1658" s="385">
        <v>16454.25</v>
      </c>
      <c r="I1658" s="389">
        <v>45104</v>
      </c>
      <c r="J1658" s="398">
        <v>5913</v>
      </c>
      <c r="K1658" s="386">
        <v>10762880691</v>
      </c>
      <c r="L1658" s="386" t="s">
        <v>3975</v>
      </c>
      <c r="M1658" s="216"/>
      <c r="N1658" s="386" t="s">
        <v>3977</v>
      </c>
      <c r="O1658" s="385" t="s">
        <v>68</v>
      </c>
      <c r="P1658" s="385">
        <v>40</v>
      </c>
      <c r="Q1658" s="385">
        <v>3.1</v>
      </c>
      <c r="R1658" s="420">
        <f t="shared" si="671"/>
        <v>124</v>
      </c>
      <c r="S1658" s="385" t="s">
        <v>1915</v>
      </c>
      <c r="T1658" s="385"/>
      <c r="U1658" s="419">
        <f t="shared" si="672"/>
        <v>124</v>
      </c>
      <c r="V1658" s="419" t="str">
        <f t="shared" si="677"/>
        <v xml:space="preserve">  </v>
      </c>
      <c r="W1658" s="419"/>
      <c r="X1658" s="419"/>
      <c r="Y1658" s="419"/>
      <c r="Z1658" s="385"/>
      <c r="AA1658" s="385"/>
      <c r="AB1658" s="385"/>
      <c r="AC1658" s="385"/>
      <c r="AD1658" s="385"/>
      <c r="AE1658" s="385"/>
      <c r="AF1658" s="385"/>
      <c r="AG1658" s="385"/>
      <c r="AH1658" s="419" t="str">
        <f t="shared" si="674"/>
        <v xml:space="preserve">  </v>
      </c>
      <c r="AI1658" s="420">
        <f t="shared" si="675"/>
        <v>124</v>
      </c>
      <c r="AJ1658" s="420"/>
      <c r="AK1658" s="385">
        <v>990</v>
      </c>
      <c r="AL1658" s="420">
        <f t="shared" si="676"/>
        <v>124</v>
      </c>
      <c r="AM1658" s="630" t="s">
        <v>4164</v>
      </c>
      <c r="AN1658" s="607">
        <v>45078</v>
      </c>
    </row>
    <row r="1659" spans="1:40" ht="40.799999999999997">
      <c r="A1659" s="384">
        <v>27</v>
      </c>
      <c r="B1659" s="385">
        <v>3345</v>
      </c>
      <c r="C1659" s="385" t="s">
        <v>1</v>
      </c>
      <c r="D1659" s="386" t="s">
        <v>2909</v>
      </c>
      <c r="E1659" s="387">
        <v>45086</v>
      </c>
      <c r="F1659" s="385" t="s">
        <v>38</v>
      </c>
      <c r="G1659" s="385">
        <v>972</v>
      </c>
      <c r="H1659" s="385">
        <v>16454.25</v>
      </c>
      <c r="I1659" s="389">
        <v>45104</v>
      </c>
      <c r="J1659" s="398">
        <v>5913</v>
      </c>
      <c r="K1659" s="386">
        <v>10762880691</v>
      </c>
      <c r="L1659" s="386" t="s">
        <v>3975</v>
      </c>
      <c r="M1659" s="216"/>
      <c r="N1659" s="386" t="s">
        <v>3978</v>
      </c>
      <c r="O1659" s="385" t="s">
        <v>68</v>
      </c>
      <c r="P1659" s="385">
        <v>70</v>
      </c>
      <c r="Q1659" s="385">
        <v>3.8</v>
      </c>
      <c r="R1659" s="420">
        <f t="shared" si="671"/>
        <v>266</v>
      </c>
      <c r="S1659" s="385" t="s">
        <v>1915</v>
      </c>
      <c r="T1659" s="385"/>
      <c r="U1659" s="419">
        <f t="shared" si="672"/>
        <v>266</v>
      </c>
      <c r="V1659" s="419" t="str">
        <f t="shared" si="677"/>
        <v xml:space="preserve">  </v>
      </c>
      <c r="W1659" s="419"/>
      <c r="X1659" s="419"/>
      <c r="Y1659" s="419"/>
      <c r="Z1659" s="385"/>
      <c r="AA1659" s="385"/>
      <c r="AB1659" s="385"/>
      <c r="AC1659" s="385"/>
      <c r="AD1659" s="385"/>
      <c r="AE1659" s="385"/>
      <c r="AF1659" s="385"/>
      <c r="AG1659" s="385"/>
      <c r="AH1659" s="419" t="str">
        <f t="shared" si="674"/>
        <v xml:space="preserve">  </v>
      </c>
      <c r="AI1659" s="420">
        <f t="shared" si="675"/>
        <v>266</v>
      </c>
      <c r="AJ1659" s="420"/>
      <c r="AK1659" s="385">
        <v>990</v>
      </c>
      <c r="AL1659" s="420">
        <f t="shared" si="676"/>
        <v>266</v>
      </c>
      <c r="AM1659" s="630" t="s">
        <v>4164</v>
      </c>
      <c r="AN1659" s="607">
        <v>45078</v>
      </c>
    </row>
    <row r="1660" spans="1:40" ht="40.799999999999997">
      <c r="A1660" s="384">
        <v>28</v>
      </c>
      <c r="B1660" s="385">
        <v>3345</v>
      </c>
      <c r="C1660" s="385" t="s">
        <v>1</v>
      </c>
      <c r="D1660" s="386" t="s">
        <v>2909</v>
      </c>
      <c r="E1660" s="387">
        <v>45086</v>
      </c>
      <c r="F1660" s="385" t="s">
        <v>38</v>
      </c>
      <c r="G1660" s="385">
        <v>972</v>
      </c>
      <c r="H1660" s="385">
        <v>16454.25</v>
      </c>
      <c r="I1660" s="389">
        <v>45104</v>
      </c>
      <c r="J1660" s="398">
        <v>5913</v>
      </c>
      <c r="K1660" s="386">
        <v>10762880691</v>
      </c>
      <c r="L1660" s="386" t="s">
        <v>3922</v>
      </c>
      <c r="M1660" s="216"/>
      <c r="N1660" s="386" t="s">
        <v>3979</v>
      </c>
      <c r="O1660" s="385" t="s">
        <v>68</v>
      </c>
      <c r="P1660" s="385">
        <v>300</v>
      </c>
      <c r="Q1660" s="385">
        <v>4.9000000000000004</v>
      </c>
      <c r="R1660" s="420">
        <f t="shared" si="671"/>
        <v>1470</v>
      </c>
      <c r="S1660" s="385" t="s">
        <v>1915</v>
      </c>
      <c r="T1660" s="385"/>
      <c r="U1660" s="419">
        <f t="shared" si="672"/>
        <v>1470</v>
      </c>
      <c r="V1660" s="419" t="str">
        <f t="shared" si="677"/>
        <v xml:space="preserve">  </v>
      </c>
      <c r="W1660" s="419"/>
      <c r="X1660" s="419"/>
      <c r="Y1660" s="419"/>
      <c r="Z1660" s="385"/>
      <c r="AA1660" s="419" t="str">
        <f>IF($S1660=AA$15,$R1660,"  ")</f>
        <v xml:space="preserve">  </v>
      </c>
      <c r="AB1660" s="419" t="str">
        <f t="shared" ref="AB1660" si="678">IF($S1660=AB$15,$R1660,"  ")</f>
        <v xml:space="preserve">  </v>
      </c>
      <c r="AC1660" s="385"/>
      <c r="AD1660" s="385"/>
      <c r="AE1660" s="385"/>
      <c r="AF1660" s="419" t="str">
        <f t="shared" ref="AF1660:AG1660" si="679">IF($S1660=AF$15,$R1660,"  ")</f>
        <v xml:space="preserve">  </v>
      </c>
      <c r="AG1660" s="419" t="str">
        <f t="shared" si="679"/>
        <v xml:space="preserve">  </v>
      </c>
      <c r="AH1660" s="419" t="str">
        <f t="shared" si="674"/>
        <v xml:space="preserve">  </v>
      </c>
      <c r="AI1660" s="420">
        <f t="shared" si="675"/>
        <v>1470</v>
      </c>
      <c r="AJ1660" s="420"/>
      <c r="AK1660" s="385">
        <v>990</v>
      </c>
      <c r="AL1660" s="420">
        <f t="shared" si="676"/>
        <v>1470</v>
      </c>
      <c r="AM1660" s="630" t="s">
        <v>4164</v>
      </c>
      <c r="AN1660" s="607">
        <v>45078</v>
      </c>
    </row>
    <row r="1661" spans="1:40" ht="40.799999999999997">
      <c r="A1661" s="384">
        <v>29</v>
      </c>
      <c r="B1661" s="385">
        <v>3345</v>
      </c>
      <c r="C1661" s="385" t="s">
        <v>1</v>
      </c>
      <c r="D1661" s="386" t="s">
        <v>2909</v>
      </c>
      <c r="E1661" s="387">
        <v>45086</v>
      </c>
      <c r="F1661" s="385" t="s">
        <v>38</v>
      </c>
      <c r="G1661" s="385">
        <v>972</v>
      </c>
      <c r="H1661" s="385">
        <v>16454.25</v>
      </c>
      <c r="I1661" s="389">
        <v>45104</v>
      </c>
      <c r="J1661" s="398">
        <v>5913</v>
      </c>
      <c r="K1661" s="386">
        <v>10762880691</v>
      </c>
      <c r="L1661" s="386" t="s">
        <v>3922</v>
      </c>
      <c r="M1661" s="216"/>
      <c r="N1661" s="386" t="s">
        <v>3980</v>
      </c>
      <c r="O1661" s="385" t="s">
        <v>68</v>
      </c>
      <c r="P1661" s="385">
        <v>35</v>
      </c>
      <c r="Q1661" s="385">
        <v>2.6</v>
      </c>
      <c r="R1661" s="420">
        <f t="shared" si="671"/>
        <v>91</v>
      </c>
      <c r="S1661" s="385" t="s">
        <v>1915</v>
      </c>
      <c r="T1661" s="385"/>
      <c r="U1661" s="419">
        <f t="shared" si="672"/>
        <v>91</v>
      </c>
      <c r="V1661" s="419" t="str">
        <f t="shared" si="677"/>
        <v xml:space="preserve">  </v>
      </c>
      <c r="W1661" s="419"/>
      <c r="X1661" s="419"/>
      <c r="Y1661" s="419"/>
      <c r="Z1661" s="385"/>
      <c r="AA1661" s="385"/>
      <c r="AB1661" s="385"/>
      <c r="AC1661" s="385"/>
      <c r="AD1661" s="385"/>
      <c r="AE1661" s="385"/>
      <c r="AF1661" s="385"/>
      <c r="AG1661" s="385"/>
      <c r="AH1661" s="419" t="str">
        <f t="shared" si="674"/>
        <v xml:space="preserve">  </v>
      </c>
      <c r="AI1661" s="420">
        <f t="shared" si="675"/>
        <v>91</v>
      </c>
      <c r="AJ1661" s="420"/>
      <c r="AK1661" s="385">
        <v>990</v>
      </c>
      <c r="AL1661" s="420">
        <f t="shared" si="676"/>
        <v>91</v>
      </c>
      <c r="AM1661" s="630" t="s">
        <v>4164</v>
      </c>
      <c r="AN1661" s="607">
        <v>45078</v>
      </c>
    </row>
    <row r="1662" spans="1:40" ht="20.399999999999999">
      <c r="A1662" s="384">
        <v>30</v>
      </c>
      <c r="B1662" s="385">
        <v>3345</v>
      </c>
      <c r="C1662" s="385" t="s">
        <v>1</v>
      </c>
      <c r="D1662" s="386" t="s">
        <v>2909</v>
      </c>
      <c r="E1662" s="387">
        <v>45086</v>
      </c>
      <c r="F1662" s="385" t="s">
        <v>38</v>
      </c>
      <c r="G1662" s="385">
        <v>972</v>
      </c>
      <c r="H1662" s="385">
        <v>16454.25</v>
      </c>
      <c r="I1662" s="389">
        <v>45104</v>
      </c>
      <c r="J1662" s="398">
        <v>5913</v>
      </c>
      <c r="K1662" s="386">
        <v>10762880691</v>
      </c>
      <c r="L1662" s="386" t="s">
        <v>3922</v>
      </c>
      <c r="M1662" s="216"/>
      <c r="N1662" s="386" t="s">
        <v>3981</v>
      </c>
      <c r="O1662" s="385" t="s">
        <v>68</v>
      </c>
      <c r="P1662" s="385">
        <v>50</v>
      </c>
      <c r="Q1662" s="385">
        <v>3.3</v>
      </c>
      <c r="R1662" s="420">
        <f t="shared" si="671"/>
        <v>165</v>
      </c>
      <c r="S1662" s="385" t="s">
        <v>1915</v>
      </c>
      <c r="T1662" s="385"/>
      <c r="U1662" s="419">
        <f t="shared" si="672"/>
        <v>165</v>
      </c>
      <c r="V1662" s="419" t="str">
        <f t="shared" si="677"/>
        <v xml:space="preserve">  </v>
      </c>
      <c r="W1662" s="419"/>
      <c r="X1662" s="419"/>
      <c r="Y1662" s="419"/>
      <c r="Z1662" s="385"/>
      <c r="AA1662" s="385"/>
      <c r="AB1662" s="385"/>
      <c r="AC1662" s="385"/>
      <c r="AD1662" s="385"/>
      <c r="AE1662" s="385"/>
      <c r="AF1662" s="385"/>
      <c r="AG1662" s="385"/>
      <c r="AH1662" s="419" t="str">
        <f t="shared" si="674"/>
        <v xml:space="preserve">  </v>
      </c>
      <c r="AI1662" s="420">
        <f t="shared" si="675"/>
        <v>165</v>
      </c>
      <c r="AJ1662" s="420"/>
      <c r="AK1662" s="385">
        <v>990</v>
      </c>
      <c r="AL1662" s="420">
        <f t="shared" si="676"/>
        <v>165</v>
      </c>
      <c r="AM1662" s="630" t="s">
        <v>4164</v>
      </c>
      <c r="AN1662" s="607">
        <v>45078</v>
      </c>
    </row>
    <row r="1663" spans="1:40" ht="20.399999999999999">
      <c r="A1663" s="384">
        <v>31</v>
      </c>
      <c r="B1663" s="385">
        <v>3345</v>
      </c>
      <c r="C1663" s="385" t="s">
        <v>1</v>
      </c>
      <c r="D1663" s="386" t="s">
        <v>2909</v>
      </c>
      <c r="E1663" s="387">
        <v>45086</v>
      </c>
      <c r="F1663" s="385" t="s">
        <v>38</v>
      </c>
      <c r="G1663" s="385">
        <v>972</v>
      </c>
      <c r="H1663" s="385">
        <v>16454.25</v>
      </c>
      <c r="I1663" s="389">
        <v>45104</v>
      </c>
      <c r="J1663" s="398">
        <v>5913</v>
      </c>
      <c r="K1663" s="386">
        <v>10762880691</v>
      </c>
      <c r="L1663" s="386" t="s">
        <v>3922</v>
      </c>
      <c r="M1663" s="216"/>
      <c r="N1663" s="386" t="s">
        <v>3982</v>
      </c>
      <c r="O1663" s="385" t="s">
        <v>68</v>
      </c>
      <c r="P1663" s="385">
        <v>50</v>
      </c>
      <c r="Q1663" s="385">
        <v>4.8</v>
      </c>
      <c r="R1663" s="420">
        <f t="shared" si="671"/>
        <v>240</v>
      </c>
      <c r="S1663" s="385" t="s">
        <v>1915</v>
      </c>
      <c r="T1663" s="385"/>
      <c r="U1663" s="419">
        <f t="shared" si="672"/>
        <v>240</v>
      </c>
      <c r="V1663" s="419" t="str">
        <f t="shared" si="677"/>
        <v xml:space="preserve">  </v>
      </c>
      <c r="W1663" s="419"/>
      <c r="X1663" s="419"/>
      <c r="Y1663" s="419"/>
      <c r="Z1663" s="385"/>
      <c r="AA1663" s="385"/>
      <c r="AB1663" s="385"/>
      <c r="AC1663" s="385"/>
      <c r="AD1663" s="385"/>
      <c r="AE1663" s="385"/>
      <c r="AF1663" s="385"/>
      <c r="AG1663" s="385"/>
      <c r="AH1663" s="419" t="str">
        <f t="shared" si="674"/>
        <v xml:space="preserve">  </v>
      </c>
      <c r="AI1663" s="420">
        <f t="shared" si="675"/>
        <v>240</v>
      </c>
      <c r="AJ1663" s="420"/>
      <c r="AK1663" s="385">
        <v>990</v>
      </c>
      <c r="AL1663" s="420">
        <f t="shared" si="676"/>
        <v>240</v>
      </c>
      <c r="AM1663" s="630" t="s">
        <v>4164</v>
      </c>
      <c r="AN1663" s="607">
        <v>45078</v>
      </c>
    </row>
    <row r="1664" spans="1:40" ht="20.399999999999999">
      <c r="A1664" s="384">
        <v>32</v>
      </c>
      <c r="B1664" s="385">
        <v>3345</v>
      </c>
      <c r="C1664" s="385" t="s">
        <v>1</v>
      </c>
      <c r="D1664" s="386" t="s">
        <v>2909</v>
      </c>
      <c r="E1664" s="387">
        <v>45086</v>
      </c>
      <c r="F1664" s="385" t="s">
        <v>38</v>
      </c>
      <c r="G1664" s="385">
        <v>972</v>
      </c>
      <c r="H1664" s="385">
        <v>16454.25</v>
      </c>
      <c r="I1664" s="389">
        <v>45104</v>
      </c>
      <c r="J1664" s="398">
        <v>5913</v>
      </c>
      <c r="K1664" s="386">
        <v>10762880691</v>
      </c>
      <c r="L1664" s="386" t="s">
        <v>3922</v>
      </c>
      <c r="M1664" s="216"/>
      <c r="N1664" s="386" t="s">
        <v>3983</v>
      </c>
      <c r="O1664" s="385" t="s">
        <v>68</v>
      </c>
      <c r="P1664" s="385">
        <v>50</v>
      </c>
      <c r="Q1664" s="385">
        <v>4.7</v>
      </c>
      <c r="R1664" s="420">
        <f t="shared" si="671"/>
        <v>235</v>
      </c>
      <c r="S1664" s="385" t="s">
        <v>1915</v>
      </c>
      <c r="T1664" s="385"/>
      <c r="U1664" s="419">
        <f t="shared" si="672"/>
        <v>235</v>
      </c>
      <c r="V1664" s="419" t="str">
        <f t="shared" si="677"/>
        <v xml:space="preserve">  </v>
      </c>
      <c r="W1664" s="419"/>
      <c r="X1664" s="419"/>
      <c r="Y1664" s="419"/>
      <c r="Z1664" s="385"/>
      <c r="AA1664" s="385"/>
      <c r="AB1664" s="385"/>
      <c r="AC1664" s="385"/>
      <c r="AD1664" s="385"/>
      <c r="AE1664" s="385"/>
      <c r="AF1664" s="385"/>
      <c r="AG1664" s="385"/>
      <c r="AH1664" s="419" t="str">
        <f t="shared" si="674"/>
        <v xml:space="preserve">  </v>
      </c>
      <c r="AI1664" s="420">
        <f t="shared" si="675"/>
        <v>235</v>
      </c>
      <c r="AJ1664" s="420"/>
      <c r="AK1664" s="385">
        <v>990</v>
      </c>
      <c r="AL1664" s="420">
        <f t="shared" si="676"/>
        <v>235</v>
      </c>
      <c r="AM1664" s="630" t="s">
        <v>4164</v>
      </c>
      <c r="AN1664" s="607">
        <v>45078</v>
      </c>
    </row>
    <row r="1665" spans="1:40" ht="75.75" customHeight="1">
      <c r="A1665" s="384">
        <v>33</v>
      </c>
      <c r="B1665" s="385">
        <v>3345</v>
      </c>
      <c r="C1665" s="385" t="s">
        <v>1</v>
      </c>
      <c r="D1665" s="386" t="s">
        <v>2909</v>
      </c>
      <c r="E1665" s="387">
        <v>45086</v>
      </c>
      <c r="F1665" s="385" t="s">
        <v>38</v>
      </c>
      <c r="G1665" s="385">
        <v>972</v>
      </c>
      <c r="H1665" s="385">
        <v>16454.25</v>
      </c>
      <c r="I1665" s="389">
        <v>45104</v>
      </c>
      <c r="J1665" s="398">
        <v>5913</v>
      </c>
      <c r="K1665" s="386">
        <v>10762880691</v>
      </c>
      <c r="L1665" s="386" t="s">
        <v>3922</v>
      </c>
      <c r="M1665" s="216"/>
      <c r="N1665" s="386" t="s">
        <v>3984</v>
      </c>
      <c r="O1665" s="385" t="s">
        <v>68</v>
      </c>
      <c r="P1665" s="385">
        <v>45</v>
      </c>
      <c r="Q1665" s="385">
        <v>3.1</v>
      </c>
      <c r="R1665" s="420">
        <f t="shared" si="671"/>
        <v>139.5</v>
      </c>
      <c r="S1665" s="385" t="s">
        <v>1915</v>
      </c>
      <c r="T1665" s="385"/>
      <c r="U1665" s="419">
        <f t="shared" si="672"/>
        <v>139.5</v>
      </c>
      <c r="V1665" s="419" t="str">
        <f t="shared" si="677"/>
        <v xml:space="preserve">  </v>
      </c>
      <c r="W1665" s="419"/>
      <c r="X1665" s="419"/>
      <c r="Y1665" s="419"/>
      <c r="Z1665" s="385"/>
      <c r="AA1665" s="385"/>
      <c r="AB1665" s="385"/>
      <c r="AC1665" s="385"/>
      <c r="AD1665" s="385"/>
      <c r="AE1665" s="385"/>
      <c r="AF1665" s="385"/>
      <c r="AG1665" s="385"/>
      <c r="AH1665" s="419" t="str">
        <f t="shared" si="674"/>
        <v xml:space="preserve">  </v>
      </c>
      <c r="AI1665" s="420">
        <f t="shared" si="675"/>
        <v>139.5</v>
      </c>
      <c r="AJ1665" s="420"/>
      <c r="AK1665" s="385">
        <v>990</v>
      </c>
      <c r="AL1665" s="420">
        <f t="shared" si="676"/>
        <v>139.5</v>
      </c>
      <c r="AM1665" s="630" t="s">
        <v>4164</v>
      </c>
      <c r="AN1665" s="607">
        <v>45078</v>
      </c>
    </row>
    <row r="1666" spans="1:40" ht="40.799999999999997">
      <c r="A1666" s="384">
        <v>34</v>
      </c>
      <c r="B1666" s="385">
        <v>3345</v>
      </c>
      <c r="C1666" s="385" t="s">
        <v>1</v>
      </c>
      <c r="D1666" s="386" t="s">
        <v>2909</v>
      </c>
      <c r="E1666" s="387">
        <v>45086</v>
      </c>
      <c r="F1666" s="385" t="s">
        <v>38</v>
      </c>
      <c r="G1666" s="385">
        <v>972</v>
      </c>
      <c r="H1666" s="385">
        <v>16454.25</v>
      </c>
      <c r="I1666" s="389">
        <v>45104</v>
      </c>
      <c r="J1666" s="398">
        <v>5913</v>
      </c>
      <c r="K1666" s="386">
        <v>10762880691</v>
      </c>
      <c r="L1666" s="386" t="s">
        <v>3922</v>
      </c>
      <c r="M1666" s="216"/>
      <c r="N1666" s="386" t="s">
        <v>3985</v>
      </c>
      <c r="O1666" s="385" t="s">
        <v>68</v>
      </c>
      <c r="P1666" s="385">
        <v>55</v>
      </c>
      <c r="Q1666" s="385">
        <v>3.1</v>
      </c>
      <c r="R1666" s="420">
        <f t="shared" ref="R1666:R1679" si="680">P1666*Q1666</f>
        <v>170.5</v>
      </c>
      <c r="S1666" s="385" t="s">
        <v>1915</v>
      </c>
      <c r="T1666" s="385"/>
      <c r="U1666" s="419">
        <f t="shared" si="672"/>
        <v>170.5</v>
      </c>
      <c r="V1666" s="419"/>
      <c r="W1666" s="419"/>
      <c r="X1666" s="419"/>
      <c r="Y1666" s="419"/>
      <c r="Z1666" s="385"/>
      <c r="AA1666" s="385"/>
      <c r="AB1666" s="385"/>
      <c r="AC1666" s="385"/>
      <c r="AD1666" s="385"/>
      <c r="AE1666" s="385"/>
      <c r="AF1666" s="385"/>
      <c r="AG1666" s="385"/>
      <c r="AH1666" s="419" t="str">
        <f t="shared" si="674"/>
        <v xml:space="preserve">  </v>
      </c>
      <c r="AI1666" s="420">
        <f t="shared" si="675"/>
        <v>170.5</v>
      </c>
      <c r="AJ1666" s="420"/>
      <c r="AK1666" s="385">
        <v>990</v>
      </c>
      <c r="AL1666" s="420">
        <f t="shared" si="676"/>
        <v>170.5</v>
      </c>
      <c r="AM1666" s="630" t="s">
        <v>4164</v>
      </c>
      <c r="AN1666" s="607">
        <v>45078</v>
      </c>
    </row>
    <row r="1667" spans="1:40" ht="40.799999999999997">
      <c r="A1667" s="384">
        <v>35</v>
      </c>
      <c r="B1667" s="385">
        <v>3345</v>
      </c>
      <c r="C1667" s="385" t="s">
        <v>1</v>
      </c>
      <c r="D1667" s="386" t="s">
        <v>2909</v>
      </c>
      <c r="E1667" s="387">
        <v>45086</v>
      </c>
      <c r="F1667" s="385" t="s">
        <v>38</v>
      </c>
      <c r="G1667" s="385">
        <v>972</v>
      </c>
      <c r="H1667" s="385">
        <v>16454.25</v>
      </c>
      <c r="I1667" s="389">
        <v>45104</v>
      </c>
      <c r="J1667" s="398">
        <v>5913</v>
      </c>
      <c r="K1667" s="386">
        <v>10762880691</v>
      </c>
      <c r="L1667" s="386" t="s">
        <v>3922</v>
      </c>
      <c r="M1667" s="216"/>
      <c r="N1667" s="386" t="s">
        <v>3986</v>
      </c>
      <c r="O1667" s="385" t="s">
        <v>68</v>
      </c>
      <c r="P1667" s="385">
        <v>25</v>
      </c>
      <c r="Q1667" s="385">
        <v>2.95</v>
      </c>
      <c r="R1667" s="420">
        <f t="shared" si="680"/>
        <v>73.75</v>
      </c>
      <c r="S1667" s="385" t="s">
        <v>1915</v>
      </c>
      <c r="T1667" s="385"/>
      <c r="U1667" s="419">
        <f t="shared" si="672"/>
        <v>73.75</v>
      </c>
      <c r="V1667" s="419"/>
      <c r="W1667" s="419"/>
      <c r="X1667" s="419"/>
      <c r="Y1667" s="419"/>
      <c r="Z1667" s="385"/>
      <c r="AA1667" s="385"/>
      <c r="AB1667" s="385"/>
      <c r="AC1667" s="385"/>
      <c r="AD1667" s="385"/>
      <c r="AE1667" s="385"/>
      <c r="AF1667" s="385"/>
      <c r="AG1667" s="385"/>
      <c r="AH1667" s="419"/>
      <c r="AI1667" s="420">
        <f t="shared" si="675"/>
        <v>73.75</v>
      </c>
      <c r="AJ1667" s="420"/>
      <c r="AK1667" s="385">
        <v>990</v>
      </c>
      <c r="AL1667" s="420">
        <f t="shared" si="676"/>
        <v>73.75</v>
      </c>
      <c r="AM1667" s="630" t="s">
        <v>4164</v>
      </c>
      <c r="AN1667" s="607">
        <v>45078</v>
      </c>
    </row>
    <row r="1668" spans="1:40" ht="40.799999999999997">
      <c r="A1668" s="384">
        <v>36</v>
      </c>
      <c r="B1668" s="385">
        <v>3345</v>
      </c>
      <c r="C1668" s="385" t="s">
        <v>1</v>
      </c>
      <c r="D1668" s="386" t="s">
        <v>2909</v>
      </c>
      <c r="E1668" s="387">
        <v>45086</v>
      </c>
      <c r="F1668" s="385" t="s">
        <v>38</v>
      </c>
      <c r="G1668" s="385">
        <v>972</v>
      </c>
      <c r="H1668" s="385">
        <v>16454.25</v>
      </c>
      <c r="I1668" s="389">
        <v>45104</v>
      </c>
      <c r="J1668" s="398">
        <v>5913</v>
      </c>
      <c r="K1668" s="386">
        <v>10762880691</v>
      </c>
      <c r="L1668" s="386" t="s">
        <v>3922</v>
      </c>
      <c r="M1668" s="216"/>
      <c r="N1668" s="386" t="s">
        <v>3987</v>
      </c>
      <c r="O1668" s="385" t="s">
        <v>68</v>
      </c>
      <c r="P1668" s="385">
        <v>135</v>
      </c>
      <c r="Q1668" s="385">
        <v>3.4</v>
      </c>
      <c r="R1668" s="420">
        <f t="shared" si="680"/>
        <v>459</v>
      </c>
      <c r="S1668" s="385" t="s">
        <v>1915</v>
      </c>
      <c r="T1668" s="385"/>
      <c r="U1668" s="419">
        <f t="shared" si="672"/>
        <v>459</v>
      </c>
      <c r="V1668" s="419"/>
      <c r="W1668" s="419"/>
      <c r="X1668" s="419"/>
      <c r="Y1668" s="419"/>
      <c r="Z1668" s="385"/>
      <c r="AA1668" s="385"/>
      <c r="AB1668" s="385"/>
      <c r="AC1668" s="385"/>
      <c r="AD1668" s="385"/>
      <c r="AE1668" s="385"/>
      <c r="AF1668" s="385"/>
      <c r="AG1668" s="385"/>
      <c r="AH1668" s="419"/>
      <c r="AI1668" s="420">
        <f t="shared" si="675"/>
        <v>459</v>
      </c>
      <c r="AJ1668" s="420"/>
      <c r="AK1668" s="385">
        <v>990</v>
      </c>
      <c r="AL1668" s="420">
        <f t="shared" si="676"/>
        <v>459</v>
      </c>
      <c r="AM1668" s="630" t="s">
        <v>4164</v>
      </c>
      <c r="AN1668" s="607">
        <v>45078</v>
      </c>
    </row>
    <row r="1669" spans="1:40" ht="40.799999999999997">
      <c r="A1669" s="384">
        <v>37</v>
      </c>
      <c r="B1669" s="385">
        <v>3345</v>
      </c>
      <c r="C1669" s="385" t="s">
        <v>1</v>
      </c>
      <c r="D1669" s="386" t="s">
        <v>2909</v>
      </c>
      <c r="E1669" s="387">
        <v>45086</v>
      </c>
      <c r="F1669" s="385" t="s">
        <v>38</v>
      </c>
      <c r="G1669" s="385">
        <v>972</v>
      </c>
      <c r="H1669" s="385">
        <v>16454.25</v>
      </c>
      <c r="I1669" s="389">
        <v>45104</v>
      </c>
      <c r="J1669" s="398">
        <v>5913</v>
      </c>
      <c r="K1669" s="386">
        <v>10762880691</v>
      </c>
      <c r="L1669" s="386" t="s">
        <v>3922</v>
      </c>
      <c r="M1669" s="216"/>
      <c r="N1669" s="386" t="s">
        <v>3988</v>
      </c>
      <c r="O1669" s="385" t="s">
        <v>68</v>
      </c>
      <c r="P1669" s="385">
        <v>505</v>
      </c>
      <c r="Q1669" s="385">
        <v>3.9</v>
      </c>
      <c r="R1669" s="420">
        <f t="shared" si="680"/>
        <v>1969.5</v>
      </c>
      <c r="S1669" s="385" t="s">
        <v>1915</v>
      </c>
      <c r="T1669" s="385"/>
      <c r="U1669" s="419">
        <f t="shared" si="672"/>
        <v>1969.5</v>
      </c>
      <c r="V1669" s="419"/>
      <c r="W1669" s="419"/>
      <c r="X1669" s="419"/>
      <c r="Y1669" s="419"/>
      <c r="Z1669" s="385"/>
      <c r="AA1669" s="385"/>
      <c r="AB1669" s="385"/>
      <c r="AC1669" s="385"/>
      <c r="AD1669" s="385"/>
      <c r="AE1669" s="385"/>
      <c r="AF1669" s="385"/>
      <c r="AG1669" s="385"/>
      <c r="AH1669" s="419"/>
      <c r="AI1669" s="420">
        <f t="shared" si="675"/>
        <v>1969.5</v>
      </c>
      <c r="AJ1669" s="420"/>
      <c r="AK1669" s="385">
        <v>990</v>
      </c>
      <c r="AL1669" s="420">
        <f t="shared" si="676"/>
        <v>1969.5</v>
      </c>
      <c r="AM1669" s="630" t="s">
        <v>4164</v>
      </c>
      <c r="AN1669" s="607">
        <v>45078</v>
      </c>
    </row>
    <row r="1670" spans="1:40" ht="20.399999999999999">
      <c r="A1670" s="384">
        <v>38</v>
      </c>
      <c r="B1670" s="385">
        <v>3345</v>
      </c>
      <c r="C1670" s="385" t="s">
        <v>1</v>
      </c>
      <c r="D1670" s="386" t="s">
        <v>2909</v>
      </c>
      <c r="E1670" s="387">
        <v>45086</v>
      </c>
      <c r="F1670" s="385" t="s">
        <v>38</v>
      </c>
      <c r="G1670" s="385">
        <v>972</v>
      </c>
      <c r="H1670" s="385">
        <v>16454.25</v>
      </c>
      <c r="I1670" s="389">
        <v>45104</v>
      </c>
      <c r="J1670" s="398">
        <v>5913</v>
      </c>
      <c r="K1670" s="386">
        <v>10762880691</v>
      </c>
      <c r="L1670" s="386" t="s">
        <v>3922</v>
      </c>
      <c r="M1670" s="216"/>
      <c r="N1670" s="386" t="s">
        <v>3989</v>
      </c>
      <c r="O1670" s="385" t="s">
        <v>68</v>
      </c>
      <c r="P1670" s="385">
        <v>365</v>
      </c>
      <c r="Q1670" s="385">
        <v>7.4</v>
      </c>
      <c r="R1670" s="420">
        <f t="shared" si="680"/>
        <v>2701</v>
      </c>
      <c r="S1670" s="385" t="s">
        <v>1915</v>
      </c>
      <c r="T1670" s="385"/>
      <c r="U1670" s="419">
        <f t="shared" si="672"/>
        <v>2701</v>
      </c>
      <c r="V1670" s="419"/>
      <c r="W1670" s="419"/>
      <c r="X1670" s="419"/>
      <c r="Y1670" s="419"/>
      <c r="Z1670" s="385"/>
      <c r="AA1670" s="385"/>
      <c r="AB1670" s="385"/>
      <c r="AC1670" s="385"/>
      <c r="AD1670" s="385"/>
      <c r="AE1670" s="385"/>
      <c r="AF1670" s="385"/>
      <c r="AG1670" s="385"/>
      <c r="AH1670" s="419"/>
      <c r="AI1670" s="420">
        <f t="shared" si="675"/>
        <v>2701</v>
      </c>
      <c r="AJ1670" s="420"/>
      <c r="AK1670" s="385">
        <v>990</v>
      </c>
      <c r="AL1670" s="420">
        <f t="shared" si="676"/>
        <v>2701</v>
      </c>
      <c r="AM1670" s="630" t="s">
        <v>4164</v>
      </c>
      <c r="AN1670" s="607">
        <v>45078</v>
      </c>
    </row>
    <row r="1671" spans="1:40" ht="20.399999999999999">
      <c r="A1671" s="384">
        <v>39</v>
      </c>
      <c r="B1671" s="385">
        <v>3345</v>
      </c>
      <c r="C1671" s="385" t="s">
        <v>1</v>
      </c>
      <c r="D1671" s="386" t="s">
        <v>2909</v>
      </c>
      <c r="E1671" s="387">
        <v>45086</v>
      </c>
      <c r="F1671" s="385" t="s">
        <v>38</v>
      </c>
      <c r="G1671" s="385">
        <v>972</v>
      </c>
      <c r="H1671" s="385">
        <v>16454.25</v>
      </c>
      <c r="I1671" s="389">
        <v>45104</v>
      </c>
      <c r="J1671" s="398">
        <v>5913</v>
      </c>
      <c r="K1671" s="386">
        <v>10762880691</v>
      </c>
      <c r="L1671" s="386" t="s">
        <v>3922</v>
      </c>
      <c r="M1671" s="216"/>
      <c r="N1671" s="386" t="s">
        <v>3989</v>
      </c>
      <c r="O1671" s="385" t="s">
        <v>68</v>
      </c>
      <c r="P1671" s="385">
        <v>65</v>
      </c>
      <c r="Q1671" s="385">
        <v>3.4</v>
      </c>
      <c r="R1671" s="420">
        <f t="shared" si="680"/>
        <v>221</v>
      </c>
      <c r="S1671" s="385" t="s">
        <v>1915</v>
      </c>
      <c r="T1671" s="385"/>
      <c r="U1671" s="419">
        <f t="shared" si="672"/>
        <v>221</v>
      </c>
      <c r="V1671" s="419"/>
      <c r="W1671" s="419"/>
      <c r="X1671" s="419"/>
      <c r="Y1671" s="419"/>
      <c r="Z1671" s="385"/>
      <c r="AA1671" s="385"/>
      <c r="AB1671" s="385"/>
      <c r="AC1671" s="385"/>
      <c r="AD1671" s="385"/>
      <c r="AE1671" s="385"/>
      <c r="AF1671" s="385"/>
      <c r="AG1671" s="385"/>
      <c r="AH1671" s="419"/>
      <c r="AI1671" s="420">
        <f t="shared" si="675"/>
        <v>221</v>
      </c>
      <c r="AJ1671" s="420"/>
      <c r="AK1671" s="385">
        <v>990</v>
      </c>
      <c r="AL1671" s="420">
        <f t="shared" si="676"/>
        <v>221</v>
      </c>
      <c r="AM1671" s="630" t="s">
        <v>4164</v>
      </c>
      <c r="AN1671" s="607">
        <v>45078</v>
      </c>
    </row>
    <row r="1672" spans="1:40" ht="20.399999999999999">
      <c r="A1672" s="384">
        <v>40</v>
      </c>
      <c r="B1672" s="385">
        <v>3345</v>
      </c>
      <c r="C1672" s="385" t="s">
        <v>1</v>
      </c>
      <c r="D1672" s="386" t="s">
        <v>2909</v>
      </c>
      <c r="E1672" s="387">
        <v>45086</v>
      </c>
      <c r="F1672" s="385" t="s">
        <v>38</v>
      </c>
      <c r="G1672" s="385">
        <v>972</v>
      </c>
      <c r="H1672" s="385">
        <v>16454.25</v>
      </c>
      <c r="I1672" s="389">
        <v>45104</v>
      </c>
      <c r="J1672" s="398">
        <v>5913</v>
      </c>
      <c r="K1672" s="386">
        <v>10762880691</v>
      </c>
      <c r="L1672" s="386" t="s">
        <v>3922</v>
      </c>
      <c r="M1672" s="216"/>
      <c r="N1672" s="386" t="s">
        <v>3990</v>
      </c>
      <c r="O1672" s="385" t="s">
        <v>68</v>
      </c>
      <c r="P1672" s="385">
        <v>100</v>
      </c>
      <c r="Q1672" s="385">
        <v>4.58</v>
      </c>
      <c r="R1672" s="420">
        <f t="shared" si="680"/>
        <v>458</v>
      </c>
      <c r="S1672" s="385" t="s">
        <v>1915</v>
      </c>
      <c r="T1672" s="385"/>
      <c r="U1672" s="419">
        <f t="shared" si="672"/>
        <v>458</v>
      </c>
      <c r="V1672" s="419"/>
      <c r="W1672" s="419"/>
      <c r="X1672" s="419"/>
      <c r="Y1672" s="419"/>
      <c r="Z1672" s="385"/>
      <c r="AA1672" s="385"/>
      <c r="AB1672" s="385"/>
      <c r="AC1672" s="385"/>
      <c r="AD1672" s="385"/>
      <c r="AE1672" s="385"/>
      <c r="AF1672" s="385"/>
      <c r="AG1672" s="385"/>
      <c r="AH1672" s="419"/>
      <c r="AI1672" s="420">
        <f t="shared" si="675"/>
        <v>458</v>
      </c>
      <c r="AJ1672" s="420"/>
      <c r="AK1672" s="385">
        <v>990</v>
      </c>
      <c r="AL1672" s="420">
        <f t="shared" si="676"/>
        <v>458</v>
      </c>
      <c r="AM1672" s="630" t="s">
        <v>4164</v>
      </c>
      <c r="AN1672" s="607">
        <v>45078</v>
      </c>
    </row>
    <row r="1673" spans="1:40" ht="20.399999999999999">
      <c r="A1673" s="384">
        <v>41</v>
      </c>
      <c r="B1673" s="385">
        <v>3345</v>
      </c>
      <c r="C1673" s="385" t="s">
        <v>1</v>
      </c>
      <c r="D1673" s="386" t="s">
        <v>2909</v>
      </c>
      <c r="E1673" s="387">
        <v>45086</v>
      </c>
      <c r="F1673" s="385" t="s">
        <v>38</v>
      </c>
      <c r="G1673" s="385">
        <v>972</v>
      </c>
      <c r="H1673" s="385">
        <v>16454.25</v>
      </c>
      <c r="I1673" s="389">
        <v>45104</v>
      </c>
      <c r="J1673" s="398">
        <v>5913</v>
      </c>
      <c r="K1673" s="386">
        <v>10762880691</v>
      </c>
      <c r="L1673" s="386" t="s">
        <v>3922</v>
      </c>
      <c r="M1673" s="216"/>
      <c r="N1673" s="386" t="s">
        <v>3991</v>
      </c>
      <c r="O1673" s="385" t="s">
        <v>65</v>
      </c>
      <c r="P1673" s="385">
        <v>2</v>
      </c>
      <c r="Q1673" s="385">
        <v>6</v>
      </c>
      <c r="R1673" s="420">
        <f t="shared" si="680"/>
        <v>12</v>
      </c>
      <c r="S1673" s="385" t="s">
        <v>1915</v>
      </c>
      <c r="T1673" s="385"/>
      <c r="U1673" s="419">
        <f t="shared" si="672"/>
        <v>12</v>
      </c>
      <c r="V1673" s="419"/>
      <c r="W1673" s="419"/>
      <c r="X1673" s="419"/>
      <c r="Y1673" s="419"/>
      <c r="Z1673" s="385"/>
      <c r="AA1673" s="385"/>
      <c r="AB1673" s="385"/>
      <c r="AC1673" s="385"/>
      <c r="AD1673" s="385"/>
      <c r="AE1673" s="385"/>
      <c r="AF1673" s="385"/>
      <c r="AG1673" s="385"/>
      <c r="AH1673" s="419"/>
      <c r="AI1673" s="420">
        <f t="shared" si="675"/>
        <v>12</v>
      </c>
      <c r="AJ1673" s="420"/>
      <c r="AK1673" s="385">
        <v>990</v>
      </c>
      <c r="AL1673" s="420">
        <f t="shared" si="676"/>
        <v>12</v>
      </c>
      <c r="AM1673" s="630" t="s">
        <v>4164</v>
      </c>
      <c r="AN1673" s="607">
        <v>45078</v>
      </c>
    </row>
    <row r="1674" spans="1:40" ht="20.399999999999999">
      <c r="A1674" s="384">
        <v>42</v>
      </c>
      <c r="B1674" s="385">
        <v>3345</v>
      </c>
      <c r="C1674" s="385" t="s">
        <v>1</v>
      </c>
      <c r="D1674" s="386" t="s">
        <v>2909</v>
      </c>
      <c r="E1674" s="387">
        <v>45086</v>
      </c>
      <c r="F1674" s="385" t="s">
        <v>38</v>
      </c>
      <c r="G1674" s="385">
        <v>972</v>
      </c>
      <c r="H1674" s="385">
        <v>16454.25</v>
      </c>
      <c r="I1674" s="389">
        <v>45104</v>
      </c>
      <c r="J1674" s="398">
        <v>5913</v>
      </c>
      <c r="K1674" s="386">
        <v>10762880691</v>
      </c>
      <c r="L1674" s="386" t="s">
        <v>3922</v>
      </c>
      <c r="M1674" s="216"/>
      <c r="N1674" s="386" t="s">
        <v>3992</v>
      </c>
      <c r="O1674" s="385" t="s">
        <v>65</v>
      </c>
      <c r="P1674" s="385">
        <v>2</v>
      </c>
      <c r="Q1674" s="385">
        <v>9</v>
      </c>
      <c r="R1674" s="420">
        <f t="shared" si="680"/>
        <v>18</v>
      </c>
      <c r="S1674" s="385" t="s">
        <v>1915</v>
      </c>
      <c r="T1674" s="385"/>
      <c r="U1674" s="419">
        <f t="shared" si="672"/>
        <v>18</v>
      </c>
      <c r="V1674" s="419"/>
      <c r="W1674" s="419"/>
      <c r="X1674" s="419"/>
      <c r="Y1674" s="419"/>
      <c r="Z1674" s="385"/>
      <c r="AA1674" s="385"/>
      <c r="AB1674" s="385"/>
      <c r="AC1674" s="385"/>
      <c r="AD1674" s="385"/>
      <c r="AE1674" s="385"/>
      <c r="AF1674" s="385"/>
      <c r="AG1674" s="385"/>
      <c r="AH1674" s="419"/>
      <c r="AI1674" s="420">
        <f t="shared" si="675"/>
        <v>18</v>
      </c>
      <c r="AJ1674" s="420"/>
      <c r="AK1674" s="385">
        <v>990</v>
      </c>
      <c r="AL1674" s="420">
        <f t="shared" si="676"/>
        <v>18</v>
      </c>
      <c r="AM1674" s="630" t="s">
        <v>4164</v>
      </c>
      <c r="AN1674" s="607">
        <v>45078</v>
      </c>
    </row>
    <row r="1675" spans="1:40" ht="20.399999999999999">
      <c r="A1675" s="384">
        <v>43</v>
      </c>
      <c r="B1675" s="385">
        <v>3345</v>
      </c>
      <c r="C1675" s="385" t="s">
        <v>1</v>
      </c>
      <c r="D1675" s="386" t="s">
        <v>2909</v>
      </c>
      <c r="E1675" s="387">
        <v>45086</v>
      </c>
      <c r="F1675" s="385" t="s">
        <v>38</v>
      </c>
      <c r="G1675" s="385">
        <v>972</v>
      </c>
      <c r="H1675" s="385">
        <v>16454.25</v>
      </c>
      <c r="I1675" s="389">
        <v>45104</v>
      </c>
      <c r="J1675" s="398">
        <v>5913</v>
      </c>
      <c r="K1675" s="386">
        <v>10762880691</v>
      </c>
      <c r="L1675" s="386" t="s">
        <v>3922</v>
      </c>
      <c r="M1675" s="216"/>
      <c r="N1675" s="386" t="s">
        <v>3993</v>
      </c>
      <c r="O1675" s="385" t="s">
        <v>68</v>
      </c>
      <c r="P1675" s="385">
        <v>1260</v>
      </c>
      <c r="Q1675" s="385">
        <v>1.1000000000000001</v>
      </c>
      <c r="R1675" s="420">
        <f t="shared" si="680"/>
        <v>1386</v>
      </c>
      <c r="S1675" s="385" t="s">
        <v>1915</v>
      </c>
      <c r="T1675" s="385"/>
      <c r="U1675" s="419">
        <f t="shared" si="672"/>
        <v>1386</v>
      </c>
      <c r="V1675" s="419"/>
      <c r="W1675" s="419"/>
      <c r="X1675" s="419"/>
      <c r="Y1675" s="419"/>
      <c r="Z1675" s="385"/>
      <c r="AA1675" s="385"/>
      <c r="AB1675" s="385"/>
      <c r="AC1675" s="385"/>
      <c r="AD1675" s="385"/>
      <c r="AE1675" s="385"/>
      <c r="AF1675" s="385"/>
      <c r="AG1675" s="385"/>
      <c r="AH1675" s="419"/>
      <c r="AI1675" s="420">
        <f t="shared" si="675"/>
        <v>1386</v>
      </c>
      <c r="AJ1675" s="420"/>
      <c r="AK1675" s="385">
        <v>990</v>
      </c>
      <c r="AL1675" s="420">
        <f t="shared" si="676"/>
        <v>1386</v>
      </c>
      <c r="AM1675" s="630" t="s">
        <v>4164</v>
      </c>
      <c r="AN1675" s="607">
        <v>45078</v>
      </c>
    </row>
    <row r="1676" spans="1:40" ht="20.399999999999999">
      <c r="A1676" s="384">
        <v>44</v>
      </c>
      <c r="B1676" s="385">
        <v>3345</v>
      </c>
      <c r="C1676" s="385" t="s">
        <v>1</v>
      </c>
      <c r="D1676" s="386" t="s">
        <v>2909</v>
      </c>
      <c r="E1676" s="387">
        <v>45086</v>
      </c>
      <c r="F1676" s="385" t="s">
        <v>38</v>
      </c>
      <c r="G1676" s="385">
        <v>972</v>
      </c>
      <c r="H1676" s="385">
        <v>16454.25</v>
      </c>
      <c r="I1676" s="389">
        <v>45104</v>
      </c>
      <c r="J1676" s="398">
        <v>5913</v>
      </c>
      <c r="K1676" s="386">
        <v>10762880691</v>
      </c>
      <c r="L1676" s="386" t="s">
        <v>3922</v>
      </c>
      <c r="M1676" s="216"/>
      <c r="N1676" s="386" t="s">
        <v>3994</v>
      </c>
      <c r="O1676" s="385" t="s">
        <v>65</v>
      </c>
      <c r="P1676" s="385">
        <v>2</v>
      </c>
      <c r="Q1676" s="385">
        <v>5</v>
      </c>
      <c r="R1676" s="420">
        <f t="shared" si="680"/>
        <v>10</v>
      </c>
      <c r="S1676" s="385" t="s">
        <v>1915</v>
      </c>
      <c r="T1676" s="385"/>
      <c r="U1676" s="419">
        <f t="shared" si="672"/>
        <v>10</v>
      </c>
      <c r="V1676" s="419"/>
      <c r="W1676" s="419"/>
      <c r="X1676" s="419"/>
      <c r="Y1676" s="419"/>
      <c r="Z1676" s="385"/>
      <c r="AA1676" s="385"/>
      <c r="AB1676" s="385"/>
      <c r="AC1676" s="385"/>
      <c r="AD1676" s="385"/>
      <c r="AE1676" s="385"/>
      <c r="AF1676" s="385"/>
      <c r="AG1676" s="385"/>
      <c r="AH1676" s="419"/>
      <c r="AI1676" s="420">
        <f t="shared" si="675"/>
        <v>10</v>
      </c>
      <c r="AJ1676" s="420"/>
      <c r="AK1676" s="385">
        <v>990</v>
      </c>
      <c r="AL1676" s="420">
        <f t="shared" si="676"/>
        <v>10</v>
      </c>
      <c r="AM1676" s="432">
        <v>0</v>
      </c>
      <c r="AN1676" s="607">
        <v>45078</v>
      </c>
    </row>
    <row r="1677" spans="1:40" ht="20.399999999999999">
      <c r="A1677" s="384">
        <v>45</v>
      </c>
      <c r="B1677" s="385">
        <v>3345</v>
      </c>
      <c r="C1677" s="385" t="s">
        <v>1</v>
      </c>
      <c r="D1677" s="386" t="s">
        <v>2909</v>
      </c>
      <c r="E1677" s="387">
        <v>45086</v>
      </c>
      <c r="F1677" s="385" t="s">
        <v>38</v>
      </c>
      <c r="G1677" s="385">
        <v>972</v>
      </c>
      <c r="H1677" s="385">
        <v>16454.25</v>
      </c>
      <c r="I1677" s="389">
        <v>45104</v>
      </c>
      <c r="J1677" s="398">
        <v>5913</v>
      </c>
      <c r="K1677" s="386">
        <v>10762880691</v>
      </c>
      <c r="L1677" s="386" t="s">
        <v>3922</v>
      </c>
      <c r="M1677" s="216"/>
      <c r="N1677" s="386" t="s">
        <v>3995</v>
      </c>
      <c r="O1677" s="385" t="s">
        <v>68</v>
      </c>
      <c r="P1677" s="385">
        <v>265</v>
      </c>
      <c r="Q1677" s="385">
        <v>13</v>
      </c>
      <c r="R1677" s="420">
        <f t="shared" si="680"/>
        <v>3445</v>
      </c>
      <c r="S1677" s="385" t="s">
        <v>1915</v>
      </c>
      <c r="T1677" s="385"/>
      <c r="U1677" s="419">
        <f t="shared" si="672"/>
        <v>3445</v>
      </c>
      <c r="V1677" s="419"/>
      <c r="W1677" s="419"/>
      <c r="X1677" s="419"/>
      <c r="Y1677" s="419"/>
      <c r="Z1677" s="385"/>
      <c r="AA1677" s="385"/>
      <c r="AB1677" s="385"/>
      <c r="AC1677" s="385"/>
      <c r="AD1677" s="385"/>
      <c r="AE1677" s="385"/>
      <c r="AF1677" s="385"/>
      <c r="AG1677" s="385"/>
      <c r="AH1677" s="419"/>
      <c r="AI1677" s="420">
        <f t="shared" si="675"/>
        <v>3445</v>
      </c>
      <c r="AJ1677" s="420"/>
      <c r="AK1677" s="385">
        <v>991</v>
      </c>
      <c r="AL1677" s="420">
        <f t="shared" si="676"/>
        <v>3445</v>
      </c>
      <c r="AM1677" s="432">
        <v>0</v>
      </c>
      <c r="AN1677" s="607">
        <v>45078</v>
      </c>
    </row>
    <row r="1678" spans="1:40" ht="20.399999999999999">
      <c r="A1678" s="384">
        <v>46</v>
      </c>
      <c r="B1678" s="385">
        <v>3072</v>
      </c>
      <c r="C1678" s="385" t="s">
        <v>1</v>
      </c>
      <c r="D1678" s="386" t="s">
        <v>2909</v>
      </c>
      <c r="E1678" s="387">
        <v>45075</v>
      </c>
      <c r="F1678" s="385" t="s">
        <v>38</v>
      </c>
      <c r="G1678" s="385">
        <v>855</v>
      </c>
      <c r="H1678" s="385">
        <v>15242.67</v>
      </c>
      <c r="I1678" s="389">
        <v>45111</v>
      </c>
      <c r="J1678" s="398">
        <v>6331</v>
      </c>
      <c r="K1678" s="386">
        <v>20564205339</v>
      </c>
      <c r="L1678" s="386" t="s">
        <v>3996</v>
      </c>
      <c r="M1678" s="216"/>
      <c r="N1678" s="386" t="s">
        <v>3997</v>
      </c>
      <c r="O1678" s="385" t="s">
        <v>68</v>
      </c>
      <c r="P1678" s="385">
        <v>132</v>
      </c>
      <c r="Q1678" s="385">
        <v>115.474773</v>
      </c>
      <c r="R1678" s="420">
        <f t="shared" si="680"/>
        <v>15242.670036</v>
      </c>
      <c r="S1678" s="385" t="s">
        <v>1915</v>
      </c>
      <c r="T1678" s="385"/>
      <c r="U1678" s="419">
        <f t="shared" si="672"/>
        <v>15242.670036</v>
      </c>
      <c r="V1678" s="419"/>
      <c r="W1678" s="419"/>
      <c r="X1678" s="419"/>
      <c r="Y1678" s="419"/>
      <c r="Z1678" s="385"/>
      <c r="AA1678" s="385"/>
      <c r="AB1678" s="385"/>
      <c r="AC1678" s="385"/>
      <c r="AD1678" s="385"/>
      <c r="AE1678" s="385"/>
      <c r="AF1678" s="385"/>
      <c r="AG1678" s="385"/>
      <c r="AH1678" s="419"/>
      <c r="AI1678" s="420">
        <f t="shared" si="675"/>
        <v>15242.670036</v>
      </c>
      <c r="AJ1678" s="420"/>
      <c r="AK1678" s="385">
        <v>1002</v>
      </c>
      <c r="AL1678" s="420">
        <f t="shared" si="676"/>
        <v>15242.670036</v>
      </c>
      <c r="AM1678" s="432">
        <v>18</v>
      </c>
      <c r="AN1678" s="607">
        <v>45078</v>
      </c>
    </row>
    <row r="1679" spans="1:40" ht="40.799999999999997">
      <c r="A1679" s="384">
        <v>47</v>
      </c>
      <c r="B1679" s="385">
        <v>3396</v>
      </c>
      <c r="C1679" s="385" t="s">
        <v>1</v>
      </c>
      <c r="D1679" s="386" t="s">
        <v>2909</v>
      </c>
      <c r="E1679" s="387">
        <v>45086</v>
      </c>
      <c r="F1679" s="385" t="s">
        <v>38</v>
      </c>
      <c r="G1679" s="385">
        <v>977</v>
      </c>
      <c r="H1679" s="385">
        <v>95500</v>
      </c>
      <c r="I1679" s="389">
        <v>45107</v>
      </c>
      <c r="J1679" s="398">
        <v>3119</v>
      </c>
      <c r="K1679" s="386">
        <v>20528043021</v>
      </c>
      <c r="L1679" s="386" t="s">
        <v>3998</v>
      </c>
      <c r="M1679" s="216"/>
      <c r="N1679" s="884" t="s">
        <v>4002</v>
      </c>
      <c r="O1679" s="385" t="s">
        <v>68</v>
      </c>
      <c r="P1679" s="385">
        <v>3</v>
      </c>
      <c r="Q1679" s="385">
        <v>1687</v>
      </c>
      <c r="R1679" s="420">
        <f t="shared" si="680"/>
        <v>5061</v>
      </c>
      <c r="S1679" s="385" t="s">
        <v>1915</v>
      </c>
      <c r="T1679" s="385"/>
      <c r="U1679" s="419">
        <f t="shared" si="672"/>
        <v>5061</v>
      </c>
      <c r="V1679" s="419"/>
      <c r="W1679" s="419"/>
      <c r="X1679" s="419"/>
      <c r="Y1679" s="419"/>
      <c r="Z1679" s="385"/>
      <c r="AA1679" s="385"/>
      <c r="AB1679" s="385"/>
      <c r="AC1679" s="385"/>
      <c r="AD1679" s="385"/>
      <c r="AE1679" s="385"/>
      <c r="AF1679" s="385"/>
      <c r="AG1679" s="385"/>
      <c r="AH1679" s="419"/>
      <c r="AI1679" s="420">
        <f t="shared" si="675"/>
        <v>5061</v>
      </c>
      <c r="AJ1679" s="420"/>
      <c r="AK1679" s="385">
        <v>965</v>
      </c>
      <c r="AL1679" s="420">
        <f t="shared" si="676"/>
        <v>5061</v>
      </c>
      <c r="AM1679" s="432">
        <v>18</v>
      </c>
      <c r="AN1679" s="607">
        <v>45078</v>
      </c>
    </row>
    <row r="1680" spans="1:40" ht="20.399999999999999">
      <c r="A1680" s="384">
        <v>48</v>
      </c>
      <c r="B1680" s="385">
        <v>3396</v>
      </c>
      <c r="C1680" s="385" t="s">
        <v>1</v>
      </c>
      <c r="D1680" s="386" t="s">
        <v>2909</v>
      </c>
      <c r="E1680" s="387">
        <v>45086</v>
      </c>
      <c r="F1680" s="385" t="s">
        <v>38</v>
      </c>
      <c r="G1680" s="385">
        <v>977</v>
      </c>
      <c r="H1680" s="385">
        <v>95500</v>
      </c>
      <c r="I1680" s="389">
        <v>45107</v>
      </c>
      <c r="J1680" s="398">
        <v>3119</v>
      </c>
      <c r="K1680" s="386">
        <v>20528043021</v>
      </c>
      <c r="L1680" s="386" t="s">
        <v>3998</v>
      </c>
      <c r="M1680" s="216"/>
      <c r="N1680" s="884" t="s">
        <v>3999</v>
      </c>
      <c r="O1680" s="385" t="s">
        <v>68</v>
      </c>
      <c r="P1680" s="385">
        <v>10</v>
      </c>
      <c r="Q1680" s="385">
        <v>1360.4</v>
      </c>
      <c r="R1680" s="420">
        <f>P1680*Q1680</f>
        <v>13604</v>
      </c>
      <c r="S1680" s="385" t="s">
        <v>1915</v>
      </c>
      <c r="T1680" s="385"/>
      <c r="U1680" s="419">
        <f t="shared" si="672"/>
        <v>13604</v>
      </c>
      <c r="V1680" s="419"/>
      <c r="W1680" s="419"/>
      <c r="X1680" s="419"/>
      <c r="Y1680" s="419"/>
      <c r="Z1680" s="385"/>
      <c r="AA1680" s="385"/>
      <c r="AB1680" s="385"/>
      <c r="AC1680" s="385"/>
      <c r="AD1680" s="385"/>
      <c r="AE1680" s="385"/>
      <c r="AF1680" s="385"/>
      <c r="AG1680" s="385"/>
      <c r="AH1680" s="419"/>
      <c r="AI1680" s="420">
        <f t="shared" si="675"/>
        <v>13604</v>
      </c>
      <c r="AJ1680" s="420"/>
      <c r="AK1680" s="385">
        <v>965</v>
      </c>
      <c r="AL1680" s="420">
        <f t="shared" si="676"/>
        <v>13604</v>
      </c>
      <c r="AM1680" s="432">
        <v>18</v>
      </c>
      <c r="AN1680" s="607">
        <v>45078</v>
      </c>
    </row>
    <row r="1681" spans="1:40" ht="40.799999999999997">
      <c r="A1681" s="384">
        <v>49</v>
      </c>
      <c r="B1681" s="385">
        <v>3396</v>
      </c>
      <c r="C1681" s="385" t="s">
        <v>1</v>
      </c>
      <c r="D1681" s="386" t="s">
        <v>2909</v>
      </c>
      <c r="E1681" s="387">
        <v>45086</v>
      </c>
      <c r="F1681" s="385" t="s">
        <v>38</v>
      </c>
      <c r="G1681" s="385">
        <v>977</v>
      </c>
      <c r="H1681" s="385">
        <v>95500</v>
      </c>
      <c r="I1681" s="389">
        <v>45107</v>
      </c>
      <c r="J1681" s="398">
        <v>3119</v>
      </c>
      <c r="K1681" s="386">
        <v>20528043021</v>
      </c>
      <c r="L1681" s="386" t="s">
        <v>3998</v>
      </c>
      <c r="M1681" s="216"/>
      <c r="N1681" s="884" t="s">
        <v>4000</v>
      </c>
      <c r="O1681" s="385" t="s">
        <v>68</v>
      </c>
      <c r="P1681" s="385">
        <v>5</v>
      </c>
      <c r="Q1681" s="385">
        <v>1927</v>
      </c>
      <c r="R1681" s="420">
        <f t="shared" ref="R1681:R1714" si="681">P1681*Q1681</f>
        <v>9635</v>
      </c>
      <c r="S1681" s="385" t="s">
        <v>1915</v>
      </c>
      <c r="T1681" s="385"/>
      <c r="U1681" s="419">
        <f t="shared" si="672"/>
        <v>9635</v>
      </c>
      <c r="V1681" s="419"/>
      <c r="W1681" s="419"/>
      <c r="X1681" s="419"/>
      <c r="Y1681" s="419"/>
      <c r="Z1681" s="385"/>
      <c r="AA1681" s="385"/>
      <c r="AB1681" s="385"/>
      <c r="AC1681" s="385"/>
      <c r="AD1681" s="385"/>
      <c r="AE1681" s="385"/>
      <c r="AF1681" s="385"/>
      <c r="AG1681" s="385"/>
      <c r="AH1681" s="419"/>
      <c r="AI1681" s="420">
        <f t="shared" si="675"/>
        <v>9635</v>
      </c>
      <c r="AJ1681" s="420"/>
      <c r="AK1681" s="385">
        <v>965</v>
      </c>
      <c r="AL1681" s="420">
        <f t="shared" si="676"/>
        <v>9635</v>
      </c>
      <c r="AM1681" s="432">
        <v>18</v>
      </c>
      <c r="AN1681" s="607">
        <v>45078</v>
      </c>
    </row>
    <row r="1682" spans="1:40" ht="20.399999999999999">
      <c r="A1682" s="384">
        <v>50</v>
      </c>
      <c r="B1682" s="385">
        <v>3396</v>
      </c>
      <c r="C1682" s="385" t="s">
        <v>1</v>
      </c>
      <c r="D1682" s="386" t="s">
        <v>2909</v>
      </c>
      <c r="E1682" s="387">
        <v>45086</v>
      </c>
      <c r="F1682" s="385" t="s">
        <v>38</v>
      </c>
      <c r="G1682" s="385">
        <v>977</v>
      </c>
      <c r="H1682" s="385">
        <v>95500</v>
      </c>
      <c r="I1682" s="389">
        <v>45107</v>
      </c>
      <c r="J1682" s="398">
        <v>3119</v>
      </c>
      <c r="K1682" s="386">
        <v>20528043021</v>
      </c>
      <c r="L1682" s="386" t="s">
        <v>3998</v>
      </c>
      <c r="M1682" s="216"/>
      <c r="N1682" s="884" t="s">
        <v>4001</v>
      </c>
      <c r="O1682" s="385" t="s">
        <v>68</v>
      </c>
      <c r="P1682" s="385">
        <v>64</v>
      </c>
      <c r="Q1682" s="385">
        <v>1050</v>
      </c>
      <c r="R1682" s="420">
        <f t="shared" si="681"/>
        <v>67200</v>
      </c>
      <c r="S1682" s="385" t="s">
        <v>1915</v>
      </c>
      <c r="T1682" s="385"/>
      <c r="U1682" s="419">
        <f t="shared" si="672"/>
        <v>67200</v>
      </c>
      <c r="V1682" s="419"/>
      <c r="W1682" s="419"/>
      <c r="X1682" s="419"/>
      <c r="Y1682" s="419"/>
      <c r="Z1682" s="385"/>
      <c r="AA1682" s="385"/>
      <c r="AB1682" s="385"/>
      <c r="AC1682" s="385"/>
      <c r="AD1682" s="385"/>
      <c r="AE1682" s="385"/>
      <c r="AF1682" s="385"/>
      <c r="AG1682" s="385"/>
      <c r="AH1682" s="419"/>
      <c r="AI1682" s="420">
        <f t="shared" si="675"/>
        <v>67200</v>
      </c>
      <c r="AJ1682" s="420"/>
      <c r="AK1682" s="385">
        <v>965</v>
      </c>
      <c r="AL1682" s="420">
        <f t="shared" si="676"/>
        <v>67200</v>
      </c>
      <c r="AM1682" s="432">
        <v>18</v>
      </c>
      <c r="AN1682" s="607">
        <v>45078</v>
      </c>
    </row>
    <row r="1683" spans="1:40" ht="20.399999999999999">
      <c r="A1683" s="384">
        <v>51</v>
      </c>
      <c r="B1683" s="385">
        <v>3356</v>
      </c>
      <c r="C1683" s="385" t="s">
        <v>1</v>
      </c>
      <c r="D1683" s="386" t="s">
        <v>2909</v>
      </c>
      <c r="E1683" s="387">
        <v>45086</v>
      </c>
      <c r="F1683" s="385" t="s">
        <v>38</v>
      </c>
      <c r="G1683" s="385">
        <v>963</v>
      </c>
      <c r="H1683" s="385">
        <v>2176</v>
      </c>
      <c r="I1683" s="389">
        <v>45112</v>
      </c>
      <c r="J1683" s="398">
        <v>6399</v>
      </c>
      <c r="K1683" s="386">
        <v>20610614702</v>
      </c>
      <c r="L1683" s="386" t="s">
        <v>4003</v>
      </c>
      <c r="M1683" s="216"/>
      <c r="N1683" s="386" t="s">
        <v>4004</v>
      </c>
      <c r="O1683" s="385" t="s">
        <v>68</v>
      </c>
      <c r="P1683" s="385">
        <v>4</v>
      </c>
      <c r="Q1683" s="385">
        <v>65</v>
      </c>
      <c r="R1683" s="420">
        <f t="shared" si="681"/>
        <v>260</v>
      </c>
      <c r="S1683" s="385" t="s">
        <v>1915</v>
      </c>
      <c r="T1683" s="385"/>
      <c r="U1683" s="419">
        <f t="shared" si="672"/>
        <v>260</v>
      </c>
      <c r="V1683" s="419"/>
      <c r="W1683" s="419"/>
      <c r="X1683" s="419"/>
      <c r="Y1683" s="419"/>
      <c r="Z1683" s="385"/>
      <c r="AA1683" s="385"/>
      <c r="AB1683" s="385"/>
      <c r="AC1683" s="385"/>
      <c r="AD1683" s="385"/>
      <c r="AE1683" s="385"/>
      <c r="AF1683" s="385"/>
      <c r="AG1683" s="385"/>
      <c r="AH1683" s="419" t="str">
        <f t="shared" si="674"/>
        <v xml:space="preserve">  </v>
      </c>
      <c r="AI1683" s="420">
        <f t="shared" si="675"/>
        <v>260</v>
      </c>
      <c r="AJ1683" s="420"/>
      <c r="AK1683" s="385">
        <v>504</v>
      </c>
      <c r="AL1683" s="420">
        <f t="shared" si="676"/>
        <v>260</v>
      </c>
      <c r="AM1683" s="630" t="s">
        <v>4164</v>
      </c>
      <c r="AN1683" s="607">
        <v>45078</v>
      </c>
    </row>
    <row r="1684" spans="1:40" ht="40.799999999999997">
      <c r="A1684" s="384">
        <v>52</v>
      </c>
      <c r="B1684" s="385">
        <v>3356</v>
      </c>
      <c r="C1684" s="385" t="s">
        <v>1</v>
      </c>
      <c r="D1684" s="386" t="s">
        <v>2909</v>
      </c>
      <c r="E1684" s="387">
        <v>45086</v>
      </c>
      <c r="F1684" s="385" t="s">
        <v>38</v>
      </c>
      <c r="G1684" s="385">
        <v>963</v>
      </c>
      <c r="H1684" s="385">
        <v>2176</v>
      </c>
      <c r="I1684" s="389">
        <v>45112</v>
      </c>
      <c r="J1684" s="398">
        <v>6399</v>
      </c>
      <c r="K1684" s="386">
        <v>20610614702</v>
      </c>
      <c r="L1684" s="386" t="s">
        <v>4003</v>
      </c>
      <c r="M1684" s="216"/>
      <c r="N1684" s="386" t="s">
        <v>4005</v>
      </c>
      <c r="O1684" s="385" t="s">
        <v>68</v>
      </c>
      <c r="P1684" s="385">
        <v>2</v>
      </c>
      <c r="Q1684" s="385">
        <v>56</v>
      </c>
      <c r="R1684" s="420">
        <f t="shared" si="681"/>
        <v>112</v>
      </c>
      <c r="S1684" s="385" t="s">
        <v>1915</v>
      </c>
      <c r="T1684" s="385"/>
      <c r="U1684" s="419">
        <f t="shared" si="672"/>
        <v>112</v>
      </c>
      <c r="V1684" s="419"/>
      <c r="W1684" s="419"/>
      <c r="X1684" s="419"/>
      <c r="Y1684" s="419"/>
      <c r="Z1684" s="385"/>
      <c r="AA1684" s="385"/>
      <c r="AB1684" s="385"/>
      <c r="AC1684" s="385"/>
      <c r="AD1684" s="385"/>
      <c r="AE1684" s="385"/>
      <c r="AF1684" s="385"/>
      <c r="AG1684" s="385"/>
      <c r="AH1684" s="419"/>
      <c r="AI1684" s="420">
        <f t="shared" si="675"/>
        <v>112</v>
      </c>
      <c r="AJ1684" s="420"/>
      <c r="AK1684" s="385">
        <v>934</v>
      </c>
      <c r="AL1684" s="420">
        <f t="shared" si="676"/>
        <v>112</v>
      </c>
      <c r="AM1684" s="630" t="s">
        <v>4164</v>
      </c>
      <c r="AN1684" s="607">
        <v>45078</v>
      </c>
    </row>
    <row r="1685" spans="1:40" ht="20.399999999999999">
      <c r="A1685" s="384">
        <v>53</v>
      </c>
      <c r="B1685" s="385">
        <v>3356</v>
      </c>
      <c r="C1685" s="385" t="s">
        <v>1</v>
      </c>
      <c r="D1685" s="386" t="s">
        <v>2909</v>
      </c>
      <c r="E1685" s="387">
        <v>45086</v>
      </c>
      <c r="F1685" s="385" t="s">
        <v>38</v>
      </c>
      <c r="G1685" s="385">
        <v>963</v>
      </c>
      <c r="H1685" s="385">
        <v>2176</v>
      </c>
      <c r="I1685" s="389">
        <v>45112</v>
      </c>
      <c r="J1685" s="398">
        <v>6399</v>
      </c>
      <c r="K1685" s="386">
        <v>20610614702</v>
      </c>
      <c r="L1685" s="386" t="s">
        <v>4003</v>
      </c>
      <c r="M1685" s="216"/>
      <c r="N1685" s="386" t="s">
        <v>4006</v>
      </c>
      <c r="O1685" s="385" t="s">
        <v>68</v>
      </c>
      <c r="P1685" s="385">
        <v>4</v>
      </c>
      <c r="Q1685" s="385">
        <v>85</v>
      </c>
      <c r="R1685" s="420">
        <f t="shared" si="681"/>
        <v>340</v>
      </c>
      <c r="S1685" s="385" t="s">
        <v>1915</v>
      </c>
      <c r="T1685" s="385"/>
      <c r="U1685" s="419">
        <f t="shared" si="672"/>
        <v>340</v>
      </c>
      <c r="V1685" s="419"/>
      <c r="W1685" s="419"/>
      <c r="X1685" s="419"/>
      <c r="Y1685" s="419"/>
      <c r="Z1685" s="385"/>
      <c r="AA1685" s="385"/>
      <c r="AB1685" s="385"/>
      <c r="AC1685" s="385"/>
      <c r="AD1685" s="385"/>
      <c r="AE1685" s="385"/>
      <c r="AF1685" s="385"/>
      <c r="AG1685" s="385"/>
      <c r="AH1685" s="419"/>
      <c r="AI1685" s="420">
        <f t="shared" si="675"/>
        <v>340</v>
      </c>
      <c r="AJ1685" s="420"/>
      <c r="AK1685" s="385">
        <v>934</v>
      </c>
      <c r="AL1685" s="420">
        <f t="shared" si="676"/>
        <v>340</v>
      </c>
      <c r="AM1685" s="630" t="s">
        <v>4164</v>
      </c>
      <c r="AN1685" s="607">
        <v>45078</v>
      </c>
    </row>
    <row r="1686" spans="1:40" ht="20.399999999999999">
      <c r="A1686" s="384">
        <v>54</v>
      </c>
      <c r="B1686" s="385">
        <v>3356</v>
      </c>
      <c r="C1686" s="385" t="s">
        <v>1</v>
      </c>
      <c r="D1686" s="386" t="s">
        <v>2909</v>
      </c>
      <c r="E1686" s="387">
        <v>45086</v>
      </c>
      <c r="F1686" s="385" t="s">
        <v>38</v>
      </c>
      <c r="G1686" s="385">
        <v>963</v>
      </c>
      <c r="H1686" s="385">
        <v>2176</v>
      </c>
      <c r="I1686" s="389">
        <v>45112</v>
      </c>
      <c r="J1686" s="398">
        <v>6399</v>
      </c>
      <c r="K1686" s="386">
        <v>20610614702</v>
      </c>
      <c r="L1686" s="386" t="s">
        <v>4003</v>
      </c>
      <c r="M1686" s="216"/>
      <c r="N1686" s="386" t="s">
        <v>4007</v>
      </c>
      <c r="O1686" s="385" t="s">
        <v>86</v>
      </c>
      <c r="P1686" s="385">
        <v>50</v>
      </c>
      <c r="Q1686" s="385">
        <v>13</v>
      </c>
      <c r="R1686" s="420">
        <f t="shared" si="681"/>
        <v>650</v>
      </c>
      <c r="S1686" s="385" t="s">
        <v>1915</v>
      </c>
      <c r="T1686" s="385"/>
      <c r="U1686" s="419">
        <f t="shared" si="672"/>
        <v>650</v>
      </c>
      <c r="V1686" s="419"/>
      <c r="W1686" s="419"/>
      <c r="X1686" s="419"/>
      <c r="Y1686" s="419"/>
      <c r="Z1686" s="385"/>
      <c r="AA1686" s="385"/>
      <c r="AB1686" s="385"/>
      <c r="AC1686" s="385"/>
      <c r="AD1686" s="385"/>
      <c r="AE1686" s="385"/>
      <c r="AF1686" s="385"/>
      <c r="AG1686" s="385"/>
      <c r="AH1686" s="419"/>
      <c r="AI1686" s="420">
        <f t="shared" si="675"/>
        <v>650</v>
      </c>
      <c r="AJ1686" s="420"/>
      <c r="AK1686" s="385">
        <v>934</v>
      </c>
      <c r="AL1686" s="420">
        <f t="shared" si="676"/>
        <v>650</v>
      </c>
      <c r="AM1686" s="630" t="s">
        <v>4164</v>
      </c>
      <c r="AN1686" s="607">
        <v>45078</v>
      </c>
    </row>
    <row r="1687" spans="1:40" ht="40.799999999999997">
      <c r="A1687" s="384">
        <v>55</v>
      </c>
      <c r="B1687" s="385">
        <v>3356</v>
      </c>
      <c r="C1687" s="385" t="s">
        <v>1</v>
      </c>
      <c r="D1687" s="386" t="s">
        <v>2909</v>
      </c>
      <c r="E1687" s="387">
        <v>45086</v>
      </c>
      <c r="F1687" s="385" t="s">
        <v>38</v>
      </c>
      <c r="G1687" s="385">
        <v>963</v>
      </c>
      <c r="H1687" s="385">
        <v>2176</v>
      </c>
      <c r="I1687" s="389">
        <v>45112</v>
      </c>
      <c r="J1687" s="398">
        <v>6399</v>
      </c>
      <c r="K1687" s="386">
        <v>20610614702</v>
      </c>
      <c r="L1687" s="386" t="s">
        <v>4003</v>
      </c>
      <c r="M1687" s="216"/>
      <c r="N1687" s="386" t="s">
        <v>4008</v>
      </c>
      <c r="O1687" s="385" t="s">
        <v>68</v>
      </c>
      <c r="P1687" s="385">
        <v>2</v>
      </c>
      <c r="Q1687" s="385">
        <v>12</v>
      </c>
      <c r="R1687" s="420">
        <f t="shared" si="681"/>
        <v>24</v>
      </c>
      <c r="S1687" s="385" t="s">
        <v>1915</v>
      </c>
      <c r="T1687" s="385"/>
      <c r="U1687" s="419">
        <f t="shared" si="672"/>
        <v>24</v>
      </c>
      <c r="V1687" s="419"/>
      <c r="W1687" s="419"/>
      <c r="X1687" s="419"/>
      <c r="Y1687" s="419"/>
      <c r="Z1687" s="385"/>
      <c r="AA1687" s="385"/>
      <c r="AB1687" s="385"/>
      <c r="AC1687" s="385"/>
      <c r="AD1687" s="385"/>
      <c r="AE1687" s="385"/>
      <c r="AF1687" s="385"/>
      <c r="AG1687" s="385"/>
      <c r="AH1687" s="419" t="str">
        <f t="shared" si="674"/>
        <v xml:space="preserve">  </v>
      </c>
      <c r="AI1687" s="420">
        <f t="shared" si="675"/>
        <v>24</v>
      </c>
      <c r="AJ1687" s="420"/>
      <c r="AK1687" s="385">
        <v>504</v>
      </c>
      <c r="AL1687" s="420">
        <f t="shared" si="676"/>
        <v>24</v>
      </c>
      <c r="AM1687" s="630" t="s">
        <v>4164</v>
      </c>
      <c r="AN1687" s="607">
        <v>45078</v>
      </c>
    </row>
    <row r="1688" spans="1:40" ht="20.399999999999999">
      <c r="A1688" s="384">
        <v>56</v>
      </c>
      <c r="B1688" s="385">
        <v>3356</v>
      </c>
      <c r="C1688" s="385" t="s">
        <v>1</v>
      </c>
      <c r="D1688" s="386" t="s">
        <v>2909</v>
      </c>
      <c r="E1688" s="387">
        <v>45086</v>
      </c>
      <c r="F1688" s="385" t="s">
        <v>38</v>
      </c>
      <c r="G1688" s="385">
        <v>963</v>
      </c>
      <c r="H1688" s="385">
        <v>2176</v>
      </c>
      <c r="I1688" s="389">
        <v>45112</v>
      </c>
      <c r="J1688" s="398">
        <v>6399</v>
      </c>
      <c r="K1688" s="386">
        <v>20610614702</v>
      </c>
      <c r="L1688" s="386" t="s">
        <v>4003</v>
      </c>
      <c r="M1688" s="216"/>
      <c r="N1688" s="386" t="s">
        <v>4009</v>
      </c>
      <c r="O1688" s="385" t="s">
        <v>68</v>
      </c>
      <c r="P1688" s="385">
        <v>2</v>
      </c>
      <c r="Q1688" s="385">
        <v>75</v>
      </c>
      <c r="R1688" s="420">
        <f t="shared" si="681"/>
        <v>150</v>
      </c>
      <c r="S1688" s="385" t="s">
        <v>1915</v>
      </c>
      <c r="T1688" s="385"/>
      <c r="U1688" s="419">
        <f t="shared" si="672"/>
        <v>150</v>
      </c>
      <c r="V1688" s="419"/>
      <c r="W1688" s="419"/>
      <c r="X1688" s="419"/>
      <c r="Y1688" s="419"/>
      <c r="Z1688" s="385"/>
      <c r="AA1688" s="385"/>
      <c r="AB1688" s="385"/>
      <c r="AC1688" s="385"/>
      <c r="AD1688" s="385"/>
      <c r="AE1688" s="385"/>
      <c r="AF1688" s="385"/>
      <c r="AG1688" s="385"/>
      <c r="AH1688" s="419" t="str">
        <f t="shared" si="674"/>
        <v xml:space="preserve">  </v>
      </c>
      <c r="AI1688" s="420">
        <f t="shared" si="675"/>
        <v>150</v>
      </c>
      <c r="AJ1688" s="420"/>
      <c r="AK1688" s="385">
        <v>554</v>
      </c>
      <c r="AL1688" s="420">
        <f t="shared" si="676"/>
        <v>150</v>
      </c>
      <c r="AM1688" s="630" t="s">
        <v>4164</v>
      </c>
      <c r="AN1688" s="607">
        <v>45078</v>
      </c>
    </row>
    <row r="1689" spans="1:40" ht="20.399999999999999">
      <c r="A1689" s="384">
        <v>57</v>
      </c>
      <c r="B1689" s="385">
        <v>3356</v>
      </c>
      <c r="C1689" s="385" t="s">
        <v>1</v>
      </c>
      <c r="D1689" s="386" t="s">
        <v>2909</v>
      </c>
      <c r="E1689" s="387">
        <v>45086</v>
      </c>
      <c r="F1689" s="385" t="s">
        <v>38</v>
      </c>
      <c r="G1689" s="385">
        <v>963</v>
      </c>
      <c r="H1689" s="385">
        <v>2176</v>
      </c>
      <c r="I1689" s="389">
        <v>45112</v>
      </c>
      <c r="J1689" s="398">
        <v>6399</v>
      </c>
      <c r="K1689" s="386">
        <v>20610614702</v>
      </c>
      <c r="L1689" s="386" t="s">
        <v>4003</v>
      </c>
      <c r="M1689" s="216"/>
      <c r="N1689" s="386" t="s">
        <v>4010</v>
      </c>
      <c r="O1689" s="385" t="s">
        <v>68</v>
      </c>
      <c r="P1689" s="385">
        <v>2</v>
      </c>
      <c r="Q1689" s="385">
        <v>320</v>
      </c>
      <c r="R1689" s="420">
        <f t="shared" si="681"/>
        <v>640</v>
      </c>
      <c r="S1689" s="385" t="s">
        <v>1915</v>
      </c>
      <c r="T1689" s="385"/>
      <c r="U1689" s="419">
        <f t="shared" si="672"/>
        <v>640</v>
      </c>
      <c r="V1689" s="419"/>
      <c r="W1689" s="419"/>
      <c r="X1689" s="419"/>
      <c r="Y1689" s="419"/>
      <c r="Z1689" s="385"/>
      <c r="AA1689" s="385"/>
      <c r="AB1689" s="385"/>
      <c r="AC1689" s="385"/>
      <c r="AD1689" s="385"/>
      <c r="AE1689" s="385"/>
      <c r="AF1689" s="385"/>
      <c r="AG1689" s="385"/>
      <c r="AH1689" s="419" t="str">
        <f t="shared" si="674"/>
        <v xml:space="preserve">  </v>
      </c>
      <c r="AI1689" s="420">
        <f t="shared" si="675"/>
        <v>640</v>
      </c>
      <c r="AJ1689" s="420"/>
      <c r="AK1689" s="385">
        <v>574</v>
      </c>
      <c r="AL1689" s="420">
        <f t="shared" si="676"/>
        <v>640</v>
      </c>
      <c r="AM1689" s="630" t="s">
        <v>4164</v>
      </c>
      <c r="AN1689" s="607">
        <v>45078</v>
      </c>
    </row>
    <row r="1690" spans="1:40" ht="20.399999999999999">
      <c r="A1690" s="384">
        <v>58</v>
      </c>
      <c r="B1690" s="385">
        <v>2511</v>
      </c>
      <c r="C1690" s="385" t="s">
        <v>1</v>
      </c>
      <c r="D1690" s="386" t="s">
        <v>2909</v>
      </c>
      <c r="E1690" s="387">
        <v>45056</v>
      </c>
      <c r="F1690" s="385" t="s">
        <v>38</v>
      </c>
      <c r="G1690" s="385">
        <v>663</v>
      </c>
      <c r="H1690" s="385">
        <v>28495.23</v>
      </c>
      <c r="I1690" s="389">
        <v>45103</v>
      </c>
      <c r="J1690" s="398">
        <v>5687</v>
      </c>
      <c r="K1690" s="386">
        <v>20297990757</v>
      </c>
      <c r="L1690" s="386" t="s">
        <v>4011</v>
      </c>
      <c r="M1690" s="216"/>
      <c r="N1690" s="386" t="s">
        <v>4012</v>
      </c>
      <c r="O1690" s="385" t="s">
        <v>68</v>
      </c>
      <c r="P1690" s="385">
        <v>260</v>
      </c>
      <c r="Q1690" s="385">
        <v>1.18</v>
      </c>
      <c r="R1690" s="420">
        <f t="shared" si="681"/>
        <v>306.8</v>
      </c>
      <c r="S1690" s="385" t="s">
        <v>1915</v>
      </c>
      <c r="T1690" s="385"/>
      <c r="U1690" s="419">
        <f t="shared" si="672"/>
        <v>306.8</v>
      </c>
      <c r="V1690" s="419"/>
      <c r="W1690" s="419"/>
      <c r="X1690" s="419"/>
      <c r="Y1690" s="419"/>
      <c r="Z1690" s="385"/>
      <c r="AA1690" s="385"/>
      <c r="AB1690" s="385"/>
      <c r="AC1690" s="385"/>
      <c r="AD1690" s="385"/>
      <c r="AE1690" s="385"/>
      <c r="AF1690" s="385"/>
      <c r="AG1690" s="385"/>
      <c r="AH1690" s="419"/>
      <c r="AI1690" s="420">
        <f t="shared" si="675"/>
        <v>306.8</v>
      </c>
      <c r="AJ1690" s="420"/>
      <c r="AK1690" s="385">
        <v>696</v>
      </c>
      <c r="AL1690" s="420">
        <f t="shared" si="676"/>
        <v>306.8</v>
      </c>
      <c r="AM1690" s="630" t="s">
        <v>4164</v>
      </c>
      <c r="AN1690" s="607">
        <v>45078</v>
      </c>
    </row>
    <row r="1691" spans="1:40" ht="20.399999999999999">
      <c r="A1691" s="384">
        <v>59</v>
      </c>
      <c r="B1691" s="385">
        <v>2511</v>
      </c>
      <c r="C1691" s="385" t="s">
        <v>1</v>
      </c>
      <c r="D1691" s="386" t="s">
        <v>2909</v>
      </c>
      <c r="E1691" s="387">
        <v>45056</v>
      </c>
      <c r="F1691" s="385" t="s">
        <v>38</v>
      </c>
      <c r="G1691" s="385">
        <v>663</v>
      </c>
      <c r="H1691" s="385">
        <v>28495.23</v>
      </c>
      <c r="I1691" s="389">
        <v>45103</v>
      </c>
      <c r="J1691" s="398">
        <v>5687</v>
      </c>
      <c r="K1691" s="386">
        <v>20297990757</v>
      </c>
      <c r="L1691" s="386" t="s">
        <v>4011</v>
      </c>
      <c r="M1691" s="216"/>
      <c r="N1691" s="386" t="s">
        <v>4013</v>
      </c>
      <c r="O1691" s="385" t="s">
        <v>68</v>
      </c>
      <c r="P1691" s="385">
        <v>30</v>
      </c>
      <c r="Q1691" s="385">
        <v>11.8</v>
      </c>
      <c r="R1691" s="420">
        <f t="shared" si="681"/>
        <v>354</v>
      </c>
      <c r="S1691" s="385" t="s">
        <v>1915</v>
      </c>
      <c r="T1691" s="385"/>
      <c r="U1691" s="419">
        <f t="shared" si="672"/>
        <v>354</v>
      </c>
      <c r="V1691" s="419"/>
      <c r="W1691" s="419"/>
      <c r="X1691" s="419"/>
      <c r="Y1691" s="419"/>
      <c r="Z1691" s="385"/>
      <c r="AA1691" s="385"/>
      <c r="AB1691" s="385"/>
      <c r="AC1691" s="385"/>
      <c r="AD1691" s="385"/>
      <c r="AE1691" s="385"/>
      <c r="AF1691" s="385"/>
      <c r="AG1691" s="385"/>
      <c r="AH1691" s="419"/>
      <c r="AI1691" s="420">
        <f t="shared" si="675"/>
        <v>354</v>
      </c>
      <c r="AJ1691" s="420"/>
      <c r="AK1691" s="385">
        <v>696</v>
      </c>
      <c r="AL1691" s="420">
        <f t="shared" si="676"/>
        <v>354</v>
      </c>
      <c r="AM1691" s="432">
        <v>18</v>
      </c>
      <c r="AN1691" s="607">
        <v>45078</v>
      </c>
    </row>
    <row r="1692" spans="1:40" ht="20.399999999999999">
      <c r="A1692" s="384">
        <v>60</v>
      </c>
      <c r="B1692" s="385">
        <v>2511</v>
      </c>
      <c r="C1692" s="385" t="s">
        <v>1</v>
      </c>
      <c r="D1692" s="386" t="s">
        <v>2909</v>
      </c>
      <c r="E1692" s="387">
        <v>45056</v>
      </c>
      <c r="F1692" s="385" t="s">
        <v>38</v>
      </c>
      <c r="G1692" s="385">
        <v>663</v>
      </c>
      <c r="H1692" s="385">
        <v>28495.23</v>
      </c>
      <c r="I1692" s="389">
        <v>45103</v>
      </c>
      <c r="J1692" s="398">
        <v>5687</v>
      </c>
      <c r="K1692" s="386">
        <v>20297990757</v>
      </c>
      <c r="L1692" s="386" t="s">
        <v>4011</v>
      </c>
      <c r="M1692" s="216"/>
      <c r="N1692" s="386" t="s">
        <v>4014</v>
      </c>
      <c r="O1692" s="385" t="s">
        <v>68</v>
      </c>
      <c r="P1692" s="385">
        <v>70</v>
      </c>
      <c r="Q1692" s="385">
        <v>19.824000000000002</v>
      </c>
      <c r="R1692" s="420">
        <f t="shared" si="681"/>
        <v>1387.68</v>
      </c>
      <c r="S1692" s="385" t="s">
        <v>1915</v>
      </c>
      <c r="T1692" s="385"/>
      <c r="U1692" s="419">
        <f t="shared" si="672"/>
        <v>1387.68</v>
      </c>
      <c r="V1692" s="419"/>
      <c r="W1692" s="419"/>
      <c r="X1692" s="419"/>
      <c r="Y1692" s="419"/>
      <c r="Z1692" s="385"/>
      <c r="AA1692" s="385"/>
      <c r="AB1692" s="385"/>
      <c r="AC1692" s="385"/>
      <c r="AD1692" s="385"/>
      <c r="AE1692" s="385"/>
      <c r="AF1692" s="385"/>
      <c r="AG1692" s="385"/>
      <c r="AH1692" s="419"/>
      <c r="AI1692" s="420">
        <f t="shared" si="675"/>
        <v>1387.68</v>
      </c>
      <c r="AJ1692" s="420"/>
      <c r="AK1692" s="385">
        <v>696</v>
      </c>
      <c r="AL1692" s="420">
        <f t="shared" si="676"/>
        <v>1387.68</v>
      </c>
      <c r="AM1692" s="432">
        <v>18</v>
      </c>
      <c r="AN1692" s="607">
        <v>45078</v>
      </c>
    </row>
    <row r="1693" spans="1:40" ht="20.399999999999999">
      <c r="A1693" s="384">
        <v>61</v>
      </c>
      <c r="B1693" s="385">
        <v>2511</v>
      </c>
      <c r="C1693" s="385" t="s">
        <v>1</v>
      </c>
      <c r="D1693" s="386" t="s">
        <v>2909</v>
      </c>
      <c r="E1693" s="387">
        <v>45056</v>
      </c>
      <c r="F1693" s="385" t="s">
        <v>38</v>
      </c>
      <c r="G1693" s="385">
        <v>663</v>
      </c>
      <c r="H1693" s="385">
        <v>28495.23</v>
      </c>
      <c r="I1693" s="389">
        <v>45103</v>
      </c>
      <c r="J1693" s="398">
        <v>5687</v>
      </c>
      <c r="K1693" s="386">
        <v>20297990757</v>
      </c>
      <c r="L1693" s="386" t="s">
        <v>4011</v>
      </c>
      <c r="M1693" s="216"/>
      <c r="N1693" s="386" t="s">
        <v>4015</v>
      </c>
      <c r="O1693" s="385" t="s">
        <v>68</v>
      </c>
      <c r="P1693" s="385">
        <v>30</v>
      </c>
      <c r="Q1693" s="385">
        <v>5.9</v>
      </c>
      <c r="R1693" s="420">
        <f t="shared" si="681"/>
        <v>177</v>
      </c>
      <c r="S1693" s="385" t="s">
        <v>1915</v>
      </c>
      <c r="T1693" s="385"/>
      <c r="U1693" s="419">
        <f t="shared" si="672"/>
        <v>177</v>
      </c>
      <c r="V1693" s="419"/>
      <c r="W1693" s="419"/>
      <c r="X1693" s="419"/>
      <c r="Y1693" s="419"/>
      <c r="Z1693" s="385"/>
      <c r="AA1693" s="385"/>
      <c r="AB1693" s="385"/>
      <c r="AC1693" s="385"/>
      <c r="AD1693" s="385"/>
      <c r="AE1693" s="385"/>
      <c r="AF1693" s="385"/>
      <c r="AG1693" s="385"/>
      <c r="AH1693" s="419"/>
      <c r="AI1693" s="420">
        <f t="shared" si="675"/>
        <v>177</v>
      </c>
      <c r="AJ1693" s="420"/>
      <c r="AK1693" s="385">
        <v>696</v>
      </c>
      <c r="AL1693" s="420">
        <f t="shared" si="676"/>
        <v>177</v>
      </c>
      <c r="AM1693" s="432">
        <v>18</v>
      </c>
      <c r="AN1693" s="607">
        <v>45078</v>
      </c>
    </row>
    <row r="1694" spans="1:40" ht="20.399999999999999">
      <c r="A1694" s="384">
        <v>62</v>
      </c>
      <c r="B1694" s="385">
        <v>2511</v>
      </c>
      <c r="C1694" s="385" t="s">
        <v>1</v>
      </c>
      <c r="D1694" s="386" t="s">
        <v>2909</v>
      </c>
      <c r="E1694" s="387">
        <v>45056</v>
      </c>
      <c r="F1694" s="385" t="s">
        <v>38</v>
      </c>
      <c r="G1694" s="385">
        <v>663</v>
      </c>
      <c r="H1694" s="385">
        <v>28495.23</v>
      </c>
      <c r="I1694" s="389">
        <v>45103</v>
      </c>
      <c r="J1694" s="398">
        <v>5687</v>
      </c>
      <c r="K1694" s="386">
        <v>20297990757</v>
      </c>
      <c r="L1694" s="386" t="s">
        <v>4011</v>
      </c>
      <c r="M1694" s="216"/>
      <c r="N1694" s="386" t="s">
        <v>4016</v>
      </c>
      <c r="O1694" s="385" t="s">
        <v>68</v>
      </c>
      <c r="P1694" s="385">
        <v>240</v>
      </c>
      <c r="Q1694" s="385">
        <v>2.36</v>
      </c>
      <c r="R1694" s="420">
        <f t="shared" si="681"/>
        <v>566.4</v>
      </c>
      <c r="S1694" s="385" t="s">
        <v>1915</v>
      </c>
      <c r="T1694" s="385"/>
      <c r="U1694" s="419">
        <f t="shared" si="672"/>
        <v>566.4</v>
      </c>
      <c r="V1694" s="419"/>
      <c r="W1694" s="419"/>
      <c r="X1694" s="419"/>
      <c r="Y1694" s="419"/>
      <c r="Z1694" s="385"/>
      <c r="AA1694" s="385"/>
      <c r="AB1694" s="385"/>
      <c r="AC1694" s="385"/>
      <c r="AD1694" s="385"/>
      <c r="AE1694" s="385"/>
      <c r="AF1694" s="385"/>
      <c r="AG1694" s="385"/>
      <c r="AH1694" s="419"/>
      <c r="AI1694" s="420">
        <f t="shared" si="675"/>
        <v>566.4</v>
      </c>
      <c r="AJ1694" s="420"/>
      <c r="AK1694" s="385">
        <v>696</v>
      </c>
      <c r="AL1694" s="420">
        <f t="shared" si="676"/>
        <v>566.4</v>
      </c>
      <c r="AM1694" s="432">
        <v>18</v>
      </c>
      <c r="AN1694" s="607">
        <v>45078</v>
      </c>
    </row>
    <row r="1695" spans="1:40" ht="40.799999999999997">
      <c r="A1695" s="384">
        <v>63</v>
      </c>
      <c r="B1695" s="385">
        <v>2511</v>
      </c>
      <c r="C1695" s="385" t="s">
        <v>1</v>
      </c>
      <c r="D1695" s="386" t="s">
        <v>2909</v>
      </c>
      <c r="E1695" s="387">
        <v>45056</v>
      </c>
      <c r="F1695" s="385" t="s">
        <v>38</v>
      </c>
      <c r="G1695" s="385">
        <v>663</v>
      </c>
      <c r="H1695" s="385">
        <v>28495.23</v>
      </c>
      <c r="I1695" s="389">
        <v>45103</v>
      </c>
      <c r="J1695" s="398">
        <v>5687</v>
      </c>
      <c r="K1695" s="386">
        <v>20297990757</v>
      </c>
      <c r="L1695" s="386" t="s">
        <v>4011</v>
      </c>
      <c r="M1695" s="216"/>
      <c r="N1695" s="386" t="s">
        <v>4017</v>
      </c>
      <c r="O1695" s="385" t="s">
        <v>68</v>
      </c>
      <c r="P1695" s="385">
        <v>625</v>
      </c>
      <c r="Q1695" s="385">
        <v>3.54</v>
      </c>
      <c r="R1695" s="420">
        <f t="shared" si="681"/>
        <v>2212.5</v>
      </c>
      <c r="S1695" s="385" t="s">
        <v>1915</v>
      </c>
      <c r="T1695" s="385"/>
      <c r="U1695" s="419">
        <f t="shared" si="672"/>
        <v>2212.5</v>
      </c>
      <c r="V1695" s="419"/>
      <c r="W1695" s="419"/>
      <c r="X1695" s="419"/>
      <c r="Y1695" s="419"/>
      <c r="Z1695" s="385"/>
      <c r="AA1695" s="385"/>
      <c r="AB1695" s="385"/>
      <c r="AC1695" s="385"/>
      <c r="AD1695" s="385"/>
      <c r="AE1695" s="385"/>
      <c r="AF1695" s="385"/>
      <c r="AG1695" s="385"/>
      <c r="AH1695" s="419"/>
      <c r="AI1695" s="420">
        <f t="shared" si="675"/>
        <v>2212.5</v>
      </c>
      <c r="AJ1695" s="420"/>
      <c r="AK1695" s="385">
        <v>696</v>
      </c>
      <c r="AL1695" s="420">
        <f t="shared" si="676"/>
        <v>2212.5</v>
      </c>
      <c r="AM1695" s="432">
        <v>18</v>
      </c>
      <c r="AN1695" s="607">
        <v>45078</v>
      </c>
    </row>
    <row r="1696" spans="1:40" ht="40.799999999999997">
      <c r="A1696" s="384">
        <v>64</v>
      </c>
      <c r="B1696" s="385">
        <v>2511</v>
      </c>
      <c r="C1696" s="385" t="s">
        <v>1</v>
      </c>
      <c r="D1696" s="386" t="s">
        <v>2909</v>
      </c>
      <c r="E1696" s="387">
        <v>45056</v>
      </c>
      <c r="F1696" s="385" t="s">
        <v>38</v>
      </c>
      <c r="G1696" s="385">
        <v>663</v>
      </c>
      <c r="H1696" s="385">
        <v>28495.23</v>
      </c>
      <c r="I1696" s="389">
        <v>45103</v>
      </c>
      <c r="J1696" s="398">
        <v>5687</v>
      </c>
      <c r="K1696" s="386">
        <v>20297990757</v>
      </c>
      <c r="L1696" s="386" t="s">
        <v>4011</v>
      </c>
      <c r="M1696" s="216"/>
      <c r="N1696" s="386" t="s">
        <v>4018</v>
      </c>
      <c r="O1696" s="385" t="s">
        <v>68</v>
      </c>
      <c r="P1696" s="385">
        <v>800</v>
      </c>
      <c r="Q1696" s="385">
        <v>1.298</v>
      </c>
      <c r="R1696" s="420">
        <f t="shared" si="681"/>
        <v>1038.4000000000001</v>
      </c>
      <c r="S1696" s="385" t="s">
        <v>1915</v>
      </c>
      <c r="T1696" s="385"/>
      <c r="U1696" s="419">
        <f t="shared" si="672"/>
        <v>1038.4000000000001</v>
      </c>
      <c r="V1696" s="419"/>
      <c r="W1696" s="419"/>
      <c r="X1696" s="419"/>
      <c r="Y1696" s="419"/>
      <c r="Z1696" s="385"/>
      <c r="AA1696" s="385"/>
      <c r="AB1696" s="385"/>
      <c r="AC1696" s="385"/>
      <c r="AD1696" s="385"/>
      <c r="AE1696" s="385"/>
      <c r="AF1696" s="385"/>
      <c r="AG1696" s="385"/>
      <c r="AH1696" s="419"/>
      <c r="AI1696" s="420">
        <f t="shared" si="675"/>
        <v>1038.4000000000001</v>
      </c>
      <c r="AJ1696" s="420"/>
      <c r="AK1696" s="385">
        <v>696</v>
      </c>
      <c r="AL1696" s="420">
        <f t="shared" si="676"/>
        <v>1038.4000000000001</v>
      </c>
      <c r="AM1696" s="432">
        <v>18</v>
      </c>
      <c r="AN1696" s="607">
        <v>45078</v>
      </c>
    </row>
    <row r="1697" spans="1:40" ht="40.799999999999997">
      <c r="A1697" s="384">
        <v>65</v>
      </c>
      <c r="B1697" s="385">
        <v>2511</v>
      </c>
      <c r="C1697" s="385" t="s">
        <v>1</v>
      </c>
      <c r="D1697" s="386" t="s">
        <v>2909</v>
      </c>
      <c r="E1697" s="387">
        <v>45056</v>
      </c>
      <c r="F1697" s="385" t="s">
        <v>38</v>
      </c>
      <c r="G1697" s="385">
        <v>663</v>
      </c>
      <c r="H1697" s="385">
        <v>28495.23</v>
      </c>
      <c r="I1697" s="389">
        <v>45103</v>
      </c>
      <c r="J1697" s="398">
        <v>5687</v>
      </c>
      <c r="K1697" s="386">
        <v>20297990757</v>
      </c>
      <c r="L1697" s="386" t="s">
        <v>4011</v>
      </c>
      <c r="M1697" s="216"/>
      <c r="N1697" s="386" t="s">
        <v>4019</v>
      </c>
      <c r="O1697" s="385" t="s">
        <v>68</v>
      </c>
      <c r="P1697" s="385">
        <v>40</v>
      </c>
      <c r="Q1697" s="385">
        <v>15.811999999999999</v>
      </c>
      <c r="R1697" s="420">
        <f t="shared" si="681"/>
        <v>632.48</v>
      </c>
      <c r="S1697" s="385" t="s">
        <v>1915</v>
      </c>
      <c r="T1697" s="385"/>
      <c r="U1697" s="419">
        <f t="shared" si="672"/>
        <v>632.48</v>
      </c>
      <c r="V1697" s="419"/>
      <c r="W1697" s="419"/>
      <c r="X1697" s="419"/>
      <c r="Y1697" s="419"/>
      <c r="Z1697" s="385"/>
      <c r="AA1697" s="385"/>
      <c r="AB1697" s="385"/>
      <c r="AC1697" s="385"/>
      <c r="AD1697" s="385"/>
      <c r="AE1697" s="385"/>
      <c r="AF1697" s="385"/>
      <c r="AG1697" s="385"/>
      <c r="AH1697" s="419"/>
      <c r="AI1697" s="420">
        <f t="shared" si="675"/>
        <v>632.48</v>
      </c>
      <c r="AJ1697" s="420"/>
      <c r="AK1697" s="385">
        <v>696</v>
      </c>
      <c r="AL1697" s="420">
        <f t="shared" si="676"/>
        <v>632.48</v>
      </c>
      <c r="AM1697" s="432">
        <v>18</v>
      </c>
      <c r="AN1697" s="607">
        <v>45078</v>
      </c>
    </row>
    <row r="1698" spans="1:40" ht="40.799999999999997">
      <c r="A1698" s="384">
        <v>66</v>
      </c>
      <c r="B1698" s="385">
        <v>2511</v>
      </c>
      <c r="C1698" s="385" t="s">
        <v>1</v>
      </c>
      <c r="D1698" s="386" t="s">
        <v>2909</v>
      </c>
      <c r="E1698" s="387">
        <v>45056</v>
      </c>
      <c r="F1698" s="385" t="s">
        <v>38</v>
      </c>
      <c r="G1698" s="385">
        <v>663</v>
      </c>
      <c r="H1698" s="385">
        <v>28495.23</v>
      </c>
      <c r="I1698" s="389">
        <v>45103</v>
      </c>
      <c r="J1698" s="398">
        <v>5687</v>
      </c>
      <c r="K1698" s="386">
        <v>20297990757</v>
      </c>
      <c r="L1698" s="386" t="s">
        <v>4011</v>
      </c>
      <c r="M1698" s="216"/>
      <c r="N1698" s="386" t="s">
        <v>4020</v>
      </c>
      <c r="O1698" s="385" t="s">
        <v>68</v>
      </c>
      <c r="P1698" s="385">
        <v>105</v>
      </c>
      <c r="Q1698" s="385">
        <v>15.93</v>
      </c>
      <c r="R1698" s="420">
        <f t="shared" si="681"/>
        <v>1672.6499999999999</v>
      </c>
      <c r="S1698" s="385" t="s">
        <v>1915</v>
      </c>
      <c r="T1698" s="385"/>
      <c r="U1698" s="419">
        <f t="shared" si="672"/>
        <v>1672.6499999999999</v>
      </c>
      <c r="V1698" s="419"/>
      <c r="W1698" s="419"/>
      <c r="X1698" s="419"/>
      <c r="Y1698" s="419"/>
      <c r="Z1698" s="385"/>
      <c r="AA1698" s="385"/>
      <c r="AB1698" s="385"/>
      <c r="AC1698" s="385"/>
      <c r="AD1698" s="385"/>
      <c r="AE1698" s="385"/>
      <c r="AF1698" s="385"/>
      <c r="AG1698" s="385"/>
      <c r="AH1698" s="419"/>
      <c r="AI1698" s="420">
        <f t="shared" si="675"/>
        <v>1672.6499999999999</v>
      </c>
      <c r="AJ1698" s="420"/>
      <c r="AK1698" s="385">
        <v>696</v>
      </c>
      <c r="AL1698" s="420">
        <f t="shared" si="676"/>
        <v>1672.6499999999999</v>
      </c>
      <c r="AM1698" s="432">
        <v>18</v>
      </c>
      <c r="AN1698" s="607">
        <v>45078</v>
      </c>
    </row>
    <row r="1699" spans="1:40" ht="40.799999999999997">
      <c r="A1699" s="384">
        <v>67</v>
      </c>
      <c r="B1699" s="385">
        <v>2511</v>
      </c>
      <c r="C1699" s="385" t="s">
        <v>1</v>
      </c>
      <c r="D1699" s="386" t="s">
        <v>2909</v>
      </c>
      <c r="E1699" s="387">
        <v>45056</v>
      </c>
      <c r="F1699" s="385" t="s">
        <v>38</v>
      </c>
      <c r="G1699" s="385">
        <v>663</v>
      </c>
      <c r="H1699" s="385">
        <v>28495.23</v>
      </c>
      <c r="I1699" s="389">
        <v>45103</v>
      </c>
      <c r="J1699" s="398">
        <v>5687</v>
      </c>
      <c r="K1699" s="386">
        <v>20297990757</v>
      </c>
      <c r="L1699" s="386" t="s">
        <v>4011</v>
      </c>
      <c r="M1699" s="216"/>
      <c r="N1699" s="386" t="s">
        <v>4021</v>
      </c>
      <c r="O1699" s="385" t="s">
        <v>68</v>
      </c>
      <c r="P1699" s="385">
        <v>150</v>
      </c>
      <c r="Q1699" s="385">
        <v>5.9</v>
      </c>
      <c r="R1699" s="420">
        <f t="shared" si="681"/>
        <v>885</v>
      </c>
      <c r="S1699" s="385" t="s">
        <v>1915</v>
      </c>
      <c r="T1699" s="385"/>
      <c r="U1699" s="419">
        <f t="shared" si="672"/>
        <v>885</v>
      </c>
      <c r="V1699" s="419"/>
      <c r="W1699" s="419"/>
      <c r="X1699" s="419"/>
      <c r="Y1699" s="419"/>
      <c r="Z1699" s="385"/>
      <c r="AA1699" s="385"/>
      <c r="AB1699" s="385"/>
      <c r="AC1699" s="385"/>
      <c r="AD1699" s="385"/>
      <c r="AE1699" s="385"/>
      <c r="AF1699" s="385"/>
      <c r="AG1699" s="385"/>
      <c r="AH1699" s="419"/>
      <c r="AI1699" s="420">
        <f t="shared" si="675"/>
        <v>885</v>
      </c>
      <c r="AJ1699" s="420"/>
      <c r="AK1699" s="385">
        <v>696</v>
      </c>
      <c r="AL1699" s="420">
        <f t="shared" si="676"/>
        <v>885</v>
      </c>
      <c r="AM1699" s="432">
        <v>18</v>
      </c>
      <c r="AN1699" s="607">
        <v>45078</v>
      </c>
    </row>
    <row r="1700" spans="1:40" ht="20.399999999999999">
      <c r="A1700" s="384">
        <v>68</v>
      </c>
      <c r="B1700" s="385">
        <v>2511</v>
      </c>
      <c r="C1700" s="385" t="s">
        <v>1</v>
      </c>
      <c r="D1700" s="386" t="s">
        <v>2909</v>
      </c>
      <c r="E1700" s="387">
        <v>45056</v>
      </c>
      <c r="F1700" s="385" t="s">
        <v>38</v>
      </c>
      <c r="G1700" s="385">
        <v>663</v>
      </c>
      <c r="H1700" s="385">
        <v>28495.23</v>
      </c>
      <c r="I1700" s="389">
        <v>45103</v>
      </c>
      <c r="J1700" s="398">
        <v>5687</v>
      </c>
      <c r="K1700" s="386">
        <v>20297990757</v>
      </c>
      <c r="L1700" s="386" t="s">
        <v>4011</v>
      </c>
      <c r="M1700" s="216"/>
      <c r="N1700" s="386" t="s">
        <v>4022</v>
      </c>
      <c r="O1700" s="385" t="s">
        <v>68</v>
      </c>
      <c r="P1700" s="385">
        <v>40</v>
      </c>
      <c r="Q1700" s="385">
        <v>11.8</v>
      </c>
      <c r="R1700" s="420">
        <f t="shared" si="681"/>
        <v>472</v>
      </c>
      <c r="S1700" s="385" t="s">
        <v>1915</v>
      </c>
      <c r="T1700" s="385"/>
      <c r="U1700" s="419">
        <f t="shared" ref="U1700:U1763" si="682">IF($S1700=U$15,$R1700,"  ")</f>
        <v>472</v>
      </c>
      <c r="V1700" s="419"/>
      <c r="W1700" s="419"/>
      <c r="X1700" s="419"/>
      <c r="Y1700" s="419"/>
      <c r="Z1700" s="385"/>
      <c r="AA1700" s="385"/>
      <c r="AB1700" s="385"/>
      <c r="AC1700" s="385"/>
      <c r="AD1700" s="385"/>
      <c r="AE1700" s="385"/>
      <c r="AF1700" s="385"/>
      <c r="AG1700" s="385"/>
      <c r="AH1700" s="419"/>
      <c r="AI1700" s="420">
        <f t="shared" ref="AI1700:AI1763" si="683">R1700</f>
        <v>472</v>
      </c>
      <c r="AJ1700" s="420"/>
      <c r="AK1700" s="385">
        <v>696</v>
      </c>
      <c r="AL1700" s="420">
        <f t="shared" ref="AL1700:AL1763" si="684">AI1700</f>
        <v>472</v>
      </c>
      <c r="AM1700" s="432">
        <v>18</v>
      </c>
      <c r="AN1700" s="607">
        <v>45078</v>
      </c>
    </row>
    <row r="1701" spans="1:40" ht="20.399999999999999">
      <c r="A1701" s="384">
        <v>69</v>
      </c>
      <c r="B1701" s="385">
        <v>2511</v>
      </c>
      <c r="C1701" s="385" t="s">
        <v>1</v>
      </c>
      <c r="D1701" s="386" t="s">
        <v>2909</v>
      </c>
      <c r="E1701" s="387">
        <v>45056</v>
      </c>
      <c r="F1701" s="385" t="s">
        <v>38</v>
      </c>
      <c r="G1701" s="385">
        <v>663</v>
      </c>
      <c r="H1701" s="385">
        <v>28495.23</v>
      </c>
      <c r="I1701" s="389">
        <v>45103</v>
      </c>
      <c r="J1701" s="398">
        <v>5687</v>
      </c>
      <c r="K1701" s="386">
        <v>20297990757</v>
      </c>
      <c r="L1701" s="386" t="s">
        <v>4011</v>
      </c>
      <c r="M1701" s="216"/>
      <c r="N1701" s="386" t="s">
        <v>4023</v>
      </c>
      <c r="O1701" s="385" t="s">
        <v>68</v>
      </c>
      <c r="P1701" s="385">
        <v>40</v>
      </c>
      <c r="Q1701" s="385">
        <v>10.856</v>
      </c>
      <c r="R1701" s="420">
        <f t="shared" si="681"/>
        <v>434.24</v>
      </c>
      <c r="S1701" s="385" t="s">
        <v>1915</v>
      </c>
      <c r="T1701" s="385"/>
      <c r="U1701" s="419">
        <f t="shared" si="682"/>
        <v>434.24</v>
      </c>
      <c r="V1701" s="419"/>
      <c r="W1701" s="419"/>
      <c r="X1701" s="419"/>
      <c r="Y1701" s="419"/>
      <c r="Z1701" s="385"/>
      <c r="AA1701" s="385"/>
      <c r="AB1701" s="385"/>
      <c r="AC1701" s="385"/>
      <c r="AD1701" s="385"/>
      <c r="AE1701" s="385"/>
      <c r="AF1701" s="385"/>
      <c r="AG1701" s="385"/>
      <c r="AH1701" s="419"/>
      <c r="AI1701" s="420">
        <f t="shared" si="683"/>
        <v>434.24</v>
      </c>
      <c r="AJ1701" s="420"/>
      <c r="AK1701" s="385">
        <v>696</v>
      </c>
      <c r="AL1701" s="420">
        <f t="shared" si="684"/>
        <v>434.24</v>
      </c>
      <c r="AM1701" s="432">
        <v>18</v>
      </c>
      <c r="AN1701" s="607">
        <v>45078</v>
      </c>
    </row>
    <row r="1702" spans="1:40" ht="20.399999999999999">
      <c r="A1702" s="384">
        <v>70</v>
      </c>
      <c r="B1702" s="385">
        <v>2511</v>
      </c>
      <c r="C1702" s="385" t="s">
        <v>1</v>
      </c>
      <c r="D1702" s="386" t="s">
        <v>2909</v>
      </c>
      <c r="E1702" s="387">
        <v>45056</v>
      </c>
      <c r="F1702" s="385" t="s">
        <v>38</v>
      </c>
      <c r="G1702" s="385">
        <v>663</v>
      </c>
      <c r="H1702" s="385">
        <v>28495.23</v>
      </c>
      <c r="I1702" s="389">
        <v>45103</v>
      </c>
      <c r="J1702" s="398">
        <v>5687</v>
      </c>
      <c r="K1702" s="386">
        <v>20297990757</v>
      </c>
      <c r="L1702" s="386" t="s">
        <v>4011</v>
      </c>
      <c r="M1702" s="216"/>
      <c r="N1702" s="386" t="s">
        <v>4024</v>
      </c>
      <c r="O1702" s="385" t="s">
        <v>68</v>
      </c>
      <c r="P1702" s="385">
        <v>20</v>
      </c>
      <c r="Q1702" s="385">
        <v>3.8940000000000001</v>
      </c>
      <c r="R1702" s="420">
        <f t="shared" si="681"/>
        <v>77.88</v>
      </c>
      <c r="S1702" s="385" t="s">
        <v>1915</v>
      </c>
      <c r="T1702" s="385"/>
      <c r="U1702" s="419">
        <f t="shared" si="682"/>
        <v>77.88</v>
      </c>
      <c r="V1702" s="419"/>
      <c r="W1702" s="419"/>
      <c r="X1702" s="419"/>
      <c r="Y1702" s="419"/>
      <c r="Z1702" s="385"/>
      <c r="AA1702" s="385"/>
      <c r="AB1702" s="385"/>
      <c r="AC1702" s="385"/>
      <c r="AD1702" s="385"/>
      <c r="AE1702" s="385"/>
      <c r="AF1702" s="385"/>
      <c r="AG1702" s="385"/>
      <c r="AH1702" s="419"/>
      <c r="AI1702" s="420">
        <f t="shared" si="683"/>
        <v>77.88</v>
      </c>
      <c r="AJ1702" s="420"/>
      <c r="AK1702" s="385">
        <v>696</v>
      </c>
      <c r="AL1702" s="420">
        <f t="shared" si="684"/>
        <v>77.88</v>
      </c>
      <c r="AM1702" s="432">
        <v>18</v>
      </c>
      <c r="AN1702" s="607">
        <v>45078</v>
      </c>
    </row>
    <row r="1703" spans="1:40" ht="20.399999999999999">
      <c r="A1703" s="384">
        <v>71</v>
      </c>
      <c r="B1703" s="385">
        <v>2511</v>
      </c>
      <c r="C1703" s="385" t="s">
        <v>1</v>
      </c>
      <c r="D1703" s="386" t="s">
        <v>2909</v>
      </c>
      <c r="E1703" s="387">
        <v>45056</v>
      </c>
      <c r="F1703" s="385" t="s">
        <v>38</v>
      </c>
      <c r="G1703" s="385">
        <v>663</v>
      </c>
      <c r="H1703" s="385">
        <v>28495.23</v>
      </c>
      <c r="I1703" s="389">
        <v>45103</v>
      </c>
      <c r="J1703" s="398">
        <v>5687</v>
      </c>
      <c r="K1703" s="386">
        <v>20297990757</v>
      </c>
      <c r="L1703" s="386" t="s">
        <v>4011</v>
      </c>
      <c r="M1703" s="216"/>
      <c r="N1703" s="386" t="s">
        <v>4029</v>
      </c>
      <c r="O1703" s="385" t="s">
        <v>68</v>
      </c>
      <c r="P1703" s="385">
        <v>60</v>
      </c>
      <c r="Q1703" s="385">
        <v>3.54</v>
      </c>
      <c r="R1703" s="420">
        <f t="shared" si="681"/>
        <v>212.4</v>
      </c>
      <c r="S1703" s="385" t="s">
        <v>1915</v>
      </c>
      <c r="T1703" s="385"/>
      <c r="U1703" s="419">
        <f t="shared" si="682"/>
        <v>212.4</v>
      </c>
      <c r="V1703" s="419"/>
      <c r="W1703" s="419"/>
      <c r="X1703" s="419"/>
      <c r="Y1703" s="419"/>
      <c r="Z1703" s="385"/>
      <c r="AA1703" s="385"/>
      <c r="AB1703" s="385"/>
      <c r="AC1703" s="385"/>
      <c r="AD1703" s="385"/>
      <c r="AE1703" s="385"/>
      <c r="AF1703" s="385"/>
      <c r="AG1703" s="385"/>
      <c r="AH1703" s="419"/>
      <c r="AI1703" s="420">
        <f t="shared" si="683"/>
        <v>212.4</v>
      </c>
      <c r="AJ1703" s="420"/>
      <c r="AK1703" s="385">
        <v>696</v>
      </c>
      <c r="AL1703" s="420">
        <f t="shared" si="684"/>
        <v>212.4</v>
      </c>
      <c r="AM1703" s="432">
        <v>18</v>
      </c>
      <c r="AN1703" s="607">
        <v>45078</v>
      </c>
    </row>
    <row r="1704" spans="1:40" ht="20.399999999999999">
      <c r="A1704" s="384">
        <v>72</v>
      </c>
      <c r="B1704" s="385">
        <v>2511</v>
      </c>
      <c r="C1704" s="385" t="s">
        <v>1</v>
      </c>
      <c r="D1704" s="386" t="s">
        <v>2909</v>
      </c>
      <c r="E1704" s="387">
        <v>45056</v>
      </c>
      <c r="F1704" s="385" t="s">
        <v>38</v>
      </c>
      <c r="G1704" s="385">
        <v>663</v>
      </c>
      <c r="H1704" s="385">
        <v>28495.23</v>
      </c>
      <c r="I1704" s="389">
        <v>45103</v>
      </c>
      <c r="J1704" s="398">
        <v>5687</v>
      </c>
      <c r="K1704" s="386">
        <v>20297990757</v>
      </c>
      <c r="L1704" s="386" t="s">
        <v>4011</v>
      </c>
      <c r="M1704" s="216"/>
      <c r="N1704" s="386" t="s">
        <v>4025</v>
      </c>
      <c r="O1704" s="385" t="s">
        <v>68</v>
      </c>
      <c r="P1704" s="385">
        <v>40</v>
      </c>
      <c r="Q1704" s="385">
        <v>14.16</v>
      </c>
      <c r="R1704" s="420">
        <f t="shared" si="681"/>
        <v>566.4</v>
      </c>
      <c r="S1704" s="385" t="s">
        <v>1915</v>
      </c>
      <c r="T1704" s="385"/>
      <c r="U1704" s="419">
        <f t="shared" si="682"/>
        <v>566.4</v>
      </c>
      <c r="V1704" s="419"/>
      <c r="W1704" s="419"/>
      <c r="X1704" s="419"/>
      <c r="Y1704" s="419"/>
      <c r="Z1704" s="385"/>
      <c r="AA1704" s="385"/>
      <c r="AB1704" s="385"/>
      <c r="AC1704" s="385"/>
      <c r="AD1704" s="385"/>
      <c r="AE1704" s="385"/>
      <c r="AF1704" s="385"/>
      <c r="AG1704" s="385"/>
      <c r="AH1704" s="419"/>
      <c r="AI1704" s="420">
        <f t="shared" si="683"/>
        <v>566.4</v>
      </c>
      <c r="AJ1704" s="420"/>
      <c r="AK1704" s="385">
        <v>696</v>
      </c>
      <c r="AL1704" s="420">
        <f t="shared" si="684"/>
        <v>566.4</v>
      </c>
      <c r="AM1704" s="432">
        <v>18</v>
      </c>
      <c r="AN1704" s="607">
        <v>45078</v>
      </c>
    </row>
    <row r="1705" spans="1:40" ht="40.799999999999997">
      <c r="A1705" s="384">
        <v>73</v>
      </c>
      <c r="B1705" s="385">
        <v>2511</v>
      </c>
      <c r="C1705" s="385" t="s">
        <v>1</v>
      </c>
      <c r="D1705" s="386" t="s">
        <v>2909</v>
      </c>
      <c r="E1705" s="387">
        <v>45056</v>
      </c>
      <c r="F1705" s="385" t="s">
        <v>38</v>
      </c>
      <c r="G1705" s="385">
        <v>663</v>
      </c>
      <c r="H1705" s="385">
        <v>28495.23</v>
      </c>
      <c r="I1705" s="389">
        <v>45103</v>
      </c>
      <c r="J1705" s="398">
        <v>5687</v>
      </c>
      <c r="K1705" s="386">
        <v>20297990757</v>
      </c>
      <c r="L1705" s="386" t="s">
        <v>4011</v>
      </c>
      <c r="M1705" s="216"/>
      <c r="N1705" s="386" t="s">
        <v>4026</v>
      </c>
      <c r="O1705" s="385" t="s">
        <v>68</v>
      </c>
      <c r="P1705" s="385">
        <v>55</v>
      </c>
      <c r="Q1705" s="385">
        <v>3.54</v>
      </c>
      <c r="R1705" s="420">
        <f t="shared" si="681"/>
        <v>194.7</v>
      </c>
      <c r="S1705" s="385" t="s">
        <v>1915</v>
      </c>
      <c r="T1705" s="385"/>
      <c r="U1705" s="419">
        <f t="shared" si="682"/>
        <v>194.7</v>
      </c>
      <c r="V1705" s="419"/>
      <c r="W1705" s="419"/>
      <c r="X1705" s="419"/>
      <c r="Y1705" s="419"/>
      <c r="Z1705" s="385"/>
      <c r="AA1705" s="385"/>
      <c r="AB1705" s="385"/>
      <c r="AC1705" s="385"/>
      <c r="AD1705" s="385"/>
      <c r="AE1705" s="385"/>
      <c r="AF1705" s="385"/>
      <c r="AG1705" s="385"/>
      <c r="AH1705" s="419"/>
      <c r="AI1705" s="420">
        <f t="shared" si="683"/>
        <v>194.7</v>
      </c>
      <c r="AJ1705" s="420"/>
      <c r="AK1705" s="385">
        <v>696</v>
      </c>
      <c r="AL1705" s="420">
        <f t="shared" si="684"/>
        <v>194.7</v>
      </c>
      <c r="AM1705" s="432">
        <v>18</v>
      </c>
      <c r="AN1705" s="607">
        <v>45078</v>
      </c>
    </row>
    <row r="1706" spans="1:40" ht="20.399999999999999">
      <c r="A1706" s="384">
        <v>74</v>
      </c>
      <c r="B1706" s="385">
        <v>2511</v>
      </c>
      <c r="C1706" s="385" t="s">
        <v>1</v>
      </c>
      <c r="D1706" s="386" t="s">
        <v>2909</v>
      </c>
      <c r="E1706" s="387">
        <v>45056</v>
      </c>
      <c r="F1706" s="385" t="s">
        <v>38</v>
      </c>
      <c r="G1706" s="385">
        <v>663</v>
      </c>
      <c r="H1706" s="385">
        <v>28495.23</v>
      </c>
      <c r="I1706" s="389">
        <v>45103</v>
      </c>
      <c r="J1706" s="398">
        <v>5687</v>
      </c>
      <c r="K1706" s="386">
        <v>20297990757</v>
      </c>
      <c r="L1706" s="386" t="s">
        <v>4011</v>
      </c>
      <c r="M1706" s="216"/>
      <c r="N1706" s="386" t="s">
        <v>4027</v>
      </c>
      <c r="O1706" s="385" t="s">
        <v>68</v>
      </c>
      <c r="P1706" s="385">
        <v>18</v>
      </c>
      <c r="Q1706" s="385">
        <v>59</v>
      </c>
      <c r="R1706" s="420">
        <f t="shared" si="681"/>
        <v>1062</v>
      </c>
      <c r="S1706" s="385" t="s">
        <v>1915</v>
      </c>
      <c r="T1706" s="385"/>
      <c r="U1706" s="419">
        <f t="shared" si="682"/>
        <v>1062</v>
      </c>
      <c r="V1706" s="419"/>
      <c r="W1706" s="419"/>
      <c r="X1706" s="419"/>
      <c r="Y1706" s="419"/>
      <c r="Z1706" s="385"/>
      <c r="AA1706" s="385"/>
      <c r="AB1706" s="385"/>
      <c r="AC1706" s="385"/>
      <c r="AD1706" s="385"/>
      <c r="AE1706" s="385"/>
      <c r="AF1706" s="385"/>
      <c r="AG1706" s="385"/>
      <c r="AH1706" s="419"/>
      <c r="AI1706" s="420">
        <f t="shared" si="683"/>
        <v>1062</v>
      </c>
      <c r="AJ1706" s="420"/>
      <c r="AK1706" s="385">
        <v>696</v>
      </c>
      <c r="AL1706" s="420">
        <f t="shared" si="684"/>
        <v>1062</v>
      </c>
      <c r="AM1706" s="432">
        <v>18</v>
      </c>
      <c r="AN1706" s="607">
        <v>45078</v>
      </c>
    </row>
    <row r="1707" spans="1:40" ht="20.399999999999999">
      <c r="A1707" s="384">
        <v>75</v>
      </c>
      <c r="B1707" s="385">
        <v>2511</v>
      </c>
      <c r="C1707" s="385" t="s">
        <v>1</v>
      </c>
      <c r="D1707" s="386" t="s">
        <v>2909</v>
      </c>
      <c r="E1707" s="387">
        <v>45056</v>
      </c>
      <c r="F1707" s="385" t="s">
        <v>38</v>
      </c>
      <c r="G1707" s="385">
        <v>663</v>
      </c>
      <c r="H1707" s="385">
        <v>28495.23</v>
      </c>
      <c r="I1707" s="389">
        <v>45103</v>
      </c>
      <c r="J1707" s="398">
        <v>5687</v>
      </c>
      <c r="K1707" s="386">
        <v>20297990757</v>
      </c>
      <c r="L1707" s="386" t="s">
        <v>4011</v>
      </c>
      <c r="M1707" s="216"/>
      <c r="N1707" s="386" t="s">
        <v>4028</v>
      </c>
      <c r="O1707" s="385" t="s">
        <v>68</v>
      </c>
      <c r="P1707" s="385">
        <v>50</v>
      </c>
      <c r="Q1707" s="385">
        <v>23.6</v>
      </c>
      <c r="R1707" s="420">
        <f t="shared" si="681"/>
        <v>1180</v>
      </c>
      <c r="S1707" s="385" t="s">
        <v>1915</v>
      </c>
      <c r="T1707" s="385"/>
      <c r="U1707" s="419">
        <f t="shared" si="682"/>
        <v>1180</v>
      </c>
      <c r="V1707" s="419"/>
      <c r="W1707" s="419"/>
      <c r="X1707" s="419"/>
      <c r="Y1707" s="419"/>
      <c r="Z1707" s="385"/>
      <c r="AA1707" s="385"/>
      <c r="AB1707" s="385"/>
      <c r="AC1707" s="385"/>
      <c r="AD1707" s="385"/>
      <c r="AE1707" s="385"/>
      <c r="AF1707" s="385"/>
      <c r="AG1707" s="385"/>
      <c r="AH1707" s="419"/>
      <c r="AI1707" s="420">
        <f t="shared" si="683"/>
        <v>1180</v>
      </c>
      <c r="AJ1707" s="420"/>
      <c r="AK1707" s="385">
        <v>696</v>
      </c>
      <c r="AL1707" s="420">
        <f t="shared" si="684"/>
        <v>1180</v>
      </c>
      <c r="AM1707" s="432">
        <v>18</v>
      </c>
      <c r="AN1707" s="607">
        <v>45078</v>
      </c>
    </row>
    <row r="1708" spans="1:40" ht="20.399999999999999">
      <c r="A1708" s="384">
        <v>76</v>
      </c>
      <c r="B1708" s="385">
        <v>2511</v>
      </c>
      <c r="C1708" s="385" t="s">
        <v>1</v>
      </c>
      <c r="D1708" s="386" t="s">
        <v>2909</v>
      </c>
      <c r="E1708" s="387">
        <v>45056</v>
      </c>
      <c r="F1708" s="385" t="s">
        <v>38</v>
      </c>
      <c r="G1708" s="385">
        <v>663</v>
      </c>
      <c r="H1708" s="385">
        <v>28495.23</v>
      </c>
      <c r="I1708" s="389">
        <v>45103</v>
      </c>
      <c r="J1708" s="398">
        <v>5687</v>
      </c>
      <c r="K1708" s="386">
        <v>20297990757</v>
      </c>
      <c r="L1708" s="386" t="s">
        <v>4011</v>
      </c>
      <c r="M1708" s="216"/>
      <c r="N1708" s="386" t="s">
        <v>4030</v>
      </c>
      <c r="O1708" s="385" t="s">
        <v>68</v>
      </c>
      <c r="P1708" s="385">
        <v>60</v>
      </c>
      <c r="Q1708" s="385">
        <v>23.6</v>
      </c>
      <c r="R1708" s="420">
        <f t="shared" si="681"/>
        <v>1416</v>
      </c>
      <c r="S1708" s="385" t="s">
        <v>1915</v>
      </c>
      <c r="T1708" s="385"/>
      <c r="U1708" s="419">
        <f t="shared" si="682"/>
        <v>1416</v>
      </c>
      <c r="V1708" s="419"/>
      <c r="W1708" s="419"/>
      <c r="X1708" s="419"/>
      <c r="Y1708" s="419"/>
      <c r="Z1708" s="385"/>
      <c r="AA1708" s="385"/>
      <c r="AB1708" s="385"/>
      <c r="AC1708" s="385"/>
      <c r="AD1708" s="385"/>
      <c r="AE1708" s="385"/>
      <c r="AF1708" s="385"/>
      <c r="AG1708" s="385"/>
      <c r="AH1708" s="419"/>
      <c r="AI1708" s="420">
        <f t="shared" si="683"/>
        <v>1416</v>
      </c>
      <c r="AJ1708" s="420"/>
      <c r="AK1708" s="385">
        <v>696</v>
      </c>
      <c r="AL1708" s="420">
        <f t="shared" si="684"/>
        <v>1416</v>
      </c>
      <c r="AM1708" s="432">
        <v>18</v>
      </c>
      <c r="AN1708" s="607">
        <v>45078</v>
      </c>
    </row>
    <row r="1709" spans="1:40" ht="20.399999999999999">
      <c r="A1709" s="384">
        <v>77</v>
      </c>
      <c r="B1709" s="385">
        <v>2511</v>
      </c>
      <c r="C1709" s="385" t="s">
        <v>1</v>
      </c>
      <c r="D1709" s="386" t="s">
        <v>2909</v>
      </c>
      <c r="E1709" s="387">
        <v>45056</v>
      </c>
      <c r="F1709" s="385" t="s">
        <v>38</v>
      </c>
      <c r="G1709" s="385">
        <v>663</v>
      </c>
      <c r="H1709" s="385">
        <v>28495.23</v>
      </c>
      <c r="I1709" s="389">
        <v>45103</v>
      </c>
      <c r="J1709" s="398">
        <v>5687</v>
      </c>
      <c r="K1709" s="386">
        <v>20297990757</v>
      </c>
      <c r="L1709" s="386" t="s">
        <v>4011</v>
      </c>
      <c r="M1709" s="216"/>
      <c r="N1709" s="386" t="s">
        <v>4031</v>
      </c>
      <c r="O1709" s="385" t="s">
        <v>68</v>
      </c>
      <c r="P1709" s="385">
        <v>80</v>
      </c>
      <c r="Q1709" s="385">
        <v>23.6</v>
      </c>
      <c r="R1709" s="420">
        <f t="shared" si="681"/>
        <v>1888</v>
      </c>
      <c r="S1709" s="385" t="s">
        <v>1915</v>
      </c>
      <c r="T1709" s="385"/>
      <c r="U1709" s="419">
        <f t="shared" si="682"/>
        <v>1888</v>
      </c>
      <c r="V1709" s="419"/>
      <c r="W1709" s="419"/>
      <c r="X1709" s="419"/>
      <c r="Y1709" s="419"/>
      <c r="Z1709" s="385"/>
      <c r="AA1709" s="385"/>
      <c r="AB1709" s="385"/>
      <c r="AC1709" s="385"/>
      <c r="AD1709" s="385"/>
      <c r="AE1709" s="385"/>
      <c r="AF1709" s="385"/>
      <c r="AG1709" s="385"/>
      <c r="AH1709" s="419"/>
      <c r="AI1709" s="420">
        <f t="shared" si="683"/>
        <v>1888</v>
      </c>
      <c r="AJ1709" s="420"/>
      <c r="AK1709" s="385">
        <v>696</v>
      </c>
      <c r="AL1709" s="420">
        <f t="shared" si="684"/>
        <v>1888</v>
      </c>
      <c r="AM1709" s="432">
        <v>18</v>
      </c>
      <c r="AN1709" s="607">
        <v>45078</v>
      </c>
    </row>
    <row r="1710" spans="1:40" ht="20.399999999999999">
      <c r="A1710" s="384">
        <v>78</v>
      </c>
      <c r="B1710" s="385">
        <v>2511</v>
      </c>
      <c r="C1710" s="385" t="s">
        <v>1</v>
      </c>
      <c r="D1710" s="386" t="s">
        <v>2909</v>
      </c>
      <c r="E1710" s="387">
        <v>45056</v>
      </c>
      <c r="F1710" s="385" t="s">
        <v>38</v>
      </c>
      <c r="G1710" s="385">
        <v>663</v>
      </c>
      <c r="H1710" s="385">
        <v>28495.23</v>
      </c>
      <c r="I1710" s="389">
        <v>45103</v>
      </c>
      <c r="J1710" s="398">
        <v>5687</v>
      </c>
      <c r="K1710" s="386">
        <v>20297990757</v>
      </c>
      <c r="L1710" s="386" t="s">
        <v>4011</v>
      </c>
      <c r="M1710" s="216"/>
      <c r="N1710" s="386" t="s">
        <v>4032</v>
      </c>
      <c r="O1710" s="385" t="s">
        <v>68</v>
      </c>
      <c r="P1710" s="385">
        <v>35</v>
      </c>
      <c r="Q1710" s="385">
        <v>23.6</v>
      </c>
      <c r="R1710" s="420">
        <f t="shared" si="681"/>
        <v>826</v>
      </c>
      <c r="S1710" s="385" t="s">
        <v>1915</v>
      </c>
      <c r="T1710" s="385"/>
      <c r="U1710" s="419">
        <f t="shared" si="682"/>
        <v>826</v>
      </c>
      <c r="V1710" s="419"/>
      <c r="W1710" s="419"/>
      <c r="X1710" s="419"/>
      <c r="Y1710" s="419"/>
      <c r="Z1710" s="385"/>
      <c r="AA1710" s="385"/>
      <c r="AB1710" s="385"/>
      <c r="AC1710" s="385"/>
      <c r="AD1710" s="385"/>
      <c r="AE1710" s="385"/>
      <c r="AF1710" s="385"/>
      <c r="AG1710" s="385"/>
      <c r="AH1710" s="419"/>
      <c r="AI1710" s="420">
        <f t="shared" si="683"/>
        <v>826</v>
      </c>
      <c r="AJ1710" s="420"/>
      <c r="AK1710" s="385">
        <v>696</v>
      </c>
      <c r="AL1710" s="420">
        <f t="shared" si="684"/>
        <v>826</v>
      </c>
      <c r="AM1710" s="432">
        <v>18</v>
      </c>
      <c r="AN1710" s="607">
        <v>45078</v>
      </c>
    </row>
    <row r="1711" spans="1:40" ht="20.399999999999999">
      <c r="A1711" s="384">
        <v>79</v>
      </c>
      <c r="B1711" s="385">
        <v>2511</v>
      </c>
      <c r="C1711" s="385" t="s">
        <v>1</v>
      </c>
      <c r="D1711" s="386" t="s">
        <v>2909</v>
      </c>
      <c r="E1711" s="387">
        <v>45056</v>
      </c>
      <c r="F1711" s="385" t="s">
        <v>38</v>
      </c>
      <c r="G1711" s="385">
        <v>663</v>
      </c>
      <c r="H1711" s="385">
        <v>28495.23</v>
      </c>
      <c r="I1711" s="389">
        <v>45103</v>
      </c>
      <c r="J1711" s="398">
        <v>5687</v>
      </c>
      <c r="K1711" s="386">
        <v>20297990757</v>
      </c>
      <c r="L1711" s="386" t="s">
        <v>4011</v>
      </c>
      <c r="M1711" s="216"/>
      <c r="N1711" s="386" t="s">
        <v>4033</v>
      </c>
      <c r="O1711" s="385" t="s">
        <v>68</v>
      </c>
      <c r="P1711" s="385">
        <v>310</v>
      </c>
      <c r="Q1711" s="385">
        <v>2.36</v>
      </c>
      <c r="R1711" s="420">
        <f t="shared" si="681"/>
        <v>731.59999999999991</v>
      </c>
      <c r="S1711" s="385" t="s">
        <v>1915</v>
      </c>
      <c r="T1711" s="385"/>
      <c r="U1711" s="419">
        <f t="shared" si="682"/>
        <v>731.59999999999991</v>
      </c>
      <c r="V1711" s="419"/>
      <c r="W1711" s="419"/>
      <c r="X1711" s="419"/>
      <c r="Y1711" s="419"/>
      <c r="Z1711" s="385"/>
      <c r="AA1711" s="385"/>
      <c r="AB1711" s="385"/>
      <c r="AC1711" s="385"/>
      <c r="AD1711" s="385"/>
      <c r="AE1711" s="385"/>
      <c r="AF1711" s="385"/>
      <c r="AG1711" s="385"/>
      <c r="AH1711" s="419"/>
      <c r="AI1711" s="420">
        <f t="shared" si="683"/>
        <v>731.59999999999991</v>
      </c>
      <c r="AJ1711" s="420"/>
      <c r="AK1711" s="385">
        <v>696</v>
      </c>
      <c r="AL1711" s="420">
        <f t="shared" si="684"/>
        <v>731.59999999999991</v>
      </c>
      <c r="AM1711" s="432">
        <v>18</v>
      </c>
      <c r="AN1711" s="607">
        <v>45078</v>
      </c>
    </row>
    <row r="1712" spans="1:40" ht="20.399999999999999">
      <c r="A1712" s="384">
        <v>80</v>
      </c>
      <c r="B1712" s="385">
        <v>2511</v>
      </c>
      <c r="C1712" s="385" t="s">
        <v>1</v>
      </c>
      <c r="D1712" s="386" t="s">
        <v>2909</v>
      </c>
      <c r="E1712" s="387">
        <v>45056</v>
      </c>
      <c r="F1712" s="385" t="s">
        <v>38</v>
      </c>
      <c r="G1712" s="385">
        <v>663</v>
      </c>
      <c r="H1712" s="385">
        <v>28495.23</v>
      </c>
      <c r="I1712" s="389">
        <v>45103</v>
      </c>
      <c r="J1712" s="398">
        <v>5687</v>
      </c>
      <c r="K1712" s="386">
        <v>20297990757</v>
      </c>
      <c r="L1712" s="386" t="s">
        <v>4011</v>
      </c>
      <c r="M1712" s="216"/>
      <c r="N1712" s="386" t="s">
        <v>4034</v>
      </c>
      <c r="O1712" s="385" t="s">
        <v>68</v>
      </c>
      <c r="P1712" s="385">
        <v>230</v>
      </c>
      <c r="Q1712" s="385">
        <v>21.24</v>
      </c>
      <c r="R1712" s="420">
        <f t="shared" si="681"/>
        <v>4885.2</v>
      </c>
      <c r="S1712" s="385" t="s">
        <v>1915</v>
      </c>
      <c r="T1712" s="385"/>
      <c r="U1712" s="419">
        <f t="shared" si="682"/>
        <v>4885.2</v>
      </c>
      <c r="V1712" s="419"/>
      <c r="W1712" s="419"/>
      <c r="X1712" s="419"/>
      <c r="Y1712" s="419"/>
      <c r="Z1712" s="385"/>
      <c r="AA1712" s="385"/>
      <c r="AB1712" s="385"/>
      <c r="AC1712" s="385"/>
      <c r="AD1712" s="385"/>
      <c r="AE1712" s="385"/>
      <c r="AF1712" s="385"/>
      <c r="AG1712" s="385"/>
      <c r="AH1712" s="419"/>
      <c r="AI1712" s="420">
        <f t="shared" si="683"/>
        <v>4885.2</v>
      </c>
      <c r="AJ1712" s="420"/>
      <c r="AK1712" s="385">
        <v>696</v>
      </c>
      <c r="AL1712" s="420">
        <f t="shared" si="684"/>
        <v>4885.2</v>
      </c>
      <c r="AM1712" s="432">
        <v>18</v>
      </c>
      <c r="AN1712" s="607">
        <v>45078</v>
      </c>
    </row>
    <row r="1713" spans="1:40" ht="20.399999999999999">
      <c r="A1713" s="384">
        <v>81</v>
      </c>
      <c r="B1713" s="385">
        <v>2511</v>
      </c>
      <c r="C1713" s="385" t="s">
        <v>1</v>
      </c>
      <c r="D1713" s="386" t="s">
        <v>2909</v>
      </c>
      <c r="E1713" s="387">
        <v>45056</v>
      </c>
      <c r="F1713" s="385" t="s">
        <v>38</v>
      </c>
      <c r="G1713" s="385">
        <v>663</v>
      </c>
      <c r="H1713" s="385">
        <v>28495.23</v>
      </c>
      <c r="I1713" s="389">
        <v>45103</v>
      </c>
      <c r="J1713" s="398">
        <v>5687</v>
      </c>
      <c r="K1713" s="386">
        <v>20297990757</v>
      </c>
      <c r="L1713" s="386" t="s">
        <v>4011</v>
      </c>
      <c r="M1713" s="216"/>
      <c r="N1713" s="386" t="s">
        <v>4035</v>
      </c>
      <c r="O1713" s="385" t="s">
        <v>68</v>
      </c>
      <c r="P1713" s="385">
        <v>60</v>
      </c>
      <c r="Q1713" s="385">
        <v>5.5460000000000003</v>
      </c>
      <c r="R1713" s="420">
        <f t="shared" si="681"/>
        <v>332.76</v>
      </c>
      <c r="S1713" s="385" t="s">
        <v>1915</v>
      </c>
      <c r="T1713" s="385"/>
      <c r="U1713" s="419">
        <f t="shared" si="682"/>
        <v>332.76</v>
      </c>
      <c r="V1713" s="419"/>
      <c r="W1713" s="419"/>
      <c r="X1713" s="419"/>
      <c r="Y1713" s="419"/>
      <c r="Z1713" s="385"/>
      <c r="AA1713" s="385"/>
      <c r="AB1713" s="385"/>
      <c r="AC1713" s="385"/>
      <c r="AD1713" s="385"/>
      <c r="AE1713" s="385"/>
      <c r="AF1713" s="385"/>
      <c r="AG1713" s="385"/>
      <c r="AH1713" s="419"/>
      <c r="AI1713" s="420">
        <f t="shared" si="683"/>
        <v>332.76</v>
      </c>
      <c r="AJ1713" s="420"/>
      <c r="AK1713" s="385">
        <v>696</v>
      </c>
      <c r="AL1713" s="420">
        <f t="shared" si="684"/>
        <v>332.76</v>
      </c>
      <c r="AM1713" s="432">
        <v>18</v>
      </c>
      <c r="AN1713" s="607">
        <v>45078</v>
      </c>
    </row>
    <row r="1714" spans="1:40" ht="20.399999999999999">
      <c r="A1714" s="384">
        <v>82</v>
      </c>
      <c r="B1714" s="385">
        <v>2511</v>
      </c>
      <c r="C1714" s="385" t="s">
        <v>1</v>
      </c>
      <c r="D1714" s="386" t="s">
        <v>2909</v>
      </c>
      <c r="E1714" s="387">
        <v>45056</v>
      </c>
      <c r="F1714" s="385" t="s">
        <v>38</v>
      </c>
      <c r="G1714" s="385">
        <v>663</v>
      </c>
      <c r="H1714" s="385">
        <v>28495.23</v>
      </c>
      <c r="I1714" s="389">
        <v>45103</v>
      </c>
      <c r="J1714" s="398">
        <v>5687</v>
      </c>
      <c r="K1714" s="386">
        <v>20297990757</v>
      </c>
      <c r="L1714" s="386" t="s">
        <v>4011</v>
      </c>
      <c r="M1714" s="216"/>
      <c r="N1714" s="386" t="s">
        <v>4036</v>
      </c>
      <c r="O1714" s="385" t="s">
        <v>68</v>
      </c>
      <c r="P1714" s="385">
        <v>20</v>
      </c>
      <c r="Q1714" s="385">
        <v>13.805999999999999</v>
      </c>
      <c r="R1714" s="420">
        <f t="shared" si="681"/>
        <v>276.12</v>
      </c>
      <c r="S1714" s="385" t="s">
        <v>1915</v>
      </c>
      <c r="T1714" s="385"/>
      <c r="U1714" s="419">
        <f t="shared" si="682"/>
        <v>276.12</v>
      </c>
      <c r="V1714" s="419"/>
      <c r="W1714" s="419"/>
      <c r="X1714" s="419"/>
      <c r="Y1714" s="419"/>
      <c r="Z1714" s="385"/>
      <c r="AA1714" s="385"/>
      <c r="AB1714" s="385"/>
      <c r="AC1714" s="385"/>
      <c r="AD1714" s="385"/>
      <c r="AE1714" s="385"/>
      <c r="AF1714" s="385"/>
      <c r="AG1714" s="385"/>
      <c r="AH1714" s="419"/>
      <c r="AI1714" s="420">
        <f t="shared" si="683"/>
        <v>276.12</v>
      </c>
      <c r="AJ1714" s="420"/>
      <c r="AK1714" s="385">
        <v>696</v>
      </c>
      <c r="AL1714" s="420">
        <f t="shared" si="684"/>
        <v>276.12</v>
      </c>
      <c r="AM1714" s="432">
        <v>18</v>
      </c>
      <c r="AN1714" s="607">
        <v>45078</v>
      </c>
    </row>
    <row r="1715" spans="1:40" ht="20.399999999999999">
      <c r="A1715" s="384">
        <v>83</v>
      </c>
      <c r="B1715" s="385">
        <v>2511</v>
      </c>
      <c r="C1715" s="385" t="s">
        <v>1</v>
      </c>
      <c r="D1715" s="386" t="s">
        <v>2909</v>
      </c>
      <c r="E1715" s="387">
        <v>45056</v>
      </c>
      <c r="F1715" s="385" t="s">
        <v>38</v>
      </c>
      <c r="G1715" s="385">
        <v>663</v>
      </c>
      <c r="H1715" s="385">
        <v>28495.23</v>
      </c>
      <c r="I1715" s="389">
        <v>45103</v>
      </c>
      <c r="J1715" s="398">
        <v>5687</v>
      </c>
      <c r="K1715" s="386">
        <v>20297990757</v>
      </c>
      <c r="L1715" s="386" t="s">
        <v>4011</v>
      </c>
      <c r="M1715" s="216"/>
      <c r="N1715" s="386" t="s">
        <v>4037</v>
      </c>
      <c r="O1715" s="385" t="s">
        <v>68</v>
      </c>
      <c r="P1715" s="385">
        <v>8</v>
      </c>
      <c r="Q1715" s="385">
        <v>4.72</v>
      </c>
      <c r="R1715" s="420">
        <f>P1715*Q1715</f>
        <v>37.76</v>
      </c>
      <c r="S1715" s="385" t="s">
        <v>1915</v>
      </c>
      <c r="T1715" s="385"/>
      <c r="U1715" s="419">
        <f t="shared" si="682"/>
        <v>37.76</v>
      </c>
      <c r="V1715" s="419"/>
      <c r="W1715" s="419"/>
      <c r="X1715" s="419"/>
      <c r="Y1715" s="419"/>
      <c r="Z1715" s="385"/>
      <c r="AA1715" s="385"/>
      <c r="AB1715" s="385"/>
      <c r="AC1715" s="385"/>
      <c r="AD1715" s="385"/>
      <c r="AE1715" s="385"/>
      <c r="AF1715" s="385"/>
      <c r="AG1715" s="385"/>
      <c r="AH1715" s="419"/>
      <c r="AI1715" s="420">
        <f t="shared" si="683"/>
        <v>37.76</v>
      </c>
      <c r="AJ1715" s="420"/>
      <c r="AK1715" s="385">
        <v>696</v>
      </c>
      <c r="AL1715" s="420">
        <f t="shared" si="684"/>
        <v>37.76</v>
      </c>
      <c r="AM1715" s="432">
        <v>18</v>
      </c>
      <c r="AN1715" s="607">
        <v>45078</v>
      </c>
    </row>
    <row r="1716" spans="1:40" ht="20.399999999999999">
      <c r="A1716" s="384">
        <v>84</v>
      </c>
      <c r="B1716" s="385">
        <v>2511</v>
      </c>
      <c r="C1716" s="385" t="s">
        <v>1</v>
      </c>
      <c r="D1716" s="386" t="s">
        <v>2909</v>
      </c>
      <c r="E1716" s="387">
        <v>45056</v>
      </c>
      <c r="F1716" s="385" t="s">
        <v>38</v>
      </c>
      <c r="G1716" s="385">
        <v>663</v>
      </c>
      <c r="H1716" s="385">
        <v>28495.23</v>
      </c>
      <c r="I1716" s="389">
        <v>45103</v>
      </c>
      <c r="J1716" s="398">
        <v>5687</v>
      </c>
      <c r="K1716" s="386">
        <v>20297990757</v>
      </c>
      <c r="L1716" s="386" t="s">
        <v>4011</v>
      </c>
      <c r="M1716" s="216"/>
      <c r="N1716" s="386" t="s">
        <v>4038</v>
      </c>
      <c r="O1716" s="385" t="s">
        <v>68</v>
      </c>
      <c r="P1716" s="385">
        <v>30</v>
      </c>
      <c r="Q1716" s="385">
        <v>3.3039999999999998</v>
      </c>
      <c r="R1716" s="420">
        <f t="shared" ref="R1716:R1816" si="685">P1716*Q1716</f>
        <v>99.11999999999999</v>
      </c>
      <c r="S1716" s="385" t="s">
        <v>1915</v>
      </c>
      <c r="T1716" s="385"/>
      <c r="U1716" s="419">
        <f t="shared" si="682"/>
        <v>99.11999999999999</v>
      </c>
      <c r="V1716" s="419"/>
      <c r="W1716" s="419"/>
      <c r="X1716" s="419"/>
      <c r="Y1716" s="419"/>
      <c r="Z1716" s="385"/>
      <c r="AA1716" s="385"/>
      <c r="AB1716" s="385"/>
      <c r="AC1716" s="385"/>
      <c r="AD1716" s="385"/>
      <c r="AE1716" s="385"/>
      <c r="AF1716" s="385"/>
      <c r="AG1716" s="385"/>
      <c r="AH1716" s="419"/>
      <c r="AI1716" s="420">
        <f t="shared" si="683"/>
        <v>99.11999999999999</v>
      </c>
      <c r="AJ1716" s="420"/>
      <c r="AK1716" s="385">
        <v>696</v>
      </c>
      <c r="AL1716" s="420">
        <f t="shared" si="684"/>
        <v>99.11999999999999</v>
      </c>
      <c r="AM1716" s="432">
        <v>18</v>
      </c>
      <c r="AN1716" s="607">
        <v>45078</v>
      </c>
    </row>
    <row r="1717" spans="1:40" ht="20.399999999999999">
      <c r="A1717" s="384">
        <v>85</v>
      </c>
      <c r="B1717" s="385">
        <v>2511</v>
      </c>
      <c r="C1717" s="385" t="s">
        <v>1</v>
      </c>
      <c r="D1717" s="386" t="s">
        <v>2909</v>
      </c>
      <c r="E1717" s="387">
        <v>45056</v>
      </c>
      <c r="F1717" s="385" t="s">
        <v>38</v>
      </c>
      <c r="G1717" s="385">
        <v>663</v>
      </c>
      <c r="H1717" s="385">
        <v>28495.23</v>
      </c>
      <c r="I1717" s="389">
        <v>45103</v>
      </c>
      <c r="J1717" s="398">
        <v>5687</v>
      </c>
      <c r="K1717" s="386">
        <v>20297990757</v>
      </c>
      <c r="L1717" s="386" t="s">
        <v>4011</v>
      </c>
      <c r="M1717" s="216"/>
      <c r="N1717" s="386" t="s">
        <v>4039</v>
      </c>
      <c r="O1717" s="385" t="s">
        <v>68</v>
      </c>
      <c r="P1717" s="385">
        <v>25</v>
      </c>
      <c r="Q1717" s="385">
        <v>4.72</v>
      </c>
      <c r="R1717" s="420">
        <f t="shared" si="685"/>
        <v>118</v>
      </c>
      <c r="S1717" s="385" t="s">
        <v>1915</v>
      </c>
      <c r="T1717" s="385"/>
      <c r="U1717" s="419">
        <f t="shared" si="682"/>
        <v>118</v>
      </c>
      <c r="V1717" s="419"/>
      <c r="W1717" s="419"/>
      <c r="X1717" s="419"/>
      <c r="Y1717" s="419"/>
      <c r="Z1717" s="385"/>
      <c r="AA1717" s="385"/>
      <c r="AB1717" s="385"/>
      <c r="AC1717" s="385"/>
      <c r="AD1717" s="385"/>
      <c r="AE1717" s="385"/>
      <c r="AF1717" s="385"/>
      <c r="AG1717" s="385"/>
      <c r="AH1717" s="419"/>
      <c r="AI1717" s="420">
        <f t="shared" si="683"/>
        <v>118</v>
      </c>
      <c r="AJ1717" s="420"/>
      <c r="AK1717" s="385">
        <v>696</v>
      </c>
      <c r="AL1717" s="420">
        <f t="shared" si="684"/>
        <v>118</v>
      </c>
      <c r="AM1717" s="432">
        <v>18</v>
      </c>
      <c r="AN1717" s="607">
        <v>45078</v>
      </c>
    </row>
    <row r="1718" spans="1:40" ht="40.799999999999997">
      <c r="A1718" s="384">
        <v>86</v>
      </c>
      <c r="B1718" s="385">
        <v>2511</v>
      </c>
      <c r="C1718" s="385" t="s">
        <v>1</v>
      </c>
      <c r="D1718" s="386" t="s">
        <v>2909</v>
      </c>
      <c r="E1718" s="387">
        <v>45056</v>
      </c>
      <c r="F1718" s="385" t="s">
        <v>38</v>
      </c>
      <c r="G1718" s="385">
        <v>663</v>
      </c>
      <c r="H1718" s="385">
        <v>28495.23</v>
      </c>
      <c r="I1718" s="389">
        <v>45103</v>
      </c>
      <c r="J1718" s="398">
        <v>5687</v>
      </c>
      <c r="K1718" s="386">
        <v>20297990757</v>
      </c>
      <c r="L1718" s="386" t="s">
        <v>4011</v>
      </c>
      <c r="M1718" s="216"/>
      <c r="N1718" s="386" t="s">
        <v>4040</v>
      </c>
      <c r="O1718" s="385" t="s">
        <v>68</v>
      </c>
      <c r="P1718" s="385">
        <v>50</v>
      </c>
      <c r="Q1718" s="385">
        <v>7.67</v>
      </c>
      <c r="R1718" s="420">
        <f t="shared" si="685"/>
        <v>383.5</v>
      </c>
      <c r="S1718" s="385" t="s">
        <v>1915</v>
      </c>
      <c r="T1718" s="385"/>
      <c r="U1718" s="419">
        <f t="shared" si="682"/>
        <v>383.5</v>
      </c>
      <c r="V1718" s="419"/>
      <c r="W1718" s="419"/>
      <c r="X1718" s="419"/>
      <c r="Y1718" s="419"/>
      <c r="Z1718" s="385"/>
      <c r="AA1718" s="385"/>
      <c r="AB1718" s="385"/>
      <c r="AC1718" s="385"/>
      <c r="AD1718" s="385"/>
      <c r="AE1718" s="385"/>
      <c r="AF1718" s="385"/>
      <c r="AG1718" s="385"/>
      <c r="AH1718" s="419"/>
      <c r="AI1718" s="420">
        <f t="shared" si="683"/>
        <v>383.5</v>
      </c>
      <c r="AJ1718" s="420"/>
      <c r="AK1718" s="385">
        <v>696</v>
      </c>
      <c r="AL1718" s="420">
        <f t="shared" si="684"/>
        <v>383.5</v>
      </c>
      <c r="AM1718" s="432">
        <v>18</v>
      </c>
      <c r="AN1718" s="607">
        <v>45078</v>
      </c>
    </row>
    <row r="1719" spans="1:40" ht="20.399999999999999">
      <c r="A1719" s="384">
        <v>87</v>
      </c>
      <c r="B1719" s="385">
        <v>2511</v>
      </c>
      <c r="C1719" s="385" t="s">
        <v>1</v>
      </c>
      <c r="D1719" s="386" t="s">
        <v>2909</v>
      </c>
      <c r="E1719" s="387">
        <v>45056</v>
      </c>
      <c r="F1719" s="385" t="s">
        <v>38</v>
      </c>
      <c r="G1719" s="385">
        <v>663</v>
      </c>
      <c r="H1719" s="385">
        <v>28495.23</v>
      </c>
      <c r="I1719" s="389">
        <v>45103</v>
      </c>
      <c r="J1719" s="398">
        <v>5687</v>
      </c>
      <c r="K1719" s="386">
        <v>20297990757</v>
      </c>
      <c r="L1719" s="386" t="s">
        <v>4011</v>
      </c>
      <c r="M1719" s="216"/>
      <c r="N1719" s="386" t="s">
        <v>4041</v>
      </c>
      <c r="O1719" s="385" t="s">
        <v>68</v>
      </c>
      <c r="P1719" s="385">
        <v>10</v>
      </c>
      <c r="Q1719" s="385">
        <v>9.2040000000000006</v>
      </c>
      <c r="R1719" s="420">
        <f t="shared" si="685"/>
        <v>92.04</v>
      </c>
      <c r="S1719" s="385" t="s">
        <v>1915</v>
      </c>
      <c r="T1719" s="385"/>
      <c r="U1719" s="419">
        <f t="shared" si="682"/>
        <v>92.04</v>
      </c>
      <c r="V1719" s="419"/>
      <c r="W1719" s="419"/>
      <c r="X1719" s="419"/>
      <c r="Y1719" s="419"/>
      <c r="Z1719" s="385"/>
      <c r="AA1719" s="385"/>
      <c r="AB1719" s="385"/>
      <c r="AC1719" s="385"/>
      <c r="AD1719" s="385"/>
      <c r="AE1719" s="385"/>
      <c r="AF1719" s="385"/>
      <c r="AG1719" s="385"/>
      <c r="AH1719" s="419"/>
      <c r="AI1719" s="420">
        <f t="shared" si="683"/>
        <v>92.04</v>
      </c>
      <c r="AJ1719" s="420"/>
      <c r="AK1719" s="385">
        <v>696</v>
      </c>
      <c r="AL1719" s="420">
        <f t="shared" si="684"/>
        <v>92.04</v>
      </c>
      <c r="AM1719" s="432">
        <v>18</v>
      </c>
      <c r="AN1719" s="607">
        <v>45078</v>
      </c>
    </row>
    <row r="1720" spans="1:40" ht="20.399999999999999">
      <c r="A1720" s="384">
        <v>88</v>
      </c>
      <c r="B1720" s="385">
        <v>2511</v>
      </c>
      <c r="C1720" s="385" t="s">
        <v>1</v>
      </c>
      <c r="D1720" s="386" t="s">
        <v>2909</v>
      </c>
      <c r="E1720" s="387">
        <v>45056</v>
      </c>
      <c r="F1720" s="385" t="s">
        <v>38</v>
      </c>
      <c r="G1720" s="385">
        <v>663</v>
      </c>
      <c r="H1720" s="385">
        <v>28495.23</v>
      </c>
      <c r="I1720" s="389">
        <v>45103</v>
      </c>
      <c r="J1720" s="398">
        <v>5687</v>
      </c>
      <c r="K1720" s="386">
        <v>20297990757</v>
      </c>
      <c r="L1720" s="386" t="s">
        <v>4011</v>
      </c>
      <c r="M1720" s="216"/>
      <c r="N1720" s="386" t="s">
        <v>4042</v>
      </c>
      <c r="O1720" s="385" t="s">
        <v>68</v>
      </c>
      <c r="P1720" s="385">
        <v>20</v>
      </c>
      <c r="Q1720" s="385">
        <v>6.1360000000000001</v>
      </c>
      <c r="R1720" s="420">
        <f t="shared" si="685"/>
        <v>122.72</v>
      </c>
      <c r="S1720" s="385" t="s">
        <v>1915</v>
      </c>
      <c r="T1720" s="385"/>
      <c r="U1720" s="419">
        <f t="shared" si="682"/>
        <v>122.72</v>
      </c>
      <c r="V1720" s="419"/>
      <c r="W1720" s="419"/>
      <c r="X1720" s="419"/>
      <c r="Y1720" s="419"/>
      <c r="Z1720" s="385"/>
      <c r="AA1720" s="385"/>
      <c r="AB1720" s="385"/>
      <c r="AC1720" s="385"/>
      <c r="AD1720" s="385"/>
      <c r="AE1720" s="385"/>
      <c r="AF1720" s="385"/>
      <c r="AG1720" s="385"/>
      <c r="AH1720" s="419"/>
      <c r="AI1720" s="420">
        <f t="shared" si="683"/>
        <v>122.72</v>
      </c>
      <c r="AJ1720" s="420"/>
      <c r="AK1720" s="385">
        <v>696</v>
      </c>
      <c r="AL1720" s="420">
        <f t="shared" si="684"/>
        <v>122.72</v>
      </c>
      <c r="AM1720" s="432">
        <v>18</v>
      </c>
      <c r="AN1720" s="607">
        <v>45078</v>
      </c>
    </row>
    <row r="1721" spans="1:40" ht="20.399999999999999">
      <c r="A1721" s="384">
        <v>89</v>
      </c>
      <c r="B1721" s="385">
        <v>2511</v>
      </c>
      <c r="C1721" s="385" t="s">
        <v>1</v>
      </c>
      <c r="D1721" s="386" t="s">
        <v>2909</v>
      </c>
      <c r="E1721" s="387">
        <v>45056</v>
      </c>
      <c r="F1721" s="385" t="s">
        <v>38</v>
      </c>
      <c r="G1721" s="385">
        <v>663</v>
      </c>
      <c r="H1721" s="385">
        <v>28495.23</v>
      </c>
      <c r="I1721" s="389">
        <v>45103</v>
      </c>
      <c r="J1721" s="398">
        <v>5687</v>
      </c>
      <c r="K1721" s="386">
        <v>20297990757</v>
      </c>
      <c r="L1721" s="386" t="s">
        <v>4011</v>
      </c>
      <c r="M1721" s="216"/>
      <c r="N1721" s="386" t="s">
        <v>4043</v>
      </c>
      <c r="O1721" s="385" t="s">
        <v>68</v>
      </c>
      <c r="P1721" s="385">
        <v>360</v>
      </c>
      <c r="Q1721" s="385">
        <v>6.6079999999999997</v>
      </c>
      <c r="R1721" s="420">
        <f t="shared" si="685"/>
        <v>2378.8799999999997</v>
      </c>
      <c r="S1721" s="385" t="s">
        <v>1915</v>
      </c>
      <c r="T1721" s="385"/>
      <c r="U1721" s="419">
        <f t="shared" si="682"/>
        <v>2378.8799999999997</v>
      </c>
      <c r="V1721" s="419"/>
      <c r="W1721" s="419"/>
      <c r="X1721" s="419"/>
      <c r="Y1721" s="419"/>
      <c r="Z1721" s="385"/>
      <c r="AA1721" s="385"/>
      <c r="AB1721" s="385"/>
      <c r="AC1721" s="385"/>
      <c r="AD1721" s="385"/>
      <c r="AE1721" s="385"/>
      <c r="AF1721" s="385"/>
      <c r="AG1721" s="385"/>
      <c r="AH1721" s="419"/>
      <c r="AI1721" s="420">
        <f t="shared" si="683"/>
        <v>2378.8799999999997</v>
      </c>
      <c r="AJ1721" s="420"/>
      <c r="AK1721" s="385">
        <v>696</v>
      </c>
      <c r="AL1721" s="420">
        <f t="shared" si="684"/>
        <v>2378.8799999999997</v>
      </c>
      <c r="AM1721" s="432">
        <v>18</v>
      </c>
      <c r="AN1721" s="607">
        <v>45078</v>
      </c>
    </row>
    <row r="1722" spans="1:40" ht="20.399999999999999">
      <c r="A1722" s="384">
        <v>90</v>
      </c>
      <c r="B1722" s="385">
        <v>2511</v>
      </c>
      <c r="C1722" s="385" t="s">
        <v>1</v>
      </c>
      <c r="D1722" s="386" t="s">
        <v>2909</v>
      </c>
      <c r="E1722" s="387">
        <v>45056</v>
      </c>
      <c r="F1722" s="385" t="s">
        <v>38</v>
      </c>
      <c r="G1722" s="385">
        <v>663</v>
      </c>
      <c r="H1722" s="385">
        <v>28495.23</v>
      </c>
      <c r="I1722" s="389">
        <v>45103</v>
      </c>
      <c r="J1722" s="398">
        <v>5687</v>
      </c>
      <c r="K1722" s="386">
        <v>20297990757</v>
      </c>
      <c r="L1722" s="386" t="s">
        <v>4011</v>
      </c>
      <c r="M1722" s="216"/>
      <c r="N1722" s="386" t="s">
        <v>4044</v>
      </c>
      <c r="O1722" s="385" t="s">
        <v>68</v>
      </c>
      <c r="P1722" s="385">
        <v>75</v>
      </c>
      <c r="Q1722" s="385">
        <v>9.44</v>
      </c>
      <c r="R1722" s="420">
        <f t="shared" si="685"/>
        <v>708</v>
      </c>
      <c r="S1722" s="385" t="s">
        <v>1915</v>
      </c>
      <c r="T1722" s="385"/>
      <c r="U1722" s="419">
        <f t="shared" si="682"/>
        <v>708</v>
      </c>
      <c r="V1722" s="419"/>
      <c r="W1722" s="419"/>
      <c r="X1722" s="419"/>
      <c r="Y1722" s="419"/>
      <c r="Z1722" s="385"/>
      <c r="AA1722" s="385"/>
      <c r="AB1722" s="385"/>
      <c r="AC1722" s="385"/>
      <c r="AD1722" s="385"/>
      <c r="AE1722" s="385"/>
      <c r="AF1722" s="385"/>
      <c r="AG1722" s="385"/>
      <c r="AH1722" s="419"/>
      <c r="AI1722" s="420">
        <f t="shared" si="683"/>
        <v>708</v>
      </c>
      <c r="AJ1722" s="420"/>
      <c r="AK1722" s="385">
        <v>696</v>
      </c>
      <c r="AL1722" s="420">
        <f t="shared" si="684"/>
        <v>708</v>
      </c>
      <c r="AM1722" s="432">
        <v>18</v>
      </c>
      <c r="AN1722" s="607">
        <v>45078</v>
      </c>
    </row>
    <row r="1723" spans="1:40" ht="20.399999999999999">
      <c r="A1723" s="384">
        <v>91</v>
      </c>
      <c r="B1723" s="385">
        <v>2511</v>
      </c>
      <c r="C1723" s="385" t="s">
        <v>1</v>
      </c>
      <c r="D1723" s="386" t="s">
        <v>2909</v>
      </c>
      <c r="E1723" s="387">
        <v>45056</v>
      </c>
      <c r="F1723" s="385" t="s">
        <v>38</v>
      </c>
      <c r="G1723" s="385">
        <v>663</v>
      </c>
      <c r="H1723" s="385">
        <v>28495.23</v>
      </c>
      <c r="I1723" s="389">
        <v>45103</v>
      </c>
      <c r="J1723" s="398">
        <v>5687</v>
      </c>
      <c r="K1723" s="386">
        <v>20297990757</v>
      </c>
      <c r="L1723" s="386" t="s">
        <v>4011</v>
      </c>
      <c r="M1723" s="216"/>
      <c r="N1723" s="386" t="s">
        <v>4045</v>
      </c>
      <c r="O1723" s="385" t="s">
        <v>68</v>
      </c>
      <c r="P1723" s="385">
        <v>130</v>
      </c>
      <c r="Q1723" s="385">
        <v>5.9</v>
      </c>
      <c r="R1723" s="420">
        <f t="shared" si="685"/>
        <v>767</v>
      </c>
      <c r="S1723" s="385" t="s">
        <v>1915</v>
      </c>
      <c r="T1723" s="385"/>
      <c r="U1723" s="419">
        <f t="shared" si="682"/>
        <v>767</v>
      </c>
      <c r="V1723" s="419"/>
      <c r="W1723" s="419"/>
      <c r="X1723" s="419"/>
      <c r="Y1723" s="419"/>
      <c r="Z1723" s="385"/>
      <c r="AA1723" s="385"/>
      <c r="AB1723" s="385"/>
      <c r="AC1723" s="385"/>
      <c r="AD1723" s="385"/>
      <c r="AE1723" s="385"/>
      <c r="AF1723" s="385"/>
      <c r="AG1723" s="385"/>
      <c r="AH1723" s="419"/>
      <c r="AI1723" s="420">
        <f t="shared" si="683"/>
        <v>767</v>
      </c>
      <c r="AJ1723" s="420"/>
      <c r="AK1723" s="385">
        <v>696</v>
      </c>
      <c r="AL1723" s="420">
        <f t="shared" si="684"/>
        <v>767</v>
      </c>
      <c r="AM1723" s="432">
        <v>18</v>
      </c>
      <c r="AN1723" s="607">
        <v>45078</v>
      </c>
    </row>
    <row r="1724" spans="1:40" ht="42" customHeight="1">
      <c r="A1724" s="384">
        <v>92</v>
      </c>
      <c r="B1724" s="385">
        <v>1829</v>
      </c>
      <c r="C1724" s="385" t="s">
        <v>1</v>
      </c>
      <c r="D1724" s="386" t="s">
        <v>2909</v>
      </c>
      <c r="E1724" s="387">
        <v>45034</v>
      </c>
      <c r="F1724" s="385" t="s">
        <v>38</v>
      </c>
      <c r="G1724" s="385">
        <v>406</v>
      </c>
      <c r="H1724" s="385">
        <v>4600</v>
      </c>
      <c r="I1724" s="389">
        <v>45092</v>
      </c>
      <c r="J1724" s="398">
        <v>5319</v>
      </c>
      <c r="K1724" s="386">
        <v>10462510891</v>
      </c>
      <c r="L1724" s="386" t="s">
        <v>3940</v>
      </c>
      <c r="M1724" s="216"/>
      <c r="N1724" s="386" t="s">
        <v>4051</v>
      </c>
      <c r="O1724" s="385" t="s">
        <v>68</v>
      </c>
      <c r="P1724" s="385">
        <v>40</v>
      </c>
      <c r="Q1724" s="385">
        <v>115</v>
      </c>
      <c r="R1724" s="420">
        <f t="shared" si="685"/>
        <v>4600</v>
      </c>
      <c r="S1724" s="385" t="s">
        <v>1915</v>
      </c>
      <c r="T1724" s="385"/>
      <c r="U1724" s="419">
        <f t="shared" si="682"/>
        <v>4600</v>
      </c>
      <c r="V1724" s="419"/>
      <c r="W1724" s="419"/>
      <c r="X1724" s="419"/>
      <c r="Y1724" s="419"/>
      <c r="Z1724" s="385"/>
      <c r="AA1724" s="385"/>
      <c r="AB1724" s="385"/>
      <c r="AC1724" s="385"/>
      <c r="AD1724" s="385"/>
      <c r="AE1724" s="385"/>
      <c r="AF1724" s="385"/>
      <c r="AG1724" s="385"/>
      <c r="AH1724" s="419"/>
      <c r="AI1724" s="420">
        <f t="shared" si="683"/>
        <v>4600</v>
      </c>
      <c r="AJ1724" s="420"/>
      <c r="AK1724" s="385">
        <v>682</v>
      </c>
      <c r="AL1724" s="420">
        <f t="shared" si="684"/>
        <v>4600</v>
      </c>
      <c r="AM1724" s="432">
        <v>18</v>
      </c>
      <c r="AN1724" s="607">
        <v>45078</v>
      </c>
    </row>
    <row r="1725" spans="1:40" ht="20.399999999999999">
      <c r="A1725" s="384">
        <v>93</v>
      </c>
      <c r="B1725" s="385">
        <v>2692</v>
      </c>
      <c r="C1725" s="385" t="s">
        <v>1</v>
      </c>
      <c r="D1725" s="386" t="s">
        <v>2909</v>
      </c>
      <c r="E1725" s="387">
        <v>45064</v>
      </c>
      <c r="F1725" s="385" t="s">
        <v>38</v>
      </c>
      <c r="G1725" s="385">
        <v>728</v>
      </c>
      <c r="H1725" s="385">
        <v>10331.6</v>
      </c>
      <c r="I1725" s="389">
        <v>45098</v>
      </c>
      <c r="J1725" s="398">
        <v>5530</v>
      </c>
      <c r="K1725" s="386">
        <v>10479507401</v>
      </c>
      <c r="L1725" s="386" t="s">
        <v>3562</v>
      </c>
      <c r="M1725" s="216"/>
      <c r="N1725" s="386" t="s">
        <v>4052</v>
      </c>
      <c r="O1725" s="385" t="s">
        <v>68</v>
      </c>
      <c r="P1725" s="385">
        <v>5</v>
      </c>
      <c r="Q1725" s="385">
        <v>14.5</v>
      </c>
      <c r="R1725" s="420">
        <f t="shared" si="685"/>
        <v>72.5</v>
      </c>
      <c r="S1725" s="385" t="s">
        <v>1915</v>
      </c>
      <c r="T1725" s="385"/>
      <c r="U1725" s="419">
        <f t="shared" si="682"/>
        <v>72.5</v>
      </c>
      <c r="V1725" s="419"/>
      <c r="W1725" s="419"/>
      <c r="X1725" s="419"/>
      <c r="Y1725" s="419"/>
      <c r="Z1725" s="385"/>
      <c r="AA1725" s="385"/>
      <c r="AB1725" s="385"/>
      <c r="AC1725" s="385"/>
      <c r="AD1725" s="385"/>
      <c r="AE1725" s="385"/>
      <c r="AF1725" s="385"/>
      <c r="AG1725" s="385"/>
      <c r="AH1725" s="419"/>
      <c r="AI1725" s="420">
        <f t="shared" si="683"/>
        <v>72.5</v>
      </c>
      <c r="AJ1725" s="420"/>
      <c r="AK1725" s="385">
        <v>775</v>
      </c>
      <c r="AL1725" s="420">
        <f t="shared" si="684"/>
        <v>72.5</v>
      </c>
      <c r="AM1725" s="432">
        <v>18</v>
      </c>
      <c r="AN1725" s="607">
        <v>45078</v>
      </c>
    </row>
    <row r="1726" spans="1:40" ht="40.799999999999997">
      <c r="A1726" s="384">
        <v>94</v>
      </c>
      <c r="B1726" s="385">
        <v>2692</v>
      </c>
      <c r="C1726" s="385" t="s">
        <v>1</v>
      </c>
      <c r="D1726" s="386" t="s">
        <v>2909</v>
      </c>
      <c r="E1726" s="387">
        <v>45064</v>
      </c>
      <c r="F1726" s="385" t="s">
        <v>38</v>
      </c>
      <c r="G1726" s="385">
        <v>728</v>
      </c>
      <c r="H1726" s="385">
        <v>10331.6</v>
      </c>
      <c r="I1726" s="389">
        <v>45098</v>
      </c>
      <c r="J1726" s="398">
        <v>5530</v>
      </c>
      <c r="K1726" s="386">
        <v>10479507401</v>
      </c>
      <c r="L1726" s="386" t="s">
        <v>3562</v>
      </c>
      <c r="M1726" s="216"/>
      <c r="N1726" s="386" t="s">
        <v>4053</v>
      </c>
      <c r="O1726" s="385" t="s">
        <v>68</v>
      </c>
      <c r="P1726" s="385">
        <v>200</v>
      </c>
      <c r="Q1726" s="385">
        <v>4.8</v>
      </c>
      <c r="R1726" s="420">
        <f t="shared" si="685"/>
        <v>960</v>
      </c>
      <c r="S1726" s="385" t="s">
        <v>1915</v>
      </c>
      <c r="T1726" s="385"/>
      <c r="U1726" s="419">
        <f t="shared" si="682"/>
        <v>960</v>
      </c>
      <c r="V1726" s="419"/>
      <c r="W1726" s="419"/>
      <c r="X1726" s="419"/>
      <c r="Y1726" s="419"/>
      <c r="Z1726" s="385"/>
      <c r="AA1726" s="385"/>
      <c r="AB1726" s="385"/>
      <c r="AC1726" s="385"/>
      <c r="AD1726" s="385"/>
      <c r="AE1726" s="385"/>
      <c r="AF1726" s="385"/>
      <c r="AG1726" s="385"/>
      <c r="AH1726" s="419"/>
      <c r="AI1726" s="420">
        <f t="shared" si="683"/>
        <v>960</v>
      </c>
      <c r="AJ1726" s="420"/>
      <c r="AK1726" s="385">
        <v>775</v>
      </c>
      <c r="AL1726" s="420">
        <f t="shared" si="684"/>
        <v>960</v>
      </c>
      <c r="AM1726" s="432">
        <v>18</v>
      </c>
      <c r="AN1726" s="607">
        <v>45078</v>
      </c>
    </row>
    <row r="1727" spans="1:40" ht="20.399999999999999">
      <c r="A1727" s="384">
        <v>95</v>
      </c>
      <c r="B1727" s="385">
        <v>2692</v>
      </c>
      <c r="C1727" s="385" t="s">
        <v>1</v>
      </c>
      <c r="D1727" s="386" t="s">
        <v>2909</v>
      </c>
      <c r="E1727" s="387">
        <v>45064</v>
      </c>
      <c r="F1727" s="385" t="s">
        <v>38</v>
      </c>
      <c r="G1727" s="385">
        <v>728</v>
      </c>
      <c r="H1727" s="385">
        <v>10331.6</v>
      </c>
      <c r="I1727" s="389">
        <v>45098</v>
      </c>
      <c r="J1727" s="398">
        <v>5530</v>
      </c>
      <c r="K1727" s="386">
        <v>10479507401</v>
      </c>
      <c r="L1727" s="386" t="s">
        <v>3562</v>
      </c>
      <c r="M1727" s="216"/>
      <c r="N1727" s="386" t="s">
        <v>4054</v>
      </c>
      <c r="O1727" s="385" t="s">
        <v>68</v>
      </c>
      <c r="P1727" s="385">
        <v>7</v>
      </c>
      <c r="Q1727" s="385">
        <v>350</v>
      </c>
      <c r="R1727" s="420">
        <f t="shared" si="685"/>
        <v>2450</v>
      </c>
      <c r="S1727" s="385" t="s">
        <v>1915</v>
      </c>
      <c r="T1727" s="385"/>
      <c r="U1727" s="419">
        <f t="shared" si="682"/>
        <v>2450</v>
      </c>
      <c r="V1727" s="419"/>
      <c r="W1727" s="419"/>
      <c r="X1727" s="419"/>
      <c r="Y1727" s="419"/>
      <c r="Z1727" s="385"/>
      <c r="AA1727" s="385"/>
      <c r="AB1727" s="385"/>
      <c r="AC1727" s="385"/>
      <c r="AD1727" s="385"/>
      <c r="AE1727" s="385"/>
      <c r="AF1727" s="385"/>
      <c r="AG1727" s="385"/>
      <c r="AH1727" s="419"/>
      <c r="AI1727" s="420">
        <f t="shared" si="683"/>
        <v>2450</v>
      </c>
      <c r="AJ1727" s="420"/>
      <c r="AK1727" s="385">
        <v>775</v>
      </c>
      <c r="AL1727" s="420">
        <f t="shared" si="684"/>
        <v>2450</v>
      </c>
      <c r="AM1727" s="432">
        <v>18</v>
      </c>
      <c r="AN1727" s="607">
        <v>45078</v>
      </c>
    </row>
    <row r="1728" spans="1:40" ht="20.399999999999999">
      <c r="A1728" s="384">
        <v>96</v>
      </c>
      <c r="B1728" s="385">
        <v>2692</v>
      </c>
      <c r="C1728" s="385" t="s">
        <v>1</v>
      </c>
      <c r="D1728" s="386" t="s">
        <v>2909</v>
      </c>
      <c r="E1728" s="387">
        <v>45064</v>
      </c>
      <c r="F1728" s="385" t="s">
        <v>38</v>
      </c>
      <c r="G1728" s="385">
        <v>728</v>
      </c>
      <c r="H1728" s="385">
        <v>10331.6</v>
      </c>
      <c r="I1728" s="389">
        <v>45098</v>
      </c>
      <c r="J1728" s="398">
        <v>5530</v>
      </c>
      <c r="K1728" s="386">
        <v>10479507401</v>
      </c>
      <c r="L1728" s="386" t="s">
        <v>3562</v>
      </c>
      <c r="M1728" s="216"/>
      <c r="N1728" s="386" t="s">
        <v>4055</v>
      </c>
      <c r="O1728" s="385" t="s">
        <v>68</v>
      </c>
      <c r="P1728" s="385">
        <v>30</v>
      </c>
      <c r="Q1728" s="385">
        <v>4</v>
      </c>
      <c r="R1728" s="420">
        <f t="shared" si="685"/>
        <v>120</v>
      </c>
      <c r="S1728" s="385" t="s">
        <v>1915</v>
      </c>
      <c r="T1728" s="385"/>
      <c r="U1728" s="419">
        <f t="shared" si="682"/>
        <v>120</v>
      </c>
      <c r="V1728" s="419"/>
      <c r="W1728" s="419"/>
      <c r="X1728" s="419"/>
      <c r="Y1728" s="419"/>
      <c r="Z1728" s="385"/>
      <c r="AA1728" s="385"/>
      <c r="AB1728" s="385"/>
      <c r="AC1728" s="385"/>
      <c r="AD1728" s="385"/>
      <c r="AE1728" s="385"/>
      <c r="AF1728" s="385"/>
      <c r="AG1728" s="385"/>
      <c r="AH1728" s="419"/>
      <c r="AI1728" s="420">
        <f t="shared" si="683"/>
        <v>120</v>
      </c>
      <c r="AJ1728" s="420"/>
      <c r="AK1728" s="385">
        <v>775</v>
      </c>
      <c r="AL1728" s="420">
        <f t="shared" si="684"/>
        <v>120</v>
      </c>
      <c r="AM1728" s="432">
        <v>18</v>
      </c>
      <c r="AN1728" s="607">
        <v>45078</v>
      </c>
    </row>
    <row r="1729" spans="1:40" ht="20.399999999999999">
      <c r="A1729" s="384">
        <v>97</v>
      </c>
      <c r="B1729" s="385">
        <v>2692</v>
      </c>
      <c r="C1729" s="385" t="s">
        <v>1</v>
      </c>
      <c r="D1729" s="386" t="s">
        <v>2909</v>
      </c>
      <c r="E1729" s="387">
        <v>45064</v>
      </c>
      <c r="F1729" s="385" t="s">
        <v>38</v>
      </c>
      <c r="G1729" s="385">
        <v>728</v>
      </c>
      <c r="H1729" s="385">
        <v>10331.6</v>
      </c>
      <c r="I1729" s="389">
        <v>45098</v>
      </c>
      <c r="J1729" s="398">
        <v>5530</v>
      </c>
      <c r="K1729" s="386">
        <v>10479507401</v>
      </c>
      <c r="L1729" s="386" t="s">
        <v>3562</v>
      </c>
      <c r="M1729" s="216"/>
      <c r="N1729" s="386" t="s">
        <v>4056</v>
      </c>
      <c r="O1729" s="385" t="s">
        <v>68</v>
      </c>
      <c r="P1729" s="385">
        <v>30</v>
      </c>
      <c r="Q1729" s="385">
        <v>12</v>
      </c>
      <c r="R1729" s="420">
        <f t="shared" si="685"/>
        <v>360</v>
      </c>
      <c r="S1729" s="385" t="s">
        <v>1915</v>
      </c>
      <c r="T1729" s="385"/>
      <c r="U1729" s="419">
        <f t="shared" si="682"/>
        <v>360</v>
      </c>
      <c r="V1729" s="419"/>
      <c r="W1729" s="419"/>
      <c r="X1729" s="419"/>
      <c r="Y1729" s="419"/>
      <c r="Z1729" s="385"/>
      <c r="AA1729" s="385"/>
      <c r="AB1729" s="385"/>
      <c r="AC1729" s="385"/>
      <c r="AD1729" s="385"/>
      <c r="AE1729" s="385"/>
      <c r="AF1729" s="385"/>
      <c r="AG1729" s="385"/>
      <c r="AH1729" s="419"/>
      <c r="AI1729" s="420">
        <f t="shared" si="683"/>
        <v>360</v>
      </c>
      <c r="AJ1729" s="420"/>
      <c r="AK1729" s="385">
        <v>775</v>
      </c>
      <c r="AL1729" s="420">
        <f t="shared" si="684"/>
        <v>360</v>
      </c>
      <c r="AM1729" s="432">
        <v>18</v>
      </c>
      <c r="AN1729" s="607">
        <v>45078</v>
      </c>
    </row>
    <row r="1730" spans="1:40" ht="20.399999999999999">
      <c r="A1730" s="384">
        <v>98</v>
      </c>
      <c r="B1730" s="385">
        <v>2692</v>
      </c>
      <c r="C1730" s="385" t="s">
        <v>1</v>
      </c>
      <c r="D1730" s="386" t="s">
        <v>2909</v>
      </c>
      <c r="E1730" s="387">
        <v>45064</v>
      </c>
      <c r="F1730" s="385" t="s">
        <v>38</v>
      </c>
      <c r="G1730" s="385">
        <v>728</v>
      </c>
      <c r="H1730" s="385">
        <v>10331.6</v>
      </c>
      <c r="I1730" s="389">
        <v>45098</v>
      </c>
      <c r="J1730" s="398">
        <v>5530</v>
      </c>
      <c r="K1730" s="386">
        <v>10479507401</v>
      </c>
      <c r="L1730" s="386" t="s">
        <v>3562</v>
      </c>
      <c r="M1730" s="216"/>
      <c r="N1730" s="386" t="s">
        <v>4057</v>
      </c>
      <c r="O1730" s="385" t="s">
        <v>68</v>
      </c>
      <c r="P1730" s="385">
        <v>30</v>
      </c>
      <c r="Q1730" s="385">
        <v>32</v>
      </c>
      <c r="R1730" s="420">
        <f t="shared" si="685"/>
        <v>960</v>
      </c>
      <c r="S1730" s="385" t="s">
        <v>1915</v>
      </c>
      <c r="T1730" s="385"/>
      <c r="U1730" s="419">
        <f t="shared" si="682"/>
        <v>960</v>
      </c>
      <c r="V1730" s="419"/>
      <c r="W1730" s="419"/>
      <c r="X1730" s="419"/>
      <c r="Y1730" s="419"/>
      <c r="Z1730" s="385"/>
      <c r="AA1730" s="385"/>
      <c r="AB1730" s="385"/>
      <c r="AC1730" s="385"/>
      <c r="AD1730" s="385"/>
      <c r="AE1730" s="385"/>
      <c r="AF1730" s="385"/>
      <c r="AG1730" s="385"/>
      <c r="AH1730" s="419"/>
      <c r="AI1730" s="420">
        <f t="shared" si="683"/>
        <v>960</v>
      </c>
      <c r="AJ1730" s="420"/>
      <c r="AK1730" s="385">
        <v>775</v>
      </c>
      <c r="AL1730" s="420">
        <f t="shared" si="684"/>
        <v>960</v>
      </c>
      <c r="AM1730" s="432">
        <v>18</v>
      </c>
      <c r="AN1730" s="607">
        <v>45078</v>
      </c>
    </row>
    <row r="1731" spans="1:40" ht="20.399999999999999">
      <c r="A1731" s="384">
        <v>99</v>
      </c>
      <c r="B1731" s="385">
        <v>2692</v>
      </c>
      <c r="C1731" s="385" t="s">
        <v>1</v>
      </c>
      <c r="D1731" s="386" t="s">
        <v>2909</v>
      </c>
      <c r="E1731" s="387">
        <v>45064</v>
      </c>
      <c r="F1731" s="385" t="s">
        <v>38</v>
      </c>
      <c r="G1731" s="385">
        <v>728</v>
      </c>
      <c r="H1731" s="385">
        <v>10331.6</v>
      </c>
      <c r="I1731" s="389">
        <v>45098</v>
      </c>
      <c r="J1731" s="398">
        <v>5530</v>
      </c>
      <c r="K1731" s="386">
        <v>10479507401</v>
      </c>
      <c r="L1731" s="386" t="s">
        <v>3562</v>
      </c>
      <c r="M1731" s="216"/>
      <c r="N1731" s="386" t="s">
        <v>4058</v>
      </c>
      <c r="O1731" s="385" t="s">
        <v>68</v>
      </c>
      <c r="P1731" s="385">
        <v>35</v>
      </c>
      <c r="Q1731" s="385">
        <v>24</v>
      </c>
      <c r="R1731" s="420">
        <f t="shared" si="685"/>
        <v>840</v>
      </c>
      <c r="S1731" s="385" t="s">
        <v>1915</v>
      </c>
      <c r="T1731" s="385"/>
      <c r="U1731" s="419">
        <f t="shared" si="682"/>
        <v>840</v>
      </c>
      <c r="V1731" s="419"/>
      <c r="W1731" s="419"/>
      <c r="X1731" s="419"/>
      <c r="Y1731" s="419"/>
      <c r="Z1731" s="385"/>
      <c r="AA1731" s="385"/>
      <c r="AB1731" s="385"/>
      <c r="AC1731" s="385"/>
      <c r="AD1731" s="385"/>
      <c r="AE1731" s="385"/>
      <c r="AF1731" s="385"/>
      <c r="AG1731" s="385"/>
      <c r="AH1731" s="419"/>
      <c r="AI1731" s="420">
        <f t="shared" si="683"/>
        <v>840</v>
      </c>
      <c r="AJ1731" s="420"/>
      <c r="AK1731" s="385">
        <v>775</v>
      </c>
      <c r="AL1731" s="420">
        <f t="shared" si="684"/>
        <v>840</v>
      </c>
      <c r="AM1731" s="432">
        <v>18</v>
      </c>
      <c r="AN1731" s="607">
        <v>45078</v>
      </c>
    </row>
    <row r="1732" spans="1:40" ht="20.399999999999999">
      <c r="A1732" s="384">
        <v>100</v>
      </c>
      <c r="B1732" s="385">
        <v>2692</v>
      </c>
      <c r="C1732" s="385" t="s">
        <v>1</v>
      </c>
      <c r="D1732" s="386" t="s">
        <v>2909</v>
      </c>
      <c r="E1732" s="387">
        <v>45064</v>
      </c>
      <c r="F1732" s="385" t="s">
        <v>38</v>
      </c>
      <c r="G1732" s="385">
        <v>728</v>
      </c>
      <c r="H1732" s="385">
        <v>10331.6</v>
      </c>
      <c r="I1732" s="389">
        <v>45098</v>
      </c>
      <c r="J1732" s="398">
        <v>5530</v>
      </c>
      <c r="K1732" s="386">
        <v>10479507401</v>
      </c>
      <c r="L1732" s="386" t="s">
        <v>3562</v>
      </c>
      <c r="M1732" s="216"/>
      <c r="N1732" s="386" t="s">
        <v>4059</v>
      </c>
      <c r="O1732" s="385" t="s">
        <v>68</v>
      </c>
      <c r="P1732" s="385">
        <v>12</v>
      </c>
      <c r="Q1732" s="385">
        <v>42</v>
      </c>
      <c r="R1732" s="420">
        <f t="shared" si="685"/>
        <v>504</v>
      </c>
      <c r="S1732" s="385" t="s">
        <v>1915</v>
      </c>
      <c r="T1732" s="385"/>
      <c r="U1732" s="419">
        <f t="shared" si="682"/>
        <v>504</v>
      </c>
      <c r="V1732" s="419"/>
      <c r="W1732" s="419"/>
      <c r="X1732" s="419"/>
      <c r="Y1732" s="419"/>
      <c r="Z1732" s="385"/>
      <c r="AA1732" s="385"/>
      <c r="AB1732" s="385"/>
      <c r="AC1732" s="385"/>
      <c r="AD1732" s="385"/>
      <c r="AE1732" s="385"/>
      <c r="AF1732" s="385"/>
      <c r="AG1732" s="385"/>
      <c r="AH1732" s="419"/>
      <c r="AI1732" s="420">
        <f t="shared" si="683"/>
        <v>504</v>
      </c>
      <c r="AJ1732" s="420"/>
      <c r="AK1732" s="385">
        <v>775</v>
      </c>
      <c r="AL1732" s="420">
        <f t="shared" si="684"/>
        <v>504</v>
      </c>
      <c r="AM1732" s="432">
        <v>18</v>
      </c>
      <c r="AN1732" s="607">
        <v>45078</v>
      </c>
    </row>
    <row r="1733" spans="1:40" ht="20.399999999999999">
      <c r="A1733" s="384">
        <v>101</v>
      </c>
      <c r="B1733" s="385">
        <v>2692</v>
      </c>
      <c r="C1733" s="385" t="s">
        <v>1</v>
      </c>
      <c r="D1733" s="386" t="s">
        <v>2909</v>
      </c>
      <c r="E1733" s="387">
        <v>45064</v>
      </c>
      <c r="F1733" s="385" t="s">
        <v>38</v>
      </c>
      <c r="G1733" s="385">
        <v>728</v>
      </c>
      <c r="H1733" s="385">
        <v>10331.6</v>
      </c>
      <c r="I1733" s="389">
        <v>45098</v>
      </c>
      <c r="J1733" s="398">
        <v>5530</v>
      </c>
      <c r="K1733" s="386">
        <v>10479507401</v>
      </c>
      <c r="L1733" s="386" t="s">
        <v>3562</v>
      </c>
      <c r="M1733" s="216"/>
      <c r="N1733" s="386" t="s">
        <v>4065</v>
      </c>
      <c r="O1733" s="385" t="s">
        <v>68</v>
      </c>
      <c r="P1733" s="385">
        <v>20</v>
      </c>
      <c r="Q1733" s="385">
        <v>5.4</v>
      </c>
      <c r="R1733" s="420">
        <f t="shared" si="685"/>
        <v>108</v>
      </c>
      <c r="S1733" s="385" t="s">
        <v>1915</v>
      </c>
      <c r="T1733" s="385"/>
      <c r="U1733" s="419">
        <f t="shared" si="682"/>
        <v>108</v>
      </c>
      <c r="V1733" s="419"/>
      <c r="W1733" s="419"/>
      <c r="X1733" s="419"/>
      <c r="Y1733" s="419"/>
      <c r="Z1733" s="385"/>
      <c r="AA1733" s="385"/>
      <c r="AB1733" s="385"/>
      <c r="AC1733" s="385"/>
      <c r="AD1733" s="385"/>
      <c r="AE1733" s="385"/>
      <c r="AF1733" s="385"/>
      <c r="AG1733" s="385"/>
      <c r="AH1733" s="419"/>
      <c r="AI1733" s="420">
        <f t="shared" si="683"/>
        <v>108</v>
      </c>
      <c r="AJ1733" s="420"/>
      <c r="AK1733" s="385">
        <v>775</v>
      </c>
      <c r="AL1733" s="420">
        <f t="shared" si="684"/>
        <v>108</v>
      </c>
      <c r="AM1733" s="432">
        <v>18</v>
      </c>
      <c r="AN1733" s="607">
        <v>45078</v>
      </c>
    </row>
    <row r="1734" spans="1:40" ht="20.399999999999999">
      <c r="A1734" s="384">
        <v>102</v>
      </c>
      <c r="B1734" s="385">
        <v>2692</v>
      </c>
      <c r="C1734" s="385" t="s">
        <v>1</v>
      </c>
      <c r="D1734" s="386" t="s">
        <v>2909</v>
      </c>
      <c r="E1734" s="387">
        <v>45064</v>
      </c>
      <c r="F1734" s="385" t="s">
        <v>38</v>
      </c>
      <c r="G1734" s="385">
        <v>728</v>
      </c>
      <c r="H1734" s="385">
        <v>10331.6</v>
      </c>
      <c r="I1734" s="389">
        <v>45098</v>
      </c>
      <c r="J1734" s="398">
        <v>5530</v>
      </c>
      <c r="K1734" s="386">
        <v>10479507401</v>
      </c>
      <c r="L1734" s="386" t="s">
        <v>3562</v>
      </c>
      <c r="M1734" s="216"/>
      <c r="N1734" s="386" t="s">
        <v>4060</v>
      </c>
      <c r="O1734" s="385" t="s">
        <v>86</v>
      </c>
      <c r="P1734" s="385">
        <v>200</v>
      </c>
      <c r="Q1734" s="385">
        <v>8</v>
      </c>
      <c r="R1734" s="420">
        <f t="shared" si="685"/>
        <v>1600</v>
      </c>
      <c r="S1734" s="385" t="s">
        <v>1915</v>
      </c>
      <c r="T1734" s="385"/>
      <c r="U1734" s="419">
        <f t="shared" si="682"/>
        <v>1600</v>
      </c>
      <c r="V1734" s="419"/>
      <c r="W1734" s="419"/>
      <c r="X1734" s="419"/>
      <c r="Y1734" s="419"/>
      <c r="Z1734" s="385"/>
      <c r="AA1734" s="385"/>
      <c r="AB1734" s="385"/>
      <c r="AC1734" s="385"/>
      <c r="AD1734" s="385"/>
      <c r="AE1734" s="385"/>
      <c r="AF1734" s="385"/>
      <c r="AG1734" s="385"/>
      <c r="AH1734" s="419"/>
      <c r="AI1734" s="420">
        <f t="shared" si="683"/>
        <v>1600</v>
      </c>
      <c r="AJ1734" s="420"/>
      <c r="AK1734" s="385">
        <v>775</v>
      </c>
      <c r="AL1734" s="420">
        <f t="shared" si="684"/>
        <v>1600</v>
      </c>
      <c r="AM1734" s="432">
        <v>18</v>
      </c>
      <c r="AN1734" s="607">
        <v>45078</v>
      </c>
    </row>
    <row r="1735" spans="1:40" ht="20.399999999999999">
      <c r="A1735" s="384">
        <v>103</v>
      </c>
      <c r="B1735" s="385">
        <v>2692</v>
      </c>
      <c r="C1735" s="385" t="s">
        <v>1</v>
      </c>
      <c r="D1735" s="386" t="s">
        <v>2909</v>
      </c>
      <c r="E1735" s="387">
        <v>45064</v>
      </c>
      <c r="F1735" s="385" t="s">
        <v>38</v>
      </c>
      <c r="G1735" s="385">
        <v>728</v>
      </c>
      <c r="H1735" s="385">
        <v>10331.6</v>
      </c>
      <c r="I1735" s="389">
        <v>45098</v>
      </c>
      <c r="J1735" s="398">
        <v>5530</v>
      </c>
      <c r="K1735" s="386">
        <v>10479507401</v>
      </c>
      <c r="L1735" s="386" t="s">
        <v>3562</v>
      </c>
      <c r="M1735" s="216"/>
      <c r="N1735" s="386" t="s">
        <v>4061</v>
      </c>
      <c r="O1735" s="385" t="s">
        <v>4064</v>
      </c>
      <c r="P1735" s="385">
        <v>10</v>
      </c>
      <c r="Q1735" s="385">
        <v>18</v>
      </c>
      <c r="R1735" s="420">
        <f t="shared" si="685"/>
        <v>180</v>
      </c>
      <c r="S1735" s="385" t="s">
        <v>1915</v>
      </c>
      <c r="T1735" s="385"/>
      <c r="U1735" s="419">
        <f t="shared" si="682"/>
        <v>180</v>
      </c>
      <c r="V1735" s="419"/>
      <c r="W1735" s="419"/>
      <c r="X1735" s="419"/>
      <c r="Y1735" s="419"/>
      <c r="Z1735" s="385"/>
      <c r="AA1735" s="385"/>
      <c r="AB1735" s="385"/>
      <c r="AC1735" s="385"/>
      <c r="AD1735" s="385"/>
      <c r="AE1735" s="385"/>
      <c r="AF1735" s="385"/>
      <c r="AG1735" s="385"/>
      <c r="AH1735" s="419"/>
      <c r="AI1735" s="420">
        <f t="shared" si="683"/>
        <v>180</v>
      </c>
      <c r="AJ1735" s="420"/>
      <c r="AK1735" s="385">
        <v>775</v>
      </c>
      <c r="AL1735" s="420">
        <f t="shared" si="684"/>
        <v>180</v>
      </c>
      <c r="AM1735" s="432">
        <v>18</v>
      </c>
      <c r="AN1735" s="607">
        <v>45078</v>
      </c>
    </row>
    <row r="1736" spans="1:40" ht="40.799999999999997">
      <c r="A1736" s="384">
        <v>104</v>
      </c>
      <c r="B1736" s="385">
        <v>2692</v>
      </c>
      <c r="C1736" s="385" t="s">
        <v>1</v>
      </c>
      <c r="D1736" s="386" t="s">
        <v>2909</v>
      </c>
      <c r="E1736" s="387">
        <v>45064</v>
      </c>
      <c r="F1736" s="385" t="s">
        <v>38</v>
      </c>
      <c r="G1736" s="385">
        <v>728</v>
      </c>
      <c r="H1736" s="385">
        <v>10331.6</v>
      </c>
      <c r="I1736" s="389">
        <v>45098</v>
      </c>
      <c r="J1736" s="398">
        <v>5530</v>
      </c>
      <c r="K1736" s="386">
        <v>10479507401</v>
      </c>
      <c r="L1736" s="386" t="s">
        <v>3562</v>
      </c>
      <c r="M1736" s="216"/>
      <c r="N1736" s="386" t="s">
        <v>4062</v>
      </c>
      <c r="O1736" s="385" t="s">
        <v>68</v>
      </c>
      <c r="P1736" s="385">
        <v>10</v>
      </c>
      <c r="Q1736" s="385">
        <v>12</v>
      </c>
      <c r="R1736" s="420">
        <f t="shared" si="685"/>
        <v>120</v>
      </c>
      <c r="S1736" s="385" t="s">
        <v>1915</v>
      </c>
      <c r="T1736" s="385"/>
      <c r="U1736" s="419">
        <f t="shared" si="682"/>
        <v>120</v>
      </c>
      <c r="V1736" s="419"/>
      <c r="W1736" s="419"/>
      <c r="X1736" s="419"/>
      <c r="Y1736" s="419"/>
      <c r="Z1736" s="385"/>
      <c r="AA1736" s="385"/>
      <c r="AB1736" s="385"/>
      <c r="AC1736" s="385"/>
      <c r="AD1736" s="385"/>
      <c r="AE1736" s="385"/>
      <c r="AF1736" s="385"/>
      <c r="AG1736" s="385"/>
      <c r="AH1736" s="419"/>
      <c r="AI1736" s="420">
        <f t="shared" si="683"/>
        <v>120</v>
      </c>
      <c r="AJ1736" s="420"/>
      <c r="AK1736" s="385">
        <v>775</v>
      </c>
      <c r="AL1736" s="420">
        <f t="shared" si="684"/>
        <v>120</v>
      </c>
      <c r="AM1736" s="432">
        <v>18</v>
      </c>
      <c r="AN1736" s="607">
        <v>45078</v>
      </c>
    </row>
    <row r="1737" spans="1:40" ht="20.399999999999999">
      <c r="A1737" s="384">
        <v>105</v>
      </c>
      <c r="B1737" s="385">
        <v>2692</v>
      </c>
      <c r="C1737" s="385" t="s">
        <v>1</v>
      </c>
      <c r="D1737" s="386" t="s">
        <v>2909</v>
      </c>
      <c r="E1737" s="387">
        <v>45064</v>
      </c>
      <c r="F1737" s="385" t="s">
        <v>38</v>
      </c>
      <c r="G1737" s="385">
        <v>728</v>
      </c>
      <c r="H1737" s="385">
        <v>10331.6</v>
      </c>
      <c r="I1737" s="389">
        <v>45098</v>
      </c>
      <c r="J1737" s="398">
        <v>5530</v>
      </c>
      <c r="K1737" s="386">
        <v>10479507401</v>
      </c>
      <c r="L1737" s="386" t="s">
        <v>3562</v>
      </c>
      <c r="M1737" s="216"/>
      <c r="N1737" s="386" t="s">
        <v>4063</v>
      </c>
      <c r="O1737" s="385" t="s">
        <v>68</v>
      </c>
      <c r="P1737" s="385">
        <v>10</v>
      </c>
      <c r="Q1737" s="385">
        <v>12</v>
      </c>
      <c r="R1737" s="420">
        <f t="shared" si="685"/>
        <v>120</v>
      </c>
      <c r="S1737" s="385" t="s">
        <v>1915</v>
      </c>
      <c r="T1737" s="385"/>
      <c r="U1737" s="419">
        <f t="shared" si="682"/>
        <v>120</v>
      </c>
      <c r="V1737" s="419"/>
      <c r="W1737" s="419"/>
      <c r="X1737" s="419"/>
      <c r="Y1737" s="419"/>
      <c r="Z1737" s="385"/>
      <c r="AA1737" s="385"/>
      <c r="AB1737" s="385"/>
      <c r="AC1737" s="385"/>
      <c r="AD1737" s="385"/>
      <c r="AE1737" s="385"/>
      <c r="AF1737" s="385"/>
      <c r="AG1737" s="385"/>
      <c r="AH1737" s="419"/>
      <c r="AI1737" s="420">
        <f t="shared" si="683"/>
        <v>120</v>
      </c>
      <c r="AJ1737" s="420"/>
      <c r="AK1737" s="385">
        <v>775</v>
      </c>
      <c r="AL1737" s="420">
        <f t="shared" si="684"/>
        <v>120</v>
      </c>
      <c r="AM1737" s="432">
        <v>18</v>
      </c>
      <c r="AN1737" s="607">
        <v>45078</v>
      </c>
    </row>
    <row r="1738" spans="1:40" ht="40.799999999999997">
      <c r="A1738" s="384">
        <v>106</v>
      </c>
      <c r="B1738" s="385">
        <v>2692</v>
      </c>
      <c r="C1738" s="385" t="s">
        <v>1</v>
      </c>
      <c r="D1738" s="386" t="s">
        <v>2909</v>
      </c>
      <c r="E1738" s="387">
        <v>45064</v>
      </c>
      <c r="F1738" s="385" t="s">
        <v>38</v>
      </c>
      <c r="G1738" s="385">
        <v>728</v>
      </c>
      <c r="H1738" s="385">
        <v>10331.6</v>
      </c>
      <c r="I1738" s="389">
        <v>45098</v>
      </c>
      <c r="J1738" s="398">
        <v>5530</v>
      </c>
      <c r="K1738" s="386">
        <v>10479507401</v>
      </c>
      <c r="L1738" s="386" t="s">
        <v>3562</v>
      </c>
      <c r="M1738" s="216"/>
      <c r="N1738" s="386" t="s">
        <v>4066</v>
      </c>
      <c r="O1738" s="385" t="s">
        <v>68</v>
      </c>
      <c r="P1738" s="385">
        <v>10</v>
      </c>
      <c r="Q1738" s="385">
        <v>12</v>
      </c>
      <c r="R1738" s="420">
        <f t="shared" si="685"/>
        <v>120</v>
      </c>
      <c r="S1738" s="385" t="s">
        <v>1915</v>
      </c>
      <c r="T1738" s="385"/>
      <c r="U1738" s="419">
        <f t="shared" si="682"/>
        <v>120</v>
      </c>
      <c r="V1738" s="419"/>
      <c r="W1738" s="419"/>
      <c r="X1738" s="419"/>
      <c r="Y1738" s="419"/>
      <c r="Z1738" s="385"/>
      <c r="AA1738" s="385"/>
      <c r="AB1738" s="385"/>
      <c r="AC1738" s="385"/>
      <c r="AD1738" s="385"/>
      <c r="AE1738" s="385"/>
      <c r="AF1738" s="385"/>
      <c r="AG1738" s="385"/>
      <c r="AH1738" s="419"/>
      <c r="AI1738" s="420">
        <f t="shared" si="683"/>
        <v>120</v>
      </c>
      <c r="AJ1738" s="420"/>
      <c r="AK1738" s="385">
        <v>775</v>
      </c>
      <c r="AL1738" s="420">
        <f t="shared" si="684"/>
        <v>120</v>
      </c>
      <c r="AM1738" s="432">
        <v>18</v>
      </c>
      <c r="AN1738" s="607">
        <v>45078</v>
      </c>
    </row>
    <row r="1739" spans="1:40" ht="20.399999999999999">
      <c r="A1739" s="384">
        <v>107</v>
      </c>
      <c r="B1739" s="385">
        <v>2692</v>
      </c>
      <c r="C1739" s="385" t="s">
        <v>1</v>
      </c>
      <c r="D1739" s="386" t="s">
        <v>2909</v>
      </c>
      <c r="E1739" s="387">
        <v>45064</v>
      </c>
      <c r="F1739" s="385" t="s">
        <v>38</v>
      </c>
      <c r="G1739" s="385">
        <v>728</v>
      </c>
      <c r="H1739" s="385">
        <v>10331.6</v>
      </c>
      <c r="I1739" s="389">
        <v>45098</v>
      </c>
      <c r="J1739" s="398">
        <v>5530</v>
      </c>
      <c r="K1739" s="386">
        <v>10479507401</v>
      </c>
      <c r="L1739" s="386" t="s">
        <v>3562</v>
      </c>
      <c r="M1739" s="216"/>
      <c r="N1739" s="386" t="s">
        <v>4067</v>
      </c>
      <c r="O1739" s="385" t="s">
        <v>68</v>
      </c>
      <c r="P1739" s="385">
        <v>10</v>
      </c>
      <c r="Q1739" s="385">
        <v>12</v>
      </c>
      <c r="R1739" s="420">
        <f t="shared" si="685"/>
        <v>120</v>
      </c>
      <c r="S1739" s="385" t="s">
        <v>1915</v>
      </c>
      <c r="T1739" s="385"/>
      <c r="U1739" s="419">
        <f t="shared" si="682"/>
        <v>120</v>
      </c>
      <c r="V1739" s="419"/>
      <c r="W1739" s="419"/>
      <c r="X1739" s="419"/>
      <c r="Y1739" s="419"/>
      <c r="Z1739" s="385"/>
      <c r="AA1739" s="385"/>
      <c r="AB1739" s="385"/>
      <c r="AC1739" s="385"/>
      <c r="AD1739" s="385"/>
      <c r="AE1739" s="385"/>
      <c r="AF1739" s="385"/>
      <c r="AG1739" s="385"/>
      <c r="AH1739" s="419"/>
      <c r="AI1739" s="420">
        <f t="shared" si="683"/>
        <v>120</v>
      </c>
      <c r="AJ1739" s="420"/>
      <c r="AK1739" s="385">
        <v>775</v>
      </c>
      <c r="AL1739" s="420">
        <f t="shared" si="684"/>
        <v>120</v>
      </c>
      <c r="AM1739" s="432">
        <v>18</v>
      </c>
      <c r="AN1739" s="607">
        <v>45078</v>
      </c>
    </row>
    <row r="1740" spans="1:40" ht="20.399999999999999">
      <c r="A1740" s="384">
        <v>108</v>
      </c>
      <c r="B1740" s="385">
        <v>2692</v>
      </c>
      <c r="C1740" s="385" t="s">
        <v>1</v>
      </c>
      <c r="D1740" s="386" t="s">
        <v>2909</v>
      </c>
      <c r="E1740" s="387">
        <v>45064</v>
      </c>
      <c r="F1740" s="385" t="s">
        <v>38</v>
      </c>
      <c r="G1740" s="385">
        <v>728</v>
      </c>
      <c r="H1740" s="385">
        <v>10331.6</v>
      </c>
      <c r="I1740" s="389">
        <v>45098</v>
      </c>
      <c r="J1740" s="398">
        <v>5530</v>
      </c>
      <c r="K1740" s="386">
        <v>10479507401</v>
      </c>
      <c r="L1740" s="386" t="s">
        <v>3562</v>
      </c>
      <c r="M1740" s="216"/>
      <c r="N1740" s="386" t="s">
        <v>4068</v>
      </c>
      <c r="O1740" s="385" t="s">
        <v>68</v>
      </c>
      <c r="P1740" s="385">
        <v>12</v>
      </c>
      <c r="Q1740" s="385">
        <v>34.799999999999997</v>
      </c>
      <c r="R1740" s="420">
        <f t="shared" si="685"/>
        <v>417.59999999999997</v>
      </c>
      <c r="S1740" s="385" t="s">
        <v>1915</v>
      </c>
      <c r="T1740" s="385"/>
      <c r="U1740" s="419">
        <f t="shared" si="682"/>
        <v>417.59999999999997</v>
      </c>
      <c r="V1740" s="419"/>
      <c r="W1740" s="419"/>
      <c r="X1740" s="419"/>
      <c r="Y1740" s="419"/>
      <c r="Z1740" s="385"/>
      <c r="AA1740" s="385"/>
      <c r="AB1740" s="385"/>
      <c r="AC1740" s="385"/>
      <c r="AD1740" s="385"/>
      <c r="AE1740" s="385"/>
      <c r="AF1740" s="385"/>
      <c r="AG1740" s="385"/>
      <c r="AH1740" s="419"/>
      <c r="AI1740" s="420">
        <f t="shared" si="683"/>
        <v>417.59999999999997</v>
      </c>
      <c r="AJ1740" s="420"/>
      <c r="AK1740" s="385">
        <v>775</v>
      </c>
      <c r="AL1740" s="420">
        <f t="shared" si="684"/>
        <v>417.59999999999997</v>
      </c>
      <c r="AM1740" s="432">
        <v>18</v>
      </c>
      <c r="AN1740" s="607">
        <v>45078</v>
      </c>
    </row>
    <row r="1741" spans="1:40" ht="20.399999999999999">
      <c r="A1741" s="384">
        <v>109</v>
      </c>
      <c r="B1741" s="385">
        <v>2692</v>
      </c>
      <c r="C1741" s="385" t="s">
        <v>1</v>
      </c>
      <c r="D1741" s="386" t="s">
        <v>2909</v>
      </c>
      <c r="E1741" s="387">
        <v>45064</v>
      </c>
      <c r="F1741" s="385" t="s">
        <v>38</v>
      </c>
      <c r="G1741" s="385">
        <v>728</v>
      </c>
      <c r="H1741" s="385">
        <v>10331.6</v>
      </c>
      <c r="I1741" s="389">
        <v>45098</v>
      </c>
      <c r="J1741" s="398">
        <v>5530</v>
      </c>
      <c r="K1741" s="386">
        <v>10479507401</v>
      </c>
      <c r="L1741" s="386" t="s">
        <v>3562</v>
      </c>
      <c r="M1741" s="216"/>
      <c r="N1741" s="386" t="s">
        <v>4069</v>
      </c>
      <c r="O1741" s="385" t="s">
        <v>68</v>
      </c>
      <c r="P1741" s="385">
        <v>15</v>
      </c>
      <c r="Q1741" s="385">
        <v>26</v>
      </c>
      <c r="R1741" s="420">
        <f t="shared" si="685"/>
        <v>390</v>
      </c>
      <c r="S1741" s="385" t="s">
        <v>1915</v>
      </c>
      <c r="T1741" s="385"/>
      <c r="U1741" s="419">
        <f t="shared" si="682"/>
        <v>390</v>
      </c>
      <c r="V1741" s="419"/>
      <c r="W1741" s="419"/>
      <c r="X1741" s="419"/>
      <c r="Y1741" s="419"/>
      <c r="Z1741" s="385"/>
      <c r="AA1741" s="385"/>
      <c r="AB1741" s="385"/>
      <c r="AC1741" s="385"/>
      <c r="AD1741" s="385"/>
      <c r="AE1741" s="385"/>
      <c r="AF1741" s="385"/>
      <c r="AG1741" s="385"/>
      <c r="AH1741" s="419"/>
      <c r="AI1741" s="420">
        <f t="shared" si="683"/>
        <v>390</v>
      </c>
      <c r="AJ1741" s="420"/>
      <c r="AK1741" s="385">
        <v>775</v>
      </c>
      <c r="AL1741" s="420">
        <f t="shared" si="684"/>
        <v>390</v>
      </c>
      <c r="AM1741" s="432">
        <v>18</v>
      </c>
      <c r="AN1741" s="607">
        <v>45078</v>
      </c>
    </row>
    <row r="1742" spans="1:40" ht="20.399999999999999">
      <c r="A1742" s="384">
        <v>110</v>
      </c>
      <c r="B1742" s="385">
        <v>2692</v>
      </c>
      <c r="C1742" s="385" t="s">
        <v>1</v>
      </c>
      <c r="D1742" s="386" t="s">
        <v>2909</v>
      </c>
      <c r="E1742" s="387">
        <v>45064</v>
      </c>
      <c r="F1742" s="385" t="s">
        <v>38</v>
      </c>
      <c r="G1742" s="385">
        <v>728</v>
      </c>
      <c r="H1742" s="385">
        <v>10331.6</v>
      </c>
      <c r="I1742" s="389">
        <v>45098</v>
      </c>
      <c r="J1742" s="398">
        <v>5530</v>
      </c>
      <c r="K1742" s="386">
        <v>10479507401</v>
      </c>
      <c r="L1742" s="386" t="s">
        <v>3562</v>
      </c>
      <c r="M1742" s="216"/>
      <c r="N1742" s="386" t="s">
        <v>4070</v>
      </c>
      <c r="O1742" s="385" t="s">
        <v>68</v>
      </c>
      <c r="P1742" s="385">
        <v>12</v>
      </c>
      <c r="Q1742" s="385">
        <v>28</v>
      </c>
      <c r="R1742" s="420">
        <f t="shared" si="685"/>
        <v>336</v>
      </c>
      <c r="S1742" s="385" t="s">
        <v>1915</v>
      </c>
      <c r="T1742" s="385"/>
      <c r="U1742" s="419">
        <f t="shared" si="682"/>
        <v>336</v>
      </c>
      <c r="V1742" s="419"/>
      <c r="W1742" s="419"/>
      <c r="X1742" s="419"/>
      <c r="Y1742" s="419"/>
      <c r="Z1742" s="385"/>
      <c r="AA1742" s="385"/>
      <c r="AB1742" s="385"/>
      <c r="AC1742" s="385"/>
      <c r="AD1742" s="385"/>
      <c r="AE1742" s="385"/>
      <c r="AF1742" s="385"/>
      <c r="AG1742" s="385"/>
      <c r="AH1742" s="419"/>
      <c r="AI1742" s="420">
        <f t="shared" si="683"/>
        <v>336</v>
      </c>
      <c r="AJ1742" s="420"/>
      <c r="AK1742" s="385">
        <v>775</v>
      </c>
      <c r="AL1742" s="420">
        <f t="shared" si="684"/>
        <v>336</v>
      </c>
      <c r="AM1742" s="432">
        <v>18</v>
      </c>
      <c r="AN1742" s="607">
        <v>45078</v>
      </c>
    </row>
    <row r="1743" spans="1:40" ht="40.799999999999997">
      <c r="A1743" s="384">
        <v>111</v>
      </c>
      <c r="B1743" s="385">
        <v>2692</v>
      </c>
      <c r="C1743" s="385" t="s">
        <v>1</v>
      </c>
      <c r="D1743" s="386" t="s">
        <v>2909</v>
      </c>
      <c r="E1743" s="387">
        <v>45064</v>
      </c>
      <c r="F1743" s="385" t="s">
        <v>38</v>
      </c>
      <c r="G1743" s="385">
        <v>728</v>
      </c>
      <c r="H1743" s="385">
        <v>10331.6</v>
      </c>
      <c r="I1743" s="389">
        <v>45098</v>
      </c>
      <c r="J1743" s="398">
        <v>5530</v>
      </c>
      <c r="K1743" s="386">
        <v>10479507401</v>
      </c>
      <c r="L1743" s="386" t="s">
        <v>3562</v>
      </c>
      <c r="M1743" s="216"/>
      <c r="N1743" s="386" t="s">
        <v>4071</v>
      </c>
      <c r="O1743" s="385" t="s">
        <v>68</v>
      </c>
      <c r="P1743" s="385">
        <v>15</v>
      </c>
      <c r="Q1743" s="385">
        <v>30</v>
      </c>
      <c r="R1743" s="420">
        <f t="shared" si="685"/>
        <v>450</v>
      </c>
      <c r="S1743" s="385" t="s">
        <v>1915</v>
      </c>
      <c r="T1743" s="385"/>
      <c r="U1743" s="419">
        <f t="shared" si="682"/>
        <v>450</v>
      </c>
      <c r="V1743" s="419"/>
      <c r="W1743" s="419"/>
      <c r="X1743" s="419"/>
      <c r="Y1743" s="419"/>
      <c r="Z1743" s="385"/>
      <c r="AA1743" s="385"/>
      <c r="AB1743" s="385"/>
      <c r="AC1743" s="385"/>
      <c r="AD1743" s="385"/>
      <c r="AE1743" s="385"/>
      <c r="AF1743" s="385"/>
      <c r="AG1743" s="385"/>
      <c r="AH1743" s="419"/>
      <c r="AI1743" s="420">
        <f t="shared" si="683"/>
        <v>450</v>
      </c>
      <c r="AJ1743" s="420"/>
      <c r="AK1743" s="385">
        <v>775</v>
      </c>
      <c r="AL1743" s="420">
        <f t="shared" si="684"/>
        <v>450</v>
      </c>
      <c r="AM1743" s="432">
        <v>18</v>
      </c>
      <c r="AN1743" s="607">
        <v>45078</v>
      </c>
    </row>
    <row r="1744" spans="1:40" ht="20.399999999999999">
      <c r="A1744" s="384">
        <v>112</v>
      </c>
      <c r="B1744" s="385">
        <v>2692</v>
      </c>
      <c r="C1744" s="385" t="s">
        <v>1</v>
      </c>
      <c r="D1744" s="386" t="s">
        <v>2909</v>
      </c>
      <c r="E1744" s="387">
        <v>45064</v>
      </c>
      <c r="F1744" s="385" t="s">
        <v>38</v>
      </c>
      <c r="G1744" s="385">
        <v>728</v>
      </c>
      <c r="H1744" s="385">
        <v>10331.6</v>
      </c>
      <c r="I1744" s="389">
        <v>45098</v>
      </c>
      <c r="J1744" s="398">
        <v>5530</v>
      </c>
      <c r="K1744" s="386">
        <v>10479507401</v>
      </c>
      <c r="L1744" s="386" t="s">
        <v>3562</v>
      </c>
      <c r="M1744" s="216"/>
      <c r="N1744" s="386" t="s">
        <v>4072</v>
      </c>
      <c r="O1744" s="385" t="s">
        <v>68</v>
      </c>
      <c r="P1744" s="385">
        <v>15</v>
      </c>
      <c r="Q1744" s="385">
        <v>6.9</v>
      </c>
      <c r="R1744" s="420">
        <f t="shared" si="685"/>
        <v>103.5</v>
      </c>
      <c r="S1744" s="385" t="s">
        <v>1915</v>
      </c>
      <c r="T1744" s="385"/>
      <c r="U1744" s="419">
        <f t="shared" si="682"/>
        <v>103.5</v>
      </c>
      <c r="V1744" s="419"/>
      <c r="W1744" s="419"/>
      <c r="X1744" s="419"/>
      <c r="Y1744" s="419"/>
      <c r="Z1744" s="385"/>
      <c r="AA1744" s="385"/>
      <c r="AB1744" s="385"/>
      <c r="AC1744" s="385"/>
      <c r="AD1744" s="385"/>
      <c r="AE1744" s="385"/>
      <c r="AF1744" s="385"/>
      <c r="AG1744" s="385"/>
      <c r="AH1744" s="419"/>
      <c r="AI1744" s="420">
        <f t="shared" si="683"/>
        <v>103.5</v>
      </c>
      <c r="AJ1744" s="420"/>
      <c r="AK1744" s="385">
        <v>775</v>
      </c>
      <c r="AL1744" s="420">
        <f t="shared" si="684"/>
        <v>103.5</v>
      </c>
      <c r="AM1744" s="432">
        <v>18</v>
      </c>
      <c r="AN1744" s="607">
        <v>45078</v>
      </c>
    </row>
    <row r="1745" spans="1:40" ht="20.399999999999999">
      <c r="A1745" s="384">
        <v>113</v>
      </c>
      <c r="B1745" s="385">
        <v>2692</v>
      </c>
      <c r="C1745" s="385" t="s">
        <v>1</v>
      </c>
      <c r="D1745" s="386" t="s">
        <v>2909</v>
      </c>
      <c r="E1745" s="387">
        <v>45064</v>
      </c>
      <c r="F1745" s="385" t="s">
        <v>38</v>
      </c>
      <c r="G1745" s="385">
        <v>728</v>
      </c>
      <c r="H1745" s="385">
        <v>10331.6</v>
      </c>
      <c r="I1745" s="389">
        <v>45098</v>
      </c>
      <c r="J1745" s="398">
        <v>5530</v>
      </c>
      <c r="K1745" s="386">
        <v>10479507401</v>
      </c>
      <c r="L1745" s="386" t="s">
        <v>3562</v>
      </c>
      <c r="M1745" s="216"/>
      <c r="N1745" s="386" t="s">
        <v>4073</v>
      </c>
      <c r="O1745" s="385" t="s">
        <v>65</v>
      </c>
      <c r="P1745" s="385">
        <v>5</v>
      </c>
      <c r="Q1745" s="385">
        <v>10</v>
      </c>
      <c r="R1745" s="420">
        <f t="shared" si="685"/>
        <v>50</v>
      </c>
      <c r="S1745" s="385" t="s">
        <v>1915</v>
      </c>
      <c r="T1745" s="385"/>
      <c r="U1745" s="419">
        <f t="shared" si="682"/>
        <v>50</v>
      </c>
      <c r="V1745" s="419"/>
      <c r="W1745" s="419"/>
      <c r="X1745" s="419"/>
      <c r="Y1745" s="419"/>
      <c r="Z1745" s="385"/>
      <c r="AA1745" s="385"/>
      <c r="AB1745" s="385"/>
      <c r="AC1745" s="385"/>
      <c r="AD1745" s="385"/>
      <c r="AE1745" s="385"/>
      <c r="AF1745" s="385"/>
      <c r="AG1745" s="385"/>
      <c r="AH1745" s="419"/>
      <c r="AI1745" s="420">
        <f t="shared" si="683"/>
        <v>50</v>
      </c>
      <c r="AJ1745" s="420"/>
      <c r="AK1745" s="385">
        <v>775</v>
      </c>
      <c r="AL1745" s="420">
        <f t="shared" si="684"/>
        <v>50</v>
      </c>
      <c r="AM1745" s="432">
        <v>18</v>
      </c>
      <c r="AN1745" s="607">
        <v>45078</v>
      </c>
    </row>
    <row r="1746" spans="1:40" ht="20.399999999999999">
      <c r="A1746" s="384">
        <v>114</v>
      </c>
      <c r="B1746" s="385">
        <v>2692</v>
      </c>
      <c r="C1746" s="385" t="s">
        <v>1</v>
      </c>
      <c r="D1746" s="386" t="s">
        <v>2909</v>
      </c>
      <c r="E1746" s="387">
        <v>45064</v>
      </c>
      <c r="F1746" s="385" t="s">
        <v>38</v>
      </c>
      <c r="G1746" s="385">
        <v>728</v>
      </c>
      <c r="H1746" s="385">
        <v>10331.6</v>
      </c>
      <c r="I1746" s="389">
        <v>45098</v>
      </c>
      <c r="J1746" s="398">
        <v>5530</v>
      </c>
      <c r="K1746" s="386">
        <v>10479507401</v>
      </c>
      <c r="L1746" s="386" t="s">
        <v>3562</v>
      </c>
      <c r="M1746" s="216"/>
      <c r="N1746" s="386" t="s">
        <v>4074</v>
      </c>
      <c r="O1746" s="385" t="s">
        <v>68</v>
      </c>
      <c r="P1746" s="385">
        <v>50</v>
      </c>
      <c r="Q1746" s="385">
        <v>19</v>
      </c>
      <c r="R1746" s="420">
        <f t="shared" si="685"/>
        <v>950</v>
      </c>
      <c r="S1746" s="385" t="s">
        <v>1915</v>
      </c>
      <c r="T1746" s="385"/>
      <c r="U1746" s="419">
        <f t="shared" si="682"/>
        <v>950</v>
      </c>
      <c r="V1746" s="419"/>
      <c r="W1746" s="419"/>
      <c r="X1746" s="419"/>
      <c r="Y1746" s="419"/>
      <c r="Z1746" s="385"/>
      <c r="AA1746" s="385"/>
      <c r="AB1746" s="385"/>
      <c r="AC1746" s="385"/>
      <c r="AD1746" s="385"/>
      <c r="AE1746" s="385"/>
      <c r="AF1746" s="385"/>
      <c r="AG1746" s="385"/>
      <c r="AH1746" s="419"/>
      <c r="AI1746" s="420">
        <f t="shared" si="683"/>
        <v>950</v>
      </c>
      <c r="AJ1746" s="420"/>
      <c r="AK1746" s="385">
        <v>775</v>
      </c>
      <c r="AL1746" s="420">
        <f t="shared" si="684"/>
        <v>950</v>
      </c>
      <c r="AM1746" s="432">
        <v>18</v>
      </c>
      <c r="AN1746" s="607">
        <v>45078</v>
      </c>
    </row>
    <row r="1747" spans="1:40" ht="20.399999999999999">
      <c r="A1747" s="384">
        <v>115</v>
      </c>
      <c r="B1747" s="385">
        <v>2692</v>
      </c>
      <c r="C1747" s="385" t="s">
        <v>1</v>
      </c>
      <c r="D1747" s="386" t="s">
        <v>2909</v>
      </c>
      <c r="E1747" s="387">
        <v>45064</v>
      </c>
      <c r="F1747" s="385" t="s">
        <v>38</v>
      </c>
      <c r="G1747" s="385">
        <v>728</v>
      </c>
      <c r="H1747" s="385">
        <v>10331.6</v>
      </c>
      <c r="I1747" s="389">
        <v>45098</v>
      </c>
      <c r="J1747" s="398">
        <v>5530</v>
      </c>
      <c r="K1747" s="386">
        <v>10479507401</v>
      </c>
      <c r="L1747" s="386" t="s">
        <v>3562</v>
      </c>
      <c r="M1747" s="216"/>
      <c r="N1747" s="386" t="s">
        <v>4075</v>
      </c>
      <c r="O1747" s="385" t="s">
        <v>68</v>
      </c>
      <c r="P1747" s="385">
        <v>15</v>
      </c>
      <c r="Q1747" s="385">
        <v>17</v>
      </c>
      <c r="R1747" s="420">
        <f t="shared" si="685"/>
        <v>255</v>
      </c>
      <c r="S1747" s="385" t="s">
        <v>1915</v>
      </c>
      <c r="T1747" s="385"/>
      <c r="U1747" s="419">
        <f t="shared" si="682"/>
        <v>255</v>
      </c>
      <c r="V1747" s="419"/>
      <c r="W1747" s="419"/>
      <c r="X1747" s="419"/>
      <c r="Y1747" s="419"/>
      <c r="Z1747" s="385"/>
      <c r="AA1747" s="385"/>
      <c r="AB1747" s="385"/>
      <c r="AC1747" s="385"/>
      <c r="AD1747" s="385"/>
      <c r="AE1747" s="385"/>
      <c r="AF1747" s="385"/>
      <c r="AG1747" s="385"/>
      <c r="AH1747" s="419"/>
      <c r="AI1747" s="420">
        <f t="shared" si="683"/>
        <v>255</v>
      </c>
      <c r="AJ1747" s="420"/>
      <c r="AK1747" s="385">
        <v>775</v>
      </c>
      <c r="AL1747" s="420">
        <f t="shared" si="684"/>
        <v>255</v>
      </c>
      <c r="AM1747" s="432">
        <v>18</v>
      </c>
      <c r="AN1747" s="607">
        <v>45078</v>
      </c>
    </row>
    <row r="1748" spans="1:40" ht="20.399999999999999">
      <c r="A1748" s="384">
        <v>116</v>
      </c>
      <c r="B1748" s="385">
        <v>2692</v>
      </c>
      <c r="C1748" s="385" t="s">
        <v>1</v>
      </c>
      <c r="D1748" s="386" t="s">
        <v>2909</v>
      </c>
      <c r="E1748" s="387">
        <v>45064</v>
      </c>
      <c r="F1748" s="385" t="s">
        <v>38</v>
      </c>
      <c r="G1748" s="385">
        <v>728</v>
      </c>
      <c r="H1748" s="385">
        <v>10331.6</v>
      </c>
      <c r="I1748" s="389">
        <v>45098</v>
      </c>
      <c r="J1748" s="398">
        <v>5530</v>
      </c>
      <c r="K1748" s="386">
        <v>10479507401</v>
      </c>
      <c r="L1748" s="386" t="s">
        <v>3562</v>
      </c>
      <c r="M1748" s="216"/>
      <c r="N1748" s="386" t="s">
        <v>4076</v>
      </c>
      <c r="O1748" s="385" t="s">
        <v>68</v>
      </c>
      <c r="P1748" s="385">
        <v>40</v>
      </c>
      <c r="Q1748" s="385">
        <v>3.9</v>
      </c>
      <c r="R1748" s="420">
        <f t="shared" si="685"/>
        <v>156</v>
      </c>
      <c r="S1748" s="385" t="s">
        <v>1915</v>
      </c>
      <c r="T1748" s="385"/>
      <c r="U1748" s="419">
        <f t="shared" si="682"/>
        <v>156</v>
      </c>
      <c r="V1748" s="419"/>
      <c r="W1748" s="419"/>
      <c r="X1748" s="419"/>
      <c r="Y1748" s="419"/>
      <c r="Z1748" s="385"/>
      <c r="AA1748" s="385"/>
      <c r="AB1748" s="385"/>
      <c r="AC1748" s="385"/>
      <c r="AD1748" s="385"/>
      <c r="AE1748" s="385"/>
      <c r="AF1748" s="385"/>
      <c r="AG1748" s="385"/>
      <c r="AH1748" s="419"/>
      <c r="AI1748" s="420">
        <f t="shared" si="683"/>
        <v>156</v>
      </c>
      <c r="AJ1748" s="420"/>
      <c r="AK1748" s="385">
        <v>775</v>
      </c>
      <c r="AL1748" s="420">
        <f t="shared" si="684"/>
        <v>156</v>
      </c>
      <c r="AM1748" s="432">
        <v>18</v>
      </c>
      <c r="AN1748" s="607">
        <v>45078</v>
      </c>
    </row>
    <row r="1749" spans="1:40" ht="20.399999999999999">
      <c r="A1749" s="384">
        <v>117</v>
      </c>
      <c r="B1749" s="385">
        <v>2692</v>
      </c>
      <c r="C1749" s="385" t="s">
        <v>1</v>
      </c>
      <c r="D1749" s="386" t="s">
        <v>2909</v>
      </c>
      <c r="E1749" s="387">
        <v>45064</v>
      </c>
      <c r="F1749" s="385" t="s">
        <v>38</v>
      </c>
      <c r="G1749" s="385">
        <v>728</v>
      </c>
      <c r="H1749" s="385">
        <v>10331.6</v>
      </c>
      <c r="I1749" s="389">
        <v>45098</v>
      </c>
      <c r="J1749" s="398">
        <v>5530</v>
      </c>
      <c r="K1749" s="386">
        <v>10479507401</v>
      </c>
      <c r="L1749" s="386" t="s">
        <v>3562</v>
      </c>
      <c r="M1749" s="216"/>
      <c r="N1749" s="386" t="s">
        <v>4077</v>
      </c>
      <c r="O1749" s="385" t="s">
        <v>68</v>
      </c>
      <c r="P1749" s="385">
        <v>50</v>
      </c>
      <c r="Q1749" s="385">
        <v>6.9</v>
      </c>
      <c r="R1749" s="420">
        <f t="shared" si="685"/>
        <v>345</v>
      </c>
      <c r="S1749" s="385" t="s">
        <v>1915</v>
      </c>
      <c r="T1749" s="385"/>
      <c r="U1749" s="419">
        <f t="shared" si="682"/>
        <v>345</v>
      </c>
      <c r="V1749" s="419"/>
      <c r="W1749" s="419"/>
      <c r="X1749" s="419"/>
      <c r="Y1749" s="419"/>
      <c r="Z1749" s="385"/>
      <c r="AA1749" s="385"/>
      <c r="AB1749" s="385"/>
      <c r="AC1749" s="385"/>
      <c r="AD1749" s="385"/>
      <c r="AE1749" s="385"/>
      <c r="AF1749" s="385"/>
      <c r="AG1749" s="385"/>
      <c r="AH1749" s="419"/>
      <c r="AI1749" s="420">
        <f t="shared" si="683"/>
        <v>345</v>
      </c>
      <c r="AJ1749" s="420"/>
      <c r="AK1749" s="385">
        <v>775</v>
      </c>
      <c r="AL1749" s="420">
        <f t="shared" si="684"/>
        <v>345</v>
      </c>
      <c r="AM1749" s="432">
        <v>18</v>
      </c>
      <c r="AN1749" s="607">
        <v>45078</v>
      </c>
    </row>
    <row r="1750" spans="1:40" ht="40.799999999999997">
      <c r="A1750" s="384">
        <v>118</v>
      </c>
      <c r="B1750" s="385">
        <v>2692</v>
      </c>
      <c r="C1750" s="385" t="s">
        <v>1</v>
      </c>
      <c r="D1750" s="386" t="s">
        <v>2909</v>
      </c>
      <c r="E1750" s="387">
        <v>45064</v>
      </c>
      <c r="F1750" s="385" t="s">
        <v>38</v>
      </c>
      <c r="G1750" s="385">
        <v>728</v>
      </c>
      <c r="H1750" s="385">
        <v>10331.6</v>
      </c>
      <c r="I1750" s="389">
        <v>45098</v>
      </c>
      <c r="J1750" s="398">
        <v>5530</v>
      </c>
      <c r="K1750" s="386">
        <v>10479507401</v>
      </c>
      <c r="L1750" s="386" t="s">
        <v>3562</v>
      </c>
      <c r="M1750" s="216"/>
      <c r="N1750" s="386" t="s">
        <v>4078</v>
      </c>
      <c r="O1750" s="385" t="s">
        <v>68</v>
      </c>
      <c r="P1750" s="385">
        <v>50</v>
      </c>
      <c r="Q1750" s="385">
        <v>23</v>
      </c>
      <c r="R1750" s="420">
        <f t="shared" si="685"/>
        <v>1150</v>
      </c>
      <c r="S1750" s="385" t="s">
        <v>1915</v>
      </c>
      <c r="T1750" s="385"/>
      <c r="U1750" s="419">
        <f t="shared" si="682"/>
        <v>1150</v>
      </c>
      <c r="V1750" s="419"/>
      <c r="W1750" s="419"/>
      <c r="X1750" s="419"/>
      <c r="Y1750" s="419"/>
      <c r="Z1750" s="385"/>
      <c r="AA1750" s="385"/>
      <c r="AB1750" s="385"/>
      <c r="AC1750" s="385"/>
      <c r="AD1750" s="385"/>
      <c r="AE1750" s="385"/>
      <c r="AF1750" s="385"/>
      <c r="AG1750" s="385"/>
      <c r="AH1750" s="419"/>
      <c r="AI1750" s="420">
        <f t="shared" si="683"/>
        <v>1150</v>
      </c>
      <c r="AJ1750" s="420"/>
      <c r="AK1750" s="385">
        <v>775</v>
      </c>
      <c r="AL1750" s="420">
        <f t="shared" si="684"/>
        <v>1150</v>
      </c>
      <c r="AM1750" s="432">
        <v>18</v>
      </c>
      <c r="AN1750" s="607">
        <v>45078</v>
      </c>
    </row>
    <row r="1751" spans="1:40" ht="20.399999999999999">
      <c r="A1751" s="384">
        <v>119</v>
      </c>
      <c r="B1751" s="385">
        <v>2692</v>
      </c>
      <c r="C1751" s="385" t="s">
        <v>1</v>
      </c>
      <c r="D1751" s="386" t="s">
        <v>2909</v>
      </c>
      <c r="E1751" s="387">
        <v>45064</v>
      </c>
      <c r="F1751" s="385" t="s">
        <v>38</v>
      </c>
      <c r="G1751" s="385">
        <v>728</v>
      </c>
      <c r="H1751" s="385">
        <v>10331.6</v>
      </c>
      <c r="I1751" s="389">
        <v>45098</v>
      </c>
      <c r="J1751" s="398">
        <v>5530</v>
      </c>
      <c r="K1751" s="386">
        <v>10479507401</v>
      </c>
      <c r="L1751" s="386" t="s">
        <v>3562</v>
      </c>
      <c r="M1751" s="216"/>
      <c r="N1751" s="386" t="s">
        <v>4079</v>
      </c>
      <c r="O1751" s="385" t="s">
        <v>68</v>
      </c>
      <c r="P1751" s="385">
        <v>4</v>
      </c>
      <c r="Q1751" s="385">
        <v>8.9</v>
      </c>
      <c r="R1751" s="420">
        <f t="shared" si="685"/>
        <v>35.6</v>
      </c>
      <c r="S1751" s="385" t="s">
        <v>1915</v>
      </c>
      <c r="T1751" s="385"/>
      <c r="U1751" s="419">
        <f t="shared" si="682"/>
        <v>35.6</v>
      </c>
      <c r="V1751" s="419"/>
      <c r="W1751" s="419"/>
      <c r="X1751" s="419"/>
      <c r="Y1751" s="419"/>
      <c r="Z1751" s="385"/>
      <c r="AA1751" s="385"/>
      <c r="AB1751" s="385"/>
      <c r="AC1751" s="385"/>
      <c r="AD1751" s="385"/>
      <c r="AE1751" s="385"/>
      <c r="AF1751" s="385"/>
      <c r="AG1751" s="385"/>
      <c r="AH1751" s="419"/>
      <c r="AI1751" s="420">
        <f t="shared" si="683"/>
        <v>35.6</v>
      </c>
      <c r="AJ1751" s="420"/>
      <c r="AK1751" s="385">
        <v>775</v>
      </c>
      <c r="AL1751" s="420">
        <f t="shared" si="684"/>
        <v>35.6</v>
      </c>
      <c r="AM1751" s="432">
        <v>18</v>
      </c>
      <c r="AN1751" s="607">
        <v>45078</v>
      </c>
    </row>
    <row r="1752" spans="1:40" ht="40.799999999999997">
      <c r="A1752" s="384">
        <v>120</v>
      </c>
      <c r="B1752" s="385">
        <v>2692</v>
      </c>
      <c r="C1752" s="385" t="s">
        <v>1</v>
      </c>
      <c r="D1752" s="386" t="s">
        <v>2909</v>
      </c>
      <c r="E1752" s="387">
        <v>45064</v>
      </c>
      <c r="F1752" s="385" t="s">
        <v>38</v>
      </c>
      <c r="G1752" s="385">
        <v>728</v>
      </c>
      <c r="H1752" s="385">
        <v>10331.6</v>
      </c>
      <c r="I1752" s="389">
        <v>45098</v>
      </c>
      <c r="J1752" s="398">
        <v>5530</v>
      </c>
      <c r="K1752" s="386">
        <v>10479507401</v>
      </c>
      <c r="L1752" s="386" t="s">
        <v>3562</v>
      </c>
      <c r="M1752" s="216"/>
      <c r="N1752" s="386" t="s">
        <v>4080</v>
      </c>
      <c r="O1752" s="385" t="s">
        <v>68</v>
      </c>
      <c r="P1752" s="385">
        <v>15</v>
      </c>
      <c r="Q1752" s="385">
        <v>32</v>
      </c>
      <c r="R1752" s="420">
        <f t="shared" si="685"/>
        <v>480</v>
      </c>
      <c r="S1752" s="385" t="s">
        <v>1915</v>
      </c>
      <c r="T1752" s="385"/>
      <c r="U1752" s="419">
        <f t="shared" si="682"/>
        <v>480</v>
      </c>
      <c r="V1752" s="419"/>
      <c r="W1752" s="419"/>
      <c r="X1752" s="419"/>
      <c r="Y1752" s="419"/>
      <c r="Z1752" s="385"/>
      <c r="AA1752" s="385"/>
      <c r="AB1752" s="385"/>
      <c r="AC1752" s="385"/>
      <c r="AD1752" s="385"/>
      <c r="AE1752" s="385"/>
      <c r="AF1752" s="385"/>
      <c r="AG1752" s="385"/>
      <c r="AH1752" s="419"/>
      <c r="AI1752" s="420">
        <f t="shared" si="683"/>
        <v>480</v>
      </c>
      <c r="AJ1752" s="420"/>
      <c r="AK1752" s="385">
        <v>775</v>
      </c>
      <c r="AL1752" s="420">
        <f t="shared" si="684"/>
        <v>480</v>
      </c>
      <c r="AM1752" s="432">
        <v>18</v>
      </c>
      <c r="AN1752" s="607">
        <v>45078</v>
      </c>
    </row>
    <row r="1753" spans="1:40" ht="40.799999999999997">
      <c r="A1753" s="384">
        <v>121</v>
      </c>
      <c r="B1753" s="385">
        <v>2692</v>
      </c>
      <c r="C1753" s="385" t="s">
        <v>1</v>
      </c>
      <c r="D1753" s="386" t="s">
        <v>2909</v>
      </c>
      <c r="E1753" s="387">
        <v>45064</v>
      </c>
      <c r="F1753" s="385" t="s">
        <v>38</v>
      </c>
      <c r="G1753" s="385">
        <v>728</v>
      </c>
      <c r="H1753" s="385">
        <v>10331.6</v>
      </c>
      <c r="I1753" s="389">
        <v>45098</v>
      </c>
      <c r="J1753" s="398">
        <v>5530</v>
      </c>
      <c r="K1753" s="386">
        <v>10479507401</v>
      </c>
      <c r="L1753" s="386" t="s">
        <v>3562</v>
      </c>
      <c r="M1753" s="216"/>
      <c r="N1753" s="386" t="s">
        <v>4081</v>
      </c>
      <c r="O1753" s="385" t="s">
        <v>68</v>
      </c>
      <c r="P1753" s="385">
        <v>15</v>
      </c>
      <c r="Q1753" s="385">
        <v>32</v>
      </c>
      <c r="R1753" s="420">
        <f t="shared" si="685"/>
        <v>480</v>
      </c>
      <c r="S1753" s="385" t="s">
        <v>1915</v>
      </c>
      <c r="T1753" s="385"/>
      <c r="U1753" s="419">
        <f t="shared" si="682"/>
        <v>480</v>
      </c>
      <c r="V1753" s="419"/>
      <c r="W1753" s="419"/>
      <c r="X1753" s="419"/>
      <c r="Y1753" s="419"/>
      <c r="Z1753" s="385"/>
      <c r="AA1753" s="385"/>
      <c r="AB1753" s="385"/>
      <c r="AC1753" s="385"/>
      <c r="AD1753" s="385"/>
      <c r="AE1753" s="385"/>
      <c r="AF1753" s="385"/>
      <c r="AG1753" s="385"/>
      <c r="AH1753" s="419"/>
      <c r="AI1753" s="420">
        <f t="shared" si="683"/>
        <v>480</v>
      </c>
      <c r="AJ1753" s="420"/>
      <c r="AK1753" s="385">
        <v>775</v>
      </c>
      <c r="AL1753" s="420">
        <f t="shared" si="684"/>
        <v>480</v>
      </c>
      <c r="AM1753" s="432">
        <v>18</v>
      </c>
      <c r="AN1753" s="607">
        <v>45078</v>
      </c>
    </row>
    <row r="1754" spans="1:40" ht="40.799999999999997">
      <c r="A1754" s="384">
        <v>122</v>
      </c>
      <c r="B1754" s="385">
        <v>2692</v>
      </c>
      <c r="C1754" s="385" t="s">
        <v>1</v>
      </c>
      <c r="D1754" s="386" t="s">
        <v>2909</v>
      </c>
      <c r="E1754" s="387">
        <v>45064</v>
      </c>
      <c r="F1754" s="385" t="s">
        <v>38</v>
      </c>
      <c r="G1754" s="385">
        <v>728</v>
      </c>
      <c r="H1754" s="385">
        <v>10331.6</v>
      </c>
      <c r="I1754" s="389">
        <v>45098</v>
      </c>
      <c r="J1754" s="398">
        <v>5530</v>
      </c>
      <c r="K1754" s="386">
        <v>10479507401</v>
      </c>
      <c r="L1754" s="386" t="s">
        <v>3562</v>
      </c>
      <c r="M1754" s="216"/>
      <c r="N1754" s="386" t="s">
        <v>4082</v>
      </c>
      <c r="O1754" s="385" t="s">
        <v>68</v>
      </c>
      <c r="P1754" s="385">
        <v>5</v>
      </c>
      <c r="Q1754" s="385">
        <v>17.8</v>
      </c>
      <c r="R1754" s="420">
        <f t="shared" si="685"/>
        <v>89</v>
      </c>
      <c r="S1754" s="385" t="s">
        <v>1915</v>
      </c>
      <c r="T1754" s="385"/>
      <c r="U1754" s="419">
        <f t="shared" si="682"/>
        <v>89</v>
      </c>
      <c r="V1754" s="419"/>
      <c r="W1754" s="419"/>
      <c r="X1754" s="419"/>
      <c r="Y1754" s="419"/>
      <c r="Z1754" s="385"/>
      <c r="AA1754" s="385"/>
      <c r="AB1754" s="385"/>
      <c r="AC1754" s="385"/>
      <c r="AD1754" s="385"/>
      <c r="AE1754" s="385"/>
      <c r="AF1754" s="385"/>
      <c r="AG1754" s="385"/>
      <c r="AH1754" s="419"/>
      <c r="AI1754" s="420">
        <f t="shared" si="683"/>
        <v>89</v>
      </c>
      <c r="AJ1754" s="420"/>
      <c r="AK1754" s="385">
        <v>775</v>
      </c>
      <c r="AL1754" s="420">
        <f t="shared" si="684"/>
        <v>89</v>
      </c>
      <c r="AM1754" s="432">
        <v>18</v>
      </c>
      <c r="AN1754" s="607">
        <v>45078</v>
      </c>
    </row>
    <row r="1755" spans="1:40" ht="20.399999999999999">
      <c r="A1755" s="384">
        <v>123</v>
      </c>
      <c r="B1755" s="385">
        <v>2692</v>
      </c>
      <c r="C1755" s="385" t="s">
        <v>1</v>
      </c>
      <c r="D1755" s="386" t="s">
        <v>2909</v>
      </c>
      <c r="E1755" s="387">
        <v>45064</v>
      </c>
      <c r="F1755" s="385" t="s">
        <v>38</v>
      </c>
      <c r="G1755" s="385">
        <v>728</v>
      </c>
      <c r="H1755" s="385">
        <v>10331.6</v>
      </c>
      <c r="I1755" s="389">
        <v>45098</v>
      </c>
      <c r="J1755" s="398">
        <v>5530</v>
      </c>
      <c r="K1755" s="386">
        <v>10479507401</v>
      </c>
      <c r="L1755" s="386" t="s">
        <v>3562</v>
      </c>
      <c r="M1755" s="216"/>
      <c r="N1755" s="386" t="s">
        <v>4083</v>
      </c>
      <c r="O1755" s="385" t="s">
        <v>68</v>
      </c>
      <c r="P1755" s="385">
        <v>8</v>
      </c>
      <c r="Q1755" s="385">
        <v>10</v>
      </c>
      <c r="R1755" s="420">
        <f t="shared" si="685"/>
        <v>80</v>
      </c>
      <c r="S1755" s="385" t="s">
        <v>1915</v>
      </c>
      <c r="T1755" s="385"/>
      <c r="U1755" s="419">
        <f t="shared" si="682"/>
        <v>80</v>
      </c>
      <c r="V1755" s="419"/>
      <c r="W1755" s="419"/>
      <c r="X1755" s="419"/>
      <c r="Y1755" s="419"/>
      <c r="Z1755" s="385"/>
      <c r="AA1755" s="385"/>
      <c r="AB1755" s="385"/>
      <c r="AC1755" s="385"/>
      <c r="AD1755" s="385"/>
      <c r="AE1755" s="385"/>
      <c r="AF1755" s="385"/>
      <c r="AG1755" s="385"/>
      <c r="AH1755" s="419"/>
      <c r="AI1755" s="420">
        <f t="shared" si="683"/>
        <v>80</v>
      </c>
      <c r="AJ1755" s="420"/>
      <c r="AK1755" s="385">
        <v>775</v>
      </c>
      <c r="AL1755" s="420">
        <f t="shared" si="684"/>
        <v>80</v>
      </c>
      <c r="AM1755" s="432">
        <v>18</v>
      </c>
      <c r="AN1755" s="607">
        <v>45078</v>
      </c>
    </row>
    <row r="1756" spans="1:40" ht="20.399999999999999">
      <c r="A1756" s="384">
        <v>124</v>
      </c>
      <c r="B1756" s="385">
        <v>2692</v>
      </c>
      <c r="C1756" s="385" t="s">
        <v>1</v>
      </c>
      <c r="D1756" s="386" t="s">
        <v>2909</v>
      </c>
      <c r="E1756" s="387">
        <v>45064</v>
      </c>
      <c r="F1756" s="385" t="s">
        <v>38</v>
      </c>
      <c r="G1756" s="385">
        <v>728</v>
      </c>
      <c r="H1756" s="385">
        <v>10331.6</v>
      </c>
      <c r="I1756" s="389">
        <v>45098</v>
      </c>
      <c r="J1756" s="398">
        <v>5530</v>
      </c>
      <c r="K1756" s="386">
        <v>10479507401</v>
      </c>
      <c r="L1756" s="386" t="s">
        <v>3562</v>
      </c>
      <c r="M1756" s="216"/>
      <c r="N1756" s="386" t="s">
        <v>4084</v>
      </c>
      <c r="O1756" s="385" t="s">
        <v>68</v>
      </c>
      <c r="P1756" s="385">
        <v>200</v>
      </c>
      <c r="Q1756" s="385">
        <v>5.2</v>
      </c>
      <c r="R1756" s="420">
        <f t="shared" si="685"/>
        <v>1040</v>
      </c>
      <c r="S1756" s="385" t="s">
        <v>1915</v>
      </c>
      <c r="T1756" s="385"/>
      <c r="U1756" s="419">
        <f t="shared" si="682"/>
        <v>1040</v>
      </c>
      <c r="V1756" s="419"/>
      <c r="W1756" s="419"/>
      <c r="X1756" s="419"/>
      <c r="Y1756" s="419"/>
      <c r="Z1756" s="385"/>
      <c r="AA1756" s="385"/>
      <c r="AB1756" s="385"/>
      <c r="AC1756" s="385"/>
      <c r="AD1756" s="385"/>
      <c r="AE1756" s="385"/>
      <c r="AF1756" s="385"/>
      <c r="AG1756" s="385"/>
      <c r="AH1756" s="419"/>
      <c r="AI1756" s="420">
        <f t="shared" si="683"/>
        <v>1040</v>
      </c>
      <c r="AJ1756" s="420"/>
      <c r="AK1756" s="385">
        <v>775</v>
      </c>
      <c r="AL1756" s="420">
        <f t="shared" si="684"/>
        <v>1040</v>
      </c>
      <c r="AM1756" s="432">
        <v>18</v>
      </c>
      <c r="AN1756" s="607">
        <v>45078</v>
      </c>
    </row>
    <row r="1757" spans="1:40" ht="40.799999999999997">
      <c r="A1757" s="384">
        <v>125</v>
      </c>
      <c r="B1757" s="385">
        <v>2692</v>
      </c>
      <c r="C1757" s="385" t="s">
        <v>1</v>
      </c>
      <c r="D1757" s="386" t="s">
        <v>2909</v>
      </c>
      <c r="E1757" s="387">
        <v>45064</v>
      </c>
      <c r="F1757" s="385" t="s">
        <v>38</v>
      </c>
      <c r="G1757" s="385">
        <v>728</v>
      </c>
      <c r="H1757" s="385">
        <v>10331.6</v>
      </c>
      <c r="I1757" s="389">
        <v>45098</v>
      </c>
      <c r="J1757" s="398">
        <v>5530</v>
      </c>
      <c r="K1757" s="386">
        <v>10479507401</v>
      </c>
      <c r="L1757" s="386" t="s">
        <v>3562</v>
      </c>
      <c r="M1757" s="216"/>
      <c r="N1757" s="386" t="s">
        <v>4085</v>
      </c>
      <c r="O1757" s="385" t="s">
        <v>68</v>
      </c>
      <c r="P1757" s="385">
        <v>10</v>
      </c>
      <c r="Q1757" s="385">
        <v>12</v>
      </c>
      <c r="R1757" s="420">
        <f t="shared" si="685"/>
        <v>120</v>
      </c>
      <c r="S1757" s="385" t="s">
        <v>1915</v>
      </c>
      <c r="T1757" s="385"/>
      <c r="U1757" s="419">
        <f t="shared" si="682"/>
        <v>120</v>
      </c>
      <c r="V1757" s="419"/>
      <c r="W1757" s="419"/>
      <c r="X1757" s="419"/>
      <c r="Y1757" s="419"/>
      <c r="Z1757" s="385"/>
      <c r="AA1757" s="385"/>
      <c r="AB1757" s="385"/>
      <c r="AC1757" s="385"/>
      <c r="AD1757" s="385"/>
      <c r="AE1757" s="385"/>
      <c r="AF1757" s="385"/>
      <c r="AG1757" s="385"/>
      <c r="AH1757" s="419"/>
      <c r="AI1757" s="420">
        <f t="shared" si="683"/>
        <v>120</v>
      </c>
      <c r="AJ1757" s="420"/>
      <c r="AK1757" s="385">
        <v>775</v>
      </c>
      <c r="AL1757" s="420">
        <f t="shared" si="684"/>
        <v>120</v>
      </c>
      <c r="AM1757" s="432">
        <v>18</v>
      </c>
      <c r="AN1757" s="607">
        <v>45078</v>
      </c>
    </row>
    <row r="1758" spans="1:40" ht="20.399999999999999">
      <c r="A1758" s="384">
        <v>126</v>
      </c>
      <c r="B1758" s="385">
        <v>2692</v>
      </c>
      <c r="C1758" s="385" t="s">
        <v>1</v>
      </c>
      <c r="D1758" s="386" t="s">
        <v>2909</v>
      </c>
      <c r="E1758" s="387">
        <v>45064</v>
      </c>
      <c r="F1758" s="385" t="s">
        <v>38</v>
      </c>
      <c r="G1758" s="385">
        <v>728</v>
      </c>
      <c r="H1758" s="385">
        <v>10331.6</v>
      </c>
      <c r="I1758" s="389">
        <v>45098</v>
      </c>
      <c r="J1758" s="398">
        <v>5530</v>
      </c>
      <c r="K1758" s="386">
        <v>10479507401</v>
      </c>
      <c r="L1758" s="386" t="s">
        <v>3562</v>
      </c>
      <c r="M1758" s="216"/>
      <c r="N1758" s="386" t="s">
        <v>4086</v>
      </c>
      <c r="O1758" s="385" t="s">
        <v>68</v>
      </c>
      <c r="P1758" s="385">
        <v>1</v>
      </c>
      <c r="Q1758" s="385">
        <v>690</v>
      </c>
      <c r="R1758" s="420">
        <f t="shared" si="685"/>
        <v>690</v>
      </c>
      <c r="S1758" s="385" t="s">
        <v>1915</v>
      </c>
      <c r="T1758" s="385"/>
      <c r="U1758" s="419">
        <f t="shared" si="682"/>
        <v>690</v>
      </c>
      <c r="V1758" s="419"/>
      <c r="W1758" s="419"/>
      <c r="X1758" s="419"/>
      <c r="Y1758" s="419"/>
      <c r="Z1758" s="385"/>
      <c r="AA1758" s="385"/>
      <c r="AB1758" s="385"/>
      <c r="AC1758" s="385"/>
      <c r="AD1758" s="385"/>
      <c r="AE1758" s="385"/>
      <c r="AF1758" s="385"/>
      <c r="AG1758" s="385"/>
      <c r="AH1758" s="419"/>
      <c r="AI1758" s="420">
        <f t="shared" si="683"/>
        <v>690</v>
      </c>
      <c r="AJ1758" s="420"/>
      <c r="AK1758" s="385">
        <v>775</v>
      </c>
      <c r="AL1758" s="420">
        <f t="shared" si="684"/>
        <v>690</v>
      </c>
      <c r="AM1758" s="432">
        <v>18</v>
      </c>
      <c r="AN1758" s="607">
        <v>45078</v>
      </c>
    </row>
    <row r="1759" spans="1:40" ht="20.399999999999999">
      <c r="A1759" s="384">
        <v>127</v>
      </c>
      <c r="B1759" s="385">
        <v>2692</v>
      </c>
      <c r="C1759" s="385" t="s">
        <v>1</v>
      </c>
      <c r="D1759" s="386" t="s">
        <v>2909</v>
      </c>
      <c r="E1759" s="387">
        <v>45064</v>
      </c>
      <c r="F1759" s="385" t="s">
        <v>38</v>
      </c>
      <c r="G1759" s="385">
        <v>728</v>
      </c>
      <c r="H1759" s="385">
        <v>10331.6</v>
      </c>
      <c r="I1759" s="389">
        <v>45098</v>
      </c>
      <c r="J1759" s="398">
        <v>5530</v>
      </c>
      <c r="K1759" s="386">
        <v>10479507401</v>
      </c>
      <c r="L1759" s="386" t="s">
        <v>3562</v>
      </c>
      <c r="M1759" s="216"/>
      <c r="N1759" s="386" t="s">
        <v>4087</v>
      </c>
      <c r="O1759" s="385" t="s">
        <v>68</v>
      </c>
      <c r="P1759" s="385">
        <v>30</v>
      </c>
      <c r="Q1759" s="385">
        <v>1.6</v>
      </c>
      <c r="R1759" s="420">
        <f t="shared" si="685"/>
        <v>48</v>
      </c>
      <c r="S1759" s="385" t="s">
        <v>1915</v>
      </c>
      <c r="T1759" s="385"/>
      <c r="U1759" s="419">
        <f t="shared" si="682"/>
        <v>48</v>
      </c>
      <c r="V1759" s="419"/>
      <c r="W1759" s="419"/>
      <c r="X1759" s="419"/>
      <c r="Y1759" s="419"/>
      <c r="Z1759" s="385"/>
      <c r="AA1759" s="385"/>
      <c r="AB1759" s="385"/>
      <c r="AC1759" s="385"/>
      <c r="AD1759" s="385"/>
      <c r="AE1759" s="385"/>
      <c r="AF1759" s="385"/>
      <c r="AG1759" s="385"/>
      <c r="AH1759" s="419"/>
      <c r="AI1759" s="420">
        <f t="shared" si="683"/>
        <v>48</v>
      </c>
      <c r="AJ1759" s="420"/>
      <c r="AK1759" s="385">
        <v>775</v>
      </c>
      <c r="AL1759" s="420">
        <f t="shared" si="684"/>
        <v>48</v>
      </c>
      <c r="AM1759" s="432">
        <v>18</v>
      </c>
      <c r="AN1759" s="607">
        <v>45078</v>
      </c>
    </row>
    <row r="1760" spans="1:40" ht="20.399999999999999">
      <c r="A1760" s="384">
        <v>128</v>
      </c>
      <c r="B1760" s="385">
        <v>2692</v>
      </c>
      <c r="C1760" s="385" t="s">
        <v>1</v>
      </c>
      <c r="D1760" s="386" t="s">
        <v>2909</v>
      </c>
      <c r="E1760" s="387">
        <v>45064</v>
      </c>
      <c r="F1760" s="385" t="s">
        <v>38</v>
      </c>
      <c r="G1760" s="385">
        <v>728</v>
      </c>
      <c r="H1760" s="385">
        <v>10331.6</v>
      </c>
      <c r="I1760" s="389">
        <v>45098</v>
      </c>
      <c r="J1760" s="398">
        <v>5530</v>
      </c>
      <c r="K1760" s="386">
        <v>10479507401</v>
      </c>
      <c r="L1760" s="386" t="s">
        <v>3562</v>
      </c>
      <c r="M1760" s="216"/>
      <c r="N1760" s="386" t="s">
        <v>4088</v>
      </c>
      <c r="O1760" s="385" t="s">
        <v>86</v>
      </c>
      <c r="P1760" s="385">
        <v>5</v>
      </c>
      <c r="Q1760" s="385">
        <v>17</v>
      </c>
      <c r="R1760" s="420">
        <f t="shared" si="685"/>
        <v>85</v>
      </c>
      <c r="S1760" s="385" t="s">
        <v>1915</v>
      </c>
      <c r="T1760" s="385"/>
      <c r="U1760" s="419">
        <f t="shared" si="682"/>
        <v>85</v>
      </c>
      <c r="V1760" s="419"/>
      <c r="W1760" s="419"/>
      <c r="X1760" s="419"/>
      <c r="Y1760" s="419"/>
      <c r="Z1760" s="385"/>
      <c r="AA1760" s="385"/>
      <c r="AB1760" s="385"/>
      <c r="AC1760" s="385"/>
      <c r="AD1760" s="385"/>
      <c r="AE1760" s="385"/>
      <c r="AF1760" s="385"/>
      <c r="AG1760" s="385"/>
      <c r="AH1760" s="419"/>
      <c r="AI1760" s="420">
        <f t="shared" si="683"/>
        <v>85</v>
      </c>
      <c r="AJ1760" s="420"/>
      <c r="AK1760" s="385">
        <v>775</v>
      </c>
      <c r="AL1760" s="420">
        <f t="shared" si="684"/>
        <v>85</v>
      </c>
      <c r="AM1760" s="432">
        <v>18</v>
      </c>
      <c r="AN1760" s="607">
        <v>45078</v>
      </c>
    </row>
    <row r="1761" spans="1:40" ht="20.399999999999999">
      <c r="A1761" s="384">
        <v>129</v>
      </c>
      <c r="B1761" s="385">
        <v>2692</v>
      </c>
      <c r="C1761" s="385" t="s">
        <v>1</v>
      </c>
      <c r="D1761" s="386" t="s">
        <v>2909</v>
      </c>
      <c r="E1761" s="387">
        <v>45064</v>
      </c>
      <c r="F1761" s="385" t="s">
        <v>38</v>
      </c>
      <c r="G1761" s="385">
        <v>728</v>
      </c>
      <c r="H1761" s="385">
        <v>10331.6</v>
      </c>
      <c r="I1761" s="389">
        <v>45098</v>
      </c>
      <c r="J1761" s="398">
        <v>5530</v>
      </c>
      <c r="K1761" s="386">
        <v>10479507401</v>
      </c>
      <c r="L1761" s="386" t="s">
        <v>3562</v>
      </c>
      <c r="M1761" s="216"/>
      <c r="N1761" s="386" t="s">
        <v>4089</v>
      </c>
      <c r="O1761" s="385" t="s">
        <v>68</v>
      </c>
      <c r="P1761" s="385">
        <v>300</v>
      </c>
      <c r="Q1761" s="385">
        <v>2.2999999999999998</v>
      </c>
      <c r="R1761" s="420">
        <f t="shared" si="685"/>
        <v>690</v>
      </c>
      <c r="S1761" s="385" t="s">
        <v>1915</v>
      </c>
      <c r="T1761" s="385"/>
      <c r="U1761" s="419">
        <f t="shared" si="682"/>
        <v>690</v>
      </c>
      <c r="V1761" s="419"/>
      <c r="W1761" s="419"/>
      <c r="X1761" s="419"/>
      <c r="Y1761" s="419"/>
      <c r="Z1761" s="385"/>
      <c r="AA1761" s="385"/>
      <c r="AB1761" s="385"/>
      <c r="AC1761" s="385"/>
      <c r="AD1761" s="385"/>
      <c r="AE1761" s="385"/>
      <c r="AF1761" s="385"/>
      <c r="AG1761" s="385"/>
      <c r="AH1761" s="419"/>
      <c r="AI1761" s="420">
        <f t="shared" si="683"/>
        <v>690</v>
      </c>
      <c r="AJ1761" s="420"/>
      <c r="AK1761" s="385">
        <v>775</v>
      </c>
      <c r="AL1761" s="420">
        <f t="shared" si="684"/>
        <v>690</v>
      </c>
      <c r="AM1761" s="432">
        <v>18</v>
      </c>
      <c r="AN1761" s="607">
        <v>45078</v>
      </c>
    </row>
    <row r="1762" spans="1:40" ht="20.399999999999999">
      <c r="A1762" s="384">
        <v>130</v>
      </c>
      <c r="B1762" s="385">
        <v>2692</v>
      </c>
      <c r="C1762" s="385" t="s">
        <v>1</v>
      </c>
      <c r="D1762" s="386" t="s">
        <v>2909</v>
      </c>
      <c r="E1762" s="387">
        <v>45064</v>
      </c>
      <c r="F1762" s="385" t="s">
        <v>38</v>
      </c>
      <c r="G1762" s="385">
        <v>728</v>
      </c>
      <c r="H1762" s="385">
        <v>10331.6</v>
      </c>
      <c r="I1762" s="389">
        <v>45098</v>
      </c>
      <c r="J1762" s="398">
        <v>5530</v>
      </c>
      <c r="K1762" s="386">
        <v>10479507401</v>
      </c>
      <c r="L1762" s="386" t="s">
        <v>3562</v>
      </c>
      <c r="M1762" s="216"/>
      <c r="N1762" s="386" t="s">
        <v>4090</v>
      </c>
      <c r="O1762" s="385" t="s">
        <v>68</v>
      </c>
      <c r="P1762" s="385">
        <v>30</v>
      </c>
      <c r="Q1762" s="385">
        <v>2</v>
      </c>
      <c r="R1762" s="420">
        <f t="shared" si="685"/>
        <v>60</v>
      </c>
      <c r="S1762" s="385" t="s">
        <v>1915</v>
      </c>
      <c r="T1762" s="385"/>
      <c r="U1762" s="419">
        <f t="shared" si="682"/>
        <v>60</v>
      </c>
      <c r="V1762" s="419"/>
      <c r="W1762" s="419"/>
      <c r="X1762" s="419"/>
      <c r="Y1762" s="419"/>
      <c r="Z1762" s="385"/>
      <c r="AA1762" s="385"/>
      <c r="AB1762" s="385"/>
      <c r="AC1762" s="385"/>
      <c r="AD1762" s="385"/>
      <c r="AE1762" s="385"/>
      <c r="AF1762" s="385"/>
      <c r="AG1762" s="385"/>
      <c r="AH1762" s="419"/>
      <c r="AI1762" s="420">
        <f t="shared" si="683"/>
        <v>60</v>
      </c>
      <c r="AJ1762" s="420"/>
      <c r="AK1762" s="385">
        <v>775</v>
      </c>
      <c r="AL1762" s="420">
        <f t="shared" si="684"/>
        <v>60</v>
      </c>
      <c r="AM1762" s="432">
        <v>18</v>
      </c>
      <c r="AN1762" s="607">
        <v>45078</v>
      </c>
    </row>
    <row r="1763" spans="1:40" ht="20.399999999999999">
      <c r="A1763" s="384">
        <v>131</v>
      </c>
      <c r="B1763" s="385">
        <v>2692</v>
      </c>
      <c r="C1763" s="385" t="s">
        <v>1</v>
      </c>
      <c r="D1763" s="386" t="s">
        <v>2909</v>
      </c>
      <c r="E1763" s="387">
        <v>45064</v>
      </c>
      <c r="F1763" s="385" t="s">
        <v>38</v>
      </c>
      <c r="G1763" s="385">
        <v>728</v>
      </c>
      <c r="H1763" s="385">
        <v>10331.6</v>
      </c>
      <c r="I1763" s="389">
        <v>45098</v>
      </c>
      <c r="J1763" s="398">
        <v>5530</v>
      </c>
      <c r="K1763" s="386">
        <v>10479507401</v>
      </c>
      <c r="L1763" s="386" t="s">
        <v>3562</v>
      </c>
      <c r="M1763" s="216"/>
      <c r="N1763" s="386" t="s">
        <v>4091</v>
      </c>
      <c r="O1763" s="385" t="s">
        <v>68</v>
      </c>
      <c r="P1763" s="385">
        <v>30</v>
      </c>
      <c r="Q1763" s="385">
        <v>2</v>
      </c>
      <c r="R1763" s="420">
        <f t="shared" si="685"/>
        <v>60</v>
      </c>
      <c r="S1763" s="385" t="s">
        <v>1915</v>
      </c>
      <c r="T1763" s="385"/>
      <c r="U1763" s="419">
        <f t="shared" si="682"/>
        <v>60</v>
      </c>
      <c r="V1763" s="419"/>
      <c r="W1763" s="419"/>
      <c r="X1763" s="419"/>
      <c r="Y1763" s="419"/>
      <c r="Z1763" s="385"/>
      <c r="AA1763" s="385"/>
      <c r="AB1763" s="385"/>
      <c r="AC1763" s="385"/>
      <c r="AD1763" s="385"/>
      <c r="AE1763" s="385"/>
      <c r="AF1763" s="385"/>
      <c r="AG1763" s="385"/>
      <c r="AH1763" s="419"/>
      <c r="AI1763" s="420">
        <f t="shared" si="683"/>
        <v>60</v>
      </c>
      <c r="AJ1763" s="420"/>
      <c r="AK1763" s="385">
        <v>775</v>
      </c>
      <c r="AL1763" s="420">
        <f t="shared" si="684"/>
        <v>60</v>
      </c>
      <c r="AM1763" s="432">
        <v>18</v>
      </c>
      <c r="AN1763" s="607">
        <v>45078</v>
      </c>
    </row>
    <row r="1764" spans="1:40" ht="20.399999999999999">
      <c r="A1764" s="384">
        <v>132</v>
      </c>
      <c r="B1764" s="385">
        <v>2692</v>
      </c>
      <c r="C1764" s="385" t="s">
        <v>1</v>
      </c>
      <c r="D1764" s="386" t="s">
        <v>2909</v>
      </c>
      <c r="E1764" s="387">
        <v>45064</v>
      </c>
      <c r="F1764" s="385" t="s">
        <v>38</v>
      </c>
      <c r="G1764" s="385">
        <v>728</v>
      </c>
      <c r="H1764" s="385">
        <v>10331.6</v>
      </c>
      <c r="I1764" s="389">
        <v>45098</v>
      </c>
      <c r="J1764" s="398">
        <v>5530</v>
      </c>
      <c r="K1764" s="386">
        <v>10479507401</v>
      </c>
      <c r="L1764" s="386" t="s">
        <v>3562</v>
      </c>
      <c r="M1764" s="216"/>
      <c r="N1764" s="386" t="s">
        <v>4092</v>
      </c>
      <c r="O1764" s="385" t="s">
        <v>68</v>
      </c>
      <c r="P1764" s="385">
        <v>300</v>
      </c>
      <c r="Q1764" s="385">
        <v>2.2999999999999998</v>
      </c>
      <c r="R1764" s="420">
        <f t="shared" si="685"/>
        <v>690</v>
      </c>
      <c r="S1764" s="385" t="s">
        <v>1915</v>
      </c>
      <c r="T1764" s="385"/>
      <c r="U1764" s="419">
        <f t="shared" ref="U1764:U1816" si="686">IF($S1764=U$15,$R1764,"  ")</f>
        <v>690</v>
      </c>
      <c r="V1764" s="419"/>
      <c r="W1764" s="419"/>
      <c r="X1764" s="419"/>
      <c r="Y1764" s="419"/>
      <c r="Z1764" s="385"/>
      <c r="AA1764" s="385"/>
      <c r="AB1764" s="385"/>
      <c r="AC1764" s="385"/>
      <c r="AD1764" s="385"/>
      <c r="AE1764" s="385"/>
      <c r="AF1764" s="385"/>
      <c r="AG1764" s="385"/>
      <c r="AH1764" s="419"/>
      <c r="AI1764" s="420">
        <f t="shared" ref="AI1764:AI1816" si="687">R1764</f>
        <v>690</v>
      </c>
      <c r="AJ1764" s="420"/>
      <c r="AK1764" s="385">
        <v>775</v>
      </c>
      <c r="AL1764" s="420">
        <f t="shared" ref="AL1764:AL1816" si="688">AI1764</f>
        <v>690</v>
      </c>
      <c r="AM1764" s="432">
        <v>18</v>
      </c>
      <c r="AN1764" s="607">
        <v>45078</v>
      </c>
    </row>
    <row r="1765" spans="1:40" ht="20.399999999999999">
      <c r="A1765" s="384">
        <v>133</v>
      </c>
      <c r="B1765" s="385">
        <v>2692</v>
      </c>
      <c r="C1765" s="385" t="s">
        <v>1</v>
      </c>
      <c r="D1765" s="386" t="s">
        <v>2909</v>
      </c>
      <c r="E1765" s="387">
        <v>45064</v>
      </c>
      <c r="F1765" s="385" t="s">
        <v>38</v>
      </c>
      <c r="G1765" s="385">
        <v>728</v>
      </c>
      <c r="H1765" s="385">
        <v>10331.6</v>
      </c>
      <c r="I1765" s="389">
        <v>45098</v>
      </c>
      <c r="J1765" s="398">
        <v>5530</v>
      </c>
      <c r="K1765" s="386">
        <v>10479507401</v>
      </c>
      <c r="L1765" s="386" t="s">
        <v>3562</v>
      </c>
      <c r="M1765" s="216"/>
      <c r="N1765" s="386" t="s">
        <v>4093</v>
      </c>
      <c r="O1765" s="385" t="s">
        <v>68</v>
      </c>
      <c r="P1765" s="385">
        <v>2</v>
      </c>
      <c r="Q1765" s="385">
        <v>108</v>
      </c>
      <c r="R1765" s="420">
        <f t="shared" si="685"/>
        <v>216</v>
      </c>
      <c r="S1765" s="385" t="s">
        <v>1915</v>
      </c>
      <c r="T1765" s="385"/>
      <c r="U1765" s="419">
        <f t="shared" si="686"/>
        <v>216</v>
      </c>
      <c r="V1765" s="419"/>
      <c r="W1765" s="419"/>
      <c r="X1765" s="419"/>
      <c r="Y1765" s="419"/>
      <c r="Z1765" s="385"/>
      <c r="AA1765" s="385"/>
      <c r="AB1765" s="385"/>
      <c r="AC1765" s="385"/>
      <c r="AD1765" s="385"/>
      <c r="AE1765" s="385"/>
      <c r="AF1765" s="385"/>
      <c r="AG1765" s="385"/>
      <c r="AH1765" s="419"/>
      <c r="AI1765" s="420">
        <f t="shared" si="687"/>
        <v>216</v>
      </c>
      <c r="AJ1765" s="420"/>
      <c r="AK1765" s="385">
        <v>775</v>
      </c>
      <c r="AL1765" s="420">
        <f t="shared" si="688"/>
        <v>216</v>
      </c>
      <c r="AM1765" s="432">
        <v>18</v>
      </c>
      <c r="AN1765" s="607">
        <v>45078</v>
      </c>
    </row>
    <row r="1766" spans="1:40" ht="40.799999999999997">
      <c r="A1766" s="384">
        <v>134</v>
      </c>
      <c r="B1766" s="385">
        <v>2692</v>
      </c>
      <c r="C1766" s="385" t="s">
        <v>1</v>
      </c>
      <c r="D1766" s="386" t="s">
        <v>2909</v>
      </c>
      <c r="E1766" s="387">
        <v>45064</v>
      </c>
      <c r="F1766" s="385" t="s">
        <v>38</v>
      </c>
      <c r="G1766" s="385">
        <v>728</v>
      </c>
      <c r="H1766" s="385">
        <v>10331.6</v>
      </c>
      <c r="I1766" s="389">
        <v>45098</v>
      </c>
      <c r="J1766" s="398">
        <v>5530</v>
      </c>
      <c r="K1766" s="386">
        <v>10479507401</v>
      </c>
      <c r="L1766" s="386" t="s">
        <v>3562</v>
      </c>
      <c r="M1766" s="216"/>
      <c r="N1766" s="386" t="s">
        <v>4094</v>
      </c>
      <c r="O1766" s="385" t="s">
        <v>68</v>
      </c>
      <c r="P1766" s="385">
        <v>5</v>
      </c>
      <c r="Q1766" s="385">
        <v>130</v>
      </c>
      <c r="R1766" s="420">
        <f t="shared" si="685"/>
        <v>650</v>
      </c>
      <c r="S1766" s="385" t="s">
        <v>1915</v>
      </c>
      <c r="T1766" s="385"/>
      <c r="U1766" s="419">
        <f t="shared" si="686"/>
        <v>650</v>
      </c>
      <c r="V1766" s="419"/>
      <c r="W1766" s="419"/>
      <c r="X1766" s="419"/>
      <c r="Y1766" s="419"/>
      <c r="Z1766" s="385"/>
      <c r="AA1766" s="385"/>
      <c r="AB1766" s="385"/>
      <c r="AC1766" s="385"/>
      <c r="AD1766" s="385"/>
      <c r="AE1766" s="385"/>
      <c r="AF1766" s="385"/>
      <c r="AG1766" s="385"/>
      <c r="AH1766" s="419"/>
      <c r="AI1766" s="420">
        <f t="shared" si="687"/>
        <v>650</v>
      </c>
      <c r="AJ1766" s="420"/>
      <c r="AK1766" s="385">
        <v>775</v>
      </c>
      <c r="AL1766" s="420">
        <f t="shared" si="688"/>
        <v>650</v>
      </c>
      <c r="AM1766" s="432">
        <v>18</v>
      </c>
      <c r="AN1766" s="607">
        <v>45078</v>
      </c>
    </row>
    <row r="1767" spans="1:40" ht="40.799999999999997">
      <c r="A1767" s="384">
        <v>135</v>
      </c>
      <c r="B1767" s="385">
        <v>2692</v>
      </c>
      <c r="C1767" s="385" t="s">
        <v>1</v>
      </c>
      <c r="D1767" s="386" t="s">
        <v>2909</v>
      </c>
      <c r="E1767" s="387">
        <v>45064</v>
      </c>
      <c r="F1767" s="385" t="s">
        <v>38</v>
      </c>
      <c r="G1767" s="385">
        <v>728</v>
      </c>
      <c r="H1767" s="385">
        <v>10331.6</v>
      </c>
      <c r="I1767" s="389">
        <v>45098</v>
      </c>
      <c r="J1767" s="398">
        <v>5530</v>
      </c>
      <c r="K1767" s="386">
        <v>10479507401</v>
      </c>
      <c r="L1767" s="386" t="s">
        <v>3562</v>
      </c>
      <c r="M1767" s="216"/>
      <c r="N1767" s="386" t="s">
        <v>4097</v>
      </c>
      <c r="O1767" s="385" t="s">
        <v>68</v>
      </c>
      <c r="P1767" s="385">
        <v>15</v>
      </c>
      <c r="Q1767" s="385">
        <v>130</v>
      </c>
      <c r="R1767" s="420">
        <f t="shared" si="685"/>
        <v>1950</v>
      </c>
      <c r="S1767" s="385" t="s">
        <v>1915</v>
      </c>
      <c r="T1767" s="385"/>
      <c r="U1767" s="419">
        <f t="shared" si="686"/>
        <v>1950</v>
      </c>
      <c r="V1767" s="419"/>
      <c r="W1767" s="419"/>
      <c r="X1767" s="419"/>
      <c r="Y1767" s="419"/>
      <c r="Z1767" s="385"/>
      <c r="AA1767" s="385"/>
      <c r="AB1767" s="385"/>
      <c r="AC1767" s="385"/>
      <c r="AD1767" s="385"/>
      <c r="AE1767" s="385"/>
      <c r="AF1767" s="385"/>
      <c r="AG1767" s="385"/>
      <c r="AH1767" s="419"/>
      <c r="AI1767" s="420">
        <f t="shared" si="687"/>
        <v>1950</v>
      </c>
      <c r="AJ1767" s="420"/>
      <c r="AK1767" s="385">
        <v>775</v>
      </c>
      <c r="AL1767" s="420">
        <f t="shared" si="688"/>
        <v>1950</v>
      </c>
      <c r="AM1767" s="432">
        <v>18</v>
      </c>
      <c r="AN1767" s="607">
        <v>45078</v>
      </c>
    </row>
    <row r="1768" spans="1:40" ht="20.399999999999999">
      <c r="A1768" s="384">
        <v>136</v>
      </c>
      <c r="B1768" s="385">
        <v>2692</v>
      </c>
      <c r="C1768" s="385" t="s">
        <v>1</v>
      </c>
      <c r="D1768" s="386" t="s">
        <v>2909</v>
      </c>
      <c r="E1768" s="387">
        <v>45064</v>
      </c>
      <c r="F1768" s="385" t="s">
        <v>38</v>
      </c>
      <c r="G1768" s="385">
        <v>728</v>
      </c>
      <c r="H1768" s="385">
        <v>10331.6</v>
      </c>
      <c r="I1768" s="389">
        <v>45098</v>
      </c>
      <c r="J1768" s="398">
        <v>5530</v>
      </c>
      <c r="K1768" s="386">
        <v>10479507401</v>
      </c>
      <c r="L1768" s="386" t="s">
        <v>3562</v>
      </c>
      <c r="M1768" s="216"/>
      <c r="N1768" s="386" t="s">
        <v>4095</v>
      </c>
      <c r="O1768" s="385" t="s">
        <v>68</v>
      </c>
      <c r="P1768" s="385">
        <v>2</v>
      </c>
      <c r="Q1768" s="385">
        <v>108</v>
      </c>
      <c r="R1768" s="420">
        <f t="shared" si="685"/>
        <v>216</v>
      </c>
      <c r="S1768" s="385" t="s">
        <v>1915</v>
      </c>
      <c r="T1768" s="385"/>
      <c r="U1768" s="419">
        <f t="shared" si="686"/>
        <v>216</v>
      </c>
      <c r="V1768" s="419"/>
      <c r="W1768" s="419"/>
      <c r="X1768" s="419"/>
      <c r="Y1768" s="419"/>
      <c r="Z1768" s="385"/>
      <c r="AA1768" s="385"/>
      <c r="AB1768" s="385"/>
      <c r="AC1768" s="385"/>
      <c r="AD1768" s="385"/>
      <c r="AE1768" s="385"/>
      <c r="AF1768" s="385"/>
      <c r="AG1768" s="385"/>
      <c r="AH1768" s="419"/>
      <c r="AI1768" s="420">
        <f t="shared" si="687"/>
        <v>216</v>
      </c>
      <c r="AJ1768" s="420"/>
      <c r="AK1768" s="385">
        <v>775</v>
      </c>
      <c r="AL1768" s="420">
        <f t="shared" si="688"/>
        <v>216</v>
      </c>
      <c r="AM1768" s="432">
        <v>18</v>
      </c>
      <c r="AN1768" s="607">
        <v>45078</v>
      </c>
    </row>
    <row r="1769" spans="1:40" ht="40.799999999999997">
      <c r="A1769" s="384">
        <v>137</v>
      </c>
      <c r="B1769" s="385">
        <v>2692</v>
      </c>
      <c r="C1769" s="385" t="s">
        <v>1</v>
      </c>
      <c r="D1769" s="386" t="s">
        <v>2909</v>
      </c>
      <c r="E1769" s="387">
        <v>45064</v>
      </c>
      <c r="F1769" s="385" t="s">
        <v>38</v>
      </c>
      <c r="G1769" s="385">
        <v>728</v>
      </c>
      <c r="H1769" s="385">
        <v>10331.6</v>
      </c>
      <c r="I1769" s="389">
        <v>45098</v>
      </c>
      <c r="J1769" s="398">
        <v>5530</v>
      </c>
      <c r="K1769" s="386">
        <v>10479507401</v>
      </c>
      <c r="L1769" s="386" t="s">
        <v>3562</v>
      </c>
      <c r="M1769" s="216"/>
      <c r="N1769" s="386" t="s">
        <v>4096</v>
      </c>
      <c r="O1769" s="385" t="s">
        <v>68</v>
      </c>
      <c r="P1769" s="385">
        <v>35</v>
      </c>
      <c r="Q1769" s="385">
        <v>16.3</v>
      </c>
      <c r="R1769" s="420">
        <f t="shared" si="685"/>
        <v>570.5</v>
      </c>
      <c r="S1769" s="385" t="s">
        <v>1915</v>
      </c>
      <c r="T1769" s="385"/>
      <c r="U1769" s="419">
        <f t="shared" si="686"/>
        <v>570.5</v>
      </c>
      <c r="V1769" s="419"/>
      <c r="W1769" s="419"/>
      <c r="X1769" s="419"/>
      <c r="Y1769" s="419"/>
      <c r="Z1769" s="385"/>
      <c r="AA1769" s="385"/>
      <c r="AB1769" s="385"/>
      <c r="AC1769" s="385"/>
      <c r="AD1769" s="385"/>
      <c r="AE1769" s="385"/>
      <c r="AF1769" s="385"/>
      <c r="AG1769" s="385"/>
      <c r="AH1769" s="419"/>
      <c r="AI1769" s="420">
        <f t="shared" si="687"/>
        <v>570.5</v>
      </c>
      <c r="AJ1769" s="420"/>
      <c r="AK1769" s="385">
        <v>775</v>
      </c>
      <c r="AL1769" s="420">
        <f t="shared" si="688"/>
        <v>570.5</v>
      </c>
      <c r="AM1769" s="432">
        <v>18</v>
      </c>
      <c r="AN1769" s="607">
        <v>45078</v>
      </c>
    </row>
    <row r="1770" spans="1:40" ht="20.399999999999999">
      <c r="A1770" s="384">
        <v>138</v>
      </c>
      <c r="B1770" s="385">
        <v>2692</v>
      </c>
      <c r="C1770" s="385" t="s">
        <v>1</v>
      </c>
      <c r="D1770" s="386" t="s">
        <v>2909</v>
      </c>
      <c r="E1770" s="387">
        <v>45064</v>
      </c>
      <c r="F1770" s="385" t="s">
        <v>38</v>
      </c>
      <c r="G1770" s="385">
        <v>728</v>
      </c>
      <c r="H1770" s="385">
        <v>10331.6</v>
      </c>
      <c r="I1770" s="389">
        <v>45098</v>
      </c>
      <c r="J1770" s="398">
        <v>5530</v>
      </c>
      <c r="K1770" s="386">
        <v>10479507401</v>
      </c>
      <c r="L1770" s="386" t="s">
        <v>3562</v>
      </c>
      <c r="M1770" s="216"/>
      <c r="N1770" s="386" t="s">
        <v>4098</v>
      </c>
      <c r="O1770" s="385" t="s">
        <v>68</v>
      </c>
      <c r="P1770" s="385">
        <v>2</v>
      </c>
      <c r="Q1770" s="385">
        <v>880</v>
      </c>
      <c r="R1770" s="420">
        <f t="shared" si="685"/>
        <v>1760</v>
      </c>
      <c r="S1770" s="385" t="s">
        <v>1915</v>
      </c>
      <c r="T1770" s="385"/>
      <c r="U1770" s="419">
        <f t="shared" si="686"/>
        <v>1760</v>
      </c>
      <c r="V1770" s="419"/>
      <c r="W1770" s="419"/>
      <c r="X1770" s="419"/>
      <c r="Y1770" s="419"/>
      <c r="Z1770" s="385"/>
      <c r="AA1770" s="385"/>
      <c r="AB1770" s="385"/>
      <c r="AC1770" s="385"/>
      <c r="AD1770" s="385"/>
      <c r="AE1770" s="385"/>
      <c r="AF1770" s="385"/>
      <c r="AG1770" s="385"/>
      <c r="AH1770" s="419"/>
      <c r="AI1770" s="420">
        <f t="shared" si="687"/>
        <v>1760</v>
      </c>
      <c r="AJ1770" s="420"/>
      <c r="AK1770" s="385">
        <v>775</v>
      </c>
      <c r="AL1770" s="420">
        <f t="shared" si="688"/>
        <v>1760</v>
      </c>
      <c r="AM1770" s="432">
        <v>18</v>
      </c>
      <c r="AN1770" s="607">
        <v>45078</v>
      </c>
    </row>
    <row r="1771" spans="1:40" ht="40.799999999999997">
      <c r="A1771" s="384">
        <v>139</v>
      </c>
      <c r="B1771" s="385">
        <v>2692</v>
      </c>
      <c r="C1771" s="385" t="s">
        <v>1</v>
      </c>
      <c r="D1771" s="386" t="s">
        <v>2909</v>
      </c>
      <c r="E1771" s="387">
        <v>45064</v>
      </c>
      <c r="F1771" s="385" t="s">
        <v>38</v>
      </c>
      <c r="G1771" s="385">
        <v>728</v>
      </c>
      <c r="H1771" s="385">
        <v>10331.6</v>
      </c>
      <c r="I1771" s="389">
        <v>45098</v>
      </c>
      <c r="J1771" s="398">
        <v>5530</v>
      </c>
      <c r="K1771" s="386">
        <v>10479507401</v>
      </c>
      <c r="L1771" s="386" t="s">
        <v>3562</v>
      </c>
      <c r="M1771" s="216"/>
      <c r="N1771" s="386" t="s">
        <v>4099</v>
      </c>
      <c r="O1771" s="385" t="s">
        <v>68</v>
      </c>
      <c r="P1771" s="385">
        <v>30</v>
      </c>
      <c r="Q1771" s="385">
        <v>66</v>
      </c>
      <c r="R1771" s="420">
        <f t="shared" si="685"/>
        <v>1980</v>
      </c>
      <c r="S1771" s="385" t="s">
        <v>1915</v>
      </c>
      <c r="T1771" s="385"/>
      <c r="U1771" s="419">
        <f t="shared" si="686"/>
        <v>1980</v>
      </c>
      <c r="V1771" s="419"/>
      <c r="W1771" s="419"/>
      <c r="X1771" s="419"/>
      <c r="Y1771" s="419"/>
      <c r="Z1771" s="385"/>
      <c r="AA1771" s="385"/>
      <c r="AB1771" s="385"/>
      <c r="AC1771" s="385"/>
      <c r="AD1771" s="385"/>
      <c r="AE1771" s="385"/>
      <c r="AF1771" s="385"/>
      <c r="AG1771" s="385"/>
      <c r="AH1771" s="419"/>
      <c r="AI1771" s="420">
        <f t="shared" si="687"/>
        <v>1980</v>
      </c>
      <c r="AJ1771" s="420"/>
      <c r="AK1771" s="385">
        <v>775</v>
      </c>
      <c r="AL1771" s="420">
        <f t="shared" si="688"/>
        <v>1980</v>
      </c>
      <c r="AM1771" s="432">
        <v>18</v>
      </c>
      <c r="AN1771" s="607">
        <v>45078</v>
      </c>
    </row>
    <row r="1772" spans="1:40" ht="20.399999999999999">
      <c r="A1772" s="384">
        <v>140</v>
      </c>
      <c r="B1772" s="385">
        <v>2692</v>
      </c>
      <c r="C1772" s="385" t="s">
        <v>1</v>
      </c>
      <c r="D1772" s="386" t="s">
        <v>2909</v>
      </c>
      <c r="E1772" s="387">
        <v>45064</v>
      </c>
      <c r="F1772" s="385" t="s">
        <v>38</v>
      </c>
      <c r="G1772" s="385">
        <v>728</v>
      </c>
      <c r="H1772" s="385">
        <v>10331.6</v>
      </c>
      <c r="I1772" s="389">
        <v>45098</v>
      </c>
      <c r="J1772" s="398">
        <v>5530</v>
      </c>
      <c r="K1772" s="386">
        <v>10479507401</v>
      </c>
      <c r="L1772" s="386" t="s">
        <v>3562</v>
      </c>
      <c r="M1772" s="216"/>
      <c r="N1772" s="386" t="s">
        <v>4100</v>
      </c>
      <c r="O1772" s="385" t="s">
        <v>68</v>
      </c>
      <c r="P1772" s="385">
        <v>200</v>
      </c>
      <c r="Q1772" s="385">
        <v>2.9</v>
      </c>
      <c r="R1772" s="420">
        <f t="shared" si="685"/>
        <v>580</v>
      </c>
      <c r="S1772" s="385" t="s">
        <v>1915</v>
      </c>
      <c r="T1772" s="385"/>
      <c r="U1772" s="419">
        <f t="shared" si="686"/>
        <v>580</v>
      </c>
      <c r="V1772" s="419"/>
      <c r="W1772" s="419"/>
      <c r="X1772" s="419"/>
      <c r="Y1772" s="419"/>
      <c r="Z1772" s="385"/>
      <c r="AA1772" s="385"/>
      <c r="AB1772" s="385"/>
      <c r="AC1772" s="385"/>
      <c r="AD1772" s="385"/>
      <c r="AE1772" s="385"/>
      <c r="AF1772" s="385"/>
      <c r="AG1772" s="385"/>
      <c r="AH1772" s="419"/>
      <c r="AI1772" s="420">
        <f t="shared" si="687"/>
        <v>580</v>
      </c>
      <c r="AJ1772" s="420"/>
      <c r="AK1772" s="385">
        <v>775</v>
      </c>
      <c r="AL1772" s="420">
        <f t="shared" si="688"/>
        <v>580</v>
      </c>
      <c r="AM1772" s="432">
        <v>18</v>
      </c>
      <c r="AN1772" s="607">
        <v>45078</v>
      </c>
    </row>
    <row r="1773" spans="1:40" ht="20.399999999999999">
      <c r="A1773" s="384">
        <v>141</v>
      </c>
      <c r="B1773" s="385">
        <v>2692</v>
      </c>
      <c r="C1773" s="385" t="s">
        <v>1</v>
      </c>
      <c r="D1773" s="386" t="s">
        <v>2909</v>
      </c>
      <c r="E1773" s="387">
        <v>45064</v>
      </c>
      <c r="F1773" s="385" t="s">
        <v>38</v>
      </c>
      <c r="G1773" s="385">
        <v>728</v>
      </c>
      <c r="H1773" s="385">
        <v>10331.6</v>
      </c>
      <c r="I1773" s="389">
        <v>45098</v>
      </c>
      <c r="J1773" s="398">
        <v>5530</v>
      </c>
      <c r="K1773" s="386">
        <v>10479507401</v>
      </c>
      <c r="L1773" s="386" t="s">
        <v>3562</v>
      </c>
      <c r="M1773" s="216"/>
      <c r="N1773" s="386" t="s">
        <v>4101</v>
      </c>
      <c r="O1773" s="385" t="s">
        <v>68</v>
      </c>
      <c r="P1773" s="385">
        <v>1</v>
      </c>
      <c r="Q1773" s="385">
        <v>1140</v>
      </c>
      <c r="R1773" s="420">
        <f t="shared" si="685"/>
        <v>1140</v>
      </c>
      <c r="S1773" s="385" t="s">
        <v>1915</v>
      </c>
      <c r="T1773" s="385"/>
      <c r="U1773" s="419">
        <f t="shared" si="686"/>
        <v>1140</v>
      </c>
      <c r="V1773" s="419"/>
      <c r="W1773" s="419"/>
      <c r="X1773" s="419"/>
      <c r="Y1773" s="419"/>
      <c r="Z1773" s="385"/>
      <c r="AA1773" s="385"/>
      <c r="AB1773" s="385"/>
      <c r="AC1773" s="385"/>
      <c r="AD1773" s="385"/>
      <c r="AE1773" s="385"/>
      <c r="AF1773" s="385"/>
      <c r="AG1773" s="385"/>
      <c r="AH1773" s="419"/>
      <c r="AI1773" s="420">
        <f t="shared" si="687"/>
        <v>1140</v>
      </c>
      <c r="AJ1773" s="420"/>
      <c r="AK1773" s="385">
        <v>775</v>
      </c>
      <c r="AL1773" s="420">
        <f t="shared" si="688"/>
        <v>1140</v>
      </c>
      <c r="AM1773" s="432">
        <v>18</v>
      </c>
      <c r="AN1773" s="607">
        <v>45078</v>
      </c>
    </row>
    <row r="1774" spans="1:40" ht="40.799999999999997">
      <c r="A1774" s="384">
        <v>142</v>
      </c>
      <c r="B1774" s="385">
        <v>2692</v>
      </c>
      <c r="C1774" s="385" t="s">
        <v>1</v>
      </c>
      <c r="D1774" s="386" t="s">
        <v>2909</v>
      </c>
      <c r="E1774" s="387">
        <v>45064</v>
      </c>
      <c r="F1774" s="385" t="s">
        <v>38</v>
      </c>
      <c r="G1774" s="385">
        <v>728</v>
      </c>
      <c r="H1774" s="385">
        <v>10331.6</v>
      </c>
      <c r="I1774" s="389">
        <v>45098</v>
      </c>
      <c r="J1774" s="398">
        <v>5530</v>
      </c>
      <c r="K1774" s="386">
        <v>10479507401</v>
      </c>
      <c r="L1774" s="386" t="s">
        <v>3562</v>
      </c>
      <c r="M1774" s="216"/>
      <c r="N1774" s="386" t="s">
        <v>4102</v>
      </c>
      <c r="O1774" s="385" t="s">
        <v>68</v>
      </c>
      <c r="P1774" s="385">
        <v>2</v>
      </c>
      <c r="Q1774" s="385">
        <v>34</v>
      </c>
      <c r="R1774" s="420">
        <f t="shared" si="685"/>
        <v>68</v>
      </c>
      <c r="S1774" s="385" t="s">
        <v>1915</v>
      </c>
      <c r="T1774" s="385"/>
      <c r="U1774" s="419">
        <f t="shared" si="686"/>
        <v>68</v>
      </c>
      <c r="V1774" s="419"/>
      <c r="W1774" s="419"/>
      <c r="X1774" s="419"/>
      <c r="Y1774" s="419"/>
      <c r="Z1774" s="385"/>
      <c r="AA1774" s="385"/>
      <c r="AB1774" s="385"/>
      <c r="AC1774" s="385"/>
      <c r="AD1774" s="385"/>
      <c r="AE1774" s="385"/>
      <c r="AF1774" s="385"/>
      <c r="AG1774" s="385"/>
      <c r="AH1774" s="419"/>
      <c r="AI1774" s="420">
        <f t="shared" si="687"/>
        <v>68</v>
      </c>
      <c r="AJ1774" s="420"/>
      <c r="AK1774" s="385">
        <v>775</v>
      </c>
      <c r="AL1774" s="420">
        <f t="shared" si="688"/>
        <v>68</v>
      </c>
      <c r="AM1774" s="432">
        <v>18</v>
      </c>
      <c r="AN1774" s="607">
        <v>45078</v>
      </c>
    </row>
    <row r="1775" spans="1:40" ht="20.399999999999999">
      <c r="A1775" s="384">
        <v>143</v>
      </c>
      <c r="B1775" s="385">
        <v>2692</v>
      </c>
      <c r="C1775" s="385" t="s">
        <v>1</v>
      </c>
      <c r="D1775" s="386" t="s">
        <v>2909</v>
      </c>
      <c r="E1775" s="387">
        <v>45064</v>
      </c>
      <c r="F1775" s="385" t="s">
        <v>38</v>
      </c>
      <c r="G1775" s="385">
        <v>728</v>
      </c>
      <c r="H1775" s="385">
        <v>10331.6</v>
      </c>
      <c r="I1775" s="389">
        <v>45098</v>
      </c>
      <c r="J1775" s="398">
        <v>5530</v>
      </c>
      <c r="K1775" s="386">
        <v>10479507401</v>
      </c>
      <c r="L1775" s="386" t="s">
        <v>3562</v>
      </c>
      <c r="M1775" s="216"/>
      <c r="N1775" s="386" t="s">
        <v>4103</v>
      </c>
      <c r="O1775" s="385" t="s">
        <v>68</v>
      </c>
      <c r="P1775" s="385">
        <v>6</v>
      </c>
      <c r="Q1775" s="385">
        <v>15</v>
      </c>
      <c r="R1775" s="420">
        <f t="shared" si="685"/>
        <v>90</v>
      </c>
      <c r="S1775" s="385" t="s">
        <v>1915</v>
      </c>
      <c r="T1775" s="385"/>
      <c r="U1775" s="419">
        <f t="shared" si="686"/>
        <v>90</v>
      </c>
      <c r="V1775" s="419"/>
      <c r="W1775" s="419"/>
      <c r="X1775" s="419"/>
      <c r="Y1775" s="419"/>
      <c r="Z1775" s="385"/>
      <c r="AA1775" s="385"/>
      <c r="AB1775" s="385"/>
      <c r="AC1775" s="385"/>
      <c r="AD1775" s="385"/>
      <c r="AE1775" s="385"/>
      <c r="AF1775" s="385"/>
      <c r="AG1775" s="385"/>
      <c r="AH1775" s="419"/>
      <c r="AI1775" s="420">
        <f t="shared" si="687"/>
        <v>90</v>
      </c>
      <c r="AJ1775" s="420"/>
      <c r="AK1775" s="385">
        <v>775</v>
      </c>
      <c r="AL1775" s="420">
        <f t="shared" si="688"/>
        <v>90</v>
      </c>
      <c r="AM1775" s="432">
        <v>18</v>
      </c>
      <c r="AN1775" s="607">
        <v>45078</v>
      </c>
    </row>
    <row r="1776" spans="1:40" ht="20.399999999999999">
      <c r="A1776" s="384">
        <v>144</v>
      </c>
      <c r="B1776" s="385">
        <v>2874</v>
      </c>
      <c r="C1776" s="385" t="s">
        <v>1</v>
      </c>
      <c r="D1776" s="386" t="s">
        <v>2909</v>
      </c>
      <c r="E1776" s="387">
        <v>45070</v>
      </c>
      <c r="F1776" s="385" t="s">
        <v>38</v>
      </c>
      <c r="G1776" s="385">
        <v>784</v>
      </c>
      <c r="H1776" s="385">
        <v>10331.6</v>
      </c>
      <c r="I1776" s="389">
        <v>45098</v>
      </c>
      <c r="J1776" s="398">
        <v>5530</v>
      </c>
      <c r="K1776" s="386">
        <v>20601006562</v>
      </c>
      <c r="L1776" s="386" t="s">
        <v>4104</v>
      </c>
      <c r="M1776" s="216"/>
      <c r="N1776" s="386" t="s">
        <v>4105</v>
      </c>
      <c r="O1776" s="385" t="s">
        <v>68</v>
      </c>
      <c r="P1776" s="385">
        <v>500</v>
      </c>
      <c r="Q1776" s="385">
        <v>28.94</v>
      </c>
      <c r="R1776" s="420">
        <f t="shared" si="685"/>
        <v>14470</v>
      </c>
      <c r="S1776" s="385" t="s">
        <v>1915</v>
      </c>
      <c r="T1776" s="385"/>
      <c r="U1776" s="419">
        <f t="shared" si="686"/>
        <v>14470</v>
      </c>
      <c r="V1776" s="419"/>
      <c r="W1776" s="419"/>
      <c r="X1776" s="419"/>
      <c r="Y1776" s="419"/>
      <c r="Z1776" s="385"/>
      <c r="AA1776" s="385"/>
      <c r="AB1776" s="385"/>
      <c r="AC1776" s="385"/>
      <c r="AD1776" s="385"/>
      <c r="AE1776" s="385"/>
      <c r="AF1776" s="385"/>
      <c r="AG1776" s="385"/>
      <c r="AH1776" s="419"/>
      <c r="AI1776" s="420">
        <f t="shared" si="687"/>
        <v>14470</v>
      </c>
      <c r="AJ1776" s="420"/>
      <c r="AK1776" s="385">
        <v>806</v>
      </c>
      <c r="AL1776" s="420">
        <f t="shared" si="688"/>
        <v>14470</v>
      </c>
      <c r="AM1776" s="432">
        <v>18</v>
      </c>
      <c r="AN1776" s="607">
        <v>45078</v>
      </c>
    </row>
    <row r="1777" spans="1:40" ht="20.399999999999999">
      <c r="A1777" s="384">
        <v>145</v>
      </c>
      <c r="B1777" s="385">
        <v>2591</v>
      </c>
      <c r="C1777" s="385" t="s">
        <v>1</v>
      </c>
      <c r="D1777" s="386" t="s">
        <v>2909</v>
      </c>
      <c r="E1777" s="387">
        <v>45061</v>
      </c>
      <c r="F1777" s="385" t="s">
        <v>38</v>
      </c>
      <c r="G1777" s="385">
        <v>693</v>
      </c>
      <c r="H1777" s="385">
        <v>10331.6</v>
      </c>
      <c r="I1777" s="389">
        <v>45098</v>
      </c>
      <c r="J1777" s="398">
        <v>5530</v>
      </c>
      <c r="K1777" s="386">
        <v>20450574024</v>
      </c>
      <c r="L1777" s="386" t="s">
        <v>4106</v>
      </c>
      <c r="M1777" s="216"/>
      <c r="N1777" s="386" t="s">
        <v>100</v>
      </c>
      <c r="O1777" s="385" t="s">
        <v>99</v>
      </c>
      <c r="P1777" s="385">
        <v>45</v>
      </c>
      <c r="Q1777" s="385">
        <v>60</v>
      </c>
      <c r="R1777" s="420">
        <f t="shared" si="685"/>
        <v>2700</v>
      </c>
      <c r="S1777" s="385" t="s">
        <v>1915</v>
      </c>
      <c r="T1777" s="385"/>
      <c r="U1777" s="419">
        <f t="shared" si="686"/>
        <v>2700</v>
      </c>
      <c r="V1777" s="419"/>
      <c r="W1777" s="419"/>
      <c r="X1777" s="419"/>
      <c r="Y1777" s="419"/>
      <c r="Z1777" s="385"/>
      <c r="AA1777" s="385"/>
      <c r="AB1777" s="385"/>
      <c r="AC1777" s="385"/>
      <c r="AD1777" s="385"/>
      <c r="AE1777" s="385"/>
      <c r="AF1777" s="385"/>
      <c r="AG1777" s="385"/>
      <c r="AH1777" s="419"/>
      <c r="AI1777" s="420">
        <f t="shared" si="687"/>
        <v>2700</v>
      </c>
      <c r="AJ1777" s="420"/>
      <c r="AK1777" s="385">
        <v>827</v>
      </c>
      <c r="AL1777" s="420">
        <f t="shared" si="688"/>
        <v>2700</v>
      </c>
      <c r="AM1777" s="432">
        <v>18</v>
      </c>
      <c r="AN1777" s="607">
        <v>45078</v>
      </c>
    </row>
    <row r="1778" spans="1:40" ht="20.399999999999999">
      <c r="A1778" s="384">
        <v>146</v>
      </c>
      <c r="B1778" s="385">
        <v>2591</v>
      </c>
      <c r="C1778" s="385" t="s">
        <v>1</v>
      </c>
      <c r="D1778" s="386" t="s">
        <v>2909</v>
      </c>
      <c r="E1778" s="387">
        <v>45061</v>
      </c>
      <c r="F1778" s="385" t="s">
        <v>38</v>
      </c>
      <c r="G1778" s="385">
        <v>693</v>
      </c>
      <c r="H1778" s="385">
        <v>10331.6</v>
      </c>
      <c r="I1778" s="389">
        <v>45098</v>
      </c>
      <c r="J1778" s="398">
        <v>5530</v>
      </c>
      <c r="K1778" s="386">
        <v>20450574024</v>
      </c>
      <c r="L1778" s="386" t="s">
        <v>4106</v>
      </c>
      <c r="M1778" s="216"/>
      <c r="N1778" s="386" t="s">
        <v>4107</v>
      </c>
      <c r="O1778" s="385" t="s">
        <v>99</v>
      </c>
      <c r="P1778" s="385">
        <v>45</v>
      </c>
      <c r="Q1778" s="385">
        <v>60</v>
      </c>
      <c r="R1778" s="420">
        <f t="shared" si="685"/>
        <v>2700</v>
      </c>
      <c r="S1778" s="385" t="s">
        <v>1915</v>
      </c>
      <c r="T1778" s="385"/>
      <c r="U1778" s="419">
        <f t="shared" si="686"/>
        <v>2700</v>
      </c>
      <c r="V1778" s="419"/>
      <c r="W1778" s="419"/>
      <c r="X1778" s="419"/>
      <c r="Y1778" s="419"/>
      <c r="Z1778" s="385"/>
      <c r="AA1778" s="385"/>
      <c r="AB1778" s="385"/>
      <c r="AC1778" s="385"/>
      <c r="AD1778" s="385"/>
      <c r="AE1778" s="385"/>
      <c r="AF1778" s="385"/>
      <c r="AG1778" s="385"/>
      <c r="AH1778" s="419"/>
      <c r="AI1778" s="420">
        <f t="shared" si="687"/>
        <v>2700</v>
      </c>
      <c r="AJ1778" s="420"/>
      <c r="AK1778" s="385">
        <v>827</v>
      </c>
      <c r="AL1778" s="420">
        <f t="shared" si="688"/>
        <v>2700</v>
      </c>
      <c r="AM1778" s="432">
        <v>18</v>
      </c>
      <c r="AN1778" s="607">
        <v>45078</v>
      </c>
    </row>
    <row r="1779" spans="1:40" ht="40.799999999999997">
      <c r="A1779" s="384">
        <v>147</v>
      </c>
      <c r="B1779" s="385">
        <v>2489</v>
      </c>
      <c r="C1779" s="385" t="s">
        <v>1</v>
      </c>
      <c r="D1779" s="386" t="s">
        <v>2909</v>
      </c>
      <c r="E1779" s="387">
        <v>45056</v>
      </c>
      <c r="F1779" s="385" t="s">
        <v>38</v>
      </c>
      <c r="G1779" s="385">
        <v>654</v>
      </c>
      <c r="H1779" s="385">
        <v>10331.6</v>
      </c>
      <c r="I1779" s="389">
        <v>45098</v>
      </c>
      <c r="J1779" s="398">
        <v>5530</v>
      </c>
      <c r="K1779" s="386">
        <v>20454074468</v>
      </c>
      <c r="L1779" s="386" t="s">
        <v>4118</v>
      </c>
      <c r="M1779" s="216"/>
      <c r="N1779" s="386" t="s">
        <v>4119</v>
      </c>
      <c r="O1779" s="385" t="s">
        <v>68</v>
      </c>
      <c r="P1779" s="385">
        <v>70</v>
      </c>
      <c r="Q1779" s="385">
        <v>6.6434290000000003</v>
      </c>
      <c r="R1779" s="420">
        <f t="shared" si="685"/>
        <v>465.04003</v>
      </c>
      <c r="S1779" s="385" t="s">
        <v>1915</v>
      </c>
      <c r="T1779" s="385"/>
      <c r="U1779" s="419">
        <f t="shared" si="686"/>
        <v>465.04003</v>
      </c>
      <c r="V1779" s="419"/>
      <c r="W1779" s="419"/>
      <c r="X1779" s="419"/>
      <c r="Y1779" s="419"/>
      <c r="Z1779" s="385"/>
      <c r="AA1779" s="385"/>
      <c r="AB1779" s="385"/>
      <c r="AC1779" s="385"/>
      <c r="AD1779" s="385"/>
      <c r="AE1779" s="385"/>
      <c r="AF1779" s="385"/>
      <c r="AG1779" s="385"/>
      <c r="AH1779" s="419"/>
      <c r="AI1779" s="420">
        <f t="shared" si="687"/>
        <v>465.04003</v>
      </c>
      <c r="AJ1779" s="420"/>
      <c r="AK1779" s="385">
        <v>827</v>
      </c>
      <c r="AL1779" s="420">
        <f t="shared" si="688"/>
        <v>465.04003</v>
      </c>
      <c r="AM1779" s="432">
        <v>18</v>
      </c>
      <c r="AN1779" s="607">
        <v>45078</v>
      </c>
    </row>
    <row r="1780" spans="1:40" ht="40.799999999999997">
      <c r="A1780" s="384">
        <v>148</v>
      </c>
      <c r="B1780" s="385">
        <v>2489</v>
      </c>
      <c r="C1780" s="385" t="s">
        <v>1</v>
      </c>
      <c r="D1780" s="386" t="s">
        <v>2909</v>
      </c>
      <c r="E1780" s="387">
        <v>45056</v>
      </c>
      <c r="F1780" s="385" t="s">
        <v>38</v>
      </c>
      <c r="G1780" s="385">
        <v>654</v>
      </c>
      <c r="H1780" s="385">
        <v>10331.6</v>
      </c>
      <c r="I1780" s="389">
        <v>45098</v>
      </c>
      <c r="J1780" s="398">
        <v>5530</v>
      </c>
      <c r="K1780" s="386">
        <v>20454074468</v>
      </c>
      <c r="L1780" s="386" t="s">
        <v>4118</v>
      </c>
      <c r="M1780" s="216"/>
      <c r="N1780" s="386" t="s">
        <v>4120</v>
      </c>
      <c r="O1780" s="385" t="s">
        <v>68</v>
      </c>
      <c r="P1780" s="385">
        <v>42</v>
      </c>
      <c r="Q1780" s="385">
        <v>24.001190000000001</v>
      </c>
      <c r="R1780" s="420">
        <f t="shared" si="685"/>
        <v>1008.04998</v>
      </c>
      <c r="S1780" s="385" t="s">
        <v>1915</v>
      </c>
      <c r="T1780" s="385"/>
      <c r="U1780" s="419">
        <f t="shared" si="686"/>
        <v>1008.04998</v>
      </c>
      <c r="V1780" s="419"/>
      <c r="W1780" s="419"/>
      <c r="X1780" s="419"/>
      <c r="Y1780" s="419"/>
      <c r="Z1780" s="385"/>
      <c r="AA1780" s="385"/>
      <c r="AB1780" s="385"/>
      <c r="AC1780" s="385"/>
      <c r="AD1780" s="385"/>
      <c r="AE1780" s="385"/>
      <c r="AF1780" s="385"/>
      <c r="AG1780" s="385"/>
      <c r="AH1780" s="419"/>
      <c r="AI1780" s="420">
        <f t="shared" si="687"/>
        <v>1008.04998</v>
      </c>
      <c r="AJ1780" s="420"/>
      <c r="AK1780" s="385">
        <v>693</v>
      </c>
      <c r="AL1780" s="420">
        <f t="shared" si="688"/>
        <v>1008.04998</v>
      </c>
      <c r="AM1780" s="432">
        <v>18</v>
      </c>
      <c r="AN1780" s="607">
        <v>45078</v>
      </c>
    </row>
    <row r="1781" spans="1:40" ht="20.399999999999999">
      <c r="A1781" s="384">
        <v>149</v>
      </c>
      <c r="B1781" s="385">
        <v>2425</v>
      </c>
      <c r="C1781" s="385" t="s">
        <v>1</v>
      </c>
      <c r="D1781" s="386" t="s">
        <v>2909</v>
      </c>
      <c r="E1781" s="387">
        <v>45054</v>
      </c>
      <c r="F1781" s="385" t="s">
        <v>38</v>
      </c>
      <c r="G1781" s="385">
        <v>624</v>
      </c>
      <c r="H1781" s="385">
        <v>10331.6</v>
      </c>
      <c r="I1781" s="389">
        <v>45098</v>
      </c>
      <c r="J1781" s="398">
        <v>5530</v>
      </c>
      <c r="K1781" s="386">
        <v>20609239671</v>
      </c>
      <c r="L1781" s="386" t="s">
        <v>4121</v>
      </c>
      <c r="M1781" s="216"/>
      <c r="N1781" s="386" t="s">
        <v>4122</v>
      </c>
      <c r="O1781" s="385" t="s">
        <v>83</v>
      </c>
      <c r="P1781" s="385">
        <v>80</v>
      </c>
      <c r="Q1781" s="385">
        <v>108.79600000000001</v>
      </c>
      <c r="R1781" s="420">
        <f t="shared" si="685"/>
        <v>8703.68</v>
      </c>
      <c r="S1781" s="385" t="s">
        <v>1915</v>
      </c>
      <c r="T1781" s="385"/>
      <c r="U1781" s="419">
        <f t="shared" si="686"/>
        <v>8703.68</v>
      </c>
      <c r="V1781" s="419"/>
      <c r="W1781" s="419"/>
      <c r="X1781" s="419"/>
      <c r="Y1781" s="419"/>
      <c r="Z1781" s="385"/>
      <c r="AA1781" s="385"/>
      <c r="AB1781" s="385"/>
      <c r="AC1781" s="385"/>
      <c r="AD1781" s="385"/>
      <c r="AE1781" s="385"/>
      <c r="AF1781" s="385"/>
      <c r="AG1781" s="385"/>
      <c r="AH1781" s="419"/>
      <c r="AI1781" s="420">
        <f t="shared" si="687"/>
        <v>8703.68</v>
      </c>
      <c r="AJ1781" s="420"/>
      <c r="AK1781" s="385">
        <v>693</v>
      </c>
      <c r="AL1781" s="420">
        <f t="shared" si="688"/>
        <v>8703.68</v>
      </c>
      <c r="AM1781" s="432">
        <v>18</v>
      </c>
      <c r="AN1781" s="607">
        <v>45078</v>
      </c>
    </row>
    <row r="1782" spans="1:40" ht="20.399999999999999">
      <c r="A1782" s="384">
        <v>150</v>
      </c>
      <c r="B1782" s="385">
        <v>2503</v>
      </c>
      <c r="C1782" s="385" t="s">
        <v>1</v>
      </c>
      <c r="D1782" s="386" t="s">
        <v>2909</v>
      </c>
      <c r="E1782" s="387">
        <v>45056</v>
      </c>
      <c r="F1782" s="385" t="s">
        <v>38</v>
      </c>
      <c r="G1782" s="385">
        <v>662</v>
      </c>
      <c r="H1782" s="385">
        <v>10331.6</v>
      </c>
      <c r="I1782" s="389">
        <v>45098</v>
      </c>
      <c r="J1782" s="398">
        <v>5530</v>
      </c>
      <c r="K1782" s="386">
        <v>10479507401</v>
      </c>
      <c r="L1782" s="386" t="s">
        <v>3562</v>
      </c>
      <c r="M1782" s="216"/>
      <c r="N1782" s="386" t="s">
        <v>4125</v>
      </c>
      <c r="O1782" s="385" t="s">
        <v>68</v>
      </c>
      <c r="P1782" s="385">
        <v>18</v>
      </c>
      <c r="Q1782" s="385">
        <v>70</v>
      </c>
      <c r="R1782" s="420">
        <f t="shared" si="685"/>
        <v>1260</v>
      </c>
      <c r="S1782" s="385" t="s">
        <v>1915</v>
      </c>
      <c r="T1782" s="385"/>
      <c r="U1782" s="419">
        <f t="shared" si="686"/>
        <v>1260</v>
      </c>
      <c r="V1782" s="419"/>
      <c r="W1782" s="419"/>
      <c r="X1782" s="419"/>
      <c r="Y1782" s="419"/>
      <c r="Z1782" s="385"/>
      <c r="AA1782" s="385"/>
      <c r="AB1782" s="385"/>
      <c r="AC1782" s="385"/>
      <c r="AD1782" s="385"/>
      <c r="AE1782" s="385"/>
      <c r="AF1782" s="385"/>
      <c r="AG1782" s="385"/>
      <c r="AH1782" s="419"/>
      <c r="AI1782" s="420">
        <f t="shared" si="687"/>
        <v>1260</v>
      </c>
      <c r="AJ1782" s="420"/>
      <c r="AK1782" s="385">
        <v>636</v>
      </c>
      <c r="AL1782" s="420">
        <f t="shared" si="688"/>
        <v>1260</v>
      </c>
      <c r="AM1782" s="432">
        <v>18</v>
      </c>
      <c r="AN1782" s="607">
        <v>45078</v>
      </c>
    </row>
    <row r="1783" spans="1:40" ht="20.399999999999999">
      <c r="A1783" s="384">
        <v>151</v>
      </c>
      <c r="B1783" s="385">
        <v>2503</v>
      </c>
      <c r="C1783" s="385" t="s">
        <v>1</v>
      </c>
      <c r="D1783" s="386" t="s">
        <v>2909</v>
      </c>
      <c r="E1783" s="387">
        <v>45056</v>
      </c>
      <c r="F1783" s="385" t="s">
        <v>38</v>
      </c>
      <c r="G1783" s="385">
        <v>662</v>
      </c>
      <c r="H1783" s="385">
        <v>10331.6</v>
      </c>
      <c r="I1783" s="389">
        <v>45098</v>
      </c>
      <c r="J1783" s="398">
        <v>5530</v>
      </c>
      <c r="K1783" s="386">
        <v>10479507401</v>
      </c>
      <c r="L1783" s="386" t="s">
        <v>3562</v>
      </c>
      <c r="M1783" s="216"/>
      <c r="N1783" s="386" t="s">
        <v>4126</v>
      </c>
      <c r="O1783" s="385" t="s">
        <v>68</v>
      </c>
      <c r="P1783" s="385">
        <v>300</v>
      </c>
      <c r="Q1783" s="385">
        <v>3.2</v>
      </c>
      <c r="R1783" s="420">
        <f t="shared" si="685"/>
        <v>960</v>
      </c>
      <c r="S1783" s="385" t="s">
        <v>1915</v>
      </c>
      <c r="T1783" s="385"/>
      <c r="U1783" s="419">
        <f t="shared" si="686"/>
        <v>960</v>
      </c>
      <c r="V1783" s="419"/>
      <c r="W1783" s="419"/>
      <c r="X1783" s="419"/>
      <c r="Y1783" s="419"/>
      <c r="Z1783" s="385"/>
      <c r="AA1783" s="385"/>
      <c r="AB1783" s="385"/>
      <c r="AC1783" s="385"/>
      <c r="AD1783" s="385"/>
      <c r="AE1783" s="385"/>
      <c r="AF1783" s="385"/>
      <c r="AG1783" s="385"/>
      <c r="AH1783" s="419"/>
      <c r="AI1783" s="420">
        <f t="shared" si="687"/>
        <v>960</v>
      </c>
      <c r="AJ1783" s="420"/>
      <c r="AK1783" s="385">
        <v>636</v>
      </c>
      <c r="AL1783" s="420">
        <f t="shared" si="688"/>
        <v>960</v>
      </c>
      <c r="AM1783" s="432">
        <v>18</v>
      </c>
      <c r="AN1783" s="607">
        <v>45078</v>
      </c>
    </row>
    <row r="1784" spans="1:40" ht="20.399999999999999">
      <c r="A1784" s="384">
        <v>152</v>
      </c>
      <c r="B1784" s="385">
        <v>2503</v>
      </c>
      <c r="C1784" s="385" t="s">
        <v>1</v>
      </c>
      <c r="D1784" s="386" t="s">
        <v>2909</v>
      </c>
      <c r="E1784" s="387">
        <v>45056</v>
      </c>
      <c r="F1784" s="385" t="s">
        <v>38</v>
      </c>
      <c r="G1784" s="385">
        <v>662</v>
      </c>
      <c r="H1784" s="385">
        <v>10331.6</v>
      </c>
      <c r="I1784" s="389">
        <v>45098</v>
      </c>
      <c r="J1784" s="398">
        <v>5530</v>
      </c>
      <c r="K1784" s="386">
        <v>10479507401</v>
      </c>
      <c r="L1784" s="386" t="s">
        <v>3562</v>
      </c>
      <c r="M1784" s="216"/>
      <c r="N1784" s="386" t="s">
        <v>4127</v>
      </c>
      <c r="O1784" s="385" t="s">
        <v>68</v>
      </c>
      <c r="P1784" s="385">
        <v>200</v>
      </c>
      <c r="Q1784" s="385">
        <v>2</v>
      </c>
      <c r="R1784" s="420">
        <f t="shared" si="685"/>
        <v>400</v>
      </c>
      <c r="S1784" s="385" t="s">
        <v>1915</v>
      </c>
      <c r="T1784" s="385"/>
      <c r="U1784" s="419">
        <f t="shared" si="686"/>
        <v>400</v>
      </c>
      <c r="V1784" s="419"/>
      <c r="W1784" s="419"/>
      <c r="X1784" s="419"/>
      <c r="Y1784" s="419"/>
      <c r="Z1784" s="385"/>
      <c r="AA1784" s="385"/>
      <c r="AB1784" s="385"/>
      <c r="AC1784" s="385"/>
      <c r="AD1784" s="385"/>
      <c r="AE1784" s="385"/>
      <c r="AF1784" s="385"/>
      <c r="AG1784" s="385"/>
      <c r="AH1784" s="419"/>
      <c r="AI1784" s="420">
        <f t="shared" si="687"/>
        <v>400</v>
      </c>
      <c r="AJ1784" s="420"/>
      <c r="AK1784" s="385">
        <v>636</v>
      </c>
      <c r="AL1784" s="420">
        <f t="shared" si="688"/>
        <v>400</v>
      </c>
      <c r="AM1784" s="432">
        <v>18</v>
      </c>
      <c r="AN1784" s="607">
        <v>45078</v>
      </c>
    </row>
    <row r="1785" spans="1:40" ht="40.799999999999997">
      <c r="A1785" s="384">
        <v>153</v>
      </c>
      <c r="B1785" s="385">
        <v>2503</v>
      </c>
      <c r="C1785" s="385" t="s">
        <v>1</v>
      </c>
      <c r="D1785" s="386" t="s">
        <v>2909</v>
      </c>
      <c r="E1785" s="387">
        <v>45056</v>
      </c>
      <c r="F1785" s="385" t="s">
        <v>38</v>
      </c>
      <c r="G1785" s="385">
        <v>662</v>
      </c>
      <c r="H1785" s="385">
        <v>10331.6</v>
      </c>
      <c r="I1785" s="389">
        <v>45098</v>
      </c>
      <c r="J1785" s="398">
        <v>5530</v>
      </c>
      <c r="K1785" s="386">
        <v>10479507401</v>
      </c>
      <c r="L1785" s="386" t="s">
        <v>3562</v>
      </c>
      <c r="M1785" s="216"/>
      <c r="N1785" s="386" t="s">
        <v>4128</v>
      </c>
      <c r="O1785" s="385" t="s">
        <v>68</v>
      </c>
      <c r="P1785" s="385">
        <v>85</v>
      </c>
      <c r="Q1785" s="385">
        <v>14.9</v>
      </c>
      <c r="R1785" s="420">
        <f t="shared" si="685"/>
        <v>1266.5</v>
      </c>
      <c r="S1785" s="385" t="s">
        <v>1915</v>
      </c>
      <c r="T1785" s="385"/>
      <c r="U1785" s="419">
        <f t="shared" si="686"/>
        <v>1266.5</v>
      </c>
      <c r="V1785" s="419"/>
      <c r="W1785" s="419"/>
      <c r="X1785" s="419"/>
      <c r="Y1785" s="419"/>
      <c r="Z1785" s="385"/>
      <c r="AA1785" s="385"/>
      <c r="AB1785" s="385"/>
      <c r="AC1785" s="385"/>
      <c r="AD1785" s="385"/>
      <c r="AE1785" s="385"/>
      <c r="AF1785" s="385"/>
      <c r="AG1785" s="385"/>
      <c r="AH1785" s="419"/>
      <c r="AI1785" s="420">
        <f t="shared" si="687"/>
        <v>1266.5</v>
      </c>
      <c r="AJ1785" s="420"/>
      <c r="AK1785" s="385">
        <v>636</v>
      </c>
      <c r="AL1785" s="420">
        <f t="shared" si="688"/>
        <v>1266.5</v>
      </c>
      <c r="AM1785" s="432">
        <v>18</v>
      </c>
      <c r="AN1785" s="607">
        <v>45078</v>
      </c>
    </row>
    <row r="1786" spans="1:40" ht="40.799999999999997">
      <c r="A1786" s="384">
        <v>154</v>
      </c>
      <c r="B1786" s="385">
        <v>2503</v>
      </c>
      <c r="C1786" s="385" t="s">
        <v>1</v>
      </c>
      <c r="D1786" s="386" t="s">
        <v>2909</v>
      </c>
      <c r="E1786" s="387">
        <v>45056</v>
      </c>
      <c r="F1786" s="385" t="s">
        <v>38</v>
      </c>
      <c r="G1786" s="385">
        <v>662</v>
      </c>
      <c r="H1786" s="385">
        <v>10331.6</v>
      </c>
      <c r="I1786" s="389">
        <v>45098</v>
      </c>
      <c r="J1786" s="398">
        <v>5530</v>
      </c>
      <c r="K1786" s="386">
        <v>10479507401</v>
      </c>
      <c r="L1786" s="386" t="s">
        <v>3562</v>
      </c>
      <c r="M1786" s="216"/>
      <c r="N1786" s="386" t="s">
        <v>4129</v>
      </c>
      <c r="O1786" s="385" t="s">
        <v>68</v>
      </c>
      <c r="P1786" s="385">
        <v>6</v>
      </c>
      <c r="Q1786" s="385">
        <v>59</v>
      </c>
      <c r="R1786" s="420">
        <f t="shared" si="685"/>
        <v>354</v>
      </c>
      <c r="S1786" s="385" t="s">
        <v>1915</v>
      </c>
      <c r="T1786" s="385"/>
      <c r="U1786" s="419">
        <f t="shared" si="686"/>
        <v>354</v>
      </c>
      <c r="V1786" s="419"/>
      <c r="W1786" s="419"/>
      <c r="X1786" s="419"/>
      <c r="Y1786" s="419"/>
      <c r="Z1786" s="385"/>
      <c r="AA1786" s="385"/>
      <c r="AB1786" s="385"/>
      <c r="AC1786" s="385"/>
      <c r="AD1786" s="385"/>
      <c r="AE1786" s="385"/>
      <c r="AF1786" s="385"/>
      <c r="AG1786" s="385"/>
      <c r="AH1786" s="419"/>
      <c r="AI1786" s="420">
        <f t="shared" si="687"/>
        <v>354</v>
      </c>
      <c r="AJ1786" s="420"/>
      <c r="AK1786" s="385">
        <v>636</v>
      </c>
      <c r="AL1786" s="420">
        <f t="shared" si="688"/>
        <v>354</v>
      </c>
      <c r="AM1786" s="432">
        <v>18</v>
      </c>
      <c r="AN1786" s="607">
        <v>45078</v>
      </c>
    </row>
    <row r="1787" spans="1:40" ht="20.399999999999999">
      <c r="A1787" s="384">
        <v>155</v>
      </c>
      <c r="B1787" s="385">
        <v>2503</v>
      </c>
      <c r="C1787" s="385" t="s">
        <v>1</v>
      </c>
      <c r="D1787" s="386" t="s">
        <v>2909</v>
      </c>
      <c r="E1787" s="387">
        <v>45056</v>
      </c>
      <c r="F1787" s="385" t="s">
        <v>38</v>
      </c>
      <c r="G1787" s="385">
        <v>662</v>
      </c>
      <c r="H1787" s="385">
        <v>10331.6</v>
      </c>
      <c r="I1787" s="389">
        <v>45098</v>
      </c>
      <c r="J1787" s="398">
        <v>5530</v>
      </c>
      <c r="K1787" s="386">
        <v>10479507401</v>
      </c>
      <c r="L1787" s="386" t="s">
        <v>3562</v>
      </c>
      <c r="M1787" s="216"/>
      <c r="N1787" s="386" t="s">
        <v>4130</v>
      </c>
      <c r="O1787" s="385" t="s">
        <v>68</v>
      </c>
      <c r="P1787" s="385">
        <v>160</v>
      </c>
      <c r="Q1787" s="385">
        <v>8</v>
      </c>
      <c r="R1787" s="420">
        <f t="shared" si="685"/>
        <v>1280</v>
      </c>
      <c r="S1787" s="385" t="s">
        <v>1915</v>
      </c>
      <c r="T1787" s="385"/>
      <c r="U1787" s="419">
        <f t="shared" si="686"/>
        <v>1280</v>
      </c>
      <c r="V1787" s="419"/>
      <c r="W1787" s="419"/>
      <c r="X1787" s="419"/>
      <c r="Y1787" s="419"/>
      <c r="Z1787" s="385"/>
      <c r="AA1787" s="385"/>
      <c r="AB1787" s="385"/>
      <c r="AC1787" s="385"/>
      <c r="AD1787" s="385"/>
      <c r="AE1787" s="385"/>
      <c r="AF1787" s="385"/>
      <c r="AG1787" s="385"/>
      <c r="AH1787" s="419"/>
      <c r="AI1787" s="420">
        <f t="shared" si="687"/>
        <v>1280</v>
      </c>
      <c r="AJ1787" s="420"/>
      <c r="AK1787" s="385">
        <v>636</v>
      </c>
      <c r="AL1787" s="420">
        <f t="shared" si="688"/>
        <v>1280</v>
      </c>
      <c r="AM1787" s="432">
        <v>18</v>
      </c>
      <c r="AN1787" s="607">
        <v>45078</v>
      </c>
    </row>
    <row r="1788" spans="1:40" ht="40.799999999999997">
      <c r="A1788" s="384">
        <v>156</v>
      </c>
      <c r="B1788" s="385">
        <v>2503</v>
      </c>
      <c r="C1788" s="385" t="s">
        <v>1</v>
      </c>
      <c r="D1788" s="386" t="s">
        <v>2909</v>
      </c>
      <c r="E1788" s="387">
        <v>45056</v>
      </c>
      <c r="F1788" s="385" t="s">
        <v>38</v>
      </c>
      <c r="G1788" s="385">
        <v>662</v>
      </c>
      <c r="H1788" s="385">
        <v>10331.6</v>
      </c>
      <c r="I1788" s="389">
        <v>45098</v>
      </c>
      <c r="J1788" s="398">
        <v>5530</v>
      </c>
      <c r="K1788" s="386">
        <v>10479507401</v>
      </c>
      <c r="L1788" s="386" t="s">
        <v>3562</v>
      </c>
      <c r="M1788" s="216"/>
      <c r="N1788" s="386" t="s">
        <v>4131</v>
      </c>
      <c r="O1788" s="385" t="s">
        <v>68</v>
      </c>
      <c r="P1788" s="385">
        <v>6</v>
      </c>
      <c r="Q1788" s="385">
        <v>64</v>
      </c>
      <c r="R1788" s="420">
        <f t="shared" si="685"/>
        <v>384</v>
      </c>
      <c r="S1788" s="385" t="s">
        <v>1915</v>
      </c>
      <c r="T1788" s="385"/>
      <c r="U1788" s="419">
        <f t="shared" si="686"/>
        <v>384</v>
      </c>
      <c r="V1788" s="419"/>
      <c r="W1788" s="419"/>
      <c r="X1788" s="419"/>
      <c r="Y1788" s="419"/>
      <c r="Z1788" s="385"/>
      <c r="AA1788" s="385"/>
      <c r="AB1788" s="385"/>
      <c r="AC1788" s="385"/>
      <c r="AD1788" s="385"/>
      <c r="AE1788" s="385"/>
      <c r="AF1788" s="385"/>
      <c r="AG1788" s="385"/>
      <c r="AH1788" s="419"/>
      <c r="AI1788" s="420">
        <f t="shared" si="687"/>
        <v>384</v>
      </c>
      <c r="AJ1788" s="420"/>
      <c r="AK1788" s="385">
        <v>636</v>
      </c>
      <c r="AL1788" s="420">
        <f t="shared" si="688"/>
        <v>384</v>
      </c>
      <c r="AM1788" s="432">
        <v>18</v>
      </c>
      <c r="AN1788" s="607">
        <v>45078</v>
      </c>
    </row>
    <row r="1789" spans="1:40" ht="20.399999999999999">
      <c r="A1789" s="384">
        <v>157</v>
      </c>
      <c r="B1789" s="385">
        <v>2503</v>
      </c>
      <c r="C1789" s="385" t="s">
        <v>1</v>
      </c>
      <c r="D1789" s="386" t="s">
        <v>2909</v>
      </c>
      <c r="E1789" s="387">
        <v>45056</v>
      </c>
      <c r="F1789" s="385" t="s">
        <v>38</v>
      </c>
      <c r="G1789" s="385">
        <v>662</v>
      </c>
      <c r="H1789" s="385">
        <v>10331.6</v>
      </c>
      <c r="I1789" s="389">
        <v>45098</v>
      </c>
      <c r="J1789" s="398">
        <v>5530</v>
      </c>
      <c r="K1789" s="386">
        <v>10479507401</v>
      </c>
      <c r="L1789" s="386" t="s">
        <v>3562</v>
      </c>
      <c r="M1789" s="216"/>
      <c r="N1789" s="386" t="s">
        <v>4132</v>
      </c>
      <c r="O1789" s="385" t="s">
        <v>68</v>
      </c>
      <c r="P1789" s="385">
        <v>16</v>
      </c>
      <c r="Q1789" s="385">
        <v>14.4</v>
      </c>
      <c r="R1789" s="420">
        <f t="shared" si="685"/>
        <v>230.4</v>
      </c>
      <c r="S1789" s="385" t="s">
        <v>1915</v>
      </c>
      <c r="T1789" s="385"/>
      <c r="U1789" s="419">
        <f t="shared" si="686"/>
        <v>230.4</v>
      </c>
      <c r="V1789" s="419"/>
      <c r="W1789" s="419"/>
      <c r="X1789" s="419"/>
      <c r="Y1789" s="419"/>
      <c r="Z1789" s="385"/>
      <c r="AA1789" s="385"/>
      <c r="AB1789" s="385"/>
      <c r="AC1789" s="385"/>
      <c r="AD1789" s="385"/>
      <c r="AE1789" s="385"/>
      <c r="AF1789" s="385"/>
      <c r="AG1789" s="385"/>
      <c r="AH1789" s="419"/>
      <c r="AI1789" s="420">
        <f t="shared" si="687"/>
        <v>230.4</v>
      </c>
      <c r="AJ1789" s="420"/>
      <c r="AK1789" s="385">
        <v>636</v>
      </c>
      <c r="AL1789" s="420">
        <f t="shared" si="688"/>
        <v>230.4</v>
      </c>
      <c r="AM1789" s="432">
        <v>18</v>
      </c>
      <c r="AN1789" s="607">
        <v>45078</v>
      </c>
    </row>
    <row r="1790" spans="1:40" ht="40.799999999999997">
      <c r="A1790" s="384">
        <v>158</v>
      </c>
      <c r="B1790" s="385">
        <v>2503</v>
      </c>
      <c r="C1790" s="385" t="s">
        <v>1</v>
      </c>
      <c r="D1790" s="386" t="s">
        <v>2909</v>
      </c>
      <c r="E1790" s="387">
        <v>45056</v>
      </c>
      <c r="F1790" s="385" t="s">
        <v>38</v>
      </c>
      <c r="G1790" s="385">
        <v>662</v>
      </c>
      <c r="H1790" s="385">
        <v>10331.6</v>
      </c>
      <c r="I1790" s="389">
        <v>45098</v>
      </c>
      <c r="J1790" s="398">
        <v>5530</v>
      </c>
      <c r="K1790" s="386">
        <v>10479507401</v>
      </c>
      <c r="L1790" s="386" t="s">
        <v>3562</v>
      </c>
      <c r="M1790" s="216"/>
      <c r="N1790" s="386" t="s">
        <v>4133</v>
      </c>
      <c r="O1790" s="385" t="s">
        <v>68</v>
      </c>
      <c r="P1790" s="385">
        <v>2</v>
      </c>
      <c r="Q1790" s="385">
        <v>29</v>
      </c>
      <c r="R1790" s="420">
        <f t="shared" si="685"/>
        <v>58</v>
      </c>
      <c r="S1790" s="385" t="s">
        <v>1915</v>
      </c>
      <c r="T1790" s="385"/>
      <c r="U1790" s="419">
        <f t="shared" si="686"/>
        <v>58</v>
      </c>
      <c r="V1790" s="419"/>
      <c r="W1790" s="419"/>
      <c r="X1790" s="419"/>
      <c r="Y1790" s="419"/>
      <c r="Z1790" s="385"/>
      <c r="AA1790" s="385"/>
      <c r="AB1790" s="385"/>
      <c r="AC1790" s="385"/>
      <c r="AD1790" s="385"/>
      <c r="AE1790" s="385"/>
      <c r="AF1790" s="385"/>
      <c r="AG1790" s="385"/>
      <c r="AH1790" s="419"/>
      <c r="AI1790" s="420">
        <f t="shared" si="687"/>
        <v>58</v>
      </c>
      <c r="AJ1790" s="420"/>
      <c r="AK1790" s="385">
        <v>636</v>
      </c>
      <c r="AL1790" s="420">
        <f t="shared" si="688"/>
        <v>58</v>
      </c>
      <c r="AM1790" s="432">
        <v>18</v>
      </c>
      <c r="AN1790" s="607">
        <v>45078</v>
      </c>
    </row>
    <row r="1791" spans="1:40" ht="20.399999999999999">
      <c r="A1791" s="384">
        <v>159</v>
      </c>
      <c r="B1791" s="385">
        <v>2503</v>
      </c>
      <c r="C1791" s="385" t="s">
        <v>1</v>
      </c>
      <c r="D1791" s="386" t="s">
        <v>2909</v>
      </c>
      <c r="E1791" s="387">
        <v>45056</v>
      </c>
      <c r="F1791" s="385" t="s">
        <v>38</v>
      </c>
      <c r="G1791" s="385">
        <v>662</v>
      </c>
      <c r="H1791" s="385">
        <v>10331.6</v>
      </c>
      <c r="I1791" s="389">
        <v>45098</v>
      </c>
      <c r="J1791" s="398">
        <v>5530</v>
      </c>
      <c r="K1791" s="386">
        <v>10479507401</v>
      </c>
      <c r="L1791" s="386" t="s">
        <v>3562</v>
      </c>
      <c r="M1791" s="216"/>
      <c r="N1791" s="386" t="s">
        <v>4134</v>
      </c>
      <c r="O1791" s="385" t="s">
        <v>68</v>
      </c>
      <c r="P1791" s="385">
        <v>8</v>
      </c>
      <c r="Q1791" s="385">
        <v>11.2</v>
      </c>
      <c r="R1791" s="420">
        <f t="shared" si="685"/>
        <v>89.6</v>
      </c>
      <c r="S1791" s="385" t="s">
        <v>1915</v>
      </c>
      <c r="T1791" s="385"/>
      <c r="U1791" s="419">
        <f t="shared" si="686"/>
        <v>89.6</v>
      </c>
      <c r="V1791" s="419"/>
      <c r="W1791" s="419"/>
      <c r="X1791" s="419"/>
      <c r="Y1791" s="419"/>
      <c r="Z1791" s="385"/>
      <c r="AA1791" s="385"/>
      <c r="AB1791" s="385"/>
      <c r="AC1791" s="385"/>
      <c r="AD1791" s="385"/>
      <c r="AE1791" s="385"/>
      <c r="AF1791" s="385"/>
      <c r="AG1791" s="385"/>
      <c r="AH1791" s="419"/>
      <c r="AI1791" s="420">
        <f t="shared" si="687"/>
        <v>89.6</v>
      </c>
      <c r="AJ1791" s="420"/>
      <c r="AK1791" s="385">
        <v>636</v>
      </c>
      <c r="AL1791" s="420">
        <f t="shared" si="688"/>
        <v>89.6</v>
      </c>
      <c r="AM1791" s="432">
        <v>18</v>
      </c>
      <c r="AN1791" s="607">
        <v>45078</v>
      </c>
    </row>
    <row r="1792" spans="1:40" ht="20.399999999999999">
      <c r="A1792" s="384">
        <v>160</v>
      </c>
      <c r="B1792" s="385">
        <v>2503</v>
      </c>
      <c r="C1792" s="385" t="s">
        <v>1</v>
      </c>
      <c r="D1792" s="386" t="s">
        <v>2909</v>
      </c>
      <c r="E1792" s="387">
        <v>45056</v>
      </c>
      <c r="F1792" s="385" t="s">
        <v>38</v>
      </c>
      <c r="G1792" s="385">
        <v>662</v>
      </c>
      <c r="H1792" s="385">
        <v>10331.6</v>
      </c>
      <c r="I1792" s="389">
        <v>45098</v>
      </c>
      <c r="J1792" s="398">
        <v>5530</v>
      </c>
      <c r="K1792" s="386">
        <v>10479507401</v>
      </c>
      <c r="L1792" s="386" t="s">
        <v>3562</v>
      </c>
      <c r="M1792" s="216"/>
      <c r="N1792" s="386" t="s">
        <v>4135</v>
      </c>
      <c r="O1792" s="385" t="s">
        <v>68</v>
      </c>
      <c r="P1792" s="385">
        <v>30</v>
      </c>
      <c r="Q1792" s="385">
        <v>19.2</v>
      </c>
      <c r="R1792" s="420">
        <f t="shared" si="685"/>
        <v>576</v>
      </c>
      <c r="S1792" s="385" t="s">
        <v>1915</v>
      </c>
      <c r="T1792" s="385"/>
      <c r="U1792" s="419">
        <f t="shared" si="686"/>
        <v>576</v>
      </c>
      <c r="V1792" s="419"/>
      <c r="W1792" s="419"/>
      <c r="X1792" s="419"/>
      <c r="Y1792" s="419"/>
      <c r="Z1792" s="385"/>
      <c r="AA1792" s="385"/>
      <c r="AB1792" s="385"/>
      <c r="AC1792" s="385"/>
      <c r="AD1792" s="385"/>
      <c r="AE1792" s="385"/>
      <c r="AF1792" s="385"/>
      <c r="AG1792" s="385"/>
      <c r="AH1792" s="419"/>
      <c r="AI1792" s="420">
        <f t="shared" si="687"/>
        <v>576</v>
      </c>
      <c r="AJ1792" s="420"/>
      <c r="AK1792" s="385">
        <v>636</v>
      </c>
      <c r="AL1792" s="420">
        <f t="shared" si="688"/>
        <v>576</v>
      </c>
      <c r="AM1792" s="432">
        <v>18</v>
      </c>
      <c r="AN1792" s="607">
        <v>45078</v>
      </c>
    </row>
    <row r="1793" spans="1:40" ht="20.399999999999999">
      <c r="A1793" s="384">
        <v>161</v>
      </c>
      <c r="B1793" s="385">
        <v>2503</v>
      </c>
      <c r="C1793" s="385" t="s">
        <v>1</v>
      </c>
      <c r="D1793" s="386" t="s">
        <v>2909</v>
      </c>
      <c r="E1793" s="387">
        <v>45056</v>
      </c>
      <c r="F1793" s="385" t="s">
        <v>38</v>
      </c>
      <c r="G1793" s="385">
        <v>662</v>
      </c>
      <c r="H1793" s="385">
        <v>10331.6</v>
      </c>
      <c r="I1793" s="389">
        <v>45098</v>
      </c>
      <c r="J1793" s="398">
        <v>5530</v>
      </c>
      <c r="K1793" s="386">
        <v>10479507401</v>
      </c>
      <c r="L1793" s="386" t="s">
        <v>3562</v>
      </c>
      <c r="M1793" s="216"/>
      <c r="N1793" s="386" t="s">
        <v>4136</v>
      </c>
      <c r="O1793" s="385" t="s">
        <v>68</v>
      </c>
      <c r="P1793" s="385">
        <v>50</v>
      </c>
      <c r="Q1793" s="385">
        <v>3.2</v>
      </c>
      <c r="R1793" s="420">
        <f t="shared" si="685"/>
        <v>160</v>
      </c>
      <c r="S1793" s="385" t="s">
        <v>1915</v>
      </c>
      <c r="T1793" s="385"/>
      <c r="U1793" s="419">
        <f t="shared" si="686"/>
        <v>160</v>
      </c>
      <c r="V1793" s="419"/>
      <c r="W1793" s="419"/>
      <c r="X1793" s="419"/>
      <c r="Y1793" s="419"/>
      <c r="Z1793" s="385"/>
      <c r="AA1793" s="385"/>
      <c r="AB1793" s="385"/>
      <c r="AC1793" s="385"/>
      <c r="AD1793" s="385"/>
      <c r="AE1793" s="385"/>
      <c r="AF1793" s="385"/>
      <c r="AG1793" s="385"/>
      <c r="AH1793" s="419"/>
      <c r="AI1793" s="420">
        <f t="shared" si="687"/>
        <v>160</v>
      </c>
      <c r="AJ1793" s="420"/>
      <c r="AK1793" s="385">
        <v>636</v>
      </c>
      <c r="AL1793" s="420">
        <f t="shared" si="688"/>
        <v>160</v>
      </c>
      <c r="AM1793" s="432">
        <v>18</v>
      </c>
      <c r="AN1793" s="607">
        <v>45078</v>
      </c>
    </row>
    <row r="1794" spans="1:40" ht="20.399999999999999">
      <c r="A1794" s="384">
        <v>162</v>
      </c>
      <c r="B1794" s="385">
        <v>2503</v>
      </c>
      <c r="C1794" s="385" t="s">
        <v>1</v>
      </c>
      <c r="D1794" s="386" t="s">
        <v>2909</v>
      </c>
      <c r="E1794" s="387">
        <v>45056</v>
      </c>
      <c r="F1794" s="385" t="s">
        <v>38</v>
      </c>
      <c r="G1794" s="385">
        <v>662</v>
      </c>
      <c r="H1794" s="385">
        <v>10331.6</v>
      </c>
      <c r="I1794" s="389">
        <v>45098</v>
      </c>
      <c r="J1794" s="398">
        <v>5530</v>
      </c>
      <c r="K1794" s="386">
        <v>10479507401</v>
      </c>
      <c r="L1794" s="386" t="s">
        <v>3562</v>
      </c>
      <c r="M1794" s="216"/>
      <c r="N1794" s="386" t="s">
        <v>4137</v>
      </c>
      <c r="O1794" s="385" t="s">
        <v>68</v>
      </c>
      <c r="P1794" s="385">
        <v>44</v>
      </c>
      <c r="Q1794" s="385">
        <v>6.4</v>
      </c>
      <c r="R1794" s="420">
        <f t="shared" si="685"/>
        <v>281.60000000000002</v>
      </c>
      <c r="S1794" s="385" t="s">
        <v>1915</v>
      </c>
      <c r="T1794" s="385"/>
      <c r="U1794" s="419">
        <f t="shared" si="686"/>
        <v>281.60000000000002</v>
      </c>
      <c r="V1794" s="419"/>
      <c r="W1794" s="419"/>
      <c r="X1794" s="419"/>
      <c r="Y1794" s="419"/>
      <c r="Z1794" s="385"/>
      <c r="AA1794" s="385"/>
      <c r="AB1794" s="385"/>
      <c r="AC1794" s="385"/>
      <c r="AD1794" s="385"/>
      <c r="AE1794" s="385"/>
      <c r="AF1794" s="385"/>
      <c r="AG1794" s="385"/>
      <c r="AH1794" s="419"/>
      <c r="AI1794" s="420">
        <f t="shared" si="687"/>
        <v>281.60000000000002</v>
      </c>
      <c r="AJ1794" s="420"/>
      <c r="AK1794" s="385">
        <v>636</v>
      </c>
      <c r="AL1794" s="420">
        <f t="shared" si="688"/>
        <v>281.60000000000002</v>
      </c>
      <c r="AM1794" s="432">
        <v>18</v>
      </c>
      <c r="AN1794" s="607">
        <v>45078</v>
      </c>
    </row>
    <row r="1795" spans="1:40" ht="44.25" customHeight="1">
      <c r="A1795" s="384">
        <v>163</v>
      </c>
      <c r="B1795" s="385">
        <v>2503</v>
      </c>
      <c r="C1795" s="385" t="s">
        <v>1</v>
      </c>
      <c r="D1795" s="386" t="s">
        <v>2909</v>
      </c>
      <c r="E1795" s="387">
        <v>45056</v>
      </c>
      <c r="F1795" s="385" t="s">
        <v>38</v>
      </c>
      <c r="G1795" s="385">
        <v>662</v>
      </c>
      <c r="H1795" s="385">
        <v>10331.6</v>
      </c>
      <c r="I1795" s="389">
        <v>45098</v>
      </c>
      <c r="J1795" s="398">
        <v>5530</v>
      </c>
      <c r="K1795" s="386">
        <v>10479507401</v>
      </c>
      <c r="L1795" s="386" t="s">
        <v>3562</v>
      </c>
      <c r="M1795" s="216"/>
      <c r="N1795" s="386" t="s">
        <v>4138</v>
      </c>
      <c r="O1795" s="385" t="s">
        <v>68</v>
      </c>
      <c r="P1795" s="385">
        <v>30</v>
      </c>
      <c r="Q1795" s="385">
        <v>62</v>
      </c>
      <c r="R1795" s="420">
        <f t="shared" si="685"/>
        <v>1860</v>
      </c>
      <c r="S1795" s="385" t="s">
        <v>1915</v>
      </c>
      <c r="T1795" s="385"/>
      <c r="U1795" s="419">
        <f t="shared" si="686"/>
        <v>1860</v>
      </c>
      <c r="V1795" s="419"/>
      <c r="W1795" s="419"/>
      <c r="X1795" s="419"/>
      <c r="Y1795" s="419"/>
      <c r="Z1795" s="385"/>
      <c r="AA1795" s="385"/>
      <c r="AB1795" s="385"/>
      <c r="AC1795" s="385"/>
      <c r="AD1795" s="385"/>
      <c r="AE1795" s="385"/>
      <c r="AF1795" s="385"/>
      <c r="AG1795" s="385"/>
      <c r="AH1795" s="419"/>
      <c r="AI1795" s="420">
        <f t="shared" si="687"/>
        <v>1860</v>
      </c>
      <c r="AJ1795" s="420"/>
      <c r="AK1795" s="385">
        <v>636</v>
      </c>
      <c r="AL1795" s="420">
        <f t="shared" si="688"/>
        <v>1860</v>
      </c>
      <c r="AM1795" s="432">
        <v>18</v>
      </c>
      <c r="AN1795" s="607">
        <v>45078</v>
      </c>
    </row>
    <row r="1796" spans="1:40" ht="20.399999999999999">
      <c r="A1796" s="384">
        <v>164</v>
      </c>
      <c r="B1796" s="385">
        <v>2503</v>
      </c>
      <c r="C1796" s="385" t="s">
        <v>1</v>
      </c>
      <c r="D1796" s="386" t="s">
        <v>2909</v>
      </c>
      <c r="E1796" s="387">
        <v>45056</v>
      </c>
      <c r="F1796" s="385" t="s">
        <v>38</v>
      </c>
      <c r="G1796" s="385">
        <v>662</v>
      </c>
      <c r="H1796" s="385">
        <v>10331.6</v>
      </c>
      <c r="I1796" s="389">
        <v>45098</v>
      </c>
      <c r="J1796" s="398">
        <v>5530</v>
      </c>
      <c r="K1796" s="386">
        <v>10479507401</v>
      </c>
      <c r="L1796" s="386" t="s">
        <v>3562</v>
      </c>
      <c r="M1796" s="216"/>
      <c r="N1796" s="386" t="s">
        <v>4139</v>
      </c>
      <c r="O1796" s="385" t="s">
        <v>68</v>
      </c>
      <c r="P1796" s="385">
        <v>140</v>
      </c>
      <c r="Q1796" s="385">
        <v>3</v>
      </c>
      <c r="R1796" s="420">
        <f t="shared" si="685"/>
        <v>420</v>
      </c>
      <c r="S1796" s="385" t="s">
        <v>1915</v>
      </c>
      <c r="T1796" s="385"/>
      <c r="U1796" s="419">
        <f t="shared" si="686"/>
        <v>420</v>
      </c>
      <c r="V1796" s="419"/>
      <c r="W1796" s="419"/>
      <c r="X1796" s="419"/>
      <c r="Y1796" s="419"/>
      <c r="Z1796" s="385"/>
      <c r="AA1796" s="385"/>
      <c r="AB1796" s="385"/>
      <c r="AC1796" s="385"/>
      <c r="AD1796" s="385"/>
      <c r="AE1796" s="385"/>
      <c r="AF1796" s="385"/>
      <c r="AG1796" s="385"/>
      <c r="AH1796" s="419"/>
      <c r="AI1796" s="420">
        <f t="shared" si="687"/>
        <v>420</v>
      </c>
      <c r="AJ1796" s="420"/>
      <c r="AK1796" s="385">
        <v>636</v>
      </c>
      <c r="AL1796" s="420">
        <f t="shared" si="688"/>
        <v>420</v>
      </c>
      <c r="AM1796" s="432">
        <v>18</v>
      </c>
      <c r="AN1796" s="607">
        <v>45078</v>
      </c>
    </row>
    <row r="1797" spans="1:40" ht="40.799999999999997">
      <c r="A1797" s="384">
        <v>165</v>
      </c>
      <c r="B1797" s="385">
        <v>2503</v>
      </c>
      <c r="C1797" s="385" t="s">
        <v>1</v>
      </c>
      <c r="D1797" s="386" t="s">
        <v>2909</v>
      </c>
      <c r="E1797" s="387">
        <v>45056</v>
      </c>
      <c r="F1797" s="385" t="s">
        <v>38</v>
      </c>
      <c r="G1797" s="385">
        <v>662</v>
      </c>
      <c r="H1797" s="385">
        <v>10331.6</v>
      </c>
      <c r="I1797" s="389">
        <v>45098</v>
      </c>
      <c r="J1797" s="398">
        <v>5530</v>
      </c>
      <c r="K1797" s="386">
        <v>10479507401</v>
      </c>
      <c r="L1797" s="386" t="s">
        <v>3562</v>
      </c>
      <c r="M1797" s="216"/>
      <c r="N1797" s="386" t="s">
        <v>4140</v>
      </c>
      <c r="O1797" s="385" t="s">
        <v>68</v>
      </c>
      <c r="P1797" s="385">
        <v>15</v>
      </c>
      <c r="Q1797" s="385">
        <v>7.7</v>
      </c>
      <c r="R1797" s="420">
        <f t="shared" si="685"/>
        <v>115.5</v>
      </c>
      <c r="S1797" s="385" t="s">
        <v>1915</v>
      </c>
      <c r="T1797" s="385"/>
      <c r="U1797" s="419">
        <f t="shared" si="686"/>
        <v>115.5</v>
      </c>
      <c r="V1797" s="419"/>
      <c r="W1797" s="419"/>
      <c r="X1797" s="419"/>
      <c r="Y1797" s="419"/>
      <c r="Z1797" s="385"/>
      <c r="AA1797" s="385"/>
      <c r="AB1797" s="385"/>
      <c r="AC1797" s="385"/>
      <c r="AD1797" s="385"/>
      <c r="AE1797" s="385"/>
      <c r="AF1797" s="385"/>
      <c r="AG1797" s="385"/>
      <c r="AH1797" s="419"/>
      <c r="AI1797" s="420">
        <f t="shared" si="687"/>
        <v>115.5</v>
      </c>
      <c r="AJ1797" s="420"/>
      <c r="AK1797" s="385">
        <v>636</v>
      </c>
      <c r="AL1797" s="420">
        <f t="shared" si="688"/>
        <v>115.5</v>
      </c>
      <c r="AM1797" s="432">
        <v>18</v>
      </c>
      <c r="AN1797" s="607">
        <v>45078</v>
      </c>
    </row>
    <row r="1798" spans="1:40" ht="40.799999999999997">
      <c r="A1798" s="384">
        <v>166</v>
      </c>
      <c r="B1798" s="385">
        <v>2503</v>
      </c>
      <c r="C1798" s="385" t="s">
        <v>1</v>
      </c>
      <c r="D1798" s="386" t="s">
        <v>2909</v>
      </c>
      <c r="E1798" s="387">
        <v>45056</v>
      </c>
      <c r="F1798" s="385" t="s">
        <v>38</v>
      </c>
      <c r="G1798" s="385">
        <v>662</v>
      </c>
      <c r="H1798" s="385">
        <v>10331.6</v>
      </c>
      <c r="I1798" s="389">
        <v>45098</v>
      </c>
      <c r="J1798" s="398">
        <v>5530</v>
      </c>
      <c r="K1798" s="386">
        <v>10479507401</v>
      </c>
      <c r="L1798" s="386" t="s">
        <v>3562</v>
      </c>
      <c r="M1798" s="216"/>
      <c r="N1798" s="386" t="s">
        <v>4141</v>
      </c>
      <c r="O1798" s="385" t="s">
        <v>68</v>
      </c>
      <c r="P1798" s="385">
        <v>35</v>
      </c>
      <c r="Q1798" s="385">
        <v>7.2</v>
      </c>
      <c r="R1798" s="420">
        <f t="shared" si="685"/>
        <v>252</v>
      </c>
      <c r="S1798" s="385" t="s">
        <v>1915</v>
      </c>
      <c r="T1798" s="385"/>
      <c r="U1798" s="419">
        <f t="shared" si="686"/>
        <v>252</v>
      </c>
      <c r="V1798" s="419"/>
      <c r="W1798" s="419"/>
      <c r="X1798" s="419"/>
      <c r="Y1798" s="419"/>
      <c r="Z1798" s="385"/>
      <c r="AA1798" s="385"/>
      <c r="AB1798" s="385"/>
      <c r="AC1798" s="385"/>
      <c r="AD1798" s="385"/>
      <c r="AE1798" s="385"/>
      <c r="AF1798" s="385"/>
      <c r="AG1798" s="385"/>
      <c r="AH1798" s="419"/>
      <c r="AI1798" s="420">
        <f t="shared" si="687"/>
        <v>252</v>
      </c>
      <c r="AJ1798" s="420"/>
      <c r="AK1798" s="385">
        <v>636</v>
      </c>
      <c r="AL1798" s="420">
        <f t="shared" si="688"/>
        <v>252</v>
      </c>
      <c r="AM1798" s="432">
        <v>18</v>
      </c>
      <c r="AN1798" s="607">
        <v>45078</v>
      </c>
    </row>
    <row r="1799" spans="1:40" ht="40.799999999999997">
      <c r="A1799" s="384">
        <v>167</v>
      </c>
      <c r="B1799" s="385">
        <v>2503</v>
      </c>
      <c r="C1799" s="385" t="s">
        <v>1</v>
      </c>
      <c r="D1799" s="386" t="s">
        <v>2909</v>
      </c>
      <c r="E1799" s="387">
        <v>45056</v>
      </c>
      <c r="F1799" s="385" t="s">
        <v>38</v>
      </c>
      <c r="G1799" s="385">
        <v>662</v>
      </c>
      <c r="H1799" s="385">
        <v>10331.6</v>
      </c>
      <c r="I1799" s="389">
        <v>45098</v>
      </c>
      <c r="J1799" s="398">
        <v>5530</v>
      </c>
      <c r="K1799" s="386">
        <v>10479507401</v>
      </c>
      <c r="L1799" s="386" t="s">
        <v>3562</v>
      </c>
      <c r="M1799" s="216"/>
      <c r="N1799" s="386" t="s">
        <v>4142</v>
      </c>
      <c r="O1799" s="385" t="s">
        <v>68</v>
      </c>
      <c r="P1799" s="385">
        <v>60</v>
      </c>
      <c r="Q1799" s="385">
        <v>7</v>
      </c>
      <c r="R1799" s="420">
        <f t="shared" si="685"/>
        <v>420</v>
      </c>
      <c r="S1799" s="385" t="s">
        <v>1915</v>
      </c>
      <c r="T1799" s="385"/>
      <c r="U1799" s="419">
        <f t="shared" si="686"/>
        <v>420</v>
      </c>
      <c r="V1799" s="419"/>
      <c r="W1799" s="419"/>
      <c r="X1799" s="419"/>
      <c r="Y1799" s="419"/>
      <c r="Z1799" s="385"/>
      <c r="AA1799" s="385"/>
      <c r="AB1799" s="385"/>
      <c r="AC1799" s="385"/>
      <c r="AD1799" s="385"/>
      <c r="AE1799" s="385"/>
      <c r="AF1799" s="385"/>
      <c r="AG1799" s="385"/>
      <c r="AH1799" s="419"/>
      <c r="AI1799" s="420">
        <f t="shared" si="687"/>
        <v>420</v>
      </c>
      <c r="AJ1799" s="420"/>
      <c r="AK1799" s="385">
        <v>636</v>
      </c>
      <c r="AL1799" s="420">
        <f t="shared" si="688"/>
        <v>420</v>
      </c>
      <c r="AM1799" s="432">
        <v>18</v>
      </c>
      <c r="AN1799" s="607">
        <v>45078</v>
      </c>
    </row>
    <row r="1800" spans="1:40" ht="40.799999999999997">
      <c r="A1800" s="384">
        <v>168</v>
      </c>
      <c r="B1800" s="385">
        <v>2503</v>
      </c>
      <c r="C1800" s="385" t="s">
        <v>1</v>
      </c>
      <c r="D1800" s="386" t="s">
        <v>2909</v>
      </c>
      <c r="E1800" s="387">
        <v>45056</v>
      </c>
      <c r="F1800" s="385" t="s">
        <v>38</v>
      </c>
      <c r="G1800" s="385">
        <v>662</v>
      </c>
      <c r="H1800" s="385">
        <v>10331.6</v>
      </c>
      <c r="I1800" s="389">
        <v>45098</v>
      </c>
      <c r="J1800" s="398">
        <v>5530</v>
      </c>
      <c r="K1800" s="386">
        <v>10479507401</v>
      </c>
      <c r="L1800" s="386" t="s">
        <v>3562</v>
      </c>
      <c r="M1800" s="216"/>
      <c r="N1800" s="386" t="s">
        <v>4143</v>
      </c>
      <c r="O1800" s="385" t="s">
        <v>68</v>
      </c>
      <c r="P1800" s="385">
        <v>50</v>
      </c>
      <c r="Q1800" s="385">
        <v>4</v>
      </c>
      <c r="R1800" s="420">
        <f t="shared" si="685"/>
        <v>200</v>
      </c>
      <c r="S1800" s="385" t="s">
        <v>1915</v>
      </c>
      <c r="T1800" s="385"/>
      <c r="U1800" s="419">
        <f t="shared" si="686"/>
        <v>200</v>
      </c>
      <c r="V1800" s="419"/>
      <c r="W1800" s="419"/>
      <c r="X1800" s="419"/>
      <c r="Y1800" s="419"/>
      <c r="Z1800" s="385"/>
      <c r="AA1800" s="385"/>
      <c r="AB1800" s="385"/>
      <c r="AC1800" s="385"/>
      <c r="AD1800" s="385"/>
      <c r="AE1800" s="385"/>
      <c r="AF1800" s="385"/>
      <c r="AG1800" s="385"/>
      <c r="AH1800" s="419"/>
      <c r="AI1800" s="420">
        <f t="shared" si="687"/>
        <v>200</v>
      </c>
      <c r="AJ1800" s="420"/>
      <c r="AK1800" s="385">
        <v>636</v>
      </c>
      <c r="AL1800" s="420">
        <f t="shared" si="688"/>
        <v>200</v>
      </c>
      <c r="AM1800" s="432">
        <v>18</v>
      </c>
      <c r="AN1800" s="607">
        <v>45078</v>
      </c>
    </row>
    <row r="1801" spans="1:40" ht="40.799999999999997">
      <c r="A1801" s="384">
        <v>169</v>
      </c>
      <c r="B1801" s="385">
        <v>2503</v>
      </c>
      <c r="C1801" s="385" t="s">
        <v>1</v>
      </c>
      <c r="D1801" s="386" t="s">
        <v>2909</v>
      </c>
      <c r="E1801" s="387">
        <v>45056</v>
      </c>
      <c r="F1801" s="385" t="s">
        <v>38</v>
      </c>
      <c r="G1801" s="385">
        <v>662</v>
      </c>
      <c r="H1801" s="385">
        <v>10331.6</v>
      </c>
      <c r="I1801" s="389">
        <v>45098</v>
      </c>
      <c r="J1801" s="398">
        <v>5530</v>
      </c>
      <c r="K1801" s="386">
        <v>10479507401</v>
      </c>
      <c r="L1801" s="386" t="s">
        <v>3562</v>
      </c>
      <c r="M1801" s="216"/>
      <c r="N1801" s="386" t="s">
        <v>4144</v>
      </c>
      <c r="O1801" s="385" t="s">
        <v>68</v>
      </c>
      <c r="P1801" s="385">
        <v>75</v>
      </c>
      <c r="Q1801" s="385">
        <v>4</v>
      </c>
      <c r="R1801" s="420">
        <f t="shared" si="685"/>
        <v>300</v>
      </c>
      <c r="S1801" s="385" t="s">
        <v>1915</v>
      </c>
      <c r="T1801" s="385"/>
      <c r="U1801" s="419">
        <f t="shared" si="686"/>
        <v>300</v>
      </c>
      <c r="V1801" s="419"/>
      <c r="W1801" s="419"/>
      <c r="X1801" s="419"/>
      <c r="Y1801" s="419"/>
      <c r="Z1801" s="385"/>
      <c r="AA1801" s="385"/>
      <c r="AB1801" s="385"/>
      <c r="AC1801" s="385"/>
      <c r="AD1801" s="385"/>
      <c r="AE1801" s="385"/>
      <c r="AF1801" s="385"/>
      <c r="AG1801" s="385"/>
      <c r="AH1801" s="419"/>
      <c r="AI1801" s="420">
        <f t="shared" si="687"/>
        <v>300</v>
      </c>
      <c r="AJ1801" s="420"/>
      <c r="AK1801" s="385">
        <v>636</v>
      </c>
      <c r="AL1801" s="420">
        <f t="shared" si="688"/>
        <v>300</v>
      </c>
      <c r="AM1801" s="432">
        <v>18</v>
      </c>
      <c r="AN1801" s="607">
        <v>45078</v>
      </c>
    </row>
    <row r="1802" spans="1:40" ht="20.399999999999999">
      <c r="A1802" s="384">
        <v>170</v>
      </c>
      <c r="B1802" s="385">
        <v>2503</v>
      </c>
      <c r="C1802" s="385" t="s">
        <v>1</v>
      </c>
      <c r="D1802" s="386" t="s">
        <v>2909</v>
      </c>
      <c r="E1802" s="387">
        <v>45056</v>
      </c>
      <c r="F1802" s="385" t="s">
        <v>38</v>
      </c>
      <c r="G1802" s="385">
        <v>662</v>
      </c>
      <c r="H1802" s="385">
        <v>10331.6</v>
      </c>
      <c r="I1802" s="389">
        <v>45098</v>
      </c>
      <c r="J1802" s="398">
        <v>5530</v>
      </c>
      <c r="K1802" s="386">
        <v>10479507401</v>
      </c>
      <c r="L1802" s="386" t="s">
        <v>3562</v>
      </c>
      <c r="M1802" s="216"/>
      <c r="N1802" s="386" t="s">
        <v>4145</v>
      </c>
      <c r="O1802" s="385" t="s">
        <v>68</v>
      </c>
      <c r="P1802" s="385">
        <v>40</v>
      </c>
      <c r="Q1802" s="385">
        <v>8</v>
      </c>
      <c r="R1802" s="420">
        <f t="shared" si="685"/>
        <v>320</v>
      </c>
      <c r="S1802" s="385" t="s">
        <v>1915</v>
      </c>
      <c r="T1802" s="385"/>
      <c r="U1802" s="419">
        <f t="shared" si="686"/>
        <v>320</v>
      </c>
      <c r="V1802" s="419"/>
      <c r="W1802" s="419"/>
      <c r="X1802" s="419"/>
      <c r="Y1802" s="419"/>
      <c r="Z1802" s="385"/>
      <c r="AA1802" s="385"/>
      <c r="AB1802" s="385"/>
      <c r="AC1802" s="385"/>
      <c r="AD1802" s="385"/>
      <c r="AE1802" s="385"/>
      <c r="AF1802" s="385"/>
      <c r="AG1802" s="385"/>
      <c r="AH1802" s="419"/>
      <c r="AI1802" s="420">
        <f t="shared" si="687"/>
        <v>320</v>
      </c>
      <c r="AJ1802" s="420"/>
      <c r="AK1802" s="385">
        <v>636</v>
      </c>
      <c r="AL1802" s="420">
        <f t="shared" si="688"/>
        <v>320</v>
      </c>
      <c r="AM1802" s="432">
        <v>18</v>
      </c>
      <c r="AN1802" s="607">
        <v>45078</v>
      </c>
    </row>
    <row r="1803" spans="1:40" ht="20.399999999999999">
      <c r="A1803" s="384">
        <v>171</v>
      </c>
      <c r="B1803" s="385">
        <v>2503</v>
      </c>
      <c r="C1803" s="385" t="s">
        <v>1</v>
      </c>
      <c r="D1803" s="386" t="s">
        <v>2909</v>
      </c>
      <c r="E1803" s="387">
        <v>45056</v>
      </c>
      <c r="F1803" s="385" t="s">
        <v>38</v>
      </c>
      <c r="G1803" s="385">
        <v>662</v>
      </c>
      <c r="H1803" s="385">
        <v>10331.6</v>
      </c>
      <c r="I1803" s="389">
        <v>45098</v>
      </c>
      <c r="J1803" s="398">
        <v>5530</v>
      </c>
      <c r="K1803" s="386">
        <v>10479507401</v>
      </c>
      <c r="L1803" s="386" t="s">
        <v>3562</v>
      </c>
      <c r="M1803" s="216"/>
      <c r="N1803" s="386" t="s">
        <v>4146</v>
      </c>
      <c r="O1803" s="385" t="s">
        <v>68</v>
      </c>
      <c r="P1803" s="385">
        <v>45</v>
      </c>
      <c r="Q1803" s="385">
        <v>18</v>
      </c>
      <c r="R1803" s="420">
        <f t="shared" si="685"/>
        <v>810</v>
      </c>
      <c r="S1803" s="385" t="s">
        <v>1915</v>
      </c>
      <c r="T1803" s="385"/>
      <c r="U1803" s="419">
        <f t="shared" si="686"/>
        <v>810</v>
      </c>
      <c r="V1803" s="419"/>
      <c r="W1803" s="419"/>
      <c r="X1803" s="419"/>
      <c r="Y1803" s="419"/>
      <c r="Z1803" s="385"/>
      <c r="AA1803" s="385"/>
      <c r="AB1803" s="385"/>
      <c r="AC1803" s="385"/>
      <c r="AD1803" s="385"/>
      <c r="AE1803" s="385"/>
      <c r="AF1803" s="385"/>
      <c r="AG1803" s="385"/>
      <c r="AH1803" s="419"/>
      <c r="AI1803" s="420">
        <f t="shared" si="687"/>
        <v>810</v>
      </c>
      <c r="AJ1803" s="420"/>
      <c r="AK1803" s="385">
        <v>636</v>
      </c>
      <c r="AL1803" s="420">
        <f t="shared" si="688"/>
        <v>810</v>
      </c>
      <c r="AM1803" s="432">
        <v>18</v>
      </c>
      <c r="AN1803" s="607">
        <v>45078</v>
      </c>
    </row>
    <row r="1804" spans="1:40" ht="20.399999999999999">
      <c r="A1804" s="384">
        <v>172</v>
      </c>
      <c r="B1804" s="385">
        <v>2503</v>
      </c>
      <c r="C1804" s="385" t="s">
        <v>1</v>
      </c>
      <c r="D1804" s="386" t="s">
        <v>2909</v>
      </c>
      <c r="E1804" s="387">
        <v>45056</v>
      </c>
      <c r="F1804" s="385" t="s">
        <v>38</v>
      </c>
      <c r="G1804" s="385">
        <v>662</v>
      </c>
      <c r="H1804" s="385">
        <v>10331.6</v>
      </c>
      <c r="I1804" s="389">
        <v>45098</v>
      </c>
      <c r="J1804" s="398">
        <v>5530</v>
      </c>
      <c r="K1804" s="386">
        <v>10479507401</v>
      </c>
      <c r="L1804" s="386" t="s">
        <v>3562</v>
      </c>
      <c r="M1804" s="216"/>
      <c r="N1804" s="386" t="s">
        <v>4147</v>
      </c>
      <c r="O1804" s="385" t="s">
        <v>68</v>
      </c>
      <c r="P1804" s="385">
        <v>10</v>
      </c>
      <c r="Q1804" s="385">
        <v>13.6</v>
      </c>
      <c r="R1804" s="629">
        <f t="shared" si="685"/>
        <v>136</v>
      </c>
      <c r="S1804" s="385" t="s">
        <v>1915</v>
      </c>
      <c r="T1804" s="385"/>
      <c r="U1804" s="419">
        <f t="shared" si="686"/>
        <v>136</v>
      </c>
      <c r="V1804" s="419"/>
      <c r="W1804" s="419"/>
      <c r="X1804" s="419"/>
      <c r="Y1804" s="419"/>
      <c r="Z1804" s="385"/>
      <c r="AA1804" s="385"/>
      <c r="AB1804" s="385"/>
      <c r="AC1804" s="385"/>
      <c r="AD1804" s="385"/>
      <c r="AE1804" s="385"/>
      <c r="AF1804" s="385"/>
      <c r="AG1804" s="385"/>
      <c r="AH1804" s="419"/>
      <c r="AI1804" s="420">
        <f t="shared" si="687"/>
        <v>136</v>
      </c>
      <c r="AJ1804" s="420"/>
      <c r="AK1804" s="385">
        <v>636</v>
      </c>
      <c r="AL1804" s="420">
        <f t="shared" si="688"/>
        <v>136</v>
      </c>
      <c r="AM1804" s="432">
        <v>18</v>
      </c>
      <c r="AN1804" s="607">
        <v>45078</v>
      </c>
    </row>
    <row r="1805" spans="1:40" ht="20.399999999999999">
      <c r="A1805" s="384">
        <v>173</v>
      </c>
      <c r="B1805" s="385">
        <v>2503</v>
      </c>
      <c r="C1805" s="385" t="s">
        <v>1</v>
      </c>
      <c r="D1805" s="386" t="s">
        <v>2909</v>
      </c>
      <c r="E1805" s="387">
        <v>45056</v>
      </c>
      <c r="F1805" s="385" t="s">
        <v>38</v>
      </c>
      <c r="G1805" s="385">
        <v>662</v>
      </c>
      <c r="H1805" s="385">
        <v>10331.6</v>
      </c>
      <c r="I1805" s="389">
        <v>45098</v>
      </c>
      <c r="J1805" s="398">
        <v>5530</v>
      </c>
      <c r="K1805" s="386">
        <v>10479507401</v>
      </c>
      <c r="L1805" s="386" t="s">
        <v>3562</v>
      </c>
      <c r="M1805" s="216"/>
      <c r="N1805" s="386" t="s">
        <v>4148</v>
      </c>
      <c r="O1805" s="385" t="s">
        <v>68</v>
      </c>
      <c r="P1805" s="385">
        <v>135</v>
      </c>
      <c r="Q1805" s="385">
        <v>16</v>
      </c>
      <c r="R1805" s="629">
        <f t="shared" si="685"/>
        <v>2160</v>
      </c>
      <c r="S1805" s="385" t="s">
        <v>1915</v>
      </c>
      <c r="T1805" s="385"/>
      <c r="U1805" s="419">
        <f t="shared" si="686"/>
        <v>2160</v>
      </c>
      <c r="V1805" s="419"/>
      <c r="W1805" s="419"/>
      <c r="X1805" s="419"/>
      <c r="Y1805" s="419"/>
      <c r="Z1805" s="385"/>
      <c r="AA1805" s="385"/>
      <c r="AB1805" s="385"/>
      <c r="AC1805" s="385"/>
      <c r="AD1805" s="385"/>
      <c r="AE1805" s="385"/>
      <c r="AF1805" s="385"/>
      <c r="AG1805" s="385"/>
      <c r="AH1805" s="419"/>
      <c r="AI1805" s="420">
        <f t="shared" si="687"/>
        <v>2160</v>
      </c>
      <c r="AJ1805" s="420"/>
      <c r="AK1805" s="385">
        <v>636</v>
      </c>
      <c r="AL1805" s="420">
        <f t="shared" si="688"/>
        <v>2160</v>
      </c>
      <c r="AM1805" s="432">
        <v>18</v>
      </c>
      <c r="AN1805" s="607">
        <v>45078</v>
      </c>
    </row>
    <row r="1806" spans="1:40" ht="20.399999999999999">
      <c r="A1806" s="384">
        <v>174</v>
      </c>
      <c r="B1806" s="385">
        <v>2503</v>
      </c>
      <c r="C1806" s="385" t="s">
        <v>1</v>
      </c>
      <c r="D1806" s="386" t="s">
        <v>2909</v>
      </c>
      <c r="E1806" s="387">
        <v>45056</v>
      </c>
      <c r="F1806" s="385" t="s">
        <v>38</v>
      </c>
      <c r="G1806" s="385">
        <v>662</v>
      </c>
      <c r="H1806" s="385">
        <v>10331.6</v>
      </c>
      <c r="I1806" s="389">
        <v>45098</v>
      </c>
      <c r="J1806" s="398">
        <v>5530</v>
      </c>
      <c r="K1806" s="386">
        <v>10479507401</v>
      </c>
      <c r="L1806" s="386" t="s">
        <v>3562</v>
      </c>
      <c r="M1806" s="216"/>
      <c r="N1806" s="386" t="s">
        <v>4149</v>
      </c>
      <c r="O1806" s="385" t="s">
        <v>68</v>
      </c>
      <c r="P1806" s="385">
        <v>150</v>
      </c>
      <c r="Q1806" s="385">
        <v>2.8</v>
      </c>
      <c r="R1806" s="629">
        <f t="shared" si="685"/>
        <v>420</v>
      </c>
      <c r="S1806" s="385" t="s">
        <v>1915</v>
      </c>
      <c r="T1806" s="385"/>
      <c r="U1806" s="419">
        <f t="shared" si="686"/>
        <v>420</v>
      </c>
      <c r="V1806" s="419"/>
      <c r="W1806" s="419"/>
      <c r="X1806" s="419"/>
      <c r="Y1806" s="419"/>
      <c r="Z1806" s="385"/>
      <c r="AA1806" s="385"/>
      <c r="AB1806" s="385"/>
      <c r="AC1806" s="385"/>
      <c r="AD1806" s="385"/>
      <c r="AE1806" s="385"/>
      <c r="AF1806" s="385"/>
      <c r="AG1806" s="385"/>
      <c r="AH1806" s="419"/>
      <c r="AI1806" s="420">
        <f t="shared" si="687"/>
        <v>420</v>
      </c>
      <c r="AJ1806" s="420"/>
      <c r="AK1806" s="385">
        <v>636</v>
      </c>
      <c r="AL1806" s="420">
        <f t="shared" si="688"/>
        <v>420</v>
      </c>
      <c r="AM1806" s="432">
        <v>18</v>
      </c>
      <c r="AN1806" s="607">
        <v>45078</v>
      </c>
    </row>
    <row r="1807" spans="1:40" ht="20.399999999999999">
      <c r="A1807" s="384">
        <v>175</v>
      </c>
      <c r="B1807" s="385">
        <v>2503</v>
      </c>
      <c r="C1807" s="385" t="s">
        <v>1</v>
      </c>
      <c r="D1807" s="386" t="s">
        <v>2909</v>
      </c>
      <c r="E1807" s="387">
        <v>45056</v>
      </c>
      <c r="F1807" s="385" t="s">
        <v>38</v>
      </c>
      <c r="G1807" s="385">
        <v>662</v>
      </c>
      <c r="H1807" s="385">
        <v>10331.6</v>
      </c>
      <c r="I1807" s="389">
        <v>45098</v>
      </c>
      <c r="J1807" s="398">
        <v>5530</v>
      </c>
      <c r="K1807" s="386">
        <v>10479507401</v>
      </c>
      <c r="L1807" s="386" t="s">
        <v>3562</v>
      </c>
      <c r="M1807" s="216"/>
      <c r="N1807" s="386" t="s">
        <v>4150</v>
      </c>
      <c r="O1807" s="385" t="s">
        <v>68</v>
      </c>
      <c r="P1807" s="385">
        <v>75</v>
      </c>
      <c r="Q1807" s="385">
        <v>3.78</v>
      </c>
      <c r="R1807" s="629">
        <f t="shared" si="685"/>
        <v>283.5</v>
      </c>
      <c r="S1807" s="385" t="s">
        <v>1915</v>
      </c>
      <c r="T1807" s="385"/>
      <c r="U1807" s="419">
        <f t="shared" si="686"/>
        <v>283.5</v>
      </c>
      <c r="V1807" s="419"/>
      <c r="W1807" s="419"/>
      <c r="X1807" s="419"/>
      <c r="Y1807" s="419"/>
      <c r="Z1807" s="385"/>
      <c r="AA1807" s="385"/>
      <c r="AB1807" s="385"/>
      <c r="AC1807" s="385"/>
      <c r="AD1807" s="385"/>
      <c r="AE1807" s="385"/>
      <c r="AF1807" s="385"/>
      <c r="AG1807" s="385"/>
      <c r="AH1807" s="419"/>
      <c r="AI1807" s="420">
        <f t="shared" si="687"/>
        <v>283.5</v>
      </c>
      <c r="AJ1807" s="420"/>
      <c r="AK1807" s="385">
        <v>636</v>
      </c>
      <c r="AL1807" s="420">
        <f t="shared" si="688"/>
        <v>283.5</v>
      </c>
      <c r="AM1807" s="432">
        <v>18</v>
      </c>
      <c r="AN1807" s="607">
        <v>45078</v>
      </c>
    </row>
    <row r="1808" spans="1:40" ht="40.799999999999997">
      <c r="A1808" s="384">
        <v>176</v>
      </c>
      <c r="B1808" s="385">
        <v>2503</v>
      </c>
      <c r="C1808" s="385" t="s">
        <v>1</v>
      </c>
      <c r="D1808" s="386" t="s">
        <v>2909</v>
      </c>
      <c r="E1808" s="387">
        <v>45056</v>
      </c>
      <c r="F1808" s="385" t="s">
        <v>38</v>
      </c>
      <c r="G1808" s="385">
        <v>662</v>
      </c>
      <c r="H1808" s="385">
        <v>10331.6</v>
      </c>
      <c r="I1808" s="389">
        <v>45098</v>
      </c>
      <c r="J1808" s="398">
        <v>5530</v>
      </c>
      <c r="K1808" s="386">
        <v>10479507401</v>
      </c>
      <c r="L1808" s="386" t="s">
        <v>3562</v>
      </c>
      <c r="M1808" s="216"/>
      <c r="N1808" s="386" t="s">
        <v>4151</v>
      </c>
      <c r="O1808" s="385" t="s">
        <v>68</v>
      </c>
      <c r="P1808" s="385">
        <v>20</v>
      </c>
      <c r="Q1808" s="385">
        <v>48</v>
      </c>
      <c r="R1808" s="629">
        <f t="shared" si="685"/>
        <v>960</v>
      </c>
      <c r="S1808" s="385" t="s">
        <v>1915</v>
      </c>
      <c r="T1808" s="385"/>
      <c r="U1808" s="419">
        <f t="shared" si="686"/>
        <v>960</v>
      </c>
      <c r="V1808" s="419"/>
      <c r="W1808" s="419"/>
      <c r="X1808" s="419"/>
      <c r="Y1808" s="419"/>
      <c r="Z1808" s="385"/>
      <c r="AA1808" s="385"/>
      <c r="AB1808" s="385"/>
      <c r="AC1808" s="385"/>
      <c r="AD1808" s="385"/>
      <c r="AE1808" s="385"/>
      <c r="AF1808" s="385"/>
      <c r="AG1808" s="385"/>
      <c r="AH1808" s="419"/>
      <c r="AI1808" s="420">
        <f t="shared" si="687"/>
        <v>960</v>
      </c>
      <c r="AJ1808" s="420"/>
      <c r="AK1808" s="385">
        <v>636</v>
      </c>
      <c r="AL1808" s="420">
        <f t="shared" si="688"/>
        <v>960</v>
      </c>
      <c r="AM1808" s="432">
        <v>18</v>
      </c>
      <c r="AN1808" s="607">
        <v>45078</v>
      </c>
    </row>
    <row r="1809" spans="1:40" ht="40.799999999999997">
      <c r="A1809" s="384">
        <v>177</v>
      </c>
      <c r="B1809" s="385">
        <v>2503</v>
      </c>
      <c r="C1809" s="385" t="s">
        <v>1</v>
      </c>
      <c r="D1809" s="386" t="s">
        <v>2909</v>
      </c>
      <c r="E1809" s="387">
        <v>45056</v>
      </c>
      <c r="F1809" s="385" t="s">
        <v>38</v>
      </c>
      <c r="G1809" s="385">
        <v>662</v>
      </c>
      <c r="H1809" s="385">
        <v>10331.6</v>
      </c>
      <c r="I1809" s="389">
        <v>45098</v>
      </c>
      <c r="J1809" s="398">
        <v>5530</v>
      </c>
      <c r="K1809" s="386">
        <v>10479507401</v>
      </c>
      <c r="L1809" s="386" t="s">
        <v>3562</v>
      </c>
      <c r="M1809" s="216"/>
      <c r="N1809" s="386" t="s">
        <v>4152</v>
      </c>
      <c r="O1809" s="385" t="s">
        <v>68</v>
      </c>
      <c r="P1809" s="385">
        <v>50</v>
      </c>
      <c r="Q1809" s="385">
        <v>34</v>
      </c>
      <c r="R1809" s="629">
        <f t="shared" si="685"/>
        <v>1700</v>
      </c>
      <c r="S1809" s="385" t="s">
        <v>1915</v>
      </c>
      <c r="T1809" s="385"/>
      <c r="U1809" s="419">
        <f t="shared" si="686"/>
        <v>1700</v>
      </c>
      <c r="V1809" s="419"/>
      <c r="W1809" s="419"/>
      <c r="X1809" s="419"/>
      <c r="Y1809" s="419"/>
      <c r="Z1809" s="385"/>
      <c r="AA1809" s="385"/>
      <c r="AB1809" s="385"/>
      <c r="AC1809" s="385"/>
      <c r="AD1809" s="385"/>
      <c r="AE1809" s="385"/>
      <c r="AF1809" s="385"/>
      <c r="AG1809" s="385"/>
      <c r="AH1809" s="419"/>
      <c r="AI1809" s="420">
        <f t="shared" si="687"/>
        <v>1700</v>
      </c>
      <c r="AJ1809" s="420"/>
      <c r="AK1809" s="385">
        <v>636</v>
      </c>
      <c r="AL1809" s="420">
        <f t="shared" si="688"/>
        <v>1700</v>
      </c>
      <c r="AM1809" s="432">
        <v>18</v>
      </c>
      <c r="AN1809" s="607">
        <v>45078</v>
      </c>
    </row>
    <row r="1810" spans="1:40" ht="40.799999999999997">
      <c r="A1810" s="384">
        <v>178</v>
      </c>
      <c r="B1810" s="385">
        <v>2503</v>
      </c>
      <c r="C1810" s="385" t="s">
        <v>1</v>
      </c>
      <c r="D1810" s="386" t="s">
        <v>2909</v>
      </c>
      <c r="E1810" s="387">
        <v>45056</v>
      </c>
      <c r="F1810" s="385" t="s">
        <v>38</v>
      </c>
      <c r="G1810" s="385">
        <v>662</v>
      </c>
      <c r="H1810" s="385">
        <v>10331.6</v>
      </c>
      <c r="I1810" s="389">
        <v>45098</v>
      </c>
      <c r="J1810" s="398">
        <v>5530</v>
      </c>
      <c r="K1810" s="386">
        <v>10479507401</v>
      </c>
      <c r="L1810" s="386" t="s">
        <v>3562</v>
      </c>
      <c r="M1810" s="216"/>
      <c r="N1810" s="386" t="s">
        <v>4153</v>
      </c>
      <c r="O1810" s="385" t="s">
        <v>68</v>
      </c>
      <c r="P1810" s="385">
        <v>12</v>
      </c>
      <c r="Q1810" s="385">
        <v>196</v>
      </c>
      <c r="R1810" s="629">
        <f t="shared" si="685"/>
        <v>2352</v>
      </c>
      <c r="S1810" s="385" t="s">
        <v>1915</v>
      </c>
      <c r="T1810" s="385"/>
      <c r="U1810" s="419">
        <f t="shared" si="686"/>
        <v>2352</v>
      </c>
      <c r="V1810" s="419"/>
      <c r="W1810" s="419"/>
      <c r="X1810" s="419"/>
      <c r="Y1810" s="419"/>
      <c r="Z1810" s="385"/>
      <c r="AA1810" s="385"/>
      <c r="AB1810" s="385"/>
      <c r="AC1810" s="385"/>
      <c r="AD1810" s="385"/>
      <c r="AE1810" s="385"/>
      <c r="AF1810" s="385"/>
      <c r="AG1810" s="385"/>
      <c r="AH1810" s="419"/>
      <c r="AI1810" s="420">
        <f t="shared" si="687"/>
        <v>2352</v>
      </c>
      <c r="AJ1810" s="420"/>
      <c r="AK1810" s="385">
        <v>636</v>
      </c>
      <c r="AL1810" s="420">
        <f t="shared" si="688"/>
        <v>2352</v>
      </c>
      <c r="AM1810" s="432">
        <v>18</v>
      </c>
      <c r="AN1810" s="607">
        <v>45078</v>
      </c>
    </row>
    <row r="1811" spans="1:40" ht="40.799999999999997">
      <c r="A1811" s="384">
        <v>179</v>
      </c>
      <c r="B1811" s="385">
        <v>2503</v>
      </c>
      <c r="C1811" s="385" t="s">
        <v>1</v>
      </c>
      <c r="D1811" s="386" t="s">
        <v>2909</v>
      </c>
      <c r="E1811" s="387">
        <v>45056</v>
      </c>
      <c r="F1811" s="385" t="s">
        <v>38</v>
      </c>
      <c r="G1811" s="385">
        <v>662</v>
      </c>
      <c r="H1811" s="385">
        <v>10331.6</v>
      </c>
      <c r="I1811" s="389">
        <v>45098</v>
      </c>
      <c r="J1811" s="398">
        <v>5530</v>
      </c>
      <c r="K1811" s="386">
        <v>10479507401</v>
      </c>
      <c r="L1811" s="386" t="s">
        <v>3562</v>
      </c>
      <c r="M1811" s="216"/>
      <c r="N1811" s="386" t="s">
        <v>4154</v>
      </c>
      <c r="O1811" s="385" t="s">
        <v>68</v>
      </c>
      <c r="P1811" s="385">
        <v>6</v>
      </c>
      <c r="Q1811" s="385">
        <v>68</v>
      </c>
      <c r="R1811" s="629">
        <f t="shared" si="685"/>
        <v>408</v>
      </c>
      <c r="S1811" s="385" t="s">
        <v>1915</v>
      </c>
      <c r="T1811" s="385"/>
      <c r="U1811" s="419">
        <f t="shared" si="686"/>
        <v>408</v>
      </c>
      <c r="V1811" s="419"/>
      <c r="W1811" s="419"/>
      <c r="X1811" s="419"/>
      <c r="Y1811" s="419"/>
      <c r="Z1811" s="385"/>
      <c r="AA1811" s="385"/>
      <c r="AB1811" s="385"/>
      <c r="AC1811" s="385"/>
      <c r="AD1811" s="385"/>
      <c r="AE1811" s="385"/>
      <c r="AF1811" s="385"/>
      <c r="AG1811" s="385"/>
      <c r="AH1811" s="419"/>
      <c r="AI1811" s="420">
        <f t="shared" si="687"/>
        <v>408</v>
      </c>
      <c r="AJ1811" s="420"/>
      <c r="AK1811" s="385">
        <v>636</v>
      </c>
      <c r="AL1811" s="420">
        <f t="shared" si="688"/>
        <v>408</v>
      </c>
      <c r="AM1811" s="432">
        <v>18</v>
      </c>
      <c r="AN1811" s="607">
        <v>45078</v>
      </c>
    </row>
    <row r="1812" spans="1:40" ht="20.399999999999999">
      <c r="A1812" s="384">
        <v>180</v>
      </c>
      <c r="B1812" s="385">
        <v>2503</v>
      </c>
      <c r="C1812" s="385" t="s">
        <v>1</v>
      </c>
      <c r="D1812" s="386" t="s">
        <v>2909</v>
      </c>
      <c r="E1812" s="387">
        <v>45056</v>
      </c>
      <c r="F1812" s="385" t="s">
        <v>38</v>
      </c>
      <c r="G1812" s="385">
        <v>662</v>
      </c>
      <c r="H1812" s="385">
        <v>10331.6</v>
      </c>
      <c r="I1812" s="389">
        <v>45098</v>
      </c>
      <c r="J1812" s="398">
        <v>5530</v>
      </c>
      <c r="K1812" s="386">
        <v>10479507401</v>
      </c>
      <c r="L1812" s="386" t="s">
        <v>3562</v>
      </c>
      <c r="M1812" s="216"/>
      <c r="N1812" s="386" t="s">
        <v>4155</v>
      </c>
      <c r="O1812" s="385" t="s">
        <v>68</v>
      </c>
      <c r="P1812" s="385">
        <v>30</v>
      </c>
      <c r="Q1812" s="385">
        <v>19.2</v>
      </c>
      <c r="R1812" s="629">
        <f t="shared" si="685"/>
        <v>576</v>
      </c>
      <c r="S1812" s="385" t="s">
        <v>1915</v>
      </c>
      <c r="T1812" s="385"/>
      <c r="U1812" s="419">
        <f t="shared" si="686"/>
        <v>576</v>
      </c>
      <c r="V1812" s="419"/>
      <c r="W1812" s="419"/>
      <c r="X1812" s="419"/>
      <c r="Y1812" s="419"/>
      <c r="Z1812" s="385"/>
      <c r="AA1812" s="385"/>
      <c r="AB1812" s="385"/>
      <c r="AC1812" s="385"/>
      <c r="AD1812" s="385"/>
      <c r="AE1812" s="385"/>
      <c r="AF1812" s="385"/>
      <c r="AG1812" s="385"/>
      <c r="AH1812" s="419"/>
      <c r="AI1812" s="420">
        <f t="shared" si="687"/>
        <v>576</v>
      </c>
      <c r="AJ1812" s="420"/>
      <c r="AK1812" s="385">
        <v>636</v>
      </c>
      <c r="AL1812" s="420">
        <f t="shared" si="688"/>
        <v>576</v>
      </c>
      <c r="AM1812" s="432">
        <v>18</v>
      </c>
      <c r="AN1812" s="607">
        <v>45078</v>
      </c>
    </row>
    <row r="1813" spans="1:40" ht="20.399999999999999">
      <c r="A1813" s="384">
        <v>181</v>
      </c>
      <c r="B1813" s="385">
        <v>2503</v>
      </c>
      <c r="C1813" s="385" t="s">
        <v>1</v>
      </c>
      <c r="D1813" s="386" t="s">
        <v>2909</v>
      </c>
      <c r="E1813" s="387">
        <v>45056</v>
      </c>
      <c r="F1813" s="385" t="s">
        <v>38</v>
      </c>
      <c r="G1813" s="385">
        <v>662</v>
      </c>
      <c r="H1813" s="385">
        <v>10331.6</v>
      </c>
      <c r="I1813" s="389">
        <v>45098</v>
      </c>
      <c r="J1813" s="398">
        <v>5530</v>
      </c>
      <c r="K1813" s="386">
        <v>10479507401</v>
      </c>
      <c r="L1813" s="386" t="s">
        <v>3562</v>
      </c>
      <c r="M1813" s="216"/>
      <c r="N1813" s="386" t="s">
        <v>4156</v>
      </c>
      <c r="O1813" s="385" t="s">
        <v>68</v>
      </c>
      <c r="P1813" s="385">
        <v>2</v>
      </c>
      <c r="Q1813" s="385">
        <v>68</v>
      </c>
      <c r="R1813" s="629">
        <f t="shared" si="685"/>
        <v>136</v>
      </c>
      <c r="S1813" s="385" t="s">
        <v>1915</v>
      </c>
      <c r="T1813" s="385"/>
      <c r="U1813" s="419">
        <f t="shared" si="686"/>
        <v>136</v>
      </c>
      <c r="V1813" s="419"/>
      <c r="W1813" s="419"/>
      <c r="X1813" s="419"/>
      <c r="Y1813" s="419"/>
      <c r="Z1813" s="385"/>
      <c r="AA1813" s="385"/>
      <c r="AB1813" s="385"/>
      <c r="AC1813" s="385"/>
      <c r="AD1813" s="385"/>
      <c r="AE1813" s="385"/>
      <c r="AF1813" s="385"/>
      <c r="AG1813" s="385"/>
      <c r="AH1813" s="419"/>
      <c r="AI1813" s="420">
        <f t="shared" si="687"/>
        <v>136</v>
      </c>
      <c r="AJ1813" s="420"/>
      <c r="AK1813" s="385">
        <v>636</v>
      </c>
      <c r="AL1813" s="420">
        <f t="shared" si="688"/>
        <v>136</v>
      </c>
      <c r="AM1813" s="432">
        <v>18</v>
      </c>
      <c r="AN1813" s="607">
        <v>45078</v>
      </c>
    </row>
    <row r="1814" spans="1:40" ht="40.799999999999997">
      <c r="A1814" s="384">
        <v>182</v>
      </c>
      <c r="B1814" s="385">
        <v>2503</v>
      </c>
      <c r="C1814" s="385" t="s">
        <v>1</v>
      </c>
      <c r="D1814" s="386" t="s">
        <v>2909</v>
      </c>
      <c r="E1814" s="387">
        <v>45056</v>
      </c>
      <c r="F1814" s="385" t="s">
        <v>38</v>
      </c>
      <c r="G1814" s="385">
        <v>662</v>
      </c>
      <c r="H1814" s="385">
        <v>10331.6</v>
      </c>
      <c r="I1814" s="389">
        <v>45098</v>
      </c>
      <c r="J1814" s="398">
        <v>5530</v>
      </c>
      <c r="K1814" s="386">
        <v>10479507401</v>
      </c>
      <c r="L1814" s="386" t="s">
        <v>3562</v>
      </c>
      <c r="M1814" s="216"/>
      <c r="N1814" s="386" t="s">
        <v>4157</v>
      </c>
      <c r="O1814" s="385" t="s">
        <v>68</v>
      </c>
      <c r="P1814" s="385">
        <v>12</v>
      </c>
      <c r="Q1814" s="385">
        <v>96</v>
      </c>
      <c r="R1814" s="629">
        <f t="shared" si="685"/>
        <v>1152</v>
      </c>
      <c r="S1814" s="385" t="s">
        <v>1915</v>
      </c>
      <c r="T1814" s="385"/>
      <c r="U1814" s="419">
        <f t="shared" si="686"/>
        <v>1152</v>
      </c>
      <c r="V1814" s="419"/>
      <c r="W1814" s="419"/>
      <c r="X1814" s="419"/>
      <c r="Y1814" s="419"/>
      <c r="Z1814" s="385"/>
      <c r="AA1814" s="385"/>
      <c r="AB1814" s="385"/>
      <c r="AC1814" s="385"/>
      <c r="AD1814" s="385"/>
      <c r="AE1814" s="385"/>
      <c r="AF1814" s="385"/>
      <c r="AG1814" s="385"/>
      <c r="AH1814" s="419"/>
      <c r="AI1814" s="420">
        <f t="shared" si="687"/>
        <v>1152</v>
      </c>
      <c r="AJ1814" s="420"/>
      <c r="AK1814" s="385">
        <v>636</v>
      </c>
      <c r="AL1814" s="420">
        <f t="shared" si="688"/>
        <v>1152</v>
      </c>
      <c r="AM1814" s="432">
        <v>18</v>
      </c>
      <c r="AN1814" s="607">
        <v>45078</v>
      </c>
    </row>
    <row r="1815" spans="1:40" ht="20.399999999999999">
      <c r="A1815" s="384">
        <v>183</v>
      </c>
      <c r="B1815" s="385">
        <v>2503</v>
      </c>
      <c r="C1815" s="385" t="s">
        <v>1</v>
      </c>
      <c r="D1815" s="386" t="s">
        <v>2909</v>
      </c>
      <c r="E1815" s="387">
        <v>45056</v>
      </c>
      <c r="F1815" s="385" t="s">
        <v>38</v>
      </c>
      <c r="G1815" s="385">
        <v>662</v>
      </c>
      <c r="H1815" s="385">
        <v>10331.6</v>
      </c>
      <c r="I1815" s="389">
        <v>45098</v>
      </c>
      <c r="J1815" s="398">
        <v>5530</v>
      </c>
      <c r="K1815" s="386">
        <v>10479507401</v>
      </c>
      <c r="L1815" s="386" t="s">
        <v>3562</v>
      </c>
      <c r="M1815" s="216"/>
      <c r="N1815" s="386" t="s">
        <v>4158</v>
      </c>
      <c r="O1815" s="385" t="s">
        <v>68</v>
      </c>
      <c r="P1815" s="385">
        <v>20</v>
      </c>
      <c r="Q1815" s="385">
        <v>40</v>
      </c>
      <c r="R1815" s="629">
        <f t="shared" si="685"/>
        <v>800</v>
      </c>
      <c r="S1815" s="385" t="s">
        <v>1915</v>
      </c>
      <c r="T1815" s="385"/>
      <c r="U1815" s="419">
        <f t="shared" si="686"/>
        <v>800</v>
      </c>
      <c r="V1815" s="419"/>
      <c r="W1815" s="419"/>
      <c r="X1815" s="419"/>
      <c r="Y1815" s="419"/>
      <c r="Z1815" s="385"/>
      <c r="AA1815" s="385"/>
      <c r="AB1815" s="385"/>
      <c r="AC1815" s="385"/>
      <c r="AD1815" s="385"/>
      <c r="AE1815" s="385"/>
      <c r="AF1815" s="385"/>
      <c r="AG1815" s="385"/>
      <c r="AH1815" s="419"/>
      <c r="AI1815" s="420">
        <f t="shared" si="687"/>
        <v>800</v>
      </c>
      <c r="AJ1815" s="420"/>
      <c r="AK1815" s="385">
        <v>636</v>
      </c>
      <c r="AL1815" s="420">
        <f t="shared" si="688"/>
        <v>800</v>
      </c>
      <c r="AM1815" s="432">
        <v>18</v>
      </c>
      <c r="AN1815" s="607">
        <v>45078</v>
      </c>
    </row>
    <row r="1816" spans="1:40" ht="20.399999999999999">
      <c r="A1816" s="384">
        <v>184</v>
      </c>
      <c r="B1816" s="385">
        <v>2503</v>
      </c>
      <c r="C1816" s="385" t="s">
        <v>1</v>
      </c>
      <c r="D1816" s="386" t="s">
        <v>2909</v>
      </c>
      <c r="E1816" s="387">
        <v>45056</v>
      </c>
      <c r="F1816" s="385" t="s">
        <v>38</v>
      </c>
      <c r="G1816" s="385">
        <v>662</v>
      </c>
      <c r="H1816" s="385">
        <v>10331.6</v>
      </c>
      <c r="I1816" s="389">
        <v>45098</v>
      </c>
      <c r="J1816" s="398">
        <v>5530</v>
      </c>
      <c r="K1816" s="386">
        <v>10479507401</v>
      </c>
      <c r="L1816" s="386" t="s">
        <v>3562</v>
      </c>
      <c r="M1816" s="216"/>
      <c r="N1816" s="386" t="s">
        <v>4159</v>
      </c>
      <c r="O1816" s="385" t="s">
        <v>68</v>
      </c>
      <c r="P1816" s="385">
        <v>21</v>
      </c>
      <c r="Q1816" s="385">
        <v>56</v>
      </c>
      <c r="R1816" s="629">
        <f t="shared" si="685"/>
        <v>1176</v>
      </c>
      <c r="S1816" s="385" t="s">
        <v>1915</v>
      </c>
      <c r="T1816" s="385"/>
      <c r="U1816" s="419">
        <f t="shared" si="686"/>
        <v>1176</v>
      </c>
      <c r="V1816" s="419"/>
      <c r="W1816" s="419"/>
      <c r="X1816" s="419"/>
      <c r="Y1816" s="419"/>
      <c r="Z1816" s="385"/>
      <c r="AA1816" s="385"/>
      <c r="AB1816" s="385"/>
      <c r="AC1816" s="385"/>
      <c r="AD1816" s="385"/>
      <c r="AE1816" s="385"/>
      <c r="AF1816" s="385"/>
      <c r="AG1816" s="385"/>
      <c r="AH1816" s="419"/>
      <c r="AI1816" s="420">
        <f t="shared" si="687"/>
        <v>1176</v>
      </c>
      <c r="AJ1816" s="420"/>
      <c r="AK1816" s="385">
        <v>636</v>
      </c>
      <c r="AL1816" s="420">
        <f t="shared" si="688"/>
        <v>1176</v>
      </c>
      <c r="AM1816" s="432">
        <v>18</v>
      </c>
      <c r="AN1816" s="607">
        <v>45078</v>
      </c>
    </row>
    <row r="1817" spans="1:40" ht="21">
      <c r="A1817" s="616">
        <v>185</v>
      </c>
      <c r="B1817" s="617"/>
      <c r="C1817" s="617" t="s">
        <v>2278</v>
      </c>
      <c r="D1817" s="618"/>
      <c r="E1817" s="617"/>
      <c r="F1817" s="617"/>
      <c r="G1817" s="617"/>
      <c r="H1817" s="617"/>
      <c r="I1817" s="620"/>
      <c r="J1817" s="619"/>
      <c r="K1817" s="618"/>
      <c r="L1817" s="620"/>
      <c r="M1817" s="621"/>
      <c r="N1817" s="620"/>
      <c r="O1817" s="622"/>
      <c r="P1817" s="622"/>
      <c r="Q1817" s="622"/>
      <c r="R1817" s="623">
        <f>SUM(R1635:R1816)</f>
        <v>333529.45004599995</v>
      </c>
      <c r="S1817" s="622"/>
      <c r="T1817" s="622"/>
      <c r="U1817" s="633" t="str">
        <f t="shared" si="677"/>
        <v xml:space="preserve">  </v>
      </c>
      <c r="V1817" s="622"/>
      <c r="W1817" s="622"/>
      <c r="X1817" s="622"/>
      <c r="Y1817" s="622"/>
      <c r="Z1817" s="622"/>
      <c r="AA1817" s="622"/>
      <c r="AB1817" s="622"/>
      <c r="AC1817" s="622"/>
      <c r="AD1817" s="622"/>
      <c r="AE1817" s="622"/>
      <c r="AF1817" s="622"/>
      <c r="AG1817" s="622"/>
      <c r="AH1817" s="633" t="str">
        <f t="shared" si="674"/>
        <v xml:space="preserve">  </v>
      </c>
      <c r="AI1817" s="622"/>
      <c r="AJ1817" s="622"/>
      <c r="AK1817" s="622"/>
      <c r="AL1817" s="623">
        <f t="shared" ref="AL1817:AL1819" si="689">AI1817</f>
        <v>0</v>
      </c>
      <c r="AM1817" s="624">
        <v>18</v>
      </c>
      <c r="AN1817" s="625">
        <v>45078</v>
      </c>
    </row>
    <row r="1818" spans="1:40" ht="20.399999999999999">
      <c r="A1818" s="384">
        <v>186</v>
      </c>
      <c r="B1818" s="385">
        <v>1355</v>
      </c>
      <c r="C1818" s="385" t="s">
        <v>2</v>
      </c>
      <c r="D1818" s="386" t="s">
        <v>2934</v>
      </c>
      <c r="E1818" s="387">
        <v>45014</v>
      </c>
      <c r="F1818" s="385" t="s">
        <v>56</v>
      </c>
      <c r="G1818" s="385">
        <v>616</v>
      </c>
      <c r="H1818" s="385"/>
      <c r="I1818" s="389"/>
      <c r="J1818" s="402"/>
      <c r="K1818" s="385">
        <v>10310327722</v>
      </c>
      <c r="L1818" s="386" t="s">
        <v>3940</v>
      </c>
      <c r="M1818" s="216"/>
      <c r="N1818" s="386" t="s">
        <v>4160</v>
      </c>
      <c r="O1818" s="385" t="s">
        <v>59</v>
      </c>
      <c r="P1818" s="385">
        <v>1</v>
      </c>
      <c r="Q1818" s="385">
        <v>4560</v>
      </c>
      <c r="R1818" s="420">
        <v>4560</v>
      </c>
      <c r="S1818" s="385" t="s">
        <v>1916</v>
      </c>
      <c r="T1818" s="385"/>
      <c r="U1818" s="419"/>
      <c r="V1818" s="419">
        <f t="shared" si="677"/>
        <v>4560</v>
      </c>
      <c r="W1818" s="419"/>
      <c r="X1818" s="419"/>
      <c r="Y1818" s="419"/>
      <c r="Z1818" s="385"/>
      <c r="AA1818" s="385"/>
      <c r="AB1818" s="385"/>
      <c r="AC1818" s="385"/>
      <c r="AD1818" s="385"/>
      <c r="AE1818" s="385"/>
      <c r="AF1818" s="385"/>
      <c r="AG1818" s="385"/>
      <c r="AH1818" s="419"/>
      <c r="AI1818" s="420">
        <f>R1818</f>
        <v>4560</v>
      </c>
      <c r="AJ1818" s="420"/>
      <c r="AK1818" s="385"/>
      <c r="AL1818" s="420">
        <f t="shared" si="689"/>
        <v>4560</v>
      </c>
      <c r="AM1818" s="432">
        <v>18</v>
      </c>
      <c r="AN1818" s="607">
        <v>45078</v>
      </c>
    </row>
    <row r="1819" spans="1:40" ht="28.5" customHeight="1">
      <c r="A1819" s="616">
        <v>187</v>
      </c>
      <c r="B1819" s="617"/>
      <c r="C1819" s="617" t="s">
        <v>2300</v>
      </c>
      <c r="D1819" s="618"/>
      <c r="E1819" s="617"/>
      <c r="F1819" s="617"/>
      <c r="G1819" s="617"/>
      <c r="H1819" s="617"/>
      <c r="I1819" s="620"/>
      <c r="J1819" s="619"/>
      <c r="K1819" s="618"/>
      <c r="L1819" s="620"/>
      <c r="M1819" s="621"/>
      <c r="N1819" s="620"/>
      <c r="O1819" s="622"/>
      <c r="P1819" s="622"/>
      <c r="Q1819" s="622"/>
      <c r="R1819" s="623">
        <f>SUM(R1818:R1818)</f>
        <v>4560</v>
      </c>
      <c r="S1819" s="622"/>
      <c r="T1819" s="622"/>
      <c r="U1819" s="633" t="str">
        <f t="shared" si="677"/>
        <v xml:space="preserve">  </v>
      </c>
      <c r="V1819" s="622"/>
      <c r="W1819" s="622"/>
      <c r="X1819" s="622"/>
      <c r="Y1819" s="622"/>
      <c r="Z1819" s="622"/>
      <c r="AA1819" s="622"/>
      <c r="AB1819" s="622"/>
      <c r="AC1819" s="622"/>
      <c r="AD1819" s="622"/>
      <c r="AE1819" s="622"/>
      <c r="AF1819" s="622"/>
      <c r="AG1819" s="622"/>
      <c r="AH1819" s="633" t="str">
        <f t="shared" si="674"/>
        <v xml:space="preserve">  </v>
      </c>
      <c r="AI1819" s="622"/>
      <c r="AJ1819" s="622"/>
      <c r="AK1819" s="622"/>
      <c r="AL1819" s="623">
        <f t="shared" si="689"/>
        <v>0</v>
      </c>
      <c r="AM1819" s="624">
        <v>18</v>
      </c>
      <c r="AN1819" s="625">
        <v>45078</v>
      </c>
    </row>
    <row r="1820" spans="1:40" ht="20.399999999999999">
      <c r="A1820" s="384">
        <v>188</v>
      </c>
      <c r="B1820" s="385">
        <v>3331</v>
      </c>
      <c r="C1820" s="385" t="s">
        <v>3628</v>
      </c>
      <c r="D1820" s="386" t="s">
        <v>2909</v>
      </c>
      <c r="E1820" s="387">
        <v>45086</v>
      </c>
      <c r="F1820" s="385" t="s">
        <v>38</v>
      </c>
      <c r="G1820" s="385">
        <v>957</v>
      </c>
      <c r="H1820" s="388"/>
      <c r="I1820" s="389">
        <v>45048</v>
      </c>
      <c r="J1820" s="399">
        <v>3125</v>
      </c>
      <c r="K1820" s="386">
        <v>20485584880</v>
      </c>
      <c r="L1820" s="386" t="s">
        <v>4047</v>
      </c>
      <c r="M1820" s="216"/>
      <c r="N1820" s="386" t="s">
        <v>4109</v>
      </c>
      <c r="O1820" s="420" t="s">
        <v>68</v>
      </c>
      <c r="P1820" s="385">
        <v>100</v>
      </c>
      <c r="Q1820" s="421">
        <v>16.88</v>
      </c>
      <c r="R1820" s="420">
        <f t="shared" ref="R1820:R1822" si="690">P1820*Q1820</f>
        <v>1688</v>
      </c>
      <c r="S1820" s="385" t="s">
        <v>1915</v>
      </c>
      <c r="T1820" s="385"/>
      <c r="U1820" s="419">
        <f>IF($S1820=U$15,$R1820,"  ")</f>
        <v>1688</v>
      </c>
      <c r="V1820" s="385"/>
      <c r="W1820" s="385"/>
      <c r="X1820" s="385"/>
      <c r="Y1820" s="385"/>
      <c r="Z1820" s="385"/>
      <c r="AA1820" s="385"/>
      <c r="AB1820" s="385"/>
      <c r="AC1820" s="385"/>
      <c r="AD1820" s="385"/>
      <c r="AE1820" s="385"/>
      <c r="AF1820" s="385"/>
      <c r="AG1820" s="385"/>
      <c r="AH1820" s="419" t="str">
        <f t="shared" si="674"/>
        <v xml:space="preserve">  </v>
      </c>
      <c r="AI1820" s="385"/>
      <c r="AJ1820" s="420">
        <f>R1820</f>
        <v>1688</v>
      </c>
      <c r="AK1820" s="385">
        <v>975</v>
      </c>
      <c r="AL1820" s="420">
        <f>AJ1820</f>
        <v>1688</v>
      </c>
      <c r="AM1820" s="432">
        <v>0</v>
      </c>
      <c r="AN1820" s="607">
        <v>45078</v>
      </c>
    </row>
    <row r="1821" spans="1:40" ht="20.399999999999999">
      <c r="A1821" s="384">
        <v>189</v>
      </c>
      <c r="B1821" s="385">
        <v>2420</v>
      </c>
      <c r="C1821" s="385" t="s">
        <v>3628</v>
      </c>
      <c r="D1821" s="386" t="s">
        <v>2909</v>
      </c>
      <c r="E1821" s="387">
        <v>45054</v>
      </c>
      <c r="F1821" s="385" t="s">
        <v>38</v>
      </c>
      <c r="G1821" s="385">
        <v>618</v>
      </c>
      <c r="H1821" s="388"/>
      <c r="I1821" s="389"/>
      <c r="J1821" s="399"/>
      <c r="K1821" s="386">
        <v>10310319401</v>
      </c>
      <c r="L1821" s="386" t="s">
        <v>898</v>
      </c>
      <c r="M1821" s="216"/>
      <c r="N1821" s="386" t="s">
        <v>4123</v>
      </c>
      <c r="O1821" s="420" t="s">
        <v>1902</v>
      </c>
      <c r="P1821" s="385">
        <v>50</v>
      </c>
      <c r="Q1821" s="421">
        <v>18.88</v>
      </c>
      <c r="R1821" s="420">
        <f t="shared" si="690"/>
        <v>944</v>
      </c>
      <c r="S1821" s="385" t="s">
        <v>1915</v>
      </c>
      <c r="T1821" s="385"/>
      <c r="U1821" s="419">
        <f t="shared" ref="U1821:U1822" si="691">IF($S1821=U$15,$R1821,"  ")</f>
        <v>944</v>
      </c>
      <c r="V1821" s="385"/>
      <c r="W1821" s="385"/>
      <c r="X1821" s="385"/>
      <c r="Y1821" s="385"/>
      <c r="Z1821" s="385"/>
      <c r="AA1821" s="385"/>
      <c r="AB1821" s="385"/>
      <c r="AC1821" s="385"/>
      <c r="AD1821" s="385"/>
      <c r="AE1821" s="385"/>
      <c r="AF1821" s="385"/>
      <c r="AG1821" s="385"/>
      <c r="AH1821" s="419"/>
      <c r="AI1821" s="385"/>
      <c r="AJ1821" s="420">
        <f t="shared" ref="AJ1821:AJ1822" si="692">R1821</f>
        <v>944</v>
      </c>
      <c r="AK1821" s="385">
        <v>666</v>
      </c>
      <c r="AL1821" s="420">
        <f t="shared" ref="AL1821:AL1829" si="693">AJ1821</f>
        <v>944</v>
      </c>
      <c r="AM1821" s="432">
        <v>18</v>
      </c>
      <c r="AN1821" s="607">
        <v>45078</v>
      </c>
    </row>
    <row r="1822" spans="1:40" ht="20.399999999999999">
      <c r="A1822" s="384">
        <v>190</v>
      </c>
      <c r="B1822" s="385">
        <v>2420</v>
      </c>
      <c r="C1822" s="385" t="s">
        <v>3628</v>
      </c>
      <c r="D1822" s="386" t="s">
        <v>2909</v>
      </c>
      <c r="E1822" s="387">
        <v>45054</v>
      </c>
      <c r="F1822" s="385" t="s">
        <v>38</v>
      </c>
      <c r="G1822" s="385">
        <v>618</v>
      </c>
      <c r="H1822" s="388"/>
      <c r="I1822" s="389"/>
      <c r="J1822" s="399"/>
      <c r="K1822" s="386">
        <v>10310319401</v>
      </c>
      <c r="L1822" s="386" t="s">
        <v>898</v>
      </c>
      <c r="M1822" s="216"/>
      <c r="N1822" s="386" t="s">
        <v>4124</v>
      </c>
      <c r="O1822" s="420" t="s">
        <v>64</v>
      </c>
      <c r="P1822" s="385">
        <v>2</v>
      </c>
      <c r="Q1822" s="421">
        <v>56.64</v>
      </c>
      <c r="R1822" s="420">
        <f t="shared" si="690"/>
        <v>113.28</v>
      </c>
      <c r="S1822" s="385" t="s">
        <v>1915</v>
      </c>
      <c r="T1822" s="385"/>
      <c r="U1822" s="419">
        <f t="shared" si="691"/>
        <v>113.28</v>
      </c>
      <c r="V1822" s="385"/>
      <c r="W1822" s="385"/>
      <c r="X1822" s="385"/>
      <c r="Y1822" s="385"/>
      <c r="Z1822" s="385"/>
      <c r="AA1822" s="385"/>
      <c r="AB1822" s="385"/>
      <c r="AC1822" s="385"/>
      <c r="AD1822" s="385"/>
      <c r="AE1822" s="385"/>
      <c r="AF1822" s="385"/>
      <c r="AG1822" s="385"/>
      <c r="AH1822" s="419"/>
      <c r="AI1822" s="385"/>
      <c r="AJ1822" s="420">
        <f t="shared" si="692"/>
        <v>113.28</v>
      </c>
      <c r="AK1822" s="385">
        <v>666</v>
      </c>
      <c r="AL1822" s="420">
        <f t="shared" si="693"/>
        <v>113.28</v>
      </c>
      <c r="AM1822" s="432">
        <v>18</v>
      </c>
      <c r="AN1822" s="607">
        <v>45078</v>
      </c>
    </row>
    <row r="1823" spans="1:40" ht="42">
      <c r="A1823" s="616">
        <v>191</v>
      </c>
      <c r="B1823" s="617"/>
      <c r="C1823" s="618" t="s">
        <v>3809</v>
      </c>
      <c r="D1823" s="618"/>
      <c r="E1823" s="617"/>
      <c r="F1823" s="617"/>
      <c r="G1823" s="617"/>
      <c r="H1823" s="617"/>
      <c r="I1823" s="618"/>
      <c r="J1823" s="620"/>
      <c r="K1823" s="620"/>
      <c r="L1823" s="622"/>
      <c r="M1823" s="622"/>
      <c r="N1823" s="622"/>
      <c r="O1823" s="623"/>
      <c r="P1823" s="622"/>
      <c r="Q1823" s="622"/>
      <c r="R1823" s="633">
        <f>SUM(R1820:R1822)</f>
        <v>2745.28</v>
      </c>
      <c r="S1823" s="622"/>
      <c r="T1823" s="622"/>
      <c r="U1823" s="622"/>
      <c r="V1823" s="622"/>
      <c r="W1823" s="622"/>
      <c r="X1823" s="622"/>
      <c r="Y1823" s="622"/>
      <c r="Z1823" s="622"/>
      <c r="AA1823" s="622"/>
      <c r="AB1823" s="622"/>
      <c r="AC1823" s="622"/>
      <c r="AD1823" s="633" t="s">
        <v>2874</v>
      </c>
      <c r="AE1823" s="633"/>
      <c r="AF1823" s="622"/>
      <c r="AG1823" s="622"/>
      <c r="AH1823" s="622" t="str">
        <f t="shared" si="674"/>
        <v xml:space="preserve">  </v>
      </c>
      <c r="AI1823" s="623">
        <v>0</v>
      </c>
      <c r="AJ1823" s="624"/>
      <c r="AK1823" s="625"/>
      <c r="AL1823" s="623">
        <f t="shared" ref="AL1823" si="694">AJ1823</f>
        <v>0</v>
      </c>
      <c r="AM1823" s="624">
        <v>18</v>
      </c>
      <c r="AN1823" s="625">
        <v>45078</v>
      </c>
    </row>
    <row r="1824" spans="1:40" ht="85.5" customHeight="1">
      <c r="A1824" s="384">
        <v>192</v>
      </c>
      <c r="B1824" s="385">
        <v>3110</v>
      </c>
      <c r="C1824" s="386" t="s">
        <v>4110</v>
      </c>
      <c r="D1824" s="386" t="s">
        <v>3943</v>
      </c>
      <c r="E1824" s="387">
        <v>45078</v>
      </c>
      <c r="F1824" s="385" t="s">
        <v>1924</v>
      </c>
      <c r="G1824" s="385">
        <v>322</v>
      </c>
      <c r="H1824" s="386"/>
      <c r="I1824" s="386" t="s">
        <v>32</v>
      </c>
      <c r="J1824" s="216"/>
      <c r="K1824" s="386"/>
      <c r="L1824" s="385" t="s">
        <v>32</v>
      </c>
      <c r="M1824" s="385">
        <v>1</v>
      </c>
      <c r="N1824" s="385" t="s">
        <v>4111</v>
      </c>
      <c r="O1824" s="420" t="s">
        <v>59</v>
      </c>
      <c r="P1824" s="385">
        <v>1</v>
      </c>
      <c r="Q1824" s="385">
        <v>42569.34</v>
      </c>
      <c r="R1824" s="385">
        <f>P1824*Q1824</f>
        <v>42569.34</v>
      </c>
      <c r="S1824" s="385" t="s">
        <v>1914</v>
      </c>
      <c r="T1824" s="419">
        <f>IF($S1824=T$15,$R1824,"  ")</f>
        <v>42569.34</v>
      </c>
      <c r="U1824" s="385"/>
      <c r="V1824" s="385"/>
      <c r="W1824" s="385"/>
      <c r="X1824" s="385"/>
      <c r="Y1824" s="385"/>
      <c r="Z1824" s="385"/>
      <c r="AA1824" s="385"/>
      <c r="AB1824" s="385"/>
      <c r="AC1824" s="385"/>
      <c r="AD1824" s="419"/>
      <c r="AE1824" s="419"/>
      <c r="AF1824" s="385"/>
      <c r="AG1824" s="385"/>
      <c r="AH1824" s="385"/>
      <c r="AI1824" s="420"/>
      <c r="AJ1824" s="420">
        <f>R1824</f>
        <v>42569.34</v>
      </c>
      <c r="AK1824" s="627"/>
      <c r="AL1824" s="420">
        <f t="shared" si="693"/>
        <v>42569.34</v>
      </c>
      <c r="AM1824" s="432">
        <v>18</v>
      </c>
      <c r="AN1824" s="607">
        <v>45078</v>
      </c>
    </row>
    <row r="1825" spans="1:40" ht="79.5" customHeight="1">
      <c r="A1825" s="384">
        <v>193</v>
      </c>
      <c r="B1825" s="385">
        <v>3235</v>
      </c>
      <c r="C1825" s="386" t="s">
        <v>4110</v>
      </c>
      <c r="D1825" s="386" t="s">
        <v>3943</v>
      </c>
      <c r="E1825" s="387">
        <v>45083</v>
      </c>
      <c r="F1825" s="385" t="s">
        <v>1924</v>
      </c>
      <c r="G1825" s="385">
        <v>339</v>
      </c>
      <c r="H1825" s="386"/>
      <c r="I1825" s="386"/>
      <c r="J1825" s="216"/>
      <c r="K1825" s="386"/>
      <c r="L1825" s="385" t="s">
        <v>4113</v>
      </c>
      <c r="M1825" s="626"/>
      <c r="N1825" s="386" t="s">
        <v>4112</v>
      </c>
      <c r="O1825" s="420" t="s">
        <v>59</v>
      </c>
      <c r="P1825" s="385">
        <v>1</v>
      </c>
      <c r="Q1825" s="385">
        <v>2283.33</v>
      </c>
      <c r="R1825" s="385">
        <f>P1825*Q1825</f>
        <v>2283.33</v>
      </c>
      <c r="S1825" s="385" t="s">
        <v>1914</v>
      </c>
      <c r="T1825" s="419">
        <f t="shared" ref="T1825:T1826" si="695">IF($S1825=T$15,$R1825,"  ")</f>
        <v>2283.33</v>
      </c>
      <c r="U1825" s="385"/>
      <c r="V1825" s="385"/>
      <c r="W1825" s="385"/>
      <c r="X1825" s="385"/>
      <c r="Y1825" s="385"/>
      <c r="Z1825" s="385"/>
      <c r="AA1825" s="385"/>
      <c r="AB1825" s="385"/>
      <c r="AC1825" s="385"/>
      <c r="AD1825" s="419"/>
      <c r="AE1825" s="419"/>
      <c r="AF1825" s="385"/>
      <c r="AG1825" s="385"/>
      <c r="AH1825" s="385"/>
      <c r="AI1825" s="420"/>
      <c r="AJ1825" s="420">
        <f t="shared" ref="AJ1825:AJ1829" si="696">R1825</f>
        <v>2283.33</v>
      </c>
      <c r="AK1825" s="627"/>
      <c r="AL1825" s="420">
        <f t="shared" si="693"/>
        <v>2283.33</v>
      </c>
      <c r="AM1825" s="432">
        <v>18</v>
      </c>
      <c r="AN1825" s="607">
        <v>45078</v>
      </c>
    </row>
    <row r="1826" spans="1:40" ht="81.75" customHeight="1">
      <c r="A1826" s="384">
        <v>194</v>
      </c>
      <c r="B1826" s="385">
        <v>3717</v>
      </c>
      <c r="C1826" s="386" t="s">
        <v>4110</v>
      </c>
      <c r="D1826" s="386" t="s">
        <v>3943</v>
      </c>
      <c r="E1826" s="387">
        <v>45101</v>
      </c>
      <c r="F1826" s="385" t="s">
        <v>1924</v>
      </c>
      <c r="G1826" s="385">
        <v>409</v>
      </c>
      <c r="H1826" s="386"/>
      <c r="I1826" s="386"/>
      <c r="J1826" s="216"/>
      <c r="K1826" s="386"/>
      <c r="L1826" s="385" t="s">
        <v>32</v>
      </c>
      <c r="M1826" s="626"/>
      <c r="N1826" s="385" t="s">
        <v>4161</v>
      </c>
      <c r="O1826" s="420" t="s">
        <v>59</v>
      </c>
      <c r="P1826" s="385">
        <v>1</v>
      </c>
      <c r="Q1826" s="385">
        <v>42569.34</v>
      </c>
      <c r="R1826" s="385">
        <f>P1826*Q1826</f>
        <v>42569.34</v>
      </c>
      <c r="S1826" s="385" t="s">
        <v>1914</v>
      </c>
      <c r="T1826" s="419">
        <f t="shared" si="695"/>
        <v>42569.34</v>
      </c>
      <c r="U1826" s="385"/>
      <c r="V1826" s="385"/>
      <c r="W1826" s="385"/>
      <c r="X1826" s="385"/>
      <c r="Y1826" s="385"/>
      <c r="Z1826" s="385"/>
      <c r="AA1826" s="385"/>
      <c r="AB1826" s="385"/>
      <c r="AC1826" s="385"/>
      <c r="AD1826" s="419"/>
      <c r="AE1826" s="419"/>
      <c r="AF1826" s="385"/>
      <c r="AG1826" s="385"/>
      <c r="AH1826" s="385"/>
      <c r="AI1826" s="420"/>
      <c r="AJ1826" s="420">
        <f t="shared" si="696"/>
        <v>42569.34</v>
      </c>
      <c r="AK1826" s="627"/>
      <c r="AL1826" s="420">
        <f t="shared" si="693"/>
        <v>42569.34</v>
      </c>
      <c r="AM1826" s="432">
        <v>18</v>
      </c>
      <c r="AN1826" s="607">
        <v>45078</v>
      </c>
    </row>
    <row r="1827" spans="1:40" ht="81.75" customHeight="1">
      <c r="A1827" s="384"/>
      <c r="B1827" s="385"/>
      <c r="C1827" s="386"/>
      <c r="D1827" s="386"/>
      <c r="E1827" s="387"/>
      <c r="F1827" s="385"/>
      <c r="G1827" s="385"/>
      <c r="H1827" s="386"/>
      <c r="I1827" s="386"/>
      <c r="J1827" s="216"/>
      <c r="K1827" s="386"/>
      <c r="L1827" s="385"/>
      <c r="M1827" s="626"/>
      <c r="N1827" s="385"/>
      <c r="O1827" s="420"/>
      <c r="P1827" s="385"/>
      <c r="Q1827" s="385"/>
      <c r="R1827" s="385"/>
      <c r="S1827" s="385"/>
      <c r="T1827" s="419"/>
      <c r="U1827" s="385"/>
      <c r="V1827" s="385"/>
      <c r="W1827" s="385"/>
      <c r="X1827" s="385"/>
      <c r="Y1827" s="385"/>
      <c r="Z1827" s="385"/>
      <c r="AA1827" s="385"/>
      <c r="AB1827" s="385"/>
      <c r="AC1827" s="385"/>
      <c r="AD1827" s="419"/>
      <c r="AE1827" s="419"/>
      <c r="AF1827" s="385"/>
      <c r="AG1827" s="385"/>
      <c r="AH1827" s="385"/>
      <c r="AI1827" s="420"/>
      <c r="AJ1827" s="420"/>
      <c r="AK1827" s="627"/>
      <c r="AL1827" s="420"/>
      <c r="AM1827" s="432"/>
      <c r="AN1827" s="607">
        <v>45078</v>
      </c>
    </row>
    <row r="1828" spans="1:40" ht="42">
      <c r="A1828" s="616">
        <v>195</v>
      </c>
      <c r="B1828" s="617"/>
      <c r="C1828" s="618" t="s">
        <v>3627</v>
      </c>
      <c r="D1828" s="618"/>
      <c r="E1828" s="617"/>
      <c r="F1828" s="617"/>
      <c r="G1828" s="617"/>
      <c r="H1828" s="617"/>
      <c r="I1828" s="618"/>
      <c r="J1828" s="620"/>
      <c r="K1828" s="620"/>
      <c r="L1828" s="622"/>
      <c r="M1828" s="634"/>
      <c r="N1828" s="622"/>
      <c r="O1828" s="623"/>
      <c r="P1828" s="622"/>
      <c r="Q1828" s="622"/>
      <c r="R1828" s="633">
        <f>SUM(R1824:R1826)</f>
        <v>87422.01</v>
      </c>
      <c r="S1828" s="622"/>
      <c r="T1828" s="622"/>
      <c r="U1828" s="622"/>
      <c r="V1828" s="622"/>
      <c r="W1828" s="622"/>
      <c r="X1828" s="622"/>
      <c r="Y1828" s="622"/>
      <c r="Z1828" s="622"/>
      <c r="AA1828" s="622"/>
      <c r="AB1828" s="622"/>
      <c r="AC1828" s="622"/>
      <c r="AD1828" s="633"/>
      <c r="AE1828" s="633"/>
      <c r="AF1828" s="622"/>
      <c r="AG1828" s="622"/>
      <c r="AH1828" s="622"/>
      <c r="AI1828" s="623"/>
      <c r="AJ1828" s="624"/>
      <c r="AK1828" s="625"/>
      <c r="AL1828" s="623"/>
      <c r="AM1828" s="624">
        <v>18</v>
      </c>
      <c r="AN1828" s="625">
        <v>45078</v>
      </c>
    </row>
    <row r="1829" spans="1:40" ht="42">
      <c r="A1829" s="384">
        <v>196</v>
      </c>
      <c r="B1829" s="403">
        <v>870</v>
      </c>
      <c r="C1829" s="439" t="s">
        <v>4115</v>
      </c>
      <c r="D1829" s="439" t="s">
        <v>35</v>
      </c>
      <c r="E1829" s="403"/>
      <c r="F1829" s="403" t="s">
        <v>56</v>
      </c>
      <c r="G1829" s="403">
        <v>433</v>
      </c>
      <c r="H1829" s="403"/>
      <c r="I1829" s="439"/>
      <c r="J1829" s="386"/>
      <c r="K1829" s="386">
        <v>10086056939</v>
      </c>
      <c r="L1829" s="385" t="s">
        <v>4116</v>
      </c>
      <c r="M1829" s="626"/>
      <c r="N1829" s="386" t="s">
        <v>4117</v>
      </c>
      <c r="O1829" s="420" t="s">
        <v>59</v>
      </c>
      <c r="P1829" s="385">
        <v>1</v>
      </c>
      <c r="Q1829" s="385">
        <v>5000</v>
      </c>
      <c r="R1829" s="385">
        <f>P1829*Q1829</f>
        <v>5000</v>
      </c>
      <c r="S1829" s="385" t="s">
        <v>1916</v>
      </c>
      <c r="T1829" s="385"/>
      <c r="U1829" s="385"/>
      <c r="V1829" s="419">
        <f>IF($S1829=V$15,$R1829,"  ")</f>
        <v>5000</v>
      </c>
      <c r="W1829" s="385"/>
      <c r="X1829" s="385"/>
      <c r="Y1829" s="385"/>
      <c r="Z1829" s="385"/>
      <c r="AA1829" s="385"/>
      <c r="AB1829" s="385"/>
      <c r="AC1829" s="385"/>
      <c r="AD1829" s="419"/>
      <c r="AE1829" s="419"/>
      <c r="AF1829" s="385"/>
      <c r="AG1829" s="385"/>
      <c r="AH1829" s="385"/>
      <c r="AI1829" s="420"/>
      <c r="AJ1829" s="420">
        <f t="shared" si="696"/>
        <v>5000</v>
      </c>
      <c r="AK1829" s="627"/>
      <c r="AL1829" s="420">
        <f t="shared" si="693"/>
        <v>5000</v>
      </c>
      <c r="AM1829" s="432">
        <v>18</v>
      </c>
      <c r="AN1829" s="607">
        <v>45078</v>
      </c>
    </row>
    <row r="1830" spans="1:40" ht="42">
      <c r="A1830" s="616">
        <v>197</v>
      </c>
      <c r="B1830" s="617"/>
      <c r="C1830" s="618" t="s">
        <v>4114</v>
      </c>
      <c r="D1830" s="618"/>
      <c r="E1830" s="617"/>
      <c r="F1830" s="617"/>
      <c r="G1830" s="617"/>
      <c r="H1830" s="617"/>
      <c r="I1830" s="618"/>
      <c r="J1830" s="620"/>
      <c r="K1830" s="620"/>
      <c r="L1830" s="622"/>
      <c r="M1830" s="634"/>
      <c r="N1830" s="622"/>
      <c r="O1830" s="623"/>
      <c r="P1830" s="622"/>
      <c r="Q1830" s="622"/>
      <c r="R1830" s="633">
        <f>SUM(R1829)</f>
        <v>5000</v>
      </c>
      <c r="S1830" s="622"/>
      <c r="T1830" s="622"/>
      <c r="U1830" s="622"/>
      <c r="V1830" s="622"/>
      <c r="W1830" s="622"/>
      <c r="X1830" s="622"/>
      <c r="Y1830" s="622"/>
      <c r="Z1830" s="622"/>
      <c r="AA1830" s="622"/>
      <c r="AB1830" s="622"/>
      <c r="AC1830" s="622"/>
      <c r="AD1830" s="633"/>
      <c r="AE1830" s="633"/>
      <c r="AF1830" s="622"/>
      <c r="AG1830" s="622"/>
      <c r="AH1830" s="622"/>
      <c r="AI1830" s="623"/>
      <c r="AJ1830" s="624"/>
      <c r="AK1830" s="625"/>
      <c r="AL1830" s="623"/>
      <c r="AM1830" s="624">
        <v>18</v>
      </c>
      <c r="AN1830" s="625">
        <v>45078</v>
      </c>
    </row>
    <row r="1831" spans="1:40" ht="42">
      <c r="A1831" s="384">
        <v>198</v>
      </c>
      <c r="B1831" s="385">
        <v>3110</v>
      </c>
      <c r="C1831" s="439" t="s">
        <v>3942</v>
      </c>
      <c r="D1831" s="386" t="s">
        <v>3943</v>
      </c>
      <c r="E1831" s="387">
        <v>45077</v>
      </c>
      <c r="F1831" s="385" t="s">
        <v>1924</v>
      </c>
      <c r="G1831" s="385">
        <v>316</v>
      </c>
      <c r="H1831" s="403"/>
      <c r="I1831" s="386"/>
      <c r="J1831" s="398"/>
      <c r="K1831" s="386"/>
      <c r="L1831" s="386" t="s">
        <v>32</v>
      </c>
      <c r="M1831" s="216"/>
      <c r="N1831" s="386" t="s">
        <v>4049</v>
      </c>
      <c r="O1831" s="385" t="s">
        <v>59</v>
      </c>
      <c r="P1831" s="385">
        <v>1</v>
      </c>
      <c r="Q1831" s="385">
        <v>13625</v>
      </c>
      <c r="R1831" s="420">
        <f>P1831*Q1831</f>
        <v>13625</v>
      </c>
      <c r="S1831" s="385" t="s">
        <v>3558</v>
      </c>
      <c r="T1831" s="385"/>
      <c r="U1831" s="385"/>
      <c r="V1831" s="385"/>
      <c r="W1831" s="419">
        <f>IF($S1831=W$15,$R1831,"  ")</f>
        <v>13625</v>
      </c>
      <c r="X1831" s="385"/>
      <c r="Y1831" s="385"/>
      <c r="Z1831" s="385"/>
      <c r="AA1831" s="385"/>
      <c r="AB1831" s="385"/>
      <c r="AC1831" s="385"/>
      <c r="AD1831" s="385"/>
      <c r="AE1831" s="385"/>
      <c r="AF1831" s="385"/>
      <c r="AG1831" s="385"/>
      <c r="AH1831" s="385"/>
      <c r="AI1831" s="385"/>
      <c r="AJ1831" s="420">
        <f>R1831</f>
        <v>13625</v>
      </c>
      <c r="AK1831" s="385"/>
      <c r="AL1831" s="420">
        <f t="shared" ref="AL1831" si="697">AJ1831</f>
        <v>13625</v>
      </c>
      <c r="AM1831" s="432">
        <v>18</v>
      </c>
      <c r="AN1831" s="607">
        <v>45078</v>
      </c>
    </row>
    <row r="1832" spans="1:40" ht="63">
      <c r="A1832" s="616">
        <v>199</v>
      </c>
      <c r="B1832" s="617"/>
      <c r="C1832" s="618" t="s">
        <v>3657</v>
      </c>
      <c r="D1832" s="618"/>
      <c r="E1832" s="617"/>
      <c r="F1832" s="617"/>
      <c r="G1832" s="617"/>
      <c r="H1832" s="617"/>
      <c r="I1832" s="620"/>
      <c r="J1832" s="619"/>
      <c r="K1832" s="618"/>
      <c r="L1832" s="620"/>
      <c r="M1832" s="621"/>
      <c r="N1832" s="620"/>
      <c r="O1832" s="622"/>
      <c r="P1832" s="622"/>
      <c r="Q1832" s="622"/>
      <c r="R1832" s="623">
        <f>SUM(R1831:R1831)</f>
        <v>13625</v>
      </c>
      <c r="S1832" s="622"/>
      <c r="T1832" s="622"/>
      <c r="U1832" s="622"/>
      <c r="V1832" s="622"/>
      <c r="W1832" s="622"/>
      <c r="X1832" s="622"/>
      <c r="Y1832" s="622"/>
      <c r="Z1832" s="622"/>
      <c r="AA1832" s="622"/>
      <c r="AB1832" s="622"/>
      <c r="AC1832" s="622"/>
      <c r="AD1832" s="622"/>
      <c r="AE1832" s="622"/>
      <c r="AF1832" s="622"/>
      <c r="AG1832" s="622"/>
      <c r="AH1832" s="622"/>
      <c r="AI1832" s="622"/>
      <c r="AJ1832" s="622"/>
      <c r="AK1832" s="622"/>
      <c r="AL1832" s="622"/>
      <c r="AM1832" s="624">
        <v>18</v>
      </c>
      <c r="AN1832" s="625">
        <v>45078</v>
      </c>
    </row>
    <row r="1833" spans="1:40" ht="40.799999999999997">
      <c r="A1833" s="384">
        <v>200</v>
      </c>
      <c r="B1833" s="416">
        <v>1926</v>
      </c>
      <c r="C1833" s="385" t="s">
        <v>2896</v>
      </c>
      <c r="D1833" s="387" t="s">
        <v>35</v>
      </c>
      <c r="E1833" s="387">
        <v>45036</v>
      </c>
      <c r="F1833" s="385" t="s">
        <v>56</v>
      </c>
      <c r="G1833" s="385">
        <v>928</v>
      </c>
      <c r="H1833" s="417"/>
      <c r="I1833" s="386"/>
      <c r="J1833" s="405"/>
      <c r="K1833" s="385">
        <v>20490122762</v>
      </c>
      <c r="L1833" s="406" t="s">
        <v>3660</v>
      </c>
      <c r="M1833" s="216"/>
      <c r="N1833" s="386" t="s">
        <v>4163</v>
      </c>
      <c r="O1833" s="385" t="s">
        <v>59</v>
      </c>
      <c r="P1833" s="385">
        <v>1</v>
      </c>
      <c r="Q1833" s="385">
        <v>1000</v>
      </c>
      <c r="R1833" s="420">
        <f>P1833*Q1833</f>
        <v>1000</v>
      </c>
      <c r="S1833" s="385" t="s">
        <v>1916</v>
      </c>
      <c r="T1833" s="385"/>
      <c r="U1833" s="385"/>
      <c r="V1833" s="419">
        <f>IF($S1833=V$15,$R1833,"  ")</f>
        <v>1000</v>
      </c>
      <c r="W1833" s="419"/>
      <c r="X1833" s="419"/>
      <c r="Y1833" s="419"/>
      <c r="Z1833" s="385"/>
      <c r="AA1833" s="385"/>
      <c r="AB1833" s="385"/>
      <c r="AC1833" s="385"/>
      <c r="AD1833" s="385"/>
      <c r="AE1833" s="385"/>
      <c r="AF1833" s="385"/>
      <c r="AG1833" s="385"/>
      <c r="AH1833" s="419" t="str">
        <f t="shared" ref="AH1833:AH1837" si="698">IF($S1833=AH$15,$R1833,"  ")</f>
        <v xml:space="preserve">  </v>
      </c>
      <c r="AI1833" s="385"/>
      <c r="AJ1833" s="420">
        <f>V1833</f>
        <v>1000</v>
      </c>
      <c r="AK1833" s="385"/>
      <c r="AL1833" s="420">
        <f t="shared" ref="AL1833:AL1837" si="699">R1833</f>
        <v>1000</v>
      </c>
      <c r="AM1833" s="432">
        <v>18</v>
      </c>
      <c r="AN1833" s="607">
        <v>45078</v>
      </c>
    </row>
    <row r="1834" spans="1:40" ht="40.799999999999997">
      <c r="A1834" s="416">
        <v>201</v>
      </c>
      <c r="B1834" s="416">
        <v>3066</v>
      </c>
      <c r="C1834" s="385" t="s">
        <v>2896</v>
      </c>
      <c r="D1834" s="387" t="s">
        <v>35</v>
      </c>
      <c r="E1834" s="387">
        <v>45076</v>
      </c>
      <c r="F1834" s="385" t="s">
        <v>56</v>
      </c>
      <c r="G1834" s="385">
        <v>1369</v>
      </c>
      <c r="H1834" s="417"/>
      <c r="I1834" s="385">
        <v>10310032731</v>
      </c>
      <c r="J1834" s="406" t="s">
        <v>3658</v>
      </c>
      <c r="K1834" s="386">
        <v>10310032731</v>
      </c>
      <c r="L1834" s="386" t="s">
        <v>3658</v>
      </c>
      <c r="M1834" s="385">
        <v>1</v>
      </c>
      <c r="N1834" s="385" t="s">
        <v>4162</v>
      </c>
      <c r="O1834" s="420" t="s">
        <v>59</v>
      </c>
      <c r="P1834" s="385">
        <v>1</v>
      </c>
      <c r="Q1834" s="385">
        <v>7587</v>
      </c>
      <c r="R1834" s="420">
        <f>P1834*Q1834</f>
        <v>7587</v>
      </c>
      <c r="S1834" s="385" t="s">
        <v>1916</v>
      </c>
      <c r="T1834" s="419"/>
      <c r="U1834" s="419"/>
      <c r="V1834" s="419">
        <f>IF($S1834=V$15,$R1834,"  ")</f>
        <v>7587</v>
      </c>
      <c r="W1834" s="385"/>
      <c r="X1834" s="385"/>
      <c r="Y1834" s="385"/>
      <c r="Z1834" s="385"/>
      <c r="AA1834" s="419"/>
      <c r="AB1834" s="385"/>
      <c r="AC1834" s="420"/>
      <c r="AD1834" s="385"/>
      <c r="AE1834" s="385"/>
      <c r="AF1834" s="420"/>
      <c r="AG1834" s="432"/>
      <c r="AH1834" s="627"/>
      <c r="AI1834" s="385"/>
      <c r="AJ1834" s="420">
        <f>V1834</f>
        <v>7587</v>
      </c>
      <c r="AK1834" s="385"/>
      <c r="AL1834" s="420">
        <f t="shared" si="699"/>
        <v>7587</v>
      </c>
      <c r="AM1834" s="432">
        <v>18</v>
      </c>
      <c r="AN1834" s="607">
        <v>45078</v>
      </c>
    </row>
    <row r="1835" spans="1:40" ht="20.399999999999999">
      <c r="A1835" s="384">
        <v>202</v>
      </c>
      <c r="B1835" s="416">
        <v>2655</v>
      </c>
      <c r="C1835" s="385" t="s">
        <v>2896</v>
      </c>
      <c r="D1835" s="387" t="s">
        <v>35</v>
      </c>
      <c r="E1835" s="387">
        <v>45064</v>
      </c>
      <c r="F1835" s="385" t="s">
        <v>56</v>
      </c>
      <c r="G1835" s="385">
        <v>1192</v>
      </c>
      <c r="H1835" s="417"/>
      <c r="I1835" s="386"/>
      <c r="J1835" s="405"/>
      <c r="K1835" s="385">
        <v>20418896915</v>
      </c>
      <c r="L1835" s="406" t="s">
        <v>4048</v>
      </c>
      <c r="M1835" s="216"/>
      <c r="N1835" s="406" t="s">
        <v>3663</v>
      </c>
      <c r="O1835" s="385" t="s">
        <v>59</v>
      </c>
      <c r="P1835" s="385">
        <v>1</v>
      </c>
      <c r="Q1835" s="385">
        <v>657.97</v>
      </c>
      <c r="R1835" s="420">
        <f>P1835*Q1835</f>
        <v>657.97</v>
      </c>
      <c r="S1835" s="385" t="s">
        <v>1916</v>
      </c>
      <c r="T1835" s="385"/>
      <c r="U1835" s="385"/>
      <c r="V1835" s="419">
        <f t="shared" ref="V1835:V1837" si="700">IF($S1835=V$15,$R1835,"  ")</f>
        <v>657.97</v>
      </c>
      <c r="W1835" s="419"/>
      <c r="X1835" s="419"/>
      <c r="Y1835" s="419"/>
      <c r="Z1835" s="385"/>
      <c r="AA1835" s="385"/>
      <c r="AB1835" s="385"/>
      <c r="AC1835" s="385"/>
      <c r="AD1835" s="385"/>
      <c r="AE1835" s="385"/>
      <c r="AF1835" s="385"/>
      <c r="AG1835" s="385"/>
      <c r="AH1835" s="419" t="str">
        <f t="shared" si="698"/>
        <v xml:space="preserve">  </v>
      </c>
      <c r="AI1835" s="385"/>
      <c r="AJ1835" s="420">
        <f t="shared" ref="AJ1835:AJ1837" si="701">V1835</f>
        <v>657.97</v>
      </c>
      <c r="AK1835" s="385"/>
      <c r="AL1835" s="420">
        <f t="shared" si="699"/>
        <v>657.97</v>
      </c>
      <c r="AM1835" s="432">
        <v>18</v>
      </c>
      <c r="AN1835" s="607">
        <v>45078</v>
      </c>
    </row>
    <row r="1836" spans="1:40" ht="20.399999999999999">
      <c r="A1836" s="384">
        <v>203</v>
      </c>
      <c r="B1836" s="416">
        <v>2512</v>
      </c>
      <c r="C1836" s="385" t="s">
        <v>2896</v>
      </c>
      <c r="D1836" s="387" t="s">
        <v>35</v>
      </c>
      <c r="E1836" s="387">
        <v>45057</v>
      </c>
      <c r="F1836" s="385" t="s">
        <v>56</v>
      </c>
      <c r="G1836" s="385">
        <v>1136</v>
      </c>
      <c r="H1836" s="417"/>
      <c r="I1836" s="386"/>
      <c r="J1836" s="405"/>
      <c r="K1836" s="385">
        <v>20115425651</v>
      </c>
      <c r="L1836" s="386" t="s">
        <v>615</v>
      </c>
      <c r="M1836" s="216"/>
      <c r="N1836" s="406" t="s">
        <v>3664</v>
      </c>
      <c r="O1836" s="385" t="s">
        <v>59</v>
      </c>
      <c r="P1836" s="385">
        <v>1</v>
      </c>
      <c r="Q1836" s="385">
        <v>317.89999999999998</v>
      </c>
      <c r="R1836" s="420">
        <f t="shared" ref="R1836:R1837" si="702">P1836*Q1836</f>
        <v>317.89999999999998</v>
      </c>
      <c r="S1836" s="385" t="s">
        <v>1916</v>
      </c>
      <c r="T1836" s="385"/>
      <c r="U1836" s="385"/>
      <c r="V1836" s="419">
        <f t="shared" si="700"/>
        <v>317.89999999999998</v>
      </c>
      <c r="W1836" s="419"/>
      <c r="X1836" s="419"/>
      <c r="Y1836" s="419"/>
      <c r="Z1836" s="385"/>
      <c r="AA1836" s="385"/>
      <c r="AB1836" s="385"/>
      <c r="AC1836" s="385"/>
      <c r="AD1836" s="385"/>
      <c r="AE1836" s="385"/>
      <c r="AF1836" s="385"/>
      <c r="AG1836" s="385"/>
      <c r="AH1836" s="419" t="str">
        <f t="shared" si="698"/>
        <v xml:space="preserve">  </v>
      </c>
      <c r="AI1836" s="385"/>
      <c r="AJ1836" s="420">
        <f t="shared" si="701"/>
        <v>317.89999999999998</v>
      </c>
      <c r="AK1836" s="385"/>
      <c r="AL1836" s="420">
        <f t="shared" si="699"/>
        <v>317.89999999999998</v>
      </c>
      <c r="AM1836" s="432">
        <v>18</v>
      </c>
      <c r="AN1836" s="607">
        <v>45078</v>
      </c>
    </row>
    <row r="1837" spans="1:40" ht="20.399999999999999">
      <c r="A1837" s="384">
        <v>204</v>
      </c>
      <c r="B1837" s="385">
        <v>2384</v>
      </c>
      <c r="C1837" s="385" t="s">
        <v>2898</v>
      </c>
      <c r="D1837" s="387" t="s">
        <v>35</v>
      </c>
      <c r="E1837" s="387">
        <v>45051</v>
      </c>
      <c r="F1837" s="385" t="s">
        <v>56</v>
      </c>
      <c r="G1837" s="385">
        <v>1093</v>
      </c>
      <c r="H1837" s="417"/>
      <c r="I1837" s="386"/>
      <c r="J1837" s="398"/>
      <c r="K1837" s="385">
        <v>20116544289</v>
      </c>
      <c r="L1837" s="406" t="s">
        <v>3665</v>
      </c>
      <c r="M1837" s="216"/>
      <c r="N1837" s="406" t="s">
        <v>4108</v>
      </c>
      <c r="O1837" s="385" t="s">
        <v>59</v>
      </c>
      <c r="P1837" s="385">
        <v>1</v>
      </c>
      <c r="Q1837" s="385">
        <v>934.2</v>
      </c>
      <c r="R1837" s="420">
        <f t="shared" si="702"/>
        <v>934.2</v>
      </c>
      <c r="S1837" s="385" t="s">
        <v>1916</v>
      </c>
      <c r="T1837" s="385"/>
      <c r="U1837" s="385"/>
      <c r="V1837" s="419">
        <f t="shared" si="700"/>
        <v>934.2</v>
      </c>
      <c r="W1837" s="419"/>
      <c r="X1837" s="419"/>
      <c r="Y1837" s="419"/>
      <c r="Z1837" s="385"/>
      <c r="AA1837" s="385"/>
      <c r="AB1837" s="385"/>
      <c r="AC1837" s="385"/>
      <c r="AD1837" s="385"/>
      <c r="AE1837" s="385"/>
      <c r="AF1837" s="385"/>
      <c r="AG1837" s="385"/>
      <c r="AH1837" s="419" t="str">
        <f t="shared" si="698"/>
        <v xml:space="preserve">  </v>
      </c>
      <c r="AI1837" s="385"/>
      <c r="AJ1837" s="420">
        <f t="shared" si="701"/>
        <v>934.2</v>
      </c>
      <c r="AK1837" s="385"/>
      <c r="AL1837" s="420">
        <f t="shared" si="699"/>
        <v>934.2</v>
      </c>
      <c r="AM1837" s="630" t="s">
        <v>4164</v>
      </c>
      <c r="AN1837" s="607">
        <v>45078</v>
      </c>
    </row>
    <row r="1838" spans="1:40" ht="42">
      <c r="A1838" s="616">
        <v>205</v>
      </c>
      <c r="B1838" s="617"/>
      <c r="C1838" s="618" t="s">
        <v>3667</v>
      </c>
      <c r="D1838" s="618"/>
      <c r="E1838" s="617"/>
      <c r="F1838" s="617"/>
      <c r="G1838" s="617"/>
      <c r="H1838" s="617"/>
      <c r="I1838" s="620"/>
      <c r="J1838" s="619"/>
      <c r="K1838" s="618"/>
      <c r="L1838" s="620"/>
      <c r="M1838" s="621"/>
      <c r="N1838" s="620"/>
      <c r="O1838" s="622"/>
      <c r="P1838" s="622"/>
      <c r="Q1838" s="622"/>
      <c r="R1838" s="623">
        <f>SUM(R1833:R1837)</f>
        <v>10497.07</v>
      </c>
      <c r="S1838" s="623">
        <f>SUM(S1621:S1837)</f>
        <v>0</v>
      </c>
      <c r="T1838" s="622"/>
      <c r="U1838" s="622"/>
      <c r="V1838" s="622"/>
      <c r="W1838" s="622"/>
      <c r="X1838" s="622"/>
      <c r="Y1838" s="622"/>
      <c r="Z1838" s="623">
        <f>SUM(Z1621:Z1837)</f>
        <v>0</v>
      </c>
      <c r="AA1838" s="623"/>
      <c r="AB1838" s="623"/>
      <c r="AC1838" s="623">
        <f>SUM(AC1621:AC1837)</f>
        <v>0</v>
      </c>
      <c r="AD1838" s="623">
        <f>SUM(AD1621:AD1837)</f>
        <v>0</v>
      </c>
      <c r="AE1838" s="623"/>
      <c r="AF1838" s="623">
        <f>SUM(AF1621:AF1837)</f>
        <v>0</v>
      </c>
      <c r="AG1838" s="623">
        <f>SUM(AG1621:AG1837)</f>
        <v>0</v>
      </c>
      <c r="AH1838" s="623"/>
      <c r="AI1838" s="623"/>
      <c r="AJ1838" s="623"/>
      <c r="AK1838" s="622"/>
      <c r="AL1838" s="623"/>
      <c r="AM1838" s="623"/>
      <c r="AN1838" s="625">
        <v>45078</v>
      </c>
    </row>
    <row r="1839" spans="1:40" ht="22.8">
      <c r="A1839" s="616"/>
      <c r="B1839" s="622"/>
      <c r="C1839" s="622"/>
      <c r="D1839" s="620"/>
      <c r="E1839" s="622"/>
      <c r="F1839" s="622"/>
      <c r="G1839" s="622"/>
      <c r="H1839" s="622"/>
      <c r="I1839" s="622"/>
      <c r="J1839" s="635"/>
      <c r="K1839" s="622"/>
      <c r="L1839" s="620"/>
      <c r="M1839" s="621"/>
      <c r="N1839" s="636" t="s">
        <v>3668</v>
      </c>
      <c r="O1839" s="637"/>
      <c r="P1839" s="637"/>
      <c r="Q1839" s="637"/>
      <c r="R1839" s="638">
        <f>R1838+R1832+R1830+R1828+R1823+R1819+R1817+R1634</f>
        <v>676222.10004599998</v>
      </c>
      <c r="S1839" s="637"/>
      <c r="T1839" s="639">
        <f>SUM(T1621:T1837)</f>
        <v>306265.30000000005</v>
      </c>
      <c r="U1839" s="639">
        <f>SUM(U1621:U1837)</f>
        <v>336274.73004599998</v>
      </c>
      <c r="V1839" s="639">
        <f>SUM(V1621:V1837)</f>
        <v>20057.070000000003</v>
      </c>
      <c r="W1839" s="639">
        <f>SUM(W1621:W1837)</f>
        <v>13625</v>
      </c>
      <c r="X1839" s="639">
        <f>SUM(X1621:X1837)</f>
        <v>0</v>
      </c>
      <c r="Y1839" s="639"/>
      <c r="Z1839" s="639">
        <f t="shared" ref="Z1839:AJ1839" si="703">SUM(Z1621:Z1837)</f>
        <v>0</v>
      </c>
      <c r="AA1839" s="639">
        <f t="shared" si="703"/>
        <v>0</v>
      </c>
      <c r="AB1839" s="639">
        <f t="shared" si="703"/>
        <v>0</v>
      </c>
      <c r="AC1839" s="639">
        <f t="shared" si="703"/>
        <v>0</v>
      </c>
      <c r="AD1839" s="639">
        <f t="shared" si="703"/>
        <v>0</v>
      </c>
      <c r="AE1839" s="639"/>
      <c r="AF1839" s="640">
        <f t="shared" si="703"/>
        <v>0</v>
      </c>
      <c r="AG1839" s="640">
        <f t="shared" si="703"/>
        <v>0</v>
      </c>
      <c r="AH1839" s="639">
        <f t="shared" si="703"/>
        <v>0</v>
      </c>
      <c r="AI1839" s="639">
        <f t="shared" si="703"/>
        <v>606319.74004599999</v>
      </c>
      <c r="AJ1839" s="639">
        <f t="shared" si="703"/>
        <v>119289.35999999999</v>
      </c>
      <c r="AK1839" s="637"/>
      <c r="AL1839" s="639">
        <f>SUM(AL1621:AL1838)</f>
        <v>725609.10004599986</v>
      </c>
      <c r="AM1839" s="639"/>
      <c r="AN1839" s="625">
        <v>45078</v>
      </c>
    </row>
    <row r="1840" spans="1:40" ht="0.75" hidden="1" customHeight="1"/>
    <row r="1841" spans="1:40" ht="45.6">
      <c r="A1841" s="656"/>
      <c r="B1841" s="657">
        <v>4542</v>
      </c>
      <c r="C1841" s="657" t="s">
        <v>0</v>
      </c>
      <c r="D1841" s="658" t="s">
        <v>12</v>
      </c>
      <c r="E1841" s="659">
        <v>45128</v>
      </c>
      <c r="F1841" s="657" t="s">
        <v>1924</v>
      </c>
      <c r="G1841" s="657">
        <v>498</v>
      </c>
      <c r="H1841" s="388">
        <v>198792.16</v>
      </c>
      <c r="I1841" s="389">
        <v>45133</v>
      </c>
      <c r="J1841" s="390" t="s">
        <v>4309</v>
      </c>
      <c r="K1841" s="657"/>
      <c r="L1841" s="666" t="s">
        <v>32</v>
      </c>
      <c r="M1841" s="353"/>
      <c r="N1841" s="666" t="s">
        <v>4210</v>
      </c>
      <c r="O1841" s="657" t="s">
        <v>59</v>
      </c>
      <c r="P1841" s="657">
        <v>1</v>
      </c>
      <c r="Q1841" s="668">
        <v>198792.16</v>
      </c>
      <c r="R1841" s="669">
        <f t="shared" ref="R1841:R1852" si="704">P1841*Q1841</f>
        <v>198792.16</v>
      </c>
      <c r="S1841" s="657" t="s">
        <v>1914</v>
      </c>
      <c r="T1841" s="670">
        <f t="shared" ref="T1841:T1852" si="705">IF($S1841=T$15,$R1841,"  ")</f>
        <v>198792.16</v>
      </c>
      <c r="U1841" s="670"/>
      <c r="V1841" s="657"/>
      <c r="W1841" s="657"/>
      <c r="X1841" s="657"/>
      <c r="Y1841" s="657"/>
      <c r="Z1841" s="657"/>
      <c r="AA1841" s="670"/>
      <c r="AB1841" s="657"/>
      <c r="AC1841" s="385"/>
      <c r="AD1841" s="657"/>
      <c r="AE1841" s="657"/>
      <c r="AF1841" s="657"/>
      <c r="AG1841" s="657"/>
      <c r="AH1841" s="657"/>
      <c r="AI1841" s="669"/>
      <c r="AJ1841" s="669"/>
      <c r="AK1841" s="657"/>
      <c r="AL1841" s="669"/>
      <c r="AM1841" s="674"/>
      <c r="AN1841" s="675">
        <v>45108</v>
      </c>
    </row>
    <row r="1842" spans="1:40" ht="45.6">
      <c r="A1842" s="656"/>
      <c r="B1842" s="657">
        <v>4542</v>
      </c>
      <c r="C1842" s="657" t="s">
        <v>0</v>
      </c>
      <c r="D1842" s="658" t="s">
        <v>12</v>
      </c>
      <c r="E1842" s="659">
        <v>45128</v>
      </c>
      <c r="F1842" s="657" t="s">
        <v>1924</v>
      </c>
      <c r="G1842" s="657">
        <v>498</v>
      </c>
      <c r="H1842" s="388">
        <v>14552.61</v>
      </c>
      <c r="I1842" s="389">
        <v>45133</v>
      </c>
      <c r="J1842" s="390" t="s">
        <v>4310</v>
      </c>
      <c r="K1842" s="657"/>
      <c r="L1842" s="666" t="s">
        <v>93</v>
      </c>
      <c r="M1842" s="353"/>
      <c r="N1842" s="666" t="s">
        <v>4210</v>
      </c>
      <c r="O1842" s="657" t="s">
        <v>59</v>
      </c>
      <c r="P1842" s="657">
        <v>1</v>
      </c>
      <c r="Q1842" s="668">
        <v>14552.61</v>
      </c>
      <c r="R1842" s="669">
        <f t="shared" si="704"/>
        <v>14552.61</v>
      </c>
      <c r="S1842" s="657" t="s">
        <v>1914</v>
      </c>
      <c r="T1842" s="670">
        <f t="shared" si="705"/>
        <v>14552.61</v>
      </c>
      <c r="U1842" s="670"/>
      <c r="V1842" s="657"/>
      <c r="W1842" s="657"/>
      <c r="X1842" s="657"/>
      <c r="Y1842" s="657"/>
      <c r="Z1842" s="657"/>
      <c r="AA1842" s="670"/>
      <c r="AB1842" s="657"/>
      <c r="AC1842" s="385"/>
      <c r="AD1842" s="657"/>
      <c r="AE1842" s="657"/>
      <c r="AF1842" s="657"/>
      <c r="AG1842" s="657"/>
      <c r="AH1842" s="657"/>
      <c r="AI1842" s="669"/>
      <c r="AJ1842" s="669"/>
      <c r="AK1842" s="657"/>
      <c r="AL1842" s="669"/>
      <c r="AM1842" s="674"/>
      <c r="AN1842" s="675">
        <v>45108</v>
      </c>
    </row>
    <row r="1843" spans="1:40" ht="45.6">
      <c r="A1843" s="656"/>
      <c r="B1843" s="657">
        <v>4542</v>
      </c>
      <c r="C1843" s="657" t="s">
        <v>0</v>
      </c>
      <c r="D1843" s="658" t="s">
        <v>12</v>
      </c>
      <c r="E1843" s="659">
        <v>45128</v>
      </c>
      <c r="F1843" s="657" t="s">
        <v>1924</v>
      </c>
      <c r="G1843" s="657">
        <v>498</v>
      </c>
      <c r="H1843" s="388">
        <v>2454.92</v>
      </c>
      <c r="I1843" s="389">
        <v>45133</v>
      </c>
      <c r="J1843" s="390" t="s">
        <v>4311</v>
      </c>
      <c r="K1843" s="657"/>
      <c r="L1843" s="666" t="s">
        <v>93</v>
      </c>
      <c r="M1843" s="353"/>
      <c r="N1843" s="666" t="s">
        <v>4210</v>
      </c>
      <c r="O1843" s="657" t="s">
        <v>59</v>
      </c>
      <c r="P1843" s="657">
        <v>1</v>
      </c>
      <c r="Q1843" s="668">
        <v>2454.92</v>
      </c>
      <c r="R1843" s="669">
        <f t="shared" si="704"/>
        <v>2454.92</v>
      </c>
      <c r="S1843" s="657" t="s">
        <v>1914</v>
      </c>
      <c r="T1843" s="670">
        <f t="shared" si="705"/>
        <v>2454.92</v>
      </c>
      <c r="U1843" s="670"/>
      <c r="V1843" s="657"/>
      <c r="W1843" s="657"/>
      <c r="X1843" s="657"/>
      <c r="Y1843" s="657"/>
      <c r="Z1843" s="657"/>
      <c r="AA1843" s="670"/>
      <c r="AB1843" s="657"/>
      <c r="AC1843" s="385"/>
      <c r="AD1843" s="657"/>
      <c r="AE1843" s="657"/>
      <c r="AF1843" s="657"/>
      <c r="AG1843" s="657"/>
      <c r="AH1843" s="657"/>
      <c r="AI1843" s="669"/>
      <c r="AJ1843" s="669"/>
      <c r="AK1843" s="657"/>
      <c r="AL1843" s="669"/>
      <c r="AM1843" s="674"/>
      <c r="AN1843" s="675">
        <v>45108</v>
      </c>
    </row>
    <row r="1844" spans="1:40" ht="45.6">
      <c r="A1844" s="656"/>
      <c r="B1844" s="657">
        <v>4542</v>
      </c>
      <c r="C1844" s="657" t="s">
        <v>0</v>
      </c>
      <c r="D1844" s="658" t="s">
        <v>12</v>
      </c>
      <c r="E1844" s="659">
        <v>45128</v>
      </c>
      <c r="F1844" s="657" t="s">
        <v>1924</v>
      </c>
      <c r="G1844" s="657">
        <v>498</v>
      </c>
      <c r="H1844" s="388">
        <v>2377.91</v>
      </c>
      <c r="I1844" s="389">
        <v>45133</v>
      </c>
      <c r="J1844" s="390" t="s">
        <v>4312</v>
      </c>
      <c r="K1844" s="657"/>
      <c r="L1844" s="666" t="s">
        <v>126</v>
      </c>
      <c r="M1844" s="353"/>
      <c r="N1844" s="666" t="s">
        <v>4210</v>
      </c>
      <c r="O1844" s="657" t="s">
        <v>59</v>
      </c>
      <c r="P1844" s="657">
        <v>1</v>
      </c>
      <c r="Q1844" s="668">
        <v>2377.91</v>
      </c>
      <c r="R1844" s="669">
        <f t="shared" si="704"/>
        <v>2377.91</v>
      </c>
      <c r="S1844" s="657" t="s">
        <v>1914</v>
      </c>
      <c r="T1844" s="670">
        <f t="shared" si="705"/>
        <v>2377.91</v>
      </c>
      <c r="U1844" s="670"/>
      <c r="V1844" s="657"/>
      <c r="W1844" s="657"/>
      <c r="X1844" s="657"/>
      <c r="Y1844" s="657"/>
      <c r="Z1844" s="657"/>
      <c r="AA1844" s="670"/>
      <c r="AB1844" s="657"/>
      <c r="AC1844" s="385"/>
      <c r="AD1844" s="657"/>
      <c r="AE1844" s="657"/>
      <c r="AF1844" s="657"/>
      <c r="AG1844" s="657"/>
      <c r="AH1844" s="657"/>
      <c r="AI1844" s="669"/>
      <c r="AJ1844" s="669"/>
      <c r="AK1844" s="657"/>
      <c r="AL1844" s="669"/>
      <c r="AM1844" s="674"/>
      <c r="AN1844" s="675">
        <v>45108</v>
      </c>
    </row>
    <row r="1845" spans="1:40" ht="45.6">
      <c r="A1845" s="656"/>
      <c r="B1845" s="657">
        <v>4542</v>
      </c>
      <c r="C1845" s="657" t="s">
        <v>0</v>
      </c>
      <c r="D1845" s="658" t="s">
        <v>12</v>
      </c>
      <c r="E1845" s="659">
        <v>45128</v>
      </c>
      <c r="F1845" s="657" t="s">
        <v>1924</v>
      </c>
      <c r="G1845" s="657">
        <v>498</v>
      </c>
      <c r="H1845" s="388">
        <v>1852.88</v>
      </c>
      <c r="I1845" s="389">
        <v>45133</v>
      </c>
      <c r="J1845" s="390" t="s">
        <v>4313</v>
      </c>
      <c r="K1845" s="657"/>
      <c r="L1845" s="666" t="s">
        <v>32</v>
      </c>
      <c r="M1845" s="353"/>
      <c r="N1845" s="666" t="s">
        <v>4210</v>
      </c>
      <c r="O1845" s="657" t="s">
        <v>59</v>
      </c>
      <c r="P1845" s="657">
        <v>1</v>
      </c>
      <c r="Q1845" s="668">
        <v>1852.88</v>
      </c>
      <c r="R1845" s="669">
        <f t="shared" si="704"/>
        <v>1852.88</v>
      </c>
      <c r="S1845" s="657" t="s">
        <v>1914</v>
      </c>
      <c r="T1845" s="670">
        <f t="shared" si="705"/>
        <v>1852.88</v>
      </c>
      <c r="U1845" s="670"/>
      <c r="V1845" s="657"/>
      <c r="W1845" s="657"/>
      <c r="X1845" s="657"/>
      <c r="Y1845" s="657"/>
      <c r="Z1845" s="657"/>
      <c r="AA1845" s="670"/>
      <c r="AB1845" s="657"/>
      <c r="AC1845" s="385"/>
      <c r="AD1845" s="657"/>
      <c r="AE1845" s="657"/>
      <c r="AF1845" s="657"/>
      <c r="AG1845" s="657"/>
      <c r="AH1845" s="657"/>
      <c r="AI1845" s="669"/>
      <c r="AJ1845" s="669"/>
      <c r="AK1845" s="657"/>
      <c r="AL1845" s="669"/>
      <c r="AM1845" s="674"/>
      <c r="AN1845" s="675">
        <v>45108</v>
      </c>
    </row>
    <row r="1846" spans="1:40" ht="45.6">
      <c r="A1846" s="656"/>
      <c r="B1846" s="657">
        <v>4542</v>
      </c>
      <c r="C1846" s="657" t="s">
        <v>0</v>
      </c>
      <c r="D1846" s="658" t="s">
        <v>12</v>
      </c>
      <c r="E1846" s="659">
        <v>45128</v>
      </c>
      <c r="F1846" s="657" t="s">
        <v>1924</v>
      </c>
      <c r="G1846" s="657">
        <v>498</v>
      </c>
      <c r="H1846" s="388">
        <v>11451.3</v>
      </c>
      <c r="I1846" s="389">
        <v>45133</v>
      </c>
      <c r="J1846" s="390" t="s">
        <v>4314</v>
      </c>
      <c r="K1846" s="657"/>
      <c r="L1846" s="666" t="s">
        <v>93</v>
      </c>
      <c r="M1846" s="353"/>
      <c r="N1846" s="666" t="s">
        <v>4210</v>
      </c>
      <c r="O1846" s="657" t="s">
        <v>59</v>
      </c>
      <c r="P1846" s="657">
        <v>1</v>
      </c>
      <c r="Q1846" s="668">
        <v>11451.3</v>
      </c>
      <c r="R1846" s="669">
        <f t="shared" si="704"/>
        <v>11451.3</v>
      </c>
      <c r="S1846" s="657" t="s">
        <v>1914</v>
      </c>
      <c r="T1846" s="670">
        <f t="shared" si="705"/>
        <v>11451.3</v>
      </c>
      <c r="U1846" s="670"/>
      <c r="V1846" s="657"/>
      <c r="W1846" s="657"/>
      <c r="X1846" s="657"/>
      <c r="Y1846" s="657"/>
      <c r="Z1846" s="657"/>
      <c r="AA1846" s="670"/>
      <c r="AB1846" s="657"/>
      <c r="AC1846" s="385"/>
      <c r="AD1846" s="657"/>
      <c r="AE1846" s="657"/>
      <c r="AF1846" s="657"/>
      <c r="AG1846" s="657"/>
      <c r="AH1846" s="657"/>
      <c r="AI1846" s="669"/>
      <c r="AJ1846" s="669"/>
      <c r="AK1846" s="657"/>
      <c r="AL1846" s="669"/>
      <c r="AM1846" s="674"/>
      <c r="AN1846" s="675">
        <v>45108</v>
      </c>
    </row>
    <row r="1847" spans="1:40" ht="45.6">
      <c r="A1847" s="656"/>
      <c r="B1847" s="657">
        <v>4542</v>
      </c>
      <c r="C1847" s="657" t="s">
        <v>0</v>
      </c>
      <c r="D1847" s="658" t="s">
        <v>12</v>
      </c>
      <c r="E1847" s="659">
        <v>45128</v>
      </c>
      <c r="F1847" s="657" t="s">
        <v>1924</v>
      </c>
      <c r="G1847" s="657">
        <v>498</v>
      </c>
      <c r="H1847" s="388">
        <v>2597.9699999999998</v>
      </c>
      <c r="I1847" s="389">
        <v>45133</v>
      </c>
      <c r="J1847" s="390" t="s">
        <v>4315</v>
      </c>
      <c r="K1847" s="657"/>
      <c r="L1847" s="666" t="s">
        <v>94</v>
      </c>
      <c r="M1847" s="353"/>
      <c r="N1847" s="666" t="s">
        <v>4210</v>
      </c>
      <c r="O1847" s="657" t="s">
        <v>59</v>
      </c>
      <c r="P1847" s="657">
        <v>1</v>
      </c>
      <c r="Q1847" s="668">
        <v>2597.9699999999998</v>
      </c>
      <c r="R1847" s="669">
        <f t="shared" si="704"/>
        <v>2597.9699999999998</v>
      </c>
      <c r="S1847" s="657" t="s">
        <v>1914</v>
      </c>
      <c r="T1847" s="670">
        <f t="shared" si="705"/>
        <v>2597.9699999999998</v>
      </c>
      <c r="U1847" s="670"/>
      <c r="V1847" s="657"/>
      <c r="W1847" s="657"/>
      <c r="X1847" s="657"/>
      <c r="Y1847" s="657"/>
      <c r="Z1847" s="657"/>
      <c r="AA1847" s="670"/>
      <c r="AB1847" s="657"/>
      <c r="AC1847" s="385"/>
      <c r="AD1847" s="657"/>
      <c r="AE1847" s="657"/>
      <c r="AF1847" s="657"/>
      <c r="AG1847" s="657"/>
      <c r="AH1847" s="657"/>
      <c r="AI1847" s="669"/>
      <c r="AJ1847" s="669"/>
      <c r="AK1847" s="657"/>
      <c r="AL1847" s="669"/>
      <c r="AM1847" s="674"/>
      <c r="AN1847" s="675">
        <v>45108</v>
      </c>
    </row>
    <row r="1848" spans="1:40" ht="45.6">
      <c r="A1848" s="656"/>
      <c r="B1848" s="657">
        <v>4542</v>
      </c>
      <c r="C1848" s="657" t="s">
        <v>0</v>
      </c>
      <c r="D1848" s="658" t="s">
        <v>12</v>
      </c>
      <c r="E1848" s="659">
        <v>45128</v>
      </c>
      <c r="F1848" s="657" t="s">
        <v>1924</v>
      </c>
      <c r="G1848" s="657">
        <v>498</v>
      </c>
      <c r="H1848" s="388">
        <v>2033.29</v>
      </c>
      <c r="I1848" s="389">
        <v>45133</v>
      </c>
      <c r="J1848" s="390" t="s">
        <v>4316</v>
      </c>
      <c r="K1848" s="657"/>
      <c r="L1848" s="666" t="s">
        <v>94</v>
      </c>
      <c r="M1848" s="353"/>
      <c r="N1848" s="666" t="s">
        <v>4210</v>
      </c>
      <c r="O1848" s="657" t="s">
        <v>59</v>
      </c>
      <c r="P1848" s="657">
        <v>1</v>
      </c>
      <c r="Q1848" s="668">
        <v>2033.29</v>
      </c>
      <c r="R1848" s="669">
        <f t="shared" si="704"/>
        <v>2033.29</v>
      </c>
      <c r="S1848" s="657" t="s">
        <v>1914</v>
      </c>
      <c r="T1848" s="670">
        <f t="shared" si="705"/>
        <v>2033.29</v>
      </c>
      <c r="U1848" s="670"/>
      <c r="V1848" s="657"/>
      <c r="W1848" s="657"/>
      <c r="X1848" s="657"/>
      <c r="Y1848" s="657"/>
      <c r="Z1848" s="657"/>
      <c r="AA1848" s="670"/>
      <c r="AB1848" s="657"/>
      <c r="AC1848" s="385"/>
      <c r="AD1848" s="657"/>
      <c r="AE1848" s="657"/>
      <c r="AF1848" s="657"/>
      <c r="AG1848" s="657"/>
      <c r="AH1848" s="657"/>
      <c r="AI1848" s="669"/>
      <c r="AJ1848" s="669"/>
      <c r="AK1848" s="657"/>
      <c r="AL1848" s="669"/>
      <c r="AM1848" s="674"/>
      <c r="AN1848" s="675">
        <v>45108</v>
      </c>
    </row>
    <row r="1849" spans="1:40" ht="45.6">
      <c r="A1849" s="656"/>
      <c r="B1849" s="657">
        <v>4542</v>
      </c>
      <c r="C1849" s="657" t="s">
        <v>0</v>
      </c>
      <c r="D1849" s="658" t="s">
        <v>12</v>
      </c>
      <c r="E1849" s="659">
        <v>45128</v>
      </c>
      <c r="F1849" s="657" t="s">
        <v>1924</v>
      </c>
      <c r="G1849" s="657">
        <v>498</v>
      </c>
      <c r="H1849" s="388">
        <v>1950.52</v>
      </c>
      <c r="I1849" s="389">
        <v>45133</v>
      </c>
      <c r="J1849" s="390" t="s">
        <v>4317</v>
      </c>
      <c r="K1849" s="657"/>
      <c r="L1849" s="666" t="s">
        <v>94</v>
      </c>
      <c r="M1849" s="353"/>
      <c r="N1849" s="666" t="s">
        <v>4210</v>
      </c>
      <c r="O1849" s="657" t="s">
        <v>59</v>
      </c>
      <c r="P1849" s="657">
        <v>1</v>
      </c>
      <c r="Q1849" s="668">
        <v>1950.52</v>
      </c>
      <c r="R1849" s="669">
        <f t="shared" si="704"/>
        <v>1950.52</v>
      </c>
      <c r="S1849" s="657" t="s">
        <v>1914</v>
      </c>
      <c r="T1849" s="670">
        <f t="shared" si="705"/>
        <v>1950.52</v>
      </c>
      <c r="U1849" s="670"/>
      <c r="V1849" s="657"/>
      <c r="W1849" s="657"/>
      <c r="X1849" s="657"/>
      <c r="Y1849" s="657"/>
      <c r="Z1849" s="657"/>
      <c r="AA1849" s="670"/>
      <c r="AB1849" s="657"/>
      <c r="AC1849" s="385"/>
      <c r="AD1849" s="657"/>
      <c r="AE1849" s="657"/>
      <c r="AF1849" s="657"/>
      <c r="AG1849" s="657"/>
      <c r="AH1849" s="657"/>
      <c r="AI1849" s="669"/>
      <c r="AJ1849" s="669"/>
      <c r="AK1849" s="657"/>
      <c r="AL1849" s="669"/>
      <c r="AM1849" s="674"/>
      <c r="AN1849" s="675">
        <v>45108</v>
      </c>
    </row>
    <row r="1850" spans="1:40" ht="45.6">
      <c r="A1850" s="656"/>
      <c r="B1850" s="657">
        <v>4542</v>
      </c>
      <c r="C1850" s="657" t="s">
        <v>0</v>
      </c>
      <c r="D1850" s="658" t="s">
        <v>12</v>
      </c>
      <c r="E1850" s="659">
        <v>45128</v>
      </c>
      <c r="F1850" s="657" t="s">
        <v>1924</v>
      </c>
      <c r="G1850" s="657">
        <v>498</v>
      </c>
      <c r="H1850" s="388">
        <v>2074.29</v>
      </c>
      <c r="I1850" s="389">
        <v>45133</v>
      </c>
      <c r="J1850" s="390" t="s">
        <v>4318</v>
      </c>
      <c r="K1850" s="657"/>
      <c r="L1850" s="666" t="s">
        <v>94</v>
      </c>
      <c r="M1850" s="353"/>
      <c r="N1850" s="666" t="s">
        <v>4210</v>
      </c>
      <c r="O1850" s="657" t="s">
        <v>59</v>
      </c>
      <c r="P1850" s="657">
        <v>1</v>
      </c>
      <c r="Q1850" s="668">
        <v>2074.29</v>
      </c>
      <c r="R1850" s="669">
        <f t="shared" si="704"/>
        <v>2074.29</v>
      </c>
      <c r="S1850" s="657" t="s">
        <v>1914</v>
      </c>
      <c r="T1850" s="670">
        <f t="shared" si="705"/>
        <v>2074.29</v>
      </c>
      <c r="U1850" s="670"/>
      <c r="V1850" s="657"/>
      <c r="W1850" s="657"/>
      <c r="X1850" s="657"/>
      <c r="Y1850" s="657"/>
      <c r="Z1850" s="657"/>
      <c r="AA1850" s="670"/>
      <c r="AB1850" s="657"/>
      <c r="AC1850" s="385"/>
      <c r="AD1850" s="657"/>
      <c r="AE1850" s="657"/>
      <c r="AF1850" s="657"/>
      <c r="AG1850" s="657"/>
      <c r="AH1850" s="657"/>
      <c r="AI1850" s="669"/>
      <c r="AJ1850" s="669"/>
      <c r="AK1850" s="657"/>
      <c r="AL1850" s="669"/>
      <c r="AM1850" s="674"/>
      <c r="AN1850" s="675">
        <v>45108</v>
      </c>
    </row>
    <row r="1851" spans="1:40" ht="45.6">
      <c r="A1851" s="656"/>
      <c r="B1851" s="657">
        <v>4542</v>
      </c>
      <c r="C1851" s="657" t="s">
        <v>0</v>
      </c>
      <c r="D1851" s="658" t="s">
        <v>12</v>
      </c>
      <c r="E1851" s="659">
        <v>45128</v>
      </c>
      <c r="F1851" s="657" t="s">
        <v>1924</v>
      </c>
      <c r="G1851" s="657">
        <v>498</v>
      </c>
      <c r="H1851" s="388">
        <v>1950.06</v>
      </c>
      <c r="I1851" s="389">
        <v>45141</v>
      </c>
      <c r="J1851" s="390" t="s">
        <v>4319</v>
      </c>
      <c r="K1851" s="657"/>
      <c r="L1851" s="666" t="s">
        <v>3671</v>
      </c>
      <c r="M1851" s="353"/>
      <c r="N1851" s="666" t="s">
        <v>4210</v>
      </c>
      <c r="O1851" s="657" t="s">
        <v>59</v>
      </c>
      <c r="P1851" s="657">
        <v>1</v>
      </c>
      <c r="Q1851" s="668">
        <v>1950.06</v>
      </c>
      <c r="R1851" s="669">
        <f t="shared" si="704"/>
        <v>1950.06</v>
      </c>
      <c r="S1851" s="657" t="s">
        <v>1914</v>
      </c>
      <c r="T1851" s="670">
        <f t="shared" si="705"/>
        <v>1950.06</v>
      </c>
      <c r="U1851" s="670"/>
      <c r="V1851" s="657"/>
      <c r="W1851" s="657"/>
      <c r="X1851" s="657"/>
      <c r="Y1851" s="657"/>
      <c r="Z1851" s="657"/>
      <c r="AA1851" s="670"/>
      <c r="AB1851" s="657"/>
      <c r="AC1851" s="385"/>
      <c r="AD1851" s="657"/>
      <c r="AE1851" s="657"/>
      <c r="AF1851" s="657"/>
      <c r="AG1851" s="657"/>
      <c r="AH1851" s="657"/>
      <c r="AI1851" s="669"/>
      <c r="AJ1851" s="669"/>
      <c r="AK1851" s="657"/>
      <c r="AL1851" s="669"/>
      <c r="AM1851" s="674"/>
      <c r="AN1851" s="675">
        <v>45108</v>
      </c>
    </row>
    <row r="1852" spans="1:40" ht="45.6">
      <c r="A1852" s="656"/>
      <c r="B1852" s="657"/>
      <c r="C1852" s="657"/>
      <c r="D1852" s="658"/>
      <c r="E1852" s="659"/>
      <c r="F1852" s="657"/>
      <c r="G1852" s="657"/>
      <c r="H1852" s="388">
        <v>7.46</v>
      </c>
      <c r="I1852" s="389"/>
      <c r="J1852" s="390" t="s">
        <v>4309</v>
      </c>
      <c r="K1852" s="657"/>
      <c r="L1852" s="666" t="s">
        <v>93</v>
      </c>
      <c r="M1852" s="353"/>
      <c r="N1852" s="666" t="s">
        <v>4210</v>
      </c>
      <c r="O1852" s="657" t="s">
        <v>59</v>
      </c>
      <c r="P1852" s="657">
        <v>1</v>
      </c>
      <c r="Q1852" s="668">
        <v>7.46</v>
      </c>
      <c r="R1852" s="669">
        <f t="shared" si="704"/>
        <v>7.46</v>
      </c>
      <c r="S1852" s="657" t="s">
        <v>1914</v>
      </c>
      <c r="T1852" s="670">
        <f t="shared" si="705"/>
        <v>7.46</v>
      </c>
      <c r="U1852" s="670"/>
      <c r="V1852" s="657"/>
      <c r="W1852" s="657"/>
      <c r="X1852" s="657"/>
      <c r="Y1852" s="657"/>
      <c r="Z1852" s="657"/>
      <c r="AA1852" s="670"/>
      <c r="AB1852" s="657"/>
      <c r="AC1852" s="385"/>
      <c r="AD1852" s="657"/>
      <c r="AE1852" s="657"/>
      <c r="AF1852" s="657"/>
      <c r="AG1852" s="657"/>
      <c r="AH1852" s="657"/>
      <c r="AI1852" s="669"/>
      <c r="AJ1852" s="669"/>
      <c r="AK1852" s="657"/>
      <c r="AL1852" s="669"/>
      <c r="AM1852" s="674"/>
      <c r="AN1852" s="675">
        <v>45108</v>
      </c>
    </row>
    <row r="1853" spans="1:40" ht="45.6">
      <c r="A1853" s="660">
        <v>2</v>
      </c>
      <c r="B1853" s="651"/>
      <c r="C1853" s="650" t="s">
        <v>3561</v>
      </c>
      <c r="D1853" s="650"/>
      <c r="E1853" s="651"/>
      <c r="F1853" s="651"/>
      <c r="G1853" s="651"/>
      <c r="H1853" s="641"/>
      <c r="I1853" s="641"/>
      <c r="J1853" s="643"/>
      <c r="K1853" s="650"/>
      <c r="L1853" s="665"/>
      <c r="M1853" s="645"/>
      <c r="N1853" s="665"/>
      <c r="O1853" s="664"/>
      <c r="P1853" s="664"/>
      <c r="Q1853" s="664"/>
      <c r="R1853" s="671">
        <f>SUM(R1841)</f>
        <v>198792.16</v>
      </c>
      <c r="S1853" s="664"/>
      <c r="T1853" s="664"/>
      <c r="U1853" s="664"/>
      <c r="V1853" s="664"/>
      <c r="W1853" s="664"/>
      <c r="X1853" s="664"/>
      <c r="Y1853" s="664"/>
      <c r="Z1853" s="664"/>
      <c r="AA1853" s="664"/>
      <c r="AB1853" s="664"/>
      <c r="AC1853" s="646"/>
      <c r="AD1853" s="664"/>
      <c r="AE1853" s="664"/>
      <c r="AF1853" s="664"/>
      <c r="AG1853" s="664"/>
      <c r="AH1853" s="664"/>
      <c r="AI1853" s="664"/>
      <c r="AJ1853" s="664"/>
      <c r="AK1853" s="664"/>
      <c r="AL1853" s="671"/>
      <c r="AM1853" s="676"/>
      <c r="AN1853" s="677">
        <v>45108</v>
      </c>
    </row>
    <row r="1854" spans="1:40" ht="22.8">
      <c r="A1854" s="656">
        <v>3</v>
      </c>
      <c r="B1854" s="657">
        <v>3670</v>
      </c>
      <c r="C1854" s="657" t="s">
        <v>1</v>
      </c>
      <c r="D1854" s="658" t="s">
        <v>2909</v>
      </c>
      <c r="E1854" s="659">
        <v>45100</v>
      </c>
      <c r="F1854" s="657" t="s">
        <v>38</v>
      </c>
      <c r="G1854" s="657">
        <v>1081</v>
      </c>
      <c r="H1854" s="388">
        <v>6015.64</v>
      </c>
      <c r="I1854" s="389">
        <v>45125</v>
      </c>
      <c r="J1854" s="398" t="s">
        <v>4320</v>
      </c>
      <c r="K1854" s="628">
        <v>20609226804</v>
      </c>
      <c r="L1854" s="658" t="s">
        <v>4211</v>
      </c>
      <c r="M1854" s="216"/>
      <c r="N1854" s="658" t="s">
        <v>298</v>
      </c>
      <c r="O1854" s="657" t="s">
        <v>83</v>
      </c>
      <c r="P1854" s="657">
        <v>38</v>
      </c>
      <c r="Q1854" s="657">
        <v>46.02</v>
      </c>
      <c r="R1854" s="669">
        <f>P1854*Q1854</f>
        <v>1748.7600000000002</v>
      </c>
      <c r="S1854" s="657" t="s">
        <v>1915</v>
      </c>
      <c r="T1854" s="657"/>
      <c r="U1854" s="670">
        <f>IF($S1854=U$15,$R1854,"  ")</f>
        <v>1748.7600000000002</v>
      </c>
      <c r="V1854" s="670" t="str">
        <f>IF($S1854=V$15,$R1854,"  ")</f>
        <v xml:space="preserve">  </v>
      </c>
      <c r="W1854" s="670"/>
      <c r="X1854" s="670"/>
      <c r="Y1854" s="670"/>
      <c r="Z1854" s="657"/>
      <c r="AA1854" s="657"/>
      <c r="AB1854" s="657"/>
      <c r="AC1854" s="385"/>
      <c r="AD1854" s="657"/>
      <c r="AE1854" s="657"/>
      <c r="AF1854" s="657"/>
      <c r="AG1854" s="657"/>
      <c r="AH1854" s="670" t="str">
        <f>IF($S1854=AH$15,$R1854,"  ")</f>
        <v xml:space="preserve">  </v>
      </c>
      <c r="AI1854" s="669">
        <f>R1854</f>
        <v>1748.7600000000002</v>
      </c>
      <c r="AJ1854" s="669"/>
      <c r="AK1854" s="657">
        <v>1151</v>
      </c>
      <c r="AL1854" s="669">
        <f>AI1854</f>
        <v>1748.7600000000002</v>
      </c>
      <c r="AM1854" s="674">
        <v>0</v>
      </c>
      <c r="AN1854" s="675">
        <v>45108</v>
      </c>
    </row>
    <row r="1855" spans="1:40" ht="22.8">
      <c r="A1855" s="656">
        <v>4</v>
      </c>
      <c r="B1855" s="657">
        <v>3670</v>
      </c>
      <c r="C1855" s="657" t="s">
        <v>1</v>
      </c>
      <c r="D1855" s="658" t="s">
        <v>2909</v>
      </c>
      <c r="E1855" s="659">
        <v>45100</v>
      </c>
      <c r="F1855" s="657" t="s">
        <v>38</v>
      </c>
      <c r="G1855" s="657">
        <v>1081</v>
      </c>
      <c r="H1855" s="388">
        <v>6015.64</v>
      </c>
      <c r="I1855" s="389">
        <v>45125</v>
      </c>
      <c r="J1855" s="398" t="s">
        <v>4320</v>
      </c>
      <c r="K1855" s="628">
        <v>20609226804</v>
      </c>
      <c r="L1855" s="658" t="s">
        <v>4211</v>
      </c>
      <c r="M1855" s="216"/>
      <c r="N1855" s="658" t="s">
        <v>4212</v>
      </c>
      <c r="O1855" s="657" t="s">
        <v>83</v>
      </c>
      <c r="P1855" s="657">
        <v>16</v>
      </c>
      <c r="Q1855" s="657">
        <v>49.56</v>
      </c>
      <c r="R1855" s="669">
        <f t="shared" ref="R1855:R1859" si="706">P1855*Q1855</f>
        <v>792.96</v>
      </c>
      <c r="S1855" s="657" t="s">
        <v>1915</v>
      </c>
      <c r="T1855" s="657"/>
      <c r="U1855" s="670">
        <f t="shared" ref="U1855:V1875" si="707">IF($S1855=U$15,$R1855,"  ")</f>
        <v>792.96</v>
      </c>
      <c r="V1855" s="670" t="str">
        <f t="shared" si="707"/>
        <v xml:space="preserve">  </v>
      </c>
      <c r="W1855" s="670"/>
      <c r="X1855" s="670"/>
      <c r="Y1855" s="670"/>
      <c r="Z1855" s="657"/>
      <c r="AA1855" s="657"/>
      <c r="AB1855" s="657"/>
      <c r="AC1855" s="385"/>
      <c r="AD1855" s="657"/>
      <c r="AE1855" s="657"/>
      <c r="AF1855" s="657"/>
      <c r="AG1855" s="657"/>
      <c r="AH1855" s="670" t="str">
        <f t="shared" ref="AH1855:AH1890" si="708">IF($S1855=AH$15,$R1855,"  ")</f>
        <v xml:space="preserve">  </v>
      </c>
      <c r="AI1855" s="669">
        <f t="shared" ref="AI1855:AI1875" si="709">R1855</f>
        <v>792.96</v>
      </c>
      <c r="AJ1855" s="669"/>
      <c r="AK1855" s="657">
        <v>1151</v>
      </c>
      <c r="AL1855" s="669">
        <f t="shared" ref="AL1855:AL1869" si="710">AI1855</f>
        <v>792.96</v>
      </c>
      <c r="AM1855" s="678" t="s">
        <v>4164</v>
      </c>
      <c r="AN1855" s="675">
        <v>45108</v>
      </c>
    </row>
    <row r="1856" spans="1:40" ht="22.8">
      <c r="A1856" s="656">
        <v>5</v>
      </c>
      <c r="B1856" s="657">
        <v>3670</v>
      </c>
      <c r="C1856" s="657" t="s">
        <v>1</v>
      </c>
      <c r="D1856" s="658" t="s">
        <v>2909</v>
      </c>
      <c r="E1856" s="659">
        <v>45100</v>
      </c>
      <c r="F1856" s="657" t="s">
        <v>38</v>
      </c>
      <c r="G1856" s="657">
        <v>1081</v>
      </c>
      <c r="H1856" s="388">
        <v>6015.64</v>
      </c>
      <c r="I1856" s="389">
        <v>45125</v>
      </c>
      <c r="J1856" s="398" t="s">
        <v>4320</v>
      </c>
      <c r="K1856" s="628">
        <v>20609226804</v>
      </c>
      <c r="L1856" s="658" t="s">
        <v>4211</v>
      </c>
      <c r="M1856" s="216"/>
      <c r="N1856" s="658" t="s">
        <v>4213</v>
      </c>
      <c r="O1856" s="657" t="s">
        <v>83</v>
      </c>
      <c r="P1856" s="657">
        <v>23</v>
      </c>
      <c r="Q1856" s="657">
        <v>49.56</v>
      </c>
      <c r="R1856" s="669">
        <f t="shared" si="706"/>
        <v>1139.8800000000001</v>
      </c>
      <c r="S1856" s="657" t="s">
        <v>1915</v>
      </c>
      <c r="T1856" s="657"/>
      <c r="U1856" s="670">
        <f t="shared" si="707"/>
        <v>1139.8800000000001</v>
      </c>
      <c r="V1856" s="670" t="str">
        <f t="shared" si="707"/>
        <v xml:space="preserve">  </v>
      </c>
      <c r="W1856" s="670"/>
      <c r="X1856" s="670"/>
      <c r="Y1856" s="670"/>
      <c r="Z1856" s="657"/>
      <c r="AA1856" s="657"/>
      <c r="AB1856" s="657"/>
      <c r="AC1856" s="385"/>
      <c r="AD1856" s="657"/>
      <c r="AE1856" s="657"/>
      <c r="AF1856" s="657"/>
      <c r="AG1856" s="657"/>
      <c r="AH1856" s="670" t="str">
        <f t="shared" si="708"/>
        <v xml:space="preserve">  </v>
      </c>
      <c r="AI1856" s="669">
        <f t="shared" si="709"/>
        <v>1139.8800000000001</v>
      </c>
      <c r="AJ1856" s="669"/>
      <c r="AK1856" s="657">
        <v>1151</v>
      </c>
      <c r="AL1856" s="669">
        <f t="shared" si="710"/>
        <v>1139.8800000000001</v>
      </c>
      <c r="AM1856" s="678" t="s">
        <v>4164</v>
      </c>
      <c r="AN1856" s="675">
        <v>45108</v>
      </c>
    </row>
    <row r="1857" spans="1:40" ht="22.8">
      <c r="A1857" s="656">
        <v>6</v>
      </c>
      <c r="B1857" s="657">
        <v>3670</v>
      </c>
      <c r="C1857" s="657" t="s">
        <v>1</v>
      </c>
      <c r="D1857" s="658" t="s">
        <v>2909</v>
      </c>
      <c r="E1857" s="659">
        <v>45100</v>
      </c>
      <c r="F1857" s="657" t="s">
        <v>38</v>
      </c>
      <c r="G1857" s="657">
        <v>1081</v>
      </c>
      <c r="H1857" s="388">
        <v>6015.64</v>
      </c>
      <c r="I1857" s="389">
        <v>45125</v>
      </c>
      <c r="J1857" s="398" t="s">
        <v>4320</v>
      </c>
      <c r="K1857" s="628">
        <v>20609226804</v>
      </c>
      <c r="L1857" s="658" t="s">
        <v>4211</v>
      </c>
      <c r="M1857" s="216"/>
      <c r="N1857" s="658" t="s">
        <v>4214</v>
      </c>
      <c r="O1857" s="657" t="s">
        <v>83</v>
      </c>
      <c r="P1857" s="657">
        <v>8</v>
      </c>
      <c r="Q1857" s="657">
        <v>46.02</v>
      </c>
      <c r="R1857" s="669">
        <f t="shared" si="706"/>
        <v>368.16</v>
      </c>
      <c r="S1857" s="657" t="s">
        <v>1915</v>
      </c>
      <c r="T1857" s="657"/>
      <c r="U1857" s="670">
        <f t="shared" si="707"/>
        <v>368.16</v>
      </c>
      <c r="V1857" s="670" t="str">
        <f t="shared" si="707"/>
        <v xml:space="preserve">  </v>
      </c>
      <c r="W1857" s="670"/>
      <c r="X1857" s="670"/>
      <c r="Y1857" s="670"/>
      <c r="Z1857" s="657"/>
      <c r="AA1857" s="657"/>
      <c r="AB1857" s="657"/>
      <c r="AC1857" s="385"/>
      <c r="AD1857" s="657"/>
      <c r="AE1857" s="657"/>
      <c r="AF1857" s="657"/>
      <c r="AG1857" s="657"/>
      <c r="AH1857" s="670" t="str">
        <f t="shared" si="708"/>
        <v xml:space="preserve">  </v>
      </c>
      <c r="AI1857" s="669">
        <f t="shared" si="709"/>
        <v>368.16</v>
      </c>
      <c r="AJ1857" s="669"/>
      <c r="AK1857" s="657">
        <v>1151</v>
      </c>
      <c r="AL1857" s="669">
        <f t="shared" si="710"/>
        <v>368.16</v>
      </c>
      <c r="AM1857" s="678" t="s">
        <v>4164</v>
      </c>
      <c r="AN1857" s="675">
        <v>45108</v>
      </c>
    </row>
    <row r="1858" spans="1:40" ht="22.8">
      <c r="A1858" s="656">
        <v>7</v>
      </c>
      <c r="B1858" s="657">
        <v>3670</v>
      </c>
      <c r="C1858" s="657" t="s">
        <v>1</v>
      </c>
      <c r="D1858" s="658" t="s">
        <v>2909</v>
      </c>
      <c r="E1858" s="659">
        <v>45100</v>
      </c>
      <c r="F1858" s="657" t="s">
        <v>38</v>
      </c>
      <c r="G1858" s="657">
        <v>1081</v>
      </c>
      <c r="H1858" s="388">
        <v>6015.64</v>
      </c>
      <c r="I1858" s="389">
        <v>45125</v>
      </c>
      <c r="J1858" s="398" t="s">
        <v>4320</v>
      </c>
      <c r="K1858" s="628">
        <v>20609226804</v>
      </c>
      <c r="L1858" s="658" t="s">
        <v>4211</v>
      </c>
      <c r="M1858" s="216"/>
      <c r="N1858" s="658" t="s">
        <v>4215</v>
      </c>
      <c r="O1858" s="657" t="s">
        <v>83</v>
      </c>
      <c r="P1858" s="657">
        <v>18</v>
      </c>
      <c r="Q1858" s="657">
        <v>57.82</v>
      </c>
      <c r="R1858" s="669">
        <f t="shared" si="706"/>
        <v>1040.76</v>
      </c>
      <c r="S1858" s="657" t="s">
        <v>1915</v>
      </c>
      <c r="T1858" s="657"/>
      <c r="U1858" s="670">
        <f>IF($S1858=U$15,$R1858,"  ")</f>
        <v>1040.76</v>
      </c>
      <c r="V1858" s="670" t="str">
        <f t="shared" si="707"/>
        <v xml:space="preserve">  </v>
      </c>
      <c r="W1858" s="670"/>
      <c r="X1858" s="670"/>
      <c r="Y1858" s="670"/>
      <c r="Z1858" s="657"/>
      <c r="AA1858" s="657"/>
      <c r="AB1858" s="657"/>
      <c r="AC1858" s="385"/>
      <c r="AD1858" s="657"/>
      <c r="AE1858" s="657"/>
      <c r="AF1858" s="657"/>
      <c r="AG1858" s="657"/>
      <c r="AH1858" s="670" t="str">
        <f t="shared" si="708"/>
        <v xml:space="preserve">  </v>
      </c>
      <c r="AI1858" s="669">
        <f t="shared" si="709"/>
        <v>1040.76</v>
      </c>
      <c r="AJ1858" s="669"/>
      <c r="AK1858" s="657">
        <v>1151</v>
      </c>
      <c r="AL1858" s="669">
        <f t="shared" si="710"/>
        <v>1040.76</v>
      </c>
      <c r="AM1858" s="678" t="s">
        <v>4164</v>
      </c>
      <c r="AN1858" s="675">
        <v>45108</v>
      </c>
    </row>
    <row r="1859" spans="1:40" ht="22.8">
      <c r="A1859" s="656">
        <v>8</v>
      </c>
      <c r="B1859" s="657">
        <v>3670</v>
      </c>
      <c r="C1859" s="657" t="s">
        <v>1</v>
      </c>
      <c r="D1859" s="658" t="s">
        <v>2909</v>
      </c>
      <c r="E1859" s="659">
        <v>45100</v>
      </c>
      <c r="F1859" s="657" t="s">
        <v>38</v>
      </c>
      <c r="G1859" s="657">
        <v>1081</v>
      </c>
      <c r="H1859" s="388">
        <v>6015.64</v>
      </c>
      <c r="I1859" s="389">
        <v>45125</v>
      </c>
      <c r="J1859" s="398" t="s">
        <v>4320</v>
      </c>
      <c r="K1859" s="628">
        <v>20609226804</v>
      </c>
      <c r="L1859" s="658" t="s">
        <v>4211</v>
      </c>
      <c r="M1859" s="216"/>
      <c r="N1859" s="658" t="s">
        <v>4216</v>
      </c>
      <c r="O1859" s="657" t="s">
        <v>83</v>
      </c>
      <c r="P1859" s="657">
        <v>14</v>
      </c>
      <c r="Q1859" s="657">
        <v>66.08</v>
      </c>
      <c r="R1859" s="669">
        <f t="shared" si="706"/>
        <v>925.12</v>
      </c>
      <c r="S1859" s="657" t="s">
        <v>1915</v>
      </c>
      <c r="T1859" s="657"/>
      <c r="U1859" s="670">
        <f t="shared" ref="U1859:U1865" si="711">IF($S1859=U$15,$R1859,"  ")</f>
        <v>925.12</v>
      </c>
      <c r="V1859" s="670" t="str">
        <f t="shared" si="707"/>
        <v xml:space="preserve">  </v>
      </c>
      <c r="W1859" s="670"/>
      <c r="X1859" s="670"/>
      <c r="Y1859" s="670"/>
      <c r="Z1859" s="657"/>
      <c r="AA1859" s="657"/>
      <c r="AB1859" s="657"/>
      <c r="AC1859" s="385"/>
      <c r="AD1859" s="657"/>
      <c r="AE1859" s="657"/>
      <c r="AF1859" s="657"/>
      <c r="AG1859" s="657"/>
      <c r="AH1859" s="670" t="str">
        <f t="shared" si="708"/>
        <v xml:space="preserve">  </v>
      </c>
      <c r="AI1859" s="669">
        <f t="shared" si="709"/>
        <v>925.12</v>
      </c>
      <c r="AJ1859" s="669"/>
      <c r="AK1859" s="657">
        <v>1151</v>
      </c>
      <c r="AL1859" s="669">
        <f t="shared" si="710"/>
        <v>925.12</v>
      </c>
      <c r="AM1859" s="678" t="s">
        <v>4164</v>
      </c>
      <c r="AN1859" s="675">
        <v>45108</v>
      </c>
    </row>
    <row r="1860" spans="1:40" ht="45.6">
      <c r="A1860" s="656">
        <v>9</v>
      </c>
      <c r="B1860" s="657">
        <v>3929</v>
      </c>
      <c r="C1860" s="657" t="s">
        <v>1</v>
      </c>
      <c r="D1860" s="658" t="s">
        <v>2909</v>
      </c>
      <c r="E1860" s="659">
        <v>45105</v>
      </c>
      <c r="F1860" s="657"/>
      <c r="G1860" s="657">
        <v>1133</v>
      </c>
      <c r="H1860" s="388">
        <v>2124</v>
      </c>
      <c r="I1860" s="389">
        <v>45121</v>
      </c>
      <c r="J1860" s="398">
        <v>6937</v>
      </c>
      <c r="K1860" s="628">
        <v>20606619341</v>
      </c>
      <c r="L1860" s="658" t="s">
        <v>4227</v>
      </c>
      <c r="M1860" s="216"/>
      <c r="N1860" s="658" t="s">
        <v>4228</v>
      </c>
      <c r="O1860" s="657" t="s">
        <v>4229</v>
      </c>
      <c r="P1860" s="657">
        <v>180</v>
      </c>
      <c r="Q1860" s="657">
        <v>11.8</v>
      </c>
      <c r="R1860" s="669">
        <f>P1860*Q1860</f>
        <v>2124</v>
      </c>
      <c r="S1860" s="657" t="s">
        <v>1915</v>
      </c>
      <c r="T1860" s="657"/>
      <c r="U1860" s="670">
        <f t="shared" si="711"/>
        <v>2124</v>
      </c>
      <c r="V1860" s="670"/>
      <c r="W1860" s="670"/>
      <c r="X1860" s="670"/>
      <c r="Y1860" s="670"/>
      <c r="Z1860" s="657"/>
      <c r="AA1860" s="657"/>
      <c r="AB1860" s="657"/>
      <c r="AC1860" s="385"/>
      <c r="AD1860" s="657"/>
      <c r="AE1860" s="657"/>
      <c r="AF1860" s="657"/>
      <c r="AG1860" s="657"/>
      <c r="AH1860" s="670"/>
      <c r="AI1860" s="669">
        <f t="shared" si="709"/>
        <v>2124</v>
      </c>
      <c r="AJ1860" s="669"/>
      <c r="AK1860" s="657">
        <v>1133</v>
      </c>
      <c r="AL1860" s="669">
        <f t="shared" si="710"/>
        <v>2124</v>
      </c>
      <c r="AM1860" s="678"/>
      <c r="AN1860" s="675">
        <v>45108</v>
      </c>
    </row>
    <row r="1861" spans="1:40" ht="22.8">
      <c r="A1861" s="656">
        <v>10</v>
      </c>
      <c r="B1861" s="657">
        <v>3747</v>
      </c>
      <c r="C1861" s="657" t="s">
        <v>1</v>
      </c>
      <c r="D1861" s="658" t="s">
        <v>2909</v>
      </c>
      <c r="E1861" s="659">
        <v>45101</v>
      </c>
      <c r="F1861" s="657" t="s">
        <v>38</v>
      </c>
      <c r="G1861" s="657">
        <v>1096</v>
      </c>
      <c r="H1861" s="388">
        <v>11926.2</v>
      </c>
      <c r="I1861" s="389">
        <v>45121</v>
      </c>
      <c r="J1861" s="398">
        <v>6916</v>
      </c>
      <c r="K1861" s="628">
        <v>10478659593</v>
      </c>
      <c r="L1861" s="658" t="s">
        <v>4244</v>
      </c>
      <c r="M1861" s="216"/>
      <c r="N1861" s="658" t="s">
        <v>4230</v>
      </c>
      <c r="O1861" s="657" t="s">
        <v>68</v>
      </c>
      <c r="P1861" s="657">
        <v>45</v>
      </c>
      <c r="Q1861" s="657">
        <v>13.2</v>
      </c>
      <c r="R1861" s="669">
        <f t="shared" ref="R1861:R1875" si="712">P1861*Q1861</f>
        <v>594</v>
      </c>
      <c r="S1861" s="657" t="s">
        <v>1915</v>
      </c>
      <c r="T1861" s="657"/>
      <c r="U1861" s="670">
        <f t="shared" si="711"/>
        <v>594</v>
      </c>
      <c r="V1861" s="670" t="str">
        <f t="shared" si="707"/>
        <v xml:space="preserve">  </v>
      </c>
      <c r="W1861" s="670"/>
      <c r="X1861" s="670"/>
      <c r="Y1861" s="670"/>
      <c r="Z1861" s="657"/>
      <c r="AA1861" s="657"/>
      <c r="AB1861" s="657"/>
      <c r="AC1861" s="385"/>
      <c r="AD1861" s="657"/>
      <c r="AE1861" s="657"/>
      <c r="AF1861" s="657"/>
      <c r="AG1861" s="657"/>
      <c r="AH1861" s="670" t="str">
        <f t="shared" si="708"/>
        <v xml:space="preserve">  </v>
      </c>
      <c r="AI1861" s="669">
        <f t="shared" si="709"/>
        <v>594</v>
      </c>
      <c r="AJ1861" s="669"/>
      <c r="AK1861" s="657">
        <v>1137</v>
      </c>
      <c r="AL1861" s="669">
        <f t="shared" si="710"/>
        <v>594</v>
      </c>
      <c r="AM1861" s="678" t="s">
        <v>4164</v>
      </c>
      <c r="AN1861" s="675">
        <v>45108</v>
      </c>
    </row>
    <row r="1862" spans="1:40" ht="22.8">
      <c r="A1862" s="656">
        <v>11</v>
      </c>
      <c r="B1862" s="657">
        <v>3747</v>
      </c>
      <c r="C1862" s="657" t="s">
        <v>1</v>
      </c>
      <c r="D1862" s="658" t="s">
        <v>2909</v>
      </c>
      <c r="E1862" s="659">
        <v>45101</v>
      </c>
      <c r="F1862" s="657" t="s">
        <v>38</v>
      </c>
      <c r="G1862" s="657">
        <v>1096</v>
      </c>
      <c r="H1862" s="388">
        <v>11926.2</v>
      </c>
      <c r="I1862" s="389">
        <v>45121</v>
      </c>
      <c r="J1862" s="398">
        <v>6916</v>
      </c>
      <c r="K1862" s="628">
        <v>10478659593</v>
      </c>
      <c r="L1862" s="658" t="s">
        <v>4244</v>
      </c>
      <c r="M1862" s="216"/>
      <c r="N1862" s="658" t="s">
        <v>4231</v>
      </c>
      <c r="O1862" s="657" t="s">
        <v>68</v>
      </c>
      <c r="P1862" s="657">
        <v>4</v>
      </c>
      <c r="Q1862" s="657">
        <v>75</v>
      </c>
      <c r="R1862" s="669">
        <f t="shared" si="712"/>
        <v>300</v>
      </c>
      <c r="S1862" s="657" t="s">
        <v>1915</v>
      </c>
      <c r="T1862" s="657"/>
      <c r="U1862" s="670">
        <f t="shared" si="711"/>
        <v>300</v>
      </c>
      <c r="V1862" s="670" t="str">
        <f t="shared" si="707"/>
        <v xml:space="preserve">  </v>
      </c>
      <c r="W1862" s="670"/>
      <c r="X1862" s="670"/>
      <c r="Y1862" s="670"/>
      <c r="Z1862" s="657"/>
      <c r="AA1862" s="657"/>
      <c r="AB1862" s="657"/>
      <c r="AC1862" s="385"/>
      <c r="AD1862" s="657"/>
      <c r="AE1862" s="657"/>
      <c r="AF1862" s="657"/>
      <c r="AG1862" s="657"/>
      <c r="AH1862" s="670" t="str">
        <f t="shared" si="708"/>
        <v xml:space="preserve">  </v>
      </c>
      <c r="AI1862" s="669">
        <f t="shared" si="709"/>
        <v>300</v>
      </c>
      <c r="AJ1862" s="669"/>
      <c r="AK1862" s="657">
        <v>1137</v>
      </c>
      <c r="AL1862" s="669">
        <f t="shared" si="710"/>
        <v>300</v>
      </c>
      <c r="AM1862" s="678" t="s">
        <v>4164</v>
      </c>
      <c r="AN1862" s="675">
        <v>45108</v>
      </c>
    </row>
    <row r="1863" spans="1:40" ht="22.8">
      <c r="A1863" s="656">
        <v>12</v>
      </c>
      <c r="B1863" s="657">
        <v>3747</v>
      </c>
      <c r="C1863" s="657" t="s">
        <v>1</v>
      </c>
      <c r="D1863" s="658" t="s">
        <v>2909</v>
      </c>
      <c r="E1863" s="659">
        <v>45101</v>
      </c>
      <c r="F1863" s="657" t="s">
        <v>38</v>
      </c>
      <c r="G1863" s="657">
        <v>1096</v>
      </c>
      <c r="H1863" s="388">
        <v>11926.2</v>
      </c>
      <c r="I1863" s="389">
        <v>45121</v>
      </c>
      <c r="J1863" s="398">
        <v>6916</v>
      </c>
      <c r="K1863" s="628">
        <v>10478659593</v>
      </c>
      <c r="L1863" s="658" t="s">
        <v>4244</v>
      </c>
      <c r="M1863" s="216"/>
      <c r="N1863" s="658" t="s">
        <v>4232</v>
      </c>
      <c r="O1863" s="657" t="s">
        <v>68</v>
      </c>
      <c r="P1863" s="657">
        <v>4</v>
      </c>
      <c r="Q1863" s="657">
        <v>9.3000000000000007</v>
      </c>
      <c r="R1863" s="669">
        <f t="shared" si="712"/>
        <v>37.200000000000003</v>
      </c>
      <c r="S1863" s="657" t="s">
        <v>1915</v>
      </c>
      <c r="T1863" s="657"/>
      <c r="U1863" s="670">
        <f t="shared" si="711"/>
        <v>37.200000000000003</v>
      </c>
      <c r="V1863" s="670" t="str">
        <f t="shared" si="707"/>
        <v xml:space="preserve">  </v>
      </c>
      <c r="W1863" s="670"/>
      <c r="X1863" s="670"/>
      <c r="Y1863" s="670"/>
      <c r="Z1863" s="657"/>
      <c r="AA1863" s="657"/>
      <c r="AB1863" s="657"/>
      <c r="AC1863" s="385"/>
      <c r="AD1863" s="657"/>
      <c r="AE1863" s="657"/>
      <c r="AF1863" s="657"/>
      <c r="AG1863" s="657"/>
      <c r="AH1863" s="670" t="str">
        <f t="shared" si="708"/>
        <v xml:space="preserve">  </v>
      </c>
      <c r="AI1863" s="669">
        <f t="shared" si="709"/>
        <v>37.200000000000003</v>
      </c>
      <c r="AJ1863" s="669"/>
      <c r="AK1863" s="657">
        <v>1137</v>
      </c>
      <c r="AL1863" s="669">
        <f t="shared" si="710"/>
        <v>37.200000000000003</v>
      </c>
      <c r="AM1863" s="678" t="s">
        <v>4164</v>
      </c>
      <c r="AN1863" s="675">
        <v>45108</v>
      </c>
    </row>
    <row r="1864" spans="1:40" ht="22.8">
      <c r="A1864" s="656">
        <v>13</v>
      </c>
      <c r="B1864" s="657">
        <v>3747</v>
      </c>
      <c r="C1864" s="657" t="s">
        <v>1</v>
      </c>
      <c r="D1864" s="658" t="s">
        <v>2909</v>
      </c>
      <c r="E1864" s="659">
        <v>45101</v>
      </c>
      <c r="F1864" s="657" t="s">
        <v>38</v>
      </c>
      <c r="G1864" s="657">
        <v>1096</v>
      </c>
      <c r="H1864" s="388">
        <v>11926.2</v>
      </c>
      <c r="I1864" s="389">
        <v>45121</v>
      </c>
      <c r="J1864" s="398">
        <v>6916</v>
      </c>
      <c r="K1864" s="628">
        <v>10478659593</v>
      </c>
      <c r="L1864" s="658" t="s">
        <v>4244</v>
      </c>
      <c r="M1864" s="216"/>
      <c r="N1864" s="658" t="s">
        <v>4233</v>
      </c>
      <c r="O1864" s="657" t="s">
        <v>68</v>
      </c>
      <c r="P1864" s="657">
        <v>2</v>
      </c>
      <c r="Q1864" s="657">
        <v>9</v>
      </c>
      <c r="R1864" s="669">
        <f t="shared" si="712"/>
        <v>18</v>
      </c>
      <c r="S1864" s="657" t="s">
        <v>1915</v>
      </c>
      <c r="T1864" s="657"/>
      <c r="U1864" s="670">
        <f t="shared" si="711"/>
        <v>18</v>
      </c>
      <c r="V1864" s="670" t="str">
        <f t="shared" si="707"/>
        <v xml:space="preserve">  </v>
      </c>
      <c r="W1864" s="670"/>
      <c r="X1864" s="670"/>
      <c r="Y1864" s="670"/>
      <c r="Z1864" s="657"/>
      <c r="AA1864" s="657"/>
      <c r="AB1864" s="657"/>
      <c r="AC1864" s="385"/>
      <c r="AD1864" s="657"/>
      <c r="AE1864" s="657"/>
      <c r="AF1864" s="657"/>
      <c r="AG1864" s="657"/>
      <c r="AH1864" s="670" t="str">
        <f t="shared" si="708"/>
        <v xml:space="preserve">  </v>
      </c>
      <c r="AI1864" s="669">
        <f t="shared" si="709"/>
        <v>18</v>
      </c>
      <c r="AJ1864" s="669"/>
      <c r="AK1864" s="657">
        <v>1137</v>
      </c>
      <c r="AL1864" s="669">
        <f t="shared" si="710"/>
        <v>18</v>
      </c>
      <c r="AM1864" s="678" t="s">
        <v>4164</v>
      </c>
      <c r="AN1864" s="675">
        <v>45108</v>
      </c>
    </row>
    <row r="1865" spans="1:40" ht="22.8">
      <c r="A1865" s="656">
        <v>14</v>
      </c>
      <c r="B1865" s="657">
        <v>3747</v>
      </c>
      <c r="C1865" s="657" t="s">
        <v>1</v>
      </c>
      <c r="D1865" s="658" t="s">
        <v>2909</v>
      </c>
      <c r="E1865" s="659">
        <v>45101</v>
      </c>
      <c r="F1865" s="657" t="s">
        <v>38</v>
      </c>
      <c r="G1865" s="657">
        <v>1096</v>
      </c>
      <c r="H1865" s="388">
        <v>11926.2</v>
      </c>
      <c r="I1865" s="389">
        <v>45121</v>
      </c>
      <c r="J1865" s="398">
        <v>6916</v>
      </c>
      <c r="K1865" s="628">
        <v>10478659593</v>
      </c>
      <c r="L1865" s="658" t="s">
        <v>4244</v>
      </c>
      <c r="M1865" s="216"/>
      <c r="N1865" s="658" t="s">
        <v>4234</v>
      </c>
      <c r="O1865" s="657" t="s">
        <v>68</v>
      </c>
      <c r="P1865" s="657">
        <v>2</v>
      </c>
      <c r="Q1865" s="657">
        <v>8</v>
      </c>
      <c r="R1865" s="669">
        <f t="shared" si="712"/>
        <v>16</v>
      </c>
      <c r="S1865" s="657" t="s">
        <v>1915</v>
      </c>
      <c r="T1865" s="657"/>
      <c r="U1865" s="670">
        <f t="shared" si="711"/>
        <v>16</v>
      </c>
      <c r="V1865" s="670" t="str">
        <f t="shared" si="707"/>
        <v xml:space="preserve">  </v>
      </c>
      <c r="W1865" s="670"/>
      <c r="X1865" s="670"/>
      <c r="Y1865" s="670"/>
      <c r="Z1865" s="657"/>
      <c r="AA1865" s="657"/>
      <c r="AB1865" s="657"/>
      <c r="AC1865" s="385"/>
      <c r="AD1865" s="657"/>
      <c r="AE1865" s="657"/>
      <c r="AF1865" s="657"/>
      <c r="AG1865" s="657"/>
      <c r="AH1865" s="670" t="str">
        <f t="shared" si="708"/>
        <v xml:space="preserve">  </v>
      </c>
      <c r="AI1865" s="669">
        <f t="shared" si="709"/>
        <v>16</v>
      </c>
      <c r="AJ1865" s="669"/>
      <c r="AK1865" s="657">
        <v>1137</v>
      </c>
      <c r="AL1865" s="669">
        <f t="shared" si="710"/>
        <v>16</v>
      </c>
      <c r="AM1865" s="678" t="s">
        <v>4164</v>
      </c>
      <c r="AN1865" s="675">
        <v>45108</v>
      </c>
    </row>
    <row r="1866" spans="1:40" ht="22.8">
      <c r="A1866" s="656">
        <v>15</v>
      </c>
      <c r="B1866" s="657">
        <v>3747</v>
      </c>
      <c r="C1866" s="657" t="s">
        <v>1</v>
      </c>
      <c r="D1866" s="658" t="s">
        <v>2909</v>
      </c>
      <c r="E1866" s="659">
        <v>45101</v>
      </c>
      <c r="F1866" s="657" t="s">
        <v>38</v>
      </c>
      <c r="G1866" s="657">
        <v>1096</v>
      </c>
      <c r="H1866" s="388">
        <v>11926.2</v>
      </c>
      <c r="I1866" s="389">
        <v>45121</v>
      </c>
      <c r="J1866" s="398">
        <v>6916</v>
      </c>
      <c r="K1866" s="628">
        <v>10478659593</v>
      </c>
      <c r="L1866" s="658" t="s">
        <v>4244</v>
      </c>
      <c r="M1866" s="216"/>
      <c r="N1866" s="658" t="s">
        <v>4235</v>
      </c>
      <c r="O1866" s="657" t="s">
        <v>68</v>
      </c>
      <c r="P1866" s="657">
        <v>2</v>
      </c>
      <c r="Q1866" s="657">
        <v>11</v>
      </c>
      <c r="R1866" s="669">
        <f t="shared" si="712"/>
        <v>22</v>
      </c>
      <c r="S1866" s="657" t="s">
        <v>1915</v>
      </c>
      <c r="T1866" s="657"/>
      <c r="U1866" s="670">
        <f t="shared" si="707"/>
        <v>22</v>
      </c>
      <c r="V1866" s="670" t="str">
        <f t="shared" si="707"/>
        <v xml:space="preserve">  </v>
      </c>
      <c r="W1866" s="670"/>
      <c r="X1866" s="670"/>
      <c r="Y1866" s="670"/>
      <c r="Z1866" s="657"/>
      <c r="AA1866" s="657"/>
      <c r="AB1866" s="657"/>
      <c r="AC1866" s="385"/>
      <c r="AD1866" s="657"/>
      <c r="AE1866" s="657"/>
      <c r="AF1866" s="657"/>
      <c r="AG1866" s="657"/>
      <c r="AH1866" s="670" t="str">
        <f t="shared" si="708"/>
        <v xml:space="preserve">  </v>
      </c>
      <c r="AI1866" s="669">
        <f t="shared" si="709"/>
        <v>22</v>
      </c>
      <c r="AJ1866" s="669"/>
      <c r="AK1866" s="657">
        <v>1137</v>
      </c>
      <c r="AL1866" s="669">
        <f t="shared" si="710"/>
        <v>22</v>
      </c>
      <c r="AM1866" s="678" t="s">
        <v>4164</v>
      </c>
      <c r="AN1866" s="675">
        <v>45108</v>
      </c>
    </row>
    <row r="1867" spans="1:40" ht="22.8">
      <c r="A1867" s="656">
        <v>16</v>
      </c>
      <c r="B1867" s="657">
        <v>3747</v>
      </c>
      <c r="C1867" s="657" t="s">
        <v>1</v>
      </c>
      <c r="D1867" s="658" t="s">
        <v>2909</v>
      </c>
      <c r="E1867" s="659">
        <v>45101</v>
      </c>
      <c r="F1867" s="657" t="s">
        <v>38</v>
      </c>
      <c r="G1867" s="657">
        <v>1096</v>
      </c>
      <c r="H1867" s="388">
        <v>11926.2</v>
      </c>
      <c r="I1867" s="389">
        <v>45121</v>
      </c>
      <c r="J1867" s="398">
        <v>6916</v>
      </c>
      <c r="K1867" s="628">
        <v>10478659593</v>
      </c>
      <c r="L1867" s="658" t="s">
        <v>4244</v>
      </c>
      <c r="M1867" s="216"/>
      <c r="N1867" s="658" t="s">
        <v>4236</v>
      </c>
      <c r="O1867" s="657" t="s">
        <v>68</v>
      </c>
      <c r="P1867" s="657">
        <v>2</v>
      </c>
      <c r="Q1867" s="657">
        <v>270</v>
      </c>
      <c r="R1867" s="669">
        <f t="shared" si="712"/>
        <v>540</v>
      </c>
      <c r="S1867" s="657" t="s">
        <v>1915</v>
      </c>
      <c r="T1867" s="657"/>
      <c r="U1867" s="670">
        <f t="shared" si="707"/>
        <v>540</v>
      </c>
      <c r="V1867" s="670" t="str">
        <f t="shared" si="707"/>
        <v xml:space="preserve">  </v>
      </c>
      <c r="W1867" s="670"/>
      <c r="X1867" s="670"/>
      <c r="Y1867" s="670"/>
      <c r="Z1867" s="657"/>
      <c r="AA1867" s="657"/>
      <c r="AB1867" s="657"/>
      <c r="AC1867" s="385"/>
      <c r="AD1867" s="657"/>
      <c r="AE1867" s="657"/>
      <c r="AF1867" s="657"/>
      <c r="AG1867" s="657"/>
      <c r="AH1867" s="670" t="str">
        <f t="shared" si="708"/>
        <v xml:space="preserve">  </v>
      </c>
      <c r="AI1867" s="669">
        <f t="shared" si="709"/>
        <v>540</v>
      </c>
      <c r="AJ1867" s="669"/>
      <c r="AK1867" s="657">
        <v>1137</v>
      </c>
      <c r="AL1867" s="669">
        <f t="shared" si="710"/>
        <v>540</v>
      </c>
      <c r="AM1867" s="678" t="s">
        <v>4164</v>
      </c>
      <c r="AN1867" s="675">
        <v>45108</v>
      </c>
    </row>
    <row r="1868" spans="1:40" ht="22.8">
      <c r="A1868" s="656">
        <v>17</v>
      </c>
      <c r="B1868" s="657">
        <v>3747</v>
      </c>
      <c r="C1868" s="657" t="s">
        <v>1</v>
      </c>
      <c r="D1868" s="658" t="s">
        <v>2909</v>
      </c>
      <c r="E1868" s="659">
        <v>45101</v>
      </c>
      <c r="F1868" s="657" t="s">
        <v>38</v>
      </c>
      <c r="G1868" s="657">
        <v>1096</v>
      </c>
      <c r="H1868" s="388">
        <v>11926.2</v>
      </c>
      <c r="I1868" s="389">
        <v>45121</v>
      </c>
      <c r="J1868" s="398">
        <v>6916</v>
      </c>
      <c r="K1868" s="628">
        <v>10478659593</v>
      </c>
      <c r="L1868" s="658" t="s">
        <v>4244</v>
      </c>
      <c r="M1868" s="216"/>
      <c r="N1868" s="658" t="s">
        <v>4237</v>
      </c>
      <c r="O1868" s="657" t="s">
        <v>68</v>
      </c>
      <c r="P1868" s="657">
        <v>29</v>
      </c>
      <c r="Q1868" s="657">
        <v>98</v>
      </c>
      <c r="R1868" s="669">
        <f t="shared" si="712"/>
        <v>2842</v>
      </c>
      <c r="S1868" s="657" t="s">
        <v>1915</v>
      </c>
      <c r="T1868" s="657"/>
      <c r="U1868" s="670">
        <f t="shared" si="707"/>
        <v>2842</v>
      </c>
      <c r="V1868" s="670" t="str">
        <f t="shared" si="707"/>
        <v xml:space="preserve">  </v>
      </c>
      <c r="W1868" s="670"/>
      <c r="X1868" s="670"/>
      <c r="Y1868" s="670"/>
      <c r="Z1868" s="657"/>
      <c r="AA1868" s="657"/>
      <c r="AB1868" s="657"/>
      <c r="AC1868" s="385"/>
      <c r="AD1868" s="657"/>
      <c r="AE1868" s="657"/>
      <c r="AF1868" s="657"/>
      <c r="AG1868" s="657"/>
      <c r="AH1868" s="670" t="str">
        <f t="shared" si="708"/>
        <v xml:space="preserve">  </v>
      </c>
      <c r="AI1868" s="669">
        <f t="shared" si="709"/>
        <v>2842</v>
      </c>
      <c r="AJ1868" s="669"/>
      <c r="AK1868" s="657">
        <v>1137</v>
      </c>
      <c r="AL1868" s="669">
        <f t="shared" si="710"/>
        <v>2842</v>
      </c>
      <c r="AM1868" s="678" t="s">
        <v>4164</v>
      </c>
      <c r="AN1868" s="675">
        <v>45108</v>
      </c>
    </row>
    <row r="1869" spans="1:40" ht="45.6">
      <c r="A1869" s="656">
        <v>18</v>
      </c>
      <c r="B1869" s="657">
        <v>3747</v>
      </c>
      <c r="C1869" s="657" t="s">
        <v>1</v>
      </c>
      <c r="D1869" s="658" t="s">
        <v>2909</v>
      </c>
      <c r="E1869" s="659">
        <v>45101</v>
      </c>
      <c r="F1869" s="657" t="s">
        <v>38</v>
      </c>
      <c r="G1869" s="657">
        <v>1096</v>
      </c>
      <c r="H1869" s="388">
        <v>11926.2</v>
      </c>
      <c r="I1869" s="389">
        <v>45121</v>
      </c>
      <c r="J1869" s="398">
        <v>6916</v>
      </c>
      <c r="K1869" s="628">
        <v>10478659593</v>
      </c>
      <c r="L1869" s="658" t="s">
        <v>4244</v>
      </c>
      <c r="M1869" s="216"/>
      <c r="N1869" s="658" t="s">
        <v>4238</v>
      </c>
      <c r="O1869" s="657" t="s">
        <v>68</v>
      </c>
      <c r="P1869" s="657">
        <v>21</v>
      </c>
      <c r="Q1869" s="657">
        <v>98</v>
      </c>
      <c r="R1869" s="669">
        <f t="shared" si="712"/>
        <v>2058</v>
      </c>
      <c r="S1869" s="657" t="s">
        <v>1915</v>
      </c>
      <c r="T1869" s="657"/>
      <c r="U1869" s="670">
        <f t="shared" si="707"/>
        <v>2058</v>
      </c>
      <c r="V1869" s="670" t="str">
        <f t="shared" si="707"/>
        <v xml:space="preserve">  </v>
      </c>
      <c r="W1869" s="670"/>
      <c r="X1869" s="670"/>
      <c r="Y1869" s="670"/>
      <c r="Z1869" s="657"/>
      <c r="AA1869" s="657"/>
      <c r="AB1869" s="657"/>
      <c r="AC1869" s="385"/>
      <c r="AD1869" s="657"/>
      <c r="AE1869" s="657"/>
      <c r="AF1869" s="657"/>
      <c r="AG1869" s="657"/>
      <c r="AH1869" s="670" t="str">
        <f t="shared" si="708"/>
        <v xml:space="preserve">  </v>
      </c>
      <c r="AI1869" s="669">
        <f t="shared" si="709"/>
        <v>2058</v>
      </c>
      <c r="AJ1869" s="669"/>
      <c r="AK1869" s="657">
        <v>1137</v>
      </c>
      <c r="AL1869" s="669">
        <f t="shared" si="710"/>
        <v>2058</v>
      </c>
      <c r="AM1869" s="678" t="s">
        <v>4164</v>
      </c>
      <c r="AN1869" s="675">
        <v>45108</v>
      </c>
    </row>
    <row r="1870" spans="1:40" ht="45.6">
      <c r="A1870" s="656">
        <v>19</v>
      </c>
      <c r="B1870" s="657">
        <v>3747</v>
      </c>
      <c r="C1870" s="657" t="s">
        <v>1</v>
      </c>
      <c r="D1870" s="658" t="s">
        <v>2909</v>
      </c>
      <c r="E1870" s="659">
        <v>45101</v>
      </c>
      <c r="F1870" s="657" t="s">
        <v>38</v>
      </c>
      <c r="G1870" s="657">
        <v>1096</v>
      </c>
      <c r="H1870" s="388">
        <v>11926.2</v>
      </c>
      <c r="I1870" s="389">
        <v>45121</v>
      </c>
      <c r="J1870" s="398">
        <v>6916</v>
      </c>
      <c r="K1870" s="628">
        <v>10478659593</v>
      </c>
      <c r="L1870" s="658" t="s">
        <v>4244</v>
      </c>
      <c r="M1870" s="216"/>
      <c r="N1870" s="658" t="s">
        <v>4239</v>
      </c>
      <c r="O1870" s="657" t="s">
        <v>68</v>
      </c>
      <c r="P1870" s="657">
        <v>2</v>
      </c>
      <c r="Q1870" s="657">
        <v>375</v>
      </c>
      <c r="R1870" s="669">
        <f t="shared" si="712"/>
        <v>750</v>
      </c>
      <c r="S1870" s="657" t="s">
        <v>1915</v>
      </c>
      <c r="T1870" s="657"/>
      <c r="U1870" s="670">
        <f t="shared" si="707"/>
        <v>750</v>
      </c>
      <c r="V1870" s="670" t="str">
        <f t="shared" si="707"/>
        <v xml:space="preserve">  </v>
      </c>
      <c r="W1870" s="670"/>
      <c r="X1870" s="670"/>
      <c r="Y1870" s="670"/>
      <c r="Z1870" s="657"/>
      <c r="AA1870" s="657"/>
      <c r="AB1870" s="657"/>
      <c r="AC1870" s="385"/>
      <c r="AD1870" s="657"/>
      <c r="AE1870" s="657"/>
      <c r="AF1870" s="657"/>
      <c r="AG1870" s="657"/>
      <c r="AH1870" s="670" t="str">
        <f t="shared" si="708"/>
        <v xml:space="preserve">  </v>
      </c>
      <c r="AI1870" s="669">
        <f t="shared" si="709"/>
        <v>750</v>
      </c>
      <c r="AJ1870" s="669"/>
      <c r="AK1870" s="657">
        <v>1137</v>
      </c>
      <c r="AL1870" s="669">
        <f>AI1870</f>
        <v>750</v>
      </c>
      <c r="AM1870" s="678" t="s">
        <v>4164</v>
      </c>
      <c r="AN1870" s="675">
        <v>45108</v>
      </c>
    </row>
    <row r="1871" spans="1:40" ht="45.6">
      <c r="A1871" s="656">
        <v>20</v>
      </c>
      <c r="B1871" s="657">
        <v>3747</v>
      </c>
      <c r="C1871" s="657" t="s">
        <v>1</v>
      </c>
      <c r="D1871" s="658" t="s">
        <v>2909</v>
      </c>
      <c r="E1871" s="659">
        <v>45101</v>
      </c>
      <c r="F1871" s="657" t="s">
        <v>38</v>
      </c>
      <c r="G1871" s="657">
        <v>1096</v>
      </c>
      <c r="H1871" s="388">
        <v>11926.2</v>
      </c>
      <c r="I1871" s="389">
        <v>45121</v>
      </c>
      <c r="J1871" s="398">
        <v>6916</v>
      </c>
      <c r="K1871" s="628">
        <v>10478659593</v>
      </c>
      <c r="L1871" s="658" t="s">
        <v>4244</v>
      </c>
      <c r="M1871" s="216"/>
      <c r="N1871" s="658" t="s">
        <v>4245</v>
      </c>
      <c r="O1871" s="657" t="s">
        <v>68</v>
      </c>
      <c r="P1871" s="657">
        <v>3</v>
      </c>
      <c r="Q1871" s="657">
        <v>375</v>
      </c>
      <c r="R1871" s="669">
        <f t="shared" si="712"/>
        <v>1125</v>
      </c>
      <c r="S1871" s="657" t="s">
        <v>1915</v>
      </c>
      <c r="T1871" s="657"/>
      <c r="U1871" s="670">
        <f t="shared" si="707"/>
        <v>1125</v>
      </c>
      <c r="V1871" s="670"/>
      <c r="W1871" s="670"/>
      <c r="X1871" s="670"/>
      <c r="Y1871" s="670"/>
      <c r="Z1871" s="657"/>
      <c r="AA1871" s="657"/>
      <c r="AB1871" s="657"/>
      <c r="AC1871" s="385"/>
      <c r="AD1871" s="657"/>
      <c r="AE1871" s="657"/>
      <c r="AF1871" s="657"/>
      <c r="AG1871" s="657"/>
      <c r="AH1871" s="670"/>
      <c r="AI1871" s="669">
        <f t="shared" si="709"/>
        <v>1125</v>
      </c>
      <c r="AJ1871" s="669"/>
      <c r="AK1871" s="657">
        <v>1137</v>
      </c>
      <c r="AL1871" s="669">
        <f t="shared" ref="AL1871:AL1875" si="713">AI1871</f>
        <v>1125</v>
      </c>
      <c r="AM1871" s="678" t="s">
        <v>4164</v>
      </c>
      <c r="AN1871" s="675">
        <v>45108</v>
      </c>
    </row>
    <row r="1872" spans="1:40" ht="22.8">
      <c r="A1872" s="656">
        <v>21</v>
      </c>
      <c r="B1872" s="657">
        <v>3747</v>
      </c>
      <c r="C1872" s="657" t="s">
        <v>1</v>
      </c>
      <c r="D1872" s="658" t="s">
        <v>2909</v>
      </c>
      <c r="E1872" s="659">
        <v>45101</v>
      </c>
      <c r="F1872" s="657" t="s">
        <v>38</v>
      </c>
      <c r="G1872" s="657">
        <v>1096</v>
      </c>
      <c r="H1872" s="388">
        <v>11926.2</v>
      </c>
      <c r="I1872" s="389">
        <v>45121</v>
      </c>
      <c r="J1872" s="398">
        <v>6916</v>
      </c>
      <c r="K1872" s="628">
        <v>10478659593</v>
      </c>
      <c r="L1872" s="658" t="s">
        <v>4244</v>
      </c>
      <c r="M1872" s="216"/>
      <c r="N1872" s="658" t="s">
        <v>4240</v>
      </c>
      <c r="O1872" s="657" t="s">
        <v>68</v>
      </c>
      <c r="P1872" s="657">
        <v>6</v>
      </c>
      <c r="Q1872" s="657">
        <v>14</v>
      </c>
      <c r="R1872" s="669">
        <f t="shared" si="712"/>
        <v>84</v>
      </c>
      <c r="S1872" s="657" t="s">
        <v>1915</v>
      </c>
      <c r="T1872" s="657"/>
      <c r="U1872" s="670">
        <f t="shared" si="707"/>
        <v>84</v>
      </c>
      <c r="V1872" s="670" t="str">
        <f t="shared" si="707"/>
        <v xml:space="preserve">  </v>
      </c>
      <c r="W1872" s="670"/>
      <c r="X1872" s="670"/>
      <c r="Y1872" s="670"/>
      <c r="Z1872" s="657"/>
      <c r="AA1872" s="657"/>
      <c r="AB1872" s="657"/>
      <c r="AC1872" s="385"/>
      <c r="AD1872" s="657"/>
      <c r="AE1872" s="657"/>
      <c r="AF1872" s="657"/>
      <c r="AG1872" s="657"/>
      <c r="AH1872" s="670" t="str">
        <f t="shared" si="708"/>
        <v xml:space="preserve">  </v>
      </c>
      <c r="AI1872" s="669">
        <f t="shared" si="709"/>
        <v>84</v>
      </c>
      <c r="AJ1872" s="669"/>
      <c r="AK1872" s="657">
        <v>1137</v>
      </c>
      <c r="AL1872" s="669">
        <f t="shared" si="713"/>
        <v>84</v>
      </c>
      <c r="AM1872" s="678" t="s">
        <v>4164</v>
      </c>
      <c r="AN1872" s="675">
        <v>45108</v>
      </c>
    </row>
    <row r="1873" spans="1:40" ht="22.8">
      <c r="A1873" s="656">
        <v>22</v>
      </c>
      <c r="B1873" s="657">
        <v>3747</v>
      </c>
      <c r="C1873" s="657" t="s">
        <v>1</v>
      </c>
      <c r="D1873" s="658" t="s">
        <v>2909</v>
      </c>
      <c r="E1873" s="659">
        <v>45101</v>
      </c>
      <c r="F1873" s="657" t="s">
        <v>38</v>
      </c>
      <c r="G1873" s="657">
        <v>1096</v>
      </c>
      <c r="H1873" s="388">
        <v>11926.2</v>
      </c>
      <c r="I1873" s="389">
        <v>45121</v>
      </c>
      <c r="J1873" s="398">
        <v>6916</v>
      </c>
      <c r="K1873" s="628">
        <v>10478659593</v>
      </c>
      <c r="L1873" s="658" t="s">
        <v>4244</v>
      </c>
      <c r="M1873" s="216"/>
      <c r="N1873" s="658" t="s">
        <v>4241</v>
      </c>
      <c r="O1873" s="657" t="s">
        <v>68</v>
      </c>
      <c r="P1873" s="657">
        <v>1000</v>
      </c>
      <c r="Q1873" s="657">
        <v>0.5</v>
      </c>
      <c r="R1873" s="669">
        <f t="shared" si="712"/>
        <v>500</v>
      </c>
      <c r="S1873" s="657" t="s">
        <v>1915</v>
      </c>
      <c r="T1873" s="657"/>
      <c r="U1873" s="670">
        <f t="shared" si="707"/>
        <v>500</v>
      </c>
      <c r="V1873" s="670" t="str">
        <f t="shared" si="707"/>
        <v xml:space="preserve">  </v>
      </c>
      <c r="W1873" s="670"/>
      <c r="X1873" s="670"/>
      <c r="Y1873" s="670"/>
      <c r="Z1873" s="657"/>
      <c r="AA1873" s="657"/>
      <c r="AB1873" s="657"/>
      <c r="AC1873" s="385"/>
      <c r="AD1873" s="657"/>
      <c r="AE1873" s="657"/>
      <c r="AF1873" s="657"/>
      <c r="AG1873" s="657"/>
      <c r="AH1873" s="670" t="str">
        <f t="shared" si="708"/>
        <v xml:space="preserve">  </v>
      </c>
      <c r="AI1873" s="669">
        <f t="shared" si="709"/>
        <v>500</v>
      </c>
      <c r="AJ1873" s="669"/>
      <c r="AK1873" s="657">
        <v>1137</v>
      </c>
      <c r="AL1873" s="669">
        <f t="shared" si="713"/>
        <v>500</v>
      </c>
      <c r="AM1873" s="678" t="s">
        <v>4164</v>
      </c>
      <c r="AN1873" s="675">
        <v>45108</v>
      </c>
    </row>
    <row r="1874" spans="1:40" ht="22.8">
      <c r="A1874" s="656">
        <v>23</v>
      </c>
      <c r="B1874" s="657">
        <v>3747</v>
      </c>
      <c r="C1874" s="657" t="s">
        <v>1</v>
      </c>
      <c r="D1874" s="658" t="s">
        <v>2909</v>
      </c>
      <c r="E1874" s="659">
        <v>45101</v>
      </c>
      <c r="F1874" s="657" t="s">
        <v>38</v>
      </c>
      <c r="G1874" s="657">
        <v>1096</v>
      </c>
      <c r="H1874" s="388">
        <v>11926.2</v>
      </c>
      <c r="I1874" s="389">
        <v>45121</v>
      </c>
      <c r="J1874" s="398">
        <v>6916</v>
      </c>
      <c r="K1874" s="628">
        <v>10478659593</v>
      </c>
      <c r="L1874" s="658" t="s">
        <v>4244</v>
      </c>
      <c r="M1874" s="216"/>
      <c r="N1874" s="658" t="s">
        <v>4242</v>
      </c>
      <c r="O1874" s="657" t="s">
        <v>68</v>
      </c>
      <c r="P1874" s="657">
        <v>7</v>
      </c>
      <c r="Q1874" s="657">
        <v>220</v>
      </c>
      <c r="R1874" s="669">
        <f t="shared" si="712"/>
        <v>1540</v>
      </c>
      <c r="S1874" s="657" t="s">
        <v>1915</v>
      </c>
      <c r="T1874" s="657"/>
      <c r="U1874" s="670">
        <f t="shared" si="707"/>
        <v>1540</v>
      </c>
      <c r="V1874" s="670" t="str">
        <f t="shared" si="707"/>
        <v xml:space="preserve">  </v>
      </c>
      <c r="W1874" s="670"/>
      <c r="X1874" s="670"/>
      <c r="Y1874" s="670"/>
      <c r="Z1874" s="657"/>
      <c r="AA1874" s="657"/>
      <c r="AB1874" s="657"/>
      <c r="AC1874" s="385"/>
      <c r="AD1874" s="657"/>
      <c r="AE1874" s="657"/>
      <c r="AF1874" s="657"/>
      <c r="AG1874" s="657"/>
      <c r="AH1874" s="670" t="str">
        <f t="shared" si="708"/>
        <v xml:space="preserve">  </v>
      </c>
      <c r="AI1874" s="669">
        <f t="shared" si="709"/>
        <v>1540</v>
      </c>
      <c r="AJ1874" s="669"/>
      <c r="AK1874" s="657">
        <v>1137</v>
      </c>
      <c r="AL1874" s="669">
        <f t="shared" si="713"/>
        <v>1540</v>
      </c>
      <c r="AM1874" s="678" t="s">
        <v>4164</v>
      </c>
      <c r="AN1874" s="675">
        <v>45108</v>
      </c>
    </row>
    <row r="1875" spans="1:40" ht="22.8">
      <c r="A1875" s="656">
        <v>24</v>
      </c>
      <c r="B1875" s="657">
        <v>3747</v>
      </c>
      <c r="C1875" s="657" t="s">
        <v>1</v>
      </c>
      <c r="D1875" s="658" t="s">
        <v>2909</v>
      </c>
      <c r="E1875" s="659">
        <v>45101</v>
      </c>
      <c r="F1875" s="657" t="s">
        <v>38</v>
      </c>
      <c r="G1875" s="657">
        <v>1096</v>
      </c>
      <c r="H1875" s="388">
        <v>11926.2</v>
      </c>
      <c r="I1875" s="389">
        <v>45121</v>
      </c>
      <c r="J1875" s="398">
        <v>6916</v>
      </c>
      <c r="K1875" s="628">
        <v>10478659593</v>
      </c>
      <c r="L1875" s="658" t="s">
        <v>4244</v>
      </c>
      <c r="M1875" s="216"/>
      <c r="N1875" s="658" t="s">
        <v>4243</v>
      </c>
      <c r="O1875" s="657" t="s">
        <v>68</v>
      </c>
      <c r="P1875" s="657">
        <v>3000</v>
      </c>
      <c r="Q1875" s="657">
        <v>0.5</v>
      </c>
      <c r="R1875" s="669">
        <f t="shared" si="712"/>
        <v>1500</v>
      </c>
      <c r="S1875" s="657" t="s">
        <v>1915</v>
      </c>
      <c r="T1875" s="657"/>
      <c r="U1875" s="670">
        <f t="shared" si="707"/>
        <v>1500</v>
      </c>
      <c r="V1875" s="670" t="str">
        <f t="shared" si="707"/>
        <v xml:space="preserve">  </v>
      </c>
      <c r="W1875" s="670"/>
      <c r="X1875" s="670"/>
      <c r="Y1875" s="670"/>
      <c r="Z1875" s="657"/>
      <c r="AA1875" s="657"/>
      <c r="AB1875" s="657"/>
      <c r="AC1875" s="385"/>
      <c r="AD1875" s="657"/>
      <c r="AE1875" s="657"/>
      <c r="AF1875" s="657"/>
      <c r="AG1875" s="657"/>
      <c r="AH1875" s="670" t="str">
        <f t="shared" si="708"/>
        <v xml:space="preserve">  </v>
      </c>
      <c r="AI1875" s="669">
        <f t="shared" si="709"/>
        <v>1500</v>
      </c>
      <c r="AJ1875" s="669"/>
      <c r="AK1875" s="657">
        <v>1137</v>
      </c>
      <c r="AL1875" s="669">
        <f t="shared" si="713"/>
        <v>1500</v>
      </c>
      <c r="AM1875" s="678" t="s">
        <v>4164</v>
      </c>
      <c r="AN1875" s="675">
        <v>45108</v>
      </c>
    </row>
    <row r="1876" spans="1:40" ht="22.8">
      <c r="A1876" s="660">
        <v>25</v>
      </c>
      <c r="B1876" s="651"/>
      <c r="C1876" s="651" t="s">
        <v>2278</v>
      </c>
      <c r="D1876" s="650"/>
      <c r="E1876" s="651"/>
      <c r="F1876" s="651"/>
      <c r="G1876" s="651"/>
      <c r="H1876" s="641"/>
      <c r="I1876" s="644"/>
      <c r="J1876" s="643"/>
      <c r="K1876" s="650"/>
      <c r="L1876" s="665"/>
      <c r="M1876" s="645"/>
      <c r="N1876" s="665"/>
      <c r="O1876" s="664"/>
      <c r="P1876" s="664"/>
      <c r="Q1876" s="664"/>
      <c r="R1876" s="671">
        <f>SUM(R1854:R1875)</f>
        <v>20065.84</v>
      </c>
      <c r="S1876" s="664"/>
      <c r="T1876" s="664"/>
      <c r="U1876" s="672" t="str">
        <f t="shared" ref="U1876:V1877" si="714">IF($S1876=U$15,$R1876,"  ")</f>
        <v xml:space="preserve">  </v>
      </c>
      <c r="V1876" s="664"/>
      <c r="W1876" s="664"/>
      <c r="X1876" s="664"/>
      <c r="Y1876" s="664"/>
      <c r="Z1876" s="664"/>
      <c r="AA1876" s="664"/>
      <c r="AB1876" s="664"/>
      <c r="AC1876" s="646"/>
      <c r="AD1876" s="664"/>
      <c r="AE1876" s="664"/>
      <c r="AF1876" s="664"/>
      <c r="AG1876" s="664"/>
      <c r="AH1876" s="672" t="str">
        <f t="shared" si="708"/>
        <v xml:space="preserve">  </v>
      </c>
      <c r="AI1876" s="664"/>
      <c r="AJ1876" s="664"/>
      <c r="AK1876" s="664"/>
      <c r="AL1876" s="671">
        <f t="shared" ref="AL1876:AL1878" si="715">AI1876</f>
        <v>0</v>
      </c>
      <c r="AM1876" s="676">
        <v>18</v>
      </c>
      <c r="AN1876" s="677">
        <v>45108</v>
      </c>
    </row>
    <row r="1877" spans="1:40" ht="45.6">
      <c r="A1877" s="656">
        <v>26</v>
      </c>
      <c r="B1877" s="657">
        <v>2852</v>
      </c>
      <c r="C1877" s="657" t="s">
        <v>2</v>
      </c>
      <c r="D1877" s="658" t="s">
        <v>2934</v>
      </c>
      <c r="E1877" s="659">
        <v>45070</v>
      </c>
      <c r="F1877" s="657" t="s">
        <v>56</v>
      </c>
      <c r="G1877" s="657">
        <v>1305</v>
      </c>
      <c r="H1877" s="388">
        <v>5220</v>
      </c>
      <c r="I1877" s="389">
        <v>45145</v>
      </c>
      <c r="J1877" s="399">
        <v>7910</v>
      </c>
      <c r="K1877" s="657">
        <v>20610639357</v>
      </c>
      <c r="L1877" s="658" t="s">
        <v>4246</v>
      </c>
      <c r="M1877" s="216"/>
      <c r="N1877" s="658" t="s">
        <v>4247</v>
      </c>
      <c r="O1877" s="657" t="s">
        <v>59</v>
      </c>
      <c r="P1877" s="657">
        <v>1</v>
      </c>
      <c r="Q1877" s="657">
        <v>5800</v>
      </c>
      <c r="R1877" s="669">
        <f>P1877*Q1877</f>
        <v>5800</v>
      </c>
      <c r="S1877" s="657" t="s">
        <v>1916</v>
      </c>
      <c r="T1877" s="657"/>
      <c r="U1877" s="670"/>
      <c r="V1877" s="670">
        <f t="shared" si="714"/>
        <v>5800</v>
      </c>
      <c r="W1877" s="670"/>
      <c r="X1877" s="670"/>
      <c r="Y1877" s="670"/>
      <c r="Z1877" s="657"/>
      <c r="AA1877" s="657"/>
      <c r="AB1877" s="657"/>
      <c r="AC1877" s="385"/>
      <c r="AD1877" s="657"/>
      <c r="AE1877" s="657"/>
      <c r="AF1877" s="657"/>
      <c r="AG1877" s="657"/>
      <c r="AH1877" s="670"/>
      <c r="AI1877" s="669">
        <f>R1877</f>
        <v>5800</v>
      </c>
      <c r="AJ1877" s="669"/>
      <c r="AK1877" s="657"/>
      <c r="AL1877" s="669">
        <f t="shared" si="715"/>
        <v>5800</v>
      </c>
      <c r="AM1877" s="674">
        <v>18</v>
      </c>
      <c r="AN1877" s="675">
        <v>45108</v>
      </c>
    </row>
    <row r="1878" spans="1:40" ht="22.8">
      <c r="A1878" s="660">
        <v>27</v>
      </c>
      <c r="B1878" s="651"/>
      <c r="C1878" s="651" t="s">
        <v>2300</v>
      </c>
      <c r="D1878" s="650"/>
      <c r="E1878" s="651"/>
      <c r="F1878" s="651"/>
      <c r="G1878" s="651"/>
      <c r="H1878" s="641"/>
      <c r="I1878" s="644"/>
      <c r="J1878" s="643"/>
      <c r="K1878" s="650"/>
      <c r="L1878" s="665"/>
      <c r="M1878" s="645"/>
      <c r="N1878" s="665"/>
      <c r="O1878" s="664"/>
      <c r="P1878" s="664"/>
      <c r="Q1878" s="664"/>
      <c r="R1878" s="671">
        <f>SUM(R1877:R1877)</f>
        <v>5800</v>
      </c>
      <c r="S1878" s="664"/>
      <c r="T1878" s="664"/>
      <c r="U1878" s="672" t="str">
        <f t="shared" ref="U1878" si="716">IF($S1878=U$15,$R1878,"  ")</f>
        <v xml:space="preserve">  </v>
      </c>
      <c r="V1878" s="664"/>
      <c r="W1878" s="664"/>
      <c r="X1878" s="664"/>
      <c r="Y1878" s="664"/>
      <c r="Z1878" s="664"/>
      <c r="AA1878" s="664"/>
      <c r="AB1878" s="664"/>
      <c r="AC1878" s="646"/>
      <c r="AD1878" s="664"/>
      <c r="AE1878" s="664"/>
      <c r="AF1878" s="664"/>
      <c r="AG1878" s="664"/>
      <c r="AH1878" s="672" t="str">
        <f t="shared" si="708"/>
        <v xml:space="preserve">  </v>
      </c>
      <c r="AI1878" s="664"/>
      <c r="AJ1878" s="664"/>
      <c r="AK1878" s="664"/>
      <c r="AL1878" s="671">
        <f t="shared" si="715"/>
        <v>0</v>
      </c>
      <c r="AM1878" s="676">
        <v>18</v>
      </c>
      <c r="AN1878" s="677">
        <v>45108</v>
      </c>
    </row>
    <row r="1879" spans="1:40" ht="22.8">
      <c r="A1879" s="656">
        <v>28</v>
      </c>
      <c r="B1879" s="657">
        <v>3462</v>
      </c>
      <c r="C1879" s="657" t="s">
        <v>3628</v>
      </c>
      <c r="D1879" s="658" t="s">
        <v>2909</v>
      </c>
      <c r="E1879" s="659">
        <v>45091</v>
      </c>
      <c r="F1879" s="657" t="s">
        <v>38</v>
      </c>
      <c r="G1879" s="657">
        <v>1015</v>
      </c>
      <c r="H1879" s="384">
        <v>17275</v>
      </c>
      <c r="I1879" s="749">
        <v>45139</v>
      </c>
      <c r="J1879" s="384" t="s">
        <v>4321</v>
      </c>
      <c r="K1879" s="658">
        <v>10420349331</v>
      </c>
      <c r="L1879" s="386" t="s">
        <v>3602</v>
      </c>
      <c r="M1879" s="216"/>
      <c r="N1879" s="658" t="s">
        <v>4219</v>
      </c>
      <c r="O1879" s="669" t="s">
        <v>68</v>
      </c>
      <c r="P1879" s="657">
        <v>100</v>
      </c>
      <c r="Q1879" s="673">
        <v>23</v>
      </c>
      <c r="R1879" s="669">
        <f t="shared" ref="R1879:R1889" si="717">P1879*Q1879</f>
        <v>2300</v>
      </c>
      <c r="S1879" s="657" t="s">
        <v>1915</v>
      </c>
      <c r="T1879" s="657"/>
      <c r="U1879" s="670">
        <f>IF($S1879=U$15,$R1879,"  ")</f>
        <v>2300</v>
      </c>
      <c r="V1879" s="657"/>
      <c r="W1879" s="657"/>
      <c r="X1879" s="657"/>
      <c r="Y1879" s="657"/>
      <c r="Z1879" s="657"/>
      <c r="AA1879" s="657"/>
      <c r="AB1879" s="657"/>
      <c r="AC1879" s="385"/>
      <c r="AD1879" s="657"/>
      <c r="AE1879" s="657"/>
      <c r="AF1879" s="657"/>
      <c r="AG1879" s="657"/>
      <c r="AH1879" s="670" t="str">
        <f t="shared" si="708"/>
        <v xml:space="preserve">  </v>
      </c>
      <c r="AI1879" s="657"/>
      <c r="AJ1879" s="669">
        <f>R1879</f>
        <v>2300</v>
      </c>
      <c r="AK1879" s="657">
        <v>1141</v>
      </c>
      <c r="AL1879" s="669">
        <f>AJ1879</f>
        <v>2300</v>
      </c>
      <c r="AM1879" s="679" t="s">
        <v>4164</v>
      </c>
      <c r="AN1879" s="675">
        <v>45108</v>
      </c>
    </row>
    <row r="1880" spans="1:40" ht="22.8">
      <c r="A1880" s="656">
        <v>29</v>
      </c>
      <c r="B1880" s="657">
        <v>3462</v>
      </c>
      <c r="C1880" s="657" t="s">
        <v>3628</v>
      </c>
      <c r="D1880" s="658" t="s">
        <v>2909</v>
      </c>
      <c r="E1880" s="659">
        <v>45091</v>
      </c>
      <c r="F1880" s="657" t="s">
        <v>38</v>
      </c>
      <c r="G1880" s="657">
        <v>1015</v>
      </c>
      <c r="H1880" s="384">
        <v>17275</v>
      </c>
      <c r="I1880" s="749">
        <v>45139</v>
      </c>
      <c r="J1880" s="384" t="s">
        <v>4321</v>
      </c>
      <c r="K1880" s="658">
        <v>10420349331</v>
      </c>
      <c r="L1880" s="386" t="s">
        <v>3602</v>
      </c>
      <c r="M1880" s="216"/>
      <c r="N1880" s="658" t="s">
        <v>4220</v>
      </c>
      <c r="O1880" s="669" t="s">
        <v>68</v>
      </c>
      <c r="P1880" s="657">
        <v>80</v>
      </c>
      <c r="Q1880" s="673">
        <v>45</v>
      </c>
      <c r="R1880" s="669">
        <f t="shared" si="717"/>
        <v>3600</v>
      </c>
      <c r="S1880" s="657" t="s">
        <v>1915</v>
      </c>
      <c r="T1880" s="657"/>
      <c r="U1880" s="670">
        <f t="shared" ref="U1880:U1889" si="718">IF($S1880=U$15,$R1880,"  ")</f>
        <v>3600</v>
      </c>
      <c r="V1880" s="657"/>
      <c r="W1880" s="657"/>
      <c r="X1880" s="657"/>
      <c r="Y1880" s="657"/>
      <c r="Z1880" s="657"/>
      <c r="AA1880" s="657"/>
      <c r="AB1880" s="657"/>
      <c r="AC1880" s="385"/>
      <c r="AD1880" s="657"/>
      <c r="AE1880" s="657"/>
      <c r="AF1880" s="657"/>
      <c r="AG1880" s="657"/>
      <c r="AH1880" s="670"/>
      <c r="AI1880" s="657"/>
      <c r="AJ1880" s="669">
        <f t="shared" ref="AJ1880:AJ1889" si="719">R1880</f>
        <v>3600</v>
      </c>
      <c r="AK1880" s="657">
        <v>1141</v>
      </c>
      <c r="AL1880" s="669">
        <f t="shared" ref="AL1880:AL1889" si="720">AJ1880</f>
        <v>3600</v>
      </c>
      <c r="AM1880" s="679" t="s">
        <v>4164</v>
      </c>
      <c r="AN1880" s="675">
        <v>45108</v>
      </c>
    </row>
    <row r="1881" spans="1:40" ht="45.6">
      <c r="A1881" s="656">
        <v>30</v>
      </c>
      <c r="B1881" s="657">
        <v>3462</v>
      </c>
      <c r="C1881" s="657" t="s">
        <v>3628</v>
      </c>
      <c r="D1881" s="658" t="s">
        <v>2909</v>
      </c>
      <c r="E1881" s="659">
        <v>45091</v>
      </c>
      <c r="F1881" s="657" t="s">
        <v>38</v>
      </c>
      <c r="G1881" s="657">
        <v>1015</v>
      </c>
      <c r="H1881" s="384">
        <v>17275</v>
      </c>
      <c r="I1881" s="749">
        <v>45139</v>
      </c>
      <c r="J1881" s="384" t="s">
        <v>4321</v>
      </c>
      <c r="K1881" s="658">
        <v>10420349331</v>
      </c>
      <c r="L1881" s="386" t="s">
        <v>3602</v>
      </c>
      <c r="M1881" s="216"/>
      <c r="N1881" s="658" t="s">
        <v>4259</v>
      </c>
      <c r="O1881" s="669" t="s">
        <v>68</v>
      </c>
      <c r="P1881" s="657">
        <v>30</v>
      </c>
      <c r="Q1881" s="673">
        <v>5.5</v>
      </c>
      <c r="R1881" s="669">
        <f t="shared" si="717"/>
        <v>165</v>
      </c>
      <c r="S1881" s="657" t="s">
        <v>1915</v>
      </c>
      <c r="T1881" s="657"/>
      <c r="U1881" s="670">
        <f t="shared" si="718"/>
        <v>165</v>
      </c>
      <c r="V1881" s="657"/>
      <c r="W1881" s="657"/>
      <c r="X1881" s="657"/>
      <c r="Y1881" s="657"/>
      <c r="Z1881" s="657"/>
      <c r="AA1881" s="657"/>
      <c r="AB1881" s="657"/>
      <c r="AC1881" s="385"/>
      <c r="AD1881" s="657"/>
      <c r="AE1881" s="657"/>
      <c r="AF1881" s="657"/>
      <c r="AG1881" s="657"/>
      <c r="AH1881" s="670"/>
      <c r="AI1881" s="657"/>
      <c r="AJ1881" s="669">
        <f t="shared" si="719"/>
        <v>165</v>
      </c>
      <c r="AK1881" s="657">
        <v>1141</v>
      </c>
      <c r="AL1881" s="669">
        <f t="shared" si="720"/>
        <v>165</v>
      </c>
      <c r="AM1881" s="679" t="s">
        <v>4164</v>
      </c>
      <c r="AN1881" s="675">
        <v>45108</v>
      </c>
    </row>
    <row r="1882" spans="1:40" ht="22.8">
      <c r="A1882" s="656">
        <v>31</v>
      </c>
      <c r="B1882" s="657">
        <v>3462</v>
      </c>
      <c r="C1882" s="657" t="s">
        <v>3628</v>
      </c>
      <c r="D1882" s="658" t="s">
        <v>2909</v>
      </c>
      <c r="E1882" s="659">
        <v>45091</v>
      </c>
      <c r="F1882" s="657" t="s">
        <v>38</v>
      </c>
      <c r="G1882" s="657">
        <v>1015</v>
      </c>
      <c r="H1882" s="384">
        <v>17275</v>
      </c>
      <c r="I1882" s="749">
        <v>45139</v>
      </c>
      <c r="J1882" s="384" t="s">
        <v>4321</v>
      </c>
      <c r="K1882" s="658">
        <v>10420349331</v>
      </c>
      <c r="L1882" s="386" t="s">
        <v>3602</v>
      </c>
      <c r="M1882" s="216"/>
      <c r="N1882" s="658" t="s">
        <v>3609</v>
      </c>
      <c r="O1882" s="669" t="s">
        <v>61</v>
      </c>
      <c r="P1882" s="657">
        <v>150</v>
      </c>
      <c r="Q1882" s="673">
        <v>5</v>
      </c>
      <c r="R1882" s="669">
        <f t="shared" si="717"/>
        <v>750</v>
      </c>
      <c r="S1882" s="657" t="s">
        <v>1915</v>
      </c>
      <c r="T1882" s="657"/>
      <c r="U1882" s="670">
        <f t="shared" si="718"/>
        <v>750</v>
      </c>
      <c r="V1882" s="657"/>
      <c r="W1882" s="657"/>
      <c r="X1882" s="657"/>
      <c r="Y1882" s="657"/>
      <c r="Z1882" s="657"/>
      <c r="AA1882" s="657"/>
      <c r="AB1882" s="657"/>
      <c r="AC1882" s="385"/>
      <c r="AD1882" s="657"/>
      <c r="AE1882" s="657"/>
      <c r="AF1882" s="657"/>
      <c r="AG1882" s="657"/>
      <c r="AH1882" s="670"/>
      <c r="AI1882" s="657"/>
      <c r="AJ1882" s="669">
        <f t="shared" si="719"/>
        <v>750</v>
      </c>
      <c r="AK1882" s="657">
        <v>1141</v>
      </c>
      <c r="AL1882" s="669">
        <f t="shared" si="720"/>
        <v>750</v>
      </c>
      <c r="AM1882" s="679" t="s">
        <v>4164</v>
      </c>
      <c r="AN1882" s="675">
        <v>45108</v>
      </c>
    </row>
    <row r="1883" spans="1:40" ht="45.6">
      <c r="A1883" s="656">
        <v>32</v>
      </c>
      <c r="B1883" s="657">
        <v>3462</v>
      </c>
      <c r="C1883" s="657" t="s">
        <v>3628</v>
      </c>
      <c r="D1883" s="658" t="s">
        <v>2909</v>
      </c>
      <c r="E1883" s="659">
        <v>45091</v>
      </c>
      <c r="F1883" s="657" t="s">
        <v>38</v>
      </c>
      <c r="G1883" s="657">
        <v>1015</v>
      </c>
      <c r="H1883" s="384">
        <v>17275</v>
      </c>
      <c r="I1883" s="749">
        <v>45139</v>
      </c>
      <c r="J1883" s="384" t="s">
        <v>4321</v>
      </c>
      <c r="K1883" s="658">
        <v>10420349331</v>
      </c>
      <c r="L1883" s="386" t="s">
        <v>3602</v>
      </c>
      <c r="M1883" s="216"/>
      <c r="N1883" s="658" t="s">
        <v>4221</v>
      </c>
      <c r="O1883" s="669" t="s">
        <v>68</v>
      </c>
      <c r="P1883" s="657">
        <v>100</v>
      </c>
      <c r="Q1883" s="673">
        <v>4.5</v>
      </c>
      <c r="R1883" s="669">
        <f t="shared" si="717"/>
        <v>450</v>
      </c>
      <c r="S1883" s="657" t="s">
        <v>1915</v>
      </c>
      <c r="T1883" s="657"/>
      <c r="U1883" s="670">
        <f t="shared" si="718"/>
        <v>450</v>
      </c>
      <c r="V1883" s="657"/>
      <c r="W1883" s="657"/>
      <c r="X1883" s="657"/>
      <c r="Y1883" s="657"/>
      <c r="Z1883" s="657"/>
      <c r="AA1883" s="657"/>
      <c r="AB1883" s="657"/>
      <c r="AC1883" s="385"/>
      <c r="AD1883" s="657"/>
      <c r="AE1883" s="657"/>
      <c r="AF1883" s="657"/>
      <c r="AG1883" s="657"/>
      <c r="AH1883" s="670"/>
      <c r="AI1883" s="657"/>
      <c r="AJ1883" s="669">
        <f t="shared" si="719"/>
        <v>450</v>
      </c>
      <c r="AK1883" s="657">
        <v>1141</v>
      </c>
      <c r="AL1883" s="669">
        <f t="shared" si="720"/>
        <v>450</v>
      </c>
      <c r="AM1883" s="679" t="s">
        <v>4164</v>
      </c>
      <c r="AN1883" s="675">
        <v>45108</v>
      </c>
    </row>
    <row r="1884" spans="1:40" ht="22.8">
      <c r="A1884" s="656">
        <v>33</v>
      </c>
      <c r="B1884" s="657">
        <v>3462</v>
      </c>
      <c r="C1884" s="657" t="s">
        <v>3628</v>
      </c>
      <c r="D1884" s="658" t="s">
        <v>2909</v>
      </c>
      <c r="E1884" s="659">
        <v>45091</v>
      </c>
      <c r="F1884" s="657" t="s">
        <v>38</v>
      </c>
      <c r="G1884" s="657">
        <v>1015</v>
      </c>
      <c r="H1884" s="384">
        <v>17275</v>
      </c>
      <c r="I1884" s="749">
        <v>45139</v>
      </c>
      <c r="J1884" s="384" t="s">
        <v>4321</v>
      </c>
      <c r="K1884" s="658">
        <v>10420349331</v>
      </c>
      <c r="L1884" s="386" t="s">
        <v>3602</v>
      </c>
      <c r="M1884" s="216"/>
      <c r="N1884" s="658" t="s">
        <v>4222</v>
      </c>
      <c r="O1884" s="669" t="s">
        <v>68</v>
      </c>
      <c r="P1884" s="657">
        <v>40</v>
      </c>
      <c r="Q1884" s="673">
        <v>40</v>
      </c>
      <c r="R1884" s="669">
        <f t="shared" si="717"/>
        <v>1600</v>
      </c>
      <c r="S1884" s="657" t="s">
        <v>1915</v>
      </c>
      <c r="T1884" s="657"/>
      <c r="U1884" s="670">
        <f t="shared" si="718"/>
        <v>1600</v>
      </c>
      <c r="V1884" s="657"/>
      <c r="W1884" s="657"/>
      <c r="X1884" s="657"/>
      <c r="Y1884" s="657"/>
      <c r="Z1884" s="657"/>
      <c r="AA1884" s="657"/>
      <c r="AB1884" s="657"/>
      <c r="AC1884" s="385"/>
      <c r="AD1884" s="657"/>
      <c r="AE1884" s="657"/>
      <c r="AF1884" s="657"/>
      <c r="AG1884" s="657"/>
      <c r="AH1884" s="670"/>
      <c r="AI1884" s="657"/>
      <c r="AJ1884" s="669">
        <f t="shared" si="719"/>
        <v>1600</v>
      </c>
      <c r="AK1884" s="657">
        <v>1141</v>
      </c>
      <c r="AL1884" s="669">
        <f t="shared" si="720"/>
        <v>1600</v>
      </c>
      <c r="AM1884" s="679" t="s">
        <v>4164</v>
      </c>
      <c r="AN1884" s="675">
        <v>45108</v>
      </c>
    </row>
    <row r="1885" spans="1:40" ht="22.8">
      <c r="A1885" s="656">
        <v>34</v>
      </c>
      <c r="B1885" s="657">
        <v>3462</v>
      </c>
      <c r="C1885" s="657" t="s">
        <v>3628</v>
      </c>
      <c r="D1885" s="658" t="s">
        <v>2909</v>
      </c>
      <c r="E1885" s="659">
        <v>45091</v>
      </c>
      <c r="F1885" s="657" t="s">
        <v>38</v>
      </c>
      <c r="G1885" s="657">
        <v>1015</v>
      </c>
      <c r="H1885" s="384">
        <v>17275</v>
      </c>
      <c r="I1885" s="749">
        <v>45139</v>
      </c>
      <c r="J1885" s="384" t="s">
        <v>4321</v>
      </c>
      <c r="K1885" s="658">
        <v>10420349331</v>
      </c>
      <c r="L1885" s="386" t="s">
        <v>3602</v>
      </c>
      <c r="M1885" s="216"/>
      <c r="N1885" s="658" t="s">
        <v>4223</v>
      </c>
      <c r="O1885" s="669" t="s">
        <v>68</v>
      </c>
      <c r="P1885" s="657">
        <v>80</v>
      </c>
      <c r="Q1885" s="673">
        <v>48</v>
      </c>
      <c r="R1885" s="669">
        <f t="shared" si="717"/>
        <v>3840</v>
      </c>
      <c r="S1885" s="657" t="s">
        <v>1915</v>
      </c>
      <c r="T1885" s="657"/>
      <c r="U1885" s="670">
        <f t="shared" si="718"/>
        <v>3840</v>
      </c>
      <c r="V1885" s="657"/>
      <c r="W1885" s="657"/>
      <c r="X1885" s="657"/>
      <c r="Y1885" s="657"/>
      <c r="Z1885" s="657"/>
      <c r="AA1885" s="657"/>
      <c r="AB1885" s="657"/>
      <c r="AC1885" s="385"/>
      <c r="AD1885" s="657"/>
      <c r="AE1885" s="657"/>
      <c r="AF1885" s="657"/>
      <c r="AG1885" s="657"/>
      <c r="AH1885" s="670"/>
      <c r="AI1885" s="657"/>
      <c r="AJ1885" s="669">
        <f t="shared" si="719"/>
        <v>3840</v>
      </c>
      <c r="AK1885" s="657">
        <v>1141</v>
      </c>
      <c r="AL1885" s="669">
        <f t="shared" si="720"/>
        <v>3840</v>
      </c>
      <c r="AM1885" s="679" t="s">
        <v>4164</v>
      </c>
      <c r="AN1885" s="675">
        <v>45108</v>
      </c>
    </row>
    <row r="1886" spans="1:40" ht="45.6">
      <c r="A1886" s="656">
        <v>35</v>
      </c>
      <c r="B1886" s="657">
        <v>3462</v>
      </c>
      <c r="C1886" s="657" t="s">
        <v>3628</v>
      </c>
      <c r="D1886" s="658" t="s">
        <v>2909</v>
      </c>
      <c r="E1886" s="659">
        <v>45091</v>
      </c>
      <c r="F1886" s="657" t="s">
        <v>38</v>
      </c>
      <c r="G1886" s="657">
        <v>1015</v>
      </c>
      <c r="H1886" s="384">
        <v>17275</v>
      </c>
      <c r="I1886" s="749">
        <v>45139</v>
      </c>
      <c r="J1886" s="384" t="s">
        <v>4321</v>
      </c>
      <c r="K1886" s="658">
        <v>10420349331</v>
      </c>
      <c r="L1886" s="386" t="s">
        <v>3602</v>
      </c>
      <c r="M1886" s="216"/>
      <c r="N1886" s="658" t="s">
        <v>4217</v>
      </c>
      <c r="O1886" s="669" t="s">
        <v>68</v>
      </c>
      <c r="P1886" s="657">
        <v>20</v>
      </c>
      <c r="Q1886" s="673">
        <v>18</v>
      </c>
      <c r="R1886" s="669">
        <f t="shared" si="717"/>
        <v>360</v>
      </c>
      <c r="S1886" s="657" t="s">
        <v>1915</v>
      </c>
      <c r="T1886" s="657"/>
      <c r="U1886" s="670">
        <f t="shared" si="718"/>
        <v>360</v>
      </c>
      <c r="V1886" s="657"/>
      <c r="W1886" s="657"/>
      <c r="X1886" s="657"/>
      <c r="Y1886" s="657"/>
      <c r="Z1886" s="657"/>
      <c r="AA1886" s="657"/>
      <c r="AB1886" s="657"/>
      <c r="AC1886" s="385"/>
      <c r="AD1886" s="657"/>
      <c r="AE1886" s="657"/>
      <c r="AF1886" s="657"/>
      <c r="AG1886" s="657"/>
      <c r="AH1886" s="670"/>
      <c r="AI1886" s="657"/>
      <c r="AJ1886" s="669">
        <f t="shared" si="719"/>
        <v>360</v>
      </c>
      <c r="AK1886" s="657">
        <v>1141</v>
      </c>
      <c r="AL1886" s="669">
        <f t="shared" si="720"/>
        <v>360</v>
      </c>
      <c r="AM1886" s="679" t="s">
        <v>4164</v>
      </c>
      <c r="AN1886" s="675">
        <v>45108</v>
      </c>
    </row>
    <row r="1887" spans="1:40" ht="45.6">
      <c r="A1887" s="656">
        <v>36</v>
      </c>
      <c r="B1887" s="657">
        <v>3462</v>
      </c>
      <c r="C1887" s="657" t="s">
        <v>3628</v>
      </c>
      <c r="D1887" s="658" t="s">
        <v>2909</v>
      </c>
      <c r="E1887" s="659">
        <v>45091</v>
      </c>
      <c r="F1887" s="657" t="s">
        <v>38</v>
      </c>
      <c r="G1887" s="657">
        <v>1015</v>
      </c>
      <c r="H1887" s="384">
        <v>17275</v>
      </c>
      <c r="I1887" s="749">
        <v>45139</v>
      </c>
      <c r="J1887" s="384" t="s">
        <v>4321</v>
      </c>
      <c r="K1887" s="658">
        <v>10420349331</v>
      </c>
      <c r="L1887" s="386" t="s">
        <v>3602</v>
      </c>
      <c r="M1887" s="216"/>
      <c r="N1887" s="658" t="s">
        <v>4218</v>
      </c>
      <c r="O1887" s="669" t="s">
        <v>68</v>
      </c>
      <c r="P1887" s="657">
        <v>10</v>
      </c>
      <c r="Q1887" s="673">
        <v>38</v>
      </c>
      <c r="R1887" s="669">
        <f t="shared" si="717"/>
        <v>380</v>
      </c>
      <c r="S1887" s="657" t="s">
        <v>1915</v>
      </c>
      <c r="T1887" s="657"/>
      <c r="U1887" s="670">
        <f t="shared" si="718"/>
        <v>380</v>
      </c>
      <c r="V1887" s="657"/>
      <c r="W1887" s="657"/>
      <c r="X1887" s="657"/>
      <c r="Y1887" s="657"/>
      <c r="Z1887" s="657"/>
      <c r="AA1887" s="657"/>
      <c r="AB1887" s="657"/>
      <c r="AC1887" s="385"/>
      <c r="AD1887" s="657"/>
      <c r="AE1887" s="657"/>
      <c r="AF1887" s="657"/>
      <c r="AG1887" s="657"/>
      <c r="AH1887" s="670"/>
      <c r="AI1887" s="657"/>
      <c r="AJ1887" s="669">
        <f t="shared" si="719"/>
        <v>380</v>
      </c>
      <c r="AK1887" s="657">
        <v>1141</v>
      </c>
      <c r="AL1887" s="669">
        <f t="shared" si="720"/>
        <v>380</v>
      </c>
      <c r="AM1887" s="679" t="s">
        <v>4164</v>
      </c>
      <c r="AN1887" s="675">
        <v>45108</v>
      </c>
    </row>
    <row r="1888" spans="1:40" ht="45.6">
      <c r="A1888" s="656">
        <v>37</v>
      </c>
      <c r="B1888" s="657">
        <v>3462</v>
      </c>
      <c r="C1888" s="657" t="s">
        <v>3628</v>
      </c>
      <c r="D1888" s="658" t="s">
        <v>2909</v>
      </c>
      <c r="E1888" s="659">
        <v>45091</v>
      </c>
      <c r="F1888" s="657" t="s">
        <v>38</v>
      </c>
      <c r="G1888" s="657">
        <v>1015</v>
      </c>
      <c r="H1888" s="384">
        <v>17275</v>
      </c>
      <c r="I1888" s="749">
        <v>45139</v>
      </c>
      <c r="J1888" s="384" t="s">
        <v>4321</v>
      </c>
      <c r="K1888" s="658">
        <v>10420349331</v>
      </c>
      <c r="L1888" s="386" t="s">
        <v>3602</v>
      </c>
      <c r="M1888" s="216"/>
      <c r="N1888" s="658" t="s">
        <v>4224</v>
      </c>
      <c r="O1888" s="669" t="s">
        <v>68</v>
      </c>
      <c r="P1888" s="657">
        <v>100</v>
      </c>
      <c r="Q1888" s="673">
        <v>1.3</v>
      </c>
      <c r="R1888" s="669">
        <f t="shared" si="717"/>
        <v>130</v>
      </c>
      <c r="S1888" s="657" t="s">
        <v>1915</v>
      </c>
      <c r="T1888" s="657"/>
      <c r="U1888" s="670">
        <f t="shared" si="718"/>
        <v>130</v>
      </c>
      <c r="V1888" s="657"/>
      <c r="W1888" s="657"/>
      <c r="X1888" s="657"/>
      <c r="Y1888" s="657"/>
      <c r="Z1888" s="657"/>
      <c r="AA1888" s="657"/>
      <c r="AB1888" s="657"/>
      <c r="AC1888" s="385"/>
      <c r="AD1888" s="657"/>
      <c r="AE1888" s="657"/>
      <c r="AF1888" s="657"/>
      <c r="AG1888" s="657"/>
      <c r="AH1888" s="670"/>
      <c r="AI1888" s="657"/>
      <c r="AJ1888" s="669">
        <f t="shared" si="719"/>
        <v>130</v>
      </c>
      <c r="AK1888" s="657">
        <v>1141</v>
      </c>
      <c r="AL1888" s="669">
        <f t="shared" si="720"/>
        <v>130</v>
      </c>
      <c r="AM1888" s="679" t="s">
        <v>4164</v>
      </c>
      <c r="AN1888" s="675">
        <v>45108</v>
      </c>
    </row>
    <row r="1889" spans="1:40" ht="45.6">
      <c r="A1889" s="656">
        <v>38</v>
      </c>
      <c r="B1889" s="657">
        <v>3462</v>
      </c>
      <c r="C1889" s="657" t="s">
        <v>3628</v>
      </c>
      <c r="D1889" s="658" t="s">
        <v>2909</v>
      </c>
      <c r="E1889" s="659">
        <v>45091</v>
      </c>
      <c r="F1889" s="657" t="s">
        <v>38</v>
      </c>
      <c r="G1889" s="657">
        <v>1015</v>
      </c>
      <c r="H1889" s="384">
        <v>17275</v>
      </c>
      <c r="I1889" s="749">
        <v>45139</v>
      </c>
      <c r="J1889" s="384" t="s">
        <v>4321</v>
      </c>
      <c r="K1889" s="658">
        <v>10420349331</v>
      </c>
      <c r="L1889" s="386" t="s">
        <v>3602</v>
      </c>
      <c r="M1889" s="216"/>
      <c r="N1889" s="658" t="s">
        <v>4225</v>
      </c>
      <c r="O1889" s="669" t="s">
        <v>68</v>
      </c>
      <c r="P1889" s="657">
        <v>50</v>
      </c>
      <c r="Q1889" s="673">
        <v>74</v>
      </c>
      <c r="R1889" s="669">
        <f t="shared" si="717"/>
        <v>3700</v>
      </c>
      <c r="S1889" s="657" t="s">
        <v>1915</v>
      </c>
      <c r="T1889" s="657"/>
      <c r="U1889" s="670">
        <f t="shared" si="718"/>
        <v>3700</v>
      </c>
      <c r="V1889" s="657"/>
      <c r="W1889" s="657"/>
      <c r="X1889" s="657"/>
      <c r="Y1889" s="657"/>
      <c r="Z1889" s="657"/>
      <c r="AA1889" s="657"/>
      <c r="AB1889" s="657"/>
      <c r="AC1889" s="385"/>
      <c r="AD1889" s="657"/>
      <c r="AE1889" s="657"/>
      <c r="AF1889" s="657"/>
      <c r="AG1889" s="657"/>
      <c r="AH1889" s="670"/>
      <c r="AI1889" s="657"/>
      <c r="AJ1889" s="669">
        <f t="shared" si="719"/>
        <v>3700</v>
      </c>
      <c r="AK1889" s="657">
        <v>1141</v>
      </c>
      <c r="AL1889" s="669">
        <f t="shared" si="720"/>
        <v>3700</v>
      </c>
      <c r="AM1889" s="679" t="s">
        <v>4164</v>
      </c>
      <c r="AN1889" s="675">
        <v>45108</v>
      </c>
    </row>
    <row r="1890" spans="1:40" ht="45.6">
      <c r="A1890" s="660">
        <v>39</v>
      </c>
      <c r="B1890" s="651"/>
      <c r="C1890" s="650" t="s">
        <v>3809</v>
      </c>
      <c r="D1890" s="650"/>
      <c r="E1890" s="651"/>
      <c r="F1890" s="651"/>
      <c r="G1890" s="651"/>
      <c r="H1890" s="641"/>
      <c r="I1890" s="642"/>
      <c r="J1890" s="644"/>
      <c r="K1890" s="665"/>
      <c r="L1890" s="664"/>
      <c r="M1890" s="646"/>
      <c r="N1890" s="664"/>
      <c r="O1890" s="671"/>
      <c r="P1890" s="664"/>
      <c r="Q1890" s="664"/>
      <c r="R1890" s="672">
        <f>SUM(R1879:R1889)</f>
        <v>17275</v>
      </c>
      <c r="S1890" s="664"/>
      <c r="T1890" s="664"/>
      <c r="U1890" s="664"/>
      <c r="V1890" s="664"/>
      <c r="W1890" s="664"/>
      <c r="X1890" s="664"/>
      <c r="Y1890" s="664"/>
      <c r="Z1890" s="664"/>
      <c r="AA1890" s="664"/>
      <c r="AB1890" s="664"/>
      <c r="AC1890" s="646"/>
      <c r="AD1890" s="672" t="s">
        <v>2874</v>
      </c>
      <c r="AE1890" s="672"/>
      <c r="AF1890" s="664"/>
      <c r="AG1890" s="664"/>
      <c r="AH1890" s="664" t="str">
        <f t="shared" si="708"/>
        <v xml:space="preserve">  </v>
      </c>
      <c r="AI1890" s="671">
        <v>0</v>
      </c>
      <c r="AJ1890" s="676"/>
      <c r="AK1890" s="677"/>
      <c r="AL1890" s="671">
        <f t="shared" ref="AL1890" si="721">AJ1890</f>
        <v>0</v>
      </c>
      <c r="AM1890" s="676"/>
      <c r="AN1890" s="677">
        <v>45108</v>
      </c>
    </row>
    <row r="1891" spans="1:40" ht="45.6">
      <c r="A1891" s="656">
        <v>40</v>
      </c>
      <c r="B1891" s="657">
        <v>4634</v>
      </c>
      <c r="C1891" s="658" t="s">
        <v>4110</v>
      </c>
      <c r="D1891" s="658" t="s">
        <v>3943</v>
      </c>
      <c r="E1891" s="659">
        <v>45138</v>
      </c>
      <c r="F1891" s="657" t="s">
        <v>1924</v>
      </c>
      <c r="G1891" s="657">
        <v>506</v>
      </c>
      <c r="H1891" s="386">
        <v>36707.800000000003</v>
      </c>
      <c r="I1891" s="406">
        <v>45139</v>
      </c>
      <c r="J1891" s="750" t="s">
        <v>4322</v>
      </c>
      <c r="K1891" s="658"/>
      <c r="L1891" s="657" t="s">
        <v>32</v>
      </c>
      <c r="M1891" s="385">
        <v>1</v>
      </c>
      <c r="N1891" s="657" t="s">
        <v>4253</v>
      </c>
      <c r="O1891" s="669" t="s">
        <v>59</v>
      </c>
      <c r="P1891" s="657">
        <v>1</v>
      </c>
      <c r="Q1891" s="657">
        <v>36707.800000000003</v>
      </c>
      <c r="R1891" s="657">
        <v>36707.800000000003</v>
      </c>
      <c r="S1891" s="657" t="s">
        <v>1914</v>
      </c>
      <c r="T1891" s="670">
        <f>IF($S1891=T$15,$R1891,"  ")</f>
        <v>36707.800000000003</v>
      </c>
      <c r="U1891" s="657"/>
      <c r="V1891" s="657"/>
      <c r="W1891" s="657"/>
      <c r="X1891" s="657"/>
      <c r="Y1891" s="657"/>
      <c r="Z1891" s="657"/>
      <c r="AA1891" s="657"/>
      <c r="AB1891" s="657"/>
      <c r="AC1891" s="385"/>
      <c r="AD1891" s="670"/>
      <c r="AE1891" s="670"/>
      <c r="AF1891" s="657"/>
      <c r="AG1891" s="657"/>
      <c r="AH1891" s="657"/>
      <c r="AI1891" s="669"/>
      <c r="AJ1891" s="669">
        <v>36707.800000000003</v>
      </c>
      <c r="AK1891" s="680"/>
      <c r="AL1891" s="669">
        <v>36707.800000000003</v>
      </c>
      <c r="AM1891" s="674">
        <v>18</v>
      </c>
      <c r="AN1891" s="675">
        <v>45108</v>
      </c>
    </row>
    <row r="1892" spans="1:40" ht="45.6">
      <c r="A1892" s="656"/>
      <c r="B1892" s="657">
        <v>4634</v>
      </c>
      <c r="C1892" s="658" t="s">
        <v>4110</v>
      </c>
      <c r="D1892" s="658" t="s">
        <v>3943</v>
      </c>
      <c r="E1892" s="659">
        <v>45138</v>
      </c>
      <c r="F1892" s="657" t="s">
        <v>1924</v>
      </c>
      <c r="G1892" s="657">
        <v>506</v>
      </c>
      <c r="H1892" s="386">
        <v>3514.9</v>
      </c>
      <c r="I1892" s="406">
        <v>45139</v>
      </c>
      <c r="J1892" s="750" t="s">
        <v>4323</v>
      </c>
      <c r="K1892" s="658"/>
      <c r="L1892" s="657" t="s">
        <v>93</v>
      </c>
      <c r="M1892" s="626"/>
      <c r="N1892" s="657" t="s">
        <v>4253</v>
      </c>
      <c r="O1892" s="669" t="s">
        <v>59</v>
      </c>
      <c r="P1892" s="657">
        <v>1</v>
      </c>
      <c r="Q1892" s="657">
        <v>3514.9</v>
      </c>
      <c r="R1892" s="657">
        <v>3514.9</v>
      </c>
      <c r="S1892" s="657" t="s">
        <v>1914</v>
      </c>
      <c r="T1892" s="657">
        <v>3514.9</v>
      </c>
      <c r="U1892" s="657"/>
      <c r="V1892" s="657"/>
      <c r="W1892" s="657"/>
      <c r="X1892" s="657"/>
      <c r="Y1892" s="657"/>
      <c r="Z1892" s="657"/>
      <c r="AA1892" s="657"/>
      <c r="AB1892" s="657"/>
      <c r="AC1892" s="385"/>
      <c r="AD1892" s="670"/>
      <c r="AE1892" s="670"/>
      <c r="AF1892" s="657"/>
      <c r="AG1892" s="657"/>
      <c r="AH1892" s="657"/>
      <c r="AI1892" s="669"/>
      <c r="AJ1892" s="669">
        <v>3514.9</v>
      </c>
      <c r="AK1892" s="680"/>
      <c r="AL1892" s="669">
        <v>3514.9</v>
      </c>
      <c r="AM1892" s="674">
        <v>18</v>
      </c>
      <c r="AN1892" s="675">
        <v>45108</v>
      </c>
    </row>
    <row r="1893" spans="1:40" ht="45.6">
      <c r="A1893" s="656"/>
      <c r="B1893" s="657">
        <v>4634</v>
      </c>
      <c r="C1893" s="658" t="s">
        <v>4110</v>
      </c>
      <c r="D1893" s="658" t="s">
        <v>3943</v>
      </c>
      <c r="E1893" s="659">
        <v>45138</v>
      </c>
      <c r="F1893" s="657" t="s">
        <v>1924</v>
      </c>
      <c r="G1893" s="657">
        <v>506</v>
      </c>
      <c r="H1893" s="386">
        <v>1628.51</v>
      </c>
      <c r="I1893" s="406">
        <v>45139</v>
      </c>
      <c r="J1893" s="750" t="s">
        <v>4324</v>
      </c>
      <c r="K1893" s="658"/>
      <c r="L1893" s="657" t="s">
        <v>93</v>
      </c>
      <c r="M1893" s="626"/>
      <c r="N1893" s="657" t="s">
        <v>4253</v>
      </c>
      <c r="O1893" s="669" t="s">
        <v>59</v>
      </c>
      <c r="P1893" s="657">
        <v>1</v>
      </c>
      <c r="Q1893" s="657">
        <v>1628.51</v>
      </c>
      <c r="R1893" s="657">
        <v>1628.51</v>
      </c>
      <c r="S1893" s="657" t="s">
        <v>1914</v>
      </c>
      <c r="T1893" s="657">
        <v>1628.51</v>
      </c>
      <c r="U1893" s="657"/>
      <c r="V1893" s="657"/>
      <c r="W1893" s="657"/>
      <c r="X1893" s="657"/>
      <c r="Y1893" s="657"/>
      <c r="Z1893" s="657"/>
      <c r="AA1893" s="657"/>
      <c r="AB1893" s="657"/>
      <c r="AC1893" s="385"/>
      <c r="AD1893" s="670"/>
      <c r="AE1893" s="670"/>
      <c r="AF1893" s="657"/>
      <c r="AG1893" s="657"/>
      <c r="AH1893" s="657"/>
      <c r="AI1893" s="669"/>
      <c r="AJ1893" s="669">
        <v>1628.51</v>
      </c>
      <c r="AK1893" s="680"/>
      <c r="AL1893" s="669">
        <v>1628.51</v>
      </c>
      <c r="AM1893" s="674">
        <v>18</v>
      </c>
      <c r="AN1893" s="675">
        <v>45108</v>
      </c>
    </row>
    <row r="1894" spans="1:40" ht="45.6">
      <c r="A1894" s="656"/>
      <c r="B1894" s="657">
        <v>4634</v>
      </c>
      <c r="C1894" s="658" t="s">
        <v>4110</v>
      </c>
      <c r="D1894" s="658" t="s">
        <v>3943</v>
      </c>
      <c r="E1894" s="659">
        <v>45138</v>
      </c>
      <c r="F1894" s="657" t="s">
        <v>1924</v>
      </c>
      <c r="G1894" s="657">
        <v>506</v>
      </c>
      <c r="H1894" s="386">
        <v>263</v>
      </c>
      <c r="I1894" s="406">
        <v>45139</v>
      </c>
      <c r="J1894" s="750" t="s">
        <v>4325</v>
      </c>
      <c r="K1894" s="658"/>
      <c r="L1894" s="657" t="s">
        <v>93</v>
      </c>
      <c r="M1894" s="626"/>
      <c r="N1894" s="657" t="s">
        <v>4253</v>
      </c>
      <c r="O1894" s="669" t="s">
        <v>59</v>
      </c>
      <c r="P1894" s="657">
        <v>1</v>
      </c>
      <c r="Q1894" s="657">
        <v>263</v>
      </c>
      <c r="R1894" s="657">
        <v>263</v>
      </c>
      <c r="S1894" s="657" t="s">
        <v>1914</v>
      </c>
      <c r="T1894" s="657">
        <v>263</v>
      </c>
      <c r="U1894" s="657"/>
      <c r="V1894" s="657"/>
      <c r="W1894" s="657"/>
      <c r="X1894" s="657"/>
      <c r="Y1894" s="657"/>
      <c r="Z1894" s="657"/>
      <c r="AA1894" s="657"/>
      <c r="AB1894" s="657"/>
      <c r="AC1894" s="385"/>
      <c r="AD1894" s="670"/>
      <c r="AE1894" s="670"/>
      <c r="AF1894" s="657"/>
      <c r="AG1894" s="657"/>
      <c r="AH1894" s="657"/>
      <c r="AI1894" s="669"/>
      <c r="AJ1894" s="669">
        <v>263</v>
      </c>
      <c r="AK1894" s="680"/>
      <c r="AL1894" s="669">
        <v>263</v>
      </c>
      <c r="AM1894" s="674">
        <v>18</v>
      </c>
      <c r="AN1894" s="675">
        <v>45108</v>
      </c>
    </row>
    <row r="1895" spans="1:40" ht="45.6">
      <c r="A1895" s="656"/>
      <c r="B1895" s="657">
        <v>4634</v>
      </c>
      <c r="C1895" s="658" t="s">
        <v>4110</v>
      </c>
      <c r="D1895" s="658" t="s">
        <v>3943</v>
      </c>
      <c r="E1895" s="659">
        <v>45138</v>
      </c>
      <c r="F1895" s="657" t="s">
        <v>1924</v>
      </c>
      <c r="G1895" s="657">
        <v>506</v>
      </c>
      <c r="H1895" s="386">
        <v>772.84</v>
      </c>
      <c r="I1895" s="406">
        <v>45139</v>
      </c>
      <c r="J1895" s="750" t="s">
        <v>4326</v>
      </c>
      <c r="K1895" s="658"/>
      <c r="L1895" s="657" t="s">
        <v>94</v>
      </c>
      <c r="M1895" s="626"/>
      <c r="N1895" s="657" t="s">
        <v>4253</v>
      </c>
      <c r="O1895" s="669" t="s">
        <v>59</v>
      </c>
      <c r="P1895" s="657">
        <v>1</v>
      </c>
      <c r="Q1895" s="657">
        <v>772.84</v>
      </c>
      <c r="R1895" s="657">
        <v>772.84</v>
      </c>
      <c r="S1895" s="657" t="s">
        <v>1914</v>
      </c>
      <c r="T1895" s="657">
        <v>772.84</v>
      </c>
      <c r="U1895" s="657"/>
      <c r="V1895" s="657"/>
      <c r="W1895" s="657"/>
      <c r="X1895" s="657"/>
      <c r="Y1895" s="657"/>
      <c r="Z1895" s="657"/>
      <c r="AA1895" s="657"/>
      <c r="AB1895" s="657"/>
      <c r="AC1895" s="385"/>
      <c r="AD1895" s="670"/>
      <c r="AE1895" s="670"/>
      <c r="AF1895" s="657"/>
      <c r="AG1895" s="657"/>
      <c r="AH1895" s="657"/>
      <c r="AI1895" s="669"/>
      <c r="AJ1895" s="669">
        <v>772.84</v>
      </c>
      <c r="AK1895" s="680"/>
      <c r="AL1895" s="669">
        <v>772.84</v>
      </c>
      <c r="AM1895" s="674">
        <v>18</v>
      </c>
      <c r="AN1895" s="675">
        <v>45108</v>
      </c>
    </row>
    <row r="1896" spans="1:40" ht="45.6">
      <c r="A1896" s="656"/>
      <c r="B1896" s="657">
        <v>4634</v>
      </c>
      <c r="C1896" s="658" t="s">
        <v>4110</v>
      </c>
      <c r="D1896" s="658" t="s">
        <v>3943</v>
      </c>
      <c r="E1896" s="659">
        <v>45138</v>
      </c>
      <c r="F1896" s="657" t="s">
        <v>1924</v>
      </c>
      <c r="G1896" s="657">
        <v>506</v>
      </c>
      <c r="H1896" s="386">
        <v>1716.8</v>
      </c>
      <c r="I1896" s="406">
        <v>45139</v>
      </c>
      <c r="J1896" s="750" t="s">
        <v>4327</v>
      </c>
      <c r="K1896" s="658"/>
      <c r="L1896" s="657" t="s">
        <v>94</v>
      </c>
      <c r="M1896" s="626"/>
      <c r="N1896" s="657" t="s">
        <v>4253</v>
      </c>
      <c r="O1896" s="669" t="s">
        <v>59</v>
      </c>
      <c r="P1896" s="657">
        <v>1</v>
      </c>
      <c r="Q1896" s="657">
        <v>1716.8</v>
      </c>
      <c r="R1896" s="657">
        <v>1716.8</v>
      </c>
      <c r="S1896" s="657" t="s">
        <v>1914</v>
      </c>
      <c r="T1896" s="657">
        <v>1716.8</v>
      </c>
      <c r="U1896" s="657"/>
      <c r="V1896" s="657"/>
      <c r="W1896" s="657"/>
      <c r="X1896" s="657"/>
      <c r="Y1896" s="657"/>
      <c r="Z1896" s="657"/>
      <c r="AA1896" s="657"/>
      <c r="AB1896" s="657"/>
      <c r="AC1896" s="385"/>
      <c r="AD1896" s="670"/>
      <c r="AE1896" s="670"/>
      <c r="AF1896" s="657"/>
      <c r="AG1896" s="657"/>
      <c r="AH1896" s="657"/>
      <c r="AI1896" s="669"/>
      <c r="AJ1896" s="669">
        <v>1716.8</v>
      </c>
      <c r="AK1896" s="680"/>
      <c r="AL1896" s="669">
        <v>1716.8</v>
      </c>
      <c r="AM1896" s="674">
        <v>18</v>
      </c>
      <c r="AN1896" s="675">
        <v>45108</v>
      </c>
    </row>
    <row r="1897" spans="1:40" ht="45.6">
      <c r="A1897" s="656"/>
      <c r="B1897" s="657">
        <v>4634</v>
      </c>
      <c r="C1897" s="658" t="s">
        <v>4110</v>
      </c>
      <c r="D1897" s="658" t="s">
        <v>3943</v>
      </c>
      <c r="E1897" s="659">
        <v>45138</v>
      </c>
      <c r="F1897" s="657" t="s">
        <v>1924</v>
      </c>
      <c r="G1897" s="657">
        <v>506</v>
      </c>
      <c r="H1897" s="386">
        <v>651.20000000000005</v>
      </c>
      <c r="I1897" s="406">
        <v>45139</v>
      </c>
      <c r="J1897" s="750" t="s">
        <v>4328</v>
      </c>
      <c r="K1897" s="658"/>
      <c r="L1897" s="657" t="s">
        <v>94</v>
      </c>
      <c r="M1897" s="626"/>
      <c r="N1897" s="657" t="s">
        <v>4253</v>
      </c>
      <c r="O1897" s="669" t="s">
        <v>59</v>
      </c>
      <c r="P1897" s="657">
        <v>1</v>
      </c>
      <c r="Q1897" s="657">
        <v>651.20000000000005</v>
      </c>
      <c r="R1897" s="657">
        <v>651.20000000000005</v>
      </c>
      <c r="S1897" s="657" t="s">
        <v>1914</v>
      </c>
      <c r="T1897" s="657">
        <v>651.20000000000005</v>
      </c>
      <c r="U1897" s="657"/>
      <c r="V1897" s="657"/>
      <c r="W1897" s="657"/>
      <c r="X1897" s="657"/>
      <c r="Y1897" s="657"/>
      <c r="Z1897" s="657"/>
      <c r="AA1897" s="657"/>
      <c r="AB1897" s="657"/>
      <c r="AC1897" s="385"/>
      <c r="AD1897" s="670"/>
      <c r="AE1897" s="670"/>
      <c r="AF1897" s="657"/>
      <c r="AG1897" s="657"/>
      <c r="AH1897" s="657"/>
      <c r="AI1897" s="669"/>
      <c r="AJ1897" s="669">
        <v>651.20000000000005</v>
      </c>
      <c r="AK1897" s="680"/>
      <c r="AL1897" s="669">
        <v>651.20000000000005</v>
      </c>
      <c r="AM1897" s="674">
        <v>18</v>
      </c>
      <c r="AN1897" s="675">
        <v>45108</v>
      </c>
    </row>
    <row r="1898" spans="1:40" ht="45.6">
      <c r="A1898" s="656"/>
      <c r="B1898" s="657">
        <v>4634</v>
      </c>
      <c r="C1898" s="658" t="s">
        <v>4110</v>
      </c>
      <c r="D1898" s="658" t="s">
        <v>3943</v>
      </c>
      <c r="E1898" s="659">
        <v>45138</v>
      </c>
      <c r="F1898" s="657" t="s">
        <v>1924</v>
      </c>
      <c r="G1898" s="657">
        <v>506</v>
      </c>
      <c r="H1898" s="386">
        <v>14.29</v>
      </c>
      <c r="I1898" s="406">
        <v>45139</v>
      </c>
      <c r="J1898" s="750"/>
      <c r="K1898" s="658"/>
      <c r="L1898" s="657" t="s">
        <v>32</v>
      </c>
      <c r="M1898" s="626"/>
      <c r="N1898" s="657" t="s">
        <v>4253</v>
      </c>
      <c r="O1898" s="669" t="s">
        <v>59</v>
      </c>
      <c r="P1898" s="657">
        <v>1</v>
      </c>
      <c r="Q1898" s="657">
        <v>14.29</v>
      </c>
      <c r="R1898" s="657">
        <v>14.29</v>
      </c>
      <c r="S1898" s="657" t="s">
        <v>1914</v>
      </c>
      <c r="T1898" s="657">
        <v>14.29</v>
      </c>
      <c r="U1898" s="657"/>
      <c r="V1898" s="657"/>
      <c r="W1898" s="657"/>
      <c r="X1898" s="657"/>
      <c r="Y1898" s="657"/>
      <c r="Z1898" s="657"/>
      <c r="AA1898" s="657"/>
      <c r="AB1898" s="657"/>
      <c r="AC1898" s="385"/>
      <c r="AD1898" s="670"/>
      <c r="AE1898" s="670"/>
      <c r="AF1898" s="657"/>
      <c r="AG1898" s="657"/>
      <c r="AH1898" s="657"/>
      <c r="AI1898" s="669"/>
      <c r="AJ1898" s="669">
        <v>14.29</v>
      </c>
      <c r="AK1898" s="680"/>
      <c r="AL1898" s="669">
        <v>14.29</v>
      </c>
      <c r="AM1898" s="674">
        <v>18</v>
      </c>
      <c r="AN1898" s="675">
        <v>45108</v>
      </c>
    </row>
    <row r="1899" spans="1:40" ht="45.6">
      <c r="A1899" s="660">
        <v>41</v>
      </c>
      <c r="B1899" s="651"/>
      <c r="C1899" s="650" t="s">
        <v>3627</v>
      </c>
      <c r="D1899" s="650"/>
      <c r="E1899" s="651"/>
      <c r="F1899" s="651"/>
      <c r="G1899" s="651"/>
      <c r="H1899" s="641"/>
      <c r="I1899" s="642"/>
      <c r="J1899" s="644"/>
      <c r="K1899" s="665"/>
      <c r="L1899" s="664"/>
      <c r="M1899" s="648"/>
      <c r="N1899" s="664"/>
      <c r="O1899" s="671"/>
      <c r="P1899" s="664"/>
      <c r="Q1899" s="664"/>
      <c r="R1899" s="672">
        <f>SUM(R1891:R1891)</f>
        <v>36707.800000000003</v>
      </c>
      <c r="S1899" s="664"/>
      <c r="T1899" s="664"/>
      <c r="U1899" s="664"/>
      <c r="V1899" s="664"/>
      <c r="W1899" s="664"/>
      <c r="X1899" s="664"/>
      <c r="Y1899" s="664"/>
      <c r="Z1899" s="664"/>
      <c r="AA1899" s="664"/>
      <c r="AB1899" s="664"/>
      <c r="AC1899" s="646"/>
      <c r="AD1899" s="672"/>
      <c r="AE1899" s="672"/>
      <c r="AF1899" s="664"/>
      <c r="AG1899" s="664"/>
      <c r="AH1899" s="664"/>
      <c r="AI1899" s="671"/>
      <c r="AJ1899" s="676"/>
      <c r="AK1899" s="677"/>
      <c r="AL1899" s="671"/>
      <c r="AM1899" s="676">
        <v>18</v>
      </c>
      <c r="AN1899" s="677">
        <v>45108</v>
      </c>
    </row>
    <row r="1900" spans="1:40" ht="45.6">
      <c r="A1900" s="656">
        <v>42</v>
      </c>
      <c r="B1900" s="661">
        <v>870</v>
      </c>
      <c r="C1900" s="662" t="s">
        <v>4115</v>
      </c>
      <c r="D1900" s="658" t="s">
        <v>35</v>
      </c>
      <c r="E1900" s="661"/>
      <c r="F1900" s="661" t="s">
        <v>56</v>
      </c>
      <c r="G1900" s="661">
        <v>433</v>
      </c>
      <c r="H1900" s="403">
        <v>4266.7</v>
      </c>
      <c r="I1900" s="751">
        <v>45160</v>
      </c>
      <c r="J1900" s="398">
        <v>8611</v>
      </c>
      <c r="K1900" s="658">
        <v>10086056939</v>
      </c>
      <c r="L1900" s="657" t="s">
        <v>4116</v>
      </c>
      <c r="M1900" s="626"/>
      <c r="N1900" s="658" t="s">
        <v>4117</v>
      </c>
      <c r="O1900" s="669" t="s">
        <v>59</v>
      </c>
      <c r="P1900" s="657">
        <v>1</v>
      </c>
      <c r="Q1900" s="657">
        <v>5000</v>
      </c>
      <c r="R1900" s="657">
        <v>5000</v>
      </c>
      <c r="S1900" s="657" t="s">
        <v>1916</v>
      </c>
      <c r="T1900" s="657"/>
      <c r="U1900" s="657"/>
      <c r="V1900" s="670">
        <f>IF($S1900=V$15,$R1900,"  ")</f>
        <v>5000</v>
      </c>
      <c r="W1900" s="657"/>
      <c r="X1900" s="657"/>
      <c r="Y1900" s="657"/>
      <c r="Z1900" s="657"/>
      <c r="AA1900" s="657"/>
      <c r="AB1900" s="657"/>
      <c r="AC1900" s="385"/>
      <c r="AD1900" s="670"/>
      <c r="AE1900" s="670"/>
      <c r="AF1900" s="657"/>
      <c r="AG1900" s="657"/>
      <c r="AH1900" s="657"/>
      <c r="AI1900" s="669"/>
      <c r="AJ1900" s="669">
        <f t="shared" ref="AJ1900" si="722">R1900</f>
        <v>5000</v>
      </c>
      <c r="AK1900" s="680"/>
      <c r="AL1900" s="669">
        <f t="shared" ref="AL1900" si="723">AJ1900</f>
        <v>5000</v>
      </c>
      <c r="AM1900" s="674">
        <v>18</v>
      </c>
      <c r="AN1900" s="675">
        <v>45108</v>
      </c>
    </row>
    <row r="1901" spans="1:40" ht="45.6">
      <c r="A1901" s="660">
        <v>43</v>
      </c>
      <c r="B1901" s="651"/>
      <c r="C1901" s="650" t="s">
        <v>4114</v>
      </c>
      <c r="D1901" s="650"/>
      <c r="E1901" s="651"/>
      <c r="F1901" s="651"/>
      <c r="G1901" s="651"/>
      <c r="H1901" s="641"/>
      <c r="I1901" s="642"/>
      <c r="J1901" s="644"/>
      <c r="K1901" s="665"/>
      <c r="L1901" s="664"/>
      <c r="M1901" s="648"/>
      <c r="N1901" s="664"/>
      <c r="O1901" s="671"/>
      <c r="P1901" s="664"/>
      <c r="Q1901" s="664"/>
      <c r="R1901" s="672">
        <f>SUM(R1900)</f>
        <v>5000</v>
      </c>
      <c r="S1901" s="664"/>
      <c r="T1901" s="664"/>
      <c r="U1901" s="664"/>
      <c r="V1901" s="664"/>
      <c r="W1901" s="664"/>
      <c r="X1901" s="664"/>
      <c r="Y1901" s="664"/>
      <c r="Z1901" s="664"/>
      <c r="AA1901" s="664"/>
      <c r="AB1901" s="664"/>
      <c r="AC1901" s="646"/>
      <c r="AD1901" s="672"/>
      <c r="AE1901" s="672"/>
      <c r="AF1901" s="664"/>
      <c r="AG1901" s="664"/>
      <c r="AH1901" s="664"/>
      <c r="AI1901" s="671"/>
      <c r="AJ1901" s="676"/>
      <c r="AK1901" s="677"/>
      <c r="AL1901" s="671"/>
      <c r="AM1901" s="676">
        <v>18</v>
      </c>
      <c r="AN1901" s="677">
        <v>45108</v>
      </c>
    </row>
    <row r="1902" spans="1:40" ht="45.6">
      <c r="A1902" s="656">
        <v>44</v>
      </c>
      <c r="B1902" s="657">
        <v>4628</v>
      </c>
      <c r="C1902" s="662" t="s">
        <v>3942</v>
      </c>
      <c r="D1902" s="658" t="s">
        <v>3943</v>
      </c>
      <c r="E1902" s="659">
        <v>45138</v>
      </c>
      <c r="F1902" s="657" t="s">
        <v>1924</v>
      </c>
      <c r="G1902" s="657">
        <v>507</v>
      </c>
      <c r="H1902" s="403">
        <v>1125</v>
      </c>
      <c r="I1902" s="406">
        <v>45139</v>
      </c>
      <c r="J1902" s="398" t="s">
        <v>4329</v>
      </c>
      <c r="K1902" s="658"/>
      <c r="L1902" s="658" t="s">
        <v>93</v>
      </c>
      <c r="M1902" s="216"/>
      <c r="N1902" s="658" t="s">
        <v>4251</v>
      </c>
      <c r="O1902" s="657" t="s">
        <v>59</v>
      </c>
      <c r="P1902" s="657">
        <v>1</v>
      </c>
      <c r="Q1902" s="657">
        <v>13625</v>
      </c>
      <c r="R1902" s="669">
        <v>1125</v>
      </c>
      <c r="S1902" s="657" t="s">
        <v>3558</v>
      </c>
      <c r="T1902" s="657"/>
      <c r="U1902" s="657"/>
      <c r="V1902" s="657"/>
      <c r="W1902" s="670">
        <f>IF($S1902=W$15,$R1902,"  ")</f>
        <v>1125</v>
      </c>
      <c r="X1902" s="657"/>
      <c r="Y1902" s="657"/>
      <c r="Z1902" s="657"/>
      <c r="AA1902" s="657"/>
      <c r="AB1902" s="657"/>
      <c r="AC1902" s="385"/>
      <c r="AD1902" s="657"/>
      <c r="AE1902" s="657"/>
      <c r="AF1902" s="657"/>
      <c r="AG1902" s="657"/>
      <c r="AH1902" s="657"/>
      <c r="AI1902" s="657"/>
      <c r="AJ1902" s="669">
        <f>R1902</f>
        <v>1125</v>
      </c>
      <c r="AK1902" s="657"/>
      <c r="AL1902" s="669">
        <f t="shared" ref="AL1902:AL1908" si="724">AJ1902</f>
        <v>1125</v>
      </c>
      <c r="AM1902" s="674">
        <v>18</v>
      </c>
      <c r="AN1902" s="675">
        <v>45108</v>
      </c>
    </row>
    <row r="1903" spans="1:40" ht="45.6">
      <c r="A1903" s="656"/>
      <c r="B1903" s="657">
        <v>4628</v>
      </c>
      <c r="C1903" s="662" t="s">
        <v>3942</v>
      </c>
      <c r="D1903" s="658" t="s">
        <v>3943</v>
      </c>
      <c r="E1903" s="659">
        <v>45138</v>
      </c>
      <c r="F1903" s="657" t="s">
        <v>1924</v>
      </c>
      <c r="G1903" s="657">
        <v>507</v>
      </c>
      <c r="H1903" s="403">
        <v>138</v>
      </c>
      <c r="I1903" s="406">
        <v>45139</v>
      </c>
      <c r="J1903" s="398" t="s">
        <v>4330</v>
      </c>
      <c r="K1903" s="658"/>
      <c r="L1903" s="658" t="s">
        <v>93</v>
      </c>
      <c r="M1903" s="216"/>
      <c r="N1903" s="658" t="s">
        <v>4251</v>
      </c>
      <c r="O1903" s="657" t="s">
        <v>59</v>
      </c>
      <c r="P1903" s="657">
        <v>1</v>
      </c>
      <c r="Q1903" s="657">
        <v>13625</v>
      </c>
      <c r="R1903" s="669">
        <v>138</v>
      </c>
      <c r="S1903" s="657" t="s">
        <v>3558</v>
      </c>
      <c r="T1903" s="657"/>
      <c r="U1903" s="657"/>
      <c r="V1903" s="657"/>
      <c r="W1903" s="670">
        <f t="shared" ref="W1903:W1908" si="725">IF($S1903=W$15,$R1903,"  ")</f>
        <v>138</v>
      </c>
      <c r="X1903" s="657"/>
      <c r="Y1903" s="657"/>
      <c r="Z1903" s="657"/>
      <c r="AA1903" s="657"/>
      <c r="AB1903" s="657"/>
      <c r="AC1903" s="385"/>
      <c r="AD1903" s="657"/>
      <c r="AE1903" s="657"/>
      <c r="AF1903" s="657"/>
      <c r="AG1903" s="657"/>
      <c r="AH1903" s="657"/>
      <c r="AI1903" s="657"/>
      <c r="AJ1903" s="669">
        <f t="shared" ref="AJ1903:AJ1908" si="726">R1903</f>
        <v>138</v>
      </c>
      <c r="AK1903" s="657"/>
      <c r="AL1903" s="669">
        <f t="shared" si="724"/>
        <v>138</v>
      </c>
      <c r="AM1903" s="674">
        <v>18</v>
      </c>
      <c r="AN1903" s="675">
        <v>45108</v>
      </c>
    </row>
    <row r="1904" spans="1:40" ht="45.6">
      <c r="A1904" s="656"/>
      <c r="B1904" s="657">
        <v>4628</v>
      </c>
      <c r="C1904" s="662" t="s">
        <v>3942</v>
      </c>
      <c r="D1904" s="658" t="s">
        <v>3943</v>
      </c>
      <c r="E1904" s="659">
        <v>45138</v>
      </c>
      <c r="F1904" s="657" t="s">
        <v>1924</v>
      </c>
      <c r="G1904" s="657">
        <v>507</v>
      </c>
      <c r="H1904" s="403">
        <v>355.2</v>
      </c>
      <c r="I1904" s="406">
        <v>45139</v>
      </c>
      <c r="J1904" s="398" t="s">
        <v>4331</v>
      </c>
      <c r="K1904" s="658"/>
      <c r="L1904" s="658" t="s">
        <v>94</v>
      </c>
      <c r="M1904" s="216"/>
      <c r="N1904" s="658" t="s">
        <v>4251</v>
      </c>
      <c r="O1904" s="657" t="s">
        <v>59</v>
      </c>
      <c r="P1904" s="657">
        <v>1</v>
      </c>
      <c r="Q1904" s="657">
        <v>13625</v>
      </c>
      <c r="R1904" s="669">
        <v>355.2</v>
      </c>
      <c r="S1904" s="657" t="s">
        <v>3558</v>
      </c>
      <c r="T1904" s="657"/>
      <c r="U1904" s="657"/>
      <c r="V1904" s="657"/>
      <c r="W1904" s="670">
        <f t="shared" si="725"/>
        <v>355.2</v>
      </c>
      <c r="X1904" s="657"/>
      <c r="Y1904" s="657"/>
      <c r="Z1904" s="657"/>
      <c r="AA1904" s="657"/>
      <c r="AB1904" s="657"/>
      <c r="AC1904" s="385"/>
      <c r="AD1904" s="657"/>
      <c r="AE1904" s="657"/>
      <c r="AF1904" s="657"/>
      <c r="AG1904" s="657"/>
      <c r="AH1904" s="657"/>
      <c r="AI1904" s="657"/>
      <c r="AJ1904" s="669">
        <f t="shared" si="726"/>
        <v>355.2</v>
      </c>
      <c r="AK1904" s="657"/>
      <c r="AL1904" s="669">
        <f t="shared" si="724"/>
        <v>355.2</v>
      </c>
      <c r="AM1904" s="674">
        <v>18</v>
      </c>
      <c r="AN1904" s="675">
        <v>45108</v>
      </c>
    </row>
    <row r="1905" spans="1:40" ht="45.6">
      <c r="A1905" s="656"/>
      <c r="B1905" s="657">
        <v>4628</v>
      </c>
      <c r="C1905" s="662" t="s">
        <v>3942</v>
      </c>
      <c r="D1905" s="658" t="s">
        <v>3943</v>
      </c>
      <c r="E1905" s="659">
        <v>45138</v>
      </c>
      <c r="F1905" s="657" t="s">
        <v>1924</v>
      </c>
      <c r="G1905" s="657">
        <v>507</v>
      </c>
      <c r="H1905" s="403">
        <v>769.6</v>
      </c>
      <c r="I1905" s="406">
        <v>45139</v>
      </c>
      <c r="J1905" s="398" t="s">
        <v>4332</v>
      </c>
      <c r="K1905" s="658"/>
      <c r="L1905" s="658" t="s">
        <v>94</v>
      </c>
      <c r="M1905" s="216"/>
      <c r="N1905" s="658" t="s">
        <v>4251</v>
      </c>
      <c r="O1905" s="657" t="s">
        <v>59</v>
      </c>
      <c r="P1905" s="657">
        <v>1</v>
      </c>
      <c r="Q1905" s="657">
        <v>13625</v>
      </c>
      <c r="R1905" s="669">
        <v>769.6</v>
      </c>
      <c r="S1905" s="657" t="s">
        <v>3558</v>
      </c>
      <c r="T1905" s="657"/>
      <c r="U1905" s="657"/>
      <c r="V1905" s="657"/>
      <c r="W1905" s="670">
        <f t="shared" si="725"/>
        <v>769.6</v>
      </c>
      <c r="X1905" s="657"/>
      <c r="Y1905" s="657"/>
      <c r="Z1905" s="657"/>
      <c r="AA1905" s="657"/>
      <c r="AB1905" s="657"/>
      <c r="AC1905" s="385"/>
      <c r="AD1905" s="657"/>
      <c r="AE1905" s="657"/>
      <c r="AF1905" s="657"/>
      <c r="AG1905" s="657"/>
      <c r="AH1905" s="657"/>
      <c r="AI1905" s="657"/>
      <c r="AJ1905" s="669">
        <f t="shared" si="726"/>
        <v>769.6</v>
      </c>
      <c r="AK1905" s="657"/>
      <c r="AL1905" s="669">
        <f t="shared" si="724"/>
        <v>769.6</v>
      </c>
      <c r="AM1905" s="674">
        <v>18</v>
      </c>
      <c r="AN1905" s="675">
        <v>45108</v>
      </c>
    </row>
    <row r="1906" spans="1:40" ht="45.6">
      <c r="A1906" s="656"/>
      <c r="B1906" s="657">
        <v>4628</v>
      </c>
      <c r="C1906" s="662" t="s">
        <v>3942</v>
      </c>
      <c r="D1906" s="658" t="s">
        <v>3943</v>
      </c>
      <c r="E1906" s="659">
        <v>45138</v>
      </c>
      <c r="F1906" s="657" t="s">
        <v>1924</v>
      </c>
      <c r="G1906" s="657">
        <v>507</v>
      </c>
      <c r="H1906" s="403">
        <v>355.2</v>
      </c>
      <c r="I1906" s="406">
        <v>45139</v>
      </c>
      <c r="J1906" s="398" t="s">
        <v>4333</v>
      </c>
      <c r="K1906" s="658"/>
      <c r="L1906" s="658" t="s">
        <v>94</v>
      </c>
      <c r="M1906" s="216"/>
      <c r="N1906" s="658" t="s">
        <v>4251</v>
      </c>
      <c r="O1906" s="657" t="s">
        <v>59</v>
      </c>
      <c r="P1906" s="657">
        <v>1</v>
      </c>
      <c r="Q1906" s="657">
        <v>13625</v>
      </c>
      <c r="R1906" s="669">
        <v>355.2</v>
      </c>
      <c r="S1906" s="657" t="s">
        <v>3558</v>
      </c>
      <c r="T1906" s="657"/>
      <c r="U1906" s="657"/>
      <c r="V1906" s="657"/>
      <c r="W1906" s="670">
        <f t="shared" si="725"/>
        <v>355.2</v>
      </c>
      <c r="X1906" s="657"/>
      <c r="Y1906" s="657"/>
      <c r="Z1906" s="657"/>
      <c r="AA1906" s="657"/>
      <c r="AB1906" s="657"/>
      <c r="AC1906" s="385"/>
      <c r="AD1906" s="657"/>
      <c r="AE1906" s="657"/>
      <c r="AF1906" s="657"/>
      <c r="AG1906" s="657"/>
      <c r="AH1906" s="657"/>
      <c r="AI1906" s="657"/>
      <c r="AJ1906" s="669">
        <f t="shared" si="726"/>
        <v>355.2</v>
      </c>
      <c r="AK1906" s="657"/>
      <c r="AL1906" s="669">
        <f t="shared" si="724"/>
        <v>355.2</v>
      </c>
      <c r="AM1906" s="674">
        <v>18</v>
      </c>
      <c r="AN1906" s="675">
        <v>45108</v>
      </c>
    </row>
    <row r="1907" spans="1:40" ht="45.6">
      <c r="A1907" s="656"/>
      <c r="B1907" s="657">
        <v>4628</v>
      </c>
      <c r="C1907" s="662" t="s">
        <v>3942</v>
      </c>
      <c r="D1907" s="658" t="s">
        <v>3943</v>
      </c>
      <c r="E1907" s="659">
        <v>45138</v>
      </c>
      <c r="F1907" s="657" t="s">
        <v>1924</v>
      </c>
      <c r="G1907" s="657">
        <v>507</v>
      </c>
      <c r="H1907" s="403">
        <v>300</v>
      </c>
      <c r="I1907" s="406">
        <v>45139</v>
      </c>
      <c r="J1907" s="398" t="s">
        <v>4334</v>
      </c>
      <c r="K1907" s="658"/>
      <c r="L1907" s="658" t="s">
        <v>32</v>
      </c>
      <c r="M1907" s="216"/>
      <c r="N1907" s="658" t="s">
        <v>4251</v>
      </c>
      <c r="O1907" s="657" t="s">
        <v>59</v>
      </c>
      <c r="P1907" s="657">
        <v>1</v>
      </c>
      <c r="Q1907" s="657">
        <v>13625</v>
      </c>
      <c r="R1907" s="669">
        <v>300</v>
      </c>
      <c r="S1907" s="657" t="s">
        <v>3558</v>
      </c>
      <c r="T1907" s="657"/>
      <c r="U1907" s="657"/>
      <c r="V1907" s="657"/>
      <c r="W1907" s="670">
        <f t="shared" si="725"/>
        <v>300</v>
      </c>
      <c r="X1907" s="657"/>
      <c r="Y1907" s="657"/>
      <c r="Z1907" s="657"/>
      <c r="AA1907" s="657"/>
      <c r="AB1907" s="657"/>
      <c r="AC1907" s="385"/>
      <c r="AD1907" s="657"/>
      <c r="AE1907" s="657"/>
      <c r="AF1907" s="657"/>
      <c r="AG1907" s="657"/>
      <c r="AH1907" s="657"/>
      <c r="AI1907" s="657"/>
      <c r="AJ1907" s="669">
        <f t="shared" si="726"/>
        <v>300</v>
      </c>
      <c r="AK1907" s="657"/>
      <c r="AL1907" s="669">
        <f t="shared" si="724"/>
        <v>300</v>
      </c>
      <c r="AM1907" s="674">
        <v>18</v>
      </c>
      <c r="AN1907" s="675">
        <v>45108</v>
      </c>
    </row>
    <row r="1908" spans="1:40" ht="45.6">
      <c r="A1908" s="656"/>
      <c r="B1908" s="657">
        <v>4628</v>
      </c>
      <c r="C1908" s="662" t="s">
        <v>3942</v>
      </c>
      <c r="D1908" s="658" t="s">
        <v>3943</v>
      </c>
      <c r="E1908" s="659">
        <v>45138</v>
      </c>
      <c r="F1908" s="657" t="s">
        <v>1924</v>
      </c>
      <c r="G1908" s="657">
        <v>507</v>
      </c>
      <c r="H1908" s="403">
        <v>11482</v>
      </c>
      <c r="I1908" s="406">
        <v>45139</v>
      </c>
      <c r="J1908" s="398" t="s">
        <v>4335</v>
      </c>
      <c r="K1908" s="658"/>
      <c r="L1908" s="658" t="s">
        <v>32</v>
      </c>
      <c r="M1908" s="216"/>
      <c r="N1908" s="658" t="s">
        <v>4251</v>
      </c>
      <c r="O1908" s="657" t="s">
        <v>59</v>
      </c>
      <c r="P1908" s="657">
        <v>1</v>
      </c>
      <c r="Q1908" s="657">
        <v>13625</v>
      </c>
      <c r="R1908" s="669">
        <v>11482</v>
      </c>
      <c r="S1908" s="657" t="s">
        <v>3558</v>
      </c>
      <c r="T1908" s="657"/>
      <c r="U1908" s="657"/>
      <c r="V1908" s="657"/>
      <c r="W1908" s="670">
        <f t="shared" si="725"/>
        <v>11482</v>
      </c>
      <c r="X1908" s="657"/>
      <c r="Y1908" s="657"/>
      <c r="Z1908" s="657"/>
      <c r="AA1908" s="657"/>
      <c r="AB1908" s="657"/>
      <c r="AC1908" s="385"/>
      <c r="AD1908" s="657"/>
      <c r="AE1908" s="657"/>
      <c r="AF1908" s="657"/>
      <c r="AG1908" s="657"/>
      <c r="AH1908" s="657"/>
      <c r="AI1908" s="657"/>
      <c r="AJ1908" s="669">
        <f t="shared" si="726"/>
        <v>11482</v>
      </c>
      <c r="AK1908" s="657"/>
      <c r="AL1908" s="669">
        <f t="shared" si="724"/>
        <v>11482</v>
      </c>
      <c r="AM1908" s="674">
        <v>18</v>
      </c>
      <c r="AN1908" s="675">
        <v>45108</v>
      </c>
    </row>
    <row r="1909" spans="1:40" ht="68.400000000000006">
      <c r="A1909" s="660">
        <v>45</v>
      </c>
      <c r="B1909" s="651"/>
      <c r="C1909" s="650" t="s">
        <v>3657</v>
      </c>
      <c r="D1909" s="650"/>
      <c r="E1909" s="651"/>
      <c r="F1909" s="651"/>
      <c r="G1909" s="651"/>
      <c r="H1909" s="641"/>
      <c r="I1909" s="644"/>
      <c r="J1909" s="643"/>
      <c r="K1909" s="650"/>
      <c r="L1909" s="665"/>
      <c r="M1909" s="645"/>
      <c r="N1909" s="665"/>
      <c r="O1909" s="664"/>
      <c r="P1909" s="664"/>
      <c r="Q1909" s="664"/>
      <c r="R1909" s="671">
        <f>SUM(R1902:R1902)</f>
        <v>1125</v>
      </c>
      <c r="S1909" s="664"/>
      <c r="T1909" s="664"/>
      <c r="U1909" s="664"/>
      <c r="V1909" s="664"/>
      <c r="W1909" s="664"/>
      <c r="X1909" s="664"/>
      <c r="Y1909" s="664"/>
      <c r="Z1909" s="664"/>
      <c r="AA1909" s="664"/>
      <c r="AB1909" s="664"/>
      <c r="AC1909" s="646"/>
      <c r="AD1909" s="664"/>
      <c r="AE1909" s="664"/>
      <c r="AF1909" s="664"/>
      <c r="AG1909" s="664"/>
      <c r="AH1909" s="664"/>
      <c r="AI1909" s="664"/>
      <c r="AJ1909" s="664"/>
      <c r="AK1909" s="664"/>
      <c r="AL1909" s="664"/>
      <c r="AM1909" s="676">
        <v>18</v>
      </c>
      <c r="AN1909" s="677">
        <v>45108</v>
      </c>
    </row>
    <row r="1910" spans="1:40" ht="45.6">
      <c r="A1910" s="656">
        <v>46</v>
      </c>
      <c r="B1910" s="663">
        <v>1926</v>
      </c>
      <c r="C1910" s="657" t="s">
        <v>2896</v>
      </c>
      <c r="D1910" s="659" t="s">
        <v>35</v>
      </c>
      <c r="E1910" s="659">
        <v>45036</v>
      </c>
      <c r="F1910" s="657" t="s">
        <v>56</v>
      </c>
      <c r="G1910" s="657">
        <v>928</v>
      </c>
      <c r="H1910" s="417">
        <v>900</v>
      </c>
      <c r="I1910" s="406">
        <v>45162</v>
      </c>
      <c r="J1910" s="405">
        <v>8697</v>
      </c>
      <c r="K1910" s="657">
        <v>20490122762</v>
      </c>
      <c r="L1910" s="667" t="s">
        <v>3660</v>
      </c>
      <c r="M1910" s="216"/>
      <c r="N1910" s="658" t="s">
        <v>4248</v>
      </c>
      <c r="O1910" s="657" t="s">
        <v>59</v>
      </c>
      <c r="P1910" s="657">
        <v>1</v>
      </c>
      <c r="Q1910" s="657">
        <v>1000</v>
      </c>
      <c r="R1910" s="669">
        <f>P1910*Q1910</f>
        <v>1000</v>
      </c>
      <c r="S1910" s="657" t="s">
        <v>1916</v>
      </c>
      <c r="T1910" s="657"/>
      <c r="U1910" s="657"/>
      <c r="V1910" s="670">
        <f>IF($S1910=V$15,$R1910,"  ")</f>
        <v>1000</v>
      </c>
      <c r="W1910" s="670"/>
      <c r="X1910" s="670"/>
      <c r="Y1910" s="670"/>
      <c r="Z1910" s="657"/>
      <c r="AA1910" s="657"/>
      <c r="AB1910" s="657"/>
      <c r="AC1910" s="385"/>
      <c r="AD1910" s="657"/>
      <c r="AE1910" s="657"/>
      <c r="AF1910" s="657"/>
      <c r="AG1910" s="657"/>
      <c r="AH1910" s="670" t="str">
        <f t="shared" ref="AH1910:AH1912" si="727">IF($S1910=AH$15,$R1910,"  ")</f>
        <v xml:space="preserve">  </v>
      </c>
      <c r="AI1910" s="657"/>
      <c r="AJ1910" s="669">
        <f>V1910</f>
        <v>1000</v>
      </c>
      <c r="AK1910" s="657"/>
      <c r="AL1910" s="669">
        <f t="shared" ref="AL1910:AL1912" si="728">R1910</f>
        <v>1000</v>
      </c>
      <c r="AM1910" s="674">
        <v>18</v>
      </c>
      <c r="AN1910" s="675">
        <v>45108</v>
      </c>
    </row>
    <row r="1911" spans="1:40" ht="22.8">
      <c r="A1911" s="663">
        <v>47</v>
      </c>
      <c r="B1911" s="663">
        <v>3236</v>
      </c>
      <c r="C1911" s="657" t="s">
        <v>2896</v>
      </c>
      <c r="D1911" s="659" t="s">
        <v>35</v>
      </c>
      <c r="E1911" s="659">
        <v>45082</v>
      </c>
      <c r="F1911" s="657" t="s">
        <v>56</v>
      </c>
      <c r="G1911" s="657">
        <v>1412</v>
      </c>
      <c r="H1911" s="417">
        <v>5000</v>
      </c>
      <c r="I1911" s="406">
        <v>45162</v>
      </c>
      <c r="J1911" s="406" t="s">
        <v>4337</v>
      </c>
      <c r="K1911" s="658">
        <v>10105876314</v>
      </c>
      <c r="L1911" s="658" t="s">
        <v>4249</v>
      </c>
      <c r="M1911" s="385"/>
      <c r="N1911" s="657" t="s">
        <v>4250</v>
      </c>
      <c r="O1911" s="669" t="s">
        <v>59</v>
      </c>
      <c r="P1911" s="657">
        <v>1</v>
      </c>
      <c r="Q1911" s="657">
        <v>5000</v>
      </c>
      <c r="R1911" s="669">
        <f t="shared" ref="R1911" si="729">P1911*Q1911</f>
        <v>5000</v>
      </c>
      <c r="S1911" s="657" t="s">
        <v>1916</v>
      </c>
      <c r="T1911" s="670"/>
      <c r="U1911" s="670"/>
      <c r="V1911" s="670">
        <f>IF($S1911=V$15,$R1911,"  ")</f>
        <v>5000</v>
      </c>
      <c r="W1911" s="657"/>
      <c r="X1911" s="657"/>
      <c r="Y1911" s="657"/>
      <c r="Z1911" s="657"/>
      <c r="AA1911" s="670"/>
      <c r="AB1911" s="657"/>
      <c r="AC1911" s="420"/>
      <c r="AD1911" s="657"/>
      <c r="AE1911" s="657"/>
      <c r="AF1911" s="669"/>
      <c r="AG1911" s="674"/>
      <c r="AH1911" s="680"/>
      <c r="AI1911" s="657"/>
      <c r="AJ1911" s="669">
        <f>V1911</f>
        <v>5000</v>
      </c>
      <c r="AK1911" s="657"/>
      <c r="AL1911" s="669">
        <f t="shared" si="728"/>
        <v>5000</v>
      </c>
      <c r="AM1911" s="678" t="s">
        <v>4164</v>
      </c>
      <c r="AN1911" s="675">
        <v>45108</v>
      </c>
    </row>
    <row r="1912" spans="1:40" ht="22.8">
      <c r="A1912" s="656">
        <v>48</v>
      </c>
      <c r="B1912" s="663">
        <v>3504</v>
      </c>
      <c r="C1912" s="657" t="s">
        <v>2896</v>
      </c>
      <c r="D1912" s="659" t="s">
        <v>35</v>
      </c>
      <c r="E1912" s="659">
        <v>45093</v>
      </c>
      <c r="F1912" s="657" t="s">
        <v>56</v>
      </c>
      <c r="G1912" s="657">
        <v>1493</v>
      </c>
      <c r="H1912" s="417">
        <v>600.4</v>
      </c>
      <c r="I1912" s="406">
        <v>45127</v>
      </c>
      <c r="J1912" s="752" t="s">
        <v>4336</v>
      </c>
      <c r="K1912" s="657">
        <v>20418896915</v>
      </c>
      <c r="L1912" s="667" t="s">
        <v>4048</v>
      </c>
      <c r="M1912" s="216"/>
      <c r="N1912" s="667" t="s">
        <v>3663</v>
      </c>
      <c r="O1912" s="657" t="s">
        <v>59</v>
      </c>
      <c r="P1912" s="657">
        <v>1</v>
      </c>
      <c r="Q1912" s="657">
        <v>600.4</v>
      </c>
      <c r="R1912" s="669">
        <f>P1912*Q1912</f>
        <v>600.4</v>
      </c>
      <c r="S1912" s="657" t="s">
        <v>1916</v>
      </c>
      <c r="T1912" s="657"/>
      <c r="U1912" s="657"/>
      <c r="V1912" s="670">
        <f>IF($S1912=V$15,$R1912,"  ")</f>
        <v>600.4</v>
      </c>
      <c r="W1912" s="670"/>
      <c r="X1912" s="670"/>
      <c r="Y1912" s="670"/>
      <c r="Z1912" s="657"/>
      <c r="AA1912" s="657"/>
      <c r="AB1912" s="657"/>
      <c r="AC1912" s="385"/>
      <c r="AD1912" s="657"/>
      <c r="AE1912" s="657"/>
      <c r="AF1912" s="657"/>
      <c r="AG1912" s="657"/>
      <c r="AH1912" s="670" t="str">
        <f t="shared" si="727"/>
        <v xml:space="preserve">  </v>
      </c>
      <c r="AI1912" s="657"/>
      <c r="AJ1912" s="669">
        <f t="shared" ref="AJ1912" si="730">V1912</f>
        <v>600.4</v>
      </c>
      <c r="AK1912" s="657"/>
      <c r="AL1912" s="669">
        <f t="shared" si="728"/>
        <v>600.4</v>
      </c>
      <c r="AM1912" s="678" t="s">
        <v>4164</v>
      </c>
      <c r="AN1912" s="675">
        <v>45108</v>
      </c>
    </row>
    <row r="1913" spans="1:40" ht="49.2">
      <c r="A1913" s="681">
        <v>49</v>
      </c>
      <c r="B1913" s="682"/>
      <c r="C1913" s="683" t="s">
        <v>2311</v>
      </c>
      <c r="D1913" s="683"/>
      <c r="E1913" s="682"/>
      <c r="F1913" s="682"/>
      <c r="G1913" s="682"/>
      <c r="H1913" s="641"/>
      <c r="I1913" s="644"/>
      <c r="J1913" s="643"/>
      <c r="K1913" s="683"/>
      <c r="L1913" s="685"/>
      <c r="M1913" s="645"/>
      <c r="N1913" s="685"/>
      <c r="O1913" s="684"/>
      <c r="P1913" s="684"/>
      <c r="Q1913" s="684"/>
      <c r="R1913" s="686">
        <f>SUM(R1910:R1912)</f>
        <v>6600.4</v>
      </c>
      <c r="S1913" s="686">
        <f>SUM(S1841:S1912)</f>
        <v>0</v>
      </c>
      <c r="T1913" s="684"/>
      <c r="U1913" s="684"/>
      <c r="V1913" s="684"/>
      <c r="W1913" s="684"/>
      <c r="X1913" s="684"/>
      <c r="Y1913" s="684"/>
      <c r="Z1913" s="686">
        <f>SUM(Z1841:Z1912)</f>
        <v>0</v>
      </c>
      <c r="AA1913" s="671"/>
      <c r="AB1913" s="671"/>
      <c r="AC1913" s="647">
        <f>SUM(AC1841:AC1912)</f>
        <v>0</v>
      </c>
      <c r="AD1913" s="671">
        <f>SUM(AD1841:AD1912)</f>
        <v>0</v>
      </c>
      <c r="AE1913" s="671"/>
      <c r="AF1913" s="671">
        <f>SUM(AF1841:AF1912)</f>
        <v>0</v>
      </c>
      <c r="AG1913" s="671">
        <f>SUM(AG1841:AG1912)</f>
        <v>0</v>
      </c>
      <c r="AH1913" s="671"/>
      <c r="AI1913" s="686"/>
      <c r="AJ1913" s="686"/>
      <c r="AK1913" s="684"/>
      <c r="AL1913" s="686"/>
      <c r="AM1913" s="686"/>
      <c r="AN1913" s="688">
        <v>45108</v>
      </c>
    </row>
    <row r="1914" spans="1:40" ht="86.25" customHeight="1">
      <c r="A1914" s="681">
        <v>50</v>
      </c>
      <c r="B1914" s="684"/>
      <c r="C1914" s="684"/>
      <c r="D1914" s="685"/>
      <c r="E1914" s="684"/>
      <c r="F1914" s="684"/>
      <c r="G1914" s="684"/>
      <c r="H1914" s="646"/>
      <c r="I1914" s="646"/>
      <c r="J1914" s="649"/>
      <c r="K1914" s="684"/>
      <c r="L1914" s="685"/>
      <c r="M1914" s="645"/>
      <c r="N1914" s="683" t="s">
        <v>3668</v>
      </c>
      <c r="O1914" s="682"/>
      <c r="P1914" s="682"/>
      <c r="Q1914" s="682"/>
      <c r="R1914" s="697">
        <f>R1913+R1909+R1901+R1899+R1890+R1878+R1876+R1853</f>
        <v>291366.2</v>
      </c>
      <c r="S1914" s="698"/>
      <c r="T1914" s="699">
        <f>SUM(T1841:T1912)</f>
        <v>287364.71000000008</v>
      </c>
      <c r="U1914" s="699">
        <f>SUM(U1841:U1912)</f>
        <v>37340.839999999997</v>
      </c>
      <c r="V1914" s="699">
        <f>SUM(V1841:V1912)</f>
        <v>17400.400000000001</v>
      </c>
      <c r="W1914" s="699">
        <f>SUM(W1841:W1912)</f>
        <v>14525</v>
      </c>
      <c r="X1914" s="699">
        <f>SUM(X1841:X1912)</f>
        <v>0</v>
      </c>
      <c r="Y1914" s="699"/>
      <c r="Z1914" s="699">
        <f t="shared" ref="Z1914:AJ1914" si="731">SUM(Z1841:Z1912)</f>
        <v>0</v>
      </c>
      <c r="AA1914" s="652">
        <f t="shared" si="731"/>
        <v>0</v>
      </c>
      <c r="AB1914" s="652">
        <f t="shared" si="731"/>
        <v>0</v>
      </c>
      <c r="AC1914" s="652">
        <f t="shared" si="731"/>
        <v>0</v>
      </c>
      <c r="AD1914" s="652">
        <f t="shared" si="731"/>
        <v>0</v>
      </c>
      <c r="AE1914" s="652"/>
      <c r="AF1914" s="652">
        <f t="shared" si="731"/>
        <v>0</v>
      </c>
      <c r="AG1914" s="652">
        <f t="shared" si="731"/>
        <v>0</v>
      </c>
      <c r="AH1914" s="652">
        <f t="shared" si="731"/>
        <v>0</v>
      </c>
      <c r="AI1914" s="699">
        <f t="shared" si="731"/>
        <v>25865.84</v>
      </c>
      <c r="AJ1914" s="699">
        <f t="shared" si="731"/>
        <v>88669.739999999991</v>
      </c>
      <c r="AK1914" s="698"/>
      <c r="AL1914" s="699">
        <f>SUM(AL1841:AL1913)</f>
        <v>114535.57999999997</v>
      </c>
      <c r="AM1914" s="687"/>
      <c r="AN1914" s="688">
        <v>45108</v>
      </c>
    </row>
    <row r="1915" spans="1:40" ht="49.2">
      <c r="A1915" s="719">
        <v>1</v>
      </c>
      <c r="B1915" s="720">
        <v>4355</v>
      </c>
      <c r="C1915" s="720" t="s">
        <v>1</v>
      </c>
      <c r="D1915" s="721" t="s">
        <v>2909</v>
      </c>
      <c r="E1915" s="722">
        <v>45002</v>
      </c>
      <c r="F1915" s="720" t="s">
        <v>38</v>
      </c>
      <c r="G1915" s="720">
        <v>1250</v>
      </c>
      <c r="H1915" s="388">
        <v>108498</v>
      </c>
      <c r="I1915" s="389">
        <v>45161</v>
      </c>
      <c r="J1915" s="398">
        <v>8643</v>
      </c>
      <c r="K1915" s="728">
        <v>20601862698</v>
      </c>
      <c r="L1915" s="883" t="s">
        <v>4260</v>
      </c>
      <c r="M1915" s="216"/>
      <c r="N1915" s="721" t="s">
        <v>4261</v>
      </c>
      <c r="O1915" s="720" t="s">
        <v>68</v>
      </c>
      <c r="P1915" s="720">
        <v>60</v>
      </c>
      <c r="Q1915" s="720">
        <v>4.7</v>
      </c>
      <c r="R1915" s="731">
        <f>P1915*Q1915</f>
        <v>282</v>
      </c>
      <c r="S1915" s="720" t="s">
        <v>1915</v>
      </c>
      <c r="T1915" s="720"/>
      <c r="U1915" s="732">
        <f>IF($S1915=U$15,$R1915,"  ")</f>
        <v>282</v>
      </c>
      <c r="V1915" s="732" t="str">
        <f>IF($S1915=V$15,$R1915,"  ")</f>
        <v xml:space="preserve">  </v>
      </c>
      <c r="W1915" s="732"/>
      <c r="X1915" s="732"/>
      <c r="Y1915" s="670"/>
      <c r="Z1915" s="657"/>
      <c r="AA1915" s="657"/>
      <c r="AB1915" s="720"/>
      <c r="AC1915" s="385"/>
      <c r="AD1915" s="657"/>
      <c r="AE1915" s="657"/>
      <c r="AF1915" s="657"/>
      <c r="AG1915" s="657"/>
      <c r="AH1915" s="732" t="str">
        <f>IF($S1915=AH$15,$R1915,"  ")</f>
        <v xml:space="preserve">  </v>
      </c>
      <c r="AI1915" s="731">
        <f>R1915</f>
        <v>282</v>
      </c>
      <c r="AJ1915" s="731"/>
      <c r="AK1915" s="720">
        <v>1366</v>
      </c>
      <c r="AL1915" s="731">
        <f>AI1915</f>
        <v>282</v>
      </c>
      <c r="AM1915" s="738">
        <v>18</v>
      </c>
      <c r="AN1915" s="739">
        <v>45139</v>
      </c>
    </row>
    <row r="1916" spans="1:40" ht="49.2">
      <c r="A1916" s="719">
        <v>2</v>
      </c>
      <c r="B1916" s="720">
        <v>4355</v>
      </c>
      <c r="C1916" s="720" t="s">
        <v>1</v>
      </c>
      <c r="D1916" s="721" t="s">
        <v>2909</v>
      </c>
      <c r="E1916" s="722">
        <v>45002</v>
      </c>
      <c r="F1916" s="720" t="s">
        <v>38</v>
      </c>
      <c r="G1916" s="720">
        <v>1250</v>
      </c>
      <c r="H1916" s="388">
        <v>108498</v>
      </c>
      <c r="I1916" s="389">
        <v>45161</v>
      </c>
      <c r="J1916" s="398">
        <v>8643</v>
      </c>
      <c r="K1916" s="728">
        <v>20601862698</v>
      </c>
      <c r="L1916" s="883" t="s">
        <v>4260</v>
      </c>
      <c r="M1916" s="216"/>
      <c r="N1916" s="721" t="s">
        <v>4262</v>
      </c>
      <c r="O1916" s="720" t="s">
        <v>68</v>
      </c>
      <c r="P1916" s="720">
        <v>110</v>
      </c>
      <c r="Q1916" s="720">
        <v>3.4</v>
      </c>
      <c r="R1916" s="731">
        <f t="shared" ref="R1916:R1925" si="732">P1916*Q1916</f>
        <v>374</v>
      </c>
      <c r="S1916" s="720" t="s">
        <v>1915</v>
      </c>
      <c r="T1916" s="720"/>
      <c r="U1916" s="732">
        <f t="shared" ref="U1916:V1932" si="733">IF($S1916=U$15,$R1916,"  ")</f>
        <v>374</v>
      </c>
      <c r="V1916" s="732" t="str">
        <f t="shared" si="733"/>
        <v xml:space="preserve">  </v>
      </c>
      <c r="W1916" s="732"/>
      <c r="X1916" s="732"/>
      <c r="Y1916" s="670"/>
      <c r="Z1916" s="657"/>
      <c r="AA1916" s="657"/>
      <c r="AB1916" s="720"/>
      <c r="AC1916" s="385"/>
      <c r="AD1916" s="657"/>
      <c r="AE1916" s="657"/>
      <c r="AF1916" s="657"/>
      <c r="AG1916" s="657"/>
      <c r="AH1916" s="732" t="str">
        <f t="shared" ref="AH1916:AH1939" si="734">IF($S1916=AH$15,$R1916,"  ")</f>
        <v xml:space="preserve">  </v>
      </c>
      <c r="AI1916" s="731">
        <f t="shared" ref="AI1916:AI1932" si="735">R1916</f>
        <v>374</v>
      </c>
      <c r="AJ1916" s="731"/>
      <c r="AK1916" s="720">
        <v>1366</v>
      </c>
      <c r="AL1916" s="731">
        <f t="shared" ref="AL1916:AL1932" si="736">AI1916</f>
        <v>374</v>
      </c>
      <c r="AM1916" s="738">
        <v>18</v>
      </c>
      <c r="AN1916" s="739">
        <v>45139</v>
      </c>
    </row>
    <row r="1917" spans="1:40" ht="24.6">
      <c r="A1917" s="719">
        <v>3</v>
      </c>
      <c r="B1917" s="720">
        <v>4355</v>
      </c>
      <c r="C1917" s="720" t="s">
        <v>1</v>
      </c>
      <c r="D1917" s="721" t="s">
        <v>2909</v>
      </c>
      <c r="E1917" s="722">
        <v>45002</v>
      </c>
      <c r="F1917" s="720" t="s">
        <v>38</v>
      </c>
      <c r="G1917" s="720">
        <v>1250</v>
      </c>
      <c r="H1917" s="388">
        <v>108498</v>
      </c>
      <c r="I1917" s="389">
        <v>45161</v>
      </c>
      <c r="J1917" s="398">
        <v>8643</v>
      </c>
      <c r="K1917" s="728">
        <v>20601862698</v>
      </c>
      <c r="L1917" s="883" t="s">
        <v>4260</v>
      </c>
      <c r="M1917" s="216"/>
      <c r="N1917" s="721" t="s">
        <v>4263</v>
      </c>
      <c r="O1917" s="720" t="s">
        <v>68</v>
      </c>
      <c r="P1917" s="720">
        <v>27</v>
      </c>
      <c r="Q1917" s="720">
        <v>5.2</v>
      </c>
      <c r="R1917" s="731">
        <f t="shared" si="732"/>
        <v>140.4</v>
      </c>
      <c r="S1917" s="720" t="s">
        <v>1915</v>
      </c>
      <c r="T1917" s="720"/>
      <c r="U1917" s="732">
        <f t="shared" si="733"/>
        <v>140.4</v>
      </c>
      <c r="V1917" s="732" t="str">
        <f t="shared" si="733"/>
        <v xml:space="preserve">  </v>
      </c>
      <c r="W1917" s="732"/>
      <c r="X1917" s="732"/>
      <c r="Y1917" s="670"/>
      <c r="Z1917" s="657"/>
      <c r="AA1917" s="657"/>
      <c r="AB1917" s="720"/>
      <c r="AC1917" s="385"/>
      <c r="AD1917" s="657"/>
      <c r="AE1917" s="657"/>
      <c r="AF1917" s="657"/>
      <c r="AG1917" s="657"/>
      <c r="AH1917" s="732" t="str">
        <f t="shared" si="734"/>
        <v xml:space="preserve">  </v>
      </c>
      <c r="AI1917" s="731">
        <f t="shared" si="735"/>
        <v>140.4</v>
      </c>
      <c r="AJ1917" s="731"/>
      <c r="AK1917" s="720">
        <v>1366</v>
      </c>
      <c r="AL1917" s="731">
        <f t="shared" si="736"/>
        <v>140.4</v>
      </c>
      <c r="AM1917" s="738">
        <v>18</v>
      </c>
      <c r="AN1917" s="739">
        <v>45139</v>
      </c>
    </row>
    <row r="1918" spans="1:40" ht="24.6">
      <c r="A1918" s="719">
        <v>4</v>
      </c>
      <c r="B1918" s="720">
        <v>4355</v>
      </c>
      <c r="C1918" s="720" t="s">
        <v>1</v>
      </c>
      <c r="D1918" s="721" t="s">
        <v>2909</v>
      </c>
      <c r="E1918" s="722">
        <v>45002</v>
      </c>
      <c r="F1918" s="720" t="s">
        <v>38</v>
      </c>
      <c r="G1918" s="720">
        <v>1250</v>
      </c>
      <c r="H1918" s="388">
        <v>108498</v>
      </c>
      <c r="I1918" s="389">
        <v>45161</v>
      </c>
      <c r="J1918" s="398">
        <v>8643</v>
      </c>
      <c r="K1918" s="728">
        <v>20601862698</v>
      </c>
      <c r="L1918" s="883" t="s">
        <v>4260</v>
      </c>
      <c r="M1918" s="216"/>
      <c r="N1918" s="721" t="s">
        <v>4264</v>
      </c>
      <c r="O1918" s="720" t="s">
        <v>68</v>
      </c>
      <c r="P1918" s="720">
        <v>50</v>
      </c>
      <c r="Q1918" s="720">
        <v>97.8</v>
      </c>
      <c r="R1918" s="731">
        <f t="shared" si="732"/>
        <v>4890</v>
      </c>
      <c r="S1918" s="720" t="s">
        <v>1915</v>
      </c>
      <c r="T1918" s="720"/>
      <c r="U1918" s="732">
        <f t="shared" si="733"/>
        <v>4890</v>
      </c>
      <c r="V1918" s="732" t="str">
        <f t="shared" si="733"/>
        <v xml:space="preserve">  </v>
      </c>
      <c r="W1918" s="732"/>
      <c r="X1918" s="732"/>
      <c r="Y1918" s="670"/>
      <c r="Z1918" s="657"/>
      <c r="AA1918" s="657"/>
      <c r="AB1918" s="720"/>
      <c r="AC1918" s="385"/>
      <c r="AD1918" s="657"/>
      <c r="AE1918" s="657"/>
      <c r="AF1918" s="657"/>
      <c r="AG1918" s="657"/>
      <c r="AH1918" s="732" t="str">
        <f t="shared" si="734"/>
        <v xml:space="preserve">  </v>
      </c>
      <c r="AI1918" s="731">
        <f t="shared" si="735"/>
        <v>4890</v>
      </c>
      <c r="AJ1918" s="731"/>
      <c r="AK1918" s="720">
        <v>1366</v>
      </c>
      <c r="AL1918" s="731">
        <f t="shared" si="736"/>
        <v>4890</v>
      </c>
      <c r="AM1918" s="738">
        <v>18</v>
      </c>
      <c r="AN1918" s="739">
        <v>45139</v>
      </c>
    </row>
    <row r="1919" spans="1:40" ht="24.6">
      <c r="A1919" s="719">
        <v>5</v>
      </c>
      <c r="B1919" s="720">
        <v>4355</v>
      </c>
      <c r="C1919" s="720" t="s">
        <v>1</v>
      </c>
      <c r="D1919" s="721" t="s">
        <v>2909</v>
      </c>
      <c r="E1919" s="722">
        <v>45002</v>
      </c>
      <c r="F1919" s="720" t="s">
        <v>38</v>
      </c>
      <c r="G1919" s="720">
        <v>1250</v>
      </c>
      <c r="H1919" s="388">
        <v>108498</v>
      </c>
      <c r="I1919" s="389">
        <v>45161</v>
      </c>
      <c r="J1919" s="398">
        <v>8643</v>
      </c>
      <c r="K1919" s="728">
        <v>20601862698</v>
      </c>
      <c r="L1919" s="883" t="s">
        <v>4260</v>
      </c>
      <c r="M1919" s="216"/>
      <c r="N1919" s="721" t="s">
        <v>4265</v>
      </c>
      <c r="O1919" s="720" t="s">
        <v>68</v>
      </c>
      <c r="P1919" s="720">
        <v>2300</v>
      </c>
      <c r="Q1919" s="720">
        <v>2.4</v>
      </c>
      <c r="R1919" s="731">
        <f t="shared" si="732"/>
        <v>5520</v>
      </c>
      <c r="S1919" s="720" t="s">
        <v>1915</v>
      </c>
      <c r="T1919" s="720"/>
      <c r="U1919" s="732">
        <f>IF($S1919=U$15,$R1919,"  ")</f>
        <v>5520</v>
      </c>
      <c r="V1919" s="732" t="str">
        <f t="shared" si="733"/>
        <v xml:space="preserve">  </v>
      </c>
      <c r="W1919" s="732"/>
      <c r="X1919" s="732"/>
      <c r="Y1919" s="670"/>
      <c r="Z1919" s="657"/>
      <c r="AA1919" s="657"/>
      <c r="AB1919" s="720"/>
      <c r="AC1919" s="385"/>
      <c r="AD1919" s="657"/>
      <c r="AE1919" s="657"/>
      <c r="AF1919" s="657"/>
      <c r="AG1919" s="657"/>
      <c r="AH1919" s="732" t="str">
        <f t="shared" si="734"/>
        <v xml:space="preserve">  </v>
      </c>
      <c r="AI1919" s="731">
        <f t="shared" si="735"/>
        <v>5520</v>
      </c>
      <c r="AJ1919" s="731"/>
      <c r="AK1919" s="720">
        <v>1366</v>
      </c>
      <c r="AL1919" s="731">
        <f t="shared" si="736"/>
        <v>5520</v>
      </c>
      <c r="AM1919" s="738">
        <v>18</v>
      </c>
      <c r="AN1919" s="739">
        <v>45139</v>
      </c>
    </row>
    <row r="1920" spans="1:40" ht="24.6">
      <c r="A1920" s="719">
        <v>6</v>
      </c>
      <c r="B1920" s="720">
        <v>4355</v>
      </c>
      <c r="C1920" s="720" t="s">
        <v>1</v>
      </c>
      <c r="D1920" s="721" t="s">
        <v>2909</v>
      </c>
      <c r="E1920" s="722">
        <v>45002</v>
      </c>
      <c r="F1920" s="720" t="s">
        <v>38</v>
      </c>
      <c r="G1920" s="720">
        <v>1250</v>
      </c>
      <c r="H1920" s="388">
        <v>108498</v>
      </c>
      <c r="I1920" s="389">
        <v>45161</v>
      </c>
      <c r="J1920" s="398">
        <v>8643</v>
      </c>
      <c r="K1920" s="728">
        <v>20601862698</v>
      </c>
      <c r="L1920" s="883" t="s">
        <v>4260</v>
      </c>
      <c r="M1920" s="216"/>
      <c r="N1920" s="721" t="s">
        <v>4266</v>
      </c>
      <c r="O1920" s="720" t="s">
        <v>68</v>
      </c>
      <c r="P1920" s="720">
        <v>950</v>
      </c>
      <c r="Q1920" s="720">
        <v>34.9</v>
      </c>
      <c r="R1920" s="731">
        <f t="shared" si="732"/>
        <v>33155</v>
      </c>
      <c r="S1920" s="720" t="s">
        <v>1915</v>
      </c>
      <c r="T1920" s="720"/>
      <c r="U1920" s="732">
        <f t="shared" ref="U1920:U1926" si="737">IF($S1920=U$15,$R1920,"  ")</f>
        <v>33155</v>
      </c>
      <c r="V1920" s="732" t="str">
        <f t="shared" si="733"/>
        <v xml:space="preserve">  </v>
      </c>
      <c r="W1920" s="732"/>
      <c r="X1920" s="732"/>
      <c r="Y1920" s="670"/>
      <c r="Z1920" s="657"/>
      <c r="AA1920" s="657"/>
      <c r="AB1920" s="720"/>
      <c r="AC1920" s="385"/>
      <c r="AD1920" s="657"/>
      <c r="AE1920" s="657"/>
      <c r="AF1920" s="657"/>
      <c r="AG1920" s="657"/>
      <c r="AH1920" s="732" t="str">
        <f t="shared" si="734"/>
        <v xml:space="preserve">  </v>
      </c>
      <c r="AI1920" s="731">
        <f t="shared" si="735"/>
        <v>33155</v>
      </c>
      <c r="AJ1920" s="731"/>
      <c r="AK1920" s="720">
        <v>1366</v>
      </c>
      <c r="AL1920" s="731">
        <f t="shared" si="736"/>
        <v>33155</v>
      </c>
      <c r="AM1920" s="738">
        <v>18</v>
      </c>
      <c r="AN1920" s="739">
        <v>45139</v>
      </c>
    </row>
    <row r="1921" spans="1:40" ht="24.6">
      <c r="A1921" s="719">
        <v>7</v>
      </c>
      <c r="B1921" s="720">
        <v>4355</v>
      </c>
      <c r="C1921" s="720" t="s">
        <v>1</v>
      </c>
      <c r="D1921" s="721" t="s">
        <v>2909</v>
      </c>
      <c r="E1921" s="722">
        <v>45002</v>
      </c>
      <c r="F1921" s="720" t="s">
        <v>38</v>
      </c>
      <c r="G1921" s="720">
        <v>1250</v>
      </c>
      <c r="H1921" s="388">
        <v>108498</v>
      </c>
      <c r="I1921" s="389">
        <v>45161</v>
      </c>
      <c r="J1921" s="398">
        <v>8643</v>
      </c>
      <c r="K1921" s="728">
        <v>20601862698</v>
      </c>
      <c r="L1921" s="883" t="s">
        <v>4260</v>
      </c>
      <c r="M1921" s="216"/>
      <c r="N1921" s="721" t="s">
        <v>4267</v>
      </c>
      <c r="O1921" s="720" t="s">
        <v>68</v>
      </c>
      <c r="P1921" s="720">
        <v>490</v>
      </c>
      <c r="Q1921" s="720">
        <v>43.1</v>
      </c>
      <c r="R1921" s="731">
        <f t="shared" si="732"/>
        <v>21119</v>
      </c>
      <c r="S1921" s="720" t="s">
        <v>1915</v>
      </c>
      <c r="T1921" s="720"/>
      <c r="U1921" s="732">
        <f t="shared" si="737"/>
        <v>21119</v>
      </c>
      <c r="V1921" s="732"/>
      <c r="W1921" s="732"/>
      <c r="X1921" s="732"/>
      <c r="Y1921" s="670"/>
      <c r="Z1921" s="657"/>
      <c r="AA1921" s="657"/>
      <c r="AB1921" s="720"/>
      <c r="AC1921" s="385"/>
      <c r="AD1921" s="657"/>
      <c r="AE1921" s="657"/>
      <c r="AF1921" s="657"/>
      <c r="AG1921" s="657"/>
      <c r="AH1921" s="732"/>
      <c r="AI1921" s="731">
        <f t="shared" si="735"/>
        <v>21119</v>
      </c>
      <c r="AJ1921" s="731"/>
      <c r="AK1921" s="720">
        <v>1366</v>
      </c>
      <c r="AL1921" s="731">
        <f t="shared" si="736"/>
        <v>21119</v>
      </c>
      <c r="AM1921" s="738">
        <v>18</v>
      </c>
      <c r="AN1921" s="739">
        <v>45139</v>
      </c>
    </row>
    <row r="1922" spans="1:40" ht="24.6">
      <c r="A1922" s="719">
        <v>8</v>
      </c>
      <c r="B1922" s="720">
        <v>4355</v>
      </c>
      <c r="C1922" s="720" t="s">
        <v>1</v>
      </c>
      <c r="D1922" s="721" t="s">
        <v>2909</v>
      </c>
      <c r="E1922" s="722">
        <v>45002</v>
      </c>
      <c r="F1922" s="720" t="s">
        <v>38</v>
      </c>
      <c r="G1922" s="720">
        <v>1250</v>
      </c>
      <c r="H1922" s="388">
        <v>108498</v>
      </c>
      <c r="I1922" s="389">
        <v>45161</v>
      </c>
      <c r="J1922" s="398">
        <v>8643</v>
      </c>
      <c r="K1922" s="728">
        <v>20601862698</v>
      </c>
      <c r="L1922" s="883" t="s">
        <v>4260</v>
      </c>
      <c r="M1922" s="216"/>
      <c r="N1922" s="721" t="s">
        <v>4268</v>
      </c>
      <c r="O1922" s="720" t="s">
        <v>68</v>
      </c>
      <c r="P1922" s="720">
        <v>30</v>
      </c>
      <c r="Q1922" s="720">
        <v>92.012</v>
      </c>
      <c r="R1922" s="731">
        <f t="shared" si="732"/>
        <v>2760.36</v>
      </c>
      <c r="S1922" s="720" t="s">
        <v>1915</v>
      </c>
      <c r="T1922" s="720"/>
      <c r="U1922" s="732">
        <f t="shared" si="737"/>
        <v>2760.36</v>
      </c>
      <c r="V1922" s="732" t="str">
        <f t="shared" si="733"/>
        <v xml:space="preserve">  </v>
      </c>
      <c r="W1922" s="732"/>
      <c r="X1922" s="732"/>
      <c r="Y1922" s="670"/>
      <c r="Z1922" s="657"/>
      <c r="AA1922" s="657"/>
      <c r="AB1922" s="720"/>
      <c r="AC1922" s="385"/>
      <c r="AD1922" s="657"/>
      <c r="AE1922" s="657"/>
      <c r="AF1922" s="657"/>
      <c r="AG1922" s="657"/>
      <c r="AH1922" s="732" t="str">
        <f t="shared" si="734"/>
        <v xml:space="preserve">  </v>
      </c>
      <c r="AI1922" s="731">
        <f t="shared" si="735"/>
        <v>2760.36</v>
      </c>
      <c r="AJ1922" s="731"/>
      <c r="AK1922" s="720">
        <v>1366</v>
      </c>
      <c r="AL1922" s="731">
        <f t="shared" si="736"/>
        <v>2760.36</v>
      </c>
      <c r="AM1922" s="738">
        <v>18</v>
      </c>
      <c r="AN1922" s="739">
        <v>45139</v>
      </c>
    </row>
    <row r="1923" spans="1:40" ht="24.6">
      <c r="A1923" s="719">
        <v>9</v>
      </c>
      <c r="B1923" s="720">
        <v>4355</v>
      </c>
      <c r="C1923" s="720" t="s">
        <v>1</v>
      </c>
      <c r="D1923" s="721" t="s">
        <v>2909</v>
      </c>
      <c r="E1923" s="722">
        <v>45002</v>
      </c>
      <c r="F1923" s="720" t="s">
        <v>38</v>
      </c>
      <c r="G1923" s="720">
        <v>1250</v>
      </c>
      <c r="H1923" s="388">
        <v>108498</v>
      </c>
      <c r="I1923" s="389">
        <v>45161</v>
      </c>
      <c r="J1923" s="398">
        <v>8643</v>
      </c>
      <c r="K1923" s="728">
        <v>20601862698</v>
      </c>
      <c r="L1923" s="883" t="s">
        <v>4260</v>
      </c>
      <c r="M1923" s="216"/>
      <c r="N1923" s="721" t="s">
        <v>4269</v>
      </c>
      <c r="O1923" s="720" t="s">
        <v>68</v>
      </c>
      <c r="P1923" s="720">
        <v>530</v>
      </c>
      <c r="Q1923" s="720">
        <v>36.219430000000003</v>
      </c>
      <c r="R1923" s="731">
        <f t="shared" si="732"/>
        <v>19196.297900000001</v>
      </c>
      <c r="S1923" s="720" t="s">
        <v>1915</v>
      </c>
      <c r="T1923" s="720"/>
      <c r="U1923" s="732">
        <f t="shared" si="737"/>
        <v>19196.297900000001</v>
      </c>
      <c r="V1923" s="732" t="str">
        <f t="shared" si="733"/>
        <v xml:space="preserve">  </v>
      </c>
      <c r="W1923" s="732"/>
      <c r="X1923" s="732"/>
      <c r="Y1923" s="670"/>
      <c r="Z1923" s="657"/>
      <c r="AA1923" s="657"/>
      <c r="AB1923" s="720"/>
      <c r="AC1923" s="385"/>
      <c r="AD1923" s="657"/>
      <c r="AE1923" s="657"/>
      <c r="AF1923" s="657"/>
      <c r="AG1923" s="657"/>
      <c r="AH1923" s="732" t="str">
        <f t="shared" si="734"/>
        <v xml:space="preserve">  </v>
      </c>
      <c r="AI1923" s="731">
        <f t="shared" si="735"/>
        <v>19196.297900000001</v>
      </c>
      <c r="AJ1923" s="731"/>
      <c r="AK1923" s="720">
        <v>1366</v>
      </c>
      <c r="AL1923" s="731">
        <f t="shared" si="736"/>
        <v>19196.297900000001</v>
      </c>
      <c r="AM1923" s="738">
        <v>18</v>
      </c>
      <c r="AN1923" s="739">
        <v>45139</v>
      </c>
    </row>
    <row r="1924" spans="1:40" ht="49.2">
      <c r="A1924" s="719">
        <v>10</v>
      </c>
      <c r="B1924" s="720">
        <v>4355</v>
      </c>
      <c r="C1924" s="720" t="s">
        <v>1</v>
      </c>
      <c r="D1924" s="721" t="s">
        <v>2909</v>
      </c>
      <c r="E1924" s="722">
        <v>45002</v>
      </c>
      <c r="F1924" s="720" t="s">
        <v>38</v>
      </c>
      <c r="G1924" s="720">
        <v>1250</v>
      </c>
      <c r="H1924" s="388">
        <v>108498</v>
      </c>
      <c r="I1924" s="389">
        <v>45161</v>
      </c>
      <c r="J1924" s="398">
        <v>8643</v>
      </c>
      <c r="K1924" s="728">
        <v>20601862698</v>
      </c>
      <c r="L1924" s="883" t="s">
        <v>4260</v>
      </c>
      <c r="M1924" s="216"/>
      <c r="N1924" s="721" t="s">
        <v>4270</v>
      </c>
      <c r="O1924" s="720" t="s">
        <v>68</v>
      </c>
      <c r="P1924" s="720">
        <v>2</v>
      </c>
      <c r="Q1924" s="720">
        <v>608</v>
      </c>
      <c r="R1924" s="731">
        <f t="shared" si="732"/>
        <v>1216</v>
      </c>
      <c r="S1924" s="720" t="s">
        <v>2495</v>
      </c>
      <c r="T1924" s="720"/>
      <c r="U1924" s="732" t="str">
        <f t="shared" si="737"/>
        <v xml:space="preserve">  </v>
      </c>
      <c r="V1924" s="732" t="str">
        <f t="shared" si="733"/>
        <v xml:space="preserve">  </v>
      </c>
      <c r="W1924" s="732"/>
      <c r="X1924" s="732"/>
      <c r="Y1924" s="670"/>
      <c r="Z1924" s="657"/>
      <c r="AA1924" s="657"/>
      <c r="AB1924" s="732">
        <f t="shared" ref="AB1924:AB1925" si="738">IF($S1924=AB$15,$R1924,"  ")</f>
        <v>1216</v>
      </c>
      <c r="AC1924" s="385"/>
      <c r="AD1924" s="657"/>
      <c r="AE1924" s="657"/>
      <c r="AF1924" s="657"/>
      <c r="AG1924" s="657"/>
      <c r="AH1924" s="732" t="str">
        <f t="shared" si="734"/>
        <v xml:space="preserve">  </v>
      </c>
      <c r="AI1924" s="731">
        <f t="shared" si="735"/>
        <v>1216</v>
      </c>
      <c r="AJ1924" s="731"/>
      <c r="AK1924" s="720">
        <v>1366</v>
      </c>
      <c r="AL1924" s="731">
        <f t="shared" si="736"/>
        <v>1216</v>
      </c>
      <c r="AM1924" s="738">
        <v>18</v>
      </c>
      <c r="AN1924" s="739">
        <v>45139</v>
      </c>
    </row>
    <row r="1925" spans="1:40" ht="49.2">
      <c r="A1925" s="719">
        <v>11</v>
      </c>
      <c r="B1925" s="720">
        <v>4355</v>
      </c>
      <c r="C1925" s="720" t="s">
        <v>1</v>
      </c>
      <c r="D1925" s="721" t="s">
        <v>2909</v>
      </c>
      <c r="E1925" s="722">
        <v>45002</v>
      </c>
      <c r="F1925" s="720" t="s">
        <v>38</v>
      </c>
      <c r="G1925" s="720">
        <v>1250</v>
      </c>
      <c r="H1925" s="388">
        <v>108498</v>
      </c>
      <c r="I1925" s="389">
        <v>45161</v>
      </c>
      <c r="J1925" s="398">
        <v>8643</v>
      </c>
      <c r="K1925" s="728">
        <v>20601862698</v>
      </c>
      <c r="L1925" s="883" t="s">
        <v>4260</v>
      </c>
      <c r="M1925" s="216"/>
      <c r="N1925" s="721" t="s">
        <v>4272</v>
      </c>
      <c r="O1925" s="720" t="s">
        <v>68</v>
      </c>
      <c r="P1925" s="720">
        <v>13</v>
      </c>
      <c r="Q1925" s="720">
        <v>570</v>
      </c>
      <c r="R1925" s="731">
        <f t="shared" si="732"/>
        <v>7410</v>
      </c>
      <c r="S1925" s="720" t="s">
        <v>2495</v>
      </c>
      <c r="T1925" s="720"/>
      <c r="U1925" s="732" t="str">
        <f t="shared" si="737"/>
        <v xml:space="preserve">  </v>
      </c>
      <c r="V1925" s="732" t="str">
        <f t="shared" si="733"/>
        <v xml:space="preserve">  </v>
      </c>
      <c r="W1925" s="732"/>
      <c r="X1925" s="732"/>
      <c r="Y1925" s="670"/>
      <c r="Z1925" s="657"/>
      <c r="AA1925" s="657"/>
      <c r="AB1925" s="732">
        <f t="shared" si="738"/>
        <v>7410</v>
      </c>
      <c r="AC1925" s="385"/>
      <c r="AD1925" s="657"/>
      <c r="AE1925" s="657"/>
      <c r="AF1925" s="657"/>
      <c r="AG1925" s="657"/>
      <c r="AH1925" s="732" t="str">
        <f t="shared" si="734"/>
        <v xml:space="preserve">  </v>
      </c>
      <c r="AI1925" s="731">
        <f t="shared" si="735"/>
        <v>7410</v>
      </c>
      <c r="AJ1925" s="731"/>
      <c r="AK1925" s="720">
        <v>1366</v>
      </c>
      <c r="AL1925" s="731">
        <f t="shared" si="736"/>
        <v>7410</v>
      </c>
      <c r="AM1925" s="738">
        <v>18</v>
      </c>
      <c r="AN1925" s="739">
        <v>45139</v>
      </c>
    </row>
    <row r="1926" spans="1:40" ht="24.6">
      <c r="A1926" s="719">
        <v>12</v>
      </c>
      <c r="B1926" s="720">
        <v>4355</v>
      </c>
      <c r="C1926" s="720" t="s">
        <v>1</v>
      </c>
      <c r="D1926" s="721" t="s">
        <v>2909</v>
      </c>
      <c r="E1926" s="722">
        <v>45002</v>
      </c>
      <c r="F1926" s="720" t="s">
        <v>38</v>
      </c>
      <c r="G1926" s="720">
        <v>1250</v>
      </c>
      <c r="H1926" s="388">
        <v>108498</v>
      </c>
      <c r="I1926" s="389">
        <v>45161</v>
      </c>
      <c r="J1926" s="398">
        <v>8643</v>
      </c>
      <c r="K1926" s="728">
        <v>20601862698</v>
      </c>
      <c r="L1926" s="883" t="s">
        <v>4260</v>
      </c>
      <c r="M1926" s="216"/>
      <c r="N1926" s="721" t="s">
        <v>4273</v>
      </c>
      <c r="O1926" s="720" t="s">
        <v>68</v>
      </c>
      <c r="P1926" s="720">
        <v>220</v>
      </c>
      <c r="Q1926" s="720">
        <v>10.4</v>
      </c>
      <c r="R1926" s="731">
        <f>P1926*Q1926</f>
        <v>2288</v>
      </c>
      <c r="S1926" s="720" t="s">
        <v>1915</v>
      </c>
      <c r="T1926" s="720"/>
      <c r="U1926" s="732">
        <f t="shared" si="737"/>
        <v>2288</v>
      </c>
      <c r="V1926" s="732" t="str">
        <f t="shared" si="733"/>
        <v xml:space="preserve">  </v>
      </c>
      <c r="W1926" s="732"/>
      <c r="X1926" s="732"/>
      <c r="Y1926" s="670"/>
      <c r="Z1926" s="657"/>
      <c r="AA1926" s="657"/>
      <c r="AB1926" s="720"/>
      <c r="AC1926" s="385"/>
      <c r="AD1926" s="657"/>
      <c r="AE1926" s="657"/>
      <c r="AF1926" s="657"/>
      <c r="AG1926" s="657"/>
      <c r="AH1926" s="732" t="str">
        <f t="shared" si="734"/>
        <v xml:space="preserve">  </v>
      </c>
      <c r="AI1926" s="731">
        <f t="shared" si="735"/>
        <v>2288</v>
      </c>
      <c r="AJ1926" s="731"/>
      <c r="AK1926" s="720">
        <v>1366</v>
      </c>
      <c r="AL1926" s="731">
        <f t="shared" si="736"/>
        <v>2288</v>
      </c>
      <c r="AM1926" s="738">
        <v>18</v>
      </c>
      <c r="AN1926" s="739">
        <v>45139</v>
      </c>
    </row>
    <row r="1927" spans="1:40" ht="24.6">
      <c r="A1927" s="719">
        <v>13</v>
      </c>
      <c r="B1927" s="720">
        <v>4355</v>
      </c>
      <c r="C1927" s="720" t="s">
        <v>1</v>
      </c>
      <c r="D1927" s="721" t="s">
        <v>2909</v>
      </c>
      <c r="E1927" s="722">
        <v>45002</v>
      </c>
      <c r="F1927" s="720" t="s">
        <v>38</v>
      </c>
      <c r="G1927" s="720">
        <v>1250</v>
      </c>
      <c r="H1927" s="388">
        <v>108498</v>
      </c>
      <c r="I1927" s="389">
        <v>45161</v>
      </c>
      <c r="J1927" s="398">
        <v>8643</v>
      </c>
      <c r="K1927" s="728">
        <v>20601862698</v>
      </c>
      <c r="L1927" s="883" t="s">
        <v>4260</v>
      </c>
      <c r="M1927" s="216"/>
      <c r="N1927" s="721" t="s">
        <v>4274</v>
      </c>
      <c r="O1927" s="720" t="s">
        <v>68</v>
      </c>
      <c r="P1927" s="720">
        <v>81</v>
      </c>
      <c r="Q1927" s="720">
        <v>87</v>
      </c>
      <c r="R1927" s="731">
        <f t="shared" ref="R1927:R1932" si="739">P1927*Q1927</f>
        <v>7047</v>
      </c>
      <c r="S1927" s="720" t="s">
        <v>1915</v>
      </c>
      <c r="T1927" s="720"/>
      <c r="U1927" s="732">
        <f t="shared" si="733"/>
        <v>7047</v>
      </c>
      <c r="V1927" s="732" t="str">
        <f t="shared" si="733"/>
        <v xml:space="preserve">  </v>
      </c>
      <c r="W1927" s="732"/>
      <c r="X1927" s="732"/>
      <c r="Y1927" s="670"/>
      <c r="Z1927" s="657"/>
      <c r="AA1927" s="657"/>
      <c r="AB1927" s="720"/>
      <c r="AC1927" s="385"/>
      <c r="AD1927" s="657"/>
      <c r="AE1927" s="657"/>
      <c r="AF1927" s="657"/>
      <c r="AG1927" s="657"/>
      <c r="AH1927" s="732" t="str">
        <f t="shared" si="734"/>
        <v xml:space="preserve">  </v>
      </c>
      <c r="AI1927" s="731">
        <f t="shared" si="735"/>
        <v>7047</v>
      </c>
      <c r="AJ1927" s="731"/>
      <c r="AK1927" s="720">
        <v>1366</v>
      </c>
      <c r="AL1927" s="731">
        <f t="shared" si="736"/>
        <v>7047</v>
      </c>
      <c r="AM1927" s="738">
        <v>18</v>
      </c>
      <c r="AN1927" s="739">
        <v>45139</v>
      </c>
    </row>
    <row r="1928" spans="1:40" ht="24.6">
      <c r="A1928" s="719">
        <v>14</v>
      </c>
      <c r="B1928" s="720">
        <v>4355</v>
      </c>
      <c r="C1928" s="720" t="s">
        <v>1</v>
      </c>
      <c r="D1928" s="721" t="s">
        <v>2909</v>
      </c>
      <c r="E1928" s="722">
        <v>45002</v>
      </c>
      <c r="F1928" s="720" t="s">
        <v>38</v>
      </c>
      <c r="G1928" s="720">
        <v>1250</v>
      </c>
      <c r="H1928" s="388">
        <v>108498</v>
      </c>
      <c r="I1928" s="389">
        <v>45161</v>
      </c>
      <c r="J1928" s="398">
        <v>8643</v>
      </c>
      <c r="K1928" s="728">
        <v>20601862698</v>
      </c>
      <c r="L1928" s="883" t="s">
        <v>4260</v>
      </c>
      <c r="M1928" s="216"/>
      <c r="N1928" s="721" t="s">
        <v>4275</v>
      </c>
      <c r="O1928" s="720" t="s">
        <v>68</v>
      </c>
      <c r="P1928" s="720">
        <v>330</v>
      </c>
      <c r="Q1928" s="720">
        <v>2.4</v>
      </c>
      <c r="R1928" s="731">
        <f t="shared" si="739"/>
        <v>792</v>
      </c>
      <c r="S1928" s="720" t="s">
        <v>1915</v>
      </c>
      <c r="T1928" s="720"/>
      <c r="U1928" s="732">
        <f t="shared" si="733"/>
        <v>792</v>
      </c>
      <c r="V1928" s="732" t="str">
        <f t="shared" si="733"/>
        <v xml:space="preserve">  </v>
      </c>
      <c r="W1928" s="732"/>
      <c r="X1928" s="732"/>
      <c r="Y1928" s="670"/>
      <c r="Z1928" s="657"/>
      <c r="AA1928" s="657"/>
      <c r="AB1928" s="720"/>
      <c r="AC1928" s="385"/>
      <c r="AD1928" s="657"/>
      <c r="AE1928" s="657"/>
      <c r="AF1928" s="657"/>
      <c r="AG1928" s="657"/>
      <c r="AH1928" s="732" t="str">
        <f t="shared" si="734"/>
        <v xml:space="preserve">  </v>
      </c>
      <c r="AI1928" s="731">
        <f t="shared" si="735"/>
        <v>792</v>
      </c>
      <c r="AJ1928" s="731"/>
      <c r="AK1928" s="720">
        <v>1366</v>
      </c>
      <c r="AL1928" s="731">
        <f t="shared" si="736"/>
        <v>792</v>
      </c>
      <c r="AM1928" s="738">
        <v>18</v>
      </c>
      <c r="AN1928" s="739">
        <v>45139</v>
      </c>
    </row>
    <row r="1929" spans="1:40" ht="24.6">
      <c r="A1929" s="719">
        <v>15</v>
      </c>
      <c r="B1929" s="720">
        <v>4355</v>
      </c>
      <c r="C1929" s="720" t="s">
        <v>1</v>
      </c>
      <c r="D1929" s="721" t="s">
        <v>2909</v>
      </c>
      <c r="E1929" s="722">
        <v>45002</v>
      </c>
      <c r="F1929" s="720" t="s">
        <v>38</v>
      </c>
      <c r="G1929" s="720">
        <v>1250</v>
      </c>
      <c r="H1929" s="388">
        <v>108498</v>
      </c>
      <c r="I1929" s="389">
        <v>45161</v>
      </c>
      <c r="J1929" s="398">
        <v>8643</v>
      </c>
      <c r="K1929" s="728">
        <v>20601862698</v>
      </c>
      <c r="L1929" s="883" t="s">
        <v>4260</v>
      </c>
      <c r="M1929" s="216"/>
      <c r="N1929" s="721" t="s">
        <v>4276</v>
      </c>
      <c r="O1929" s="720" t="s">
        <v>68</v>
      </c>
      <c r="P1929" s="720">
        <v>186</v>
      </c>
      <c r="Q1929" s="720">
        <v>1.79</v>
      </c>
      <c r="R1929" s="731">
        <f t="shared" si="739"/>
        <v>332.94</v>
      </c>
      <c r="S1929" s="720" t="s">
        <v>1915</v>
      </c>
      <c r="T1929" s="720"/>
      <c r="U1929" s="732">
        <f t="shared" si="733"/>
        <v>332.94</v>
      </c>
      <c r="V1929" s="732" t="str">
        <f t="shared" si="733"/>
        <v xml:space="preserve">  </v>
      </c>
      <c r="W1929" s="732"/>
      <c r="X1929" s="732"/>
      <c r="Y1929" s="670"/>
      <c r="Z1929" s="657"/>
      <c r="AA1929" s="657"/>
      <c r="AB1929" s="720"/>
      <c r="AC1929" s="385"/>
      <c r="AD1929" s="657"/>
      <c r="AE1929" s="657"/>
      <c r="AF1929" s="657"/>
      <c r="AG1929" s="657"/>
      <c r="AH1929" s="732" t="str">
        <f t="shared" si="734"/>
        <v xml:space="preserve">  </v>
      </c>
      <c r="AI1929" s="731">
        <f t="shared" si="735"/>
        <v>332.94</v>
      </c>
      <c r="AJ1929" s="731"/>
      <c r="AK1929" s="720">
        <v>1366</v>
      </c>
      <c r="AL1929" s="731">
        <f t="shared" si="736"/>
        <v>332.94</v>
      </c>
      <c r="AM1929" s="738">
        <v>18</v>
      </c>
      <c r="AN1929" s="739">
        <v>45139</v>
      </c>
    </row>
    <row r="1930" spans="1:40" ht="24.6">
      <c r="A1930" s="719">
        <v>16</v>
      </c>
      <c r="B1930" s="720">
        <v>4355</v>
      </c>
      <c r="C1930" s="720" t="s">
        <v>1</v>
      </c>
      <c r="D1930" s="721" t="s">
        <v>2909</v>
      </c>
      <c r="E1930" s="722">
        <v>45002</v>
      </c>
      <c r="F1930" s="720" t="s">
        <v>38</v>
      </c>
      <c r="G1930" s="720">
        <v>1250</v>
      </c>
      <c r="H1930" s="388">
        <v>108498</v>
      </c>
      <c r="I1930" s="389">
        <v>45161</v>
      </c>
      <c r="J1930" s="398">
        <v>8643</v>
      </c>
      <c r="K1930" s="728">
        <v>20601862698</v>
      </c>
      <c r="L1930" s="883" t="s">
        <v>4260</v>
      </c>
      <c r="M1930" s="216"/>
      <c r="N1930" s="721" t="s">
        <v>4277</v>
      </c>
      <c r="O1930" s="720" t="s">
        <v>68</v>
      </c>
      <c r="P1930" s="720">
        <v>110</v>
      </c>
      <c r="Q1930" s="720">
        <v>2.5</v>
      </c>
      <c r="R1930" s="731">
        <f t="shared" si="739"/>
        <v>275</v>
      </c>
      <c r="S1930" s="720" t="s">
        <v>1915</v>
      </c>
      <c r="T1930" s="720"/>
      <c r="U1930" s="732">
        <f t="shared" si="733"/>
        <v>275</v>
      </c>
      <c r="V1930" s="732" t="str">
        <f t="shared" si="733"/>
        <v xml:space="preserve">  </v>
      </c>
      <c r="W1930" s="732"/>
      <c r="X1930" s="732"/>
      <c r="Y1930" s="670"/>
      <c r="Z1930" s="657"/>
      <c r="AA1930" s="657"/>
      <c r="AB1930" s="720"/>
      <c r="AC1930" s="385"/>
      <c r="AD1930" s="657"/>
      <c r="AE1930" s="657"/>
      <c r="AF1930" s="657"/>
      <c r="AG1930" s="657"/>
      <c r="AH1930" s="732" t="str">
        <f t="shared" si="734"/>
        <v xml:space="preserve">  </v>
      </c>
      <c r="AI1930" s="731">
        <f t="shared" si="735"/>
        <v>275</v>
      </c>
      <c r="AJ1930" s="731"/>
      <c r="AK1930" s="720">
        <v>1366</v>
      </c>
      <c r="AL1930" s="731">
        <f t="shared" si="736"/>
        <v>275</v>
      </c>
      <c r="AM1930" s="738">
        <v>18</v>
      </c>
      <c r="AN1930" s="739">
        <v>45139</v>
      </c>
    </row>
    <row r="1931" spans="1:40" ht="24.6">
      <c r="A1931" s="719">
        <v>17</v>
      </c>
      <c r="B1931" s="720">
        <v>4355</v>
      </c>
      <c r="C1931" s="720" t="s">
        <v>1</v>
      </c>
      <c r="D1931" s="721" t="s">
        <v>2909</v>
      </c>
      <c r="E1931" s="722">
        <v>45002</v>
      </c>
      <c r="F1931" s="720" t="s">
        <v>38</v>
      </c>
      <c r="G1931" s="720">
        <v>1250</v>
      </c>
      <c r="H1931" s="388">
        <v>108498</v>
      </c>
      <c r="I1931" s="389">
        <v>45161</v>
      </c>
      <c r="J1931" s="398">
        <v>8643</v>
      </c>
      <c r="K1931" s="728">
        <v>20601862698</v>
      </c>
      <c r="L1931" s="883" t="s">
        <v>4260</v>
      </c>
      <c r="M1931" s="216"/>
      <c r="N1931" s="721" t="s">
        <v>4278</v>
      </c>
      <c r="O1931" s="720" t="s">
        <v>68</v>
      </c>
      <c r="P1931" s="720">
        <v>1000</v>
      </c>
      <c r="Q1931" s="720">
        <v>1.7</v>
      </c>
      <c r="R1931" s="731">
        <f t="shared" si="739"/>
        <v>1700</v>
      </c>
      <c r="S1931" s="720" t="s">
        <v>1915</v>
      </c>
      <c r="T1931" s="720"/>
      <c r="U1931" s="732">
        <f t="shared" si="733"/>
        <v>1700</v>
      </c>
      <c r="V1931" s="732" t="str">
        <f t="shared" si="733"/>
        <v xml:space="preserve">  </v>
      </c>
      <c r="W1931" s="732"/>
      <c r="X1931" s="732"/>
      <c r="Y1931" s="670"/>
      <c r="Z1931" s="657"/>
      <c r="AA1931" s="657"/>
      <c r="AB1931" s="720"/>
      <c r="AC1931" s="385"/>
      <c r="AD1931" s="657"/>
      <c r="AE1931" s="657"/>
      <c r="AF1931" s="657"/>
      <c r="AG1931" s="657"/>
      <c r="AH1931" s="732" t="str">
        <f t="shared" si="734"/>
        <v xml:space="preserve">  </v>
      </c>
      <c r="AI1931" s="731">
        <f t="shared" si="735"/>
        <v>1700</v>
      </c>
      <c r="AJ1931" s="731"/>
      <c r="AK1931" s="720">
        <v>1366</v>
      </c>
      <c r="AL1931" s="731">
        <f t="shared" si="736"/>
        <v>1700</v>
      </c>
      <c r="AM1931" s="738">
        <v>18</v>
      </c>
      <c r="AN1931" s="739">
        <v>45139</v>
      </c>
    </row>
    <row r="1932" spans="1:40" ht="24.6">
      <c r="A1932" s="719">
        <v>18</v>
      </c>
      <c r="B1932" s="720">
        <v>3490</v>
      </c>
      <c r="C1932" s="720" t="s">
        <v>1</v>
      </c>
      <c r="D1932" s="721" t="s">
        <v>2909</v>
      </c>
      <c r="E1932" s="722">
        <v>45091</v>
      </c>
      <c r="F1932" s="720"/>
      <c r="G1932" s="720">
        <v>1024</v>
      </c>
      <c r="H1932" s="388">
        <v>16008</v>
      </c>
      <c r="I1932" s="389">
        <v>45159</v>
      </c>
      <c r="J1932" s="398">
        <v>8542</v>
      </c>
      <c r="K1932" s="728">
        <v>20526944934</v>
      </c>
      <c r="L1932" s="883" t="s">
        <v>4279</v>
      </c>
      <c r="M1932" s="216"/>
      <c r="N1932" s="721" t="s">
        <v>4280</v>
      </c>
      <c r="O1932" s="720" t="s">
        <v>99</v>
      </c>
      <c r="P1932" s="720">
        <v>42</v>
      </c>
      <c r="Q1932" s="720">
        <v>381.14285699999999</v>
      </c>
      <c r="R1932" s="731">
        <f t="shared" si="739"/>
        <v>16007.999994</v>
      </c>
      <c r="S1932" s="720" t="s">
        <v>1915</v>
      </c>
      <c r="T1932" s="720"/>
      <c r="U1932" s="732">
        <f t="shared" si="733"/>
        <v>16007.999994</v>
      </c>
      <c r="V1932" s="732" t="str">
        <f t="shared" si="733"/>
        <v xml:space="preserve">  </v>
      </c>
      <c r="W1932" s="732"/>
      <c r="X1932" s="732"/>
      <c r="Y1932" s="670"/>
      <c r="Z1932" s="657"/>
      <c r="AA1932" s="657"/>
      <c r="AB1932" s="720"/>
      <c r="AC1932" s="385"/>
      <c r="AD1932" s="657"/>
      <c r="AE1932" s="657"/>
      <c r="AF1932" s="657"/>
      <c r="AG1932" s="657"/>
      <c r="AH1932" s="732" t="str">
        <f t="shared" si="734"/>
        <v xml:space="preserve">  </v>
      </c>
      <c r="AI1932" s="731">
        <f t="shared" si="735"/>
        <v>16007.999994</v>
      </c>
      <c r="AJ1932" s="731"/>
      <c r="AK1932" s="720">
        <v>1247</v>
      </c>
      <c r="AL1932" s="731">
        <f t="shared" si="736"/>
        <v>16007.999994</v>
      </c>
      <c r="AM1932" s="740" t="s">
        <v>311</v>
      </c>
      <c r="AN1932" s="739">
        <v>45139</v>
      </c>
    </row>
    <row r="1933" spans="1:40" ht="24.6">
      <c r="A1933" s="711">
        <v>19</v>
      </c>
      <c r="B1933" s="712"/>
      <c r="C1933" s="712" t="s">
        <v>2278</v>
      </c>
      <c r="D1933" s="713"/>
      <c r="E1933" s="712"/>
      <c r="F1933" s="712"/>
      <c r="G1933" s="712"/>
      <c r="H1933" s="701"/>
      <c r="I1933" s="702"/>
      <c r="J1933" s="703"/>
      <c r="K1933" s="713"/>
      <c r="L1933" s="713"/>
      <c r="M1933" s="704"/>
      <c r="N1933" s="715"/>
      <c r="O1933" s="714"/>
      <c r="P1933" s="714"/>
      <c r="Q1933" s="714"/>
      <c r="R1933" s="716">
        <f>SUM(R1915:R1932)</f>
        <v>124505.997894</v>
      </c>
      <c r="S1933" s="714"/>
      <c r="T1933" s="714"/>
      <c r="U1933" s="733" t="str">
        <f t="shared" ref="U1933:V1936" si="740">IF($S1933=U$15,$R1933,"  ")</f>
        <v xml:space="preserve">  </v>
      </c>
      <c r="V1933" s="714"/>
      <c r="W1933" s="714"/>
      <c r="X1933" s="714"/>
      <c r="Y1933" s="705"/>
      <c r="Z1933" s="705"/>
      <c r="AA1933" s="705"/>
      <c r="AB1933" s="714"/>
      <c r="AC1933" s="708"/>
      <c r="AD1933" s="705"/>
      <c r="AE1933" s="705"/>
      <c r="AF1933" s="705"/>
      <c r="AG1933" s="705"/>
      <c r="AH1933" s="733" t="str">
        <f t="shared" si="734"/>
        <v xml:space="preserve">  </v>
      </c>
      <c r="AI1933" s="714"/>
      <c r="AJ1933" s="714"/>
      <c r="AK1933" s="714"/>
      <c r="AL1933" s="716">
        <f t="shared" ref="AL1933:AL1937" si="741">AI1933</f>
        <v>0</v>
      </c>
      <c r="AM1933" s="741"/>
      <c r="AN1933" s="739">
        <v>45139</v>
      </c>
    </row>
    <row r="1934" spans="1:40" ht="49.2">
      <c r="A1934" s="719">
        <v>20</v>
      </c>
      <c r="B1934" s="720">
        <v>3413</v>
      </c>
      <c r="C1934" s="720" t="s">
        <v>2</v>
      </c>
      <c r="D1934" s="721" t="s">
        <v>35</v>
      </c>
      <c r="E1934" s="722">
        <v>45089</v>
      </c>
      <c r="F1934" s="720" t="s">
        <v>56</v>
      </c>
      <c r="G1934" s="720">
        <v>1465</v>
      </c>
      <c r="H1934" s="385">
        <v>137280</v>
      </c>
      <c r="I1934" s="389">
        <v>45167</v>
      </c>
      <c r="J1934" s="402">
        <v>8942</v>
      </c>
      <c r="K1934" s="720">
        <v>10418695078</v>
      </c>
      <c r="L1934" s="883" t="s">
        <v>4281</v>
      </c>
      <c r="M1934" s="216"/>
      <c r="N1934" s="721" t="s">
        <v>4282</v>
      </c>
      <c r="O1934" s="720" t="s">
        <v>59</v>
      </c>
      <c r="P1934" s="720">
        <v>1</v>
      </c>
      <c r="Q1934" s="720">
        <v>156000</v>
      </c>
      <c r="R1934" s="731">
        <f>P1934*Q1934</f>
        <v>156000</v>
      </c>
      <c r="S1934" s="720" t="s">
        <v>1916</v>
      </c>
      <c r="T1934" s="720"/>
      <c r="U1934" s="732"/>
      <c r="V1934" s="732">
        <f t="shared" si="740"/>
        <v>156000</v>
      </c>
      <c r="W1934" s="732"/>
      <c r="X1934" s="732"/>
      <c r="Y1934" s="670"/>
      <c r="Z1934" s="657"/>
      <c r="AA1934" s="657"/>
      <c r="AB1934" s="720"/>
      <c r="AC1934" s="385"/>
      <c r="AD1934" s="657"/>
      <c r="AE1934" s="657"/>
      <c r="AF1934" s="657"/>
      <c r="AG1934" s="657"/>
      <c r="AH1934" s="732"/>
      <c r="AI1934" s="731">
        <f>R1934</f>
        <v>156000</v>
      </c>
      <c r="AJ1934" s="731"/>
      <c r="AK1934" s="720"/>
      <c r="AL1934" s="731">
        <f t="shared" si="741"/>
        <v>156000</v>
      </c>
      <c r="AM1934" s="738">
        <v>18</v>
      </c>
      <c r="AN1934" s="739">
        <v>45139</v>
      </c>
    </row>
    <row r="1935" spans="1:40" ht="49.2">
      <c r="A1935" s="719">
        <v>21</v>
      </c>
      <c r="B1935" s="720">
        <v>4561</v>
      </c>
      <c r="C1935" s="720" t="s">
        <v>2</v>
      </c>
      <c r="D1935" s="721" t="s">
        <v>35</v>
      </c>
      <c r="E1935" s="722">
        <v>45128</v>
      </c>
      <c r="F1935" s="720" t="s">
        <v>56</v>
      </c>
      <c r="G1935" s="720">
        <v>1927</v>
      </c>
      <c r="H1935" s="385">
        <v>2160</v>
      </c>
      <c r="I1935" s="389">
        <v>45163</v>
      </c>
      <c r="J1935" s="402">
        <v>8750</v>
      </c>
      <c r="K1935" s="720">
        <v>20602922198</v>
      </c>
      <c r="L1935" s="721" t="s">
        <v>4302</v>
      </c>
      <c r="M1935" s="216"/>
      <c r="N1935" s="721" t="s">
        <v>4303</v>
      </c>
      <c r="O1935" s="720" t="s">
        <v>59</v>
      </c>
      <c r="P1935" s="720">
        <v>1</v>
      </c>
      <c r="Q1935" s="720">
        <v>2400</v>
      </c>
      <c r="R1935" s="731">
        <f t="shared" ref="R1935:R1936" si="742">P1935*Q1935</f>
        <v>2400</v>
      </c>
      <c r="S1935" s="720" t="s">
        <v>1916</v>
      </c>
      <c r="T1935" s="720"/>
      <c r="U1935" s="732"/>
      <c r="V1935" s="732">
        <f t="shared" si="740"/>
        <v>2400</v>
      </c>
      <c r="W1935" s="732"/>
      <c r="X1935" s="732"/>
      <c r="Y1935" s="670"/>
      <c r="Z1935" s="657"/>
      <c r="AA1935" s="657"/>
      <c r="AB1935" s="720"/>
      <c r="AC1935" s="385"/>
      <c r="AD1935" s="657"/>
      <c r="AE1935" s="657"/>
      <c r="AF1935" s="657"/>
      <c r="AG1935" s="657"/>
      <c r="AH1935" s="732"/>
      <c r="AI1935" s="731">
        <f t="shared" ref="AI1935:AI1938" si="743">R1935</f>
        <v>2400</v>
      </c>
      <c r="AJ1935" s="731"/>
      <c r="AK1935" s="720"/>
      <c r="AL1935" s="731">
        <f t="shared" si="741"/>
        <v>2400</v>
      </c>
      <c r="AM1935" s="738">
        <v>0</v>
      </c>
      <c r="AN1935" s="739">
        <v>45139</v>
      </c>
    </row>
    <row r="1936" spans="1:40" ht="49.2">
      <c r="A1936" s="719">
        <v>22</v>
      </c>
      <c r="B1936" s="720">
        <v>3787</v>
      </c>
      <c r="C1936" s="720" t="s">
        <v>2</v>
      </c>
      <c r="D1936" s="721" t="s">
        <v>35</v>
      </c>
      <c r="E1936" s="722">
        <v>45103</v>
      </c>
      <c r="F1936" s="720" t="s">
        <v>56</v>
      </c>
      <c r="G1936" s="720">
        <v>1594</v>
      </c>
      <c r="H1936" s="385"/>
      <c r="I1936" s="389"/>
      <c r="J1936" s="402"/>
      <c r="K1936" s="720">
        <v>20490098799</v>
      </c>
      <c r="L1936" s="721" t="s">
        <v>4304</v>
      </c>
      <c r="M1936" s="216"/>
      <c r="N1936" s="721" t="s">
        <v>4305</v>
      </c>
      <c r="O1936" s="720" t="s">
        <v>59</v>
      </c>
      <c r="P1936" s="720">
        <v>1</v>
      </c>
      <c r="Q1936" s="720">
        <v>81500</v>
      </c>
      <c r="R1936" s="731">
        <f t="shared" si="742"/>
        <v>81500</v>
      </c>
      <c r="S1936" s="720" t="s">
        <v>1916</v>
      </c>
      <c r="T1936" s="720"/>
      <c r="U1936" s="732"/>
      <c r="V1936" s="732">
        <f t="shared" si="740"/>
        <v>81500</v>
      </c>
      <c r="W1936" s="732"/>
      <c r="X1936" s="732"/>
      <c r="Y1936" s="670"/>
      <c r="Z1936" s="657"/>
      <c r="AA1936" s="657"/>
      <c r="AB1936" s="720"/>
      <c r="AC1936" s="385"/>
      <c r="AD1936" s="657"/>
      <c r="AE1936" s="657"/>
      <c r="AF1936" s="657"/>
      <c r="AG1936" s="657"/>
      <c r="AH1936" s="732"/>
      <c r="AI1936" s="731">
        <f t="shared" si="743"/>
        <v>81500</v>
      </c>
      <c r="AJ1936" s="731"/>
      <c r="AK1936" s="720"/>
      <c r="AL1936" s="731">
        <f t="shared" si="741"/>
        <v>81500</v>
      </c>
      <c r="AM1936" s="738">
        <v>18</v>
      </c>
      <c r="AN1936" s="739">
        <v>45139</v>
      </c>
    </row>
    <row r="1937" spans="1:40" ht="24.6">
      <c r="A1937" s="711">
        <v>23</v>
      </c>
      <c r="B1937" s="712"/>
      <c r="C1937" s="712" t="s">
        <v>2300</v>
      </c>
      <c r="D1937" s="713"/>
      <c r="E1937" s="712"/>
      <c r="F1937" s="712"/>
      <c r="G1937" s="712"/>
      <c r="H1937" s="701"/>
      <c r="I1937" s="702"/>
      <c r="J1937" s="703"/>
      <c r="K1937" s="713"/>
      <c r="L1937" s="715"/>
      <c r="M1937" s="704"/>
      <c r="N1937" s="715"/>
      <c r="O1937" s="714"/>
      <c r="P1937" s="714"/>
      <c r="Q1937" s="714"/>
      <c r="R1937" s="716">
        <f>SUM(R1934:R1936)</f>
        <v>239900</v>
      </c>
      <c r="S1937" s="714"/>
      <c r="T1937" s="714"/>
      <c r="U1937" s="733" t="str">
        <f t="shared" ref="U1937" si="744">IF($S1937=U$15,$R1937,"  ")</f>
        <v xml:space="preserve">  </v>
      </c>
      <c r="V1937" s="714"/>
      <c r="W1937" s="714"/>
      <c r="X1937" s="714"/>
      <c r="Y1937" s="705"/>
      <c r="Z1937" s="705"/>
      <c r="AA1937" s="705"/>
      <c r="AB1937" s="714"/>
      <c r="AC1937" s="708"/>
      <c r="AD1937" s="705"/>
      <c r="AE1937" s="705"/>
      <c r="AF1937" s="705"/>
      <c r="AG1937" s="705"/>
      <c r="AH1937" s="733" t="str">
        <f t="shared" si="734"/>
        <v xml:space="preserve">  </v>
      </c>
      <c r="AI1937" s="714"/>
      <c r="AJ1937" s="714"/>
      <c r="AK1937" s="714"/>
      <c r="AL1937" s="716">
        <f t="shared" si="741"/>
        <v>0</v>
      </c>
      <c r="AM1937" s="741">
        <v>18</v>
      </c>
      <c r="AN1937" s="739">
        <v>45139</v>
      </c>
    </row>
    <row r="1938" spans="1:40" ht="49.2">
      <c r="A1938" s="719">
        <v>24</v>
      </c>
      <c r="B1938" s="720">
        <v>3094</v>
      </c>
      <c r="C1938" s="720" t="s">
        <v>3628</v>
      </c>
      <c r="D1938" s="721" t="s">
        <v>2909</v>
      </c>
      <c r="E1938" s="722">
        <v>45076</v>
      </c>
      <c r="F1938" s="723"/>
      <c r="G1938" s="720">
        <v>873</v>
      </c>
      <c r="H1938" s="388"/>
      <c r="I1938" s="389"/>
      <c r="J1938" s="399"/>
      <c r="K1938" s="721">
        <v>20603190751</v>
      </c>
      <c r="L1938" s="721" t="s">
        <v>3534</v>
      </c>
      <c r="M1938" s="216"/>
      <c r="N1938" s="721" t="s">
        <v>4284</v>
      </c>
      <c r="O1938" s="731" t="s">
        <v>68</v>
      </c>
      <c r="P1938" s="720">
        <v>1</v>
      </c>
      <c r="Q1938" s="734">
        <v>174500</v>
      </c>
      <c r="R1938" s="735">
        <f>P1938*Q1938</f>
        <v>174500</v>
      </c>
      <c r="S1938" s="736" t="s">
        <v>1919</v>
      </c>
      <c r="T1938" s="720"/>
      <c r="U1938" s="732" t="str">
        <f>IF($S1938=U$15,#REF!,"  ")</f>
        <v xml:space="preserve">  </v>
      </c>
      <c r="V1938" s="720"/>
      <c r="W1938" s="720"/>
      <c r="X1938" s="720"/>
      <c r="Y1938" s="657"/>
      <c r="Z1938" s="657"/>
      <c r="AA1938" s="657"/>
      <c r="AB1938" s="720"/>
      <c r="AC1938" s="385"/>
      <c r="AD1938" s="657"/>
      <c r="AE1938" s="657"/>
      <c r="AF1938" s="657"/>
      <c r="AG1938" s="657"/>
      <c r="AH1938" s="732">
        <f t="shared" si="734"/>
        <v>174500</v>
      </c>
      <c r="AI1938" s="731">
        <f t="shared" si="743"/>
        <v>174500</v>
      </c>
      <c r="AJ1938" s="731"/>
      <c r="AK1938" s="720"/>
      <c r="AL1938" s="731">
        <f>AI1938</f>
        <v>174500</v>
      </c>
      <c r="AM1938" s="742" t="s">
        <v>4164</v>
      </c>
      <c r="AN1938" s="739">
        <v>45139</v>
      </c>
    </row>
    <row r="1939" spans="1:40" ht="49.2">
      <c r="A1939" s="711">
        <v>25</v>
      </c>
      <c r="B1939" s="712"/>
      <c r="C1939" s="713" t="s">
        <v>4283</v>
      </c>
      <c r="D1939" s="713"/>
      <c r="E1939" s="712"/>
      <c r="F1939" s="712"/>
      <c r="G1939" s="712"/>
      <c r="H1939" s="701"/>
      <c r="I1939" s="709"/>
      <c r="J1939" s="702"/>
      <c r="K1939" s="715"/>
      <c r="L1939" s="714"/>
      <c r="M1939" s="708"/>
      <c r="N1939" s="714"/>
      <c r="O1939" s="716"/>
      <c r="P1939" s="714"/>
      <c r="Q1939" s="714"/>
      <c r="R1939" s="733">
        <f>SUM(R1938)</f>
        <v>174500</v>
      </c>
      <c r="S1939" s="714"/>
      <c r="T1939" s="714"/>
      <c r="U1939" s="714"/>
      <c r="V1939" s="714"/>
      <c r="W1939" s="714"/>
      <c r="X1939" s="714"/>
      <c r="Y1939" s="705"/>
      <c r="Z1939" s="705"/>
      <c r="AA1939" s="705"/>
      <c r="AB1939" s="714"/>
      <c r="AC1939" s="708"/>
      <c r="AD1939" s="707" t="s">
        <v>2874</v>
      </c>
      <c r="AE1939" s="707"/>
      <c r="AF1939" s="705"/>
      <c r="AG1939" s="705"/>
      <c r="AH1939" s="714" t="str">
        <f t="shared" si="734"/>
        <v xml:space="preserve">  </v>
      </c>
      <c r="AI1939" s="716">
        <v>0</v>
      </c>
      <c r="AJ1939" s="741"/>
      <c r="AK1939" s="743"/>
      <c r="AL1939" s="716">
        <f t="shared" ref="AL1939" si="745">AJ1939</f>
        <v>0</v>
      </c>
      <c r="AM1939" s="741"/>
      <c r="AN1939" s="739">
        <v>45139</v>
      </c>
    </row>
    <row r="1940" spans="1:40" ht="49.2">
      <c r="A1940" s="719">
        <v>26</v>
      </c>
      <c r="B1940" s="720"/>
      <c r="C1940" s="721" t="s">
        <v>4285</v>
      </c>
      <c r="D1940" s="721" t="s">
        <v>2909</v>
      </c>
      <c r="E1940" s="722">
        <v>45148</v>
      </c>
      <c r="F1940" s="720" t="s">
        <v>38</v>
      </c>
      <c r="G1940" s="720">
        <v>1453</v>
      </c>
      <c r="H1940" s="386"/>
      <c r="I1940" s="386"/>
      <c r="J1940" s="216"/>
      <c r="K1940" s="721">
        <v>20610800727</v>
      </c>
      <c r="L1940" s="720" t="s">
        <v>4287</v>
      </c>
      <c r="M1940" s="385">
        <v>1</v>
      </c>
      <c r="N1940" s="720" t="s">
        <v>4288</v>
      </c>
      <c r="O1940" s="731" t="s">
        <v>4289</v>
      </c>
      <c r="P1940" s="720">
        <v>50</v>
      </c>
      <c r="Q1940" s="720">
        <v>18.350000000000001</v>
      </c>
      <c r="R1940" s="735">
        <f>P1940*Q1940</f>
        <v>917.50000000000011</v>
      </c>
      <c r="S1940" s="720" t="s">
        <v>1915</v>
      </c>
      <c r="T1940" s="732" t="str">
        <f>IF($S1940=T$15,$R1940,"  ")</f>
        <v xml:space="preserve">  </v>
      </c>
      <c r="U1940" s="732">
        <f t="shared" ref="U1940" si="746">IF($S1940=U$15,$R1940,"  ")</f>
        <v>917.50000000000011</v>
      </c>
      <c r="V1940" s="720"/>
      <c r="W1940" s="720"/>
      <c r="X1940" s="720"/>
      <c r="Y1940" s="657"/>
      <c r="Z1940" s="657"/>
      <c r="AA1940" s="657"/>
      <c r="AB1940" s="720"/>
      <c r="AC1940" s="385"/>
      <c r="AD1940" s="670"/>
      <c r="AE1940" s="670"/>
      <c r="AF1940" s="657"/>
      <c r="AG1940" s="657"/>
      <c r="AH1940" s="720"/>
      <c r="AI1940" s="731"/>
      <c r="AJ1940" s="731">
        <f>R1940</f>
        <v>917.50000000000011</v>
      </c>
      <c r="AK1940" s="744"/>
      <c r="AL1940" s="731">
        <f>AJ1940</f>
        <v>917.50000000000011</v>
      </c>
      <c r="AM1940" s="738">
        <v>18</v>
      </c>
      <c r="AN1940" s="739">
        <v>45139</v>
      </c>
    </row>
    <row r="1941" spans="1:40" ht="73.8">
      <c r="A1941" s="711">
        <v>27</v>
      </c>
      <c r="B1941" s="712"/>
      <c r="C1941" s="713" t="s">
        <v>4286</v>
      </c>
      <c r="D1941" s="713"/>
      <c r="E1941" s="712"/>
      <c r="F1941" s="712"/>
      <c r="G1941" s="712"/>
      <c r="H1941" s="701"/>
      <c r="I1941" s="709"/>
      <c r="J1941" s="702"/>
      <c r="K1941" s="715"/>
      <c r="L1941" s="714"/>
      <c r="M1941" s="710"/>
      <c r="N1941" s="714"/>
      <c r="O1941" s="716"/>
      <c r="P1941" s="714"/>
      <c r="Q1941" s="714"/>
      <c r="R1941" s="737">
        <f>SUM(R1940)</f>
        <v>917.50000000000011</v>
      </c>
      <c r="S1941" s="714"/>
      <c r="T1941" s="714"/>
      <c r="U1941" s="714"/>
      <c r="V1941" s="714"/>
      <c r="W1941" s="714"/>
      <c r="X1941" s="714"/>
      <c r="Y1941" s="705"/>
      <c r="Z1941" s="705"/>
      <c r="AA1941" s="705"/>
      <c r="AB1941" s="714"/>
      <c r="AC1941" s="708"/>
      <c r="AD1941" s="707"/>
      <c r="AE1941" s="707"/>
      <c r="AF1941" s="705"/>
      <c r="AG1941" s="705"/>
      <c r="AH1941" s="714"/>
      <c r="AI1941" s="716"/>
      <c r="AJ1941" s="741"/>
      <c r="AK1941" s="743"/>
      <c r="AL1941" s="716"/>
      <c r="AM1941" s="741">
        <v>18</v>
      </c>
      <c r="AN1941" s="739">
        <v>45139</v>
      </c>
    </row>
    <row r="1942" spans="1:40" ht="73.8">
      <c r="A1942" s="719">
        <v>28</v>
      </c>
      <c r="B1942" s="720">
        <v>3126</v>
      </c>
      <c r="C1942" s="721" t="s">
        <v>4115</v>
      </c>
      <c r="D1942" s="721" t="s">
        <v>35</v>
      </c>
      <c r="E1942" s="722">
        <v>45076</v>
      </c>
      <c r="F1942" s="720" t="s">
        <v>56</v>
      </c>
      <c r="G1942" s="720">
        <v>1288</v>
      </c>
      <c r="H1942" s="385"/>
      <c r="I1942" s="439"/>
      <c r="J1942" s="386"/>
      <c r="K1942" s="721">
        <v>10466245181</v>
      </c>
      <c r="L1942" s="720" t="s">
        <v>4300</v>
      </c>
      <c r="M1942" s="626"/>
      <c r="N1942" s="721" t="s">
        <v>4301</v>
      </c>
      <c r="O1942" s="731" t="s">
        <v>59</v>
      </c>
      <c r="P1942" s="720">
        <v>1</v>
      </c>
      <c r="Q1942" s="720">
        <v>3600</v>
      </c>
      <c r="R1942" s="720">
        <f>P1942*Q1942</f>
        <v>3600</v>
      </c>
      <c r="S1942" s="720" t="s">
        <v>1916</v>
      </c>
      <c r="T1942" s="720"/>
      <c r="U1942" s="720"/>
      <c r="V1942" s="732">
        <f>IF($S1942=V$15,$R1942,"  ")</f>
        <v>3600</v>
      </c>
      <c r="W1942" s="720"/>
      <c r="X1942" s="720"/>
      <c r="Y1942" s="657"/>
      <c r="Z1942" s="657"/>
      <c r="AA1942" s="657"/>
      <c r="AB1942" s="720"/>
      <c r="AC1942" s="385"/>
      <c r="AD1942" s="670"/>
      <c r="AE1942" s="670"/>
      <c r="AF1942" s="657"/>
      <c r="AG1942" s="657"/>
      <c r="AH1942" s="720"/>
      <c r="AI1942" s="731"/>
      <c r="AJ1942" s="731">
        <f>R1942</f>
        <v>3600</v>
      </c>
      <c r="AK1942" s="744"/>
      <c r="AL1942" s="731">
        <f t="shared" ref="AL1942:AL1943" si="747">AJ1942</f>
        <v>3600</v>
      </c>
      <c r="AM1942" s="738">
        <v>18</v>
      </c>
      <c r="AN1942" s="739">
        <v>45139</v>
      </c>
    </row>
    <row r="1943" spans="1:40" ht="49.2">
      <c r="A1943" s="719">
        <v>29</v>
      </c>
      <c r="B1943" s="720">
        <v>4981</v>
      </c>
      <c r="C1943" s="721" t="s">
        <v>4115</v>
      </c>
      <c r="D1943" s="721" t="s">
        <v>35</v>
      </c>
      <c r="E1943" s="722">
        <v>45142</v>
      </c>
      <c r="F1943" s="724"/>
      <c r="G1943" s="725" t="s">
        <v>4307</v>
      </c>
      <c r="H1943" s="403"/>
      <c r="I1943" s="439"/>
      <c r="J1943" s="386"/>
      <c r="K1943" s="729" t="s">
        <v>3166</v>
      </c>
      <c r="L1943" s="720" t="s">
        <v>4306</v>
      </c>
      <c r="M1943" s="626"/>
      <c r="N1943" s="721" t="s">
        <v>4308</v>
      </c>
      <c r="O1943" s="731" t="s">
        <v>59</v>
      </c>
      <c r="P1943" s="720">
        <v>1</v>
      </c>
      <c r="Q1943" s="720">
        <v>6300</v>
      </c>
      <c r="R1943" s="720">
        <f>P1943*Q1943</f>
        <v>6300</v>
      </c>
      <c r="S1943" s="720" t="s">
        <v>1916</v>
      </c>
      <c r="T1943" s="720"/>
      <c r="U1943" s="720"/>
      <c r="V1943" s="732">
        <f>IF($S1943=V$15,$R1943,"  ")</f>
        <v>6300</v>
      </c>
      <c r="W1943" s="720"/>
      <c r="X1943" s="720"/>
      <c r="Y1943" s="657"/>
      <c r="Z1943" s="657"/>
      <c r="AA1943" s="657"/>
      <c r="AB1943" s="720"/>
      <c r="AC1943" s="385"/>
      <c r="AD1943" s="670"/>
      <c r="AE1943" s="670"/>
      <c r="AF1943" s="657"/>
      <c r="AG1943" s="657"/>
      <c r="AH1943" s="720"/>
      <c r="AI1943" s="731"/>
      <c r="AJ1943" s="731">
        <f>R1943</f>
        <v>6300</v>
      </c>
      <c r="AK1943" s="744"/>
      <c r="AL1943" s="731">
        <f t="shared" si="747"/>
        <v>6300</v>
      </c>
      <c r="AM1943" s="742" t="s">
        <v>4164</v>
      </c>
      <c r="AN1943" s="739">
        <v>45139</v>
      </c>
    </row>
    <row r="1944" spans="1:40" ht="49.2">
      <c r="A1944" s="711">
        <v>30</v>
      </c>
      <c r="B1944" s="712"/>
      <c r="C1944" s="713" t="s">
        <v>4114</v>
      </c>
      <c r="D1944" s="713"/>
      <c r="E1944" s="712"/>
      <c r="F1944" s="712"/>
      <c r="G1944" s="712"/>
      <c r="H1944" s="701"/>
      <c r="I1944" s="709"/>
      <c r="J1944" s="702"/>
      <c r="K1944" s="715"/>
      <c r="L1944" s="714"/>
      <c r="M1944" s="710"/>
      <c r="N1944" s="714"/>
      <c r="O1944" s="716"/>
      <c r="P1944" s="714"/>
      <c r="Q1944" s="714"/>
      <c r="R1944" s="733">
        <f>SUM(R1942:R1943)</f>
        <v>9900</v>
      </c>
      <c r="S1944" s="714"/>
      <c r="T1944" s="714"/>
      <c r="U1944" s="714"/>
      <c r="V1944" s="714"/>
      <c r="W1944" s="714"/>
      <c r="X1944" s="714"/>
      <c r="Y1944" s="705"/>
      <c r="Z1944" s="705"/>
      <c r="AA1944" s="705"/>
      <c r="AB1944" s="714"/>
      <c r="AC1944" s="708"/>
      <c r="AD1944" s="707"/>
      <c r="AE1944" s="707"/>
      <c r="AF1944" s="705"/>
      <c r="AG1944" s="705"/>
      <c r="AH1944" s="714"/>
      <c r="AI1944" s="716"/>
      <c r="AJ1944" s="741"/>
      <c r="AK1944" s="743"/>
      <c r="AL1944" s="716"/>
      <c r="AM1944" s="741">
        <v>18</v>
      </c>
      <c r="AN1944" s="739">
        <v>45139</v>
      </c>
    </row>
    <row r="1945" spans="1:40" ht="73.8">
      <c r="A1945" s="719">
        <v>31</v>
      </c>
      <c r="B1945" s="720">
        <v>5520</v>
      </c>
      <c r="C1945" s="726" t="s">
        <v>3942</v>
      </c>
      <c r="D1945" s="721" t="s">
        <v>3943</v>
      </c>
      <c r="E1945" s="722">
        <v>45167</v>
      </c>
      <c r="F1945" s="720" t="s">
        <v>1924</v>
      </c>
      <c r="G1945" s="720">
        <v>602</v>
      </c>
      <c r="H1945" s="403"/>
      <c r="I1945" s="386"/>
      <c r="J1945" s="398"/>
      <c r="K1945" s="721"/>
      <c r="L1945" s="721" t="s">
        <v>32</v>
      </c>
      <c r="M1945" s="216"/>
      <c r="N1945" s="721" t="s">
        <v>4290</v>
      </c>
      <c r="O1945" s="720" t="s">
        <v>59</v>
      </c>
      <c r="P1945" s="720">
        <v>1</v>
      </c>
      <c r="Q1945" s="720">
        <v>13625</v>
      </c>
      <c r="R1945" s="731">
        <v>13625</v>
      </c>
      <c r="S1945" s="720" t="s">
        <v>3558</v>
      </c>
      <c r="T1945" s="720"/>
      <c r="U1945" s="720"/>
      <c r="V1945" s="720"/>
      <c r="W1945" s="732">
        <f>IF($S1945=W$15,$R1945,"  ")</f>
        <v>13625</v>
      </c>
      <c r="X1945" s="720"/>
      <c r="Y1945" s="657"/>
      <c r="Z1945" s="657"/>
      <c r="AA1945" s="657"/>
      <c r="AB1945" s="720"/>
      <c r="AC1945" s="385"/>
      <c r="AD1945" s="657"/>
      <c r="AE1945" s="657"/>
      <c r="AF1945" s="657"/>
      <c r="AG1945" s="657"/>
      <c r="AH1945" s="720"/>
      <c r="AI1945" s="720"/>
      <c r="AJ1945" s="731">
        <f>R1945</f>
        <v>13625</v>
      </c>
      <c r="AK1945" s="720"/>
      <c r="AL1945" s="731">
        <f t="shared" ref="AL1945" si="748">AJ1945</f>
        <v>13625</v>
      </c>
      <c r="AM1945" s="738">
        <v>18</v>
      </c>
      <c r="AN1945" s="739">
        <v>45139</v>
      </c>
    </row>
    <row r="1946" spans="1:40" ht="73.8">
      <c r="A1946" s="711">
        <v>32</v>
      </c>
      <c r="B1946" s="712"/>
      <c r="C1946" s="713" t="s">
        <v>3657</v>
      </c>
      <c r="D1946" s="713"/>
      <c r="E1946" s="712"/>
      <c r="F1946" s="712"/>
      <c r="G1946" s="712"/>
      <c r="H1946" s="757"/>
      <c r="I1946" s="758"/>
      <c r="J1946" s="759"/>
      <c r="K1946" s="713"/>
      <c r="L1946" s="715"/>
      <c r="M1946" s="704"/>
      <c r="N1946" s="715"/>
      <c r="O1946" s="714"/>
      <c r="P1946" s="714"/>
      <c r="Q1946" s="714"/>
      <c r="R1946" s="716">
        <f>SUM(R1945)</f>
        <v>13625</v>
      </c>
      <c r="S1946" s="714"/>
      <c r="T1946" s="714"/>
      <c r="U1946" s="714"/>
      <c r="V1946" s="714"/>
      <c r="W1946" s="714"/>
      <c r="X1946" s="714"/>
      <c r="Y1946" s="705"/>
      <c r="Z1946" s="705"/>
      <c r="AA1946" s="705"/>
      <c r="AB1946" s="714"/>
      <c r="AC1946" s="708"/>
      <c r="AD1946" s="705"/>
      <c r="AE1946" s="705"/>
      <c r="AF1946" s="705"/>
      <c r="AG1946" s="705"/>
      <c r="AH1946" s="714"/>
      <c r="AI1946" s="714"/>
      <c r="AJ1946" s="714"/>
      <c r="AK1946" s="714"/>
      <c r="AL1946" s="714"/>
      <c r="AM1946" s="741">
        <v>18</v>
      </c>
      <c r="AN1946" s="745">
        <v>45139</v>
      </c>
    </row>
    <row r="1947" spans="1:40" ht="49.2">
      <c r="A1947" s="719">
        <v>33</v>
      </c>
      <c r="B1947" s="727">
        <v>1926</v>
      </c>
      <c r="C1947" s="720" t="s">
        <v>2896</v>
      </c>
      <c r="D1947" s="722" t="s">
        <v>35</v>
      </c>
      <c r="E1947" s="722">
        <v>45036</v>
      </c>
      <c r="F1947" s="720" t="s">
        <v>56</v>
      </c>
      <c r="G1947" s="720">
        <v>928</v>
      </c>
      <c r="H1947" s="417"/>
      <c r="I1947" s="386"/>
      <c r="J1947" s="405"/>
      <c r="K1947" s="720">
        <v>20490122762</v>
      </c>
      <c r="L1947" s="730" t="s">
        <v>3660</v>
      </c>
      <c r="M1947" s="216"/>
      <c r="N1947" s="721" t="s">
        <v>4293</v>
      </c>
      <c r="O1947" s="720" t="s">
        <v>59</v>
      </c>
      <c r="P1947" s="720">
        <v>1</v>
      </c>
      <c r="Q1947" s="720">
        <v>1000</v>
      </c>
      <c r="R1947" s="731">
        <f>P1947*Q1947</f>
        <v>1000</v>
      </c>
      <c r="S1947" s="720" t="s">
        <v>1916</v>
      </c>
      <c r="T1947" s="720"/>
      <c r="U1947" s="720"/>
      <c r="V1947" s="732">
        <f>IF($S1947=V$15,$R1947,"  ")</f>
        <v>1000</v>
      </c>
      <c r="W1947" s="732"/>
      <c r="X1947" s="732"/>
      <c r="Y1947" s="670"/>
      <c r="Z1947" s="657"/>
      <c r="AA1947" s="657"/>
      <c r="AB1947" s="720"/>
      <c r="AC1947" s="385"/>
      <c r="AD1947" s="657"/>
      <c r="AE1947" s="657"/>
      <c r="AF1947" s="657"/>
      <c r="AG1947" s="657"/>
      <c r="AH1947" s="732" t="str">
        <f t="shared" ref="AH1947:AH1953" si="749">IF($S1947=AH$15,$R1947,"  ")</f>
        <v xml:space="preserve">  </v>
      </c>
      <c r="AI1947" s="720"/>
      <c r="AJ1947" s="731">
        <f>V1947</f>
        <v>1000</v>
      </c>
      <c r="AK1947" s="720"/>
      <c r="AL1947" s="731">
        <f t="shared" ref="AL1947:AL1954" si="750">R1947</f>
        <v>1000</v>
      </c>
      <c r="AM1947" s="738">
        <v>18</v>
      </c>
      <c r="AN1947" s="739">
        <v>45139</v>
      </c>
    </row>
    <row r="1948" spans="1:40" ht="24.6">
      <c r="A1948" s="727">
        <v>34</v>
      </c>
      <c r="B1948" s="727">
        <v>3236</v>
      </c>
      <c r="C1948" s="720" t="s">
        <v>2896</v>
      </c>
      <c r="D1948" s="722" t="s">
        <v>35</v>
      </c>
      <c r="E1948" s="722">
        <v>45082</v>
      </c>
      <c r="F1948" s="720" t="s">
        <v>56</v>
      </c>
      <c r="G1948" s="720">
        <v>1412</v>
      </c>
      <c r="H1948" s="417"/>
      <c r="I1948" s="385"/>
      <c r="J1948" s="406"/>
      <c r="K1948" s="721">
        <v>10105876314</v>
      </c>
      <c r="L1948" s="721" t="s">
        <v>4249</v>
      </c>
      <c r="M1948" s="385"/>
      <c r="N1948" s="720" t="s">
        <v>4250</v>
      </c>
      <c r="O1948" s="731" t="s">
        <v>59</v>
      </c>
      <c r="P1948" s="720">
        <v>1</v>
      </c>
      <c r="Q1948" s="720">
        <v>5000</v>
      </c>
      <c r="R1948" s="731">
        <f t="shared" ref="R1948" si="751">P1948*Q1948</f>
        <v>5000</v>
      </c>
      <c r="S1948" s="720" t="s">
        <v>1916</v>
      </c>
      <c r="T1948" s="732"/>
      <c r="U1948" s="732"/>
      <c r="V1948" s="732">
        <f t="shared" ref="V1948:V1954" si="752">IF($S1948=V$15,$R1948,"  ")</f>
        <v>5000</v>
      </c>
      <c r="W1948" s="720"/>
      <c r="X1948" s="720"/>
      <c r="Y1948" s="657"/>
      <c r="Z1948" s="657"/>
      <c r="AA1948" s="670"/>
      <c r="AB1948" s="720"/>
      <c r="AC1948" s="420"/>
      <c r="AD1948" s="657"/>
      <c r="AE1948" s="657"/>
      <c r="AF1948" s="669"/>
      <c r="AG1948" s="674"/>
      <c r="AH1948" s="744"/>
      <c r="AI1948" s="720"/>
      <c r="AJ1948" s="731">
        <f t="shared" ref="AJ1948:AJ1954" si="753">V1948</f>
        <v>5000</v>
      </c>
      <c r="AK1948" s="720"/>
      <c r="AL1948" s="731">
        <f t="shared" si="750"/>
        <v>5000</v>
      </c>
      <c r="AM1948" s="742" t="s">
        <v>4164</v>
      </c>
      <c r="AN1948" s="739">
        <v>45139</v>
      </c>
    </row>
    <row r="1949" spans="1:40" ht="49.2">
      <c r="A1949" s="727">
        <v>35</v>
      </c>
      <c r="B1949" s="727">
        <v>4940</v>
      </c>
      <c r="C1949" s="720" t="s">
        <v>2896</v>
      </c>
      <c r="D1949" s="722" t="s">
        <v>35</v>
      </c>
      <c r="E1949" s="722">
        <v>45142</v>
      </c>
      <c r="F1949" s="720"/>
      <c r="G1949" s="720">
        <v>2068</v>
      </c>
      <c r="H1949" s="417"/>
      <c r="I1949" s="385"/>
      <c r="J1949" s="406"/>
      <c r="K1949" s="721">
        <v>20116544289</v>
      </c>
      <c r="L1949" s="721" t="s">
        <v>4291</v>
      </c>
      <c r="M1949" s="626"/>
      <c r="N1949" s="721" t="s">
        <v>4292</v>
      </c>
      <c r="O1949" s="731" t="s">
        <v>59</v>
      </c>
      <c r="P1949" s="720">
        <v>1</v>
      </c>
      <c r="Q1949" s="720">
        <v>1316.3</v>
      </c>
      <c r="R1949" s="731">
        <f>P1949*Q1949</f>
        <v>1316.3</v>
      </c>
      <c r="S1949" s="720" t="s">
        <v>1916</v>
      </c>
      <c r="T1949" s="732"/>
      <c r="U1949" s="732"/>
      <c r="V1949" s="732">
        <f t="shared" si="752"/>
        <v>1316.3</v>
      </c>
      <c r="W1949" s="720"/>
      <c r="X1949" s="720"/>
      <c r="Y1949" s="657"/>
      <c r="Z1949" s="657"/>
      <c r="AA1949" s="670"/>
      <c r="AB1949" s="720"/>
      <c r="AC1949" s="420"/>
      <c r="AD1949" s="657"/>
      <c r="AE1949" s="657"/>
      <c r="AF1949" s="669"/>
      <c r="AG1949" s="674"/>
      <c r="AH1949" s="744"/>
      <c r="AI1949" s="720"/>
      <c r="AJ1949" s="731">
        <f t="shared" si="753"/>
        <v>1316.3</v>
      </c>
      <c r="AK1949" s="720"/>
      <c r="AL1949" s="731">
        <f t="shared" si="750"/>
        <v>1316.3</v>
      </c>
      <c r="AM1949" s="738">
        <v>18</v>
      </c>
      <c r="AN1949" s="739">
        <v>45139</v>
      </c>
    </row>
    <row r="1950" spans="1:40" ht="49.2">
      <c r="A1950" s="727">
        <v>36</v>
      </c>
      <c r="B1950" s="727">
        <v>5146</v>
      </c>
      <c r="C1950" s="720" t="s">
        <v>2896</v>
      </c>
      <c r="D1950" s="722" t="s">
        <v>35</v>
      </c>
      <c r="E1950" s="722">
        <v>45148</v>
      </c>
      <c r="F1950" s="720"/>
      <c r="G1950" s="720">
        <v>2158</v>
      </c>
      <c r="H1950" s="417"/>
      <c r="I1950" s="385"/>
      <c r="J1950" s="406"/>
      <c r="K1950" s="721">
        <v>10310105789</v>
      </c>
      <c r="L1950" s="721" t="s">
        <v>4294</v>
      </c>
      <c r="M1950" s="626"/>
      <c r="N1950" s="721" t="s">
        <v>4295</v>
      </c>
      <c r="O1950" s="731" t="s">
        <v>59</v>
      </c>
      <c r="P1950" s="720">
        <v>1</v>
      </c>
      <c r="Q1950" s="720">
        <v>1425</v>
      </c>
      <c r="R1950" s="731">
        <f t="shared" ref="R1950:R1954" si="754">P1950*Q1950</f>
        <v>1425</v>
      </c>
      <c r="S1950" s="720" t="s">
        <v>1916</v>
      </c>
      <c r="T1950" s="732"/>
      <c r="U1950" s="732"/>
      <c r="V1950" s="732">
        <f t="shared" si="752"/>
        <v>1425</v>
      </c>
      <c r="W1950" s="720"/>
      <c r="X1950" s="720"/>
      <c r="Y1950" s="657"/>
      <c r="Z1950" s="657"/>
      <c r="AA1950" s="670"/>
      <c r="AB1950" s="720"/>
      <c r="AC1950" s="420"/>
      <c r="AD1950" s="657"/>
      <c r="AE1950" s="657"/>
      <c r="AF1950" s="669"/>
      <c r="AG1950" s="674"/>
      <c r="AH1950" s="744"/>
      <c r="AI1950" s="720"/>
      <c r="AJ1950" s="731">
        <f t="shared" si="753"/>
        <v>1425</v>
      </c>
      <c r="AK1950" s="720"/>
      <c r="AL1950" s="731">
        <f t="shared" si="750"/>
        <v>1425</v>
      </c>
      <c r="AM1950" s="738">
        <v>18</v>
      </c>
      <c r="AN1950" s="739">
        <v>45139</v>
      </c>
    </row>
    <row r="1951" spans="1:40" ht="24.6">
      <c r="A1951" s="727">
        <v>37</v>
      </c>
      <c r="B1951" s="727">
        <v>4879</v>
      </c>
      <c r="C1951" s="720" t="s">
        <v>2896</v>
      </c>
      <c r="D1951" s="722" t="s">
        <v>35</v>
      </c>
      <c r="E1951" s="722">
        <v>45141</v>
      </c>
      <c r="F1951" s="720"/>
      <c r="G1951" s="720">
        <v>4879</v>
      </c>
      <c r="H1951" s="417"/>
      <c r="I1951" s="385"/>
      <c r="J1951" s="406"/>
      <c r="K1951" s="721">
        <v>20116544289</v>
      </c>
      <c r="L1951" s="721" t="s">
        <v>4291</v>
      </c>
      <c r="M1951" s="626"/>
      <c r="N1951" s="720" t="s">
        <v>4299</v>
      </c>
      <c r="O1951" s="731" t="s">
        <v>59</v>
      </c>
      <c r="P1951" s="720">
        <v>1</v>
      </c>
      <c r="Q1951" s="720">
        <v>964</v>
      </c>
      <c r="R1951" s="731">
        <f t="shared" si="754"/>
        <v>964</v>
      </c>
      <c r="S1951" s="720" t="s">
        <v>1916</v>
      </c>
      <c r="T1951" s="732"/>
      <c r="U1951" s="732"/>
      <c r="V1951" s="732">
        <f t="shared" si="752"/>
        <v>964</v>
      </c>
      <c r="W1951" s="720"/>
      <c r="X1951" s="720"/>
      <c r="Y1951" s="657"/>
      <c r="Z1951" s="657"/>
      <c r="AA1951" s="670"/>
      <c r="AB1951" s="720"/>
      <c r="AC1951" s="420"/>
      <c r="AD1951" s="657"/>
      <c r="AE1951" s="657"/>
      <c r="AF1951" s="669"/>
      <c r="AG1951" s="674"/>
      <c r="AH1951" s="744"/>
      <c r="AI1951" s="720"/>
      <c r="AJ1951" s="731">
        <f t="shared" si="753"/>
        <v>964</v>
      </c>
      <c r="AK1951" s="720"/>
      <c r="AL1951" s="731">
        <f t="shared" si="750"/>
        <v>964</v>
      </c>
      <c r="AM1951" s="738">
        <v>18</v>
      </c>
      <c r="AN1951" s="739">
        <v>45139</v>
      </c>
    </row>
    <row r="1952" spans="1:40" ht="49.2">
      <c r="A1952" s="727">
        <v>38</v>
      </c>
      <c r="B1952" s="727">
        <v>5096</v>
      </c>
      <c r="C1952" s="720" t="s">
        <v>2896</v>
      </c>
      <c r="D1952" s="722" t="s">
        <v>35</v>
      </c>
      <c r="E1952" s="722">
        <v>45144</v>
      </c>
      <c r="F1952" s="720"/>
      <c r="G1952" s="720">
        <v>2094</v>
      </c>
      <c r="H1952" s="417"/>
      <c r="I1952" s="385"/>
      <c r="J1952" s="406"/>
      <c r="K1952" s="721">
        <v>20115425651</v>
      </c>
      <c r="L1952" s="721" t="s">
        <v>2290</v>
      </c>
      <c r="M1952" s="626"/>
      <c r="N1952" s="721" t="s">
        <v>4298</v>
      </c>
      <c r="O1952" s="731" t="s">
        <v>59</v>
      </c>
      <c r="P1952" s="720">
        <v>1</v>
      </c>
      <c r="Q1952" s="720">
        <v>861</v>
      </c>
      <c r="R1952" s="731">
        <f t="shared" si="754"/>
        <v>861</v>
      </c>
      <c r="S1952" s="720" t="s">
        <v>1916</v>
      </c>
      <c r="T1952" s="732"/>
      <c r="U1952" s="732"/>
      <c r="V1952" s="732">
        <f t="shared" si="752"/>
        <v>861</v>
      </c>
      <c r="W1952" s="720"/>
      <c r="X1952" s="720"/>
      <c r="Y1952" s="657"/>
      <c r="Z1952" s="657"/>
      <c r="AA1952" s="670"/>
      <c r="AB1952" s="720"/>
      <c r="AC1952" s="420"/>
      <c r="AD1952" s="657"/>
      <c r="AE1952" s="657"/>
      <c r="AF1952" s="669"/>
      <c r="AG1952" s="674"/>
      <c r="AH1952" s="744"/>
      <c r="AI1952" s="720"/>
      <c r="AJ1952" s="731">
        <f t="shared" si="753"/>
        <v>861</v>
      </c>
      <c r="AK1952" s="720"/>
      <c r="AL1952" s="731">
        <f t="shared" si="750"/>
        <v>861</v>
      </c>
      <c r="AM1952" s="738">
        <v>18</v>
      </c>
      <c r="AN1952" s="739">
        <v>45139</v>
      </c>
    </row>
    <row r="1953" spans="1:40" ht="24.6">
      <c r="A1953" s="719">
        <v>39</v>
      </c>
      <c r="B1953" s="727">
        <v>4411</v>
      </c>
      <c r="C1953" s="720" t="s">
        <v>2896</v>
      </c>
      <c r="D1953" s="722" t="s">
        <v>35</v>
      </c>
      <c r="E1953" s="722">
        <v>45124</v>
      </c>
      <c r="F1953" s="720" t="s">
        <v>56</v>
      </c>
      <c r="G1953" s="720">
        <v>1862</v>
      </c>
      <c r="H1953" s="417"/>
      <c r="I1953" s="386"/>
      <c r="J1953" s="405"/>
      <c r="K1953" s="720">
        <v>20418896915</v>
      </c>
      <c r="L1953" s="730" t="s">
        <v>4048</v>
      </c>
      <c r="M1953" s="216"/>
      <c r="N1953" s="730" t="s">
        <v>3663</v>
      </c>
      <c r="O1953" s="720" t="s">
        <v>59</v>
      </c>
      <c r="P1953" s="720">
        <v>1</v>
      </c>
      <c r="Q1953" s="720">
        <v>616.86</v>
      </c>
      <c r="R1953" s="731">
        <f t="shared" si="754"/>
        <v>616.86</v>
      </c>
      <c r="S1953" s="720" t="s">
        <v>1916</v>
      </c>
      <c r="T1953" s="720"/>
      <c r="U1953" s="720"/>
      <c r="V1953" s="732">
        <f t="shared" si="752"/>
        <v>616.86</v>
      </c>
      <c r="W1953" s="732"/>
      <c r="X1953" s="732"/>
      <c r="Y1953" s="670"/>
      <c r="Z1953" s="657"/>
      <c r="AA1953" s="657"/>
      <c r="AB1953" s="720"/>
      <c r="AC1953" s="385"/>
      <c r="AD1953" s="657"/>
      <c r="AE1953" s="657"/>
      <c r="AF1953" s="657"/>
      <c r="AG1953" s="657"/>
      <c r="AH1953" s="732" t="str">
        <f t="shared" si="749"/>
        <v xml:space="preserve">  </v>
      </c>
      <c r="AI1953" s="720"/>
      <c r="AJ1953" s="731">
        <f t="shared" si="753"/>
        <v>616.86</v>
      </c>
      <c r="AK1953" s="720"/>
      <c r="AL1953" s="731">
        <f t="shared" si="750"/>
        <v>616.86</v>
      </c>
      <c r="AM1953" s="738">
        <v>18</v>
      </c>
      <c r="AN1953" s="739">
        <v>45139</v>
      </c>
    </row>
    <row r="1954" spans="1:40" ht="24.6">
      <c r="A1954" s="719">
        <v>40</v>
      </c>
      <c r="B1954" s="727">
        <v>5123</v>
      </c>
      <c r="C1954" s="720" t="s">
        <v>2896</v>
      </c>
      <c r="D1954" s="722" t="s">
        <v>35</v>
      </c>
      <c r="E1954" s="722">
        <v>45149</v>
      </c>
      <c r="F1954" s="720" t="s">
        <v>56</v>
      </c>
      <c r="G1954" s="720">
        <v>2177</v>
      </c>
      <c r="H1954" s="417"/>
      <c r="I1954" s="386"/>
      <c r="J1954" s="405"/>
      <c r="K1954" s="720">
        <v>10310032731</v>
      </c>
      <c r="L1954" s="730" t="s">
        <v>4297</v>
      </c>
      <c r="M1954" s="216"/>
      <c r="N1954" s="730" t="s">
        <v>4296</v>
      </c>
      <c r="O1954" s="720" t="s">
        <v>59</v>
      </c>
      <c r="P1954" s="720">
        <v>1</v>
      </c>
      <c r="Q1954" s="720">
        <v>5346</v>
      </c>
      <c r="R1954" s="731">
        <f t="shared" si="754"/>
        <v>5346</v>
      </c>
      <c r="S1954" s="720" t="s">
        <v>1916</v>
      </c>
      <c r="T1954" s="720"/>
      <c r="U1954" s="720"/>
      <c r="V1954" s="732">
        <f t="shared" si="752"/>
        <v>5346</v>
      </c>
      <c r="W1954" s="732"/>
      <c r="X1954" s="732"/>
      <c r="Y1954" s="670"/>
      <c r="Z1954" s="657"/>
      <c r="AA1954" s="657"/>
      <c r="AB1954" s="720"/>
      <c r="AC1954" s="385"/>
      <c r="AD1954" s="657"/>
      <c r="AE1954" s="657"/>
      <c r="AF1954" s="657"/>
      <c r="AG1954" s="657"/>
      <c r="AH1954" s="732"/>
      <c r="AI1954" s="720"/>
      <c r="AJ1954" s="731">
        <f t="shared" si="753"/>
        <v>5346</v>
      </c>
      <c r="AK1954" s="720"/>
      <c r="AL1954" s="731">
        <f t="shared" si="750"/>
        <v>5346</v>
      </c>
      <c r="AM1954" s="742" t="s">
        <v>4164</v>
      </c>
      <c r="AN1954" s="739">
        <v>45139</v>
      </c>
    </row>
    <row r="1955" spans="1:40" ht="49.2">
      <c r="A1955" s="711">
        <v>41</v>
      </c>
      <c r="B1955" s="712"/>
      <c r="C1955" s="713" t="s">
        <v>2311</v>
      </c>
      <c r="D1955" s="713"/>
      <c r="E1955" s="712"/>
      <c r="F1955" s="712"/>
      <c r="G1955" s="753"/>
      <c r="H1955" s="754"/>
      <c r="I1955" s="755"/>
      <c r="J1955" s="756"/>
      <c r="K1955" s="713"/>
      <c r="L1955" s="715"/>
      <c r="M1955" s="704"/>
      <c r="N1955" s="715"/>
      <c r="O1955" s="714"/>
      <c r="P1955" s="714"/>
      <c r="Q1955" s="714"/>
      <c r="R1955" s="716">
        <f>SUM(R1947:R1954)</f>
        <v>16529.16</v>
      </c>
      <c r="S1955" s="716">
        <f>SUM(S1915:S1953)</f>
        <v>0</v>
      </c>
      <c r="T1955" s="714"/>
      <c r="U1955" s="714"/>
      <c r="V1955" s="714"/>
      <c r="W1955" s="714"/>
      <c r="X1955" s="714"/>
      <c r="Y1955" s="714"/>
      <c r="Z1955" s="716">
        <f>SUM(Z1915:Z1953)</f>
        <v>0</v>
      </c>
      <c r="AA1955" s="706"/>
      <c r="AB1955" s="716"/>
      <c r="AC1955" s="717">
        <f>SUM(AC1915:AC1953)</f>
        <v>0</v>
      </c>
      <c r="AD1955" s="706">
        <f>SUM(AD1915:AD1953)</f>
        <v>0</v>
      </c>
      <c r="AE1955" s="706"/>
      <c r="AF1955" s="706">
        <f>SUM(AF1915:AF1953)</f>
        <v>0</v>
      </c>
      <c r="AG1955" s="706">
        <f>SUM(AG1915:AG1953)</f>
        <v>0</v>
      </c>
      <c r="AH1955" s="716"/>
      <c r="AI1955" s="716"/>
      <c r="AJ1955" s="716"/>
      <c r="AK1955" s="714"/>
      <c r="AL1955" s="716"/>
      <c r="AM1955" s="716"/>
      <c r="AN1955" s="739">
        <v>45139</v>
      </c>
    </row>
    <row r="1956" spans="1:40" ht="83.25" customHeight="1">
      <c r="A1956" s="760">
        <v>42</v>
      </c>
      <c r="B1956" s="761"/>
      <c r="C1956" s="761"/>
      <c r="D1956" s="762"/>
      <c r="E1956" s="761"/>
      <c r="F1956" s="761"/>
      <c r="G1956" s="763"/>
      <c r="H1956" s="764"/>
      <c r="I1956" s="764"/>
      <c r="J1956" s="765"/>
      <c r="K1956" s="761"/>
      <c r="L1956" s="762"/>
      <c r="M1956" s="704"/>
      <c r="N1956" s="766" t="s">
        <v>3668</v>
      </c>
      <c r="O1956" s="767"/>
      <c r="P1956" s="767"/>
      <c r="Q1956" s="767"/>
      <c r="R1956" s="768">
        <f>R1955+R1946+R1944+R1939+R1937+R1933+R1941</f>
        <v>579877.65789400006</v>
      </c>
      <c r="S1956" s="767"/>
      <c r="T1956" s="769">
        <f>SUM(T1915:T1953)</f>
        <v>0</v>
      </c>
      <c r="U1956" s="769">
        <f>SUM(U1915:U1954)</f>
        <v>116797.497894</v>
      </c>
      <c r="V1956" s="769">
        <f>SUM(V1915:V1954)</f>
        <v>266329.15999999997</v>
      </c>
      <c r="W1956" s="769">
        <f>SUM(W1915:W1953)</f>
        <v>13625</v>
      </c>
      <c r="X1956" s="769">
        <f>SUM(X1915:X1953)</f>
        <v>0</v>
      </c>
      <c r="Y1956" s="770"/>
      <c r="Z1956" s="770">
        <f t="shared" ref="Z1956:AH1956" si="755">SUM(Z1915:Z1953)</f>
        <v>0</v>
      </c>
      <c r="AA1956" s="771">
        <f t="shared" si="755"/>
        <v>0</v>
      </c>
      <c r="AB1956" s="769">
        <f t="shared" si="755"/>
        <v>8626</v>
      </c>
      <c r="AC1956" s="771">
        <f t="shared" si="755"/>
        <v>0</v>
      </c>
      <c r="AD1956" s="771">
        <f t="shared" si="755"/>
        <v>0</v>
      </c>
      <c r="AE1956" s="771"/>
      <c r="AF1956" s="771">
        <f t="shared" si="755"/>
        <v>0</v>
      </c>
      <c r="AG1956" s="771">
        <f t="shared" si="755"/>
        <v>0</v>
      </c>
      <c r="AH1956" s="769">
        <f t="shared" si="755"/>
        <v>174500</v>
      </c>
      <c r="AI1956" s="769">
        <f>SUM(AI1915:AI1954)</f>
        <v>538905.99789400003</v>
      </c>
      <c r="AJ1956" s="769">
        <f>SUM(AJ1915:AJ1954)</f>
        <v>40971.660000000003</v>
      </c>
      <c r="AK1956" s="767"/>
      <c r="AL1956" s="769">
        <f>SUM(AL1915:AL1955)</f>
        <v>579877.65789400006</v>
      </c>
      <c r="AM1956" s="769"/>
      <c r="AN1956" s="739">
        <v>45139</v>
      </c>
    </row>
    <row r="1957" spans="1:40" ht="50.1" customHeight="1">
      <c r="A1957" s="719">
        <v>1</v>
      </c>
      <c r="B1957" s="720">
        <v>5774</v>
      </c>
      <c r="C1957" s="657" t="s">
        <v>0</v>
      </c>
      <c r="D1957" s="721" t="s">
        <v>2909</v>
      </c>
      <c r="E1957" s="722">
        <v>45169</v>
      </c>
      <c r="F1957" s="720" t="s">
        <v>1924</v>
      </c>
      <c r="G1957" s="720">
        <v>624</v>
      </c>
      <c r="H1957" s="388">
        <v>108498</v>
      </c>
      <c r="I1957" s="389">
        <v>45161</v>
      </c>
      <c r="J1957" s="398">
        <v>8643</v>
      </c>
      <c r="K1957" s="728"/>
      <c r="L1957" s="721" t="s">
        <v>93</v>
      </c>
      <c r="M1957" s="216"/>
      <c r="N1957" s="721" t="s">
        <v>4379</v>
      </c>
      <c r="O1957" s="720" t="s">
        <v>2894</v>
      </c>
      <c r="P1957" s="720">
        <v>1</v>
      </c>
      <c r="Q1957" s="720">
        <v>256766.19</v>
      </c>
      <c r="R1957" s="731">
        <f>P1957*Q1957</f>
        <v>256766.19</v>
      </c>
      <c r="S1957" s="720" t="s">
        <v>1914</v>
      </c>
      <c r="T1957" s="732">
        <f>IF($S1957=T$15,$R1957,"  ")</f>
        <v>256766.19</v>
      </c>
      <c r="U1957" s="732"/>
      <c r="V1957" s="732"/>
      <c r="W1957" s="732"/>
      <c r="X1957" s="732"/>
      <c r="Y1957" s="670"/>
      <c r="Z1957" s="657"/>
      <c r="AA1957" s="657"/>
      <c r="AB1957" s="720"/>
      <c r="AC1957" s="385"/>
      <c r="AD1957" s="657"/>
      <c r="AE1957" s="657"/>
      <c r="AF1957" s="657"/>
      <c r="AG1957" s="657"/>
      <c r="AH1957" s="732"/>
      <c r="AI1957" s="731">
        <f>T1957</f>
        <v>256766.19</v>
      </c>
      <c r="AJ1957" s="731"/>
      <c r="AK1957" s="720"/>
      <c r="AL1957" s="731">
        <f>T1957</f>
        <v>256766.19</v>
      </c>
      <c r="AM1957" s="738"/>
      <c r="AN1957" s="739">
        <v>45170</v>
      </c>
    </row>
    <row r="1958" spans="1:40" ht="50.1" customHeight="1">
      <c r="A1958" s="775">
        <v>2</v>
      </c>
      <c r="B1958" s="776"/>
      <c r="C1958" s="777" t="s">
        <v>3561</v>
      </c>
      <c r="D1958" s="777"/>
      <c r="E1958" s="776"/>
      <c r="F1958" s="776"/>
      <c r="G1958" s="776"/>
      <c r="H1958" s="778"/>
      <c r="I1958" s="778"/>
      <c r="J1958" s="779"/>
      <c r="K1958" s="777"/>
      <c r="L1958" s="780"/>
      <c r="M1958" s="781"/>
      <c r="N1958" s="780"/>
      <c r="O1958" s="782"/>
      <c r="P1958" s="782"/>
      <c r="Q1958" s="782"/>
      <c r="R1958" s="819">
        <f>SUM(R1957)</f>
        <v>256766.19</v>
      </c>
      <c r="S1958" s="782"/>
      <c r="T1958" s="782"/>
      <c r="U1958" s="782"/>
      <c r="V1958" s="782"/>
      <c r="W1958" s="782"/>
      <c r="X1958" s="782"/>
      <c r="Y1958" s="782"/>
      <c r="Z1958" s="782"/>
      <c r="AA1958" s="782"/>
      <c r="AB1958" s="782"/>
      <c r="AC1958" s="784"/>
      <c r="AD1958" s="782"/>
      <c r="AE1958" s="782"/>
      <c r="AF1958" s="782"/>
      <c r="AG1958" s="782"/>
      <c r="AH1958" s="782"/>
      <c r="AI1958" s="782"/>
      <c r="AJ1958" s="782"/>
      <c r="AK1958" s="782"/>
      <c r="AL1958" s="783"/>
      <c r="AM1958" s="785"/>
      <c r="AN1958" s="739">
        <v>45170</v>
      </c>
    </row>
    <row r="1959" spans="1:40" ht="50.1" customHeight="1">
      <c r="A1959" s="719">
        <v>3</v>
      </c>
      <c r="B1959" s="720">
        <v>5246</v>
      </c>
      <c r="C1959" s="720" t="s">
        <v>1</v>
      </c>
      <c r="D1959" s="721" t="s">
        <v>2909</v>
      </c>
      <c r="E1959" s="722">
        <v>45152</v>
      </c>
      <c r="F1959" s="720" t="s">
        <v>38</v>
      </c>
      <c r="G1959" s="720">
        <v>1502</v>
      </c>
      <c r="H1959" s="388"/>
      <c r="I1959" s="389"/>
      <c r="J1959" s="398"/>
      <c r="K1959" s="728">
        <v>20601006562</v>
      </c>
      <c r="L1959" s="721" t="s">
        <v>4343</v>
      </c>
      <c r="M1959" s="216"/>
      <c r="N1959" s="721" t="s">
        <v>4344</v>
      </c>
      <c r="O1959" s="720" t="s">
        <v>68</v>
      </c>
      <c r="P1959" s="720">
        <v>500</v>
      </c>
      <c r="Q1959" s="720">
        <v>28.89</v>
      </c>
      <c r="R1959" s="731">
        <f>P1959*Q1959</f>
        <v>14445</v>
      </c>
      <c r="S1959" s="720" t="s">
        <v>1915</v>
      </c>
      <c r="T1959" s="720"/>
      <c r="U1959" s="732">
        <f t="shared" ref="U1959:V2011" si="756">IF($S1959=U$15,$R1959,"  ")</f>
        <v>14445</v>
      </c>
      <c r="V1959" s="732" t="str">
        <f t="shared" si="756"/>
        <v xml:space="preserve">  </v>
      </c>
      <c r="W1959" s="732"/>
      <c r="X1959" s="732"/>
      <c r="Y1959" s="670"/>
      <c r="Z1959" s="657"/>
      <c r="AA1959" s="657"/>
      <c r="AB1959" s="720"/>
      <c r="AC1959" s="385"/>
      <c r="AD1959" s="657"/>
      <c r="AE1959" s="657"/>
      <c r="AF1959" s="657"/>
      <c r="AG1959" s="657"/>
      <c r="AH1959" s="732" t="str">
        <f t="shared" ref="AH1959:AH2034" si="757">IF($S1959=AH$15,$R1959,"  ")</f>
        <v xml:space="preserve">  </v>
      </c>
      <c r="AI1959" s="731">
        <f t="shared" ref="AI1959:AI2022" si="758">R1959</f>
        <v>14445</v>
      </c>
      <c r="AJ1959" s="731"/>
      <c r="AK1959" s="720">
        <v>1555</v>
      </c>
      <c r="AL1959" s="731">
        <f>AI1959</f>
        <v>14445</v>
      </c>
      <c r="AM1959" s="738">
        <v>18</v>
      </c>
      <c r="AN1959" s="739">
        <v>45170</v>
      </c>
    </row>
    <row r="1960" spans="1:40" ht="50.1" customHeight="1">
      <c r="A1960" s="719">
        <v>4</v>
      </c>
      <c r="B1960" s="720">
        <v>5660</v>
      </c>
      <c r="C1960" s="720" t="s">
        <v>1</v>
      </c>
      <c r="D1960" s="721" t="s">
        <v>2909</v>
      </c>
      <c r="E1960" s="722">
        <v>45163</v>
      </c>
      <c r="F1960" s="720" t="s">
        <v>38</v>
      </c>
      <c r="G1960" s="720">
        <v>1598</v>
      </c>
      <c r="H1960" s="388"/>
      <c r="I1960" s="389"/>
      <c r="J1960" s="398"/>
      <c r="K1960" s="728" t="s">
        <v>4380</v>
      </c>
      <c r="L1960" s="721" t="s">
        <v>4352</v>
      </c>
      <c r="M1960" s="216"/>
      <c r="N1960" s="721" t="s">
        <v>4353</v>
      </c>
      <c r="O1960" s="720" t="s">
        <v>86</v>
      </c>
      <c r="P1960" s="720">
        <v>75</v>
      </c>
      <c r="Q1960" s="720">
        <v>43</v>
      </c>
      <c r="R1960" s="731">
        <f>P1960*Q1960</f>
        <v>3225</v>
      </c>
      <c r="S1960" s="720" t="s">
        <v>1915</v>
      </c>
      <c r="T1960" s="720"/>
      <c r="U1960" s="732">
        <f>IF($S1960=U$15,$R1960,"  ")</f>
        <v>3225</v>
      </c>
      <c r="V1960" s="732" t="str">
        <f t="shared" si="756"/>
        <v xml:space="preserve">  </v>
      </c>
      <c r="W1960" s="732"/>
      <c r="X1960" s="732"/>
      <c r="Y1960" s="670"/>
      <c r="Z1960" s="657"/>
      <c r="AA1960" s="657"/>
      <c r="AB1960" s="720"/>
      <c r="AC1960" s="385"/>
      <c r="AD1960" s="657"/>
      <c r="AE1960" s="657"/>
      <c r="AF1960" s="657"/>
      <c r="AG1960" s="657"/>
      <c r="AH1960" s="732" t="str">
        <f t="shared" si="757"/>
        <v xml:space="preserve">  </v>
      </c>
      <c r="AI1960" s="731">
        <f t="shared" si="758"/>
        <v>3225</v>
      </c>
      <c r="AJ1960" s="731"/>
      <c r="AK1960" s="720">
        <v>1683</v>
      </c>
      <c r="AL1960" s="731">
        <f t="shared" ref="AL1960:AL2023" si="759">AI1960</f>
        <v>3225</v>
      </c>
      <c r="AM1960" s="738">
        <v>18</v>
      </c>
      <c r="AN1960" s="739">
        <v>45170</v>
      </c>
    </row>
    <row r="1961" spans="1:40" ht="50.1" customHeight="1">
      <c r="A1961" s="719">
        <v>5</v>
      </c>
      <c r="B1961" s="720">
        <v>5660</v>
      </c>
      <c r="C1961" s="720" t="s">
        <v>1</v>
      </c>
      <c r="D1961" s="721" t="s">
        <v>2909</v>
      </c>
      <c r="E1961" s="722">
        <v>45163</v>
      </c>
      <c r="F1961" s="720" t="s">
        <v>38</v>
      </c>
      <c r="G1961" s="720">
        <v>1598</v>
      </c>
      <c r="H1961" s="388"/>
      <c r="I1961" s="389"/>
      <c r="J1961" s="398"/>
      <c r="K1961" s="728" t="s">
        <v>4380</v>
      </c>
      <c r="L1961" s="721" t="s">
        <v>4352</v>
      </c>
      <c r="M1961" s="216"/>
      <c r="N1961" s="721" t="s">
        <v>4354</v>
      </c>
      <c r="O1961" s="720" t="s">
        <v>86</v>
      </c>
      <c r="P1961" s="720">
        <v>300</v>
      </c>
      <c r="Q1961" s="720">
        <v>3.9</v>
      </c>
      <c r="R1961" s="731">
        <f t="shared" ref="R1961:R1970" si="760">P1961*Q1961</f>
        <v>1170</v>
      </c>
      <c r="S1961" s="720" t="s">
        <v>1915</v>
      </c>
      <c r="T1961" s="720"/>
      <c r="U1961" s="732">
        <f t="shared" ref="U1961:U2024" si="761">IF($S1961=U$15,$R1961,"  ")</f>
        <v>1170</v>
      </c>
      <c r="V1961" s="732" t="str">
        <f t="shared" si="756"/>
        <v xml:space="preserve">  </v>
      </c>
      <c r="W1961" s="732"/>
      <c r="X1961" s="732"/>
      <c r="Y1961" s="670"/>
      <c r="Z1961" s="657"/>
      <c r="AA1961" s="657"/>
      <c r="AB1961" s="720"/>
      <c r="AC1961" s="385"/>
      <c r="AD1961" s="657"/>
      <c r="AE1961" s="657"/>
      <c r="AF1961" s="657"/>
      <c r="AG1961" s="657"/>
      <c r="AH1961" s="732" t="str">
        <f t="shared" si="757"/>
        <v xml:space="preserve">  </v>
      </c>
      <c r="AI1961" s="731">
        <f t="shared" si="758"/>
        <v>1170</v>
      </c>
      <c r="AJ1961" s="731"/>
      <c r="AK1961" s="720">
        <v>1683</v>
      </c>
      <c r="AL1961" s="731">
        <f t="shared" si="759"/>
        <v>1170</v>
      </c>
      <c r="AM1961" s="738">
        <v>18</v>
      </c>
      <c r="AN1961" s="739">
        <v>45170</v>
      </c>
    </row>
    <row r="1962" spans="1:40" ht="50.1" customHeight="1">
      <c r="A1962" s="719">
        <v>6</v>
      </c>
      <c r="B1962" s="720">
        <v>5660</v>
      </c>
      <c r="C1962" s="720" t="s">
        <v>1</v>
      </c>
      <c r="D1962" s="721" t="s">
        <v>2909</v>
      </c>
      <c r="E1962" s="722">
        <v>45163</v>
      </c>
      <c r="F1962" s="720" t="s">
        <v>38</v>
      </c>
      <c r="G1962" s="720">
        <v>1598</v>
      </c>
      <c r="H1962" s="388"/>
      <c r="I1962" s="389"/>
      <c r="J1962" s="398"/>
      <c r="K1962" s="728" t="s">
        <v>4380</v>
      </c>
      <c r="L1962" s="721" t="s">
        <v>4352</v>
      </c>
      <c r="M1962" s="216"/>
      <c r="N1962" s="721" t="s">
        <v>4355</v>
      </c>
      <c r="O1962" s="720" t="s">
        <v>86</v>
      </c>
      <c r="P1962" s="720">
        <v>800</v>
      </c>
      <c r="Q1962" s="720">
        <v>2.6</v>
      </c>
      <c r="R1962" s="731">
        <f t="shared" si="760"/>
        <v>2080</v>
      </c>
      <c r="S1962" s="720" t="s">
        <v>1915</v>
      </c>
      <c r="T1962" s="720"/>
      <c r="U1962" s="732">
        <f t="shared" si="761"/>
        <v>2080</v>
      </c>
      <c r="V1962" s="732"/>
      <c r="W1962" s="732"/>
      <c r="X1962" s="732"/>
      <c r="Y1962" s="670"/>
      <c r="Z1962" s="657"/>
      <c r="AA1962" s="657"/>
      <c r="AB1962" s="720"/>
      <c r="AC1962" s="385"/>
      <c r="AD1962" s="657"/>
      <c r="AE1962" s="657"/>
      <c r="AF1962" s="657"/>
      <c r="AG1962" s="657"/>
      <c r="AH1962" s="732"/>
      <c r="AI1962" s="731">
        <f t="shared" si="758"/>
        <v>2080</v>
      </c>
      <c r="AJ1962" s="731"/>
      <c r="AK1962" s="720">
        <v>1683</v>
      </c>
      <c r="AL1962" s="731">
        <f t="shared" si="759"/>
        <v>2080</v>
      </c>
      <c r="AM1962" s="738">
        <v>18</v>
      </c>
      <c r="AN1962" s="739">
        <v>45170</v>
      </c>
    </row>
    <row r="1963" spans="1:40" ht="50.1" customHeight="1">
      <c r="A1963" s="719">
        <v>7</v>
      </c>
      <c r="B1963" s="720">
        <v>5660</v>
      </c>
      <c r="C1963" s="720" t="s">
        <v>1</v>
      </c>
      <c r="D1963" s="721" t="s">
        <v>2909</v>
      </c>
      <c r="E1963" s="722">
        <v>45163</v>
      </c>
      <c r="F1963" s="720" t="s">
        <v>38</v>
      </c>
      <c r="G1963" s="720">
        <v>1598</v>
      </c>
      <c r="H1963" s="388"/>
      <c r="I1963" s="389"/>
      <c r="J1963" s="398"/>
      <c r="K1963" s="728" t="s">
        <v>4380</v>
      </c>
      <c r="L1963" s="721" t="s">
        <v>4352</v>
      </c>
      <c r="M1963" s="216"/>
      <c r="N1963" s="721" t="s">
        <v>4356</v>
      </c>
      <c r="O1963" s="720" t="s">
        <v>86</v>
      </c>
      <c r="P1963" s="720">
        <v>800</v>
      </c>
      <c r="Q1963" s="720">
        <v>2.6</v>
      </c>
      <c r="R1963" s="731">
        <f t="shared" si="760"/>
        <v>2080</v>
      </c>
      <c r="S1963" s="720" t="s">
        <v>1915</v>
      </c>
      <c r="T1963" s="720"/>
      <c r="U1963" s="732">
        <f t="shared" si="761"/>
        <v>2080</v>
      </c>
      <c r="V1963" s="732" t="str">
        <f t="shared" si="756"/>
        <v xml:space="preserve">  </v>
      </c>
      <c r="W1963" s="732"/>
      <c r="X1963" s="732"/>
      <c r="Y1963" s="670"/>
      <c r="Z1963" s="657"/>
      <c r="AA1963" s="657"/>
      <c r="AB1963" s="720"/>
      <c r="AC1963" s="385"/>
      <c r="AD1963" s="657"/>
      <c r="AE1963" s="657"/>
      <c r="AF1963" s="657"/>
      <c r="AG1963" s="657"/>
      <c r="AH1963" s="732" t="str">
        <f t="shared" si="757"/>
        <v xml:space="preserve">  </v>
      </c>
      <c r="AI1963" s="731">
        <f t="shared" si="758"/>
        <v>2080</v>
      </c>
      <c r="AJ1963" s="731"/>
      <c r="AK1963" s="720">
        <v>1683</v>
      </c>
      <c r="AL1963" s="731">
        <f t="shared" si="759"/>
        <v>2080</v>
      </c>
      <c r="AM1963" s="738">
        <v>18</v>
      </c>
      <c r="AN1963" s="739">
        <v>45170</v>
      </c>
    </row>
    <row r="1964" spans="1:40" ht="50.1" customHeight="1">
      <c r="A1964" s="719">
        <v>8</v>
      </c>
      <c r="B1964" s="720">
        <v>5660</v>
      </c>
      <c r="C1964" s="720" t="s">
        <v>1</v>
      </c>
      <c r="D1964" s="721" t="s">
        <v>2909</v>
      </c>
      <c r="E1964" s="722">
        <v>45163</v>
      </c>
      <c r="F1964" s="720" t="s">
        <v>38</v>
      </c>
      <c r="G1964" s="720">
        <v>1598</v>
      </c>
      <c r="H1964" s="388"/>
      <c r="I1964" s="389"/>
      <c r="J1964" s="398"/>
      <c r="K1964" s="728" t="s">
        <v>4380</v>
      </c>
      <c r="L1964" s="721" t="s">
        <v>4352</v>
      </c>
      <c r="M1964" s="216"/>
      <c r="N1964" s="721" t="s">
        <v>4359</v>
      </c>
      <c r="O1964" s="720" t="s">
        <v>86</v>
      </c>
      <c r="P1964" s="720">
        <v>300</v>
      </c>
      <c r="Q1964" s="720">
        <v>3.8</v>
      </c>
      <c r="R1964" s="731">
        <f t="shared" si="760"/>
        <v>1140</v>
      </c>
      <c r="S1964" s="720" t="s">
        <v>1915</v>
      </c>
      <c r="T1964" s="720"/>
      <c r="U1964" s="732">
        <f t="shared" si="761"/>
        <v>1140</v>
      </c>
      <c r="V1964" s="732"/>
      <c r="W1964" s="732"/>
      <c r="X1964" s="732"/>
      <c r="Y1964" s="670"/>
      <c r="Z1964" s="657"/>
      <c r="AA1964" s="657"/>
      <c r="AB1964" s="720"/>
      <c r="AC1964" s="385"/>
      <c r="AD1964" s="657"/>
      <c r="AE1964" s="657"/>
      <c r="AF1964" s="657"/>
      <c r="AG1964" s="657"/>
      <c r="AH1964" s="732"/>
      <c r="AI1964" s="731">
        <f t="shared" si="758"/>
        <v>1140</v>
      </c>
      <c r="AJ1964" s="731"/>
      <c r="AK1964" s="720">
        <v>1683</v>
      </c>
      <c r="AL1964" s="731">
        <f t="shared" si="759"/>
        <v>1140</v>
      </c>
      <c r="AM1964" s="738"/>
      <c r="AN1964" s="739">
        <v>45170</v>
      </c>
    </row>
    <row r="1965" spans="1:40" ht="50.1" customHeight="1">
      <c r="A1965" s="719">
        <v>9</v>
      </c>
      <c r="B1965" s="720">
        <v>5660</v>
      </c>
      <c r="C1965" s="720" t="s">
        <v>1</v>
      </c>
      <c r="D1965" s="721" t="s">
        <v>2909</v>
      </c>
      <c r="E1965" s="722">
        <v>45163</v>
      </c>
      <c r="F1965" s="720" t="s">
        <v>38</v>
      </c>
      <c r="G1965" s="720">
        <v>1598</v>
      </c>
      <c r="H1965" s="388"/>
      <c r="I1965" s="389"/>
      <c r="J1965" s="398"/>
      <c r="K1965" s="728" t="s">
        <v>4380</v>
      </c>
      <c r="L1965" s="721" t="s">
        <v>4352</v>
      </c>
      <c r="M1965" s="216"/>
      <c r="N1965" s="721" t="s">
        <v>4357</v>
      </c>
      <c r="O1965" s="720" t="s">
        <v>86</v>
      </c>
      <c r="P1965" s="720">
        <v>300</v>
      </c>
      <c r="Q1965" s="720">
        <v>3.75</v>
      </c>
      <c r="R1965" s="731">
        <f t="shared" si="760"/>
        <v>1125</v>
      </c>
      <c r="S1965" s="720" t="s">
        <v>1915</v>
      </c>
      <c r="T1965" s="720"/>
      <c r="U1965" s="732">
        <f t="shared" si="761"/>
        <v>1125</v>
      </c>
      <c r="V1965" s="732" t="str">
        <f t="shared" si="756"/>
        <v xml:space="preserve">  </v>
      </c>
      <c r="W1965" s="732"/>
      <c r="X1965" s="732"/>
      <c r="Y1965" s="670"/>
      <c r="Z1965" s="657"/>
      <c r="AA1965" s="657"/>
      <c r="AB1965" s="720"/>
      <c r="AC1965" s="385"/>
      <c r="AD1965" s="657"/>
      <c r="AE1965" s="657"/>
      <c r="AF1965" s="657"/>
      <c r="AG1965" s="657"/>
      <c r="AH1965" s="732" t="str">
        <f t="shared" si="757"/>
        <v xml:space="preserve">  </v>
      </c>
      <c r="AI1965" s="731">
        <f t="shared" si="758"/>
        <v>1125</v>
      </c>
      <c r="AJ1965" s="731"/>
      <c r="AK1965" s="720">
        <v>1683</v>
      </c>
      <c r="AL1965" s="731">
        <f t="shared" si="759"/>
        <v>1125</v>
      </c>
      <c r="AM1965" s="738">
        <v>18</v>
      </c>
      <c r="AN1965" s="739">
        <v>45170</v>
      </c>
    </row>
    <row r="1966" spans="1:40" ht="50.1" customHeight="1">
      <c r="A1966" s="719">
        <v>10</v>
      </c>
      <c r="B1966" s="720">
        <v>5660</v>
      </c>
      <c r="C1966" s="720" t="s">
        <v>1</v>
      </c>
      <c r="D1966" s="721" t="s">
        <v>2909</v>
      </c>
      <c r="E1966" s="722">
        <v>45163</v>
      </c>
      <c r="F1966" s="720" t="s">
        <v>38</v>
      </c>
      <c r="G1966" s="720">
        <v>1598</v>
      </c>
      <c r="H1966" s="388"/>
      <c r="I1966" s="389"/>
      <c r="J1966" s="398"/>
      <c r="K1966" s="728" t="s">
        <v>4380</v>
      </c>
      <c r="L1966" s="721" t="s">
        <v>4352</v>
      </c>
      <c r="M1966" s="216"/>
      <c r="N1966" s="721" t="s">
        <v>4358</v>
      </c>
      <c r="O1966" s="720" t="s">
        <v>86</v>
      </c>
      <c r="P1966" s="720">
        <v>100</v>
      </c>
      <c r="Q1966" s="720">
        <v>4.8499999999999996</v>
      </c>
      <c r="R1966" s="731">
        <f t="shared" si="760"/>
        <v>484.99999999999994</v>
      </c>
      <c r="S1966" s="720" t="s">
        <v>1915</v>
      </c>
      <c r="T1966" s="720"/>
      <c r="U1966" s="732">
        <f t="shared" si="761"/>
        <v>484.99999999999994</v>
      </c>
      <c r="V1966" s="732" t="str">
        <f t="shared" si="756"/>
        <v xml:space="preserve">  </v>
      </c>
      <c r="W1966" s="732"/>
      <c r="X1966" s="732"/>
      <c r="Y1966" s="670"/>
      <c r="Z1966" s="657"/>
      <c r="AA1966" s="657"/>
      <c r="AB1966" s="732" t="str">
        <f t="shared" ref="AB1966:AB1970" si="762">IF($S1966=AB$15,$R1966,"  ")</f>
        <v xml:space="preserve">  </v>
      </c>
      <c r="AC1966" s="385"/>
      <c r="AD1966" s="657"/>
      <c r="AE1966" s="657"/>
      <c r="AF1966" s="657"/>
      <c r="AG1966" s="657"/>
      <c r="AH1966" s="732" t="str">
        <f t="shared" si="757"/>
        <v xml:space="preserve">  </v>
      </c>
      <c r="AI1966" s="731">
        <f t="shared" si="758"/>
        <v>484.99999999999994</v>
      </c>
      <c r="AJ1966" s="731"/>
      <c r="AK1966" s="720">
        <v>1683</v>
      </c>
      <c r="AL1966" s="731">
        <f t="shared" si="759"/>
        <v>484.99999999999994</v>
      </c>
      <c r="AM1966" s="738">
        <v>18</v>
      </c>
      <c r="AN1966" s="739">
        <v>45170</v>
      </c>
    </row>
    <row r="1967" spans="1:40" ht="50.1" customHeight="1">
      <c r="A1967" s="719">
        <v>11</v>
      </c>
      <c r="B1967" s="720">
        <v>5660</v>
      </c>
      <c r="C1967" s="720" t="s">
        <v>1</v>
      </c>
      <c r="D1967" s="721" t="s">
        <v>2909</v>
      </c>
      <c r="E1967" s="722">
        <v>45163</v>
      </c>
      <c r="F1967" s="720" t="s">
        <v>38</v>
      </c>
      <c r="G1967" s="720">
        <v>1598</v>
      </c>
      <c r="H1967" s="388"/>
      <c r="I1967" s="389"/>
      <c r="J1967" s="398"/>
      <c r="K1967" s="728" t="s">
        <v>4380</v>
      </c>
      <c r="L1967" s="721" t="s">
        <v>4352</v>
      </c>
      <c r="M1967" s="216"/>
      <c r="N1967" s="721" t="s">
        <v>4360</v>
      </c>
      <c r="O1967" s="720" t="s">
        <v>86</v>
      </c>
      <c r="P1967" s="720">
        <v>150</v>
      </c>
      <c r="Q1967" s="720">
        <v>3.75</v>
      </c>
      <c r="R1967" s="731">
        <f t="shared" si="760"/>
        <v>562.5</v>
      </c>
      <c r="S1967" s="720" t="s">
        <v>1915</v>
      </c>
      <c r="T1967" s="720"/>
      <c r="U1967" s="732">
        <f t="shared" si="761"/>
        <v>562.5</v>
      </c>
      <c r="V1967" s="732"/>
      <c r="W1967" s="732"/>
      <c r="X1967" s="732"/>
      <c r="Y1967" s="670"/>
      <c r="Z1967" s="657"/>
      <c r="AA1967" s="657"/>
      <c r="AB1967" s="732"/>
      <c r="AC1967" s="385"/>
      <c r="AD1967" s="657"/>
      <c r="AE1967" s="657"/>
      <c r="AF1967" s="657"/>
      <c r="AG1967" s="657"/>
      <c r="AH1967" s="732"/>
      <c r="AI1967" s="731">
        <f t="shared" si="758"/>
        <v>562.5</v>
      </c>
      <c r="AJ1967" s="731"/>
      <c r="AK1967" s="720">
        <v>1683</v>
      </c>
      <c r="AL1967" s="731">
        <f t="shared" si="759"/>
        <v>562.5</v>
      </c>
      <c r="AM1967" s="738"/>
      <c r="AN1967" s="739">
        <v>45170</v>
      </c>
    </row>
    <row r="1968" spans="1:40" ht="50.1" customHeight="1">
      <c r="A1968" s="719">
        <v>12</v>
      </c>
      <c r="B1968" s="720">
        <v>5660</v>
      </c>
      <c r="C1968" s="720" t="s">
        <v>1</v>
      </c>
      <c r="D1968" s="721" t="s">
        <v>2909</v>
      </c>
      <c r="E1968" s="722">
        <v>45163</v>
      </c>
      <c r="F1968" s="720" t="s">
        <v>38</v>
      </c>
      <c r="G1968" s="720">
        <v>1598</v>
      </c>
      <c r="H1968" s="388"/>
      <c r="I1968" s="389"/>
      <c r="J1968" s="398"/>
      <c r="K1968" s="728" t="s">
        <v>4380</v>
      </c>
      <c r="L1968" s="721" t="s">
        <v>4352</v>
      </c>
      <c r="M1968" s="216"/>
      <c r="N1968" s="721" t="s">
        <v>4361</v>
      </c>
      <c r="O1968" s="720" t="s">
        <v>68</v>
      </c>
      <c r="P1968" s="720">
        <v>5</v>
      </c>
      <c r="Q1968" s="720">
        <v>8</v>
      </c>
      <c r="R1968" s="731">
        <f t="shared" si="760"/>
        <v>40</v>
      </c>
      <c r="S1968" s="720" t="s">
        <v>1915</v>
      </c>
      <c r="T1968" s="720"/>
      <c r="U1968" s="732">
        <f t="shared" si="761"/>
        <v>40</v>
      </c>
      <c r="V1968" s="732"/>
      <c r="W1968" s="732"/>
      <c r="X1968" s="732"/>
      <c r="Y1968" s="670"/>
      <c r="Z1968" s="657"/>
      <c r="AA1968" s="657"/>
      <c r="AB1968" s="732"/>
      <c r="AC1968" s="385"/>
      <c r="AD1968" s="657"/>
      <c r="AE1968" s="657"/>
      <c r="AF1968" s="657"/>
      <c r="AG1968" s="657"/>
      <c r="AH1968" s="732"/>
      <c r="AI1968" s="731">
        <f t="shared" si="758"/>
        <v>40</v>
      </c>
      <c r="AJ1968" s="731"/>
      <c r="AK1968" s="720">
        <v>1683</v>
      </c>
      <c r="AL1968" s="731">
        <f t="shared" si="759"/>
        <v>40</v>
      </c>
      <c r="AM1968" s="738"/>
      <c r="AN1968" s="739">
        <v>45170</v>
      </c>
    </row>
    <row r="1969" spans="1:40" ht="50.1" customHeight="1">
      <c r="A1969" s="719">
        <v>13</v>
      </c>
      <c r="B1969" s="720">
        <v>5660</v>
      </c>
      <c r="C1969" s="720" t="s">
        <v>1</v>
      </c>
      <c r="D1969" s="721" t="s">
        <v>2909</v>
      </c>
      <c r="E1969" s="722">
        <v>45163</v>
      </c>
      <c r="F1969" s="720" t="s">
        <v>38</v>
      </c>
      <c r="G1969" s="720">
        <v>1598</v>
      </c>
      <c r="H1969" s="388"/>
      <c r="I1969" s="389"/>
      <c r="J1969" s="398"/>
      <c r="K1969" s="728" t="s">
        <v>4380</v>
      </c>
      <c r="L1969" s="721" t="s">
        <v>4352</v>
      </c>
      <c r="M1969" s="216"/>
      <c r="N1969" s="721" t="s">
        <v>4362</v>
      </c>
      <c r="O1969" s="720" t="s">
        <v>86</v>
      </c>
      <c r="P1969" s="720">
        <v>30</v>
      </c>
      <c r="Q1969" s="720">
        <v>17.2</v>
      </c>
      <c r="R1969" s="731">
        <f t="shared" si="760"/>
        <v>516</v>
      </c>
      <c r="S1969" s="720" t="s">
        <v>1915</v>
      </c>
      <c r="T1969" s="720"/>
      <c r="U1969" s="732">
        <f t="shared" si="761"/>
        <v>516</v>
      </c>
      <c r="V1969" s="732"/>
      <c r="W1969" s="732"/>
      <c r="X1969" s="732"/>
      <c r="Y1969" s="670"/>
      <c r="Z1969" s="657"/>
      <c r="AA1969" s="657"/>
      <c r="AB1969" s="732"/>
      <c r="AC1969" s="385"/>
      <c r="AD1969" s="657"/>
      <c r="AE1969" s="657"/>
      <c r="AF1969" s="657"/>
      <c r="AG1969" s="657"/>
      <c r="AH1969" s="732"/>
      <c r="AI1969" s="731">
        <f t="shared" si="758"/>
        <v>516</v>
      </c>
      <c r="AJ1969" s="731"/>
      <c r="AK1969" s="720">
        <v>1683</v>
      </c>
      <c r="AL1969" s="731">
        <f t="shared" si="759"/>
        <v>516</v>
      </c>
      <c r="AM1969" s="738"/>
      <c r="AN1969" s="739">
        <v>45170</v>
      </c>
    </row>
    <row r="1970" spans="1:40" ht="50.1" customHeight="1">
      <c r="A1970" s="719">
        <v>14</v>
      </c>
      <c r="B1970" s="720">
        <v>5660</v>
      </c>
      <c r="C1970" s="720" t="s">
        <v>1</v>
      </c>
      <c r="D1970" s="721" t="s">
        <v>2909</v>
      </c>
      <c r="E1970" s="722">
        <v>45163</v>
      </c>
      <c r="F1970" s="720" t="s">
        <v>38</v>
      </c>
      <c r="G1970" s="720">
        <v>1598</v>
      </c>
      <c r="H1970" s="388"/>
      <c r="I1970" s="389"/>
      <c r="J1970" s="398"/>
      <c r="K1970" s="728" t="s">
        <v>4380</v>
      </c>
      <c r="L1970" s="721" t="s">
        <v>4352</v>
      </c>
      <c r="M1970" s="216"/>
      <c r="N1970" s="721" t="s">
        <v>4363</v>
      </c>
      <c r="O1970" s="720" t="s">
        <v>86</v>
      </c>
      <c r="P1970" s="720">
        <v>800</v>
      </c>
      <c r="Q1970" s="720">
        <v>3</v>
      </c>
      <c r="R1970" s="731">
        <f t="shared" si="760"/>
        <v>2400</v>
      </c>
      <c r="S1970" s="720" t="s">
        <v>1915</v>
      </c>
      <c r="T1970" s="720"/>
      <c r="U1970" s="732">
        <f t="shared" si="761"/>
        <v>2400</v>
      </c>
      <c r="V1970" s="732" t="str">
        <f t="shared" si="756"/>
        <v xml:space="preserve">  </v>
      </c>
      <c r="W1970" s="732"/>
      <c r="X1970" s="732"/>
      <c r="Y1970" s="670"/>
      <c r="Z1970" s="657"/>
      <c r="AA1970" s="657"/>
      <c r="AB1970" s="732" t="str">
        <f t="shared" si="762"/>
        <v xml:space="preserve">  </v>
      </c>
      <c r="AC1970" s="385"/>
      <c r="AD1970" s="657"/>
      <c r="AE1970" s="657"/>
      <c r="AF1970" s="657"/>
      <c r="AG1970" s="657"/>
      <c r="AH1970" s="732" t="str">
        <f t="shared" si="757"/>
        <v xml:space="preserve">  </v>
      </c>
      <c r="AI1970" s="731">
        <f t="shared" si="758"/>
        <v>2400</v>
      </c>
      <c r="AJ1970" s="731"/>
      <c r="AK1970" s="720">
        <v>1683</v>
      </c>
      <c r="AL1970" s="731">
        <f t="shared" si="759"/>
        <v>2400</v>
      </c>
      <c r="AM1970" s="738">
        <v>18</v>
      </c>
      <c r="AN1970" s="739">
        <v>45170</v>
      </c>
    </row>
    <row r="1971" spans="1:40" ht="50.1" customHeight="1">
      <c r="A1971" s="719">
        <v>15</v>
      </c>
      <c r="B1971" s="720">
        <v>5660</v>
      </c>
      <c r="C1971" s="720" t="s">
        <v>1</v>
      </c>
      <c r="D1971" s="721" t="s">
        <v>2909</v>
      </c>
      <c r="E1971" s="722">
        <v>45163</v>
      </c>
      <c r="F1971" s="720" t="s">
        <v>38</v>
      </c>
      <c r="G1971" s="720">
        <v>1598</v>
      </c>
      <c r="H1971" s="388"/>
      <c r="I1971" s="389"/>
      <c r="J1971" s="398"/>
      <c r="K1971" s="728" t="s">
        <v>4380</v>
      </c>
      <c r="L1971" s="721" t="s">
        <v>4352</v>
      </c>
      <c r="M1971" s="216"/>
      <c r="N1971" s="721" t="s">
        <v>4364</v>
      </c>
      <c r="O1971" s="720" t="s">
        <v>68</v>
      </c>
      <c r="P1971" s="720">
        <v>2</v>
      </c>
      <c r="Q1971" s="720">
        <v>30</v>
      </c>
      <c r="R1971" s="731">
        <f t="shared" ref="R1971:R1992" si="763">P1971*Q1971</f>
        <v>60</v>
      </c>
      <c r="S1971" s="720" t="s">
        <v>1915</v>
      </c>
      <c r="T1971" s="720"/>
      <c r="U1971" s="732">
        <f t="shared" si="761"/>
        <v>60</v>
      </c>
      <c r="V1971" s="732" t="str">
        <f t="shared" si="756"/>
        <v xml:space="preserve">  </v>
      </c>
      <c r="W1971" s="732"/>
      <c r="X1971" s="732"/>
      <c r="Y1971" s="670"/>
      <c r="Z1971" s="657"/>
      <c r="AA1971" s="657"/>
      <c r="AB1971" s="720"/>
      <c r="AC1971" s="385"/>
      <c r="AD1971" s="657"/>
      <c r="AE1971" s="657"/>
      <c r="AF1971" s="657"/>
      <c r="AG1971" s="657"/>
      <c r="AH1971" s="732" t="str">
        <f t="shared" si="757"/>
        <v xml:space="preserve">  </v>
      </c>
      <c r="AI1971" s="731">
        <f t="shared" si="758"/>
        <v>60</v>
      </c>
      <c r="AJ1971" s="731"/>
      <c r="AK1971" s="720">
        <v>1683</v>
      </c>
      <c r="AL1971" s="731">
        <f t="shared" si="759"/>
        <v>60</v>
      </c>
      <c r="AM1971" s="738">
        <v>18</v>
      </c>
      <c r="AN1971" s="739">
        <v>45170</v>
      </c>
    </row>
    <row r="1972" spans="1:40" ht="50.1" customHeight="1">
      <c r="A1972" s="719">
        <v>16</v>
      </c>
      <c r="B1972" s="720">
        <v>5660</v>
      </c>
      <c r="C1972" s="720" t="s">
        <v>1</v>
      </c>
      <c r="D1972" s="721" t="s">
        <v>2909</v>
      </c>
      <c r="E1972" s="722">
        <v>45163</v>
      </c>
      <c r="F1972" s="720" t="s">
        <v>38</v>
      </c>
      <c r="G1972" s="720">
        <v>1598</v>
      </c>
      <c r="H1972" s="388"/>
      <c r="I1972" s="389"/>
      <c r="J1972" s="398"/>
      <c r="K1972" s="728" t="s">
        <v>4380</v>
      </c>
      <c r="L1972" s="721" t="s">
        <v>4352</v>
      </c>
      <c r="M1972" s="216"/>
      <c r="N1972" s="721" t="s">
        <v>4365</v>
      </c>
      <c r="O1972" s="720" t="s">
        <v>68</v>
      </c>
      <c r="P1972" s="720">
        <v>7</v>
      </c>
      <c r="Q1972" s="720">
        <v>127</v>
      </c>
      <c r="R1972" s="731">
        <f t="shared" si="763"/>
        <v>889</v>
      </c>
      <c r="S1972" s="720" t="s">
        <v>1915</v>
      </c>
      <c r="T1972" s="720"/>
      <c r="U1972" s="732">
        <f t="shared" si="761"/>
        <v>889</v>
      </c>
      <c r="V1972" s="732"/>
      <c r="W1972" s="732"/>
      <c r="X1972" s="732"/>
      <c r="Y1972" s="670"/>
      <c r="Z1972" s="657"/>
      <c r="AA1972" s="657"/>
      <c r="AB1972" s="720"/>
      <c r="AC1972" s="385"/>
      <c r="AD1972" s="657"/>
      <c r="AE1972" s="657"/>
      <c r="AF1972" s="657"/>
      <c r="AG1972" s="657"/>
      <c r="AH1972" s="732"/>
      <c r="AI1972" s="731">
        <f t="shared" si="758"/>
        <v>889</v>
      </c>
      <c r="AJ1972" s="731"/>
      <c r="AK1972" s="720">
        <v>1683</v>
      </c>
      <c r="AL1972" s="731">
        <f t="shared" si="759"/>
        <v>889</v>
      </c>
      <c r="AM1972" s="738"/>
      <c r="AN1972" s="739">
        <v>45170</v>
      </c>
    </row>
    <row r="1973" spans="1:40" ht="50.1" customHeight="1">
      <c r="A1973" s="719">
        <v>17</v>
      </c>
      <c r="B1973" s="720">
        <v>5660</v>
      </c>
      <c r="C1973" s="720" t="s">
        <v>1</v>
      </c>
      <c r="D1973" s="721" t="s">
        <v>2909</v>
      </c>
      <c r="E1973" s="722">
        <v>45163</v>
      </c>
      <c r="F1973" s="720" t="s">
        <v>38</v>
      </c>
      <c r="G1973" s="720">
        <v>1598</v>
      </c>
      <c r="H1973" s="388"/>
      <c r="I1973" s="389"/>
      <c r="J1973" s="398"/>
      <c r="K1973" s="728" t="s">
        <v>4380</v>
      </c>
      <c r="L1973" s="721" t="s">
        <v>4352</v>
      </c>
      <c r="M1973" s="216"/>
      <c r="N1973" s="721" t="s">
        <v>4366</v>
      </c>
      <c r="O1973" s="720" t="s">
        <v>68</v>
      </c>
      <c r="P1973" s="720">
        <v>1</v>
      </c>
      <c r="Q1973" s="720">
        <v>143</v>
      </c>
      <c r="R1973" s="731">
        <f t="shared" si="763"/>
        <v>143</v>
      </c>
      <c r="S1973" s="720" t="s">
        <v>1915</v>
      </c>
      <c r="T1973" s="720"/>
      <c r="U1973" s="732">
        <f t="shared" si="761"/>
        <v>143</v>
      </c>
      <c r="V1973" s="732"/>
      <c r="W1973" s="732"/>
      <c r="X1973" s="732"/>
      <c r="Y1973" s="670"/>
      <c r="Z1973" s="657"/>
      <c r="AA1973" s="657"/>
      <c r="AB1973" s="720"/>
      <c r="AC1973" s="385"/>
      <c r="AD1973" s="657"/>
      <c r="AE1973" s="657"/>
      <c r="AF1973" s="657"/>
      <c r="AG1973" s="657"/>
      <c r="AH1973" s="732"/>
      <c r="AI1973" s="731">
        <f t="shared" si="758"/>
        <v>143</v>
      </c>
      <c r="AJ1973" s="731"/>
      <c r="AK1973" s="720">
        <v>1683</v>
      </c>
      <c r="AL1973" s="731">
        <f t="shared" si="759"/>
        <v>143</v>
      </c>
      <c r="AM1973" s="738"/>
      <c r="AN1973" s="739">
        <v>45170</v>
      </c>
    </row>
    <row r="1974" spans="1:40" ht="50.1" customHeight="1">
      <c r="A1974" s="719">
        <v>18</v>
      </c>
      <c r="B1974" s="720">
        <v>5660</v>
      </c>
      <c r="C1974" s="720" t="s">
        <v>1</v>
      </c>
      <c r="D1974" s="721" t="s">
        <v>2909</v>
      </c>
      <c r="E1974" s="722">
        <v>45163</v>
      </c>
      <c r="F1974" s="720" t="s">
        <v>38</v>
      </c>
      <c r="G1974" s="720">
        <v>1598</v>
      </c>
      <c r="H1974" s="388"/>
      <c r="I1974" s="389"/>
      <c r="J1974" s="398"/>
      <c r="K1974" s="728" t="s">
        <v>4380</v>
      </c>
      <c r="L1974" s="721" t="s">
        <v>4352</v>
      </c>
      <c r="M1974" s="216"/>
      <c r="N1974" s="721" t="s">
        <v>4367</v>
      </c>
      <c r="O1974" s="720" t="s">
        <v>68</v>
      </c>
      <c r="P1974" s="720">
        <v>4</v>
      </c>
      <c r="Q1974" s="720">
        <v>105</v>
      </c>
      <c r="R1974" s="731">
        <f t="shared" si="763"/>
        <v>420</v>
      </c>
      <c r="S1974" s="720" t="s">
        <v>1915</v>
      </c>
      <c r="T1974" s="720"/>
      <c r="U1974" s="732">
        <f t="shared" si="761"/>
        <v>420</v>
      </c>
      <c r="V1974" s="732"/>
      <c r="W1974" s="732"/>
      <c r="X1974" s="732"/>
      <c r="Y1974" s="670"/>
      <c r="Z1974" s="657"/>
      <c r="AA1974" s="657"/>
      <c r="AB1974" s="720"/>
      <c r="AC1974" s="385"/>
      <c r="AD1974" s="657"/>
      <c r="AE1974" s="657"/>
      <c r="AF1974" s="657"/>
      <c r="AG1974" s="657"/>
      <c r="AH1974" s="732"/>
      <c r="AI1974" s="731">
        <f t="shared" si="758"/>
        <v>420</v>
      </c>
      <c r="AJ1974" s="731"/>
      <c r="AK1974" s="720">
        <v>1683</v>
      </c>
      <c r="AL1974" s="731">
        <f t="shared" si="759"/>
        <v>420</v>
      </c>
      <c r="AM1974" s="738"/>
      <c r="AN1974" s="739">
        <v>45170</v>
      </c>
    </row>
    <row r="1975" spans="1:40" ht="50.1" customHeight="1">
      <c r="A1975" s="719">
        <v>19</v>
      </c>
      <c r="B1975" s="720">
        <v>5660</v>
      </c>
      <c r="C1975" s="720" t="s">
        <v>1</v>
      </c>
      <c r="D1975" s="721" t="s">
        <v>2909</v>
      </c>
      <c r="E1975" s="722">
        <v>45163</v>
      </c>
      <c r="F1975" s="720" t="s">
        <v>38</v>
      </c>
      <c r="G1975" s="720">
        <v>1598</v>
      </c>
      <c r="H1975" s="388"/>
      <c r="I1975" s="389"/>
      <c r="J1975" s="398"/>
      <c r="K1975" s="728" t="s">
        <v>4380</v>
      </c>
      <c r="L1975" s="721" t="s">
        <v>4352</v>
      </c>
      <c r="M1975" s="216"/>
      <c r="N1975" s="721" t="s">
        <v>4368</v>
      </c>
      <c r="O1975" s="720" t="s">
        <v>68</v>
      </c>
      <c r="P1975" s="720">
        <v>1</v>
      </c>
      <c r="Q1975" s="720">
        <v>143</v>
      </c>
      <c r="R1975" s="731">
        <f t="shared" si="763"/>
        <v>143</v>
      </c>
      <c r="S1975" s="720" t="s">
        <v>1915</v>
      </c>
      <c r="T1975" s="720"/>
      <c r="U1975" s="732">
        <f t="shared" si="761"/>
        <v>143</v>
      </c>
      <c r="V1975" s="732"/>
      <c r="W1975" s="732"/>
      <c r="X1975" s="732"/>
      <c r="Y1975" s="670"/>
      <c r="Z1975" s="657"/>
      <c r="AA1975" s="657"/>
      <c r="AB1975" s="720"/>
      <c r="AC1975" s="385"/>
      <c r="AD1975" s="657"/>
      <c r="AE1975" s="657"/>
      <c r="AF1975" s="657"/>
      <c r="AG1975" s="657"/>
      <c r="AH1975" s="732"/>
      <c r="AI1975" s="731">
        <f t="shared" si="758"/>
        <v>143</v>
      </c>
      <c r="AJ1975" s="731"/>
      <c r="AK1975" s="720">
        <v>1683</v>
      </c>
      <c r="AL1975" s="731">
        <f t="shared" si="759"/>
        <v>143</v>
      </c>
      <c r="AM1975" s="738"/>
      <c r="AN1975" s="739">
        <v>45170</v>
      </c>
    </row>
    <row r="1976" spans="1:40" ht="50.1" customHeight="1">
      <c r="A1976" s="719">
        <v>20</v>
      </c>
      <c r="B1976" s="720">
        <v>5660</v>
      </c>
      <c r="C1976" s="720" t="s">
        <v>1</v>
      </c>
      <c r="D1976" s="721" t="s">
        <v>2909</v>
      </c>
      <c r="E1976" s="722">
        <v>45163</v>
      </c>
      <c r="F1976" s="720" t="s">
        <v>38</v>
      </c>
      <c r="G1976" s="720">
        <v>1598</v>
      </c>
      <c r="H1976" s="388"/>
      <c r="I1976" s="389"/>
      <c r="J1976" s="398"/>
      <c r="K1976" s="728" t="s">
        <v>4380</v>
      </c>
      <c r="L1976" s="721" t="s">
        <v>4352</v>
      </c>
      <c r="M1976" s="216"/>
      <c r="N1976" s="721" t="s">
        <v>4369</v>
      </c>
      <c r="O1976" s="720" t="s">
        <v>86</v>
      </c>
      <c r="P1976" s="720">
        <v>10</v>
      </c>
      <c r="Q1976" s="720">
        <v>2</v>
      </c>
      <c r="R1976" s="731">
        <f t="shared" si="763"/>
        <v>20</v>
      </c>
      <c r="S1976" s="720" t="s">
        <v>1915</v>
      </c>
      <c r="T1976" s="720"/>
      <c r="U1976" s="732">
        <f t="shared" si="761"/>
        <v>20</v>
      </c>
      <c r="V1976" s="732"/>
      <c r="W1976" s="732"/>
      <c r="X1976" s="732"/>
      <c r="Y1976" s="670"/>
      <c r="Z1976" s="657"/>
      <c r="AA1976" s="657"/>
      <c r="AB1976" s="720"/>
      <c r="AC1976" s="385"/>
      <c r="AD1976" s="657"/>
      <c r="AE1976" s="657"/>
      <c r="AF1976" s="657"/>
      <c r="AG1976" s="657"/>
      <c r="AH1976" s="732"/>
      <c r="AI1976" s="731">
        <f t="shared" si="758"/>
        <v>20</v>
      </c>
      <c r="AJ1976" s="731"/>
      <c r="AK1976" s="720">
        <v>1683</v>
      </c>
      <c r="AL1976" s="731">
        <f t="shared" si="759"/>
        <v>20</v>
      </c>
      <c r="AM1976" s="738"/>
      <c r="AN1976" s="739">
        <v>45170</v>
      </c>
    </row>
    <row r="1977" spans="1:40" ht="50.1" customHeight="1">
      <c r="A1977" s="719">
        <v>21</v>
      </c>
      <c r="B1977" s="720">
        <v>5660</v>
      </c>
      <c r="C1977" s="720" t="s">
        <v>1</v>
      </c>
      <c r="D1977" s="721" t="s">
        <v>2909</v>
      </c>
      <c r="E1977" s="722">
        <v>45163</v>
      </c>
      <c r="F1977" s="720" t="s">
        <v>38</v>
      </c>
      <c r="G1977" s="720">
        <v>1598</v>
      </c>
      <c r="H1977" s="388"/>
      <c r="I1977" s="389"/>
      <c r="J1977" s="398"/>
      <c r="K1977" s="728" t="s">
        <v>4380</v>
      </c>
      <c r="L1977" s="721" t="s">
        <v>4352</v>
      </c>
      <c r="M1977" s="216"/>
      <c r="N1977" s="721" t="s">
        <v>4370</v>
      </c>
      <c r="O1977" s="720" t="s">
        <v>68</v>
      </c>
      <c r="P1977" s="720">
        <v>3</v>
      </c>
      <c r="Q1977" s="720">
        <v>38</v>
      </c>
      <c r="R1977" s="731">
        <f t="shared" si="763"/>
        <v>114</v>
      </c>
      <c r="S1977" s="720" t="s">
        <v>1915</v>
      </c>
      <c r="T1977" s="720"/>
      <c r="U1977" s="732">
        <f t="shared" si="761"/>
        <v>114</v>
      </c>
      <c r="V1977" s="732"/>
      <c r="W1977" s="732"/>
      <c r="X1977" s="732"/>
      <c r="Y1977" s="670"/>
      <c r="Z1977" s="657"/>
      <c r="AA1977" s="657"/>
      <c r="AB1977" s="720"/>
      <c r="AC1977" s="385"/>
      <c r="AD1977" s="657"/>
      <c r="AE1977" s="657"/>
      <c r="AF1977" s="657"/>
      <c r="AG1977" s="657"/>
      <c r="AH1977" s="732"/>
      <c r="AI1977" s="731">
        <f t="shared" si="758"/>
        <v>114</v>
      </c>
      <c r="AJ1977" s="731"/>
      <c r="AK1977" s="720">
        <v>1683</v>
      </c>
      <c r="AL1977" s="731">
        <f t="shared" si="759"/>
        <v>114</v>
      </c>
      <c r="AM1977" s="738"/>
      <c r="AN1977" s="739">
        <v>45170</v>
      </c>
    </row>
    <row r="1978" spans="1:40" ht="50.1" customHeight="1">
      <c r="A1978" s="719">
        <v>22</v>
      </c>
      <c r="B1978" s="720">
        <v>5660</v>
      </c>
      <c r="C1978" s="720" t="s">
        <v>1</v>
      </c>
      <c r="D1978" s="721" t="s">
        <v>2909</v>
      </c>
      <c r="E1978" s="722">
        <v>45163</v>
      </c>
      <c r="F1978" s="720" t="s">
        <v>38</v>
      </c>
      <c r="G1978" s="720">
        <v>1598</v>
      </c>
      <c r="H1978" s="388"/>
      <c r="I1978" s="389"/>
      <c r="J1978" s="398"/>
      <c r="K1978" s="728" t="s">
        <v>4380</v>
      </c>
      <c r="L1978" s="721" t="s">
        <v>4352</v>
      </c>
      <c r="M1978" s="216"/>
      <c r="N1978" s="721" t="s">
        <v>3932</v>
      </c>
      <c r="O1978" s="720" t="s">
        <v>68</v>
      </c>
      <c r="P1978" s="720">
        <v>1</v>
      </c>
      <c r="Q1978" s="817">
        <v>1100</v>
      </c>
      <c r="R1978" s="731">
        <f t="shared" si="763"/>
        <v>1100</v>
      </c>
      <c r="S1978" s="720" t="s">
        <v>1915</v>
      </c>
      <c r="T1978" s="720"/>
      <c r="U1978" s="732">
        <f t="shared" si="761"/>
        <v>1100</v>
      </c>
      <c r="V1978" s="732"/>
      <c r="W1978" s="732"/>
      <c r="X1978" s="732"/>
      <c r="Y1978" s="670"/>
      <c r="Z1978" s="657"/>
      <c r="AA1978" s="657"/>
      <c r="AB1978" s="720"/>
      <c r="AC1978" s="385"/>
      <c r="AD1978" s="657"/>
      <c r="AE1978" s="657"/>
      <c r="AF1978" s="657"/>
      <c r="AG1978" s="657"/>
      <c r="AH1978" s="732"/>
      <c r="AI1978" s="731">
        <f t="shared" si="758"/>
        <v>1100</v>
      </c>
      <c r="AJ1978" s="731"/>
      <c r="AK1978" s="720">
        <v>1683</v>
      </c>
      <c r="AL1978" s="731">
        <f t="shared" si="759"/>
        <v>1100</v>
      </c>
      <c r="AM1978" s="738"/>
      <c r="AN1978" s="739">
        <v>45170</v>
      </c>
    </row>
    <row r="1979" spans="1:40" ht="50.1" customHeight="1">
      <c r="A1979" s="719">
        <v>23</v>
      </c>
      <c r="B1979" s="720">
        <v>5660</v>
      </c>
      <c r="C1979" s="720" t="s">
        <v>1</v>
      </c>
      <c r="D1979" s="721" t="s">
        <v>2909</v>
      </c>
      <c r="E1979" s="722">
        <v>45163</v>
      </c>
      <c r="F1979" s="720" t="s">
        <v>38</v>
      </c>
      <c r="G1979" s="720">
        <v>1598</v>
      </c>
      <c r="H1979" s="388"/>
      <c r="I1979" s="389"/>
      <c r="J1979" s="398"/>
      <c r="K1979" s="728" t="s">
        <v>4380</v>
      </c>
      <c r="L1979" s="721" t="s">
        <v>4352</v>
      </c>
      <c r="M1979" s="216"/>
      <c r="N1979" s="721" t="s">
        <v>4371</v>
      </c>
      <c r="O1979" s="720" t="s">
        <v>68</v>
      </c>
      <c r="P1979" s="720">
        <v>2000</v>
      </c>
      <c r="Q1979" s="720">
        <v>7.8E-2</v>
      </c>
      <c r="R1979" s="731">
        <f t="shared" si="763"/>
        <v>156</v>
      </c>
      <c r="S1979" s="720" t="s">
        <v>1915</v>
      </c>
      <c r="T1979" s="720"/>
      <c r="U1979" s="732">
        <f t="shared" si="761"/>
        <v>156</v>
      </c>
      <c r="V1979" s="732"/>
      <c r="W1979" s="732"/>
      <c r="X1979" s="732"/>
      <c r="Y1979" s="670"/>
      <c r="Z1979" s="657"/>
      <c r="AA1979" s="657"/>
      <c r="AB1979" s="720"/>
      <c r="AC1979" s="385"/>
      <c r="AD1979" s="657"/>
      <c r="AE1979" s="657"/>
      <c r="AF1979" s="657"/>
      <c r="AG1979" s="657"/>
      <c r="AH1979" s="732"/>
      <c r="AI1979" s="731">
        <f t="shared" si="758"/>
        <v>156</v>
      </c>
      <c r="AJ1979" s="731"/>
      <c r="AK1979" s="720">
        <v>1683</v>
      </c>
      <c r="AL1979" s="731">
        <f t="shared" si="759"/>
        <v>156</v>
      </c>
      <c r="AM1979" s="738"/>
      <c r="AN1979" s="739">
        <v>45170</v>
      </c>
    </row>
    <row r="1980" spans="1:40" ht="50.1" customHeight="1">
      <c r="A1980" s="719">
        <v>24</v>
      </c>
      <c r="B1980" s="720">
        <v>5660</v>
      </c>
      <c r="C1980" s="720" t="s">
        <v>1</v>
      </c>
      <c r="D1980" s="721" t="s">
        <v>2909</v>
      </c>
      <c r="E1980" s="722">
        <v>45163</v>
      </c>
      <c r="F1980" s="720" t="s">
        <v>38</v>
      </c>
      <c r="G1980" s="720">
        <v>1598</v>
      </c>
      <c r="H1980" s="388"/>
      <c r="I1980" s="389"/>
      <c r="J1980" s="398"/>
      <c r="K1980" s="728" t="s">
        <v>4380</v>
      </c>
      <c r="L1980" s="721" t="s">
        <v>4352</v>
      </c>
      <c r="M1980" s="216"/>
      <c r="N1980" s="721" t="s">
        <v>4372</v>
      </c>
      <c r="O1980" s="720" t="s">
        <v>68</v>
      </c>
      <c r="P1980" s="720">
        <v>12</v>
      </c>
      <c r="Q1980" s="720">
        <v>2.5</v>
      </c>
      <c r="R1980" s="731">
        <f t="shared" si="763"/>
        <v>30</v>
      </c>
      <c r="S1980" s="720" t="s">
        <v>1915</v>
      </c>
      <c r="T1980" s="720"/>
      <c r="U1980" s="732">
        <f t="shared" si="761"/>
        <v>30</v>
      </c>
      <c r="V1980" s="732"/>
      <c r="W1980" s="732"/>
      <c r="X1980" s="732"/>
      <c r="Y1980" s="670"/>
      <c r="Z1980" s="657"/>
      <c r="AA1980" s="657"/>
      <c r="AB1980" s="720"/>
      <c r="AC1980" s="385"/>
      <c r="AD1980" s="657"/>
      <c r="AE1980" s="657"/>
      <c r="AF1980" s="657"/>
      <c r="AG1980" s="657"/>
      <c r="AH1980" s="732"/>
      <c r="AI1980" s="731">
        <f t="shared" si="758"/>
        <v>30</v>
      </c>
      <c r="AJ1980" s="731"/>
      <c r="AK1980" s="720">
        <v>1683</v>
      </c>
      <c r="AL1980" s="731">
        <f t="shared" si="759"/>
        <v>30</v>
      </c>
      <c r="AM1980" s="738"/>
      <c r="AN1980" s="739">
        <v>45170</v>
      </c>
    </row>
    <row r="1981" spans="1:40" ht="50.1" customHeight="1">
      <c r="A1981" s="719">
        <v>25</v>
      </c>
      <c r="B1981" s="720">
        <v>5660</v>
      </c>
      <c r="C1981" s="720" t="s">
        <v>1</v>
      </c>
      <c r="D1981" s="721" t="s">
        <v>2909</v>
      </c>
      <c r="E1981" s="722">
        <v>45163</v>
      </c>
      <c r="F1981" s="720" t="s">
        <v>38</v>
      </c>
      <c r="G1981" s="720">
        <v>1598</v>
      </c>
      <c r="H1981" s="388"/>
      <c r="I1981" s="389"/>
      <c r="J1981" s="398"/>
      <c r="K1981" s="728" t="s">
        <v>4380</v>
      </c>
      <c r="L1981" s="721" t="s">
        <v>4352</v>
      </c>
      <c r="M1981" s="216"/>
      <c r="N1981" s="721" t="s">
        <v>4373</v>
      </c>
      <c r="O1981" s="720" t="s">
        <v>68</v>
      </c>
      <c r="P1981" s="720">
        <v>30</v>
      </c>
      <c r="Q1981" s="720">
        <v>0.35</v>
      </c>
      <c r="R1981" s="731">
        <f t="shared" si="763"/>
        <v>10.5</v>
      </c>
      <c r="S1981" s="720" t="s">
        <v>1915</v>
      </c>
      <c r="T1981" s="720"/>
      <c r="U1981" s="732">
        <f t="shared" si="761"/>
        <v>10.5</v>
      </c>
      <c r="V1981" s="732"/>
      <c r="W1981" s="732"/>
      <c r="X1981" s="732"/>
      <c r="Y1981" s="670"/>
      <c r="Z1981" s="657"/>
      <c r="AA1981" s="657"/>
      <c r="AB1981" s="720"/>
      <c r="AC1981" s="385"/>
      <c r="AD1981" s="657"/>
      <c r="AE1981" s="657"/>
      <c r="AF1981" s="657"/>
      <c r="AG1981" s="657"/>
      <c r="AH1981" s="732"/>
      <c r="AI1981" s="731">
        <f t="shared" si="758"/>
        <v>10.5</v>
      </c>
      <c r="AJ1981" s="731"/>
      <c r="AK1981" s="720">
        <v>1683</v>
      </c>
      <c r="AL1981" s="731">
        <f t="shared" si="759"/>
        <v>10.5</v>
      </c>
      <c r="AM1981" s="738"/>
      <c r="AN1981" s="739">
        <v>45170</v>
      </c>
    </row>
    <row r="1982" spans="1:40" ht="50.1" customHeight="1">
      <c r="A1982" s="719">
        <v>26</v>
      </c>
      <c r="B1982" s="720">
        <v>5660</v>
      </c>
      <c r="C1982" s="720" t="s">
        <v>1</v>
      </c>
      <c r="D1982" s="721" t="s">
        <v>2909</v>
      </c>
      <c r="E1982" s="722">
        <v>45163</v>
      </c>
      <c r="F1982" s="720" t="s">
        <v>38</v>
      </c>
      <c r="G1982" s="720">
        <v>1598</v>
      </c>
      <c r="H1982" s="388"/>
      <c r="I1982" s="389"/>
      <c r="J1982" s="398"/>
      <c r="K1982" s="728" t="s">
        <v>4380</v>
      </c>
      <c r="L1982" s="721" t="s">
        <v>4352</v>
      </c>
      <c r="M1982" s="216"/>
      <c r="N1982" s="721" t="s">
        <v>4374</v>
      </c>
      <c r="O1982" s="720" t="s">
        <v>68</v>
      </c>
      <c r="P1982" s="720">
        <v>8</v>
      </c>
      <c r="Q1982" s="720">
        <v>0.35</v>
      </c>
      <c r="R1982" s="731">
        <f t="shared" si="763"/>
        <v>2.8</v>
      </c>
      <c r="S1982" s="720" t="s">
        <v>1915</v>
      </c>
      <c r="T1982" s="720"/>
      <c r="U1982" s="732">
        <f t="shared" si="761"/>
        <v>2.8</v>
      </c>
      <c r="V1982" s="732"/>
      <c r="W1982" s="732"/>
      <c r="X1982" s="732"/>
      <c r="Y1982" s="670"/>
      <c r="Z1982" s="657"/>
      <c r="AA1982" s="657"/>
      <c r="AB1982" s="720"/>
      <c r="AC1982" s="385"/>
      <c r="AD1982" s="657"/>
      <c r="AE1982" s="657"/>
      <c r="AF1982" s="657"/>
      <c r="AG1982" s="657"/>
      <c r="AH1982" s="732"/>
      <c r="AI1982" s="731">
        <f t="shared" si="758"/>
        <v>2.8</v>
      </c>
      <c r="AJ1982" s="731"/>
      <c r="AK1982" s="720">
        <v>1683</v>
      </c>
      <c r="AL1982" s="731">
        <f t="shared" si="759"/>
        <v>2.8</v>
      </c>
      <c r="AM1982" s="738"/>
      <c r="AN1982" s="739">
        <v>45170</v>
      </c>
    </row>
    <row r="1983" spans="1:40" ht="50.1" customHeight="1">
      <c r="A1983" s="719">
        <v>27</v>
      </c>
      <c r="B1983" s="720">
        <v>5660</v>
      </c>
      <c r="C1983" s="720" t="s">
        <v>1</v>
      </c>
      <c r="D1983" s="721" t="s">
        <v>2909</v>
      </c>
      <c r="E1983" s="722">
        <v>45163</v>
      </c>
      <c r="F1983" s="720" t="s">
        <v>38</v>
      </c>
      <c r="G1983" s="720">
        <v>1598</v>
      </c>
      <c r="H1983" s="388"/>
      <c r="I1983" s="389"/>
      <c r="J1983" s="398"/>
      <c r="K1983" s="728" t="s">
        <v>4380</v>
      </c>
      <c r="L1983" s="721" t="s">
        <v>4352</v>
      </c>
      <c r="M1983" s="216"/>
      <c r="N1983" s="721" t="s">
        <v>4375</v>
      </c>
      <c r="O1983" s="720" t="s">
        <v>68</v>
      </c>
      <c r="P1983" s="720">
        <v>16</v>
      </c>
      <c r="Q1983" s="720">
        <v>0.35</v>
      </c>
      <c r="R1983" s="731">
        <f t="shared" si="763"/>
        <v>5.6</v>
      </c>
      <c r="S1983" s="720" t="s">
        <v>1915</v>
      </c>
      <c r="T1983" s="720"/>
      <c r="U1983" s="732">
        <f t="shared" si="761"/>
        <v>5.6</v>
      </c>
      <c r="V1983" s="732"/>
      <c r="W1983" s="732"/>
      <c r="X1983" s="732"/>
      <c r="Y1983" s="670"/>
      <c r="Z1983" s="657"/>
      <c r="AA1983" s="657"/>
      <c r="AB1983" s="720"/>
      <c r="AC1983" s="385"/>
      <c r="AD1983" s="657"/>
      <c r="AE1983" s="657"/>
      <c r="AF1983" s="657"/>
      <c r="AG1983" s="657"/>
      <c r="AH1983" s="732"/>
      <c r="AI1983" s="731">
        <f t="shared" si="758"/>
        <v>5.6</v>
      </c>
      <c r="AJ1983" s="731"/>
      <c r="AK1983" s="720">
        <v>1683</v>
      </c>
      <c r="AL1983" s="731">
        <f t="shared" si="759"/>
        <v>5.6</v>
      </c>
      <c r="AM1983" s="738"/>
      <c r="AN1983" s="739">
        <v>45170</v>
      </c>
    </row>
    <row r="1984" spans="1:40" ht="50.1" customHeight="1">
      <c r="A1984" s="719">
        <v>28</v>
      </c>
      <c r="B1984" s="720">
        <v>5660</v>
      </c>
      <c r="C1984" s="720" t="s">
        <v>1</v>
      </c>
      <c r="D1984" s="721" t="s">
        <v>2909</v>
      </c>
      <c r="E1984" s="722">
        <v>45163</v>
      </c>
      <c r="F1984" s="720" t="s">
        <v>38</v>
      </c>
      <c r="G1984" s="720">
        <v>1598</v>
      </c>
      <c r="H1984" s="388"/>
      <c r="I1984" s="389"/>
      <c r="J1984" s="398"/>
      <c r="K1984" s="728" t="s">
        <v>4380</v>
      </c>
      <c r="L1984" s="721" t="s">
        <v>4352</v>
      </c>
      <c r="M1984" s="216"/>
      <c r="N1984" s="721" t="s">
        <v>4376</v>
      </c>
      <c r="O1984" s="720" t="s">
        <v>68</v>
      </c>
      <c r="P1984" s="720">
        <v>2</v>
      </c>
      <c r="Q1984" s="720">
        <v>32</v>
      </c>
      <c r="R1984" s="731">
        <f>P1984*Q1984</f>
        <v>64</v>
      </c>
      <c r="S1984" s="720" t="s">
        <v>1915</v>
      </c>
      <c r="T1984" s="720"/>
      <c r="U1984" s="732">
        <f t="shared" si="761"/>
        <v>64</v>
      </c>
      <c r="V1984" s="732"/>
      <c r="W1984" s="732"/>
      <c r="X1984" s="732"/>
      <c r="Y1984" s="670"/>
      <c r="Z1984" s="657"/>
      <c r="AA1984" s="657"/>
      <c r="AB1984" s="720"/>
      <c r="AC1984" s="385"/>
      <c r="AD1984" s="657"/>
      <c r="AE1984" s="657"/>
      <c r="AF1984" s="657"/>
      <c r="AG1984" s="657"/>
      <c r="AH1984" s="732"/>
      <c r="AI1984" s="731">
        <f t="shared" si="758"/>
        <v>64</v>
      </c>
      <c r="AJ1984" s="731"/>
      <c r="AK1984" s="720">
        <v>1683</v>
      </c>
      <c r="AL1984" s="731">
        <f t="shared" si="759"/>
        <v>64</v>
      </c>
      <c r="AM1984" s="738"/>
      <c r="AN1984" s="739">
        <v>45170</v>
      </c>
    </row>
    <row r="1985" spans="1:40" ht="50.1" customHeight="1">
      <c r="A1985" s="719">
        <v>29</v>
      </c>
      <c r="B1985" s="720">
        <v>5472</v>
      </c>
      <c r="C1985" s="720" t="s">
        <v>1</v>
      </c>
      <c r="D1985" s="721" t="s">
        <v>2909</v>
      </c>
      <c r="E1985" s="722">
        <v>45160</v>
      </c>
      <c r="F1985" s="720" t="s">
        <v>38</v>
      </c>
      <c r="G1985" s="720">
        <v>1557</v>
      </c>
      <c r="H1985" s="388"/>
      <c r="I1985" s="389"/>
      <c r="J1985" s="398"/>
      <c r="K1985" s="728" t="s">
        <v>4381</v>
      </c>
      <c r="L1985" s="721" t="s">
        <v>3805</v>
      </c>
      <c r="M1985" s="216"/>
      <c r="N1985" s="721" t="s">
        <v>4377</v>
      </c>
      <c r="O1985" s="720" t="s">
        <v>68</v>
      </c>
      <c r="P1985" s="720">
        <v>150</v>
      </c>
      <c r="Q1985" s="720">
        <v>47.388800000000003</v>
      </c>
      <c r="R1985" s="731">
        <f t="shared" si="763"/>
        <v>7108.3200000000006</v>
      </c>
      <c r="S1985" s="720" t="s">
        <v>1915</v>
      </c>
      <c r="T1985" s="720"/>
      <c r="U1985" s="732">
        <f t="shared" si="761"/>
        <v>7108.3200000000006</v>
      </c>
      <c r="V1985" s="732"/>
      <c r="W1985" s="732"/>
      <c r="X1985" s="732"/>
      <c r="Y1985" s="670"/>
      <c r="Z1985" s="657"/>
      <c r="AA1985" s="657"/>
      <c r="AB1985" s="720"/>
      <c r="AC1985" s="385"/>
      <c r="AD1985" s="657"/>
      <c r="AE1985" s="657"/>
      <c r="AF1985" s="657"/>
      <c r="AG1985" s="657"/>
      <c r="AH1985" s="732"/>
      <c r="AI1985" s="731">
        <f t="shared" si="758"/>
        <v>7108.3200000000006</v>
      </c>
      <c r="AJ1985" s="731"/>
      <c r="AK1985" s="720">
        <v>1683</v>
      </c>
      <c r="AL1985" s="731">
        <f t="shared" si="759"/>
        <v>7108.3200000000006</v>
      </c>
      <c r="AM1985" s="738"/>
      <c r="AN1985" s="739">
        <v>45170</v>
      </c>
    </row>
    <row r="1986" spans="1:40" ht="50.1" customHeight="1">
      <c r="A1986" s="719">
        <v>30</v>
      </c>
      <c r="B1986" s="720">
        <v>5657</v>
      </c>
      <c r="C1986" s="720" t="s">
        <v>1</v>
      </c>
      <c r="D1986" s="721" t="s">
        <v>2909</v>
      </c>
      <c r="E1986" s="722">
        <v>45163</v>
      </c>
      <c r="F1986" s="720" t="s">
        <v>38</v>
      </c>
      <c r="G1986" s="720">
        <v>1600</v>
      </c>
      <c r="H1986" s="388"/>
      <c r="I1986" s="389"/>
      <c r="J1986" s="398"/>
      <c r="K1986" s="728">
        <v>10471627297</v>
      </c>
      <c r="L1986" s="721" t="s">
        <v>4382</v>
      </c>
      <c r="M1986" s="216"/>
      <c r="N1986" s="721" t="s">
        <v>4383</v>
      </c>
      <c r="O1986" s="720" t="s">
        <v>4390</v>
      </c>
      <c r="P1986" s="720">
        <v>6</v>
      </c>
      <c r="Q1986" s="720">
        <v>25</v>
      </c>
      <c r="R1986" s="731">
        <f t="shared" si="763"/>
        <v>150</v>
      </c>
      <c r="S1986" s="720" t="s">
        <v>1915</v>
      </c>
      <c r="T1986" s="720"/>
      <c r="U1986" s="732">
        <f t="shared" si="761"/>
        <v>150</v>
      </c>
      <c r="V1986" s="732"/>
      <c r="W1986" s="732"/>
      <c r="X1986" s="732"/>
      <c r="Y1986" s="670"/>
      <c r="Z1986" s="657"/>
      <c r="AA1986" s="657"/>
      <c r="AB1986" s="720"/>
      <c r="AC1986" s="385"/>
      <c r="AD1986" s="657"/>
      <c r="AE1986" s="657"/>
      <c r="AF1986" s="657"/>
      <c r="AG1986" s="657"/>
      <c r="AH1986" s="732"/>
      <c r="AI1986" s="731">
        <f t="shared" si="758"/>
        <v>150</v>
      </c>
      <c r="AJ1986" s="731"/>
      <c r="AK1986" s="720">
        <v>1634</v>
      </c>
      <c r="AL1986" s="731">
        <f t="shared" si="759"/>
        <v>150</v>
      </c>
      <c r="AM1986" s="738"/>
      <c r="AN1986" s="739">
        <v>45170</v>
      </c>
    </row>
    <row r="1987" spans="1:40" ht="50.1" customHeight="1">
      <c r="A1987" s="719">
        <v>31</v>
      </c>
      <c r="B1987" s="720">
        <v>5657</v>
      </c>
      <c r="C1987" s="720" t="s">
        <v>1</v>
      </c>
      <c r="D1987" s="721" t="s">
        <v>2909</v>
      </c>
      <c r="E1987" s="722">
        <v>45163</v>
      </c>
      <c r="F1987" s="720" t="s">
        <v>38</v>
      </c>
      <c r="G1987" s="720">
        <v>1600</v>
      </c>
      <c r="H1987" s="388"/>
      <c r="I1987" s="389"/>
      <c r="J1987" s="398"/>
      <c r="K1987" s="728">
        <v>10471627297</v>
      </c>
      <c r="L1987" s="721" t="s">
        <v>4382</v>
      </c>
      <c r="M1987" s="216"/>
      <c r="N1987" s="721" t="s">
        <v>4384</v>
      </c>
      <c r="O1987" s="720" t="s">
        <v>83</v>
      </c>
      <c r="P1987" s="720">
        <v>15</v>
      </c>
      <c r="Q1987" s="720">
        <v>35</v>
      </c>
      <c r="R1987" s="731">
        <f t="shared" si="763"/>
        <v>525</v>
      </c>
      <c r="S1987" s="720" t="s">
        <v>1915</v>
      </c>
      <c r="T1987" s="720"/>
      <c r="U1987" s="732">
        <f t="shared" si="761"/>
        <v>525</v>
      </c>
      <c r="V1987" s="732"/>
      <c r="W1987" s="732"/>
      <c r="X1987" s="732"/>
      <c r="Y1987" s="670"/>
      <c r="Z1987" s="657"/>
      <c r="AA1987" s="657"/>
      <c r="AB1987" s="720"/>
      <c r="AC1987" s="385"/>
      <c r="AD1987" s="657"/>
      <c r="AE1987" s="657"/>
      <c r="AF1987" s="657"/>
      <c r="AG1987" s="657"/>
      <c r="AH1987" s="732"/>
      <c r="AI1987" s="731">
        <f t="shared" si="758"/>
        <v>525</v>
      </c>
      <c r="AJ1987" s="731"/>
      <c r="AK1987" s="720">
        <v>1714</v>
      </c>
      <c r="AL1987" s="731">
        <f t="shared" si="759"/>
        <v>525</v>
      </c>
      <c r="AM1987" s="738"/>
      <c r="AN1987" s="739">
        <v>45170</v>
      </c>
    </row>
    <row r="1988" spans="1:40" ht="50.1" customHeight="1">
      <c r="A1988" s="719">
        <v>32</v>
      </c>
      <c r="B1988" s="720">
        <v>5657</v>
      </c>
      <c r="C1988" s="720" t="s">
        <v>1</v>
      </c>
      <c r="D1988" s="721" t="s">
        <v>2909</v>
      </c>
      <c r="E1988" s="722">
        <v>45163</v>
      </c>
      <c r="F1988" s="720" t="s">
        <v>38</v>
      </c>
      <c r="G1988" s="720">
        <v>1600</v>
      </c>
      <c r="H1988" s="388"/>
      <c r="I1988" s="389"/>
      <c r="J1988" s="398"/>
      <c r="K1988" s="728">
        <v>10471627297</v>
      </c>
      <c r="L1988" s="721" t="s">
        <v>4382</v>
      </c>
      <c r="M1988" s="216"/>
      <c r="N1988" s="721" t="s">
        <v>4385</v>
      </c>
      <c r="O1988" s="720" t="s">
        <v>68</v>
      </c>
      <c r="P1988" s="720">
        <v>4</v>
      </c>
      <c r="Q1988" s="720">
        <v>13</v>
      </c>
      <c r="R1988" s="731">
        <f t="shared" si="763"/>
        <v>52</v>
      </c>
      <c r="S1988" s="720" t="s">
        <v>1915</v>
      </c>
      <c r="T1988" s="720"/>
      <c r="U1988" s="732">
        <f t="shared" si="761"/>
        <v>52</v>
      </c>
      <c r="V1988" s="732"/>
      <c r="W1988" s="732"/>
      <c r="X1988" s="732"/>
      <c r="Y1988" s="670"/>
      <c r="Z1988" s="657"/>
      <c r="AA1988" s="657"/>
      <c r="AB1988" s="720"/>
      <c r="AC1988" s="385"/>
      <c r="AD1988" s="657"/>
      <c r="AE1988" s="657"/>
      <c r="AF1988" s="657"/>
      <c r="AG1988" s="657"/>
      <c r="AH1988" s="732"/>
      <c r="AI1988" s="731">
        <f t="shared" si="758"/>
        <v>52</v>
      </c>
      <c r="AJ1988" s="731"/>
      <c r="AK1988" s="720">
        <v>1714</v>
      </c>
      <c r="AL1988" s="731">
        <f t="shared" si="759"/>
        <v>52</v>
      </c>
      <c r="AM1988" s="738"/>
      <c r="AN1988" s="739">
        <v>45170</v>
      </c>
    </row>
    <row r="1989" spans="1:40" ht="50.1" customHeight="1">
      <c r="A1989" s="719">
        <v>33</v>
      </c>
      <c r="B1989" s="720">
        <v>5657</v>
      </c>
      <c r="C1989" s="720" t="s">
        <v>1</v>
      </c>
      <c r="D1989" s="721" t="s">
        <v>2909</v>
      </c>
      <c r="E1989" s="722">
        <v>45163</v>
      </c>
      <c r="F1989" s="720" t="s">
        <v>38</v>
      </c>
      <c r="G1989" s="720">
        <v>1600</v>
      </c>
      <c r="H1989" s="388"/>
      <c r="I1989" s="389"/>
      <c r="J1989" s="398"/>
      <c r="K1989" s="728">
        <v>10471627297</v>
      </c>
      <c r="L1989" s="721" t="s">
        <v>4382</v>
      </c>
      <c r="M1989" s="216"/>
      <c r="N1989" s="721" t="s">
        <v>4386</v>
      </c>
      <c r="O1989" s="720" t="s">
        <v>68</v>
      </c>
      <c r="P1989" s="720">
        <v>50</v>
      </c>
      <c r="Q1989" s="720">
        <v>10</v>
      </c>
      <c r="R1989" s="731">
        <f t="shared" si="763"/>
        <v>500</v>
      </c>
      <c r="S1989" s="720" t="s">
        <v>1915</v>
      </c>
      <c r="T1989" s="720"/>
      <c r="U1989" s="732">
        <f t="shared" si="761"/>
        <v>500</v>
      </c>
      <c r="V1989" s="732"/>
      <c r="W1989" s="732"/>
      <c r="X1989" s="732"/>
      <c r="Y1989" s="670"/>
      <c r="Z1989" s="657"/>
      <c r="AA1989" s="657"/>
      <c r="AB1989" s="720"/>
      <c r="AC1989" s="385"/>
      <c r="AD1989" s="657"/>
      <c r="AE1989" s="657"/>
      <c r="AF1989" s="657"/>
      <c r="AG1989" s="657"/>
      <c r="AH1989" s="732"/>
      <c r="AI1989" s="731">
        <f t="shared" si="758"/>
        <v>500</v>
      </c>
      <c r="AJ1989" s="731"/>
      <c r="AK1989" s="720">
        <v>1714</v>
      </c>
      <c r="AL1989" s="731">
        <f t="shared" si="759"/>
        <v>500</v>
      </c>
      <c r="AM1989" s="738"/>
      <c r="AN1989" s="739">
        <v>45170</v>
      </c>
    </row>
    <row r="1990" spans="1:40" ht="50.1" customHeight="1">
      <c r="A1990" s="719">
        <v>34</v>
      </c>
      <c r="B1990" s="720">
        <v>5657</v>
      </c>
      <c r="C1990" s="720" t="s">
        <v>1</v>
      </c>
      <c r="D1990" s="721" t="s">
        <v>2909</v>
      </c>
      <c r="E1990" s="722">
        <v>45163</v>
      </c>
      <c r="F1990" s="720" t="s">
        <v>38</v>
      </c>
      <c r="G1990" s="720">
        <v>1600</v>
      </c>
      <c r="H1990" s="388"/>
      <c r="I1990" s="389"/>
      <c r="J1990" s="398"/>
      <c r="K1990" s="728">
        <v>10471627297</v>
      </c>
      <c r="L1990" s="721" t="s">
        <v>4382</v>
      </c>
      <c r="M1990" s="216"/>
      <c r="N1990" s="721" t="s">
        <v>4387</v>
      </c>
      <c r="O1990" s="720" t="s">
        <v>68</v>
      </c>
      <c r="P1990" s="720">
        <v>25</v>
      </c>
      <c r="Q1990" s="720">
        <v>40</v>
      </c>
      <c r="R1990" s="731">
        <f t="shared" si="763"/>
        <v>1000</v>
      </c>
      <c r="S1990" s="720" t="s">
        <v>1915</v>
      </c>
      <c r="T1990" s="720"/>
      <c r="U1990" s="732">
        <f t="shared" si="761"/>
        <v>1000</v>
      </c>
      <c r="V1990" s="732"/>
      <c r="W1990" s="732"/>
      <c r="X1990" s="732"/>
      <c r="Y1990" s="670"/>
      <c r="Z1990" s="657"/>
      <c r="AA1990" s="657"/>
      <c r="AB1990" s="720"/>
      <c r="AC1990" s="385"/>
      <c r="AD1990" s="657"/>
      <c r="AE1990" s="657"/>
      <c r="AF1990" s="657"/>
      <c r="AG1990" s="657"/>
      <c r="AH1990" s="732"/>
      <c r="AI1990" s="731">
        <f t="shared" si="758"/>
        <v>1000</v>
      </c>
      <c r="AJ1990" s="731"/>
      <c r="AK1990" s="720">
        <v>1714</v>
      </c>
      <c r="AL1990" s="731">
        <f t="shared" si="759"/>
        <v>1000</v>
      </c>
      <c r="AM1990" s="738"/>
      <c r="AN1990" s="739">
        <v>45170</v>
      </c>
    </row>
    <row r="1991" spans="1:40" ht="50.1" customHeight="1">
      <c r="A1991" s="719">
        <v>35</v>
      </c>
      <c r="B1991" s="720">
        <v>5657</v>
      </c>
      <c r="C1991" s="720" t="s">
        <v>1</v>
      </c>
      <c r="D1991" s="721" t="s">
        <v>2909</v>
      </c>
      <c r="E1991" s="722">
        <v>45163</v>
      </c>
      <c r="F1991" s="720" t="s">
        <v>38</v>
      </c>
      <c r="G1991" s="720">
        <v>1600</v>
      </c>
      <c r="H1991" s="388"/>
      <c r="I1991" s="389"/>
      <c r="J1991" s="398"/>
      <c r="K1991" s="728">
        <v>10471627297</v>
      </c>
      <c r="L1991" s="721" t="s">
        <v>4382</v>
      </c>
      <c r="M1991" s="216"/>
      <c r="N1991" s="721" t="s">
        <v>4388</v>
      </c>
      <c r="O1991" s="720" t="s">
        <v>68</v>
      </c>
      <c r="P1991" s="720">
        <v>25</v>
      </c>
      <c r="Q1991" s="720">
        <v>22</v>
      </c>
      <c r="R1991" s="731">
        <f t="shared" si="763"/>
        <v>550</v>
      </c>
      <c r="S1991" s="720" t="s">
        <v>1915</v>
      </c>
      <c r="T1991" s="720"/>
      <c r="U1991" s="732">
        <f t="shared" si="761"/>
        <v>550</v>
      </c>
      <c r="V1991" s="732"/>
      <c r="W1991" s="732"/>
      <c r="X1991" s="732"/>
      <c r="Y1991" s="670"/>
      <c r="Z1991" s="657"/>
      <c r="AA1991" s="657"/>
      <c r="AB1991" s="720"/>
      <c r="AC1991" s="385"/>
      <c r="AD1991" s="657"/>
      <c r="AE1991" s="657"/>
      <c r="AF1991" s="657"/>
      <c r="AG1991" s="657"/>
      <c r="AH1991" s="732"/>
      <c r="AI1991" s="731">
        <f t="shared" si="758"/>
        <v>550</v>
      </c>
      <c r="AJ1991" s="731"/>
      <c r="AK1991" s="720">
        <v>1714</v>
      </c>
      <c r="AL1991" s="731">
        <f t="shared" si="759"/>
        <v>550</v>
      </c>
      <c r="AM1991" s="738"/>
      <c r="AN1991" s="739">
        <v>45170</v>
      </c>
    </row>
    <row r="1992" spans="1:40" ht="50.1" customHeight="1">
      <c r="A1992" s="719">
        <v>36</v>
      </c>
      <c r="B1992" s="720">
        <v>5657</v>
      </c>
      <c r="C1992" s="720" t="s">
        <v>1</v>
      </c>
      <c r="D1992" s="721" t="s">
        <v>2909</v>
      </c>
      <c r="E1992" s="722">
        <v>45163</v>
      </c>
      <c r="F1992" s="720" t="s">
        <v>38</v>
      </c>
      <c r="G1992" s="720">
        <v>1600</v>
      </c>
      <c r="H1992" s="388"/>
      <c r="I1992" s="389"/>
      <c r="J1992" s="398"/>
      <c r="K1992" s="728">
        <v>10471627297</v>
      </c>
      <c r="L1992" s="721" t="s">
        <v>4382</v>
      </c>
      <c r="M1992" s="216"/>
      <c r="N1992" s="721" t="s">
        <v>4389</v>
      </c>
      <c r="O1992" s="720" t="s">
        <v>68</v>
      </c>
      <c r="P1992" s="720">
        <v>30</v>
      </c>
      <c r="Q1992" s="720">
        <v>28</v>
      </c>
      <c r="R1992" s="731">
        <f t="shared" si="763"/>
        <v>840</v>
      </c>
      <c r="S1992" s="720" t="s">
        <v>1915</v>
      </c>
      <c r="T1992" s="720"/>
      <c r="U1992" s="732">
        <f t="shared" si="761"/>
        <v>840</v>
      </c>
      <c r="V1992" s="732"/>
      <c r="W1992" s="732"/>
      <c r="X1992" s="732"/>
      <c r="Y1992" s="670"/>
      <c r="Z1992" s="657"/>
      <c r="AA1992" s="657"/>
      <c r="AB1992" s="720"/>
      <c r="AC1992" s="385"/>
      <c r="AD1992" s="657"/>
      <c r="AE1992" s="657"/>
      <c r="AF1992" s="657"/>
      <c r="AG1992" s="657"/>
      <c r="AH1992" s="732"/>
      <c r="AI1992" s="731">
        <f>R1992</f>
        <v>840</v>
      </c>
      <c r="AJ1992" s="731"/>
      <c r="AK1992" s="720">
        <v>1714</v>
      </c>
      <c r="AL1992" s="731">
        <f t="shared" si="759"/>
        <v>840</v>
      </c>
      <c r="AM1992" s="738"/>
      <c r="AN1992" s="739">
        <v>45170</v>
      </c>
    </row>
    <row r="1993" spans="1:40" ht="101.25" customHeight="1">
      <c r="A1993" s="719">
        <v>37</v>
      </c>
      <c r="B1993" s="720">
        <v>5657</v>
      </c>
      <c r="C1993" s="720" t="s">
        <v>1</v>
      </c>
      <c r="D1993" s="721" t="s">
        <v>2909</v>
      </c>
      <c r="E1993" s="722">
        <v>45163</v>
      </c>
      <c r="F1993" s="720" t="s">
        <v>38</v>
      </c>
      <c r="G1993" s="720">
        <v>1600</v>
      </c>
      <c r="H1993" s="388"/>
      <c r="I1993" s="389"/>
      <c r="J1993" s="398"/>
      <c r="K1993" s="728">
        <v>10471627297</v>
      </c>
      <c r="L1993" s="721" t="s">
        <v>4382</v>
      </c>
      <c r="M1993" s="216"/>
      <c r="N1993" s="721" t="s">
        <v>4391</v>
      </c>
      <c r="O1993" s="720" t="s">
        <v>68</v>
      </c>
      <c r="P1993" s="720">
        <v>100</v>
      </c>
      <c r="Q1993" s="720">
        <v>10</v>
      </c>
      <c r="R1993" s="731">
        <f>P1993*Q1993</f>
        <v>1000</v>
      </c>
      <c r="S1993" s="720" t="s">
        <v>1915</v>
      </c>
      <c r="T1993" s="720"/>
      <c r="U1993" s="732">
        <f t="shared" si="761"/>
        <v>1000</v>
      </c>
      <c r="V1993" s="732"/>
      <c r="W1993" s="732"/>
      <c r="X1993" s="732"/>
      <c r="Y1993" s="670"/>
      <c r="Z1993" s="657"/>
      <c r="AA1993" s="657"/>
      <c r="AB1993" s="720"/>
      <c r="AC1993" s="385"/>
      <c r="AD1993" s="657"/>
      <c r="AE1993" s="657"/>
      <c r="AF1993" s="657"/>
      <c r="AG1993" s="657"/>
      <c r="AH1993" s="732"/>
      <c r="AI1993" s="731">
        <f t="shared" ref="AI1993:AI1995" si="764">R1993</f>
        <v>1000</v>
      </c>
      <c r="AJ1993" s="731"/>
      <c r="AK1993" s="720">
        <v>1714</v>
      </c>
      <c r="AL1993" s="731">
        <f t="shared" si="759"/>
        <v>1000</v>
      </c>
      <c r="AM1993" s="738"/>
      <c r="AN1993" s="739">
        <v>45170</v>
      </c>
    </row>
    <row r="1994" spans="1:40" ht="101.25" customHeight="1">
      <c r="A1994" s="719">
        <v>38</v>
      </c>
      <c r="B1994" s="720">
        <v>5657</v>
      </c>
      <c r="C1994" s="720" t="s">
        <v>1</v>
      </c>
      <c r="D1994" s="721" t="s">
        <v>2909</v>
      </c>
      <c r="E1994" s="722">
        <v>45163</v>
      </c>
      <c r="F1994" s="720" t="s">
        <v>38</v>
      </c>
      <c r="G1994" s="720">
        <v>1600</v>
      </c>
      <c r="H1994" s="388"/>
      <c r="I1994" s="389"/>
      <c r="J1994" s="398"/>
      <c r="K1994" s="728">
        <v>10471627297</v>
      </c>
      <c r="L1994" s="721" t="s">
        <v>4382</v>
      </c>
      <c r="M1994" s="216"/>
      <c r="N1994" s="721" t="s">
        <v>4397</v>
      </c>
      <c r="O1994" s="720" t="s">
        <v>68</v>
      </c>
      <c r="P1994" s="720">
        <v>100</v>
      </c>
      <c r="Q1994" s="720">
        <v>10</v>
      </c>
      <c r="R1994" s="731">
        <f t="shared" ref="R1994:R2010" si="765">P1994*Q1994</f>
        <v>1000</v>
      </c>
      <c r="S1994" s="720" t="s">
        <v>1915</v>
      </c>
      <c r="T1994" s="720"/>
      <c r="U1994" s="732">
        <f t="shared" si="761"/>
        <v>1000</v>
      </c>
      <c r="V1994" s="732"/>
      <c r="W1994" s="732"/>
      <c r="X1994" s="732"/>
      <c r="Y1994" s="670"/>
      <c r="Z1994" s="657"/>
      <c r="AA1994" s="657"/>
      <c r="AB1994" s="720"/>
      <c r="AC1994" s="385"/>
      <c r="AD1994" s="657"/>
      <c r="AE1994" s="657"/>
      <c r="AF1994" s="657"/>
      <c r="AG1994" s="657"/>
      <c r="AH1994" s="732"/>
      <c r="AI1994" s="731">
        <f t="shared" si="764"/>
        <v>1000</v>
      </c>
      <c r="AJ1994" s="731"/>
      <c r="AK1994" s="720">
        <v>1714</v>
      </c>
      <c r="AL1994" s="731">
        <f t="shared" si="759"/>
        <v>1000</v>
      </c>
      <c r="AM1994" s="738"/>
      <c r="AN1994" s="739">
        <v>45170</v>
      </c>
    </row>
    <row r="1995" spans="1:40" ht="50.1" customHeight="1">
      <c r="A1995" s="719">
        <v>39</v>
      </c>
      <c r="B1995" s="720">
        <v>5657</v>
      </c>
      <c r="C1995" s="720" t="s">
        <v>1</v>
      </c>
      <c r="D1995" s="721" t="s">
        <v>2909</v>
      </c>
      <c r="E1995" s="722">
        <v>45163</v>
      </c>
      <c r="F1995" s="720" t="s">
        <v>38</v>
      </c>
      <c r="G1995" s="720">
        <v>1600</v>
      </c>
      <c r="H1995" s="388"/>
      <c r="I1995" s="389"/>
      <c r="J1995" s="398"/>
      <c r="K1995" s="728">
        <v>10471627297</v>
      </c>
      <c r="L1995" s="721" t="s">
        <v>4382</v>
      </c>
      <c r="M1995" s="216"/>
      <c r="N1995" s="721" t="s">
        <v>4392</v>
      </c>
      <c r="O1995" s="720" t="s">
        <v>68</v>
      </c>
      <c r="P1995" s="720">
        <v>8</v>
      </c>
      <c r="Q1995" s="720">
        <v>25</v>
      </c>
      <c r="R1995" s="731">
        <f t="shared" si="765"/>
        <v>200</v>
      </c>
      <c r="S1995" s="720" t="s">
        <v>1915</v>
      </c>
      <c r="T1995" s="720"/>
      <c r="U1995" s="732">
        <f t="shared" si="761"/>
        <v>200</v>
      </c>
      <c r="V1995" s="732"/>
      <c r="W1995" s="732"/>
      <c r="X1995" s="732"/>
      <c r="Y1995" s="670"/>
      <c r="Z1995" s="657"/>
      <c r="AA1995" s="657"/>
      <c r="AB1995" s="720"/>
      <c r="AC1995" s="385"/>
      <c r="AD1995" s="657"/>
      <c r="AE1995" s="657"/>
      <c r="AF1995" s="657"/>
      <c r="AG1995" s="657"/>
      <c r="AH1995" s="732"/>
      <c r="AI1995" s="731">
        <f t="shared" si="764"/>
        <v>200</v>
      </c>
      <c r="AJ1995" s="731"/>
      <c r="AK1995" s="720">
        <v>1714</v>
      </c>
      <c r="AL1995" s="731">
        <f t="shared" si="759"/>
        <v>200</v>
      </c>
      <c r="AM1995" s="738"/>
      <c r="AN1995" s="739">
        <v>45170</v>
      </c>
    </row>
    <row r="1996" spans="1:40" ht="50.1" customHeight="1">
      <c r="A1996" s="719">
        <v>40</v>
      </c>
      <c r="B1996" s="720">
        <v>5657</v>
      </c>
      <c r="C1996" s="720" t="s">
        <v>1</v>
      </c>
      <c r="D1996" s="721" t="s">
        <v>2909</v>
      </c>
      <c r="E1996" s="722">
        <v>45163</v>
      </c>
      <c r="F1996" s="720" t="s">
        <v>38</v>
      </c>
      <c r="G1996" s="720">
        <v>1600</v>
      </c>
      <c r="H1996" s="388"/>
      <c r="I1996" s="389"/>
      <c r="J1996" s="398"/>
      <c r="K1996" s="728">
        <v>10471627297</v>
      </c>
      <c r="L1996" s="721" t="s">
        <v>4382</v>
      </c>
      <c r="M1996" s="216"/>
      <c r="N1996" s="721" t="s">
        <v>4393</v>
      </c>
      <c r="O1996" s="720" t="s">
        <v>76</v>
      </c>
      <c r="P1996" s="720">
        <v>65</v>
      </c>
      <c r="Q1996" s="720">
        <v>12</v>
      </c>
      <c r="R1996" s="731">
        <f t="shared" si="765"/>
        <v>780</v>
      </c>
      <c r="S1996" s="720" t="s">
        <v>1915</v>
      </c>
      <c r="T1996" s="720"/>
      <c r="U1996" s="732">
        <f t="shared" si="761"/>
        <v>780</v>
      </c>
      <c r="V1996" s="732"/>
      <c r="W1996" s="732"/>
      <c r="X1996" s="732"/>
      <c r="Y1996" s="670"/>
      <c r="Z1996" s="657"/>
      <c r="AA1996" s="657"/>
      <c r="AB1996" s="720"/>
      <c r="AC1996" s="385"/>
      <c r="AD1996" s="657"/>
      <c r="AE1996" s="657"/>
      <c r="AF1996" s="657"/>
      <c r="AG1996" s="657"/>
      <c r="AH1996" s="732"/>
      <c r="AI1996" s="731">
        <f t="shared" si="758"/>
        <v>780</v>
      </c>
      <c r="AJ1996" s="731"/>
      <c r="AK1996" s="720">
        <v>1714</v>
      </c>
      <c r="AL1996" s="731">
        <f t="shared" si="759"/>
        <v>780</v>
      </c>
      <c r="AM1996" s="738"/>
      <c r="AN1996" s="739">
        <v>45170</v>
      </c>
    </row>
    <row r="1997" spans="1:40" ht="50.1" customHeight="1">
      <c r="A1997" s="719">
        <v>41</v>
      </c>
      <c r="B1997" s="720">
        <v>5657</v>
      </c>
      <c r="C1997" s="720" t="s">
        <v>1</v>
      </c>
      <c r="D1997" s="721" t="s">
        <v>2909</v>
      </c>
      <c r="E1997" s="722">
        <v>45163</v>
      </c>
      <c r="F1997" s="720" t="s">
        <v>38</v>
      </c>
      <c r="G1997" s="720">
        <v>1600</v>
      </c>
      <c r="H1997" s="388"/>
      <c r="I1997" s="389"/>
      <c r="J1997" s="398"/>
      <c r="K1997" s="728">
        <v>10471627297</v>
      </c>
      <c r="L1997" s="721" t="s">
        <v>4382</v>
      </c>
      <c r="M1997" s="216"/>
      <c r="N1997" s="721" t="s">
        <v>4394</v>
      </c>
      <c r="O1997" s="720" t="s">
        <v>68</v>
      </c>
      <c r="P1997" s="720">
        <v>25</v>
      </c>
      <c r="Q1997" s="720">
        <v>10</v>
      </c>
      <c r="R1997" s="731">
        <f t="shared" si="765"/>
        <v>250</v>
      </c>
      <c r="S1997" s="720" t="s">
        <v>1915</v>
      </c>
      <c r="T1997" s="720"/>
      <c r="U1997" s="732">
        <f t="shared" si="761"/>
        <v>250</v>
      </c>
      <c r="V1997" s="732"/>
      <c r="W1997" s="732"/>
      <c r="X1997" s="732"/>
      <c r="Y1997" s="670"/>
      <c r="Z1997" s="657"/>
      <c r="AA1997" s="657"/>
      <c r="AB1997" s="720"/>
      <c r="AC1997" s="385"/>
      <c r="AD1997" s="657"/>
      <c r="AE1997" s="657"/>
      <c r="AF1997" s="657"/>
      <c r="AG1997" s="657"/>
      <c r="AH1997" s="732"/>
      <c r="AI1997" s="731">
        <f t="shared" si="758"/>
        <v>250</v>
      </c>
      <c r="AJ1997" s="731"/>
      <c r="AK1997" s="720">
        <v>1714</v>
      </c>
      <c r="AL1997" s="731">
        <f t="shared" si="759"/>
        <v>250</v>
      </c>
      <c r="AM1997" s="738"/>
      <c r="AN1997" s="739">
        <v>45170</v>
      </c>
    </row>
    <row r="1998" spans="1:40" ht="50.1" customHeight="1">
      <c r="A1998" s="719">
        <v>42</v>
      </c>
      <c r="B1998" s="720">
        <v>5657</v>
      </c>
      <c r="C1998" s="720" t="s">
        <v>1</v>
      </c>
      <c r="D1998" s="721" t="s">
        <v>2909</v>
      </c>
      <c r="E1998" s="722">
        <v>45163</v>
      </c>
      <c r="F1998" s="720" t="s">
        <v>38</v>
      </c>
      <c r="G1998" s="720">
        <v>1600</v>
      </c>
      <c r="H1998" s="388"/>
      <c r="I1998" s="389"/>
      <c r="J1998" s="398"/>
      <c r="K1998" s="728">
        <v>10471627297</v>
      </c>
      <c r="L1998" s="721" t="s">
        <v>4382</v>
      </c>
      <c r="M1998" s="216"/>
      <c r="N1998" s="721" t="s">
        <v>4395</v>
      </c>
      <c r="O1998" s="720" t="s">
        <v>68</v>
      </c>
      <c r="P1998" s="720">
        <v>12</v>
      </c>
      <c r="Q1998" s="720">
        <v>28</v>
      </c>
      <c r="R1998" s="731">
        <f t="shared" si="765"/>
        <v>336</v>
      </c>
      <c r="S1998" s="720" t="s">
        <v>1915</v>
      </c>
      <c r="T1998" s="720"/>
      <c r="U1998" s="732">
        <f t="shared" si="761"/>
        <v>336</v>
      </c>
      <c r="V1998" s="732"/>
      <c r="W1998" s="732"/>
      <c r="X1998" s="732"/>
      <c r="Y1998" s="670"/>
      <c r="Z1998" s="657"/>
      <c r="AA1998" s="657"/>
      <c r="AB1998" s="720"/>
      <c r="AC1998" s="385"/>
      <c r="AD1998" s="657"/>
      <c r="AE1998" s="657"/>
      <c r="AF1998" s="657"/>
      <c r="AG1998" s="657"/>
      <c r="AH1998" s="732"/>
      <c r="AI1998" s="731">
        <f t="shared" si="758"/>
        <v>336</v>
      </c>
      <c r="AJ1998" s="731"/>
      <c r="AK1998" s="720">
        <v>1714</v>
      </c>
      <c r="AL1998" s="731">
        <f t="shared" si="759"/>
        <v>336</v>
      </c>
      <c r="AM1998" s="738"/>
      <c r="AN1998" s="739">
        <v>45170</v>
      </c>
    </row>
    <row r="1999" spans="1:40" ht="50.1" customHeight="1">
      <c r="A1999" s="719">
        <v>43</v>
      </c>
      <c r="B1999" s="720">
        <v>5657</v>
      </c>
      <c r="C1999" s="720" t="s">
        <v>1</v>
      </c>
      <c r="D1999" s="721" t="s">
        <v>2909</v>
      </c>
      <c r="E1999" s="722">
        <v>45163</v>
      </c>
      <c r="F1999" s="720" t="s">
        <v>38</v>
      </c>
      <c r="G1999" s="720">
        <v>1600</v>
      </c>
      <c r="H1999" s="388"/>
      <c r="I1999" s="389"/>
      <c r="J1999" s="398"/>
      <c r="K1999" s="728">
        <v>10471627297</v>
      </c>
      <c r="L1999" s="721" t="s">
        <v>4382</v>
      </c>
      <c r="M1999" s="216"/>
      <c r="N1999" s="721" t="s">
        <v>4396</v>
      </c>
      <c r="O1999" s="720" t="s">
        <v>68</v>
      </c>
      <c r="P1999" s="720">
        <v>20</v>
      </c>
      <c r="Q1999" s="818">
        <v>15</v>
      </c>
      <c r="R1999" s="731">
        <f t="shared" si="765"/>
        <v>300</v>
      </c>
      <c r="S1999" s="720" t="s">
        <v>1915</v>
      </c>
      <c r="T1999" s="720"/>
      <c r="U1999" s="732">
        <f t="shared" si="761"/>
        <v>300</v>
      </c>
      <c r="V1999" s="732"/>
      <c r="W1999" s="732"/>
      <c r="X1999" s="732"/>
      <c r="Y1999" s="670"/>
      <c r="Z1999" s="657"/>
      <c r="AA1999" s="657"/>
      <c r="AB1999" s="720"/>
      <c r="AC1999" s="385"/>
      <c r="AD1999" s="657"/>
      <c r="AE1999" s="657"/>
      <c r="AF1999" s="657"/>
      <c r="AG1999" s="657"/>
      <c r="AH1999" s="732"/>
      <c r="AI1999" s="731">
        <f t="shared" si="758"/>
        <v>300</v>
      </c>
      <c r="AJ1999" s="731"/>
      <c r="AK1999" s="720">
        <v>1714</v>
      </c>
      <c r="AL1999" s="731">
        <f>AI1999</f>
        <v>300</v>
      </c>
      <c r="AM1999" s="738"/>
      <c r="AN1999" s="739">
        <v>45170</v>
      </c>
    </row>
    <row r="2000" spans="1:40" ht="50.1" customHeight="1">
      <c r="A2000" s="719">
        <v>44</v>
      </c>
      <c r="B2000" s="720">
        <v>5657</v>
      </c>
      <c r="C2000" s="720" t="s">
        <v>1</v>
      </c>
      <c r="D2000" s="721" t="s">
        <v>2909</v>
      </c>
      <c r="E2000" s="722">
        <v>45163</v>
      </c>
      <c r="F2000" s="720" t="s">
        <v>38</v>
      </c>
      <c r="G2000" s="720">
        <v>1600</v>
      </c>
      <c r="H2000" s="388"/>
      <c r="I2000" s="389"/>
      <c r="J2000" s="398"/>
      <c r="K2000" s="728">
        <v>10471627297</v>
      </c>
      <c r="L2000" s="721" t="s">
        <v>4382</v>
      </c>
      <c r="M2000" s="216"/>
      <c r="N2000" s="721" t="s">
        <v>4398</v>
      </c>
      <c r="O2000" s="720" t="s">
        <v>68</v>
      </c>
      <c r="P2000" s="720">
        <v>15</v>
      </c>
      <c r="Q2000" s="720">
        <v>70</v>
      </c>
      <c r="R2000" s="731">
        <f t="shared" si="765"/>
        <v>1050</v>
      </c>
      <c r="S2000" s="720" t="s">
        <v>1915</v>
      </c>
      <c r="T2000" s="720"/>
      <c r="U2000" s="732">
        <f t="shared" si="761"/>
        <v>1050</v>
      </c>
      <c r="V2000" s="732"/>
      <c r="W2000" s="732"/>
      <c r="X2000" s="732"/>
      <c r="Y2000" s="670"/>
      <c r="Z2000" s="657"/>
      <c r="AA2000" s="657"/>
      <c r="AB2000" s="720"/>
      <c r="AC2000" s="385"/>
      <c r="AD2000" s="657"/>
      <c r="AE2000" s="657"/>
      <c r="AF2000" s="657"/>
      <c r="AG2000" s="657"/>
      <c r="AH2000" s="732"/>
      <c r="AI2000" s="731">
        <f t="shared" si="758"/>
        <v>1050</v>
      </c>
      <c r="AJ2000" s="731"/>
      <c r="AK2000" s="720">
        <v>1714</v>
      </c>
      <c r="AL2000" s="731">
        <f t="shared" si="759"/>
        <v>1050</v>
      </c>
      <c r="AM2000" s="738"/>
      <c r="AN2000" s="739">
        <v>45170</v>
      </c>
    </row>
    <row r="2001" spans="1:40" ht="50.1" customHeight="1">
      <c r="A2001" s="719">
        <v>45</v>
      </c>
      <c r="B2001" s="720">
        <v>5657</v>
      </c>
      <c r="C2001" s="720" t="s">
        <v>1</v>
      </c>
      <c r="D2001" s="721" t="s">
        <v>2909</v>
      </c>
      <c r="E2001" s="722">
        <v>45163</v>
      </c>
      <c r="F2001" s="720" t="s">
        <v>38</v>
      </c>
      <c r="G2001" s="720">
        <v>1600</v>
      </c>
      <c r="H2001" s="388"/>
      <c r="I2001" s="389"/>
      <c r="J2001" s="398"/>
      <c r="K2001" s="728">
        <v>10471627297</v>
      </c>
      <c r="L2001" s="721" t="s">
        <v>4382</v>
      </c>
      <c r="M2001" s="216"/>
      <c r="N2001" s="721" t="s">
        <v>4399</v>
      </c>
      <c r="O2001" s="720" t="s">
        <v>68</v>
      </c>
      <c r="P2001" s="720">
        <v>30</v>
      </c>
      <c r="Q2001" s="720">
        <v>20</v>
      </c>
      <c r="R2001" s="731">
        <f t="shared" si="765"/>
        <v>600</v>
      </c>
      <c r="S2001" s="720" t="s">
        <v>1915</v>
      </c>
      <c r="T2001" s="720"/>
      <c r="U2001" s="732">
        <f t="shared" si="761"/>
        <v>600</v>
      </c>
      <c r="V2001" s="732"/>
      <c r="W2001" s="732"/>
      <c r="X2001" s="732"/>
      <c r="Y2001" s="670"/>
      <c r="Z2001" s="657"/>
      <c r="AA2001" s="657"/>
      <c r="AB2001" s="720"/>
      <c r="AC2001" s="385"/>
      <c r="AD2001" s="657"/>
      <c r="AE2001" s="657"/>
      <c r="AF2001" s="657"/>
      <c r="AG2001" s="657"/>
      <c r="AH2001" s="732"/>
      <c r="AI2001" s="731">
        <f t="shared" si="758"/>
        <v>600</v>
      </c>
      <c r="AJ2001" s="731"/>
      <c r="AK2001" s="720">
        <v>1714</v>
      </c>
      <c r="AL2001" s="731">
        <f t="shared" si="759"/>
        <v>600</v>
      </c>
      <c r="AM2001" s="738"/>
      <c r="AN2001" s="739">
        <v>45170</v>
      </c>
    </row>
    <row r="2002" spans="1:40" ht="50.1" customHeight="1">
      <c r="A2002" s="719">
        <v>46</v>
      </c>
      <c r="B2002" s="720">
        <v>5657</v>
      </c>
      <c r="C2002" s="720" t="s">
        <v>1</v>
      </c>
      <c r="D2002" s="721" t="s">
        <v>2909</v>
      </c>
      <c r="E2002" s="722">
        <v>45163</v>
      </c>
      <c r="F2002" s="720" t="s">
        <v>38</v>
      </c>
      <c r="G2002" s="720">
        <v>1600</v>
      </c>
      <c r="H2002" s="388"/>
      <c r="I2002" s="389"/>
      <c r="J2002" s="398"/>
      <c r="K2002" s="728">
        <v>10471627297</v>
      </c>
      <c r="L2002" s="721" t="s">
        <v>4382</v>
      </c>
      <c r="M2002" s="216"/>
      <c r="N2002" s="721" t="s">
        <v>4400</v>
      </c>
      <c r="O2002" s="720" t="s">
        <v>68</v>
      </c>
      <c r="P2002" s="720">
        <v>2</v>
      </c>
      <c r="Q2002" s="720">
        <v>80</v>
      </c>
      <c r="R2002" s="731">
        <f t="shared" si="765"/>
        <v>160</v>
      </c>
      <c r="S2002" s="720" t="s">
        <v>1915</v>
      </c>
      <c r="T2002" s="720"/>
      <c r="U2002" s="732">
        <f t="shared" si="761"/>
        <v>160</v>
      </c>
      <c r="V2002" s="732"/>
      <c r="W2002" s="732"/>
      <c r="X2002" s="732"/>
      <c r="Y2002" s="670"/>
      <c r="Z2002" s="657"/>
      <c r="AA2002" s="657"/>
      <c r="AB2002" s="720"/>
      <c r="AC2002" s="385"/>
      <c r="AD2002" s="657"/>
      <c r="AE2002" s="657"/>
      <c r="AF2002" s="657"/>
      <c r="AG2002" s="657"/>
      <c r="AH2002" s="732"/>
      <c r="AI2002" s="731">
        <f t="shared" si="758"/>
        <v>160</v>
      </c>
      <c r="AJ2002" s="731"/>
      <c r="AK2002" s="720">
        <v>1714</v>
      </c>
      <c r="AL2002" s="731">
        <f t="shared" si="759"/>
        <v>160</v>
      </c>
      <c r="AM2002" s="738"/>
      <c r="AN2002" s="739">
        <v>45170</v>
      </c>
    </row>
    <row r="2003" spans="1:40" ht="50.1" customHeight="1">
      <c r="A2003" s="719">
        <v>47</v>
      </c>
      <c r="B2003" s="720">
        <v>5657</v>
      </c>
      <c r="C2003" s="720" t="s">
        <v>1</v>
      </c>
      <c r="D2003" s="721" t="s">
        <v>2909</v>
      </c>
      <c r="E2003" s="722">
        <v>45163</v>
      </c>
      <c r="F2003" s="720" t="s">
        <v>38</v>
      </c>
      <c r="G2003" s="720">
        <v>1600</v>
      </c>
      <c r="H2003" s="388"/>
      <c r="I2003" s="389"/>
      <c r="J2003" s="398"/>
      <c r="K2003" s="728">
        <v>10471627297</v>
      </c>
      <c r="L2003" s="721" t="s">
        <v>4382</v>
      </c>
      <c r="M2003" s="216"/>
      <c r="N2003" s="721" t="s">
        <v>4401</v>
      </c>
      <c r="O2003" s="720" t="s">
        <v>68</v>
      </c>
      <c r="P2003" s="720">
        <v>15</v>
      </c>
      <c r="Q2003" s="720">
        <v>22</v>
      </c>
      <c r="R2003" s="731">
        <f t="shared" si="765"/>
        <v>330</v>
      </c>
      <c r="S2003" s="720" t="s">
        <v>1915</v>
      </c>
      <c r="T2003" s="720"/>
      <c r="U2003" s="732">
        <f t="shared" si="761"/>
        <v>330</v>
      </c>
      <c r="V2003" s="732"/>
      <c r="W2003" s="732"/>
      <c r="X2003" s="732"/>
      <c r="Y2003" s="670"/>
      <c r="Z2003" s="657"/>
      <c r="AA2003" s="657"/>
      <c r="AB2003" s="720"/>
      <c r="AC2003" s="385"/>
      <c r="AD2003" s="657"/>
      <c r="AE2003" s="657"/>
      <c r="AF2003" s="657"/>
      <c r="AG2003" s="657"/>
      <c r="AH2003" s="732"/>
      <c r="AI2003" s="731">
        <f t="shared" si="758"/>
        <v>330</v>
      </c>
      <c r="AJ2003" s="731"/>
      <c r="AK2003" s="720">
        <v>1714</v>
      </c>
      <c r="AL2003" s="731">
        <f t="shared" si="759"/>
        <v>330</v>
      </c>
      <c r="AM2003" s="738"/>
      <c r="AN2003" s="739">
        <v>45170</v>
      </c>
    </row>
    <row r="2004" spans="1:40" ht="50.1" customHeight="1">
      <c r="A2004" s="719">
        <v>48</v>
      </c>
      <c r="B2004" s="720">
        <v>5657</v>
      </c>
      <c r="C2004" s="720" t="s">
        <v>1</v>
      </c>
      <c r="D2004" s="721" t="s">
        <v>2909</v>
      </c>
      <c r="E2004" s="722">
        <v>45163</v>
      </c>
      <c r="F2004" s="720" t="s">
        <v>38</v>
      </c>
      <c r="G2004" s="720">
        <v>1600</v>
      </c>
      <c r="H2004" s="388"/>
      <c r="I2004" s="389"/>
      <c r="J2004" s="398"/>
      <c r="K2004" s="728">
        <v>10471627297</v>
      </c>
      <c r="L2004" s="721" t="s">
        <v>4382</v>
      </c>
      <c r="M2004" s="216"/>
      <c r="N2004" s="721" t="s">
        <v>4402</v>
      </c>
      <c r="O2004" s="720" t="s">
        <v>68</v>
      </c>
      <c r="P2004" s="720">
        <v>50</v>
      </c>
      <c r="Q2004" s="720">
        <v>5</v>
      </c>
      <c r="R2004" s="731">
        <f t="shared" si="765"/>
        <v>250</v>
      </c>
      <c r="S2004" s="720" t="s">
        <v>1915</v>
      </c>
      <c r="T2004" s="720"/>
      <c r="U2004" s="732">
        <f t="shared" si="761"/>
        <v>250</v>
      </c>
      <c r="V2004" s="732"/>
      <c r="W2004" s="732"/>
      <c r="X2004" s="732"/>
      <c r="Y2004" s="670"/>
      <c r="Z2004" s="657"/>
      <c r="AA2004" s="657"/>
      <c r="AB2004" s="720"/>
      <c r="AC2004" s="385"/>
      <c r="AD2004" s="657"/>
      <c r="AE2004" s="657"/>
      <c r="AF2004" s="657"/>
      <c r="AG2004" s="657"/>
      <c r="AH2004" s="732"/>
      <c r="AI2004" s="731">
        <f t="shared" si="758"/>
        <v>250</v>
      </c>
      <c r="AJ2004" s="731"/>
      <c r="AK2004" s="720">
        <v>1714</v>
      </c>
      <c r="AL2004" s="731">
        <f t="shared" si="759"/>
        <v>250</v>
      </c>
      <c r="AM2004" s="738"/>
      <c r="AN2004" s="739">
        <v>45170</v>
      </c>
    </row>
    <row r="2005" spans="1:40" ht="50.1" customHeight="1">
      <c r="A2005" s="719">
        <v>49</v>
      </c>
      <c r="B2005" s="720">
        <v>5657</v>
      </c>
      <c r="C2005" s="720" t="s">
        <v>1</v>
      </c>
      <c r="D2005" s="721" t="s">
        <v>2909</v>
      </c>
      <c r="E2005" s="722">
        <v>45163</v>
      </c>
      <c r="F2005" s="720" t="s">
        <v>38</v>
      </c>
      <c r="G2005" s="720">
        <v>1600</v>
      </c>
      <c r="H2005" s="388"/>
      <c r="I2005" s="389"/>
      <c r="J2005" s="398"/>
      <c r="K2005" s="728">
        <v>10471627297</v>
      </c>
      <c r="L2005" s="721" t="s">
        <v>4382</v>
      </c>
      <c r="M2005" s="216"/>
      <c r="N2005" s="721" t="s">
        <v>4403</v>
      </c>
      <c r="O2005" s="720" t="s">
        <v>68</v>
      </c>
      <c r="P2005" s="720">
        <v>75</v>
      </c>
      <c r="Q2005" s="720">
        <v>9</v>
      </c>
      <c r="R2005" s="731">
        <f t="shared" si="765"/>
        <v>675</v>
      </c>
      <c r="S2005" s="720" t="s">
        <v>1915</v>
      </c>
      <c r="T2005" s="720"/>
      <c r="U2005" s="732">
        <f t="shared" si="761"/>
        <v>675</v>
      </c>
      <c r="V2005" s="732"/>
      <c r="W2005" s="732"/>
      <c r="X2005" s="732"/>
      <c r="Y2005" s="670"/>
      <c r="Z2005" s="657"/>
      <c r="AA2005" s="657"/>
      <c r="AB2005" s="720"/>
      <c r="AC2005" s="385"/>
      <c r="AD2005" s="657"/>
      <c r="AE2005" s="657"/>
      <c r="AF2005" s="657"/>
      <c r="AG2005" s="657"/>
      <c r="AH2005" s="732"/>
      <c r="AI2005" s="731">
        <f t="shared" si="758"/>
        <v>675</v>
      </c>
      <c r="AJ2005" s="731"/>
      <c r="AK2005" s="720">
        <v>1714</v>
      </c>
      <c r="AL2005" s="731">
        <f t="shared" si="759"/>
        <v>675</v>
      </c>
      <c r="AM2005" s="738"/>
      <c r="AN2005" s="739">
        <v>45170</v>
      </c>
    </row>
    <row r="2006" spans="1:40" ht="50.1" customHeight="1">
      <c r="A2006" s="719">
        <v>50</v>
      </c>
      <c r="B2006" s="720">
        <v>5657</v>
      </c>
      <c r="C2006" s="720" t="s">
        <v>1</v>
      </c>
      <c r="D2006" s="721" t="s">
        <v>2909</v>
      </c>
      <c r="E2006" s="722">
        <v>45163</v>
      </c>
      <c r="F2006" s="720" t="s">
        <v>38</v>
      </c>
      <c r="G2006" s="720">
        <v>1600</v>
      </c>
      <c r="H2006" s="388"/>
      <c r="I2006" s="389"/>
      <c r="J2006" s="398"/>
      <c r="K2006" s="728">
        <v>10471627297</v>
      </c>
      <c r="L2006" s="721" t="s">
        <v>4382</v>
      </c>
      <c r="M2006" s="216"/>
      <c r="N2006" s="721" t="s">
        <v>4404</v>
      </c>
      <c r="O2006" s="720" t="s">
        <v>68</v>
      </c>
      <c r="P2006" s="720">
        <v>25</v>
      </c>
      <c r="Q2006" s="720">
        <v>8</v>
      </c>
      <c r="R2006" s="731">
        <f t="shared" si="765"/>
        <v>200</v>
      </c>
      <c r="S2006" s="720" t="s">
        <v>1915</v>
      </c>
      <c r="T2006" s="720"/>
      <c r="U2006" s="732">
        <f t="shared" si="761"/>
        <v>200</v>
      </c>
      <c r="V2006" s="732"/>
      <c r="W2006" s="732"/>
      <c r="X2006" s="732"/>
      <c r="Y2006" s="670"/>
      <c r="Z2006" s="657"/>
      <c r="AA2006" s="657"/>
      <c r="AB2006" s="720"/>
      <c r="AC2006" s="385"/>
      <c r="AD2006" s="657"/>
      <c r="AE2006" s="657"/>
      <c r="AF2006" s="657"/>
      <c r="AG2006" s="657"/>
      <c r="AH2006" s="732"/>
      <c r="AI2006" s="731">
        <f t="shared" si="758"/>
        <v>200</v>
      </c>
      <c r="AJ2006" s="731"/>
      <c r="AK2006" s="720">
        <v>1714</v>
      </c>
      <c r="AL2006" s="731">
        <f t="shared" si="759"/>
        <v>200</v>
      </c>
      <c r="AM2006" s="738"/>
      <c r="AN2006" s="739">
        <v>45170</v>
      </c>
    </row>
    <row r="2007" spans="1:40" ht="50.1" customHeight="1">
      <c r="A2007" s="719">
        <v>51</v>
      </c>
      <c r="B2007" s="720">
        <v>5657</v>
      </c>
      <c r="C2007" s="720" t="s">
        <v>1</v>
      </c>
      <c r="D2007" s="721" t="s">
        <v>2909</v>
      </c>
      <c r="E2007" s="722">
        <v>45163</v>
      </c>
      <c r="F2007" s="720" t="s">
        <v>38</v>
      </c>
      <c r="G2007" s="720">
        <v>1600</v>
      </c>
      <c r="H2007" s="388"/>
      <c r="I2007" s="389"/>
      <c r="J2007" s="398"/>
      <c r="K2007" s="728">
        <v>10471627297</v>
      </c>
      <c r="L2007" s="721" t="s">
        <v>4382</v>
      </c>
      <c r="M2007" s="216"/>
      <c r="N2007" s="721" t="s">
        <v>4405</v>
      </c>
      <c r="O2007" s="720" t="s">
        <v>68</v>
      </c>
      <c r="P2007" s="720">
        <v>25</v>
      </c>
      <c r="Q2007" s="720">
        <v>10</v>
      </c>
      <c r="R2007" s="731">
        <f t="shared" si="765"/>
        <v>250</v>
      </c>
      <c r="S2007" s="720" t="s">
        <v>1915</v>
      </c>
      <c r="T2007" s="720"/>
      <c r="U2007" s="732">
        <f t="shared" si="761"/>
        <v>250</v>
      </c>
      <c r="V2007" s="732"/>
      <c r="W2007" s="732"/>
      <c r="X2007" s="732"/>
      <c r="Y2007" s="670"/>
      <c r="Z2007" s="657"/>
      <c r="AA2007" s="657"/>
      <c r="AB2007" s="720"/>
      <c r="AC2007" s="385"/>
      <c r="AD2007" s="657"/>
      <c r="AE2007" s="657"/>
      <c r="AF2007" s="657"/>
      <c r="AG2007" s="657"/>
      <c r="AH2007" s="732"/>
      <c r="AI2007" s="731">
        <f t="shared" si="758"/>
        <v>250</v>
      </c>
      <c r="AJ2007" s="731"/>
      <c r="AK2007" s="720">
        <v>1714</v>
      </c>
      <c r="AL2007" s="731">
        <f t="shared" si="759"/>
        <v>250</v>
      </c>
      <c r="AM2007" s="738"/>
      <c r="AN2007" s="739">
        <v>45170</v>
      </c>
    </row>
    <row r="2008" spans="1:40" ht="50.1" customHeight="1">
      <c r="A2008" s="719">
        <v>52</v>
      </c>
      <c r="B2008" s="720">
        <v>5657</v>
      </c>
      <c r="C2008" s="720" t="s">
        <v>1</v>
      </c>
      <c r="D2008" s="721" t="s">
        <v>2909</v>
      </c>
      <c r="E2008" s="722">
        <v>45163</v>
      </c>
      <c r="F2008" s="720" t="s">
        <v>38</v>
      </c>
      <c r="G2008" s="720">
        <v>1600</v>
      </c>
      <c r="H2008" s="388"/>
      <c r="I2008" s="389"/>
      <c r="J2008" s="398"/>
      <c r="K2008" s="728">
        <v>10471627297</v>
      </c>
      <c r="L2008" s="721" t="s">
        <v>4382</v>
      </c>
      <c r="M2008" s="216"/>
      <c r="N2008" s="721" t="s">
        <v>4406</v>
      </c>
      <c r="O2008" s="720" t="s">
        <v>61</v>
      </c>
      <c r="P2008" s="720">
        <v>250</v>
      </c>
      <c r="Q2008" s="720">
        <v>5.5</v>
      </c>
      <c r="R2008" s="731">
        <f t="shared" si="765"/>
        <v>1375</v>
      </c>
      <c r="S2008" s="720" t="s">
        <v>1915</v>
      </c>
      <c r="T2008" s="720"/>
      <c r="U2008" s="732">
        <f t="shared" si="761"/>
        <v>1375</v>
      </c>
      <c r="V2008" s="732"/>
      <c r="W2008" s="732"/>
      <c r="X2008" s="732"/>
      <c r="Y2008" s="670"/>
      <c r="Z2008" s="657"/>
      <c r="AA2008" s="657"/>
      <c r="AB2008" s="720"/>
      <c r="AC2008" s="385"/>
      <c r="AD2008" s="657"/>
      <c r="AE2008" s="657"/>
      <c r="AF2008" s="657"/>
      <c r="AG2008" s="657"/>
      <c r="AH2008" s="732"/>
      <c r="AI2008" s="731">
        <f t="shared" si="758"/>
        <v>1375</v>
      </c>
      <c r="AJ2008" s="731"/>
      <c r="AK2008" s="720">
        <v>1714</v>
      </c>
      <c r="AL2008" s="731">
        <f t="shared" si="759"/>
        <v>1375</v>
      </c>
      <c r="AM2008" s="738"/>
      <c r="AN2008" s="739">
        <v>45170</v>
      </c>
    </row>
    <row r="2009" spans="1:40" ht="50.1" customHeight="1">
      <c r="A2009" s="719">
        <v>53</v>
      </c>
      <c r="B2009" s="720">
        <v>5657</v>
      </c>
      <c r="C2009" s="720" t="s">
        <v>1</v>
      </c>
      <c r="D2009" s="721" t="s">
        <v>2909</v>
      </c>
      <c r="E2009" s="722">
        <v>45163</v>
      </c>
      <c r="F2009" s="720" t="s">
        <v>38</v>
      </c>
      <c r="G2009" s="720">
        <v>1600</v>
      </c>
      <c r="H2009" s="388"/>
      <c r="I2009" s="389"/>
      <c r="J2009" s="398"/>
      <c r="K2009" s="728">
        <v>10471627297</v>
      </c>
      <c r="L2009" s="721" t="s">
        <v>4382</v>
      </c>
      <c r="M2009" s="216"/>
      <c r="N2009" s="721" t="s">
        <v>4407</v>
      </c>
      <c r="O2009" s="720" t="s">
        <v>68</v>
      </c>
      <c r="P2009" s="720">
        <v>200</v>
      </c>
      <c r="Q2009" s="720">
        <v>6</v>
      </c>
      <c r="R2009" s="731">
        <f t="shared" si="765"/>
        <v>1200</v>
      </c>
      <c r="S2009" s="720" t="s">
        <v>1915</v>
      </c>
      <c r="T2009" s="720"/>
      <c r="U2009" s="732">
        <f t="shared" si="761"/>
        <v>1200</v>
      </c>
      <c r="V2009" s="732"/>
      <c r="W2009" s="732"/>
      <c r="X2009" s="732"/>
      <c r="Y2009" s="670"/>
      <c r="Z2009" s="657"/>
      <c r="AA2009" s="657"/>
      <c r="AB2009" s="720"/>
      <c r="AC2009" s="385"/>
      <c r="AD2009" s="657"/>
      <c r="AE2009" s="657"/>
      <c r="AF2009" s="657"/>
      <c r="AG2009" s="657"/>
      <c r="AH2009" s="732"/>
      <c r="AI2009" s="731">
        <f t="shared" si="758"/>
        <v>1200</v>
      </c>
      <c r="AJ2009" s="731"/>
      <c r="AK2009" s="720">
        <v>1714</v>
      </c>
      <c r="AL2009" s="731">
        <f t="shared" si="759"/>
        <v>1200</v>
      </c>
      <c r="AM2009" s="738"/>
      <c r="AN2009" s="739">
        <v>45170</v>
      </c>
    </row>
    <row r="2010" spans="1:40" ht="50.1" customHeight="1">
      <c r="A2010" s="719">
        <v>54</v>
      </c>
      <c r="B2010" s="720">
        <v>5657</v>
      </c>
      <c r="C2010" s="720" t="s">
        <v>1</v>
      </c>
      <c r="D2010" s="721" t="s">
        <v>2909</v>
      </c>
      <c r="E2010" s="722">
        <v>45163</v>
      </c>
      <c r="F2010" s="720" t="s">
        <v>38</v>
      </c>
      <c r="G2010" s="720">
        <v>1600</v>
      </c>
      <c r="H2010" s="388"/>
      <c r="I2010" s="389"/>
      <c r="J2010" s="398"/>
      <c r="K2010" s="728">
        <v>10471627297</v>
      </c>
      <c r="L2010" s="721" t="s">
        <v>4382</v>
      </c>
      <c r="M2010" s="216"/>
      <c r="N2010" s="721" t="s">
        <v>4408</v>
      </c>
      <c r="O2010" s="720" t="s">
        <v>68</v>
      </c>
      <c r="P2010" s="720">
        <v>4</v>
      </c>
      <c r="Q2010" s="720">
        <v>22</v>
      </c>
      <c r="R2010" s="731">
        <f t="shared" si="765"/>
        <v>88</v>
      </c>
      <c r="S2010" s="720" t="s">
        <v>1915</v>
      </c>
      <c r="T2010" s="720"/>
      <c r="U2010" s="732">
        <f t="shared" si="761"/>
        <v>88</v>
      </c>
      <c r="V2010" s="732"/>
      <c r="W2010" s="732"/>
      <c r="X2010" s="732"/>
      <c r="Y2010" s="670"/>
      <c r="Z2010" s="657"/>
      <c r="AA2010" s="657"/>
      <c r="AB2010" s="720"/>
      <c r="AC2010" s="385"/>
      <c r="AD2010" s="657"/>
      <c r="AE2010" s="657"/>
      <c r="AF2010" s="657"/>
      <c r="AG2010" s="657"/>
      <c r="AH2010" s="732"/>
      <c r="AI2010" s="731">
        <f t="shared" si="758"/>
        <v>88</v>
      </c>
      <c r="AJ2010" s="731"/>
      <c r="AK2010" s="720">
        <v>1714</v>
      </c>
      <c r="AL2010" s="731">
        <f t="shared" si="759"/>
        <v>88</v>
      </c>
      <c r="AM2010" s="738"/>
      <c r="AN2010" s="739">
        <v>45170</v>
      </c>
    </row>
    <row r="2011" spans="1:40" ht="50.1" customHeight="1">
      <c r="A2011" s="719">
        <v>55</v>
      </c>
      <c r="B2011" s="720">
        <v>5657</v>
      </c>
      <c r="C2011" s="720" t="s">
        <v>1</v>
      </c>
      <c r="D2011" s="721" t="s">
        <v>2909</v>
      </c>
      <c r="E2011" s="722">
        <v>45163</v>
      </c>
      <c r="F2011" s="720" t="s">
        <v>38</v>
      </c>
      <c r="G2011" s="720">
        <v>1600</v>
      </c>
      <c r="H2011" s="388"/>
      <c r="I2011" s="389"/>
      <c r="J2011" s="398"/>
      <c r="K2011" s="728">
        <v>10471627297</v>
      </c>
      <c r="L2011" s="721" t="s">
        <v>4382</v>
      </c>
      <c r="M2011" s="216"/>
      <c r="N2011" s="721" t="s">
        <v>4409</v>
      </c>
      <c r="O2011" s="720" t="s">
        <v>68</v>
      </c>
      <c r="P2011" s="720">
        <v>5</v>
      </c>
      <c r="Q2011" s="720">
        <v>8</v>
      </c>
      <c r="R2011" s="731">
        <f t="shared" ref="R2011:R2029" si="766">P2011*Q2011</f>
        <v>40</v>
      </c>
      <c r="S2011" s="720" t="s">
        <v>1915</v>
      </c>
      <c r="T2011" s="720"/>
      <c r="U2011" s="732">
        <f t="shared" si="761"/>
        <v>40</v>
      </c>
      <c r="V2011" s="732" t="str">
        <f t="shared" si="756"/>
        <v xml:space="preserve">  </v>
      </c>
      <c r="W2011" s="732"/>
      <c r="X2011" s="732"/>
      <c r="Y2011" s="670"/>
      <c r="Z2011" s="657"/>
      <c r="AA2011" s="657"/>
      <c r="AB2011" s="720"/>
      <c r="AC2011" s="385"/>
      <c r="AD2011" s="657"/>
      <c r="AE2011" s="657"/>
      <c r="AF2011" s="657"/>
      <c r="AG2011" s="657"/>
      <c r="AH2011" s="732" t="str">
        <f t="shared" si="757"/>
        <v xml:space="preserve">  </v>
      </c>
      <c r="AI2011" s="731">
        <f t="shared" si="758"/>
        <v>40</v>
      </c>
      <c r="AJ2011" s="731"/>
      <c r="AK2011" s="720">
        <v>1714</v>
      </c>
      <c r="AL2011" s="731">
        <f t="shared" si="759"/>
        <v>40</v>
      </c>
      <c r="AM2011" s="738">
        <v>18</v>
      </c>
      <c r="AN2011" s="739">
        <v>45170</v>
      </c>
    </row>
    <row r="2012" spans="1:40" ht="50.1" customHeight="1">
      <c r="A2012" s="719">
        <v>56</v>
      </c>
      <c r="B2012" s="720">
        <v>5657</v>
      </c>
      <c r="C2012" s="720" t="s">
        <v>1</v>
      </c>
      <c r="D2012" s="721" t="s">
        <v>2909</v>
      </c>
      <c r="E2012" s="722">
        <v>45163</v>
      </c>
      <c r="F2012" s="720" t="s">
        <v>38</v>
      </c>
      <c r="G2012" s="720">
        <v>1600</v>
      </c>
      <c r="H2012" s="388"/>
      <c r="I2012" s="389"/>
      <c r="J2012" s="398"/>
      <c r="K2012" s="728">
        <v>10471627297</v>
      </c>
      <c r="L2012" s="721" t="s">
        <v>4382</v>
      </c>
      <c r="M2012" s="216"/>
      <c r="N2012" s="721" t="s">
        <v>4410</v>
      </c>
      <c r="O2012" s="720" t="s">
        <v>68</v>
      </c>
      <c r="P2012" s="720">
        <v>700</v>
      </c>
      <c r="Q2012" s="720">
        <v>2.5</v>
      </c>
      <c r="R2012" s="731">
        <f t="shared" si="766"/>
        <v>1750</v>
      </c>
      <c r="S2012" s="720" t="s">
        <v>1915</v>
      </c>
      <c r="T2012" s="720"/>
      <c r="U2012" s="732">
        <f t="shared" si="761"/>
        <v>1750</v>
      </c>
      <c r="V2012" s="732"/>
      <c r="W2012" s="732"/>
      <c r="X2012" s="732"/>
      <c r="Y2012" s="670"/>
      <c r="Z2012" s="657"/>
      <c r="AA2012" s="657"/>
      <c r="AB2012" s="720"/>
      <c r="AC2012" s="385"/>
      <c r="AD2012" s="657"/>
      <c r="AE2012" s="657"/>
      <c r="AF2012" s="657"/>
      <c r="AG2012" s="657"/>
      <c r="AH2012" s="732"/>
      <c r="AI2012" s="731">
        <f t="shared" si="758"/>
        <v>1750</v>
      </c>
      <c r="AJ2012" s="731"/>
      <c r="AK2012" s="720">
        <v>1714</v>
      </c>
      <c r="AL2012" s="731">
        <f t="shared" si="759"/>
        <v>1750</v>
      </c>
      <c r="AM2012" s="738"/>
      <c r="AN2012" s="739">
        <v>45170</v>
      </c>
    </row>
    <row r="2013" spans="1:40" ht="50.1" customHeight="1">
      <c r="A2013" s="719">
        <v>57</v>
      </c>
      <c r="B2013" s="720">
        <v>5657</v>
      </c>
      <c r="C2013" s="720" t="s">
        <v>1</v>
      </c>
      <c r="D2013" s="721" t="s">
        <v>2909</v>
      </c>
      <c r="E2013" s="722">
        <v>45163</v>
      </c>
      <c r="F2013" s="720" t="s">
        <v>38</v>
      </c>
      <c r="G2013" s="720">
        <v>1600</v>
      </c>
      <c r="H2013" s="388"/>
      <c r="I2013" s="389"/>
      <c r="J2013" s="398"/>
      <c r="K2013" s="728">
        <v>10471627297</v>
      </c>
      <c r="L2013" s="721" t="s">
        <v>4382</v>
      </c>
      <c r="M2013" s="216"/>
      <c r="N2013" s="721" t="s">
        <v>4411</v>
      </c>
      <c r="O2013" s="720" t="s">
        <v>68</v>
      </c>
      <c r="P2013" s="720">
        <v>300</v>
      </c>
      <c r="Q2013" s="720">
        <v>2.5</v>
      </c>
      <c r="R2013" s="731">
        <f t="shared" si="766"/>
        <v>750</v>
      </c>
      <c r="S2013" s="720" t="s">
        <v>1915</v>
      </c>
      <c r="T2013" s="720"/>
      <c r="U2013" s="732">
        <f t="shared" si="761"/>
        <v>750</v>
      </c>
      <c r="V2013" s="732"/>
      <c r="W2013" s="732"/>
      <c r="X2013" s="732"/>
      <c r="Y2013" s="670"/>
      <c r="Z2013" s="657"/>
      <c r="AA2013" s="657"/>
      <c r="AB2013" s="720"/>
      <c r="AC2013" s="385"/>
      <c r="AD2013" s="657"/>
      <c r="AE2013" s="657"/>
      <c r="AF2013" s="657"/>
      <c r="AG2013" s="657"/>
      <c r="AH2013" s="732"/>
      <c r="AI2013" s="731">
        <f t="shared" si="758"/>
        <v>750</v>
      </c>
      <c r="AJ2013" s="731"/>
      <c r="AK2013" s="720">
        <v>1714</v>
      </c>
      <c r="AL2013" s="731">
        <f t="shared" si="759"/>
        <v>750</v>
      </c>
      <c r="AM2013" s="738"/>
      <c r="AN2013" s="739">
        <v>45170</v>
      </c>
    </row>
    <row r="2014" spans="1:40" ht="50.1" customHeight="1">
      <c r="A2014" s="719">
        <v>58</v>
      </c>
      <c r="B2014" s="720">
        <v>5657</v>
      </c>
      <c r="C2014" s="720" t="s">
        <v>1</v>
      </c>
      <c r="D2014" s="721" t="s">
        <v>2909</v>
      </c>
      <c r="E2014" s="722">
        <v>45163</v>
      </c>
      <c r="F2014" s="720" t="s">
        <v>38</v>
      </c>
      <c r="G2014" s="720">
        <v>1600</v>
      </c>
      <c r="H2014" s="388"/>
      <c r="I2014" s="389"/>
      <c r="J2014" s="398"/>
      <c r="K2014" s="728">
        <v>10471627297</v>
      </c>
      <c r="L2014" s="721" t="s">
        <v>4382</v>
      </c>
      <c r="M2014" s="216"/>
      <c r="N2014" s="721" t="s">
        <v>4412</v>
      </c>
      <c r="O2014" s="720" t="s">
        <v>68</v>
      </c>
      <c r="P2014" s="720">
        <v>100</v>
      </c>
      <c r="Q2014" s="720">
        <v>2.5</v>
      </c>
      <c r="R2014" s="731">
        <f t="shared" si="766"/>
        <v>250</v>
      </c>
      <c r="S2014" s="720" t="s">
        <v>1915</v>
      </c>
      <c r="T2014" s="720"/>
      <c r="U2014" s="732">
        <f t="shared" si="761"/>
        <v>250</v>
      </c>
      <c r="V2014" s="732"/>
      <c r="W2014" s="732"/>
      <c r="X2014" s="732"/>
      <c r="Y2014" s="670"/>
      <c r="Z2014" s="657"/>
      <c r="AA2014" s="657"/>
      <c r="AB2014" s="720"/>
      <c r="AC2014" s="385"/>
      <c r="AD2014" s="657"/>
      <c r="AE2014" s="657"/>
      <c r="AF2014" s="657"/>
      <c r="AG2014" s="657"/>
      <c r="AH2014" s="732"/>
      <c r="AI2014" s="731">
        <f t="shared" si="758"/>
        <v>250</v>
      </c>
      <c r="AJ2014" s="731"/>
      <c r="AK2014" s="720">
        <v>1714</v>
      </c>
      <c r="AL2014" s="731">
        <f t="shared" si="759"/>
        <v>250</v>
      </c>
      <c r="AM2014" s="738"/>
      <c r="AN2014" s="739">
        <v>45170</v>
      </c>
    </row>
    <row r="2015" spans="1:40" ht="50.1" customHeight="1">
      <c r="A2015" s="719">
        <v>59</v>
      </c>
      <c r="B2015" s="720">
        <v>5657</v>
      </c>
      <c r="C2015" s="720" t="s">
        <v>1</v>
      </c>
      <c r="D2015" s="721" t="s">
        <v>2909</v>
      </c>
      <c r="E2015" s="722">
        <v>45163</v>
      </c>
      <c r="F2015" s="720" t="s">
        <v>38</v>
      </c>
      <c r="G2015" s="720">
        <v>1600</v>
      </c>
      <c r="H2015" s="388"/>
      <c r="I2015" s="389"/>
      <c r="J2015" s="398"/>
      <c r="K2015" s="728">
        <v>10471627297</v>
      </c>
      <c r="L2015" s="721" t="s">
        <v>4382</v>
      </c>
      <c r="M2015" s="216"/>
      <c r="N2015" s="721" t="s">
        <v>4413</v>
      </c>
      <c r="O2015" s="720" t="s">
        <v>68</v>
      </c>
      <c r="P2015" s="720">
        <v>200</v>
      </c>
      <c r="Q2015" s="720">
        <v>2.5</v>
      </c>
      <c r="R2015" s="731">
        <f t="shared" si="766"/>
        <v>500</v>
      </c>
      <c r="S2015" s="720" t="s">
        <v>1915</v>
      </c>
      <c r="T2015" s="720"/>
      <c r="U2015" s="732">
        <f t="shared" si="761"/>
        <v>500</v>
      </c>
      <c r="V2015" s="732"/>
      <c r="W2015" s="732"/>
      <c r="X2015" s="732"/>
      <c r="Y2015" s="670"/>
      <c r="Z2015" s="657"/>
      <c r="AA2015" s="657"/>
      <c r="AB2015" s="720"/>
      <c r="AC2015" s="385"/>
      <c r="AD2015" s="657"/>
      <c r="AE2015" s="657"/>
      <c r="AF2015" s="657"/>
      <c r="AG2015" s="657"/>
      <c r="AH2015" s="732"/>
      <c r="AI2015" s="731">
        <f t="shared" si="758"/>
        <v>500</v>
      </c>
      <c r="AJ2015" s="731"/>
      <c r="AK2015" s="720">
        <v>1714</v>
      </c>
      <c r="AL2015" s="731">
        <f t="shared" si="759"/>
        <v>500</v>
      </c>
      <c r="AM2015" s="738"/>
      <c r="AN2015" s="739">
        <v>45170</v>
      </c>
    </row>
    <row r="2016" spans="1:40" ht="50.1" customHeight="1">
      <c r="A2016" s="719">
        <v>60</v>
      </c>
      <c r="B2016" s="720">
        <v>5657</v>
      </c>
      <c r="C2016" s="720" t="s">
        <v>1</v>
      </c>
      <c r="D2016" s="721" t="s">
        <v>2909</v>
      </c>
      <c r="E2016" s="722">
        <v>45163</v>
      </c>
      <c r="F2016" s="720" t="s">
        <v>38</v>
      </c>
      <c r="G2016" s="720">
        <v>1600</v>
      </c>
      <c r="H2016" s="388"/>
      <c r="I2016" s="389"/>
      <c r="J2016" s="398"/>
      <c r="K2016" s="728">
        <v>10471627297</v>
      </c>
      <c r="L2016" s="721" t="s">
        <v>4382</v>
      </c>
      <c r="M2016" s="216"/>
      <c r="N2016" s="721" t="s">
        <v>4414</v>
      </c>
      <c r="O2016" s="720" t="s">
        <v>68</v>
      </c>
      <c r="P2016" s="720">
        <v>12</v>
      </c>
      <c r="Q2016" s="720">
        <v>10</v>
      </c>
      <c r="R2016" s="731">
        <f t="shared" si="766"/>
        <v>120</v>
      </c>
      <c r="S2016" s="720" t="s">
        <v>1915</v>
      </c>
      <c r="T2016" s="720"/>
      <c r="U2016" s="732">
        <f t="shared" si="761"/>
        <v>120</v>
      </c>
      <c r="V2016" s="732"/>
      <c r="W2016" s="732"/>
      <c r="X2016" s="732"/>
      <c r="Y2016" s="670"/>
      <c r="Z2016" s="657"/>
      <c r="AA2016" s="657"/>
      <c r="AB2016" s="720"/>
      <c r="AC2016" s="385"/>
      <c r="AD2016" s="657"/>
      <c r="AE2016" s="657"/>
      <c r="AF2016" s="657"/>
      <c r="AG2016" s="657"/>
      <c r="AH2016" s="732"/>
      <c r="AI2016" s="731">
        <f t="shared" si="758"/>
        <v>120</v>
      </c>
      <c r="AJ2016" s="731"/>
      <c r="AK2016" s="720">
        <v>1714</v>
      </c>
      <c r="AL2016" s="731">
        <f t="shared" si="759"/>
        <v>120</v>
      </c>
      <c r="AM2016" s="738"/>
      <c r="AN2016" s="739">
        <v>45170</v>
      </c>
    </row>
    <row r="2017" spans="1:40" ht="50.1" customHeight="1">
      <c r="A2017" s="719">
        <v>61</v>
      </c>
      <c r="B2017" s="720">
        <v>5657</v>
      </c>
      <c r="C2017" s="720" t="s">
        <v>1</v>
      </c>
      <c r="D2017" s="721" t="s">
        <v>2909</v>
      </c>
      <c r="E2017" s="722">
        <v>45163</v>
      </c>
      <c r="F2017" s="720" t="s">
        <v>38</v>
      </c>
      <c r="G2017" s="720">
        <v>1600</v>
      </c>
      <c r="H2017" s="388"/>
      <c r="I2017" s="389"/>
      <c r="J2017" s="398"/>
      <c r="K2017" s="728">
        <v>10471627297</v>
      </c>
      <c r="L2017" s="721" t="s">
        <v>4382</v>
      </c>
      <c r="M2017" s="216"/>
      <c r="N2017" s="721" t="s">
        <v>4415</v>
      </c>
      <c r="O2017" s="720" t="s">
        <v>68</v>
      </c>
      <c r="P2017" s="720">
        <v>35</v>
      </c>
      <c r="Q2017" s="720">
        <v>15</v>
      </c>
      <c r="R2017" s="731">
        <f t="shared" si="766"/>
        <v>525</v>
      </c>
      <c r="S2017" s="720" t="s">
        <v>1915</v>
      </c>
      <c r="T2017" s="720"/>
      <c r="U2017" s="732">
        <f t="shared" si="761"/>
        <v>525</v>
      </c>
      <c r="V2017" s="732"/>
      <c r="W2017" s="732"/>
      <c r="X2017" s="732"/>
      <c r="Y2017" s="670"/>
      <c r="Z2017" s="657"/>
      <c r="AA2017" s="657"/>
      <c r="AB2017" s="720"/>
      <c r="AC2017" s="385"/>
      <c r="AD2017" s="657"/>
      <c r="AE2017" s="657"/>
      <c r="AF2017" s="657"/>
      <c r="AG2017" s="657"/>
      <c r="AH2017" s="732"/>
      <c r="AI2017" s="731">
        <f t="shared" si="758"/>
        <v>525</v>
      </c>
      <c r="AJ2017" s="731"/>
      <c r="AK2017" s="720">
        <v>1714</v>
      </c>
      <c r="AL2017" s="731">
        <f t="shared" si="759"/>
        <v>525</v>
      </c>
      <c r="AM2017" s="738"/>
      <c r="AN2017" s="739">
        <v>45170</v>
      </c>
    </row>
    <row r="2018" spans="1:40" ht="50.1" customHeight="1">
      <c r="A2018" s="719">
        <v>62</v>
      </c>
      <c r="B2018" s="720">
        <v>5657</v>
      </c>
      <c r="C2018" s="720" t="s">
        <v>1</v>
      </c>
      <c r="D2018" s="721" t="s">
        <v>2909</v>
      </c>
      <c r="E2018" s="722">
        <v>45163</v>
      </c>
      <c r="F2018" s="720" t="s">
        <v>38</v>
      </c>
      <c r="G2018" s="720">
        <v>1600</v>
      </c>
      <c r="H2018" s="388"/>
      <c r="I2018" s="389"/>
      <c r="J2018" s="398"/>
      <c r="K2018" s="728">
        <v>10471627297</v>
      </c>
      <c r="L2018" s="721" t="s">
        <v>4382</v>
      </c>
      <c r="M2018" s="216"/>
      <c r="N2018" s="721" t="s">
        <v>4416</v>
      </c>
      <c r="O2018" s="720" t="s">
        <v>68</v>
      </c>
      <c r="P2018" s="720">
        <v>12</v>
      </c>
      <c r="Q2018" s="720">
        <v>10</v>
      </c>
      <c r="R2018" s="731">
        <f t="shared" si="766"/>
        <v>120</v>
      </c>
      <c r="S2018" s="720" t="s">
        <v>1915</v>
      </c>
      <c r="T2018" s="720"/>
      <c r="U2018" s="732">
        <f t="shared" si="761"/>
        <v>120</v>
      </c>
      <c r="V2018" s="732"/>
      <c r="W2018" s="732"/>
      <c r="X2018" s="732"/>
      <c r="Y2018" s="670"/>
      <c r="Z2018" s="657"/>
      <c r="AA2018" s="657"/>
      <c r="AB2018" s="720"/>
      <c r="AC2018" s="385"/>
      <c r="AD2018" s="657"/>
      <c r="AE2018" s="657"/>
      <c r="AF2018" s="657"/>
      <c r="AG2018" s="657"/>
      <c r="AH2018" s="732"/>
      <c r="AI2018" s="731">
        <f t="shared" si="758"/>
        <v>120</v>
      </c>
      <c r="AJ2018" s="731"/>
      <c r="AK2018" s="720">
        <v>1714</v>
      </c>
      <c r="AL2018" s="731">
        <f t="shared" si="759"/>
        <v>120</v>
      </c>
      <c r="AM2018" s="738"/>
      <c r="AN2018" s="739">
        <v>45170</v>
      </c>
    </row>
    <row r="2019" spans="1:40" ht="50.1" customHeight="1">
      <c r="A2019" s="719">
        <v>63</v>
      </c>
      <c r="B2019" s="720">
        <v>5657</v>
      </c>
      <c r="C2019" s="720" t="s">
        <v>1</v>
      </c>
      <c r="D2019" s="721" t="s">
        <v>2909</v>
      </c>
      <c r="E2019" s="722">
        <v>45163</v>
      </c>
      <c r="F2019" s="720" t="s">
        <v>38</v>
      </c>
      <c r="G2019" s="720">
        <v>1600</v>
      </c>
      <c r="H2019" s="388"/>
      <c r="I2019" s="389"/>
      <c r="J2019" s="398"/>
      <c r="K2019" s="728">
        <v>10471627297</v>
      </c>
      <c r="L2019" s="721" t="s">
        <v>4382</v>
      </c>
      <c r="M2019" s="216"/>
      <c r="N2019" s="721" t="s">
        <v>4417</v>
      </c>
      <c r="O2019" s="720" t="s">
        <v>68</v>
      </c>
      <c r="P2019" s="720">
        <v>8</v>
      </c>
      <c r="Q2019" s="720">
        <v>75</v>
      </c>
      <c r="R2019" s="731">
        <f t="shared" si="766"/>
        <v>600</v>
      </c>
      <c r="S2019" s="720" t="s">
        <v>1915</v>
      </c>
      <c r="T2019" s="720"/>
      <c r="U2019" s="732">
        <f t="shared" si="761"/>
        <v>600</v>
      </c>
      <c r="V2019" s="732"/>
      <c r="W2019" s="732"/>
      <c r="X2019" s="732"/>
      <c r="Y2019" s="670"/>
      <c r="Z2019" s="657"/>
      <c r="AA2019" s="657"/>
      <c r="AB2019" s="720"/>
      <c r="AC2019" s="385"/>
      <c r="AD2019" s="657"/>
      <c r="AE2019" s="657"/>
      <c r="AF2019" s="657"/>
      <c r="AG2019" s="657"/>
      <c r="AH2019" s="732"/>
      <c r="AI2019" s="731">
        <f t="shared" si="758"/>
        <v>600</v>
      </c>
      <c r="AJ2019" s="731"/>
      <c r="AK2019" s="720">
        <v>1714</v>
      </c>
      <c r="AL2019" s="731">
        <f t="shared" si="759"/>
        <v>600</v>
      </c>
      <c r="AM2019" s="738"/>
      <c r="AN2019" s="739">
        <v>45170</v>
      </c>
    </row>
    <row r="2020" spans="1:40" ht="50.1" customHeight="1">
      <c r="A2020" s="719">
        <v>64</v>
      </c>
      <c r="B2020" s="720">
        <v>5657</v>
      </c>
      <c r="C2020" s="720" t="s">
        <v>1</v>
      </c>
      <c r="D2020" s="721" t="s">
        <v>2909</v>
      </c>
      <c r="E2020" s="722">
        <v>45163</v>
      </c>
      <c r="F2020" s="720" t="s">
        <v>38</v>
      </c>
      <c r="G2020" s="720">
        <v>1600</v>
      </c>
      <c r="H2020" s="388"/>
      <c r="I2020" s="389"/>
      <c r="J2020" s="398"/>
      <c r="K2020" s="728">
        <v>10471627297</v>
      </c>
      <c r="L2020" s="721" t="s">
        <v>4382</v>
      </c>
      <c r="M2020" s="216"/>
      <c r="N2020" s="721" t="s">
        <v>4418</v>
      </c>
      <c r="O2020" s="720" t="s">
        <v>68</v>
      </c>
      <c r="P2020" s="720">
        <v>250</v>
      </c>
      <c r="Q2020" s="720">
        <v>9</v>
      </c>
      <c r="R2020" s="731">
        <f t="shared" si="766"/>
        <v>2250</v>
      </c>
      <c r="S2020" s="720" t="s">
        <v>1915</v>
      </c>
      <c r="T2020" s="720"/>
      <c r="U2020" s="732">
        <f t="shared" si="761"/>
        <v>2250</v>
      </c>
      <c r="V2020" s="732"/>
      <c r="W2020" s="732"/>
      <c r="X2020" s="732"/>
      <c r="Y2020" s="670"/>
      <c r="Z2020" s="657"/>
      <c r="AA2020" s="657"/>
      <c r="AB2020" s="720"/>
      <c r="AC2020" s="385"/>
      <c r="AD2020" s="657"/>
      <c r="AE2020" s="657"/>
      <c r="AF2020" s="657"/>
      <c r="AG2020" s="657"/>
      <c r="AH2020" s="732"/>
      <c r="AI2020" s="731">
        <f t="shared" si="758"/>
        <v>2250</v>
      </c>
      <c r="AJ2020" s="731"/>
      <c r="AK2020" s="720">
        <v>1714</v>
      </c>
      <c r="AL2020" s="731">
        <f t="shared" si="759"/>
        <v>2250</v>
      </c>
      <c r="AM2020" s="738"/>
      <c r="AN2020" s="739">
        <v>45170</v>
      </c>
    </row>
    <row r="2021" spans="1:40" ht="50.1" customHeight="1">
      <c r="A2021" s="719">
        <v>65</v>
      </c>
      <c r="B2021" s="720">
        <v>5657</v>
      </c>
      <c r="C2021" s="720" t="s">
        <v>1</v>
      </c>
      <c r="D2021" s="721" t="s">
        <v>2909</v>
      </c>
      <c r="E2021" s="722">
        <v>45163</v>
      </c>
      <c r="F2021" s="720" t="s">
        <v>38</v>
      </c>
      <c r="G2021" s="720">
        <v>1600</v>
      </c>
      <c r="H2021" s="388"/>
      <c r="I2021" s="389"/>
      <c r="J2021" s="398"/>
      <c r="K2021" s="728">
        <v>10471627297</v>
      </c>
      <c r="L2021" s="721" t="s">
        <v>4382</v>
      </c>
      <c r="M2021" s="216"/>
      <c r="N2021" s="721" t="s">
        <v>4419</v>
      </c>
      <c r="O2021" s="720" t="s">
        <v>68</v>
      </c>
      <c r="P2021" s="720">
        <v>35</v>
      </c>
      <c r="Q2021" s="720">
        <v>40</v>
      </c>
      <c r="R2021" s="731">
        <f t="shared" si="766"/>
        <v>1400</v>
      </c>
      <c r="S2021" s="720" t="s">
        <v>1915</v>
      </c>
      <c r="T2021" s="720"/>
      <c r="U2021" s="732">
        <f t="shared" si="761"/>
        <v>1400</v>
      </c>
      <c r="V2021" s="732"/>
      <c r="W2021" s="732"/>
      <c r="X2021" s="732"/>
      <c r="Y2021" s="670"/>
      <c r="Z2021" s="657"/>
      <c r="AA2021" s="657"/>
      <c r="AB2021" s="720"/>
      <c r="AC2021" s="385"/>
      <c r="AD2021" s="657"/>
      <c r="AE2021" s="657"/>
      <c r="AF2021" s="657"/>
      <c r="AG2021" s="657"/>
      <c r="AH2021" s="732"/>
      <c r="AI2021" s="731">
        <f t="shared" si="758"/>
        <v>1400</v>
      </c>
      <c r="AJ2021" s="731"/>
      <c r="AK2021" s="720">
        <v>1714</v>
      </c>
      <c r="AL2021" s="731">
        <f t="shared" si="759"/>
        <v>1400</v>
      </c>
      <c r="AM2021" s="738"/>
      <c r="AN2021" s="739">
        <v>45170</v>
      </c>
    </row>
    <row r="2022" spans="1:40" ht="50.1" customHeight="1">
      <c r="A2022" s="719">
        <v>66</v>
      </c>
      <c r="B2022" s="720">
        <v>5657</v>
      </c>
      <c r="C2022" s="720" t="s">
        <v>1</v>
      </c>
      <c r="D2022" s="721" t="s">
        <v>2909</v>
      </c>
      <c r="E2022" s="722">
        <v>45163</v>
      </c>
      <c r="F2022" s="720" t="s">
        <v>38</v>
      </c>
      <c r="G2022" s="720">
        <v>1600</v>
      </c>
      <c r="H2022" s="388"/>
      <c r="I2022" s="389"/>
      <c r="J2022" s="398"/>
      <c r="K2022" s="728">
        <v>10471627297</v>
      </c>
      <c r="L2022" s="721" t="s">
        <v>4382</v>
      </c>
      <c r="M2022" s="216"/>
      <c r="N2022" s="721" t="s">
        <v>4420</v>
      </c>
      <c r="O2022" s="720" t="s">
        <v>68</v>
      </c>
      <c r="P2022" s="720">
        <v>2</v>
      </c>
      <c r="Q2022" s="720">
        <v>500</v>
      </c>
      <c r="R2022" s="731">
        <f t="shared" si="766"/>
        <v>1000</v>
      </c>
      <c r="S2022" s="720" t="s">
        <v>1915</v>
      </c>
      <c r="T2022" s="720"/>
      <c r="U2022" s="732">
        <f t="shared" si="761"/>
        <v>1000</v>
      </c>
      <c r="V2022" s="732"/>
      <c r="W2022" s="732"/>
      <c r="X2022" s="732"/>
      <c r="Y2022" s="670"/>
      <c r="Z2022" s="657"/>
      <c r="AA2022" s="657"/>
      <c r="AB2022" s="720"/>
      <c r="AC2022" s="385"/>
      <c r="AD2022" s="657"/>
      <c r="AE2022" s="657"/>
      <c r="AF2022" s="657"/>
      <c r="AG2022" s="657"/>
      <c r="AH2022" s="732"/>
      <c r="AI2022" s="731">
        <f t="shared" si="758"/>
        <v>1000</v>
      </c>
      <c r="AJ2022" s="731"/>
      <c r="AK2022" s="720">
        <v>1714</v>
      </c>
      <c r="AL2022" s="731">
        <f t="shared" si="759"/>
        <v>1000</v>
      </c>
      <c r="AM2022" s="738"/>
      <c r="AN2022" s="739">
        <v>45170</v>
      </c>
    </row>
    <row r="2023" spans="1:40" ht="50.1" customHeight="1">
      <c r="A2023" s="719">
        <v>67</v>
      </c>
      <c r="B2023" s="720">
        <v>5657</v>
      </c>
      <c r="C2023" s="720" t="s">
        <v>1</v>
      </c>
      <c r="D2023" s="721" t="s">
        <v>2909</v>
      </c>
      <c r="E2023" s="722">
        <v>45163</v>
      </c>
      <c r="F2023" s="720" t="s">
        <v>38</v>
      </c>
      <c r="G2023" s="720">
        <v>1600</v>
      </c>
      <c r="H2023" s="388"/>
      <c r="I2023" s="389"/>
      <c r="J2023" s="398"/>
      <c r="K2023" s="728">
        <v>10471627297</v>
      </c>
      <c r="L2023" s="721" t="s">
        <v>4382</v>
      </c>
      <c r="M2023" s="216"/>
      <c r="N2023" s="721" t="s">
        <v>4421</v>
      </c>
      <c r="O2023" s="720" t="s">
        <v>68</v>
      </c>
      <c r="P2023" s="720">
        <v>35</v>
      </c>
      <c r="Q2023" s="720">
        <v>35</v>
      </c>
      <c r="R2023" s="731">
        <f t="shared" si="766"/>
        <v>1225</v>
      </c>
      <c r="S2023" s="720" t="s">
        <v>1915</v>
      </c>
      <c r="T2023" s="720"/>
      <c r="U2023" s="732">
        <f t="shared" si="761"/>
        <v>1225</v>
      </c>
      <c r="V2023" s="732"/>
      <c r="W2023" s="732"/>
      <c r="X2023" s="732"/>
      <c r="Y2023" s="670"/>
      <c r="Z2023" s="657"/>
      <c r="AA2023" s="657"/>
      <c r="AB2023" s="720"/>
      <c r="AC2023" s="385"/>
      <c r="AD2023" s="657"/>
      <c r="AE2023" s="657"/>
      <c r="AF2023" s="657"/>
      <c r="AG2023" s="657"/>
      <c r="AH2023" s="732"/>
      <c r="AI2023" s="731">
        <f t="shared" ref="AI2023:AI2029" si="767">R2023</f>
        <v>1225</v>
      </c>
      <c r="AJ2023" s="731"/>
      <c r="AK2023" s="720">
        <v>1714</v>
      </c>
      <c r="AL2023" s="731">
        <f t="shared" si="759"/>
        <v>1225</v>
      </c>
      <c r="AM2023" s="738"/>
      <c r="AN2023" s="739">
        <v>45170</v>
      </c>
    </row>
    <row r="2024" spans="1:40" ht="50.1" customHeight="1">
      <c r="A2024" s="719">
        <v>68</v>
      </c>
      <c r="B2024" s="720">
        <v>5657</v>
      </c>
      <c r="C2024" s="720" t="s">
        <v>1</v>
      </c>
      <c r="D2024" s="721" t="s">
        <v>2909</v>
      </c>
      <c r="E2024" s="722">
        <v>45163</v>
      </c>
      <c r="F2024" s="720" t="s">
        <v>38</v>
      </c>
      <c r="G2024" s="720">
        <v>1600</v>
      </c>
      <c r="H2024" s="388"/>
      <c r="I2024" s="389"/>
      <c r="J2024" s="398"/>
      <c r="K2024" s="728">
        <v>10471627297</v>
      </c>
      <c r="L2024" s="721" t="s">
        <v>4382</v>
      </c>
      <c r="M2024" s="216"/>
      <c r="N2024" s="721" t="s">
        <v>4422</v>
      </c>
      <c r="O2024" s="720" t="s">
        <v>68</v>
      </c>
      <c r="P2024" s="720">
        <v>30</v>
      </c>
      <c r="Q2024" s="720">
        <v>38</v>
      </c>
      <c r="R2024" s="731">
        <f t="shared" si="766"/>
        <v>1140</v>
      </c>
      <c r="S2024" s="720" t="s">
        <v>1915</v>
      </c>
      <c r="T2024" s="720"/>
      <c r="U2024" s="732">
        <f t="shared" si="761"/>
        <v>1140</v>
      </c>
      <c r="V2024" s="732"/>
      <c r="W2024" s="732"/>
      <c r="X2024" s="732"/>
      <c r="Y2024" s="670"/>
      <c r="Z2024" s="657"/>
      <c r="AA2024" s="657"/>
      <c r="AB2024" s="720"/>
      <c r="AC2024" s="385"/>
      <c r="AD2024" s="657"/>
      <c r="AE2024" s="657"/>
      <c r="AF2024" s="657"/>
      <c r="AG2024" s="657"/>
      <c r="AH2024" s="732"/>
      <c r="AI2024" s="731">
        <f t="shared" si="767"/>
        <v>1140</v>
      </c>
      <c r="AJ2024" s="731"/>
      <c r="AK2024" s="720">
        <v>1714</v>
      </c>
      <c r="AL2024" s="731">
        <f t="shared" ref="AL2024:AL2029" si="768">AI2024</f>
        <v>1140</v>
      </c>
      <c r="AM2024" s="738"/>
      <c r="AN2024" s="739">
        <v>45170</v>
      </c>
    </row>
    <row r="2025" spans="1:40" ht="50.1" customHeight="1">
      <c r="A2025" s="719">
        <v>69</v>
      </c>
      <c r="B2025" s="720">
        <v>5657</v>
      </c>
      <c r="C2025" s="720" t="s">
        <v>1</v>
      </c>
      <c r="D2025" s="721" t="s">
        <v>2909</v>
      </c>
      <c r="E2025" s="722">
        <v>45163</v>
      </c>
      <c r="F2025" s="720" t="s">
        <v>38</v>
      </c>
      <c r="G2025" s="720">
        <v>1600</v>
      </c>
      <c r="H2025" s="388"/>
      <c r="I2025" s="389"/>
      <c r="J2025" s="398"/>
      <c r="K2025" s="728">
        <v>10471627297</v>
      </c>
      <c r="L2025" s="721" t="s">
        <v>4382</v>
      </c>
      <c r="M2025" s="216"/>
      <c r="N2025" s="721" t="s">
        <v>4423</v>
      </c>
      <c r="O2025" s="720" t="s">
        <v>68</v>
      </c>
      <c r="P2025" s="720">
        <v>2</v>
      </c>
      <c r="Q2025" s="720">
        <v>320</v>
      </c>
      <c r="R2025" s="731">
        <f t="shared" si="766"/>
        <v>640</v>
      </c>
      <c r="S2025" s="720" t="s">
        <v>1915</v>
      </c>
      <c r="T2025" s="720"/>
      <c r="U2025" s="732">
        <f t="shared" ref="U2025:U2029" si="769">IF($S2025=U$15,$R2025,"  ")</f>
        <v>640</v>
      </c>
      <c r="V2025" s="732"/>
      <c r="W2025" s="732"/>
      <c r="X2025" s="732"/>
      <c r="Y2025" s="670"/>
      <c r="Z2025" s="657"/>
      <c r="AA2025" s="657"/>
      <c r="AB2025" s="720"/>
      <c r="AC2025" s="385"/>
      <c r="AD2025" s="657"/>
      <c r="AE2025" s="657"/>
      <c r="AF2025" s="657"/>
      <c r="AG2025" s="657"/>
      <c r="AH2025" s="732"/>
      <c r="AI2025" s="731">
        <f t="shared" si="767"/>
        <v>640</v>
      </c>
      <c r="AJ2025" s="731"/>
      <c r="AK2025" s="720">
        <v>1714</v>
      </c>
      <c r="AL2025" s="731">
        <f t="shared" si="768"/>
        <v>640</v>
      </c>
      <c r="AM2025" s="738"/>
      <c r="AN2025" s="739">
        <v>45170</v>
      </c>
    </row>
    <row r="2026" spans="1:40" ht="50.1" customHeight="1">
      <c r="A2026" s="719">
        <v>70</v>
      </c>
      <c r="B2026" s="720">
        <v>5657</v>
      </c>
      <c r="C2026" s="720" t="s">
        <v>1</v>
      </c>
      <c r="D2026" s="721" t="s">
        <v>2909</v>
      </c>
      <c r="E2026" s="722">
        <v>45163</v>
      </c>
      <c r="F2026" s="720" t="s">
        <v>38</v>
      </c>
      <c r="G2026" s="720">
        <v>1600</v>
      </c>
      <c r="H2026" s="388"/>
      <c r="I2026" s="389"/>
      <c r="J2026" s="398"/>
      <c r="K2026" s="728">
        <v>10471627297</v>
      </c>
      <c r="L2026" s="721" t="s">
        <v>4382</v>
      </c>
      <c r="M2026" s="216"/>
      <c r="N2026" s="721" t="s">
        <v>4424</v>
      </c>
      <c r="O2026" s="720" t="s">
        <v>1894</v>
      </c>
      <c r="P2026" s="720">
        <v>30</v>
      </c>
      <c r="Q2026" s="720">
        <v>18</v>
      </c>
      <c r="R2026" s="731">
        <f t="shared" si="766"/>
        <v>540</v>
      </c>
      <c r="S2026" s="720" t="s">
        <v>1915</v>
      </c>
      <c r="T2026" s="720"/>
      <c r="U2026" s="732">
        <f t="shared" si="769"/>
        <v>540</v>
      </c>
      <c r="V2026" s="732"/>
      <c r="W2026" s="732"/>
      <c r="X2026" s="732"/>
      <c r="Y2026" s="670"/>
      <c r="Z2026" s="657"/>
      <c r="AA2026" s="657"/>
      <c r="AB2026" s="720"/>
      <c r="AC2026" s="385"/>
      <c r="AD2026" s="657"/>
      <c r="AE2026" s="657"/>
      <c r="AF2026" s="657"/>
      <c r="AG2026" s="657"/>
      <c r="AH2026" s="732"/>
      <c r="AI2026" s="731">
        <f t="shared" si="767"/>
        <v>540</v>
      </c>
      <c r="AJ2026" s="731"/>
      <c r="AK2026" s="720">
        <v>1714</v>
      </c>
      <c r="AL2026" s="731">
        <f t="shared" si="768"/>
        <v>540</v>
      </c>
      <c r="AM2026" s="738"/>
      <c r="AN2026" s="739">
        <v>45170</v>
      </c>
    </row>
    <row r="2027" spans="1:40" ht="50.1" customHeight="1">
      <c r="A2027" s="719">
        <v>71</v>
      </c>
      <c r="B2027" s="720">
        <v>5657</v>
      </c>
      <c r="C2027" s="720" t="s">
        <v>1</v>
      </c>
      <c r="D2027" s="721" t="s">
        <v>2909</v>
      </c>
      <c r="E2027" s="722">
        <v>45163</v>
      </c>
      <c r="F2027" s="720" t="s">
        <v>38</v>
      </c>
      <c r="G2027" s="720">
        <v>1600</v>
      </c>
      <c r="H2027" s="388"/>
      <c r="I2027" s="389"/>
      <c r="J2027" s="398"/>
      <c r="K2027" s="728">
        <v>10471627297</v>
      </c>
      <c r="L2027" s="721" t="s">
        <v>4382</v>
      </c>
      <c r="M2027" s="216"/>
      <c r="N2027" s="721" t="s">
        <v>4425</v>
      </c>
      <c r="O2027" s="720" t="s">
        <v>68</v>
      </c>
      <c r="P2027" s="720">
        <v>3</v>
      </c>
      <c r="Q2027" s="720">
        <v>12</v>
      </c>
      <c r="R2027" s="731">
        <f t="shared" si="766"/>
        <v>36</v>
      </c>
      <c r="S2027" s="720" t="s">
        <v>1915</v>
      </c>
      <c r="T2027" s="720"/>
      <c r="U2027" s="732">
        <f t="shared" si="769"/>
        <v>36</v>
      </c>
      <c r="V2027" s="732"/>
      <c r="W2027" s="732"/>
      <c r="X2027" s="732"/>
      <c r="Y2027" s="670"/>
      <c r="Z2027" s="657"/>
      <c r="AA2027" s="657"/>
      <c r="AB2027" s="720"/>
      <c r="AC2027" s="385"/>
      <c r="AD2027" s="657"/>
      <c r="AE2027" s="657"/>
      <c r="AF2027" s="657"/>
      <c r="AG2027" s="657"/>
      <c r="AH2027" s="732"/>
      <c r="AI2027" s="731">
        <f t="shared" si="767"/>
        <v>36</v>
      </c>
      <c r="AJ2027" s="731"/>
      <c r="AK2027" s="720">
        <v>1714</v>
      </c>
      <c r="AL2027" s="731">
        <f t="shared" si="768"/>
        <v>36</v>
      </c>
      <c r="AM2027" s="738"/>
      <c r="AN2027" s="739">
        <v>45170</v>
      </c>
    </row>
    <row r="2028" spans="1:40" ht="50.1" customHeight="1">
      <c r="A2028" s="719">
        <v>72</v>
      </c>
      <c r="B2028" s="720">
        <v>5749</v>
      </c>
      <c r="C2028" s="720" t="s">
        <v>1</v>
      </c>
      <c r="D2028" s="721" t="s">
        <v>2909</v>
      </c>
      <c r="E2028" s="722">
        <v>45167</v>
      </c>
      <c r="F2028" s="720" t="s">
        <v>38</v>
      </c>
      <c r="G2028" s="720">
        <v>1627</v>
      </c>
      <c r="H2028" s="388"/>
      <c r="I2028" s="389"/>
      <c r="J2028" s="398"/>
      <c r="K2028" s="728">
        <v>10434283278</v>
      </c>
      <c r="L2028" s="721" t="s">
        <v>4434</v>
      </c>
      <c r="M2028" s="216"/>
      <c r="N2028" s="721" t="s">
        <v>4378</v>
      </c>
      <c r="O2028" s="720" t="s">
        <v>68</v>
      </c>
      <c r="P2028" s="720">
        <v>62</v>
      </c>
      <c r="Q2028" s="720">
        <v>46</v>
      </c>
      <c r="R2028" s="731">
        <f t="shared" si="766"/>
        <v>2852</v>
      </c>
      <c r="S2028" s="720" t="s">
        <v>1915</v>
      </c>
      <c r="T2028" s="720"/>
      <c r="U2028" s="732">
        <f t="shared" si="769"/>
        <v>2852</v>
      </c>
      <c r="V2028" s="732"/>
      <c r="W2028" s="732"/>
      <c r="X2028" s="732"/>
      <c r="Y2028" s="670"/>
      <c r="Z2028" s="657"/>
      <c r="AA2028" s="657"/>
      <c r="AB2028" s="720"/>
      <c r="AC2028" s="385"/>
      <c r="AD2028" s="657"/>
      <c r="AE2028" s="657"/>
      <c r="AF2028" s="657"/>
      <c r="AG2028" s="657"/>
      <c r="AH2028" s="732"/>
      <c r="AI2028" s="731">
        <f t="shared" si="767"/>
        <v>2852</v>
      </c>
      <c r="AJ2028" s="731"/>
      <c r="AK2028" s="720">
        <v>1652</v>
      </c>
      <c r="AL2028" s="731">
        <f t="shared" si="768"/>
        <v>2852</v>
      </c>
      <c r="AM2028" s="738"/>
      <c r="AN2028" s="739">
        <v>45170</v>
      </c>
    </row>
    <row r="2029" spans="1:40" ht="50.1" customHeight="1">
      <c r="A2029" s="719">
        <v>73</v>
      </c>
      <c r="B2029" s="720">
        <v>5749</v>
      </c>
      <c r="C2029" s="720" t="s">
        <v>1</v>
      </c>
      <c r="D2029" s="721" t="s">
        <v>2909</v>
      </c>
      <c r="E2029" s="722">
        <v>45167</v>
      </c>
      <c r="F2029" s="720" t="s">
        <v>38</v>
      </c>
      <c r="G2029" s="720">
        <v>1627</v>
      </c>
      <c r="H2029" s="388"/>
      <c r="I2029" s="389"/>
      <c r="J2029" s="398"/>
      <c r="K2029" s="728">
        <v>10434283278</v>
      </c>
      <c r="L2029" s="721" t="s">
        <v>4434</v>
      </c>
      <c r="M2029" s="216"/>
      <c r="N2029" s="721" t="s">
        <v>4435</v>
      </c>
      <c r="O2029" s="720" t="s">
        <v>68</v>
      </c>
      <c r="P2029" s="720">
        <v>62</v>
      </c>
      <c r="Q2029" s="720">
        <v>12</v>
      </c>
      <c r="R2029" s="731">
        <f t="shared" si="766"/>
        <v>744</v>
      </c>
      <c r="S2029" s="720" t="s">
        <v>1915</v>
      </c>
      <c r="T2029" s="720"/>
      <c r="U2029" s="732">
        <f t="shared" si="769"/>
        <v>744</v>
      </c>
      <c r="V2029" s="732"/>
      <c r="W2029" s="732"/>
      <c r="X2029" s="732"/>
      <c r="Y2029" s="670"/>
      <c r="Z2029" s="657"/>
      <c r="AA2029" s="657"/>
      <c r="AB2029" s="720"/>
      <c r="AC2029" s="385"/>
      <c r="AD2029" s="657"/>
      <c r="AE2029" s="657"/>
      <c r="AF2029" s="657"/>
      <c r="AG2029" s="657"/>
      <c r="AH2029" s="732"/>
      <c r="AI2029" s="731">
        <f t="shared" si="767"/>
        <v>744</v>
      </c>
      <c r="AJ2029" s="731"/>
      <c r="AK2029" s="720">
        <v>1652</v>
      </c>
      <c r="AL2029" s="731">
        <f t="shared" si="768"/>
        <v>744</v>
      </c>
      <c r="AM2029" s="738"/>
      <c r="AN2029" s="739">
        <v>45170</v>
      </c>
    </row>
    <row r="2030" spans="1:40" ht="50.1" customHeight="1">
      <c r="A2030" s="787">
        <v>74</v>
      </c>
      <c r="B2030" s="788"/>
      <c r="C2030" s="788" t="s">
        <v>2278</v>
      </c>
      <c r="D2030" s="789"/>
      <c r="E2030" s="788"/>
      <c r="F2030" s="788"/>
      <c r="G2030" s="788"/>
      <c r="H2030" s="778"/>
      <c r="I2030" s="790"/>
      <c r="J2030" s="779"/>
      <c r="K2030" s="789"/>
      <c r="L2030" s="791"/>
      <c r="M2030" s="781"/>
      <c r="N2030" s="791"/>
      <c r="O2030" s="792"/>
      <c r="P2030" s="792"/>
      <c r="Q2030" s="792"/>
      <c r="R2030" s="793">
        <f>SUM(R1959:R2029)</f>
        <v>69677.72</v>
      </c>
      <c r="S2030" s="792"/>
      <c r="T2030" s="792"/>
      <c r="U2030" s="794" t="str">
        <f t="shared" ref="U2030:V2033" si="770">IF($S2030=U$15,$R2030,"  ")</f>
        <v xml:space="preserve">  </v>
      </c>
      <c r="V2030" s="792"/>
      <c r="W2030" s="792"/>
      <c r="X2030" s="792"/>
      <c r="Y2030" s="782"/>
      <c r="Z2030" s="782"/>
      <c r="AA2030" s="782"/>
      <c r="AB2030" s="792"/>
      <c r="AC2030" s="784"/>
      <c r="AD2030" s="782"/>
      <c r="AE2030" s="782"/>
      <c r="AF2030" s="782"/>
      <c r="AG2030" s="782"/>
      <c r="AH2030" s="794" t="str">
        <f t="shared" si="757"/>
        <v xml:space="preserve">  </v>
      </c>
      <c r="AI2030" s="792"/>
      <c r="AJ2030" s="792"/>
      <c r="AK2030" s="792"/>
      <c r="AL2030" s="793">
        <f t="shared" ref="AL2030:AL2034" si="771">AI2030</f>
        <v>0</v>
      </c>
      <c r="AM2030" s="795"/>
      <c r="AN2030" s="739">
        <v>45170</v>
      </c>
    </row>
    <row r="2031" spans="1:40" ht="80.25" customHeight="1">
      <c r="A2031" s="719">
        <v>75</v>
      </c>
      <c r="B2031" s="720">
        <v>4733</v>
      </c>
      <c r="C2031" s="720" t="s">
        <v>2</v>
      </c>
      <c r="D2031" s="721" t="s">
        <v>35</v>
      </c>
      <c r="E2031" s="722">
        <v>45133</v>
      </c>
      <c r="F2031" s="720" t="s">
        <v>56</v>
      </c>
      <c r="G2031" s="720">
        <v>1971</v>
      </c>
      <c r="H2031" s="385">
        <v>137280</v>
      </c>
      <c r="I2031" s="389">
        <v>45167</v>
      </c>
      <c r="J2031" s="402">
        <v>8942</v>
      </c>
      <c r="K2031" s="720">
        <v>10419861222</v>
      </c>
      <c r="L2031" s="721" t="s">
        <v>963</v>
      </c>
      <c r="M2031" s="216"/>
      <c r="N2031" s="721" t="s">
        <v>4430</v>
      </c>
      <c r="O2031" s="720" t="s">
        <v>59</v>
      </c>
      <c r="P2031" s="720">
        <v>1</v>
      </c>
      <c r="Q2031" s="720">
        <v>27618</v>
      </c>
      <c r="R2031" s="731">
        <f>P2031*Q2031</f>
        <v>27618</v>
      </c>
      <c r="S2031" s="720" t="s">
        <v>1916</v>
      </c>
      <c r="T2031" s="720"/>
      <c r="U2031" s="732"/>
      <c r="V2031" s="732">
        <f t="shared" si="770"/>
        <v>27618</v>
      </c>
      <c r="W2031" s="732"/>
      <c r="X2031" s="732"/>
      <c r="Y2031" s="670"/>
      <c r="Z2031" s="657"/>
      <c r="AA2031" s="657"/>
      <c r="AB2031" s="720"/>
      <c r="AC2031" s="385"/>
      <c r="AD2031" s="657"/>
      <c r="AE2031" s="657"/>
      <c r="AF2031" s="657"/>
      <c r="AG2031" s="657"/>
      <c r="AH2031" s="732"/>
      <c r="AI2031" s="731">
        <f>R2031</f>
        <v>27618</v>
      </c>
      <c r="AJ2031" s="731"/>
      <c r="AK2031" s="720"/>
      <c r="AL2031" s="731">
        <f t="shared" si="771"/>
        <v>27618</v>
      </c>
      <c r="AM2031" s="738">
        <v>18</v>
      </c>
      <c r="AN2031" s="739">
        <v>45170</v>
      </c>
    </row>
    <row r="2032" spans="1:40" ht="50.1" customHeight="1">
      <c r="A2032" s="719">
        <v>76</v>
      </c>
      <c r="B2032" s="720">
        <v>2470</v>
      </c>
      <c r="C2032" s="720" t="s">
        <v>2</v>
      </c>
      <c r="D2032" s="721" t="s">
        <v>35</v>
      </c>
      <c r="E2032" s="722">
        <v>45055</v>
      </c>
      <c r="F2032" s="720" t="s">
        <v>56</v>
      </c>
      <c r="G2032" s="720">
        <v>1126</v>
      </c>
      <c r="H2032" s="385">
        <v>2160</v>
      </c>
      <c r="I2032" s="389">
        <v>45163</v>
      </c>
      <c r="J2032" s="402">
        <v>8750</v>
      </c>
      <c r="K2032" s="720">
        <v>20602119492</v>
      </c>
      <c r="L2032" s="721" t="s">
        <v>4436</v>
      </c>
      <c r="M2032" s="216"/>
      <c r="N2032" s="721" t="s">
        <v>4437</v>
      </c>
      <c r="O2032" s="720" t="s">
        <v>59</v>
      </c>
      <c r="P2032" s="720">
        <v>1</v>
      </c>
      <c r="Q2032" s="720">
        <v>16000</v>
      </c>
      <c r="R2032" s="731">
        <f t="shared" ref="R2032:R2033" si="772">P2032*Q2032</f>
        <v>16000</v>
      </c>
      <c r="S2032" s="720" t="s">
        <v>1916</v>
      </c>
      <c r="T2032" s="720"/>
      <c r="U2032" s="732"/>
      <c r="V2032" s="732">
        <f t="shared" si="770"/>
        <v>16000</v>
      </c>
      <c r="W2032" s="732"/>
      <c r="X2032" s="732"/>
      <c r="Y2032" s="670"/>
      <c r="Z2032" s="657"/>
      <c r="AA2032" s="657"/>
      <c r="AB2032" s="720"/>
      <c r="AC2032" s="385"/>
      <c r="AD2032" s="657"/>
      <c r="AE2032" s="657"/>
      <c r="AF2032" s="657"/>
      <c r="AG2032" s="657"/>
      <c r="AH2032" s="732"/>
      <c r="AI2032" s="731">
        <f t="shared" ref="AI2032:AI2033" si="773">R2032</f>
        <v>16000</v>
      </c>
      <c r="AJ2032" s="731"/>
      <c r="AK2032" s="720"/>
      <c r="AL2032" s="731">
        <f t="shared" si="771"/>
        <v>16000</v>
      </c>
      <c r="AM2032" s="738">
        <v>0</v>
      </c>
      <c r="AN2032" s="739">
        <v>45170</v>
      </c>
    </row>
    <row r="2033" spans="1:40" ht="96" customHeight="1">
      <c r="A2033" s="719">
        <v>77</v>
      </c>
      <c r="B2033" s="720">
        <v>4404</v>
      </c>
      <c r="C2033" s="720" t="s">
        <v>2</v>
      </c>
      <c r="D2033" s="721" t="s">
        <v>35</v>
      </c>
      <c r="E2033" s="722">
        <v>45125</v>
      </c>
      <c r="F2033" s="720" t="s">
        <v>56</v>
      </c>
      <c r="G2033" s="720">
        <v>1864</v>
      </c>
      <c r="H2033" s="385"/>
      <c r="I2033" s="389"/>
      <c r="J2033" s="402"/>
      <c r="K2033" s="720">
        <v>20604709424</v>
      </c>
      <c r="L2033" s="721" t="s">
        <v>4438</v>
      </c>
      <c r="M2033" s="216"/>
      <c r="N2033" s="721" t="s">
        <v>4439</v>
      </c>
      <c r="O2033" s="720" t="s">
        <v>59</v>
      </c>
      <c r="P2033" s="720">
        <v>1</v>
      </c>
      <c r="Q2033" s="720">
        <v>113625</v>
      </c>
      <c r="R2033" s="731">
        <f t="shared" si="772"/>
        <v>113625</v>
      </c>
      <c r="S2033" s="720" t="s">
        <v>1916</v>
      </c>
      <c r="T2033" s="720"/>
      <c r="U2033" s="732"/>
      <c r="V2033" s="732">
        <f t="shared" si="770"/>
        <v>113625</v>
      </c>
      <c r="W2033" s="732"/>
      <c r="X2033" s="732"/>
      <c r="Y2033" s="670"/>
      <c r="Z2033" s="657"/>
      <c r="AA2033" s="657"/>
      <c r="AB2033" s="720"/>
      <c r="AC2033" s="385"/>
      <c r="AD2033" s="657"/>
      <c r="AE2033" s="657"/>
      <c r="AF2033" s="657"/>
      <c r="AG2033" s="657"/>
      <c r="AH2033" s="732"/>
      <c r="AI2033" s="731">
        <f t="shared" si="773"/>
        <v>113625</v>
      </c>
      <c r="AJ2033" s="731"/>
      <c r="AK2033" s="720"/>
      <c r="AL2033" s="731">
        <f t="shared" si="771"/>
        <v>113625</v>
      </c>
      <c r="AM2033" s="738"/>
      <c r="AN2033" s="739">
        <v>45170</v>
      </c>
    </row>
    <row r="2034" spans="1:40" ht="50.1" customHeight="1">
      <c r="A2034" s="787">
        <v>78</v>
      </c>
      <c r="B2034" s="788"/>
      <c r="C2034" s="788" t="s">
        <v>2300</v>
      </c>
      <c r="D2034" s="789"/>
      <c r="E2034" s="788"/>
      <c r="F2034" s="788"/>
      <c r="G2034" s="788"/>
      <c r="H2034" s="778"/>
      <c r="I2034" s="790"/>
      <c r="J2034" s="779"/>
      <c r="K2034" s="789"/>
      <c r="L2034" s="791"/>
      <c r="M2034" s="781"/>
      <c r="N2034" s="791"/>
      <c r="O2034" s="792"/>
      <c r="P2034" s="792"/>
      <c r="Q2034" s="792"/>
      <c r="R2034" s="793">
        <f>SUM(R2031:R2033)</f>
        <v>157243</v>
      </c>
      <c r="S2034" s="792"/>
      <c r="T2034" s="792"/>
      <c r="U2034" s="794" t="str">
        <f t="shared" ref="U2034" si="774">IF($S2034=U$15,$R2034,"  ")</f>
        <v xml:space="preserve">  </v>
      </c>
      <c r="V2034" s="792"/>
      <c r="W2034" s="792"/>
      <c r="X2034" s="792"/>
      <c r="Y2034" s="782"/>
      <c r="Z2034" s="782"/>
      <c r="AA2034" s="782"/>
      <c r="AB2034" s="792"/>
      <c r="AC2034" s="784"/>
      <c r="AD2034" s="782"/>
      <c r="AE2034" s="782"/>
      <c r="AF2034" s="782"/>
      <c r="AG2034" s="782"/>
      <c r="AH2034" s="794" t="str">
        <f t="shared" si="757"/>
        <v xml:space="preserve">  </v>
      </c>
      <c r="AI2034" s="792"/>
      <c r="AJ2034" s="792"/>
      <c r="AK2034" s="792"/>
      <c r="AL2034" s="793">
        <f t="shared" si="771"/>
        <v>0</v>
      </c>
      <c r="AM2034" s="795">
        <v>18</v>
      </c>
      <c r="AN2034" s="739">
        <v>45170</v>
      </c>
    </row>
    <row r="2035" spans="1:40" ht="50.1" customHeight="1">
      <c r="A2035" s="719">
        <v>79</v>
      </c>
      <c r="B2035" s="720"/>
      <c r="C2035" s="721" t="s">
        <v>4285</v>
      </c>
      <c r="D2035" s="721" t="s">
        <v>2909</v>
      </c>
      <c r="E2035" s="722">
        <v>45148</v>
      </c>
      <c r="F2035" s="720" t="s">
        <v>38</v>
      </c>
      <c r="G2035" s="720">
        <v>1458</v>
      </c>
      <c r="H2035" s="386"/>
      <c r="I2035" s="386"/>
      <c r="J2035" s="216"/>
      <c r="K2035" s="721">
        <v>20610800727</v>
      </c>
      <c r="L2035" s="720" t="s">
        <v>4345</v>
      </c>
      <c r="M2035" s="385"/>
      <c r="N2035" s="720" t="s">
        <v>4346</v>
      </c>
      <c r="O2035" s="731" t="s">
        <v>83</v>
      </c>
      <c r="P2035" s="720">
        <v>100</v>
      </c>
      <c r="Q2035" s="720">
        <v>18.28</v>
      </c>
      <c r="R2035" s="735">
        <f>P2035*Q2035</f>
        <v>1828</v>
      </c>
      <c r="S2035" s="720" t="s">
        <v>1915</v>
      </c>
      <c r="T2035" s="732" t="str">
        <f>IF($S2035=T$15,$R2035,"  ")</f>
        <v xml:space="preserve">  </v>
      </c>
      <c r="U2035" s="732">
        <f>IF($S2035=U$15,$R2035,"  ")</f>
        <v>1828</v>
      </c>
      <c r="V2035" s="720"/>
      <c r="W2035" s="720"/>
      <c r="X2035" s="720"/>
      <c r="Y2035" s="657"/>
      <c r="Z2035" s="657"/>
      <c r="AA2035" s="657"/>
      <c r="AB2035" s="720"/>
      <c r="AC2035" s="385"/>
      <c r="AD2035" s="670"/>
      <c r="AE2035" s="670"/>
      <c r="AF2035" s="657"/>
      <c r="AG2035" s="657"/>
      <c r="AH2035" s="720"/>
      <c r="AI2035" s="731"/>
      <c r="AJ2035" s="731">
        <f>R2035</f>
        <v>1828</v>
      </c>
      <c r="AK2035" s="738">
        <v>1519</v>
      </c>
      <c r="AL2035" s="731">
        <f>AJ2035</f>
        <v>1828</v>
      </c>
      <c r="AM2035" s="738">
        <v>18</v>
      </c>
      <c r="AN2035" s="739">
        <v>45170</v>
      </c>
    </row>
    <row r="2036" spans="1:40" ht="50.1" customHeight="1">
      <c r="A2036" s="719">
        <v>80</v>
      </c>
      <c r="B2036" s="720">
        <v>5760</v>
      </c>
      <c r="C2036" s="721" t="s">
        <v>4285</v>
      </c>
      <c r="D2036" s="721" t="s">
        <v>2909</v>
      </c>
      <c r="E2036" s="722">
        <v>45167</v>
      </c>
      <c r="F2036" s="720" t="s">
        <v>38</v>
      </c>
      <c r="G2036" s="720">
        <v>1634</v>
      </c>
      <c r="H2036" s="386"/>
      <c r="I2036" s="386"/>
      <c r="J2036" s="216"/>
      <c r="K2036" s="721">
        <v>20528016481</v>
      </c>
      <c r="L2036" s="720" t="s">
        <v>4347</v>
      </c>
      <c r="M2036" s="626"/>
      <c r="N2036" s="721" t="s">
        <v>4348</v>
      </c>
      <c r="O2036" s="731" t="s">
        <v>68</v>
      </c>
      <c r="P2036" s="720">
        <v>3</v>
      </c>
      <c r="Q2036" s="720">
        <v>129.5</v>
      </c>
      <c r="R2036" s="735">
        <f t="shared" ref="R2036:R2039" si="775">P2036*Q2036</f>
        <v>388.5</v>
      </c>
      <c r="S2036" s="720" t="s">
        <v>1915</v>
      </c>
      <c r="T2036" s="732"/>
      <c r="U2036" s="732">
        <f t="shared" ref="T2036:U2043" si="776">IF($S2036=U$15,$R2036,"  ")</f>
        <v>388.5</v>
      </c>
      <c r="V2036" s="720"/>
      <c r="W2036" s="720"/>
      <c r="X2036" s="720"/>
      <c r="Y2036" s="657"/>
      <c r="Z2036" s="657"/>
      <c r="AA2036" s="657"/>
      <c r="AB2036" s="720"/>
      <c r="AC2036" s="385"/>
      <c r="AD2036" s="670"/>
      <c r="AE2036" s="670"/>
      <c r="AF2036" s="657"/>
      <c r="AG2036" s="657"/>
      <c r="AH2036" s="720"/>
      <c r="AI2036" s="731"/>
      <c r="AJ2036" s="731">
        <f t="shared" ref="AJ2036:AJ2043" si="777">R2036</f>
        <v>388.5</v>
      </c>
      <c r="AK2036" s="738">
        <v>1689</v>
      </c>
      <c r="AL2036" s="731">
        <f t="shared" ref="AL2036:AL2038" si="778">AJ2036</f>
        <v>388.5</v>
      </c>
      <c r="AM2036" s="738"/>
      <c r="AN2036" s="739">
        <v>45170</v>
      </c>
    </row>
    <row r="2037" spans="1:40" ht="50.1" customHeight="1">
      <c r="A2037" s="719">
        <v>81</v>
      </c>
      <c r="B2037" s="720">
        <v>5760</v>
      </c>
      <c r="C2037" s="721" t="s">
        <v>4285</v>
      </c>
      <c r="D2037" s="721" t="s">
        <v>2909</v>
      </c>
      <c r="E2037" s="722">
        <v>45167</v>
      </c>
      <c r="F2037" s="720" t="s">
        <v>38</v>
      </c>
      <c r="G2037" s="720">
        <v>1634</v>
      </c>
      <c r="H2037" s="386"/>
      <c r="I2037" s="386"/>
      <c r="J2037" s="216"/>
      <c r="K2037" s="721">
        <v>20528016481</v>
      </c>
      <c r="L2037" s="720" t="s">
        <v>4347</v>
      </c>
      <c r="M2037" s="626"/>
      <c r="N2037" s="720" t="s">
        <v>4349</v>
      </c>
      <c r="O2037" s="731" t="s">
        <v>68</v>
      </c>
      <c r="P2037" s="720">
        <v>7</v>
      </c>
      <c r="Q2037" s="720">
        <v>129.5</v>
      </c>
      <c r="R2037" s="735">
        <f t="shared" si="775"/>
        <v>906.5</v>
      </c>
      <c r="S2037" s="720" t="s">
        <v>1915</v>
      </c>
      <c r="T2037" s="732"/>
      <c r="U2037" s="732">
        <f t="shared" si="776"/>
        <v>906.5</v>
      </c>
      <c r="V2037" s="720"/>
      <c r="W2037" s="720"/>
      <c r="X2037" s="720"/>
      <c r="Y2037" s="657"/>
      <c r="Z2037" s="657"/>
      <c r="AA2037" s="657"/>
      <c r="AB2037" s="720"/>
      <c r="AC2037" s="385"/>
      <c r="AD2037" s="670"/>
      <c r="AE2037" s="670"/>
      <c r="AF2037" s="657"/>
      <c r="AG2037" s="657"/>
      <c r="AH2037" s="720"/>
      <c r="AI2037" s="731"/>
      <c r="AJ2037" s="731">
        <f t="shared" si="777"/>
        <v>906.5</v>
      </c>
      <c r="AK2037" s="738">
        <v>1689</v>
      </c>
      <c r="AL2037" s="731">
        <f t="shared" si="778"/>
        <v>906.5</v>
      </c>
      <c r="AM2037" s="738"/>
      <c r="AN2037" s="739">
        <v>45170</v>
      </c>
    </row>
    <row r="2038" spans="1:40" ht="50.1" customHeight="1">
      <c r="A2038" s="719">
        <v>82</v>
      </c>
      <c r="B2038" s="720">
        <v>5760</v>
      </c>
      <c r="C2038" s="721" t="s">
        <v>4285</v>
      </c>
      <c r="D2038" s="721" t="s">
        <v>2909</v>
      </c>
      <c r="E2038" s="722">
        <v>45167</v>
      </c>
      <c r="F2038" s="720" t="s">
        <v>38</v>
      </c>
      <c r="G2038" s="720">
        <v>1634</v>
      </c>
      <c r="H2038" s="386"/>
      <c r="I2038" s="386"/>
      <c r="J2038" s="216"/>
      <c r="K2038" s="721">
        <v>20528016481</v>
      </c>
      <c r="L2038" s="720" t="s">
        <v>4347</v>
      </c>
      <c r="M2038" s="626"/>
      <c r="N2038" s="721" t="s">
        <v>4350</v>
      </c>
      <c r="O2038" s="731" t="s">
        <v>68</v>
      </c>
      <c r="P2038" s="720">
        <v>7</v>
      </c>
      <c r="Q2038" s="720">
        <v>149</v>
      </c>
      <c r="R2038" s="735">
        <f t="shared" si="775"/>
        <v>1043</v>
      </c>
      <c r="S2038" s="720" t="s">
        <v>1915</v>
      </c>
      <c r="T2038" s="732"/>
      <c r="U2038" s="732">
        <f t="shared" si="776"/>
        <v>1043</v>
      </c>
      <c r="V2038" s="720"/>
      <c r="W2038" s="720"/>
      <c r="X2038" s="720"/>
      <c r="Y2038" s="657"/>
      <c r="Z2038" s="657"/>
      <c r="AA2038" s="657"/>
      <c r="AB2038" s="720"/>
      <c r="AC2038" s="385"/>
      <c r="AD2038" s="670"/>
      <c r="AE2038" s="670"/>
      <c r="AF2038" s="657"/>
      <c r="AG2038" s="657"/>
      <c r="AH2038" s="720"/>
      <c r="AI2038" s="731"/>
      <c r="AJ2038" s="731">
        <f t="shared" si="777"/>
        <v>1043</v>
      </c>
      <c r="AK2038" s="738">
        <v>1689</v>
      </c>
      <c r="AL2038" s="731">
        <f t="shared" si="778"/>
        <v>1043</v>
      </c>
      <c r="AM2038" s="738"/>
      <c r="AN2038" s="739">
        <v>45170</v>
      </c>
    </row>
    <row r="2039" spans="1:40" ht="50.1" customHeight="1">
      <c r="A2039" s="719">
        <v>83</v>
      </c>
      <c r="B2039" s="720">
        <v>5760</v>
      </c>
      <c r="C2039" s="721" t="s">
        <v>4285</v>
      </c>
      <c r="D2039" s="721" t="s">
        <v>2909</v>
      </c>
      <c r="E2039" s="722">
        <v>45167</v>
      </c>
      <c r="F2039" s="720" t="s">
        <v>38</v>
      </c>
      <c r="G2039" s="720">
        <v>1634</v>
      </c>
      <c r="H2039" s="386"/>
      <c r="I2039" s="386"/>
      <c r="J2039" s="216"/>
      <c r="K2039" s="721">
        <v>20528016481</v>
      </c>
      <c r="L2039" s="720" t="s">
        <v>4347</v>
      </c>
      <c r="M2039" s="626"/>
      <c r="N2039" s="721" t="s">
        <v>4351</v>
      </c>
      <c r="O2039" s="731" t="s">
        <v>68</v>
      </c>
      <c r="P2039" s="720">
        <v>3</v>
      </c>
      <c r="Q2039" s="720">
        <v>132</v>
      </c>
      <c r="R2039" s="735">
        <f t="shared" si="775"/>
        <v>396</v>
      </c>
      <c r="S2039" s="720" t="s">
        <v>1915</v>
      </c>
      <c r="T2039" s="732"/>
      <c r="U2039" s="732">
        <f t="shared" si="776"/>
        <v>396</v>
      </c>
      <c r="V2039" s="720"/>
      <c r="W2039" s="720"/>
      <c r="X2039" s="720"/>
      <c r="Y2039" s="657"/>
      <c r="Z2039" s="657"/>
      <c r="AA2039" s="657"/>
      <c r="AB2039" s="720"/>
      <c r="AC2039" s="385"/>
      <c r="AD2039" s="670"/>
      <c r="AE2039" s="670"/>
      <c r="AF2039" s="657"/>
      <c r="AG2039" s="657"/>
      <c r="AH2039" s="720"/>
      <c r="AI2039" s="731"/>
      <c r="AJ2039" s="731">
        <f t="shared" si="777"/>
        <v>396</v>
      </c>
      <c r="AK2039" s="738">
        <v>1689</v>
      </c>
      <c r="AL2039" s="731">
        <f>AJ2039</f>
        <v>396</v>
      </c>
      <c r="AM2039" s="738"/>
      <c r="AN2039" s="739">
        <v>45170</v>
      </c>
    </row>
    <row r="2040" spans="1:40" ht="50.1" customHeight="1">
      <c r="A2040" s="775">
        <v>85</v>
      </c>
      <c r="B2040" s="776"/>
      <c r="C2040" s="777" t="s">
        <v>4339</v>
      </c>
      <c r="D2040" s="777"/>
      <c r="E2040" s="776"/>
      <c r="F2040" s="776"/>
      <c r="G2040" s="776"/>
      <c r="H2040" s="778"/>
      <c r="I2040" s="778"/>
      <c r="J2040" s="779"/>
      <c r="K2040" s="777"/>
      <c r="L2040" s="780"/>
      <c r="M2040" s="781"/>
      <c r="N2040" s="780"/>
      <c r="O2040" s="782"/>
      <c r="P2040" s="782"/>
      <c r="Q2040" s="782"/>
      <c r="R2040" s="783">
        <f>SUM(R2035:R2039)</f>
        <v>4562</v>
      </c>
      <c r="S2040" s="782"/>
      <c r="T2040" s="782"/>
      <c r="U2040" s="782"/>
      <c r="V2040" s="782"/>
      <c r="W2040" s="782"/>
      <c r="X2040" s="782"/>
      <c r="Y2040" s="782"/>
      <c r="Z2040" s="782"/>
      <c r="AA2040" s="782"/>
      <c r="AB2040" s="782"/>
      <c r="AC2040" s="784"/>
      <c r="AD2040" s="782"/>
      <c r="AE2040" s="782"/>
      <c r="AF2040" s="782"/>
      <c r="AG2040" s="782"/>
      <c r="AH2040" s="782"/>
      <c r="AI2040" s="782"/>
      <c r="AJ2040" s="782"/>
      <c r="AK2040" s="782"/>
      <c r="AL2040" s="783"/>
      <c r="AM2040" s="785"/>
      <c r="AN2040" s="739">
        <v>45170</v>
      </c>
    </row>
    <row r="2041" spans="1:40" ht="50.1" customHeight="1">
      <c r="A2041" s="719">
        <v>86</v>
      </c>
      <c r="B2041" s="738" t="s">
        <v>4340</v>
      </c>
      <c r="C2041" s="721" t="s">
        <v>4341</v>
      </c>
      <c r="D2041" s="721" t="s">
        <v>36</v>
      </c>
      <c r="E2041" s="722">
        <v>45163</v>
      </c>
      <c r="F2041" s="720" t="s">
        <v>1924</v>
      </c>
      <c r="G2041" s="720">
        <v>610</v>
      </c>
      <c r="H2041" s="386"/>
      <c r="I2041" s="386"/>
      <c r="J2041" s="216"/>
      <c r="K2041" s="721"/>
      <c r="L2041" s="720" t="s">
        <v>93</v>
      </c>
      <c r="M2041" s="626"/>
      <c r="N2041" s="721" t="s">
        <v>4342</v>
      </c>
      <c r="O2041" s="731" t="s">
        <v>2894</v>
      </c>
      <c r="P2041" s="720">
        <v>1</v>
      </c>
      <c r="Q2041" s="720">
        <v>42569.34</v>
      </c>
      <c r="R2041" s="735">
        <f>P2041*Q2041</f>
        <v>42569.34</v>
      </c>
      <c r="S2041" s="720" t="s">
        <v>1914</v>
      </c>
      <c r="T2041" s="732">
        <f t="shared" si="776"/>
        <v>42569.34</v>
      </c>
      <c r="U2041" s="732"/>
      <c r="V2041" s="720"/>
      <c r="W2041" s="720"/>
      <c r="X2041" s="720"/>
      <c r="Y2041" s="657"/>
      <c r="Z2041" s="657"/>
      <c r="AA2041" s="657"/>
      <c r="AB2041" s="720"/>
      <c r="AC2041" s="385"/>
      <c r="AD2041" s="670"/>
      <c r="AE2041" s="670"/>
      <c r="AF2041" s="657"/>
      <c r="AG2041" s="657"/>
      <c r="AH2041" s="720"/>
      <c r="AI2041" s="731"/>
      <c r="AJ2041" s="731">
        <f t="shared" si="777"/>
        <v>42569.34</v>
      </c>
      <c r="AK2041" s="744"/>
      <c r="AL2041" s="731">
        <f>AJ2041</f>
        <v>42569.34</v>
      </c>
      <c r="AM2041" s="738"/>
      <c r="AN2041" s="739">
        <v>45170</v>
      </c>
    </row>
    <row r="2042" spans="1:40" ht="50.1" customHeight="1">
      <c r="A2042" s="719">
        <v>87</v>
      </c>
      <c r="B2042" s="824">
        <v>5720</v>
      </c>
      <c r="C2042" s="721" t="s">
        <v>4341</v>
      </c>
      <c r="D2042" s="721" t="s">
        <v>36</v>
      </c>
      <c r="E2042" s="722">
        <v>45170</v>
      </c>
      <c r="F2042" s="720" t="s">
        <v>1924</v>
      </c>
      <c r="G2042" s="720">
        <v>621</v>
      </c>
      <c r="H2042" s="386"/>
      <c r="I2042" s="386"/>
      <c r="J2042" s="216"/>
      <c r="K2042" s="721"/>
      <c r="L2042" s="720" t="s">
        <v>93</v>
      </c>
      <c r="M2042" s="626"/>
      <c r="N2042" s="721" t="s">
        <v>4342</v>
      </c>
      <c r="O2042" s="731" t="s">
        <v>2894</v>
      </c>
      <c r="P2042" s="720">
        <v>1</v>
      </c>
      <c r="Q2042" s="720">
        <v>6599.82</v>
      </c>
      <c r="R2042" s="735">
        <f>P2042*Q2042</f>
        <v>6599.82</v>
      </c>
      <c r="S2042" s="720" t="s">
        <v>1914</v>
      </c>
      <c r="T2042" s="732">
        <f t="shared" si="776"/>
        <v>6599.82</v>
      </c>
      <c r="U2042" s="732"/>
      <c r="V2042" s="720"/>
      <c r="W2042" s="720"/>
      <c r="X2042" s="720"/>
      <c r="Y2042" s="657"/>
      <c r="Z2042" s="657"/>
      <c r="AA2042" s="657"/>
      <c r="AB2042" s="720"/>
      <c r="AC2042" s="385"/>
      <c r="AD2042" s="670"/>
      <c r="AE2042" s="670"/>
      <c r="AF2042" s="657"/>
      <c r="AG2042" s="657"/>
      <c r="AH2042" s="720"/>
      <c r="AI2042" s="731"/>
      <c r="AJ2042" s="731">
        <f t="shared" si="777"/>
        <v>6599.82</v>
      </c>
      <c r="AK2042" s="744"/>
      <c r="AL2042" s="731">
        <f t="shared" ref="AL2042:AL2043" si="779">AJ2042</f>
        <v>6599.82</v>
      </c>
      <c r="AM2042" s="738"/>
      <c r="AN2042" s="739">
        <v>45170</v>
      </c>
    </row>
    <row r="2043" spans="1:40" ht="50.1" customHeight="1">
      <c r="A2043" s="719">
        <v>90</v>
      </c>
      <c r="B2043" s="824">
        <v>6347</v>
      </c>
      <c r="C2043" s="721" t="s">
        <v>4341</v>
      </c>
      <c r="D2043" s="721" t="s">
        <v>36</v>
      </c>
      <c r="E2043" s="722">
        <v>45170</v>
      </c>
      <c r="F2043" s="720" t="s">
        <v>1924</v>
      </c>
      <c r="G2043" s="720">
        <v>691</v>
      </c>
      <c r="H2043" s="386"/>
      <c r="I2043" s="386"/>
      <c r="J2043" s="216"/>
      <c r="K2043" s="721"/>
      <c r="L2043" s="720" t="s">
        <v>93</v>
      </c>
      <c r="M2043" s="626"/>
      <c r="N2043" s="721" t="s">
        <v>4441</v>
      </c>
      <c r="O2043" s="731" t="s">
        <v>2894</v>
      </c>
      <c r="P2043" s="720">
        <v>1</v>
      </c>
      <c r="Q2043" s="720">
        <v>6599.82</v>
      </c>
      <c r="R2043" s="735">
        <f>P2043*Q2043</f>
        <v>6599.82</v>
      </c>
      <c r="S2043" s="720" t="s">
        <v>1914</v>
      </c>
      <c r="T2043" s="732">
        <f t="shared" si="776"/>
        <v>6599.82</v>
      </c>
      <c r="U2043" s="732"/>
      <c r="V2043" s="720"/>
      <c r="W2043" s="720"/>
      <c r="X2043" s="720"/>
      <c r="Y2043" s="657"/>
      <c r="Z2043" s="657"/>
      <c r="AA2043" s="657"/>
      <c r="AB2043" s="720"/>
      <c r="AC2043" s="385"/>
      <c r="AD2043" s="670"/>
      <c r="AE2043" s="670"/>
      <c r="AF2043" s="657"/>
      <c r="AG2043" s="657"/>
      <c r="AH2043" s="720"/>
      <c r="AI2043" s="731"/>
      <c r="AJ2043" s="731">
        <f t="shared" si="777"/>
        <v>6599.82</v>
      </c>
      <c r="AK2043" s="744"/>
      <c r="AL2043" s="731">
        <f t="shared" si="779"/>
        <v>6599.82</v>
      </c>
      <c r="AM2043" s="738"/>
      <c r="AN2043" s="739">
        <v>45170</v>
      </c>
    </row>
    <row r="2044" spans="1:40" ht="50.1" customHeight="1">
      <c r="A2044" s="823">
        <v>91</v>
      </c>
      <c r="B2044" s="788"/>
      <c r="C2044" s="789" t="s">
        <v>4286</v>
      </c>
      <c r="D2044" s="789"/>
      <c r="E2044" s="788"/>
      <c r="F2044" s="788"/>
      <c r="G2044" s="788"/>
      <c r="H2044" s="778"/>
      <c r="I2044" s="796"/>
      <c r="J2044" s="790"/>
      <c r="K2044" s="791"/>
      <c r="L2044" s="792"/>
      <c r="M2044" s="798"/>
      <c r="N2044" s="792"/>
      <c r="O2044" s="793"/>
      <c r="P2044" s="792"/>
      <c r="Q2044" s="792"/>
      <c r="R2044" s="799">
        <f>SUM(R2041:R2043)</f>
        <v>55768.979999999996</v>
      </c>
      <c r="S2044" s="792"/>
      <c r="T2044" s="792"/>
      <c r="U2044" s="792"/>
      <c r="V2044" s="792"/>
      <c r="W2044" s="792"/>
      <c r="X2044" s="792"/>
      <c r="Y2044" s="782"/>
      <c r="Z2044" s="782"/>
      <c r="AA2044" s="782"/>
      <c r="AB2044" s="792"/>
      <c r="AC2044" s="784"/>
      <c r="AD2044" s="797"/>
      <c r="AE2044" s="797"/>
      <c r="AF2044" s="782"/>
      <c r="AG2044" s="782"/>
      <c r="AH2044" s="792"/>
      <c r="AI2044" s="793"/>
      <c r="AJ2044" s="795"/>
      <c r="AK2044" s="786"/>
      <c r="AL2044" s="793"/>
      <c r="AM2044" s="795">
        <v>18</v>
      </c>
      <c r="AN2044" s="739">
        <v>45170</v>
      </c>
    </row>
    <row r="2045" spans="1:40" ht="50.1" customHeight="1">
      <c r="A2045" s="727">
        <v>92</v>
      </c>
      <c r="B2045" s="727">
        <v>1926</v>
      </c>
      <c r="C2045" s="720" t="s">
        <v>2896</v>
      </c>
      <c r="D2045" s="722" t="s">
        <v>35</v>
      </c>
      <c r="E2045" s="722">
        <v>45036</v>
      </c>
      <c r="F2045" s="720" t="s">
        <v>56</v>
      </c>
      <c r="G2045" s="720">
        <v>928</v>
      </c>
      <c r="H2045" s="417"/>
      <c r="I2045" s="386"/>
      <c r="J2045" s="405"/>
      <c r="K2045" s="720">
        <v>20490122762</v>
      </c>
      <c r="L2045" s="730" t="s">
        <v>3660</v>
      </c>
      <c r="M2045" s="216"/>
      <c r="N2045" s="721" t="s">
        <v>4433</v>
      </c>
      <c r="O2045" s="720" t="s">
        <v>59</v>
      </c>
      <c r="P2045" s="720">
        <v>1</v>
      </c>
      <c r="Q2045" s="720">
        <v>1000</v>
      </c>
      <c r="R2045" s="731">
        <f>P2045*Q2045</f>
        <v>1000</v>
      </c>
      <c r="S2045" s="720" t="s">
        <v>1916</v>
      </c>
      <c r="T2045" s="720"/>
      <c r="U2045" s="720"/>
      <c r="V2045" s="732">
        <f>IF($S2045=V$15,$R2045,"  ")</f>
        <v>1000</v>
      </c>
      <c r="W2045" s="732"/>
      <c r="X2045" s="732"/>
      <c r="Y2045" s="670"/>
      <c r="Z2045" s="657"/>
      <c r="AA2045" s="657"/>
      <c r="AB2045" s="720"/>
      <c r="AC2045" s="385"/>
      <c r="AD2045" s="657"/>
      <c r="AE2045" s="657"/>
      <c r="AF2045" s="657"/>
      <c r="AG2045" s="657"/>
      <c r="AH2045" s="732" t="str">
        <f t="shared" ref="AH2045:AH2052" si="780">IF($S2045=AH$15,$R2045,"  ")</f>
        <v xml:space="preserve">  </v>
      </c>
      <c r="AI2045" s="720"/>
      <c r="AJ2045" s="731">
        <f>V2045</f>
        <v>1000</v>
      </c>
      <c r="AK2045" s="720"/>
      <c r="AL2045" s="731">
        <f t="shared" ref="AL2045:AL2052" si="781">R2045</f>
        <v>1000</v>
      </c>
      <c r="AM2045" s="738">
        <v>18</v>
      </c>
      <c r="AN2045" s="739">
        <v>45170</v>
      </c>
    </row>
    <row r="2046" spans="1:40" ht="50.1" customHeight="1">
      <c r="A2046" s="727">
        <v>93</v>
      </c>
      <c r="B2046" s="727">
        <v>3236</v>
      </c>
      <c r="C2046" s="720" t="s">
        <v>2896</v>
      </c>
      <c r="D2046" s="722" t="s">
        <v>35</v>
      </c>
      <c r="E2046" s="722">
        <v>45082</v>
      </c>
      <c r="F2046" s="720" t="s">
        <v>56</v>
      </c>
      <c r="G2046" s="720">
        <v>1412</v>
      </c>
      <c r="H2046" s="417"/>
      <c r="I2046" s="385"/>
      <c r="J2046" s="406"/>
      <c r="K2046" s="721">
        <v>10105876314</v>
      </c>
      <c r="L2046" s="721" t="s">
        <v>4249</v>
      </c>
      <c r="M2046" s="385"/>
      <c r="N2046" s="720" t="s">
        <v>4432</v>
      </c>
      <c r="O2046" s="731" t="s">
        <v>59</v>
      </c>
      <c r="P2046" s="720">
        <v>1</v>
      </c>
      <c r="Q2046" s="720">
        <v>5000</v>
      </c>
      <c r="R2046" s="731">
        <f t="shared" ref="R2046" si="782">P2046*Q2046</f>
        <v>5000</v>
      </c>
      <c r="S2046" s="720" t="s">
        <v>1916</v>
      </c>
      <c r="T2046" s="732"/>
      <c r="U2046" s="732"/>
      <c r="V2046" s="732">
        <f t="shared" ref="V2046:V2052" si="783">IF($S2046=V$15,$R2046,"  ")</f>
        <v>5000</v>
      </c>
      <c r="W2046" s="720"/>
      <c r="X2046" s="720"/>
      <c r="Y2046" s="657"/>
      <c r="Z2046" s="657"/>
      <c r="AA2046" s="670"/>
      <c r="AB2046" s="720"/>
      <c r="AC2046" s="420"/>
      <c r="AD2046" s="657"/>
      <c r="AE2046" s="657"/>
      <c r="AF2046" s="669"/>
      <c r="AG2046" s="674"/>
      <c r="AH2046" s="744"/>
      <c r="AI2046" s="720"/>
      <c r="AJ2046" s="731">
        <f t="shared" ref="AJ2046:AJ2052" si="784">V2046</f>
        <v>5000</v>
      </c>
      <c r="AK2046" s="720"/>
      <c r="AL2046" s="731">
        <f t="shared" si="781"/>
        <v>5000</v>
      </c>
      <c r="AM2046" s="742" t="s">
        <v>4164</v>
      </c>
      <c r="AN2046" s="739">
        <v>45170</v>
      </c>
    </row>
    <row r="2047" spans="1:40" ht="50.1" customHeight="1">
      <c r="A2047" s="727">
        <v>94</v>
      </c>
      <c r="B2047" s="727">
        <v>6015</v>
      </c>
      <c r="C2047" s="720" t="s">
        <v>2896</v>
      </c>
      <c r="D2047" s="722" t="s">
        <v>35</v>
      </c>
      <c r="E2047" s="722">
        <v>45181</v>
      </c>
      <c r="F2047" s="720" t="s">
        <v>56</v>
      </c>
      <c r="G2047" s="720">
        <v>2551</v>
      </c>
      <c r="H2047" s="417"/>
      <c r="I2047" s="385"/>
      <c r="J2047" s="406"/>
      <c r="K2047" s="721">
        <v>20116544289</v>
      </c>
      <c r="L2047" s="721" t="s">
        <v>4291</v>
      </c>
      <c r="M2047" s="626"/>
      <c r="N2047" s="721" t="s">
        <v>4292</v>
      </c>
      <c r="O2047" s="731" t="s">
        <v>59</v>
      </c>
      <c r="P2047" s="720">
        <v>1</v>
      </c>
      <c r="Q2047" s="720">
        <v>1407.9</v>
      </c>
      <c r="R2047" s="731">
        <f>P2047*Q2047</f>
        <v>1407.9</v>
      </c>
      <c r="S2047" s="720" t="s">
        <v>1916</v>
      </c>
      <c r="T2047" s="732"/>
      <c r="U2047" s="732"/>
      <c r="V2047" s="732">
        <f t="shared" si="783"/>
        <v>1407.9</v>
      </c>
      <c r="W2047" s="720"/>
      <c r="X2047" s="720"/>
      <c r="Y2047" s="657"/>
      <c r="Z2047" s="657"/>
      <c r="AA2047" s="670"/>
      <c r="AB2047" s="720"/>
      <c r="AC2047" s="420"/>
      <c r="AD2047" s="657"/>
      <c r="AE2047" s="657"/>
      <c r="AF2047" s="669"/>
      <c r="AG2047" s="674"/>
      <c r="AH2047" s="744"/>
      <c r="AI2047" s="720"/>
      <c r="AJ2047" s="731">
        <f t="shared" si="784"/>
        <v>1407.9</v>
      </c>
      <c r="AK2047" s="720"/>
      <c r="AL2047" s="731">
        <f t="shared" si="781"/>
        <v>1407.9</v>
      </c>
      <c r="AM2047" s="738">
        <v>18</v>
      </c>
      <c r="AN2047" s="739">
        <v>45170</v>
      </c>
    </row>
    <row r="2048" spans="1:40" ht="129.75" customHeight="1">
      <c r="A2048" s="727">
        <v>95</v>
      </c>
      <c r="B2048" s="727">
        <v>5146</v>
      </c>
      <c r="C2048" s="720" t="s">
        <v>2896</v>
      </c>
      <c r="D2048" s="722" t="s">
        <v>35</v>
      </c>
      <c r="E2048" s="722">
        <v>45148</v>
      </c>
      <c r="F2048" s="720" t="s">
        <v>56</v>
      </c>
      <c r="G2048" s="720">
        <v>2158</v>
      </c>
      <c r="H2048" s="417"/>
      <c r="I2048" s="385"/>
      <c r="J2048" s="406"/>
      <c r="K2048" s="721">
        <v>10310105789</v>
      </c>
      <c r="L2048" s="721" t="s">
        <v>4294</v>
      </c>
      <c r="M2048" s="626"/>
      <c r="N2048" s="721" t="s">
        <v>4427</v>
      </c>
      <c r="O2048" s="731" t="s">
        <v>59</v>
      </c>
      <c r="P2048" s="720">
        <v>1</v>
      </c>
      <c r="Q2048" s="720">
        <v>1425</v>
      </c>
      <c r="R2048" s="731">
        <f t="shared" ref="R2048:R2052" si="785">P2048*Q2048</f>
        <v>1425</v>
      </c>
      <c r="S2048" s="720" t="s">
        <v>1916</v>
      </c>
      <c r="T2048" s="732"/>
      <c r="U2048" s="732"/>
      <c r="V2048" s="732">
        <f t="shared" si="783"/>
        <v>1425</v>
      </c>
      <c r="W2048" s="720"/>
      <c r="X2048" s="720"/>
      <c r="Y2048" s="657"/>
      <c r="Z2048" s="657"/>
      <c r="AA2048" s="670"/>
      <c r="AB2048" s="720"/>
      <c r="AC2048" s="420"/>
      <c r="AD2048" s="657"/>
      <c r="AE2048" s="657"/>
      <c r="AF2048" s="669"/>
      <c r="AG2048" s="674"/>
      <c r="AH2048" s="744"/>
      <c r="AI2048" s="720"/>
      <c r="AJ2048" s="731">
        <f t="shared" si="784"/>
        <v>1425</v>
      </c>
      <c r="AK2048" s="720"/>
      <c r="AL2048" s="731">
        <f t="shared" si="781"/>
        <v>1425</v>
      </c>
      <c r="AM2048" s="738">
        <v>18</v>
      </c>
      <c r="AN2048" s="739">
        <v>45170</v>
      </c>
    </row>
    <row r="2049" spans="1:40" ht="129.75" customHeight="1">
      <c r="A2049" s="727">
        <v>96</v>
      </c>
      <c r="B2049" s="727">
        <v>5146</v>
      </c>
      <c r="C2049" s="720" t="s">
        <v>2896</v>
      </c>
      <c r="D2049" s="722" t="s">
        <v>35</v>
      </c>
      <c r="E2049" s="722">
        <v>45148</v>
      </c>
      <c r="F2049" s="720" t="s">
        <v>56</v>
      </c>
      <c r="G2049" s="720">
        <v>2158</v>
      </c>
      <c r="H2049" s="417"/>
      <c r="I2049" s="385"/>
      <c r="J2049" s="406"/>
      <c r="K2049" s="721">
        <v>10310105789</v>
      </c>
      <c r="L2049" s="721" t="s">
        <v>4294</v>
      </c>
      <c r="M2049" s="626"/>
      <c r="N2049" s="721" t="s">
        <v>4428</v>
      </c>
      <c r="O2049" s="731" t="s">
        <v>59</v>
      </c>
      <c r="P2049" s="720">
        <v>1</v>
      </c>
      <c r="Q2049" s="720">
        <v>1425</v>
      </c>
      <c r="R2049" s="731">
        <f t="shared" ref="R2049" si="786">P2049*Q2049</f>
        <v>1425</v>
      </c>
      <c r="S2049" s="720" t="s">
        <v>1916</v>
      </c>
      <c r="T2049" s="732"/>
      <c r="U2049" s="732"/>
      <c r="V2049" s="732">
        <f t="shared" si="783"/>
        <v>1425</v>
      </c>
      <c r="W2049" s="720"/>
      <c r="X2049" s="720"/>
      <c r="Y2049" s="657"/>
      <c r="Z2049" s="657"/>
      <c r="AA2049" s="670"/>
      <c r="AB2049" s="720"/>
      <c r="AC2049" s="420"/>
      <c r="AD2049" s="657"/>
      <c r="AE2049" s="657"/>
      <c r="AF2049" s="669"/>
      <c r="AG2049" s="674"/>
      <c r="AH2049" s="744"/>
      <c r="AI2049" s="720"/>
      <c r="AJ2049" s="731">
        <f t="shared" si="784"/>
        <v>1425</v>
      </c>
      <c r="AK2049" s="720"/>
      <c r="AL2049" s="731">
        <f>R2049</f>
        <v>1425</v>
      </c>
      <c r="AM2049" s="738"/>
      <c r="AN2049" s="739">
        <v>45170</v>
      </c>
    </row>
    <row r="2050" spans="1:40" ht="75" customHeight="1">
      <c r="A2050" s="719">
        <v>97</v>
      </c>
      <c r="B2050" s="727">
        <v>5973</v>
      </c>
      <c r="C2050" s="720" t="s">
        <v>2896</v>
      </c>
      <c r="D2050" s="722" t="s">
        <v>35</v>
      </c>
      <c r="E2050" s="722">
        <v>45181</v>
      </c>
      <c r="F2050" s="720" t="s">
        <v>56</v>
      </c>
      <c r="G2050" s="720">
        <v>2520</v>
      </c>
      <c r="H2050" s="417"/>
      <c r="I2050" s="385"/>
      <c r="J2050" s="406"/>
      <c r="K2050" s="721">
        <v>20116544289</v>
      </c>
      <c r="L2050" s="721" t="s">
        <v>4291</v>
      </c>
      <c r="M2050" s="626"/>
      <c r="N2050" s="721" t="s">
        <v>4426</v>
      </c>
      <c r="O2050" s="731" t="s">
        <v>59</v>
      </c>
      <c r="P2050" s="720">
        <v>1</v>
      </c>
      <c r="Q2050" s="720">
        <v>750.3</v>
      </c>
      <c r="R2050" s="731">
        <f t="shared" si="785"/>
        <v>750.3</v>
      </c>
      <c r="S2050" s="720" t="s">
        <v>1916</v>
      </c>
      <c r="T2050" s="732"/>
      <c r="U2050" s="732"/>
      <c r="V2050" s="732">
        <f t="shared" si="783"/>
        <v>750.3</v>
      </c>
      <c r="W2050" s="720"/>
      <c r="X2050" s="720"/>
      <c r="Y2050" s="657"/>
      <c r="Z2050" s="657"/>
      <c r="AA2050" s="670"/>
      <c r="AB2050" s="720"/>
      <c r="AC2050" s="420"/>
      <c r="AD2050" s="657"/>
      <c r="AE2050" s="657"/>
      <c r="AF2050" s="669"/>
      <c r="AG2050" s="674"/>
      <c r="AH2050" s="744"/>
      <c r="AI2050" s="720"/>
      <c r="AJ2050" s="731">
        <f t="shared" si="784"/>
        <v>750.3</v>
      </c>
      <c r="AK2050" s="720"/>
      <c r="AL2050" s="731">
        <f t="shared" si="781"/>
        <v>750.3</v>
      </c>
      <c r="AM2050" s="738">
        <v>18</v>
      </c>
      <c r="AN2050" s="739">
        <v>45170</v>
      </c>
    </row>
    <row r="2051" spans="1:40" ht="50.1" customHeight="1">
      <c r="A2051" s="719">
        <v>98</v>
      </c>
      <c r="B2051" s="727">
        <v>6064</v>
      </c>
      <c r="C2051" s="720" t="s">
        <v>2896</v>
      </c>
      <c r="D2051" s="722" t="s">
        <v>35</v>
      </c>
      <c r="E2051" s="722">
        <v>45183</v>
      </c>
      <c r="F2051" s="720" t="s">
        <v>56</v>
      </c>
      <c r="G2051" s="720">
        <v>2559</v>
      </c>
      <c r="H2051" s="417"/>
      <c r="I2051" s="385"/>
      <c r="J2051" s="406"/>
      <c r="K2051" s="721">
        <v>20115425651</v>
      </c>
      <c r="L2051" s="721" t="s">
        <v>2290</v>
      </c>
      <c r="M2051" s="626"/>
      <c r="N2051" s="721" t="s">
        <v>4429</v>
      </c>
      <c r="O2051" s="731" t="s">
        <v>59</v>
      </c>
      <c r="P2051" s="720">
        <v>1</v>
      </c>
      <c r="Q2051" s="720">
        <v>711.6</v>
      </c>
      <c r="R2051" s="731">
        <f t="shared" si="785"/>
        <v>711.6</v>
      </c>
      <c r="S2051" s="720" t="s">
        <v>1916</v>
      </c>
      <c r="T2051" s="732"/>
      <c r="U2051" s="732"/>
      <c r="V2051" s="732">
        <f t="shared" si="783"/>
        <v>711.6</v>
      </c>
      <c r="W2051" s="720"/>
      <c r="X2051" s="720"/>
      <c r="Y2051" s="657"/>
      <c r="Z2051" s="657"/>
      <c r="AA2051" s="670"/>
      <c r="AB2051" s="720"/>
      <c r="AC2051" s="420"/>
      <c r="AD2051" s="657"/>
      <c r="AE2051" s="657"/>
      <c r="AF2051" s="669"/>
      <c r="AG2051" s="674"/>
      <c r="AH2051" s="744"/>
      <c r="AI2051" s="720"/>
      <c r="AJ2051" s="731">
        <f t="shared" si="784"/>
        <v>711.6</v>
      </c>
      <c r="AK2051" s="720"/>
      <c r="AL2051" s="731">
        <f t="shared" si="781"/>
        <v>711.6</v>
      </c>
      <c r="AM2051" s="738">
        <v>18</v>
      </c>
      <c r="AN2051" s="739">
        <v>45170</v>
      </c>
    </row>
    <row r="2052" spans="1:40" ht="50.1" customHeight="1">
      <c r="A2052" s="822">
        <v>99</v>
      </c>
      <c r="B2052" s="727">
        <v>5012</v>
      </c>
      <c r="C2052" s="720" t="s">
        <v>2896</v>
      </c>
      <c r="D2052" s="722" t="s">
        <v>35</v>
      </c>
      <c r="E2052" s="722">
        <v>45146</v>
      </c>
      <c r="F2052" s="720" t="s">
        <v>56</v>
      </c>
      <c r="G2052" s="720">
        <v>2112</v>
      </c>
      <c r="H2052" s="417"/>
      <c r="I2052" s="386"/>
      <c r="J2052" s="405"/>
      <c r="K2052" s="720">
        <v>20418896915</v>
      </c>
      <c r="L2052" s="730" t="s">
        <v>4048</v>
      </c>
      <c r="M2052" s="216"/>
      <c r="N2052" s="730" t="s">
        <v>4431</v>
      </c>
      <c r="O2052" s="720" t="s">
        <v>59</v>
      </c>
      <c r="P2052" s="720">
        <v>1</v>
      </c>
      <c r="Q2052" s="720">
        <v>515.04999999999995</v>
      </c>
      <c r="R2052" s="731">
        <f t="shared" si="785"/>
        <v>515.04999999999995</v>
      </c>
      <c r="S2052" s="720" t="s">
        <v>1916</v>
      </c>
      <c r="T2052" s="720"/>
      <c r="U2052" s="720"/>
      <c r="V2052" s="732">
        <f t="shared" si="783"/>
        <v>515.04999999999995</v>
      </c>
      <c r="W2052" s="732"/>
      <c r="X2052" s="732"/>
      <c r="Y2052" s="670"/>
      <c r="Z2052" s="657"/>
      <c r="AA2052" s="657"/>
      <c r="AB2052" s="720"/>
      <c r="AC2052" s="385"/>
      <c r="AD2052" s="657"/>
      <c r="AE2052" s="657"/>
      <c r="AF2052" s="657"/>
      <c r="AG2052" s="657"/>
      <c r="AH2052" s="732" t="str">
        <f t="shared" si="780"/>
        <v xml:space="preserve">  </v>
      </c>
      <c r="AI2052" s="720"/>
      <c r="AJ2052" s="731">
        <f t="shared" si="784"/>
        <v>515.04999999999995</v>
      </c>
      <c r="AK2052" s="720"/>
      <c r="AL2052" s="731">
        <f t="shared" si="781"/>
        <v>515.04999999999995</v>
      </c>
      <c r="AM2052" s="738">
        <v>18</v>
      </c>
      <c r="AN2052" s="739">
        <v>45170</v>
      </c>
    </row>
    <row r="2053" spans="1:40" ht="50.1" customHeight="1">
      <c r="A2053" s="805">
        <v>100</v>
      </c>
      <c r="B2053" s="788"/>
      <c r="C2053" s="789" t="s">
        <v>2311</v>
      </c>
      <c r="D2053" s="789"/>
      <c r="E2053" s="788"/>
      <c r="F2053" s="788"/>
      <c r="G2053" s="800"/>
      <c r="H2053" s="801"/>
      <c r="I2053" s="802"/>
      <c r="J2053" s="803"/>
      <c r="K2053" s="789"/>
      <c r="L2053" s="791"/>
      <c r="M2053" s="781"/>
      <c r="N2053" s="791"/>
      <c r="O2053" s="792"/>
      <c r="P2053" s="792"/>
      <c r="Q2053" s="792"/>
      <c r="R2053" s="793">
        <f>SUM(R2045:R2052)</f>
        <v>12234.849999999999</v>
      </c>
      <c r="S2053" s="793">
        <f>SUM(S1957:S2052)</f>
        <v>0</v>
      </c>
      <c r="T2053" s="792"/>
      <c r="U2053" s="792"/>
      <c r="V2053" s="792"/>
      <c r="W2053" s="792"/>
      <c r="X2053" s="792"/>
      <c r="Y2053" s="792"/>
      <c r="Z2053" s="793">
        <f>SUM(Z1957:Z2052)</f>
        <v>0</v>
      </c>
      <c r="AA2053" s="783"/>
      <c r="AB2053" s="793"/>
      <c r="AC2053" s="804">
        <f>SUM(AC1957:AC2052)</f>
        <v>0</v>
      </c>
      <c r="AD2053" s="783">
        <f>SUM(AD1957:AD2052)</f>
        <v>0</v>
      </c>
      <c r="AE2053" s="783"/>
      <c r="AF2053" s="783">
        <f>SUM(AF1957:AF2052)</f>
        <v>0</v>
      </c>
      <c r="AG2053" s="783">
        <f>SUM(AG1957:AG2052)</f>
        <v>0</v>
      </c>
      <c r="AH2053" s="793"/>
      <c r="AI2053" s="793"/>
      <c r="AJ2053" s="793"/>
      <c r="AK2053" s="792"/>
      <c r="AL2053" s="793"/>
      <c r="AM2053" s="793"/>
      <c r="AN2053" s="739">
        <v>45170</v>
      </c>
    </row>
    <row r="2054" spans="1:40" ht="50.1" customHeight="1">
      <c r="A2054" s="805"/>
      <c r="B2054" s="806"/>
      <c r="C2054" s="806"/>
      <c r="D2054" s="807"/>
      <c r="E2054" s="806"/>
      <c r="F2054" s="806"/>
      <c r="G2054" s="808"/>
      <c r="H2054" s="809"/>
      <c r="I2054" s="809"/>
      <c r="J2054" s="810"/>
      <c r="K2054" s="806"/>
      <c r="L2054" s="807"/>
      <c r="M2054" s="781"/>
      <c r="N2054" s="811" t="s">
        <v>3668</v>
      </c>
      <c r="O2054" s="812"/>
      <c r="P2054" s="812"/>
      <c r="Q2054" s="812"/>
      <c r="R2054" s="813">
        <f>R1958+R2030+R2034+R2040+R2044+R2053</f>
        <v>556252.74</v>
      </c>
      <c r="S2054" s="812"/>
      <c r="T2054" s="814">
        <f>SUM(T1957:T2052)</f>
        <v>312535.17000000004</v>
      </c>
      <c r="U2054" s="814">
        <f>SUM(U1957:U2052)</f>
        <v>74239.72</v>
      </c>
      <c r="V2054" s="814">
        <f>SUM(V1957:V2052)</f>
        <v>169477.84999999998</v>
      </c>
      <c r="W2054" s="814">
        <f>SUM(W1957:W2052)</f>
        <v>0</v>
      </c>
      <c r="X2054" s="814">
        <f>SUM(X1957:X2052)</f>
        <v>0</v>
      </c>
      <c r="Y2054" s="815"/>
      <c r="Z2054" s="815">
        <f t="shared" ref="Z2054:AJ2054" si="787">SUM(Z1957:Z2052)</f>
        <v>0</v>
      </c>
      <c r="AA2054" s="816">
        <f t="shared" si="787"/>
        <v>0</v>
      </c>
      <c r="AB2054" s="814">
        <f t="shared" si="787"/>
        <v>0</v>
      </c>
      <c r="AC2054" s="816">
        <f t="shared" si="787"/>
        <v>0</v>
      </c>
      <c r="AD2054" s="816">
        <f t="shared" si="787"/>
        <v>0</v>
      </c>
      <c r="AE2054" s="816"/>
      <c r="AF2054" s="816">
        <f t="shared" si="787"/>
        <v>0</v>
      </c>
      <c r="AG2054" s="816">
        <f t="shared" si="787"/>
        <v>0</v>
      </c>
      <c r="AH2054" s="814">
        <f t="shared" si="787"/>
        <v>0</v>
      </c>
      <c r="AI2054" s="814">
        <f t="shared" si="787"/>
        <v>483686.91</v>
      </c>
      <c r="AJ2054" s="814">
        <f t="shared" si="787"/>
        <v>72565.83</v>
      </c>
      <c r="AK2054" s="812"/>
      <c r="AL2054" s="814">
        <f>SUM(AL1957:AL2053)</f>
        <v>556252.74</v>
      </c>
      <c r="AM2054" s="814"/>
      <c r="AN2054" s="739">
        <v>45170</v>
      </c>
    </row>
    <row r="2055" spans="1:40" ht="49.2">
      <c r="A2055" s="719">
        <v>1</v>
      </c>
      <c r="B2055" s="720" t="s">
        <v>4590</v>
      </c>
      <c r="C2055" s="657" t="s">
        <v>0</v>
      </c>
      <c r="D2055" s="721" t="s">
        <v>2909</v>
      </c>
      <c r="E2055" s="722">
        <v>45201</v>
      </c>
      <c r="F2055" s="720" t="s">
        <v>1924</v>
      </c>
      <c r="G2055" s="720">
        <v>720</v>
      </c>
      <c r="H2055" s="388">
        <v>108498</v>
      </c>
      <c r="I2055" s="389">
        <v>45161</v>
      </c>
      <c r="J2055" s="398">
        <v>8643</v>
      </c>
      <c r="K2055" s="728"/>
      <c r="L2055" s="721" t="s">
        <v>93</v>
      </c>
      <c r="M2055" s="216"/>
      <c r="N2055" s="721" t="s">
        <v>4447</v>
      </c>
      <c r="O2055" s="720" t="s">
        <v>2894</v>
      </c>
      <c r="P2055" s="720">
        <v>1</v>
      </c>
      <c r="Q2055" s="720">
        <v>192822.58</v>
      </c>
      <c r="R2055" s="731">
        <f>P2055*Q2055</f>
        <v>192822.58</v>
      </c>
      <c r="S2055" s="720" t="s">
        <v>1914</v>
      </c>
      <c r="T2055" s="732">
        <f>IF($S2055=T$15,$R2055,"  ")</f>
        <v>192822.58</v>
      </c>
      <c r="U2055" s="732"/>
      <c r="V2055" s="732"/>
      <c r="W2055" s="732"/>
      <c r="X2055" s="732"/>
      <c r="Y2055" s="670"/>
      <c r="Z2055" s="657"/>
      <c r="AA2055" s="657"/>
      <c r="AB2055" s="720"/>
      <c r="AC2055" s="385"/>
      <c r="AD2055" s="657"/>
      <c r="AE2055" s="657"/>
      <c r="AF2055" s="657"/>
      <c r="AG2055" s="657"/>
      <c r="AH2055" s="732"/>
      <c r="AI2055" s="731">
        <f>T2055</f>
        <v>192822.58</v>
      </c>
      <c r="AJ2055" s="731"/>
      <c r="AK2055" s="720"/>
      <c r="AL2055" s="731">
        <f>T2055</f>
        <v>192822.58</v>
      </c>
      <c r="AM2055" s="738"/>
      <c r="AN2055" s="739">
        <v>45200</v>
      </c>
    </row>
    <row r="2056" spans="1:40" ht="45.6">
      <c r="A2056" s="828">
        <v>2</v>
      </c>
      <c r="B2056" s="829"/>
      <c r="C2056" s="830" t="s">
        <v>3561</v>
      </c>
      <c r="D2056" s="830"/>
      <c r="E2056" s="829"/>
      <c r="F2056" s="829"/>
      <c r="G2056" s="829"/>
      <c r="H2056" s="831"/>
      <c r="I2056" s="831"/>
      <c r="J2056" s="832"/>
      <c r="K2056" s="830"/>
      <c r="L2056" s="833"/>
      <c r="M2056" s="254"/>
      <c r="N2056" s="833"/>
      <c r="O2056" s="834"/>
      <c r="P2056" s="834"/>
      <c r="Q2056" s="834"/>
      <c r="R2056" s="835">
        <f>SUM(R2055)</f>
        <v>192822.58</v>
      </c>
      <c r="S2056" s="834"/>
      <c r="T2056" s="834"/>
      <c r="U2056" s="834"/>
      <c r="V2056" s="834"/>
      <c r="W2056" s="834"/>
      <c r="X2056" s="834"/>
      <c r="Y2056" s="834"/>
      <c r="Z2056" s="834"/>
      <c r="AA2056" s="834"/>
      <c r="AB2056" s="834"/>
      <c r="AC2056" s="836"/>
      <c r="AD2056" s="834"/>
      <c r="AE2056" s="834"/>
      <c r="AF2056" s="834"/>
      <c r="AG2056" s="834"/>
      <c r="AH2056" s="834"/>
      <c r="AI2056" s="834"/>
      <c r="AJ2056" s="834"/>
      <c r="AK2056" s="834"/>
      <c r="AL2056" s="837"/>
      <c r="AM2056" s="838"/>
      <c r="AN2056" s="739">
        <v>45200</v>
      </c>
    </row>
    <row r="2057" spans="1:40" ht="24.6">
      <c r="A2057" s="719">
        <v>3</v>
      </c>
      <c r="B2057" s="720">
        <v>6098</v>
      </c>
      <c r="C2057" s="720" t="s">
        <v>1</v>
      </c>
      <c r="D2057" s="721" t="s">
        <v>2909</v>
      </c>
      <c r="E2057" s="722">
        <v>45187</v>
      </c>
      <c r="F2057" s="720" t="s">
        <v>38</v>
      </c>
      <c r="G2057" s="720">
        <v>1746</v>
      </c>
      <c r="H2057" s="388"/>
      <c r="I2057" s="389"/>
      <c r="J2057" s="398"/>
      <c r="K2057" s="728">
        <v>20610614702</v>
      </c>
      <c r="L2057" s="721" t="s">
        <v>4003</v>
      </c>
      <c r="M2057" s="216"/>
      <c r="N2057" s="721" t="s">
        <v>4458</v>
      </c>
      <c r="O2057" s="720" t="s">
        <v>68</v>
      </c>
      <c r="P2057" s="720">
        <v>8</v>
      </c>
      <c r="Q2057" s="720">
        <v>70</v>
      </c>
      <c r="R2057" s="731">
        <f>P2057*Q2057</f>
        <v>560</v>
      </c>
      <c r="S2057" s="720" t="s">
        <v>1915</v>
      </c>
      <c r="T2057" s="720"/>
      <c r="U2057" s="732">
        <f t="shared" ref="U2057:V2115" si="788">IF($S2057=U$15,$R2057,"  ")</f>
        <v>560</v>
      </c>
      <c r="V2057" s="732"/>
      <c r="W2057" s="732"/>
      <c r="X2057" s="732"/>
      <c r="Y2057" s="670"/>
      <c r="Z2057" s="657"/>
      <c r="AA2057" s="657"/>
      <c r="AB2057" s="720"/>
      <c r="AC2057" s="385"/>
      <c r="AD2057" s="657"/>
      <c r="AE2057" s="657"/>
      <c r="AF2057" s="657"/>
      <c r="AG2057" s="657"/>
      <c r="AH2057" s="732" t="str">
        <f t="shared" ref="AH2057:AH2146" si="789">IF($S2057=AH$15,$R2057,"  ")</f>
        <v xml:space="preserve">  </v>
      </c>
      <c r="AI2057" s="731">
        <f t="shared" ref="AI2057:AI2095" si="790">R2057</f>
        <v>560</v>
      </c>
      <c r="AJ2057" s="731"/>
      <c r="AK2057" s="720">
        <v>1852</v>
      </c>
      <c r="AL2057" s="731">
        <f>AI2057</f>
        <v>560</v>
      </c>
      <c r="AM2057" s="738">
        <v>18</v>
      </c>
      <c r="AN2057" s="739">
        <v>45200</v>
      </c>
    </row>
    <row r="2058" spans="1:40" ht="49.2">
      <c r="A2058" s="719">
        <v>4</v>
      </c>
      <c r="B2058" s="720">
        <v>6098</v>
      </c>
      <c r="C2058" s="720" t="s">
        <v>1</v>
      </c>
      <c r="D2058" s="721" t="s">
        <v>2909</v>
      </c>
      <c r="E2058" s="722">
        <v>45187</v>
      </c>
      <c r="F2058" s="720" t="s">
        <v>38</v>
      </c>
      <c r="G2058" s="720">
        <v>1746</v>
      </c>
      <c r="H2058" s="388"/>
      <c r="I2058" s="389"/>
      <c r="J2058" s="398"/>
      <c r="K2058" s="728">
        <v>20610614702</v>
      </c>
      <c r="L2058" s="721" t="s">
        <v>4003</v>
      </c>
      <c r="M2058" s="216"/>
      <c r="N2058" s="721" t="s">
        <v>4459</v>
      </c>
      <c r="O2058" s="720" t="s">
        <v>68</v>
      </c>
      <c r="P2058" s="720">
        <v>12</v>
      </c>
      <c r="Q2058" s="720">
        <v>80</v>
      </c>
      <c r="R2058" s="731">
        <f t="shared" ref="R2058:R2062" si="791">P2058*Q2058</f>
        <v>960</v>
      </c>
      <c r="S2058" s="720" t="s">
        <v>1915</v>
      </c>
      <c r="T2058" s="720"/>
      <c r="U2058" s="732">
        <f>IF($S2058=U$15,$R2058,"  ")</f>
        <v>960</v>
      </c>
      <c r="V2058" s="732"/>
      <c r="W2058" s="732"/>
      <c r="X2058" s="732"/>
      <c r="Y2058" s="670"/>
      <c r="Z2058" s="657"/>
      <c r="AA2058" s="657"/>
      <c r="AB2058" s="720"/>
      <c r="AC2058" s="385"/>
      <c r="AD2058" s="657"/>
      <c r="AE2058" s="657"/>
      <c r="AF2058" s="657"/>
      <c r="AG2058" s="657"/>
      <c r="AH2058" s="732" t="str">
        <f t="shared" si="789"/>
        <v xml:space="preserve">  </v>
      </c>
      <c r="AI2058" s="731">
        <f t="shared" si="790"/>
        <v>960</v>
      </c>
      <c r="AJ2058" s="731"/>
      <c r="AK2058" s="720">
        <v>1852</v>
      </c>
      <c r="AL2058" s="731">
        <f t="shared" ref="AL2058:AL2121" si="792">AI2058</f>
        <v>960</v>
      </c>
      <c r="AM2058" s="738">
        <v>18</v>
      </c>
      <c r="AN2058" s="739">
        <v>45200</v>
      </c>
    </row>
    <row r="2059" spans="1:40" ht="49.2">
      <c r="A2059" s="719">
        <v>5</v>
      </c>
      <c r="B2059" s="720">
        <v>6098</v>
      </c>
      <c r="C2059" s="720" t="s">
        <v>1</v>
      </c>
      <c r="D2059" s="721" t="s">
        <v>2909</v>
      </c>
      <c r="E2059" s="722">
        <v>45187</v>
      </c>
      <c r="F2059" s="720" t="s">
        <v>38</v>
      </c>
      <c r="G2059" s="720">
        <v>1746</v>
      </c>
      <c r="H2059" s="388"/>
      <c r="I2059" s="389"/>
      <c r="J2059" s="398"/>
      <c r="K2059" s="728">
        <v>20610614702</v>
      </c>
      <c r="L2059" s="721" t="s">
        <v>4003</v>
      </c>
      <c r="M2059" s="216"/>
      <c r="N2059" s="721" t="s">
        <v>4460</v>
      </c>
      <c r="O2059" s="720" t="s">
        <v>68</v>
      </c>
      <c r="P2059" s="720">
        <v>27</v>
      </c>
      <c r="Q2059" s="720">
        <v>75</v>
      </c>
      <c r="R2059" s="731">
        <f t="shared" si="791"/>
        <v>2025</v>
      </c>
      <c r="S2059" s="720" t="s">
        <v>1915</v>
      </c>
      <c r="T2059" s="720"/>
      <c r="U2059" s="732">
        <f t="shared" ref="U2059:U2124" si="793">IF($S2059=U$15,$R2059,"  ")</f>
        <v>2025</v>
      </c>
      <c r="V2059" s="732"/>
      <c r="W2059" s="732"/>
      <c r="X2059" s="732"/>
      <c r="Y2059" s="670"/>
      <c r="Z2059" s="657"/>
      <c r="AA2059" s="657"/>
      <c r="AB2059" s="720"/>
      <c r="AC2059" s="385"/>
      <c r="AD2059" s="657"/>
      <c r="AE2059" s="657"/>
      <c r="AF2059" s="657"/>
      <c r="AG2059" s="657"/>
      <c r="AH2059" s="732" t="str">
        <f t="shared" si="789"/>
        <v xml:space="preserve">  </v>
      </c>
      <c r="AI2059" s="731">
        <f>R2059</f>
        <v>2025</v>
      </c>
      <c r="AJ2059" s="731"/>
      <c r="AK2059" s="720">
        <v>1852</v>
      </c>
      <c r="AL2059" s="731">
        <f>AI2059</f>
        <v>2025</v>
      </c>
      <c r="AM2059" s="738">
        <v>18</v>
      </c>
      <c r="AN2059" s="739">
        <v>45200</v>
      </c>
    </row>
    <row r="2060" spans="1:40" ht="24.6">
      <c r="A2060" s="719">
        <v>6</v>
      </c>
      <c r="B2060" s="720">
        <v>6121</v>
      </c>
      <c r="C2060" s="720" t="s">
        <v>1</v>
      </c>
      <c r="D2060" s="721" t="s">
        <v>2909</v>
      </c>
      <c r="E2060" s="722">
        <v>45187</v>
      </c>
      <c r="F2060" s="720" t="s">
        <v>38</v>
      </c>
      <c r="G2060" s="720">
        <v>1749</v>
      </c>
      <c r="H2060" s="388"/>
      <c r="I2060" s="389"/>
      <c r="J2060" s="398"/>
      <c r="K2060" s="728" t="s">
        <v>4380</v>
      </c>
      <c r="L2060" s="721" t="s">
        <v>4461</v>
      </c>
      <c r="M2060" s="216"/>
      <c r="N2060" s="883" t="s">
        <v>4462</v>
      </c>
      <c r="O2060" s="720" t="s">
        <v>68</v>
      </c>
      <c r="P2060" s="720">
        <v>2</v>
      </c>
      <c r="Q2060" s="720">
        <v>59</v>
      </c>
      <c r="R2060" s="731">
        <f t="shared" si="791"/>
        <v>118</v>
      </c>
      <c r="S2060" s="720" t="s">
        <v>1915</v>
      </c>
      <c r="T2060" s="720"/>
      <c r="U2060" s="732">
        <f t="shared" si="793"/>
        <v>118</v>
      </c>
      <c r="V2060" s="732"/>
      <c r="W2060" s="732"/>
      <c r="X2060" s="732"/>
      <c r="Y2060" s="670"/>
      <c r="Z2060" s="657"/>
      <c r="AA2060" s="657"/>
      <c r="AB2060" s="720"/>
      <c r="AC2060" s="385"/>
      <c r="AD2060" s="657"/>
      <c r="AE2060" s="657"/>
      <c r="AF2060" s="657"/>
      <c r="AG2060" s="657"/>
      <c r="AH2060" s="732"/>
      <c r="AI2060" s="731">
        <f t="shared" si="790"/>
        <v>118</v>
      </c>
      <c r="AJ2060" s="731"/>
      <c r="AK2060" s="720">
        <v>1838</v>
      </c>
      <c r="AL2060" s="731">
        <f t="shared" si="792"/>
        <v>118</v>
      </c>
      <c r="AM2060" s="738">
        <v>18</v>
      </c>
      <c r="AN2060" s="739">
        <v>45200</v>
      </c>
    </row>
    <row r="2061" spans="1:40" ht="73.8">
      <c r="A2061" s="719">
        <v>7</v>
      </c>
      <c r="B2061" s="720">
        <v>6121</v>
      </c>
      <c r="C2061" s="720" t="s">
        <v>1</v>
      </c>
      <c r="D2061" s="721" t="s">
        <v>2909</v>
      </c>
      <c r="E2061" s="722">
        <v>45187</v>
      </c>
      <c r="F2061" s="720" t="s">
        <v>38</v>
      </c>
      <c r="G2061" s="720">
        <v>1749</v>
      </c>
      <c r="H2061" s="388"/>
      <c r="I2061" s="389"/>
      <c r="J2061" s="398"/>
      <c r="K2061" s="728" t="s">
        <v>4380</v>
      </c>
      <c r="L2061" s="721" t="s">
        <v>4461</v>
      </c>
      <c r="M2061" s="216"/>
      <c r="N2061" s="883" t="s">
        <v>4463</v>
      </c>
      <c r="O2061" s="720" t="s">
        <v>68</v>
      </c>
      <c r="P2061" s="720">
        <v>2</v>
      </c>
      <c r="Q2061" s="720">
        <v>98</v>
      </c>
      <c r="R2061" s="731">
        <f t="shared" si="791"/>
        <v>196</v>
      </c>
      <c r="S2061" s="720" t="s">
        <v>1915</v>
      </c>
      <c r="T2061" s="720"/>
      <c r="U2061" s="732">
        <f t="shared" si="793"/>
        <v>196</v>
      </c>
      <c r="V2061" s="732"/>
      <c r="W2061" s="732"/>
      <c r="X2061" s="732"/>
      <c r="Y2061" s="670"/>
      <c r="Z2061" s="657"/>
      <c r="AA2061" s="657"/>
      <c r="AB2061" s="720"/>
      <c r="AC2061" s="385"/>
      <c r="AD2061" s="657"/>
      <c r="AE2061" s="657"/>
      <c r="AF2061" s="657"/>
      <c r="AG2061" s="657"/>
      <c r="AH2061" s="732" t="str">
        <f t="shared" si="789"/>
        <v xml:space="preserve">  </v>
      </c>
      <c r="AI2061" s="731">
        <f t="shared" si="790"/>
        <v>196</v>
      </c>
      <c r="AJ2061" s="731"/>
      <c r="AK2061" s="720">
        <v>1838</v>
      </c>
      <c r="AL2061" s="731">
        <f t="shared" si="792"/>
        <v>196</v>
      </c>
      <c r="AM2061" s="738">
        <v>18</v>
      </c>
      <c r="AN2061" s="739">
        <v>45200</v>
      </c>
    </row>
    <row r="2062" spans="1:40" ht="49.2">
      <c r="A2062" s="719">
        <v>8</v>
      </c>
      <c r="B2062" s="720">
        <v>6121</v>
      </c>
      <c r="C2062" s="720" t="s">
        <v>1</v>
      </c>
      <c r="D2062" s="721" t="s">
        <v>2909</v>
      </c>
      <c r="E2062" s="722">
        <v>45187</v>
      </c>
      <c r="F2062" s="720" t="s">
        <v>38</v>
      </c>
      <c r="G2062" s="720">
        <v>1749</v>
      </c>
      <c r="H2062" s="388"/>
      <c r="I2062" s="389"/>
      <c r="J2062" s="398"/>
      <c r="K2062" s="728" t="s">
        <v>4380</v>
      </c>
      <c r="L2062" s="721" t="s">
        <v>4461</v>
      </c>
      <c r="M2062" s="216"/>
      <c r="N2062" s="883" t="s">
        <v>4464</v>
      </c>
      <c r="O2062" s="720" t="s">
        <v>65</v>
      </c>
      <c r="P2062" s="720">
        <v>15</v>
      </c>
      <c r="Q2062" s="720">
        <v>9.8000000000000007</v>
      </c>
      <c r="R2062" s="731">
        <f t="shared" si="791"/>
        <v>147</v>
      </c>
      <c r="S2062" s="720" t="s">
        <v>1915</v>
      </c>
      <c r="T2062" s="720"/>
      <c r="U2062" s="732">
        <f t="shared" si="793"/>
        <v>147</v>
      </c>
      <c r="V2062" s="732"/>
      <c r="W2062" s="732"/>
      <c r="X2062" s="732"/>
      <c r="Y2062" s="670"/>
      <c r="Z2062" s="657"/>
      <c r="AA2062" s="657"/>
      <c r="AB2062" s="720"/>
      <c r="AC2062" s="385"/>
      <c r="AD2062" s="657"/>
      <c r="AE2062" s="657"/>
      <c r="AF2062" s="657"/>
      <c r="AG2062" s="657"/>
      <c r="AH2062" s="732" t="str">
        <f t="shared" si="789"/>
        <v xml:space="preserve">  </v>
      </c>
      <c r="AI2062" s="731">
        <f t="shared" si="790"/>
        <v>147</v>
      </c>
      <c r="AJ2062" s="731"/>
      <c r="AK2062" s="720">
        <v>1838</v>
      </c>
      <c r="AL2062" s="731">
        <f t="shared" si="792"/>
        <v>147</v>
      </c>
      <c r="AM2062" s="738">
        <v>18</v>
      </c>
      <c r="AN2062" s="739">
        <v>45200</v>
      </c>
    </row>
    <row r="2063" spans="1:40" ht="49.2">
      <c r="A2063" s="719">
        <v>9</v>
      </c>
      <c r="B2063" s="720">
        <v>6121</v>
      </c>
      <c r="C2063" s="720" t="s">
        <v>1</v>
      </c>
      <c r="D2063" s="721" t="s">
        <v>2909</v>
      </c>
      <c r="E2063" s="722">
        <v>45187</v>
      </c>
      <c r="F2063" s="720" t="s">
        <v>38</v>
      </c>
      <c r="G2063" s="720">
        <v>1749</v>
      </c>
      <c r="H2063" s="388"/>
      <c r="I2063" s="389"/>
      <c r="J2063" s="398"/>
      <c r="K2063" s="728" t="s">
        <v>4380</v>
      </c>
      <c r="L2063" s="721" t="s">
        <v>4461</v>
      </c>
      <c r="M2063" s="216"/>
      <c r="N2063" s="883" t="s">
        <v>4465</v>
      </c>
      <c r="O2063" s="720" t="s">
        <v>65</v>
      </c>
      <c r="P2063" s="720">
        <v>10</v>
      </c>
      <c r="Q2063" s="720">
        <v>9.4</v>
      </c>
      <c r="R2063" s="731">
        <f t="shared" ref="R2063:R2087" si="794">P2063*Q2063</f>
        <v>94</v>
      </c>
      <c r="S2063" s="720" t="s">
        <v>1915</v>
      </c>
      <c r="T2063" s="720"/>
      <c r="U2063" s="732">
        <f t="shared" si="793"/>
        <v>94</v>
      </c>
      <c r="V2063" s="732" t="str">
        <f t="shared" si="788"/>
        <v xml:space="preserve">  </v>
      </c>
      <c r="W2063" s="732"/>
      <c r="X2063" s="732"/>
      <c r="Y2063" s="670"/>
      <c r="Z2063" s="657"/>
      <c r="AA2063" s="657"/>
      <c r="AB2063" s="720"/>
      <c r="AC2063" s="385"/>
      <c r="AD2063" s="657"/>
      <c r="AE2063" s="657"/>
      <c r="AF2063" s="657"/>
      <c r="AG2063" s="657"/>
      <c r="AH2063" s="732" t="str">
        <f t="shared" si="789"/>
        <v xml:space="preserve">  </v>
      </c>
      <c r="AI2063" s="731">
        <f t="shared" si="790"/>
        <v>94</v>
      </c>
      <c r="AJ2063" s="731"/>
      <c r="AK2063" s="720">
        <v>1838</v>
      </c>
      <c r="AL2063" s="731">
        <f t="shared" si="792"/>
        <v>94</v>
      </c>
      <c r="AM2063" s="738">
        <v>18</v>
      </c>
      <c r="AN2063" s="739">
        <v>45200</v>
      </c>
    </row>
    <row r="2064" spans="1:40" ht="24.6">
      <c r="A2064" s="719">
        <v>10</v>
      </c>
      <c r="B2064" s="720">
        <v>6121</v>
      </c>
      <c r="C2064" s="720" t="s">
        <v>1</v>
      </c>
      <c r="D2064" s="721" t="s">
        <v>2909</v>
      </c>
      <c r="E2064" s="722">
        <v>45187</v>
      </c>
      <c r="F2064" s="720" t="s">
        <v>38</v>
      </c>
      <c r="G2064" s="720">
        <v>1749</v>
      </c>
      <c r="H2064" s="388"/>
      <c r="I2064" s="389"/>
      <c r="J2064" s="398"/>
      <c r="K2064" s="728" t="s">
        <v>4380</v>
      </c>
      <c r="L2064" s="721" t="s">
        <v>4461</v>
      </c>
      <c r="M2064" s="216"/>
      <c r="N2064" s="883" t="s">
        <v>4466</v>
      </c>
      <c r="O2064" s="720" t="s">
        <v>65</v>
      </c>
      <c r="P2064" s="720">
        <v>10</v>
      </c>
      <c r="Q2064" s="720">
        <v>6.8</v>
      </c>
      <c r="R2064" s="731">
        <f t="shared" si="794"/>
        <v>68</v>
      </c>
      <c r="S2064" s="720" t="s">
        <v>1915</v>
      </c>
      <c r="T2064" s="720"/>
      <c r="U2064" s="732">
        <f t="shared" si="793"/>
        <v>68</v>
      </c>
      <c r="V2064" s="732" t="str">
        <f t="shared" si="788"/>
        <v xml:space="preserve">  </v>
      </c>
      <c r="W2064" s="732"/>
      <c r="X2064" s="732"/>
      <c r="Y2064" s="670"/>
      <c r="Z2064" s="657"/>
      <c r="AA2064" s="657"/>
      <c r="AB2064" s="732" t="str">
        <f t="shared" ref="AB2064:AB2068" si="795">IF($S2064=AB$15,$R2064,"  ")</f>
        <v xml:space="preserve">  </v>
      </c>
      <c r="AC2064" s="385"/>
      <c r="AD2064" s="657"/>
      <c r="AE2064" s="657"/>
      <c r="AF2064" s="657"/>
      <c r="AG2064" s="657"/>
      <c r="AH2064" s="732" t="str">
        <f t="shared" si="789"/>
        <v xml:space="preserve">  </v>
      </c>
      <c r="AI2064" s="731">
        <f t="shared" si="790"/>
        <v>68</v>
      </c>
      <c r="AJ2064" s="731"/>
      <c r="AK2064" s="720">
        <v>1838</v>
      </c>
      <c r="AL2064" s="731">
        <f t="shared" si="792"/>
        <v>68</v>
      </c>
      <c r="AM2064" s="738">
        <v>18</v>
      </c>
      <c r="AN2064" s="739">
        <v>45200</v>
      </c>
    </row>
    <row r="2065" spans="1:40" ht="49.2">
      <c r="A2065" s="719">
        <v>11</v>
      </c>
      <c r="B2065" s="720">
        <v>6121</v>
      </c>
      <c r="C2065" s="720" t="s">
        <v>1</v>
      </c>
      <c r="D2065" s="721" t="s">
        <v>2909</v>
      </c>
      <c r="E2065" s="722">
        <v>45187</v>
      </c>
      <c r="F2065" s="720" t="s">
        <v>38</v>
      </c>
      <c r="G2065" s="720">
        <v>1749</v>
      </c>
      <c r="H2065" s="388"/>
      <c r="I2065" s="389"/>
      <c r="J2065" s="398"/>
      <c r="K2065" s="728" t="s">
        <v>4380</v>
      </c>
      <c r="L2065" s="721" t="s">
        <v>4461</v>
      </c>
      <c r="M2065" s="216"/>
      <c r="N2065" s="883" t="s">
        <v>4467</v>
      </c>
      <c r="O2065" s="720" t="s">
        <v>68</v>
      </c>
      <c r="P2065" s="720">
        <v>2</v>
      </c>
      <c r="Q2065" s="720">
        <v>88</v>
      </c>
      <c r="R2065" s="731">
        <f t="shared" si="794"/>
        <v>176</v>
      </c>
      <c r="S2065" s="720" t="s">
        <v>1915</v>
      </c>
      <c r="T2065" s="720"/>
      <c r="U2065" s="732">
        <f t="shared" si="793"/>
        <v>176</v>
      </c>
      <c r="V2065" s="732"/>
      <c r="W2065" s="732"/>
      <c r="X2065" s="732"/>
      <c r="Y2065" s="670"/>
      <c r="Z2065" s="657"/>
      <c r="AA2065" s="657"/>
      <c r="AB2065" s="732"/>
      <c r="AC2065" s="385"/>
      <c r="AD2065" s="657"/>
      <c r="AE2065" s="657"/>
      <c r="AF2065" s="657"/>
      <c r="AG2065" s="657"/>
      <c r="AH2065" s="732"/>
      <c r="AI2065" s="731">
        <f t="shared" si="790"/>
        <v>176</v>
      </c>
      <c r="AJ2065" s="731"/>
      <c r="AK2065" s="720">
        <v>1838</v>
      </c>
      <c r="AL2065" s="731">
        <f t="shared" si="792"/>
        <v>176</v>
      </c>
      <c r="AM2065" s="738">
        <v>18</v>
      </c>
      <c r="AN2065" s="739">
        <v>45200</v>
      </c>
    </row>
    <row r="2066" spans="1:40" ht="24.6">
      <c r="A2066" s="719">
        <v>12</v>
      </c>
      <c r="B2066" s="720">
        <v>6121</v>
      </c>
      <c r="C2066" s="720" t="s">
        <v>1</v>
      </c>
      <c r="D2066" s="721" t="s">
        <v>2909</v>
      </c>
      <c r="E2066" s="722">
        <v>45187</v>
      </c>
      <c r="F2066" s="720" t="s">
        <v>38</v>
      </c>
      <c r="G2066" s="720">
        <v>1749</v>
      </c>
      <c r="H2066" s="388"/>
      <c r="I2066" s="389"/>
      <c r="J2066" s="398"/>
      <c r="K2066" s="728" t="s">
        <v>4380</v>
      </c>
      <c r="L2066" s="721" t="s">
        <v>4461</v>
      </c>
      <c r="M2066" s="216"/>
      <c r="N2066" s="883" t="s">
        <v>4468</v>
      </c>
      <c r="O2066" s="720" t="s">
        <v>68</v>
      </c>
      <c r="P2066" s="720">
        <v>5</v>
      </c>
      <c r="Q2066" s="720">
        <v>18</v>
      </c>
      <c r="R2066" s="731">
        <f t="shared" si="794"/>
        <v>90</v>
      </c>
      <c r="S2066" s="720" t="s">
        <v>1915</v>
      </c>
      <c r="T2066" s="720"/>
      <c r="U2066" s="732">
        <f t="shared" si="793"/>
        <v>90</v>
      </c>
      <c r="V2066" s="732"/>
      <c r="W2066" s="732"/>
      <c r="X2066" s="732"/>
      <c r="Y2066" s="670"/>
      <c r="Z2066" s="657"/>
      <c r="AA2066" s="657"/>
      <c r="AB2066" s="732"/>
      <c r="AC2066" s="385"/>
      <c r="AD2066" s="657"/>
      <c r="AE2066" s="657"/>
      <c r="AF2066" s="657"/>
      <c r="AG2066" s="657"/>
      <c r="AH2066" s="732"/>
      <c r="AI2066" s="731">
        <f t="shared" si="790"/>
        <v>90</v>
      </c>
      <c r="AJ2066" s="731"/>
      <c r="AK2066" s="720">
        <v>1838</v>
      </c>
      <c r="AL2066" s="731">
        <f t="shared" si="792"/>
        <v>90</v>
      </c>
      <c r="AM2066" s="738">
        <v>18</v>
      </c>
      <c r="AN2066" s="739">
        <v>45200</v>
      </c>
    </row>
    <row r="2067" spans="1:40" ht="24.6">
      <c r="A2067" s="719">
        <v>13</v>
      </c>
      <c r="B2067" s="720">
        <v>6121</v>
      </c>
      <c r="C2067" s="720" t="s">
        <v>1</v>
      </c>
      <c r="D2067" s="721" t="s">
        <v>2909</v>
      </c>
      <c r="E2067" s="722">
        <v>45187</v>
      </c>
      <c r="F2067" s="720" t="s">
        <v>38</v>
      </c>
      <c r="G2067" s="720">
        <v>1749</v>
      </c>
      <c r="H2067" s="388"/>
      <c r="I2067" s="389"/>
      <c r="J2067" s="398"/>
      <c r="K2067" s="728" t="s">
        <v>4380</v>
      </c>
      <c r="L2067" s="721" t="s">
        <v>4461</v>
      </c>
      <c r="M2067" s="216"/>
      <c r="N2067" s="883" t="s">
        <v>4469</v>
      </c>
      <c r="O2067" s="720" t="s">
        <v>68</v>
      </c>
      <c r="P2067" s="720">
        <v>2</v>
      </c>
      <c r="Q2067" s="720">
        <v>22.8</v>
      </c>
      <c r="R2067" s="731">
        <f t="shared" si="794"/>
        <v>45.6</v>
      </c>
      <c r="S2067" s="720" t="s">
        <v>1915</v>
      </c>
      <c r="T2067" s="720"/>
      <c r="U2067" s="732">
        <f t="shared" si="793"/>
        <v>45.6</v>
      </c>
      <c r="V2067" s="732"/>
      <c r="W2067" s="732"/>
      <c r="X2067" s="732"/>
      <c r="Y2067" s="670"/>
      <c r="Z2067" s="657"/>
      <c r="AA2067" s="657"/>
      <c r="AB2067" s="732"/>
      <c r="AC2067" s="385"/>
      <c r="AD2067" s="657"/>
      <c r="AE2067" s="657"/>
      <c r="AF2067" s="657"/>
      <c r="AG2067" s="657"/>
      <c r="AH2067" s="732"/>
      <c r="AI2067" s="731">
        <f t="shared" si="790"/>
        <v>45.6</v>
      </c>
      <c r="AJ2067" s="731"/>
      <c r="AK2067" s="720">
        <v>1838</v>
      </c>
      <c r="AL2067" s="731">
        <f t="shared" si="792"/>
        <v>45.6</v>
      </c>
      <c r="AM2067" s="738">
        <v>18</v>
      </c>
      <c r="AN2067" s="739">
        <v>45200</v>
      </c>
    </row>
    <row r="2068" spans="1:40" ht="24.6">
      <c r="A2068" s="719">
        <v>14</v>
      </c>
      <c r="B2068" s="720">
        <v>5282</v>
      </c>
      <c r="C2068" s="720" t="s">
        <v>1</v>
      </c>
      <c r="D2068" s="721" t="s">
        <v>2909</v>
      </c>
      <c r="E2068" s="722">
        <v>45152</v>
      </c>
      <c r="F2068" s="720" t="s">
        <v>38</v>
      </c>
      <c r="G2068" s="720">
        <v>1507</v>
      </c>
      <c r="H2068" s="388"/>
      <c r="I2068" s="389"/>
      <c r="J2068" s="398"/>
      <c r="K2068" s="728">
        <v>10411869496</v>
      </c>
      <c r="L2068" s="721" t="s">
        <v>4472</v>
      </c>
      <c r="M2068" s="216"/>
      <c r="N2068" s="721" t="s">
        <v>4473</v>
      </c>
      <c r="O2068" s="720" t="s">
        <v>68</v>
      </c>
      <c r="P2068" s="720">
        <v>59</v>
      </c>
      <c r="Q2068" s="720">
        <v>520.65135599999996</v>
      </c>
      <c r="R2068" s="731">
        <f t="shared" si="794"/>
        <v>30718.430003999998</v>
      </c>
      <c r="S2068" s="720" t="s">
        <v>1915</v>
      </c>
      <c r="T2068" s="720"/>
      <c r="U2068" s="732">
        <f t="shared" si="793"/>
        <v>30718.430003999998</v>
      </c>
      <c r="V2068" s="732" t="str">
        <f t="shared" si="788"/>
        <v xml:space="preserve">  </v>
      </c>
      <c r="W2068" s="732"/>
      <c r="X2068" s="732"/>
      <c r="Y2068" s="670"/>
      <c r="Z2068" s="657"/>
      <c r="AA2068" s="657"/>
      <c r="AB2068" s="732" t="str">
        <f t="shared" si="795"/>
        <v xml:space="preserve">  </v>
      </c>
      <c r="AC2068" s="385"/>
      <c r="AD2068" s="657"/>
      <c r="AE2068" s="657"/>
      <c r="AF2068" s="657"/>
      <c r="AG2068" s="657"/>
      <c r="AH2068" s="732" t="str">
        <f t="shared" si="789"/>
        <v xml:space="preserve">  </v>
      </c>
      <c r="AI2068" s="731">
        <f t="shared" si="790"/>
        <v>30718.430003999998</v>
      </c>
      <c r="AJ2068" s="731"/>
      <c r="AK2068" s="720">
        <v>1784</v>
      </c>
      <c r="AL2068" s="731">
        <f t="shared" si="792"/>
        <v>30718.430003999998</v>
      </c>
      <c r="AM2068" s="738">
        <v>18</v>
      </c>
      <c r="AN2068" s="739">
        <v>45200</v>
      </c>
    </row>
    <row r="2069" spans="1:40" ht="49.2">
      <c r="A2069" s="719">
        <v>15</v>
      </c>
      <c r="B2069" s="720">
        <v>5664</v>
      </c>
      <c r="C2069" s="720" t="s">
        <v>1</v>
      </c>
      <c r="D2069" s="721" t="s">
        <v>2909</v>
      </c>
      <c r="E2069" s="722">
        <v>45163</v>
      </c>
      <c r="F2069" s="720" t="s">
        <v>38</v>
      </c>
      <c r="G2069" s="720">
        <v>1602</v>
      </c>
      <c r="H2069" s="388">
        <v>20606713852</v>
      </c>
      <c r="I2069" s="389" t="s">
        <v>4474</v>
      </c>
      <c r="J2069" s="398"/>
      <c r="K2069" s="728">
        <v>20606713852</v>
      </c>
      <c r="L2069" s="721" t="s">
        <v>4474</v>
      </c>
      <c r="M2069" s="216"/>
      <c r="N2069" s="721" t="s">
        <v>4500</v>
      </c>
      <c r="O2069" s="720" t="s">
        <v>68</v>
      </c>
      <c r="P2069" s="720">
        <v>50</v>
      </c>
      <c r="Q2069" s="720">
        <v>1.96</v>
      </c>
      <c r="R2069" s="731">
        <f t="shared" si="794"/>
        <v>98</v>
      </c>
      <c r="S2069" s="720" t="s">
        <v>1915</v>
      </c>
      <c r="T2069" s="720"/>
      <c r="U2069" s="732">
        <f t="shared" si="793"/>
        <v>98</v>
      </c>
      <c r="V2069" s="732"/>
      <c r="W2069" s="732"/>
      <c r="X2069" s="732"/>
      <c r="Y2069" s="670"/>
      <c r="Z2069" s="657"/>
      <c r="AA2069" s="657"/>
      <c r="AB2069" s="732"/>
      <c r="AC2069" s="385"/>
      <c r="AD2069" s="657"/>
      <c r="AE2069" s="657"/>
      <c r="AF2069" s="657"/>
      <c r="AG2069" s="657"/>
      <c r="AH2069" s="732"/>
      <c r="AI2069" s="731">
        <f t="shared" si="790"/>
        <v>98</v>
      </c>
      <c r="AJ2069" s="731"/>
      <c r="AK2069" s="720">
        <v>1757</v>
      </c>
      <c r="AL2069" s="731">
        <f t="shared" si="792"/>
        <v>98</v>
      </c>
      <c r="AM2069" s="738">
        <v>18</v>
      </c>
      <c r="AN2069" s="739">
        <v>45200</v>
      </c>
    </row>
    <row r="2070" spans="1:40" ht="49.2">
      <c r="A2070" s="719">
        <v>16</v>
      </c>
      <c r="B2070" s="720">
        <v>5664</v>
      </c>
      <c r="C2070" s="720" t="s">
        <v>1</v>
      </c>
      <c r="D2070" s="721" t="s">
        <v>2909</v>
      </c>
      <c r="E2070" s="722">
        <v>45163</v>
      </c>
      <c r="F2070" s="720" t="s">
        <v>38</v>
      </c>
      <c r="G2070" s="720">
        <v>1602</v>
      </c>
      <c r="H2070" s="388"/>
      <c r="I2070" s="389"/>
      <c r="J2070" s="398"/>
      <c r="K2070" s="728">
        <v>20606713852</v>
      </c>
      <c r="L2070" s="721" t="s">
        <v>4474</v>
      </c>
      <c r="M2070" s="216"/>
      <c r="N2070" s="721" t="s">
        <v>4501</v>
      </c>
      <c r="O2070" s="720" t="s">
        <v>68</v>
      </c>
      <c r="P2070" s="720">
        <v>120</v>
      </c>
      <c r="Q2070" s="720">
        <v>0.87</v>
      </c>
      <c r="R2070" s="731">
        <f t="shared" si="794"/>
        <v>104.4</v>
      </c>
      <c r="S2070" s="720" t="s">
        <v>1915</v>
      </c>
      <c r="T2070" s="720"/>
      <c r="U2070" s="732">
        <f t="shared" si="793"/>
        <v>104.4</v>
      </c>
      <c r="V2070" s="732"/>
      <c r="W2070" s="732"/>
      <c r="X2070" s="732"/>
      <c r="Y2070" s="670"/>
      <c r="Z2070" s="657"/>
      <c r="AA2070" s="657"/>
      <c r="AB2070" s="732"/>
      <c r="AC2070" s="385"/>
      <c r="AD2070" s="657"/>
      <c r="AE2070" s="657"/>
      <c r="AF2070" s="657"/>
      <c r="AG2070" s="657"/>
      <c r="AH2070" s="732"/>
      <c r="AI2070" s="731">
        <f t="shared" si="790"/>
        <v>104.4</v>
      </c>
      <c r="AJ2070" s="731"/>
      <c r="AK2070" s="720">
        <v>1757</v>
      </c>
      <c r="AL2070" s="731">
        <f t="shared" si="792"/>
        <v>104.4</v>
      </c>
      <c r="AM2070" s="738">
        <v>18</v>
      </c>
      <c r="AN2070" s="739">
        <v>45200</v>
      </c>
    </row>
    <row r="2071" spans="1:40" ht="49.2">
      <c r="A2071" s="719">
        <v>17</v>
      </c>
      <c r="B2071" s="720">
        <v>5664</v>
      </c>
      <c r="C2071" s="720" t="s">
        <v>1</v>
      </c>
      <c r="D2071" s="721" t="s">
        <v>2909</v>
      </c>
      <c r="E2071" s="722">
        <v>45163</v>
      </c>
      <c r="F2071" s="720" t="s">
        <v>38</v>
      </c>
      <c r="G2071" s="720">
        <v>1602</v>
      </c>
      <c r="H2071" s="388"/>
      <c r="I2071" s="389"/>
      <c r="J2071" s="398"/>
      <c r="K2071" s="728">
        <v>20606713852</v>
      </c>
      <c r="L2071" s="721" t="s">
        <v>4474</v>
      </c>
      <c r="M2071" s="216"/>
      <c r="N2071" s="721" t="s">
        <v>4502</v>
      </c>
      <c r="O2071" s="720" t="s">
        <v>68</v>
      </c>
      <c r="P2071" s="720">
        <v>50</v>
      </c>
      <c r="Q2071" s="720">
        <v>4.3600000000000003</v>
      </c>
      <c r="R2071" s="731">
        <f t="shared" si="794"/>
        <v>218.00000000000003</v>
      </c>
      <c r="S2071" s="720" t="s">
        <v>1915</v>
      </c>
      <c r="T2071" s="720"/>
      <c r="U2071" s="732">
        <f t="shared" si="793"/>
        <v>218.00000000000003</v>
      </c>
      <c r="V2071" s="732"/>
      <c r="W2071" s="732"/>
      <c r="X2071" s="732"/>
      <c r="Y2071" s="670"/>
      <c r="Z2071" s="657"/>
      <c r="AA2071" s="657"/>
      <c r="AB2071" s="732"/>
      <c r="AC2071" s="385"/>
      <c r="AD2071" s="657"/>
      <c r="AE2071" s="657"/>
      <c r="AF2071" s="657"/>
      <c r="AG2071" s="657"/>
      <c r="AH2071" s="732"/>
      <c r="AI2071" s="731">
        <f t="shared" si="790"/>
        <v>218.00000000000003</v>
      </c>
      <c r="AJ2071" s="731"/>
      <c r="AK2071" s="720">
        <v>1757</v>
      </c>
      <c r="AL2071" s="731">
        <f t="shared" si="792"/>
        <v>218.00000000000003</v>
      </c>
      <c r="AM2071" s="738">
        <v>18</v>
      </c>
      <c r="AN2071" s="739">
        <v>45200</v>
      </c>
    </row>
    <row r="2072" spans="1:40" ht="49.2">
      <c r="A2072" s="719">
        <v>18</v>
      </c>
      <c r="B2072" s="720">
        <v>5664</v>
      </c>
      <c r="C2072" s="720" t="s">
        <v>1</v>
      </c>
      <c r="D2072" s="721" t="s">
        <v>2909</v>
      </c>
      <c r="E2072" s="722">
        <v>45163</v>
      </c>
      <c r="F2072" s="720" t="s">
        <v>38</v>
      </c>
      <c r="G2072" s="720">
        <v>1602</v>
      </c>
      <c r="H2072" s="388"/>
      <c r="I2072" s="389"/>
      <c r="J2072" s="398"/>
      <c r="K2072" s="728">
        <v>20606713852</v>
      </c>
      <c r="L2072" s="721" t="s">
        <v>4474</v>
      </c>
      <c r="M2072" s="216"/>
      <c r="N2072" s="721" t="s">
        <v>4503</v>
      </c>
      <c r="O2072" s="720" t="s">
        <v>68</v>
      </c>
      <c r="P2072" s="720">
        <v>6</v>
      </c>
      <c r="Q2072" s="720">
        <v>5.45</v>
      </c>
      <c r="R2072" s="731">
        <f t="shared" si="794"/>
        <v>32.700000000000003</v>
      </c>
      <c r="S2072" s="720" t="s">
        <v>1915</v>
      </c>
      <c r="T2072" s="720"/>
      <c r="U2072" s="732">
        <f t="shared" si="793"/>
        <v>32.700000000000003</v>
      </c>
      <c r="V2072" s="732"/>
      <c r="W2072" s="732"/>
      <c r="X2072" s="732"/>
      <c r="Y2072" s="670"/>
      <c r="Z2072" s="657"/>
      <c r="AA2072" s="657"/>
      <c r="AB2072" s="732"/>
      <c r="AC2072" s="385"/>
      <c r="AD2072" s="657"/>
      <c r="AE2072" s="657"/>
      <c r="AF2072" s="657"/>
      <c r="AG2072" s="657"/>
      <c r="AH2072" s="732"/>
      <c r="AI2072" s="731">
        <f t="shared" si="790"/>
        <v>32.700000000000003</v>
      </c>
      <c r="AJ2072" s="731"/>
      <c r="AK2072" s="720">
        <v>1757</v>
      </c>
      <c r="AL2072" s="731">
        <f t="shared" si="792"/>
        <v>32.700000000000003</v>
      </c>
      <c r="AM2072" s="738">
        <v>18</v>
      </c>
      <c r="AN2072" s="739">
        <v>45200</v>
      </c>
    </row>
    <row r="2073" spans="1:40" ht="49.2">
      <c r="A2073" s="719">
        <v>19</v>
      </c>
      <c r="B2073" s="720">
        <v>5664</v>
      </c>
      <c r="C2073" s="720" t="s">
        <v>1</v>
      </c>
      <c r="D2073" s="721" t="s">
        <v>2909</v>
      </c>
      <c r="E2073" s="722">
        <v>45163</v>
      </c>
      <c r="F2073" s="720" t="s">
        <v>38</v>
      </c>
      <c r="G2073" s="720">
        <v>1602</v>
      </c>
      <c r="H2073" s="388"/>
      <c r="I2073" s="389"/>
      <c r="J2073" s="398"/>
      <c r="K2073" s="728">
        <v>20606713852</v>
      </c>
      <c r="L2073" s="721" t="s">
        <v>4474</v>
      </c>
      <c r="M2073" s="216"/>
      <c r="N2073" s="721" t="s">
        <v>4504</v>
      </c>
      <c r="O2073" s="720" t="s">
        <v>68</v>
      </c>
      <c r="P2073" s="720">
        <v>190</v>
      </c>
      <c r="Q2073" s="720">
        <v>27.25</v>
      </c>
      <c r="R2073" s="731">
        <f t="shared" si="794"/>
        <v>5177.5</v>
      </c>
      <c r="S2073" s="720" t="s">
        <v>1915</v>
      </c>
      <c r="T2073" s="720"/>
      <c r="U2073" s="732">
        <f t="shared" si="793"/>
        <v>5177.5</v>
      </c>
      <c r="V2073" s="732"/>
      <c r="W2073" s="732"/>
      <c r="X2073" s="732"/>
      <c r="Y2073" s="670"/>
      <c r="Z2073" s="657"/>
      <c r="AA2073" s="657"/>
      <c r="AB2073" s="732"/>
      <c r="AC2073" s="385"/>
      <c r="AD2073" s="657"/>
      <c r="AE2073" s="657"/>
      <c r="AF2073" s="657"/>
      <c r="AG2073" s="657"/>
      <c r="AH2073" s="732"/>
      <c r="AI2073" s="731">
        <f t="shared" si="790"/>
        <v>5177.5</v>
      </c>
      <c r="AJ2073" s="731"/>
      <c r="AK2073" s="720">
        <v>1757</v>
      </c>
      <c r="AL2073" s="731">
        <f t="shared" si="792"/>
        <v>5177.5</v>
      </c>
      <c r="AM2073" s="738">
        <v>18</v>
      </c>
      <c r="AN2073" s="739">
        <v>45200</v>
      </c>
    </row>
    <row r="2074" spans="1:40" ht="49.2">
      <c r="A2074" s="719">
        <v>20</v>
      </c>
      <c r="B2074" s="720">
        <v>5664</v>
      </c>
      <c r="C2074" s="720" t="s">
        <v>1</v>
      </c>
      <c r="D2074" s="721" t="s">
        <v>2909</v>
      </c>
      <c r="E2074" s="722">
        <v>45163</v>
      </c>
      <c r="F2074" s="720" t="s">
        <v>38</v>
      </c>
      <c r="G2074" s="720">
        <v>1602</v>
      </c>
      <c r="H2074" s="388"/>
      <c r="I2074" s="389"/>
      <c r="J2074" s="398"/>
      <c r="K2074" s="728">
        <v>20606713852</v>
      </c>
      <c r="L2074" s="721" t="s">
        <v>4474</v>
      </c>
      <c r="M2074" s="216"/>
      <c r="N2074" s="721" t="s">
        <v>4505</v>
      </c>
      <c r="O2074" s="720" t="s">
        <v>68</v>
      </c>
      <c r="P2074" s="720">
        <v>5</v>
      </c>
      <c r="Q2074" s="720">
        <v>27.25</v>
      </c>
      <c r="R2074" s="731">
        <f t="shared" si="794"/>
        <v>136.25</v>
      </c>
      <c r="S2074" s="720" t="s">
        <v>1915</v>
      </c>
      <c r="T2074" s="720"/>
      <c r="U2074" s="732">
        <f t="shared" si="793"/>
        <v>136.25</v>
      </c>
      <c r="V2074" s="732"/>
      <c r="W2074" s="732"/>
      <c r="X2074" s="732"/>
      <c r="Y2074" s="670"/>
      <c r="Z2074" s="657"/>
      <c r="AA2074" s="657"/>
      <c r="AB2074" s="732"/>
      <c r="AC2074" s="385"/>
      <c r="AD2074" s="657"/>
      <c r="AE2074" s="657"/>
      <c r="AF2074" s="657"/>
      <c r="AG2074" s="657"/>
      <c r="AH2074" s="732"/>
      <c r="AI2074" s="731">
        <f t="shared" si="790"/>
        <v>136.25</v>
      </c>
      <c r="AJ2074" s="731"/>
      <c r="AK2074" s="720">
        <v>1757</v>
      </c>
      <c r="AL2074" s="731">
        <f t="shared" si="792"/>
        <v>136.25</v>
      </c>
      <c r="AM2074" s="738">
        <v>18</v>
      </c>
      <c r="AN2074" s="739">
        <v>45200</v>
      </c>
    </row>
    <row r="2075" spans="1:40" ht="49.2">
      <c r="A2075" s="719">
        <v>21</v>
      </c>
      <c r="B2075" s="720">
        <v>5664</v>
      </c>
      <c r="C2075" s="720" t="s">
        <v>1</v>
      </c>
      <c r="D2075" s="721" t="s">
        <v>2909</v>
      </c>
      <c r="E2075" s="722">
        <v>45163</v>
      </c>
      <c r="F2075" s="720" t="s">
        <v>38</v>
      </c>
      <c r="G2075" s="720">
        <v>1602</v>
      </c>
      <c r="H2075" s="388"/>
      <c r="I2075" s="389"/>
      <c r="J2075" s="398"/>
      <c r="K2075" s="728">
        <v>20606713852</v>
      </c>
      <c r="L2075" s="721" t="s">
        <v>4474</v>
      </c>
      <c r="M2075" s="216"/>
      <c r="N2075" s="721" t="s">
        <v>4475</v>
      </c>
      <c r="O2075" s="720" t="s">
        <v>68</v>
      </c>
      <c r="P2075" s="720">
        <v>150</v>
      </c>
      <c r="Q2075" s="720">
        <v>0.54</v>
      </c>
      <c r="R2075" s="731">
        <f t="shared" si="794"/>
        <v>81</v>
      </c>
      <c r="S2075" s="720" t="s">
        <v>1915</v>
      </c>
      <c r="T2075" s="720"/>
      <c r="U2075" s="732">
        <f t="shared" si="793"/>
        <v>81</v>
      </c>
      <c r="V2075" s="732" t="str">
        <f t="shared" si="788"/>
        <v xml:space="preserve">  </v>
      </c>
      <c r="W2075" s="732"/>
      <c r="X2075" s="732"/>
      <c r="Y2075" s="670"/>
      <c r="Z2075" s="657"/>
      <c r="AA2075" s="657"/>
      <c r="AB2075" s="720"/>
      <c r="AC2075" s="385"/>
      <c r="AD2075" s="657"/>
      <c r="AE2075" s="657"/>
      <c r="AF2075" s="657"/>
      <c r="AG2075" s="657"/>
      <c r="AH2075" s="732" t="str">
        <f t="shared" si="789"/>
        <v xml:space="preserve">  </v>
      </c>
      <c r="AI2075" s="731">
        <f t="shared" si="790"/>
        <v>81</v>
      </c>
      <c r="AJ2075" s="731"/>
      <c r="AK2075" s="720">
        <v>1757</v>
      </c>
      <c r="AL2075" s="731">
        <f t="shared" si="792"/>
        <v>81</v>
      </c>
      <c r="AM2075" s="738">
        <v>18</v>
      </c>
      <c r="AN2075" s="739">
        <v>45200</v>
      </c>
    </row>
    <row r="2076" spans="1:40" ht="49.2">
      <c r="A2076" s="719">
        <v>22</v>
      </c>
      <c r="B2076" s="720">
        <v>5664</v>
      </c>
      <c r="C2076" s="720" t="s">
        <v>1</v>
      </c>
      <c r="D2076" s="721" t="s">
        <v>2909</v>
      </c>
      <c r="E2076" s="722">
        <v>45163</v>
      </c>
      <c r="F2076" s="720" t="s">
        <v>38</v>
      </c>
      <c r="G2076" s="720">
        <v>1602</v>
      </c>
      <c r="H2076" s="388"/>
      <c r="I2076" s="389"/>
      <c r="J2076" s="398"/>
      <c r="K2076" s="728">
        <v>20606713852</v>
      </c>
      <c r="L2076" s="721" t="s">
        <v>4474</v>
      </c>
      <c r="M2076" s="216"/>
      <c r="N2076" s="721" t="s">
        <v>4476</v>
      </c>
      <c r="O2076" s="720" t="s">
        <v>68</v>
      </c>
      <c r="P2076" s="720">
        <v>500</v>
      </c>
      <c r="Q2076" s="720">
        <v>1.3</v>
      </c>
      <c r="R2076" s="731">
        <f t="shared" si="794"/>
        <v>650</v>
      </c>
      <c r="S2076" s="720" t="s">
        <v>1915</v>
      </c>
      <c r="T2076" s="720"/>
      <c r="U2076" s="732">
        <f t="shared" si="793"/>
        <v>650</v>
      </c>
      <c r="V2076" s="732"/>
      <c r="W2076" s="732"/>
      <c r="X2076" s="732"/>
      <c r="Y2076" s="670"/>
      <c r="Z2076" s="657"/>
      <c r="AA2076" s="657"/>
      <c r="AB2076" s="720"/>
      <c r="AC2076" s="385"/>
      <c r="AD2076" s="657"/>
      <c r="AE2076" s="657"/>
      <c r="AF2076" s="657"/>
      <c r="AG2076" s="657"/>
      <c r="AH2076" s="732"/>
      <c r="AI2076" s="731">
        <f t="shared" si="790"/>
        <v>650</v>
      </c>
      <c r="AJ2076" s="731"/>
      <c r="AK2076" s="720">
        <v>1757</v>
      </c>
      <c r="AL2076" s="731">
        <f t="shared" si="792"/>
        <v>650</v>
      </c>
      <c r="AM2076" s="738">
        <v>18</v>
      </c>
      <c r="AN2076" s="739">
        <v>45200</v>
      </c>
    </row>
    <row r="2077" spans="1:40" ht="49.2">
      <c r="A2077" s="719">
        <v>23</v>
      </c>
      <c r="B2077" s="720">
        <v>5664</v>
      </c>
      <c r="C2077" s="720" t="s">
        <v>1</v>
      </c>
      <c r="D2077" s="721" t="s">
        <v>2909</v>
      </c>
      <c r="E2077" s="722">
        <v>45163</v>
      </c>
      <c r="F2077" s="720" t="s">
        <v>38</v>
      </c>
      <c r="G2077" s="720">
        <v>1602</v>
      </c>
      <c r="H2077" s="388"/>
      <c r="I2077" s="389"/>
      <c r="J2077" s="398"/>
      <c r="K2077" s="728">
        <v>20606713852</v>
      </c>
      <c r="L2077" s="721" t="s">
        <v>4474</v>
      </c>
      <c r="M2077" s="216"/>
      <c r="N2077" s="721" t="s">
        <v>4477</v>
      </c>
      <c r="O2077" s="720" t="s">
        <v>68</v>
      </c>
      <c r="P2077" s="720">
        <v>100</v>
      </c>
      <c r="Q2077" s="720">
        <v>1.96</v>
      </c>
      <c r="R2077" s="731">
        <f t="shared" si="794"/>
        <v>196</v>
      </c>
      <c r="S2077" s="720" t="s">
        <v>1915</v>
      </c>
      <c r="T2077" s="720"/>
      <c r="U2077" s="732">
        <f t="shared" si="793"/>
        <v>196</v>
      </c>
      <c r="V2077" s="732"/>
      <c r="W2077" s="732"/>
      <c r="X2077" s="732"/>
      <c r="Y2077" s="670"/>
      <c r="Z2077" s="657"/>
      <c r="AA2077" s="657"/>
      <c r="AB2077" s="720"/>
      <c r="AC2077" s="385"/>
      <c r="AD2077" s="657"/>
      <c r="AE2077" s="657"/>
      <c r="AF2077" s="657"/>
      <c r="AG2077" s="657"/>
      <c r="AH2077" s="732"/>
      <c r="AI2077" s="731">
        <f t="shared" si="790"/>
        <v>196</v>
      </c>
      <c r="AJ2077" s="731"/>
      <c r="AK2077" s="720">
        <v>1757</v>
      </c>
      <c r="AL2077" s="731">
        <f t="shared" si="792"/>
        <v>196</v>
      </c>
      <c r="AM2077" s="738">
        <v>18</v>
      </c>
      <c r="AN2077" s="739">
        <v>45200</v>
      </c>
    </row>
    <row r="2078" spans="1:40" ht="73.8">
      <c r="A2078" s="719">
        <v>24</v>
      </c>
      <c r="B2078" s="720">
        <v>5664</v>
      </c>
      <c r="C2078" s="720" t="s">
        <v>1</v>
      </c>
      <c r="D2078" s="721" t="s">
        <v>2909</v>
      </c>
      <c r="E2078" s="722">
        <v>45163</v>
      </c>
      <c r="F2078" s="720" t="s">
        <v>38</v>
      </c>
      <c r="G2078" s="720">
        <v>1602</v>
      </c>
      <c r="H2078" s="388"/>
      <c r="I2078" s="389"/>
      <c r="J2078" s="398"/>
      <c r="K2078" s="728">
        <v>20606713852</v>
      </c>
      <c r="L2078" s="721" t="s">
        <v>4474</v>
      </c>
      <c r="M2078" s="216"/>
      <c r="N2078" s="721" t="s">
        <v>4478</v>
      </c>
      <c r="O2078" s="720" t="s">
        <v>68</v>
      </c>
      <c r="P2078" s="720">
        <v>16</v>
      </c>
      <c r="Q2078" s="720">
        <v>12.75</v>
      </c>
      <c r="R2078" s="731">
        <f t="shared" si="794"/>
        <v>204</v>
      </c>
      <c r="S2078" s="720" t="s">
        <v>1915</v>
      </c>
      <c r="T2078" s="720"/>
      <c r="U2078" s="732">
        <f t="shared" si="793"/>
        <v>204</v>
      </c>
      <c r="V2078" s="732"/>
      <c r="W2078" s="732"/>
      <c r="X2078" s="732"/>
      <c r="Y2078" s="670"/>
      <c r="Z2078" s="657"/>
      <c r="AA2078" s="657"/>
      <c r="AB2078" s="720"/>
      <c r="AC2078" s="385"/>
      <c r="AD2078" s="657"/>
      <c r="AE2078" s="657"/>
      <c r="AF2078" s="657"/>
      <c r="AG2078" s="657"/>
      <c r="AH2078" s="732"/>
      <c r="AI2078" s="731">
        <f t="shared" si="790"/>
        <v>204</v>
      </c>
      <c r="AJ2078" s="731"/>
      <c r="AK2078" s="720">
        <v>1757</v>
      </c>
      <c r="AL2078" s="731">
        <f t="shared" si="792"/>
        <v>204</v>
      </c>
      <c r="AM2078" s="738">
        <v>18</v>
      </c>
      <c r="AN2078" s="739">
        <v>45200</v>
      </c>
    </row>
    <row r="2079" spans="1:40" ht="49.2">
      <c r="A2079" s="719">
        <v>25</v>
      </c>
      <c r="B2079" s="720">
        <v>5664</v>
      </c>
      <c r="C2079" s="720" t="s">
        <v>1</v>
      </c>
      <c r="D2079" s="721" t="s">
        <v>2909</v>
      </c>
      <c r="E2079" s="722">
        <v>45163</v>
      </c>
      <c r="F2079" s="720" t="s">
        <v>38</v>
      </c>
      <c r="G2079" s="720">
        <v>1602</v>
      </c>
      <c r="H2079" s="388"/>
      <c r="I2079" s="389"/>
      <c r="J2079" s="398"/>
      <c r="K2079" s="728">
        <v>20606713852</v>
      </c>
      <c r="L2079" s="721" t="s">
        <v>4474</v>
      </c>
      <c r="M2079" s="216"/>
      <c r="N2079" s="721" t="s">
        <v>4479</v>
      </c>
      <c r="O2079" s="720" t="s">
        <v>68</v>
      </c>
      <c r="P2079" s="720">
        <v>15</v>
      </c>
      <c r="Q2079" s="720">
        <v>4.57</v>
      </c>
      <c r="R2079" s="731">
        <f t="shared" si="794"/>
        <v>68.550000000000011</v>
      </c>
      <c r="S2079" s="720" t="s">
        <v>1915</v>
      </c>
      <c r="T2079" s="720"/>
      <c r="U2079" s="732">
        <f t="shared" si="793"/>
        <v>68.550000000000011</v>
      </c>
      <c r="V2079" s="732"/>
      <c r="W2079" s="732"/>
      <c r="X2079" s="732"/>
      <c r="Y2079" s="670"/>
      <c r="Z2079" s="657"/>
      <c r="AA2079" s="657"/>
      <c r="AB2079" s="720"/>
      <c r="AC2079" s="385"/>
      <c r="AD2079" s="657"/>
      <c r="AE2079" s="657"/>
      <c r="AF2079" s="657"/>
      <c r="AG2079" s="657"/>
      <c r="AH2079" s="732"/>
      <c r="AI2079" s="731">
        <f t="shared" si="790"/>
        <v>68.550000000000011</v>
      </c>
      <c r="AJ2079" s="731"/>
      <c r="AK2079" s="720">
        <v>1757</v>
      </c>
      <c r="AL2079" s="731">
        <f t="shared" si="792"/>
        <v>68.550000000000011</v>
      </c>
      <c r="AM2079" s="738">
        <v>18</v>
      </c>
      <c r="AN2079" s="739">
        <v>45200</v>
      </c>
    </row>
    <row r="2080" spans="1:40" ht="49.2">
      <c r="A2080" s="719">
        <v>26</v>
      </c>
      <c r="B2080" s="720">
        <v>5664</v>
      </c>
      <c r="C2080" s="720" t="s">
        <v>1</v>
      </c>
      <c r="D2080" s="721" t="s">
        <v>2909</v>
      </c>
      <c r="E2080" s="722">
        <v>45163</v>
      </c>
      <c r="F2080" s="720" t="s">
        <v>38</v>
      </c>
      <c r="G2080" s="720">
        <v>1602</v>
      </c>
      <c r="H2080" s="388"/>
      <c r="I2080" s="389"/>
      <c r="J2080" s="398"/>
      <c r="K2080" s="728">
        <v>20606713852</v>
      </c>
      <c r="L2080" s="721" t="s">
        <v>4474</v>
      </c>
      <c r="M2080" s="216"/>
      <c r="N2080" s="721" t="s">
        <v>4480</v>
      </c>
      <c r="O2080" s="720" t="s">
        <v>86</v>
      </c>
      <c r="P2080" s="720">
        <v>30</v>
      </c>
      <c r="Q2080" s="720">
        <v>16.57</v>
      </c>
      <c r="R2080" s="731">
        <f t="shared" si="794"/>
        <v>497.1</v>
      </c>
      <c r="S2080" s="720" t="s">
        <v>1915</v>
      </c>
      <c r="T2080" s="720"/>
      <c r="U2080" s="732">
        <f t="shared" si="793"/>
        <v>497.1</v>
      </c>
      <c r="V2080" s="732"/>
      <c r="W2080" s="732"/>
      <c r="X2080" s="732"/>
      <c r="Y2080" s="670"/>
      <c r="Z2080" s="657"/>
      <c r="AA2080" s="657"/>
      <c r="AB2080" s="720"/>
      <c r="AC2080" s="385"/>
      <c r="AD2080" s="657"/>
      <c r="AE2080" s="657"/>
      <c r="AF2080" s="657"/>
      <c r="AG2080" s="657"/>
      <c r="AH2080" s="732"/>
      <c r="AI2080" s="731">
        <f t="shared" si="790"/>
        <v>497.1</v>
      </c>
      <c r="AJ2080" s="731"/>
      <c r="AK2080" s="720">
        <v>1757</v>
      </c>
      <c r="AL2080" s="731">
        <f t="shared" si="792"/>
        <v>497.1</v>
      </c>
      <c r="AM2080" s="738">
        <v>18</v>
      </c>
      <c r="AN2080" s="739">
        <v>45200</v>
      </c>
    </row>
    <row r="2081" spans="1:40" ht="49.2">
      <c r="A2081" s="719">
        <v>27</v>
      </c>
      <c r="B2081" s="720">
        <v>5664</v>
      </c>
      <c r="C2081" s="720" t="s">
        <v>1</v>
      </c>
      <c r="D2081" s="721" t="s">
        <v>2909</v>
      </c>
      <c r="E2081" s="722">
        <v>45163</v>
      </c>
      <c r="F2081" s="720" t="s">
        <v>38</v>
      </c>
      <c r="G2081" s="720">
        <v>1602</v>
      </c>
      <c r="H2081" s="388"/>
      <c r="I2081" s="389"/>
      <c r="J2081" s="398"/>
      <c r="K2081" s="728">
        <v>20606713852</v>
      </c>
      <c r="L2081" s="721" t="s">
        <v>4474</v>
      </c>
      <c r="M2081" s="216"/>
      <c r="N2081" s="721" t="s">
        <v>4481</v>
      </c>
      <c r="O2081" s="720" t="s">
        <v>68</v>
      </c>
      <c r="P2081" s="720">
        <v>50</v>
      </c>
      <c r="Q2081" s="720">
        <v>11.44</v>
      </c>
      <c r="R2081" s="731">
        <f t="shared" si="794"/>
        <v>572</v>
      </c>
      <c r="S2081" s="720" t="s">
        <v>1915</v>
      </c>
      <c r="T2081" s="720"/>
      <c r="U2081" s="732">
        <f t="shared" si="793"/>
        <v>572</v>
      </c>
      <c r="V2081" s="732"/>
      <c r="W2081" s="732"/>
      <c r="X2081" s="732"/>
      <c r="Y2081" s="670"/>
      <c r="Z2081" s="657"/>
      <c r="AA2081" s="657"/>
      <c r="AB2081" s="720"/>
      <c r="AC2081" s="385"/>
      <c r="AD2081" s="657"/>
      <c r="AE2081" s="657"/>
      <c r="AF2081" s="657"/>
      <c r="AG2081" s="657"/>
      <c r="AH2081" s="732"/>
      <c r="AI2081" s="731">
        <f t="shared" si="790"/>
        <v>572</v>
      </c>
      <c r="AJ2081" s="731"/>
      <c r="AK2081" s="720">
        <v>1757</v>
      </c>
      <c r="AL2081" s="731">
        <f t="shared" si="792"/>
        <v>572</v>
      </c>
      <c r="AM2081" s="738">
        <v>18</v>
      </c>
      <c r="AN2081" s="739">
        <v>45200</v>
      </c>
    </row>
    <row r="2082" spans="1:40" ht="49.2">
      <c r="A2082" s="719">
        <v>28</v>
      </c>
      <c r="B2082" s="720">
        <v>5664</v>
      </c>
      <c r="C2082" s="720" t="s">
        <v>1</v>
      </c>
      <c r="D2082" s="721" t="s">
        <v>2909</v>
      </c>
      <c r="E2082" s="722">
        <v>45163</v>
      </c>
      <c r="F2082" s="720" t="s">
        <v>38</v>
      </c>
      <c r="G2082" s="720">
        <v>1602</v>
      </c>
      <c r="H2082" s="388"/>
      <c r="I2082" s="389"/>
      <c r="J2082" s="398"/>
      <c r="K2082" s="728">
        <v>20606713852</v>
      </c>
      <c r="L2082" s="721" t="s">
        <v>4474</v>
      </c>
      <c r="M2082" s="216"/>
      <c r="N2082" s="721" t="s">
        <v>4482</v>
      </c>
      <c r="O2082" s="720" t="s">
        <v>68</v>
      </c>
      <c r="P2082" s="720">
        <v>4</v>
      </c>
      <c r="Q2082" s="817">
        <v>3.81</v>
      </c>
      <c r="R2082" s="731">
        <f t="shared" si="794"/>
        <v>15.24</v>
      </c>
      <c r="S2082" s="720" t="s">
        <v>1915</v>
      </c>
      <c r="T2082" s="720"/>
      <c r="U2082" s="732">
        <f t="shared" si="793"/>
        <v>15.24</v>
      </c>
      <c r="V2082" s="732"/>
      <c r="W2082" s="732"/>
      <c r="X2082" s="732"/>
      <c r="Y2082" s="670"/>
      <c r="Z2082" s="657"/>
      <c r="AA2082" s="657"/>
      <c r="AB2082" s="720"/>
      <c r="AC2082" s="385"/>
      <c r="AD2082" s="657"/>
      <c r="AE2082" s="657"/>
      <c r="AF2082" s="657"/>
      <c r="AG2082" s="657"/>
      <c r="AH2082" s="732"/>
      <c r="AI2082" s="731">
        <f t="shared" si="790"/>
        <v>15.24</v>
      </c>
      <c r="AJ2082" s="731"/>
      <c r="AK2082" s="720">
        <v>1757</v>
      </c>
      <c r="AL2082" s="731">
        <f t="shared" si="792"/>
        <v>15.24</v>
      </c>
      <c r="AM2082" s="738">
        <v>18</v>
      </c>
      <c r="AN2082" s="739">
        <v>45200</v>
      </c>
    </row>
    <row r="2083" spans="1:40" ht="49.2">
      <c r="A2083" s="719">
        <v>29</v>
      </c>
      <c r="B2083" s="720">
        <v>5664</v>
      </c>
      <c r="C2083" s="720" t="s">
        <v>1</v>
      </c>
      <c r="D2083" s="721" t="s">
        <v>2909</v>
      </c>
      <c r="E2083" s="722">
        <v>45163</v>
      </c>
      <c r="F2083" s="720" t="s">
        <v>38</v>
      </c>
      <c r="G2083" s="720">
        <v>1602</v>
      </c>
      <c r="H2083" s="388"/>
      <c r="I2083" s="389"/>
      <c r="J2083" s="398"/>
      <c r="K2083" s="728">
        <v>20606713852</v>
      </c>
      <c r="L2083" s="721" t="s">
        <v>4474</v>
      </c>
      <c r="M2083" s="216"/>
      <c r="N2083" s="721" t="s">
        <v>4483</v>
      </c>
      <c r="O2083" s="720" t="s">
        <v>68</v>
      </c>
      <c r="P2083" s="720">
        <v>4</v>
      </c>
      <c r="Q2083" s="720">
        <v>5.45</v>
      </c>
      <c r="R2083" s="731">
        <f t="shared" si="794"/>
        <v>21.8</v>
      </c>
      <c r="S2083" s="720" t="s">
        <v>1915</v>
      </c>
      <c r="T2083" s="720"/>
      <c r="U2083" s="732">
        <f t="shared" si="793"/>
        <v>21.8</v>
      </c>
      <c r="V2083" s="732"/>
      <c r="W2083" s="732"/>
      <c r="X2083" s="732"/>
      <c r="Y2083" s="670"/>
      <c r="Z2083" s="657"/>
      <c r="AA2083" s="657"/>
      <c r="AB2083" s="720"/>
      <c r="AC2083" s="385"/>
      <c r="AD2083" s="657"/>
      <c r="AE2083" s="657"/>
      <c r="AF2083" s="657"/>
      <c r="AG2083" s="657"/>
      <c r="AH2083" s="732"/>
      <c r="AI2083" s="731">
        <f t="shared" si="790"/>
        <v>21.8</v>
      </c>
      <c r="AJ2083" s="731"/>
      <c r="AK2083" s="720">
        <v>1757</v>
      </c>
      <c r="AL2083" s="731">
        <f t="shared" si="792"/>
        <v>21.8</v>
      </c>
      <c r="AM2083" s="738">
        <v>18</v>
      </c>
      <c r="AN2083" s="739">
        <v>45200</v>
      </c>
    </row>
    <row r="2084" spans="1:40" ht="49.2">
      <c r="A2084" s="719">
        <v>30</v>
      </c>
      <c r="B2084" s="720">
        <v>5664</v>
      </c>
      <c r="C2084" s="720" t="s">
        <v>1</v>
      </c>
      <c r="D2084" s="721" t="s">
        <v>2909</v>
      </c>
      <c r="E2084" s="722">
        <v>45163</v>
      </c>
      <c r="F2084" s="720" t="s">
        <v>38</v>
      </c>
      <c r="G2084" s="720">
        <v>1602</v>
      </c>
      <c r="H2084" s="388"/>
      <c r="I2084" s="389"/>
      <c r="J2084" s="398"/>
      <c r="K2084" s="728">
        <v>20606713852</v>
      </c>
      <c r="L2084" s="721" t="s">
        <v>4474</v>
      </c>
      <c r="M2084" s="216"/>
      <c r="N2084" s="721" t="s">
        <v>4484</v>
      </c>
      <c r="O2084" s="720" t="s">
        <v>68</v>
      </c>
      <c r="P2084" s="720">
        <v>6</v>
      </c>
      <c r="Q2084" s="720">
        <v>6.54</v>
      </c>
      <c r="R2084" s="731">
        <f t="shared" si="794"/>
        <v>39.24</v>
      </c>
      <c r="S2084" s="720" t="s">
        <v>1915</v>
      </c>
      <c r="T2084" s="720"/>
      <c r="U2084" s="732">
        <f t="shared" si="793"/>
        <v>39.24</v>
      </c>
      <c r="V2084" s="732"/>
      <c r="W2084" s="732"/>
      <c r="X2084" s="732"/>
      <c r="Y2084" s="670"/>
      <c r="Z2084" s="657"/>
      <c r="AA2084" s="657"/>
      <c r="AB2084" s="720"/>
      <c r="AC2084" s="385"/>
      <c r="AD2084" s="657"/>
      <c r="AE2084" s="657"/>
      <c r="AF2084" s="657"/>
      <c r="AG2084" s="657"/>
      <c r="AH2084" s="732"/>
      <c r="AI2084" s="731">
        <f t="shared" si="790"/>
        <v>39.24</v>
      </c>
      <c r="AJ2084" s="731"/>
      <c r="AK2084" s="720">
        <v>1757</v>
      </c>
      <c r="AL2084" s="731">
        <f t="shared" si="792"/>
        <v>39.24</v>
      </c>
      <c r="AM2084" s="738">
        <v>18</v>
      </c>
      <c r="AN2084" s="739">
        <v>45200</v>
      </c>
    </row>
    <row r="2085" spans="1:40" ht="49.2">
      <c r="A2085" s="719">
        <v>31</v>
      </c>
      <c r="B2085" s="720">
        <v>5664</v>
      </c>
      <c r="C2085" s="720" t="s">
        <v>1</v>
      </c>
      <c r="D2085" s="721" t="s">
        <v>2909</v>
      </c>
      <c r="E2085" s="722">
        <v>45163</v>
      </c>
      <c r="F2085" s="720" t="s">
        <v>38</v>
      </c>
      <c r="G2085" s="720">
        <v>1602</v>
      </c>
      <c r="H2085" s="388"/>
      <c r="I2085" s="389"/>
      <c r="J2085" s="398"/>
      <c r="K2085" s="728">
        <v>20606713852</v>
      </c>
      <c r="L2085" s="721" t="s">
        <v>4474</v>
      </c>
      <c r="M2085" s="216"/>
      <c r="N2085" s="721" t="s">
        <v>4485</v>
      </c>
      <c r="O2085" s="720" t="s">
        <v>83</v>
      </c>
      <c r="P2085" s="720">
        <v>50</v>
      </c>
      <c r="Q2085" s="720">
        <v>59.95</v>
      </c>
      <c r="R2085" s="731">
        <f t="shared" si="794"/>
        <v>2997.5</v>
      </c>
      <c r="S2085" s="720" t="s">
        <v>1915</v>
      </c>
      <c r="T2085" s="720"/>
      <c r="U2085" s="732">
        <f t="shared" si="793"/>
        <v>2997.5</v>
      </c>
      <c r="V2085" s="732"/>
      <c r="W2085" s="732"/>
      <c r="X2085" s="732"/>
      <c r="Y2085" s="670"/>
      <c r="Z2085" s="657"/>
      <c r="AA2085" s="657"/>
      <c r="AB2085" s="720"/>
      <c r="AC2085" s="385"/>
      <c r="AD2085" s="657"/>
      <c r="AE2085" s="657"/>
      <c r="AF2085" s="657"/>
      <c r="AG2085" s="657"/>
      <c r="AH2085" s="732"/>
      <c r="AI2085" s="731">
        <f t="shared" si="790"/>
        <v>2997.5</v>
      </c>
      <c r="AJ2085" s="731"/>
      <c r="AK2085" s="720">
        <v>1757</v>
      </c>
      <c r="AL2085" s="731">
        <f t="shared" si="792"/>
        <v>2997.5</v>
      </c>
      <c r="AM2085" s="738">
        <v>18</v>
      </c>
      <c r="AN2085" s="739">
        <v>45200</v>
      </c>
    </row>
    <row r="2086" spans="1:40" ht="49.2">
      <c r="A2086" s="719">
        <v>32</v>
      </c>
      <c r="B2086" s="720">
        <v>5664</v>
      </c>
      <c r="C2086" s="720" t="s">
        <v>1</v>
      </c>
      <c r="D2086" s="721" t="s">
        <v>2909</v>
      </c>
      <c r="E2086" s="722">
        <v>45163</v>
      </c>
      <c r="F2086" s="720" t="s">
        <v>38</v>
      </c>
      <c r="G2086" s="720">
        <v>1602</v>
      </c>
      <c r="H2086" s="388"/>
      <c r="I2086" s="389"/>
      <c r="J2086" s="398"/>
      <c r="K2086" s="728">
        <v>20606713852</v>
      </c>
      <c r="L2086" s="721" t="s">
        <v>4474</v>
      </c>
      <c r="M2086" s="216"/>
      <c r="N2086" s="721" t="s">
        <v>4486</v>
      </c>
      <c r="O2086" s="720" t="s">
        <v>68</v>
      </c>
      <c r="P2086" s="720">
        <v>6</v>
      </c>
      <c r="Q2086" s="720">
        <v>6.54</v>
      </c>
      <c r="R2086" s="731">
        <f t="shared" si="794"/>
        <v>39.24</v>
      </c>
      <c r="S2086" s="720" t="s">
        <v>1915</v>
      </c>
      <c r="T2086" s="720"/>
      <c r="U2086" s="732">
        <f t="shared" si="793"/>
        <v>39.24</v>
      </c>
      <c r="V2086" s="732"/>
      <c r="W2086" s="732"/>
      <c r="X2086" s="732"/>
      <c r="Y2086" s="670"/>
      <c r="Z2086" s="657"/>
      <c r="AA2086" s="657"/>
      <c r="AB2086" s="720"/>
      <c r="AC2086" s="385"/>
      <c r="AD2086" s="657"/>
      <c r="AE2086" s="657"/>
      <c r="AF2086" s="657"/>
      <c r="AG2086" s="657"/>
      <c r="AH2086" s="732"/>
      <c r="AI2086" s="731">
        <f t="shared" si="790"/>
        <v>39.24</v>
      </c>
      <c r="AJ2086" s="731"/>
      <c r="AK2086" s="720">
        <v>1757</v>
      </c>
      <c r="AL2086" s="731">
        <f t="shared" si="792"/>
        <v>39.24</v>
      </c>
      <c r="AM2086" s="738">
        <v>18</v>
      </c>
      <c r="AN2086" s="739">
        <v>45200</v>
      </c>
    </row>
    <row r="2087" spans="1:40" ht="49.2">
      <c r="A2087" s="719">
        <v>33</v>
      </c>
      <c r="B2087" s="720">
        <v>5664</v>
      </c>
      <c r="C2087" s="720" t="s">
        <v>1</v>
      </c>
      <c r="D2087" s="721" t="s">
        <v>2909</v>
      </c>
      <c r="E2087" s="722">
        <v>45163</v>
      </c>
      <c r="F2087" s="720" t="s">
        <v>38</v>
      </c>
      <c r="G2087" s="720">
        <v>1602</v>
      </c>
      <c r="H2087" s="388"/>
      <c r="I2087" s="389"/>
      <c r="J2087" s="398"/>
      <c r="K2087" s="728">
        <v>20606713852</v>
      </c>
      <c r="L2087" s="721" t="s">
        <v>4474</v>
      </c>
      <c r="M2087" s="216"/>
      <c r="N2087" s="721" t="s">
        <v>4487</v>
      </c>
      <c r="O2087" s="720" t="s">
        <v>68</v>
      </c>
      <c r="P2087" s="720">
        <v>50</v>
      </c>
      <c r="Q2087" s="720">
        <v>1.74</v>
      </c>
      <c r="R2087" s="731">
        <f t="shared" si="794"/>
        <v>87</v>
      </c>
      <c r="S2087" s="720" t="s">
        <v>1915</v>
      </c>
      <c r="T2087" s="720"/>
      <c r="U2087" s="732">
        <f t="shared" si="793"/>
        <v>87</v>
      </c>
      <c r="V2087" s="732"/>
      <c r="W2087" s="732"/>
      <c r="X2087" s="732"/>
      <c r="Y2087" s="670"/>
      <c r="Z2087" s="657"/>
      <c r="AA2087" s="657"/>
      <c r="AB2087" s="720"/>
      <c r="AC2087" s="385"/>
      <c r="AD2087" s="657"/>
      <c r="AE2087" s="657"/>
      <c r="AF2087" s="657"/>
      <c r="AG2087" s="657"/>
      <c r="AH2087" s="732"/>
      <c r="AI2087" s="731">
        <f t="shared" si="790"/>
        <v>87</v>
      </c>
      <c r="AJ2087" s="731"/>
      <c r="AK2087" s="720">
        <v>1757</v>
      </c>
      <c r="AL2087" s="731">
        <f t="shared" si="792"/>
        <v>87</v>
      </c>
      <c r="AM2087" s="738">
        <v>18</v>
      </c>
      <c r="AN2087" s="739">
        <v>45200</v>
      </c>
    </row>
    <row r="2088" spans="1:40" ht="49.2">
      <c r="A2088" s="719">
        <v>34</v>
      </c>
      <c r="B2088" s="720">
        <v>5664</v>
      </c>
      <c r="C2088" s="720" t="s">
        <v>1</v>
      </c>
      <c r="D2088" s="721" t="s">
        <v>2909</v>
      </c>
      <c r="E2088" s="722">
        <v>45163</v>
      </c>
      <c r="F2088" s="720" t="s">
        <v>38</v>
      </c>
      <c r="G2088" s="720">
        <v>1602</v>
      </c>
      <c r="H2088" s="388"/>
      <c r="I2088" s="389"/>
      <c r="J2088" s="398"/>
      <c r="K2088" s="728">
        <v>20606713852</v>
      </c>
      <c r="L2088" s="721" t="s">
        <v>4474</v>
      </c>
      <c r="M2088" s="216"/>
      <c r="N2088" s="721" t="s">
        <v>4488</v>
      </c>
      <c r="O2088" s="720" t="s">
        <v>68</v>
      </c>
      <c r="P2088" s="720">
        <v>50</v>
      </c>
      <c r="Q2088" s="720">
        <v>1.52</v>
      </c>
      <c r="R2088" s="731">
        <f>P2088*Q2088</f>
        <v>76</v>
      </c>
      <c r="S2088" s="720" t="s">
        <v>1915</v>
      </c>
      <c r="T2088" s="720"/>
      <c r="U2088" s="732">
        <f t="shared" si="793"/>
        <v>76</v>
      </c>
      <c r="V2088" s="732"/>
      <c r="W2088" s="732"/>
      <c r="X2088" s="732"/>
      <c r="Y2088" s="670"/>
      <c r="Z2088" s="657"/>
      <c r="AA2088" s="657"/>
      <c r="AB2088" s="720"/>
      <c r="AC2088" s="385"/>
      <c r="AD2088" s="657"/>
      <c r="AE2088" s="657"/>
      <c r="AF2088" s="657"/>
      <c r="AG2088" s="657"/>
      <c r="AH2088" s="732"/>
      <c r="AI2088" s="731">
        <f t="shared" si="790"/>
        <v>76</v>
      </c>
      <c r="AJ2088" s="731"/>
      <c r="AK2088" s="720">
        <v>1757</v>
      </c>
      <c r="AL2088" s="731">
        <f t="shared" si="792"/>
        <v>76</v>
      </c>
      <c r="AM2088" s="738">
        <v>18</v>
      </c>
      <c r="AN2088" s="739">
        <v>45200</v>
      </c>
    </row>
    <row r="2089" spans="1:40" ht="49.2">
      <c r="A2089" s="719">
        <v>35</v>
      </c>
      <c r="B2089" s="720">
        <v>5664</v>
      </c>
      <c r="C2089" s="720" t="s">
        <v>1</v>
      </c>
      <c r="D2089" s="721" t="s">
        <v>2909</v>
      </c>
      <c r="E2089" s="722">
        <v>45163</v>
      </c>
      <c r="F2089" s="720" t="s">
        <v>38</v>
      </c>
      <c r="G2089" s="720">
        <v>1602</v>
      </c>
      <c r="H2089" s="388"/>
      <c r="I2089" s="389"/>
      <c r="J2089" s="398"/>
      <c r="K2089" s="728">
        <v>20606713852</v>
      </c>
      <c r="L2089" s="721" t="s">
        <v>4474</v>
      </c>
      <c r="M2089" s="216"/>
      <c r="N2089" s="721" t="s">
        <v>4489</v>
      </c>
      <c r="O2089" s="720" t="s">
        <v>68</v>
      </c>
      <c r="P2089" s="720">
        <v>50</v>
      </c>
      <c r="Q2089" s="720">
        <v>9.26</v>
      </c>
      <c r="R2089" s="731">
        <f t="shared" ref="R2089:R2096" si="796">P2089*Q2089</f>
        <v>463</v>
      </c>
      <c r="S2089" s="720" t="s">
        <v>1915</v>
      </c>
      <c r="T2089" s="720"/>
      <c r="U2089" s="732">
        <f t="shared" si="793"/>
        <v>463</v>
      </c>
      <c r="V2089" s="732"/>
      <c r="W2089" s="732"/>
      <c r="X2089" s="732"/>
      <c r="Y2089" s="670"/>
      <c r="Z2089" s="657"/>
      <c r="AA2089" s="657"/>
      <c r="AB2089" s="720"/>
      <c r="AC2089" s="385"/>
      <c r="AD2089" s="657"/>
      <c r="AE2089" s="657"/>
      <c r="AF2089" s="657"/>
      <c r="AG2089" s="657"/>
      <c r="AH2089" s="732"/>
      <c r="AI2089" s="731">
        <f t="shared" si="790"/>
        <v>463</v>
      </c>
      <c r="AJ2089" s="731"/>
      <c r="AK2089" s="720">
        <v>1757</v>
      </c>
      <c r="AL2089" s="731">
        <f t="shared" si="792"/>
        <v>463</v>
      </c>
      <c r="AM2089" s="738">
        <v>18</v>
      </c>
      <c r="AN2089" s="739">
        <v>45200</v>
      </c>
    </row>
    <row r="2090" spans="1:40" ht="49.2">
      <c r="A2090" s="719">
        <v>36</v>
      </c>
      <c r="B2090" s="720">
        <v>5664</v>
      </c>
      <c r="C2090" s="720" t="s">
        <v>1</v>
      </c>
      <c r="D2090" s="721" t="s">
        <v>2909</v>
      </c>
      <c r="E2090" s="722">
        <v>45163</v>
      </c>
      <c r="F2090" s="720" t="s">
        <v>38</v>
      </c>
      <c r="G2090" s="720">
        <v>1602</v>
      </c>
      <c r="H2090" s="388"/>
      <c r="I2090" s="389"/>
      <c r="J2090" s="398"/>
      <c r="K2090" s="728">
        <v>20606713852</v>
      </c>
      <c r="L2090" s="721" t="s">
        <v>4474</v>
      </c>
      <c r="M2090" s="216"/>
      <c r="N2090" s="721" t="s">
        <v>4490</v>
      </c>
      <c r="O2090" s="720" t="s">
        <v>68</v>
      </c>
      <c r="P2090" s="720">
        <v>300</v>
      </c>
      <c r="Q2090" s="720">
        <v>5.45</v>
      </c>
      <c r="R2090" s="731">
        <f t="shared" si="796"/>
        <v>1635</v>
      </c>
      <c r="S2090" s="720" t="s">
        <v>1915</v>
      </c>
      <c r="T2090" s="720"/>
      <c r="U2090" s="732">
        <f t="shared" si="793"/>
        <v>1635</v>
      </c>
      <c r="V2090" s="732"/>
      <c r="W2090" s="732"/>
      <c r="X2090" s="732"/>
      <c r="Y2090" s="670"/>
      <c r="Z2090" s="657"/>
      <c r="AA2090" s="657"/>
      <c r="AB2090" s="720"/>
      <c r="AC2090" s="385"/>
      <c r="AD2090" s="657"/>
      <c r="AE2090" s="657"/>
      <c r="AF2090" s="657"/>
      <c r="AG2090" s="657"/>
      <c r="AH2090" s="732"/>
      <c r="AI2090" s="731">
        <f t="shared" si="790"/>
        <v>1635</v>
      </c>
      <c r="AJ2090" s="731"/>
      <c r="AK2090" s="720">
        <v>1757</v>
      </c>
      <c r="AL2090" s="731">
        <f t="shared" si="792"/>
        <v>1635</v>
      </c>
      <c r="AM2090" s="738">
        <v>18</v>
      </c>
      <c r="AN2090" s="739">
        <v>45200</v>
      </c>
    </row>
    <row r="2091" spans="1:40" ht="49.2">
      <c r="A2091" s="719">
        <v>37</v>
      </c>
      <c r="B2091" s="720">
        <v>5664</v>
      </c>
      <c r="C2091" s="720" t="s">
        <v>1</v>
      </c>
      <c r="D2091" s="721" t="s">
        <v>2909</v>
      </c>
      <c r="E2091" s="722">
        <v>45163</v>
      </c>
      <c r="F2091" s="720" t="s">
        <v>38</v>
      </c>
      <c r="G2091" s="720">
        <v>1602</v>
      </c>
      <c r="H2091" s="388"/>
      <c r="I2091" s="389"/>
      <c r="J2091" s="398"/>
      <c r="K2091" s="728">
        <v>20606713852</v>
      </c>
      <c r="L2091" s="721" t="s">
        <v>4474</v>
      </c>
      <c r="M2091" s="216"/>
      <c r="N2091" s="721" t="s">
        <v>4491</v>
      </c>
      <c r="O2091" s="720" t="s">
        <v>68</v>
      </c>
      <c r="P2091" s="720">
        <v>5</v>
      </c>
      <c r="Q2091" s="720">
        <v>19.940000000000001</v>
      </c>
      <c r="R2091" s="731">
        <f t="shared" si="796"/>
        <v>99.7</v>
      </c>
      <c r="S2091" s="720" t="s">
        <v>1915</v>
      </c>
      <c r="T2091" s="720"/>
      <c r="U2091" s="732">
        <f t="shared" si="793"/>
        <v>99.7</v>
      </c>
      <c r="V2091" s="732"/>
      <c r="W2091" s="732"/>
      <c r="X2091" s="732"/>
      <c r="Y2091" s="670"/>
      <c r="Z2091" s="657"/>
      <c r="AA2091" s="657"/>
      <c r="AB2091" s="720"/>
      <c r="AC2091" s="385"/>
      <c r="AD2091" s="657"/>
      <c r="AE2091" s="657"/>
      <c r="AF2091" s="657"/>
      <c r="AG2091" s="657"/>
      <c r="AH2091" s="732"/>
      <c r="AI2091" s="731">
        <f t="shared" si="790"/>
        <v>99.7</v>
      </c>
      <c r="AJ2091" s="731"/>
      <c r="AK2091" s="720">
        <v>1757</v>
      </c>
      <c r="AL2091" s="731">
        <f t="shared" si="792"/>
        <v>99.7</v>
      </c>
      <c r="AM2091" s="738">
        <v>18</v>
      </c>
      <c r="AN2091" s="739">
        <v>45200</v>
      </c>
    </row>
    <row r="2092" spans="1:40" ht="49.2">
      <c r="A2092" s="719">
        <v>38</v>
      </c>
      <c r="B2092" s="720">
        <v>5664</v>
      </c>
      <c r="C2092" s="720" t="s">
        <v>1</v>
      </c>
      <c r="D2092" s="721" t="s">
        <v>2909</v>
      </c>
      <c r="E2092" s="722">
        <v>45163</v>
      </c>
      <c r="F2092" s="720" t="s">
        <v>38</v>
      </c>
      <c r="G2092" s="720">
        <v>1602</v>
      </c>
      <c r="H2092" s="388"/>
      <c r="I2092" s="389"/>
      <c r="J2092" s="398"/>
      <c r="K2092" s="728">
        <v>20606713852</v>
      </c>
      <c r="L2092" s="721" t="s">
        <v>4474</v>
      </c>
      <c r="M2092" s="216"/>
      <c r="N2092" s="721" t="s">
        <v>4492</v>
      </c>
      <c r="O2092" s="720" t="s">
        <v>68</v>
      </c>
      <c r="P2092" s="720">
        <v>300</v>
      </c>
      <c r="Q2092" s="720">
        <v>0.49</v>
      </c>
      <c r="R2092" s="731">
        <f t="shared" si="796"/>
        <v>147</v>
      </c>
      <c r="S2092" s="720" t="s">
        <v>1915</v>
      </c>
      <c r="T2092" s="720"/>
      <c r="U2092" s="732">
        <f t="shared" si="793"/>
        <v>147</v>
      </c>
      <c r="V2092" s="732"/>
      <c r="W2092" s="732"/>
      <c r="X2092" s="732"/>
      <c r="Y2092" s="670"/>
      <c r="Z2092" s="657"/>
      <c r="AA2092" s="657"/>
      <c r="AB2092" s="720"/>
      <c r="AC2092" s="385"/>
      <c r="AD2092" s="657"/>
      <c r="AE2092" s="657"/>
      <c r="AF2092" s="657"/>
      <c r="AG2092" s="657"/>
      <c r="AH2092" s="732"/>
      <c r="AI2092" s="731">
        <f t="shared" si="790"/>
        <v>147</v>
      </c>
      <c r="AJ2092" s="731"/>
      <c r="AK2092" s="720">
        <v>1757</v>
      </c>
      <c r="AL2092" s="731">
        <f t="shared" si="792"/>
        <v>147</v>
      </c>
      <c r="AM2092" s="738">
        <v>18</v>
      </c>
      <c r="AN2092" s="739">
        <v>45200</v>
      </c>
    </row>
    <row r="2093" spans="1:40" ht="49.2">
      <c r="A2093" s="719">
        <v>39</v>
      </c>
      <c r="B2093" s="720">
        <v>5664</v>
      </c>
      <c r="C2093" s="720" t="s">
        <v>1</v>
      </c>
      <c r="D2093" s="721" t="s">
        <v>2909</v>
      </c>
      <c r="E2093" s="722">
        <v>45163</v>
      </c>
      <c r="F2093" s="720" t="s">
        <v>38</v>
      </c>
      <c r="G2093" s="720">
        <v>1602</v>
      </c>
      <c r="H2093" s="388"/>
      <c r="I2093" s="389"/>
      <c r="J2093" s="398"/>
      <c r="K2093" s="728">
        <v>20606713852</v>
      </c>
      <c r="L2093" s="721" t="s">
        <v>4474</v>
      </c>
      <c r="M2093" s="216"/>
      <c r="N2093" s="721" t="s">
        <v>4493</v>
      </c>
      <c r="O2093" s="720" t="s">
        <v>68</v>
      </c>
      <c r="P2093" s="720">
        <v>22</v>
      </c>
      <c r="Q2093" s="720">
        <v>13.51</v>
      </c>
      <c r="R2093" s="731">
        <f t="shared" si="796"/>
        <v>297.21999999999997</v>
      </c>
      <c r="S2093" s="720" t="s">
        <v>1915</v>
      </c>
      <c r="T2093" s="720"/>
      <c r="U2093" s="732">
        <f t="shared" si="793"/>
        <v>297.21999999999997</v>
      </c>
      <c r="V2093" s="732"/>
      <c r="W2093" s="732"/>
      <c r="X2093" s="732"/>
      <c r="Y2093" s="670"/>
      <c r="Z2093" s="657"/>
      <c r="AA2093" s="657"/>
      <c r="AB2093" s="720"/>
      <c r="AC2093" s="385"/>
      <c r="AD2093" s="657"/>
      <c r="AE2093" s="657"/>
      <c r="AF2093" s="657"/>
      <c r="AG2093" s="657"/>
      <c r="AH2093" s="732"/>
      <c r="AI2093" s="731">
        <f t="shared" si="790"/>
        <v>297.21999999999997</v>
      </c>
      <c r="AJ2093" s="731"/>
      <c r="AK2093" s="720">
        <v>1757</v>
      </c>
      <c r="AL2093" s="731">
        <f t="shared" si="792"/>
        <v>297.21999999999997</v>
      </c>
      <c r="AM2093" s="738">
        <v>18</v>
      </c>
      <c r="AN2093" s="739">
        <v>45200</v>
      </c>
    </row>
    <row r="2094" spans="1:40" ht="49.2">
      <c r="A2094" s="719">
        <v>40</v>
      </c>
      <c r="B2094" s="720">
        <v>5664</v>
      </c>
      <c r="C2094" s="720" t="s">
        <v>1</v>
      </c>
      <c r="D2094" s="721" t="s">
        <v>2909</v>
      </c>
      <c r="E2094" s="722">
        <v>45163</v>
      </c>
      <c r="F2094" s="720" t="s">
        <v>38</v>
      </c>
      <c r="G2094" s="720">
        <v>1602</v>
      </c>
      <c r="H2094" s="388"/>
      <c r="I2094" s="389"/>
      <c r="J2094" s="398"/>
      <c r="K2094" s="728">
        <v>20606713852</v>
      </c>
      <c r="L2094" s="721" t="s">
        <v>4474</v>
      </c>
      <c r="M2094" s="216"/>
      <c r="N2094" s="721" t="s">
        <v>4494</v>
      </c>
      <c r="O2094" s="720" t="s">
        <v>68</v>
      </c>
      <c r="P2094" s="720">
        <v>7</v>
      </c>
      <c r="Q2094" s="720">
        <v>16.350000000000001</v>
      </c>
      <c r="R2094" s="731">
        <f t="shared" si="796"/>
        <v>114.45000000000002</v>
      </c>
      <c r="S2094" s="720" t="s">
        <v>1915</v>
      </c>
      <c r="T2094" s="720"/>
      <c r="U2094" s="732">
        <f t="shared" si="793"/>
        <v>114.45000000000002</v>
      </c>
      <c r="V2094" s="732"/>
      <c r="W2094" s="732"/>
      <c r="X2094" s="732"/>
      <c r="Y2094" s="670"/>
      <c r="Z2094" s="657"/>
      <c r="AA2094" s="657"/>
      <c r="AB2094" s="720"/>
      <c r="AC2094" s="385"/>
      <c r="AD2094" s="657"/>
      <c r="AE2094" s="657"/>
      <c r="AF2094" s="657"/>
      <c r="AG2094" s="657"/>
      <c r="AH2094" s="732"/>
      <c r="AI2094" s="731">
        <f t="shared" si="790"/>
        <v>114.45000000000002</v>
      </c>
      <c r="AJ2094" s="731"/>
      <c r="AK2094" s="720">
        <v>1757</v>
      </c>
      <c r="AL2094" s="731">
        <f t="shared" si="792"/>
        <v>114.45000000000002</v>
      </c>
      <c r="AM2094" s="738">
        <v>18</v>
      </c>
      <c r="AN2094" s="739">
        <v>45200</v>
      </c>
    </row>
    <row r="2095" spans="1:40" ht="49.2">
      <c r="A2095" s="719">
        <v>41</v>
      </c>
      <c r="B2095" s="720">
        <v>5664</v>
      </c>
      <c r="C2095" s="720" t="s">
        <v>1</v>
      </c>
      <c r="D2095" s="721" t="s">
        <v>2909</v>
      </c>
      <c r="E2095" s="722">
        <v>45163</v>
      </c>
      <c r="F2095" s="720" t="s">
        <v>38</v>
      </c>
      <c r="G2095" s="720">
        <v>1602</v>
      </c>
      <c r="H2095" s="388"/>
      <c r="I2095" s="389"/>
      <c r="J2095" s="398"/>
      <c r="K2095" s="728">
        <v>20606713852</v>
      </c>
      <c r="L2095" s="721" t="s">
        <v>4474</v>
      </c>
      <c r="M2095" s="216"/>
      <c r="N2095" s="721" t="s">
        <v>4495</v>
      </c>
      <c r="O2095" s="720" t="s">
        <v>68</v>
      </c>
      <c r="P2095" s="720">
        <v>5</v>
      </c>
      <c r="Q2095" s="720">
        <v>53.95</v>
      </c>
      <c r="R2095" s="731">
        <f t="shared" si="796"/>
        <v>269.75</v>
      </c>
      <c r="S2095" s="720" t="s">
        <v>1915</v>
      </c>
      <c r="T2095" s="720"/>
      <c r="U2095" s="732">
        <f t="shared" si="793"/>
        <v>269.75</v>
      </c>
      <c r="V2095" s="732"/>
      <c r="W2095" s="732"/>
      <c r="X2095" s="732"/>
      <c r="Y2095" s="670"/>
      <c r="Z2095" s="657"/>
      <c r="AA2095" s="657"/>
      <c r="AB2095" s="720"/>
      <c r="AC2095" s="385"/>
      <c r="AD2095" s="657"/>
      <c r="AE2095" s="657"/>
      <c r="AF2095" s="657"/>
      <c r="AG2095" s="657"/>
      <c r="AH2095" s="732"/>
      <c r="AI2095" s="731">
        <f t="shared" si="790"/>
        <v>269.75</v>
      </c>
      <c r="AJ2095" s="731"/>
      <c r="AK2095" s="720">
        <v>1757</v>
      </c>
      <c r="AL2095" s="731">
        <f t="shared" si="792"/>
        <v>269.75</v>
      </c>
      <c r="AM2095" s="738">
        <v>18</v>
      </c>
      <c r="AN2095" s="739">
        <v>45200</v>
      </c>
    </row>
    <row r="2096" spans="1:40" ht="49.2">
      <c r="A2096" s="719">
        <v>42</v>
      </c>
      <c r="B2096" s="720">
        <v>5664</v>
      </c>
      <c r="C2096" s="720" t="s">
        <v>1</v>
      </c>
      <c r="D2096" s="721" t="s">
        <v>2909</v>
      </c>
      <c r="E2096" s="722">
        <v>45163</v>
      </c>
      <c r="F2096" s="720" t="s">
        <v>38</v>
      </c>
      <c r="G2096" s="720">
        <v>1602</v>
      </c>
      <c r="H2096" s="388"/>
      <c r="I2096" s="389"/>
      <c r="J2096" s="398"/>
      <c r="K2096" s="728">
        <v>20606713852</v>
      </c>
      <c r="L2096" s="721" t="s">
        <v>4474</v>
      </c>
      <c r="M2096" s="216"/>
      <c r="N2096" s="721" t="s">
        <v>4496</v>
      </c>
      <c r="O2096" s="720" t="s">
        <v>68</v>
      </c>
      <c r="P2096" s="720">
        <v>6</v>
      </c>
      <c r="Q2096" s="720">
        <v>7.41</v>
      </c>
      <c r="R2096" s="731">
        <f t="shared" si="796"/>
        <v>44.46</v>
      </c>
      <c r="S2096" s="720" t="s">
        <v>1915</v>
      </c>
      <c r="T2096" s="720"/>
      <c r="U2096" s="732">
        <f t="shared" si="793"/>
        <v>44.46</v>
      </c>
      <c r="V2096" s="732"/>
      <c r="W2096" s="732"/>
      <c r="X2096" s="732"/>
      <c r="Y2096" s="670"/>
      <c r="Z2096" s="657"/>
      <c r="AA2096" s="657"/>
      <c r="AB2096" s="720"/>
      <c r="AC2096" s="385"/>
      <c r="AD2096" s="657"/>
      <c r="AE2096" s="657"/>
      <c r="AF2096" s="657"/>
      <c r="AG2096" s="657"/>
      <c r="AH2096" s="732"/>
      <c r="AI2096" s="731">
        <f>R2096</f>
        <v>44.46</v>
      </c>
      <c r="AJ2096" s="731"/>
      <c r="AK2096" s="720">
        <v>1757</v>
      </c>
      <c r="AL2096" s="731">
        <f t="shared" si="792"/>
        <v>44.46</v>
      </c>
      <c r="AM2096" s="738">
        <v>18</v>
      </c>
      <c r="AN2096" s="739">
        <v>45200</v>
      </c>
    </row>
    <row r="2097" spans="1:40" ht="49.2">
      <c r="A2097" s="719">
        <v>43</v>
      </c>
      <c r="B2097" s="720">
        <v>5664</v>
      </c>
      <c r="C2097" s="720" t="s">
        <v>1</v>
      </c>
      <c r="D2097" s="721" t="s">
        <v>2909</v>
      </c>
      <c r="E2097" s="722">
        <v>45163</v>
      </c>
      <c r="F2097" s="720" t="s">
        <v>38</v>
      </c>
      <c r="G2097" s="720">
        <v>1602</v>
      </c>
      <c r="H2097" s="388"/>
      <c r="I2097" s="389"/>
      <c r="J2097" s="398"/>
      <c r="K2097" s="728">
        <v>20606713852</v>
      </c>
      <c r="L2097" s="721" t="s">
        <v>4474</v>
      </c>
      <c r="M2097" s="216"/>
      <c r="N2097" s="721" t="s">
        <v>4497</v>
      </c>
      <c r="O2097" s="720" t="s">
        <v>68</v>
      </c>
      <c r="P2097" s="720">
        <v>4</v>
      </c>
      <c r="Q2097" s="720">
        <v>7.84</v>
      </c>
      <c r="R2097" s="731">
        <f>P2097*Q2097</f>
        <v>31.36</v>
      </c>
      <c r="S2097" s="720" t="s">
        <v>1915</v>
      </c>
      <c r="T2097" s="720"/>
      <c r="U2097" s="732">
        <f t="shared" si="793"/>
        <v>31.36</v>
      </c>
      <c r="V2097" s="732"/>
      <c r="W2097" s="732"/>
      <c r="X2097" s="732"/>
      <c r="Y2097" s="670"/>
      <c r="Z2097" s="657"/>
      <c r="AA2097" s="657"/>
      <c r="AB2097" s="720"/>
      <c r="AC2097" s="385"/>
      <c r="AD2097" s="657"/>
      <c r="AE2097" s="657"/>
      <c r="AF2097" s="657"/>
      <c r="AG2097" s="657"/>
      <c r="AH2097" s="732"/>
      <c r="AI2097" s="731">
        <f t="shared" ref="AI2097:AI2142" si="797">R2097</f>
        <v>31.36</v>
      </c>
      <c r="AJ2097" s="731"/>
      <c r="AK2097" s="720">
        <v>1757</v>
      </c>
      <c r="AL2097" s="731">
        <f t="shared" si="792"/>
        <v>31.36</v>
      </c>
      <c r="AM2097" s="738">
        <v>18</v>
      </c>
      <c r="AN2097" s="739">
        <v>45200</v>
      </c>
    </row>
    <row r="2098" spans="1:40" ht="49.2">
      <c r="A2098" s="719">
        <v>44</v>
      </c>
      <c r="B2098" s="720">
        <v>5664</v>
      </c>
      <c r="C2098" s="720" t="s">
        <v>1</v>
      </c>
      <c r="D2098" s="721" t="s">
        <v>2909</v>
      </c>
      <c r="E2098" s="722">
        <v>45163</v>
      </c>
      <c r="F2098" s="720" t="s">
        <v>38</v>
      </c>
      <c r="G2098" s="720">
        <v>1602</v>
      </c>
      <c r="H2098" s="388"/>
      <c r="I2098" s="389"/>
      <c r="J2098" s="398"/>
      <c r="K2098" s="728">
        <v>20606713852</v>
      </c>
      <c r="L2098" s="721" t="s">
        <v>4474</v>
      </c>
      <c r="M2098" s="216"/>
      <c r="N2098" s="721" t="s">
        <v>4498</v>
      </c>
      <c r="O2098" s="720" t="s">
        <v>68</v>
      </c>
      <c r="P2098" s="720">
        <v>5</v>
      </c>
      <c r="Q2098" s="720">
        <v>14.17</v>
      </c>
      <c r="R2098" s="731">
        <f t="shared" ref="R2098:R2142" si="798">P2098*Q2098</f>
        <v>70.849999999999994</v>
      </c>
      <c r="S2098" s="720" t="s">
        <v>1915</v>
      </c>
      <c r="T2098" s="720"/>
      <c r="U2098" s="732">
        <f t="shared" si="793"/>
        <v>70.849999999999994</v>
      </c>
      <c r="V2098" s="732"/>
      <c r="W2098" s="732"/>
      <c r="X2098" s="732"/>
      <c r="Y2098" s="670"/>
      <c r="Z2098" s="657"/>
      <c r="AA2098" s="657"/>
      <c r="AB2098" s="720"/>
      <c r="AC2098" s="385"/>
      <c r="AD2098" s="657"/>
      <c r="AE2098" s="657"/>
      <c r="AF2098" s="657"/>
      <c r="AG2098" s="657"/>
      <c r="AH2098" s="732"/>
      <c r="AI2098" s="731">
        <f t="shared" si="797"/>
        <v>70.849999999999994</v>
      </c>
      <c r="AJ2098" s="731"/>
      <c r="AK2098" s="720">
        <v>1757</v>
      </c>
      <c r="AL2098" s="731">
        <f t="shared" si="792"/>
        <v>70.849999999999994</v>
      </c>
      <c r="AM2098" s="738">
        <v>18</v>
      </c>
      <c r="AN2098" s="739">
        <v>45200</v>
      </c>
    </row>
    <row r="2099" spans="1:40" ht="49.2">
      <c r="A2099" s="719">
        <v>45</v>
      </c>
      <c r="B2099" s="720">
        <v>5664</v>
      </c>
      <c r="C2099" s="720" t="s">
        <v>1</v>
      </c>
      <c r="D2099" s="721" t="s">
        <v>2909</v>
      </c>
      <c r="E2099" s="722">
        <v>45163</v>
      </c>
      <c r="F2099" s="720" t="s">
        <v>38</v>
      </c>
      <c r="G2099" s="720">
        <v>1602</v>
      </c>
      <c r="H2099" s="388"/>
      <c r="I2099" s="389"/>
      <c r="J2099" s="398"/>
      <c r="K2099" s="728">
        <v>20606713852</v>
      </c>
      <c r="L2099" s="721" t="s">
        <v>4474</v>
      </c>
      <c r="M2099" s="216"/>
      <c r="N2099" s="721" t="s">
        <v>4499</v>
      </c>
      <c r="O2099" s="720" t="s">
        <v>68</v>
      </c>
      <c r="P2099" s="720">
        <v>2</v>
      </c>
      <c r="Q2099" s="720">
        <v>59.95</v>
      </c>
      <c r="R2099" s="731">
        <f t="shared" si="798"/>
        <v>119.9</v>
      </c>
      <c r="S2099" s="720" t="s">
        <v>1915</v>
      </c>
      <c r="T2099" s="720"/>
      <c r="U2099" s="732">
        <f t="shared" si="793"/>
        <v>119.9</v>
      </c>
      <c r="V2099" s="732"/>
      <c r="W2099" s="732"/>
      <c r="X2099" s="732"/>
      <c r="Y2099" s="670"/>
      <c r="Z2099" s="657"/>
      <c r="AA2099" s="657"/>
      <c r="AB2099" s="720"/>
      <c r="AC2099" s="385"/>
      <c r="AD2099" s="657"/>
      <c r="AE2099" s="657"/>
      <c r="AF2099" s="657"/>
      <c r="AG2099" s="657"/>
      <c r="AH2099" s="732"/>
      <c r="AI2099" s="731">
        <f t="shared" si="797"/>
        <v>119.9</v>
      </c>
      <c r="AJ2099" s="731"/>
      <c r="AK2099" s="720">
        <v>1757</v>
      </c>
      <c r="AL2099" s="731">
        <f t="shared" si="792"/>
        <v>119.9</v>
      </c>
      <c r="AM2099" s="738">
        <v>18</v>
      </c>
      <c r="AN2099" s="739">
        <v>45200</v>
      </c>
    </row>
    <row r="2100" spans="1:40" ht="49.2">
      <c r="A2100" s="719">
        <v>46</v>
      </c>
      <c r="B2100" s="720">
        <v>5664</v>
      </c>
      <c r="C2100" s="720" t="s">
        <v>1</v>
      </c>
      <c r="D2100" s="721" t="s">
        <v>2909</v>
      </c>
      <c r="E2100" s="722">
        <v>45163</v>
      </c>
      <c r="F2100" s="720" t="s">
        <v>38</v>
      </c>
      <c r="G2100" s="720">
        <v>1602</v>
      </c>
      <c r="H2100" s="388"/>
      <c r="I2100" s="389"/>
      <c r="J2100" s="398"/>
      <c r="K2100" s="728">
        <v>20606713852</v>
      </c>
      <c r="L2100" s="721" t="s">
        <v>4474</v>
      </c>
      <c r="M2100" s="216"/>
      <c r="N2100" s="721" t="s">
        <v>4514</v>
      </c>
      <c r="O2100" s="720" t="s">
        <v>68</v>
      </c>
      <c r="P2100" s="720">
        <v>1</v>
      </c>
      <c r="Q2100" s="720">
        <v>130.80000000000001</v>
      </c>
      <c r="R2100" s="731">
        <f t="shared" si="798"/>
        <v>130.80000000000001</v>
      </c>
      <c r="S2100" s="720" t="s">
        <v>1915</v>
      </c>
      <c r="T2100" s="720"/>
      <c r="U2100" s="732">
        <f t="shared" si="793"/>
        <v>130.80000000000001</v>
      </c>
      <c r="V2100" s="732"/>
      <c r="W2100" s="732"/>
      <c r="X2100" s="732"/>
      <c r="Y2100" s="670"/>
      <c r="Z2100" s="657"/>
      <c r="AA2100" s="657"/>
      <c r="AB2100" s="720"/>
      <c r="AC2100" s="385"/>
      <c r="AD2100" s="657"/>
      <c r="AE2100" s="657"/>
      <c r="AF2100" s="657"/>
      <c r="AG2100" s="657"/>
      <c r="AH2100" s="732"/>
      <c r="AI2100" s="731">
        <f t="shared" si="797"/>
        <v>130.80000000000001</v>
      </c>
      <c r="AJ2100" s="731"/>
      <c r="AK2100" s="720">
        <v>1757</v>
      </c>
      <c r="AL2100" s="731">
        <f t="shared" si="792"/>
        <v>130.80000000000001</v>
      </c>
      <c r="AM2100" s="738">
        <v>18</v>
      </c>
      <c r="AN2100" s="739">
        <v>45200</v>
      </c>
    </row>
    <row r="2101" spans="1:40" ht="49.2">
      <c r="A2101" s="719">
        <v>47</v>
      </c>
      <c r="B2101" s="720">
        <v>5664</v>
      </c>
      <c r="C2101" s="720" t="s">
        <v>1</v>
      </c>
      <c r="D2101" s="721" t="s">
        <v>2909</v>
      </c>
      <c r="E2101" s="722">
        <v>45163</v>
      </c>
      <c r="F2101" s="720" t="s">
        <v>38</v>
      </c>
      <c r="G2101" s="720">
        <v>1602</v>
      </c>
      <c r="H2101" s="388"/>
      <c r="I2101" s="389"/>
      <c r="J2101" s="398"/>
      <c r="K2101" s="728">
        <v>20606713852</v>
      </c>
      <c r="L2101" s="721" t="s">
        <v>4474</v>
      </c>
      <c r="M2101" s="216"/>
      <c r="N2101" s="721" t="s">
        <v>4515</v>
      </c>
      <c r="O2101" s="720" t="s">
        <v>68</v>
      </c>
      <c r="P2101" s="720">
        <v>1</v>
      </c>
      <c r="Q2101" s="720">
        <v>87.2</v>
      </c>
      <c r="R2101" s="731">
        <f t="shared" si="798"/>
        <v>87.2</v>
      </c>
      <c r="S2101" s="720" t="s">
        <v>1915</v>
      </c>
      <c r="T2101" s="720"/>
      <c r="U2101" s="732">
        <f t="shared" si="793"/>
        <v>87.2</v>
      </c>
      <c r="V2101" s="732"/>
      <c r="W2101" s="732"/>
      <c r="X2101" s="732"/>
      <c r="Y2101" s="670"/>
      <c r="Z2101" s="657"/>
      <c r="AA2101" s="657"/>
      <c r="AB2101" s="720"/>
      <c r="AC2101" s="385"/>
      <c r="AD2101" s="657"/>
      <c r="AE2101" s="657"/>
      <c r="AF2101" s="657"/>
      <c r="AG2101" s="657"/>
      <c r="AH2101" s="732"/>
      <c r="AI2101" s="731">
        <f t="shared" si="797"/>
        <v>87.2</v>
      </c>
      <c r="AJ2101" s="731"/>
      <c r="AK2101" s="720">
        <v>1757</v>
      </c>
      <c r="AL2101" s="731">
        <f t="shared" si="792"/>
        <v>87.2</v>
      </c>
      <c r="AM2101" s="738">
        <v>18</v>
      </c>
      <c r="AN2101" s="739">
        <v>45200</v>
      </c>
    </row>
    <row r="2102" spans="1:40" ht="49.2">
      <c r="A2102" s="719">
        <v>48</v>
      </c>
      <c r="B2102" s="720">
        <v>5664</v>
      </c>
      <c r="C2102" s="720" t="s">
        <v>1</v>
      </c>
      <c r="D2102" s="721" t="s">
        <v>2909</v>
      </c>
      <c r="E2102" s="722">
        <v>45163</v>
      </c>
      <c r="F2102" s="720" t="s">
        <v>38</v>
      </c>
      <c r="G2102" s="720">
        <v>1602</v>
      </c>
      <c r="H2102" s="388"/>
      <c r="I2102" s="389"/>
      <c r="J2102" s="398"/>
      <c r="K2102" s="728">
        <v>20606713852</v>
      </c>
      <c r="L2102" s="721" t="s">
        <v>4474</v>
      </c>
      <c r="M2102" s="216"/>
      <c r="N2102" s="721" t="s">
        <v>4516</v>
      </c>
      <c r="O2102" s="720" t="s">
        <v>68</v>
      </c>
      <c r="P2102" s="720">
        <v>3</v>
      </c>
      <c r="Q2102" s="720">
        <v>38.15</v>
      </c>
      <c r="R2102" s="731">
        <f t="shared" si="798"/>
        <v>114.44999999999999</v>
      </c>
      <c r="S2102" s="720" t="s">
        <v>1915</v>
      </c>
      <c r="T2102" s="720"/>
      <c r="U2102" s="732">
        <f t="shared" si="793"/>
        <v>114.44999999999999</v>
      </c>
      <c r="V2102" s="732"/>
      <c r="W2102" s="732"/>
      <c r="X2102" s="732"/>
      <c r="Y2102" s="670"/>
      <c r="Z2102" s="657"/>
      <c r="AA2102" s="657"/>
      <c r="AB2102" s="720"/>
      <c r="AC2102" s="385"/>
      <c r="AD2102" s="657"/>
      <c r="AE2102" s="657"/>
      <c r="AF2102" s="657"/>
      <c r="AG2102" s="657"/>
      <c r="AH2102" s="732"/>
      <c r="AI2102" s="731">
        <f t="shared" si="797"/>
        <v>114.44999999999999</v>
      </c>
      <c r="AJ2102" s="731"/>
      <c r="AK2102" s="720">
        <v>1757</v>
      </c>
      <c r="AL2102" s="731">
        <f t="shared" si="792"/>
        <v>114.44999999999999</v>
      </c>
      <c r="AM2102" s="738">
        <v>18</v>
      </c>
      <c r="AN2102" s="739">
        <v>45200</v>
      </c>
    </row>
    <row r="2103" spans="1:40" ht="49.2">
      <c r="A2103" s="719">
        <v>49</v>
      </c>
      <c r="B2103" s="720">
        <v>5664</v>
      </c>
      <c r="C2103" s="720" t="s">
        <v>1</v>
      </c>
      <c r="D2103" s="721" t="s">
        <v>2909</v>
      </c>
      <c r="E2103" s="722">
        <v>45163</v>
      </c>
      <c r="F2103" s="720" t="s">
        <v>38</v>
      </c>
      <c r="G2103" s="720">
        <v>1602</v>
      </c>
      <c r="H2103" s="388"/>
      <c r="I2103" s="389"/>
      <c r="J2103" s="398"/>
      <c r="K2103" s="728">
        <v>20606713852</v>
      </c>
      <c r="L2103" s="721" t="s">
        <v>4474</v>
      </c>
      <c r="M2103" s="216"/>
      <c r="N2103" s="721" t="s">
        <v>4517</v>
      </c>
      <c r="O2103" s="720" t="s">
        <v>68</v>
      </c>
      <c r="P2103" s="720">
        <v>3</v>
      </c>
      <c r="Q2103" s="818">
        <v>92.65</v>
      </c>
      <c r="R2103" s="731">
        <f t="shared" si="798"/>
        <v>277.95000000000005</v>
      </c>
      <c r="S2103" s="720" t="s">
        <v>1915</v>
      </c>
      <c r="T2103" s="720"/>
      <c r="U2103" s="732">
        <f t="shared" si="793"/>
        <v>277.95000000000005</v>
      </c>
      <c r="V2103" s="732"/>
      <c r="W2103" s="732"/>
      <c r="X2103" s="732"/>
      <c r="Y2103" s="670"/>
      <c r="Z2103" s="657"/>
      <c r="AA2103" s="657"/>
      <c r="AB2103" s="720"/>
      <c r="AC2103" s="385"/>
      <c r="AD2103" s="657"/>
      <c r="AE2103" s="657"/>
      <c r="AF2103" s="657"/>
      <c r="AG2103" s="657"/>
      <c r="AH2103" s="732"/>
      <c r="AI2103" s="731">
        <f t="shared" si="797"/>
        <v>277.95000000000005</v>
      </c>
      <c r="AJ2103" s="731"/>
      <c r="AK2103" s="720">
        <v>1757</v>
      </c>
      <c r="AL2103" s="731">
        <f t="shared" si="792"/>
        <v>277.95000000000005</v>
      </c>
      <c r="AM2103" s="738">
        <v>18</v>
      </c>
      <c r="AN2103" s="739">
        <v>45200</v>
      </c>
    </row>
    <row r="2104" spans="1:40" ht="73.8">
      <c r="A2104" s="719">
        <v>50</v>
      </c>
      <c r="B2104" s="720">
        <v>5849</v>
      </c>
      <c r="C2104" s="720" t="s">
        <v>1</v>
      </c>
      <c r="D2104" s="721" t="s">
        <v>2909</v>
      </c>
      <c r="E2104" s="722">
        <v>45173</v>
      </c>
      <c r="F2104" s="720" t="s">
        <v>38</v>
      </c>
      <c r="G2104" s="720">
        <v>1656</v>
      </c>
      <c r="H2104" s="388"/>
      <c r="I2104" s="389"/>
      <c r="J2104" s="398"/>
      <c r="K2104" s="728">
        <v>20610614702</v>
      </c>
      <c r="L2104" s="721" t="s">
        <v>4003</v>
      </c>
      <c r="M2104" s="216"/>
      <c r="N2104" s="721" t="s">
        <v>4518</v>
      </c>
      <c r="O2104" s="720" t="s">
        <v>68</v>
      </c>
      <c r="P2104" s="720">
        <v>2</v>
      </c>
      <c r="Q2104" s="720">
        <v>65</v>
      </c>
      <c r="R2104" s="731">
        <f t="shared" si="798"/>
        <v>130</v>
      </c>
      <c r="S2104" s="720" t="s">
        <v>1915</v>
      </c>
      <c r="T2104" s="720"/>
      <c r="U2104" s="732">
        <f t="shared" si="793"/>
        <v>130</v>
      </c>
      <c r="V2104" s="732"/>
      <c r="W2104" s="732"/>
      <c r="X2104" s="732"/>
      <c r="Y2104" s="670"/>
      <c r="Z2104" s="657"/>
      <c r="AA2104" s="657"/>
      <c r="AB2104" s="720"/>
      <c r="AC2104" s="385"/>
      <c r="AD2104" s="657"/>
      <c r="AE2104" s="657"/>
      <c r="AF2104" s="657"/>
      <c r="AG2104" s="657"/>
      <c r="AH2104" s="732"/>
      <c r="AI2104" s="731">
        <f t="shared" si="797"/>
        <v>130</v>
      </c>
      <c r="AJ2104" s="731"/>
      <c r="AK2104" s="720">
        <v>1710</v>
      </c>
      <c r="AL2104" s="731">
        <f t="shared" si="792"/>
        <v>130</v>
      </c>
      <c r="AM2104" s="738">
        <v>18</v>
      </c>
      <c r="AN2104" s="739">
        <v>45200</v>
      </c>
    </row>
    <row r="2105" spans="1:40" ht="24.6">
      <c r="A2105" s="719">
        <v>51</v>
      </c>
      <c r="B2105" s="720">
        <v>5849</v>
      </c>
      <c r="C2105" s="720" t="s">
        <v>1</v>
      </c>
      <c r="D2105" s="721" t="s">
        <v>2909</v>
      </c>
      <c r="E2105" s="722">
        <v>45173</v>
      </c>
      <c r="F2105" s="720" t="s">
        <v>38</v>
      </c>
      <c r="G2105" s="720">
        <v>1656</v>
      </c>
      <c r="H2105" s="388"/>
      <c r="I2105" s="389"/>
      <c r="J2105" s="398"/>
      <c r="K2105" s="728">
        <v>20610614702</v>
      </c>
      <c r="L2105" s="721" t="s">
        <v>4003</v>
      </c>
      <c r="M2105" s="216"/>
      <c r="N2105" s="721" t="s">
        <v>4519</v>
      </c>
      <c r="O2105" s="720" t="s">
        <v>68</v>
      </c>
      <c r="P2105" s="720">
        <v>2</v>
      </c>
      <c r="Q2105" s="720">
        <v>3700</v>
      </c>
      <c r="R2105" s="731">
        <f t="shared" si="798"/>
        <v>7400</v>
      </c>
      <c r="S2105" s="720" t="s">
        <v>2495</v>
      </c>
      <c r="T2105" s="720"/>
      <c r="U2105" s="732" t="str">
        <f t="shared" si="793"/>
        <v xml:space="preserve">  </v>
      </c>
      <c r="V2105" s="732"/>
      <c r="W2105" s="732"/>
      <c r="X2105" s="732"/>
      <c r="Y2105" s="670"/>
      <c r="Z2105" s="657"/>
      <c r="AA2105" s="657"/>
      <c r="AB2105" s="732">
        <f t="shared" ref="AB2105" si="799">IF($S2105=AB$15,$R2105,"  ")</f>
        <v>7400</v>
      </c>
      <c r="AC2105" s="385"/>
      <c r="AD2105" s="657"/>
      <c r="AE2105" s="657"/>
      <c r="AF2105" s="657"/>
      <c r="AG2105" s="657"/>
      <c r="AH2105" s="732"/>
      <c r="AI2105" s="731">
        <f t="shared" si="797"/>
        <v>7400</v>
      </c>
      <c r="AJ2105" s="731"/>
      <c r="AK2105" s="720">
        <v>1710</v>
      </c>
      <c r="AL2105" s="731">
        <f t="shared" si="792"/>
        <v>7400</v>
      </c>
      <c r="AM2105" s="738">
        <v>18</v>
      </c>
      <c r="AN2105" s="739">
        <v>45200</v>
      </c>
    </row>
    <row r="2106" spans="1:40" ht="24.6">
      <c r="A2106" s="719">
        <v>52</v>
      </c>
      <c r="B2106" s="720">
        <v>5849</v>
      </c>
      <c r="C2106" s="720" t="s">
        <v>1</v>
      </c>
      <c r="D2106" s="721" t="s">
        <v>2909</v>
      </c>
      <c r="E2106" s="722">
        <v>45173</v>
      </c>
      <c r="F2106" s="720" t="s">
        <v>38</v>
      </c>
      <c r="G2106" s="720">
        <v>1656</v>
      </c>
      <c r="H2106" s="388"/>
      <c r="I2106" s="389"/>
      <c r="J2106" s="398"/>
      <c r="K2106" s="728">
        <v>20610614702</v>
      </c>
      <c r="L2106" s="721" t="s">
        <v>4003</v>
      </c>
      <c r="M2106" s="216"/>
      <c r="N2106" s="721" t="s">
        <v>4520</v>
      </c>
      <c r="O2106" s="720" t="s">
        <v>68</v>
      </c>
      <c r="P2106" s="720">
        <v>1</v>
      </c>
      <c r="Q2106" s="720">
        <v>110</v>
      </c>
      <c r="R2106" s="731">
        <f t="shared" si="798"/>
        <v>110</v>
      </c>
      <c r="S2106" s="720" t="s">
        <v>1915</v>
      </c>
      <c r="T2106" s="720"/>
      <c r="U2106" s="732">
        <f t="shared" si="793"/>
        <v>110</v>
      </c>
      <c r="V2106" s="732"/>
      <c r="W2106" s="732"/>
      <c r="X2106" s="732"/>
      <c r="Y2106" s="670"/>
      <c r="Z2106" s="657"/>
      <c r="AA2106" s="657"/>
      <c r="AB2106" s="720"/>
      <c r="AC2106" s="385"/>
      <c r="AD2106" s="657"/>
      <c r="AE2106" s="657"/>
      <c r="AF2106" s="657"/>
      <c r="AG2106" s="657"/>
      <c r="AH2106" s="732"/>
      <c r="AI2106" s="731">
        <f t="shared" si="797"/>
        <v>110</v>
      </c>
      <c r="AJ2106" s="731"/>
      <c r="AK2106" s="720">
        <v>1710</v>
      </c>
      <c r="AL2106" s="731">
        <f t="shared" si="792"/>
        <v>110</v>
      </c>
      <c r="AM2106" s="738">
        <v>18</v>
      </c>
      <c r="AN2106" s="739">
        <v>45200</v>
      </c>
    </row>
    <row r="2107" spans="1:40" ht="24.6">
      <c r="A2107" s="719">
        <v>53</v>
      </c>
      <c r="B2107" s="720">
        <v>5849</v>
      </c>
      <c r="C2107" s="720" t="s">
        <v>1</v>
      </c>
      <c r="D2107" s="721" t="s">
        <v>2909</v>
      </c>
      <c r="E2107" s="722">
        <v>45173</v>
      </c>
      <c r="F2107" s="720" t="s">
        <v>38</v>
      </c>
      <c r="G2107" s="720">
        <v>1656</v>
      </c>
      <c r="H2107" s="388"/>
      <c r="I2107" s="389"/>
      <c r="J2107" s="398"/>
      <c r="K2107" s="728">
        <v>20610614702</v>
      </c>
      <c r="L2107" s="721" t="s">
        <v>4003</v>
      </c>
      <c r="M2107" s="216"/>
      <c r="N2107" s="721" t="s">
        <v>4521</v>
      </c>
      <c r="O2107" s="720" t="s">
        <v>68</v>
      </c>
      <c r="P2107" s="720">
        <v>16</v>
      </c>
      <c r="Q2107" s="720">
        <v>14</v>
      </c>
      <c r="R2107" s="731">
        <f t="shared" si="798"/>
        <v>224</v>
      </c>
      <c r="S2107" s="720" t="s">
        <v>1915</v>
      </c>
      <c r="T2107" s="720"/>
      <c r="U2107" s="732">
        <f t="shared" si="793"/>
        <v>224</v>
      </c>
      <c r="V2107" s="732"/>
      <c r="W2107" s="732"/>
      <c r="X2107" s="732"/>
      <c r="Y2107" s="670"/>
      <c r="Z2107" s="657"/>
      <c r="AA2107" s="657"/>
      <c r="AB2107" s="720"/>
      <c r="AC2107" s="385"/>
      <c r="AD2107" s="657"/>
      <c r="AE2107" s="657"/>
      <c r="AF2107" s="657"/>
      <c r="AG2107" s="657"/>
      <c r="AH2107" s="732"/>
      <c r="AI2107" s="731">
        <f t="shared" si="797"/>
        <v>224</v>
      </c>
      <c r="AJ2107" s="731"/>
      <c r="AK2107" s="720">
        <v>1710</v>
      </c>
      <c r="AL2107" s="731">
        <f t="shared" si="792"/>
        <v>224</v>
      </c>
      <c r="AM2107" s="738">
        <v>18</v>
      </c>
      <c r="AN2107" s="739">
        <v>45200</v>
      </c>
    </row>
    <row r="2108" spans="1:40" ht="24.6">
      <c r="A2108" s="719">
        <v>54</v>
      </c>
      <c r="B2108" s="720">
        <v>5849</v>
      </c>
      <c r="C2108" s="720" t="s">
        <v>1</v>
      </c>
      <c r="D2108" s="721" t="s">
        <v>2909</v>
      </c>
      <c r="E2108" s="722">
        <v>45173</v>
      </c>
      <c r="F2108" s="720" t="s">
        <v>38</v>
      </c>
      <c r="G2108" s="720">
        <v>1656</v>
      </c>
      <c r="H2108" s="388"/>
      <c r="I2108" s="389"/>
      <c r="J2108" s="398"/>
      <c r="K2108" s="728">
        <v>20610614702</v>
      </c>
      <c r="L2108" s="721" t="s">
        <v>4003</v>
      </c>
      <c r="M2108" s="216"/>
      <c r="N2108" s="721" t="s">
        <v>4522</v>
      </c>
      <c r="O2108" s="720" t="s">
        <v>68</v>
      </c>
      <c r="P2108" s="720">
        <v>4</v>
      </c>
      <c r="Q2108" s="720">
        <v>12</v>
      </c>
      <c r="R2108" s="731">
        <f t="shared" si="798"/>
        <v>48</v>
      </c>
      <c r="S2108" s="720" t="s">
        <v>1915</v>
      </c>
      <c r="T2108" s="720"/>
      <c r="U2108" s="732">
        <f t="shared" si="793"/>
        <v>48</v>
      </c>
      <c r="V2108" s="732"/>
      <c r="W2108" s="732"/>
      <c r="X2108" s="732"/>
      <c r="Y2108" s="670"/>
      <c r="Z2108" s="657"/>
      <c r="AA2108" s="657"/>
      <c r="AB2108" s="720"/>
      <c r="AC2108" s="385"/>
      <c r="AD2108" s="657"/>
      <c r="AE2108" s="657"/>
      <c r="AF2108" s="657"/>
      <c r="AG2108" s="657"/>
      <c r="AH2108" s="732"/>
      <c r="AI2108" s="731">
        <f t="shared" si="797"/>
        <v>48</v>
      </c>
      <c r="AJ2108" s="731"/>
      <c r="AK2108" s="720">
        <v>1710</v>
      </c>
      <c r="AL2108" s="731">
        <f t="shared" si="792"/>
        <v>48</v>
      </c>
      <c r="AM2108" s="738">
        <v>18</v>
      </c>
      <c r="AN2108" s="739">
        <v>45200</v>
      </c>
    </row>
    <row r="2109" spans="1:40" ht="24.6">
      <c r="A2109" s="719">
        <v>55</v>
      </c>
      <c r="B2109" s="720">
        <v>5849</v>
      </c>
      <c r="C2109" s="720" t="s">
        <v>1</v>
      </c>
      <c r="D2109" s="721" t="s">
        <v>2909</v>
      </c>
      <c r="E2109" s="722">
        <v>45173</v>
      </c>
      <c r="F2109" s="720" t="s">
        <v>38</v>
      </c>
      <c r="G2109" s="720">
        <v>1656</v>
      </c>
      <c r="H2109" s="388"/>
      <c r="I2109" s="389"/>
      <c r="J2109" s="398"/>
      <c r="K2109" s="728">
        <v>20610614702</v>
      </c>
      <c r="L2109" s="721" t="s">
        <v>4003</v>
      </c>
      <c r="M2109" s="216"/>
      <c r="N2109" s="721" t="s">
        <v>4523</v>
      </c>
      <c r="O2109" s="720" t="s">
        <v>68</v>
      </c>
      <c r="P2109" s="720">
        <v>10</v>
      </c>
      <c r="Q2109" s="720">
        <v>15</v>
      </c>
      <c r="R2109" s="731">
        <f t="shared" si="798"/>
        <v>150</v>
      </c>
      <c r="S2109" s="720" t="s">
        <v>1915</v>
      </c>
      <c r="T2109" s="720"/>
      <c r="U2109" s="732">
        <f t="shared" si="793"/>
        <v>150</v>
      </c>
      <c r="V2109" s="732"/>
      <c r="W2109" s="732"/>
      <c r="X2109" s="732"/>
      <c r="Y2109" s="670"/>
      <c r="Z2109" s="657"/>
      <c r="AA2109" s="657"/>
      <c r="AB2109" s="720"/>
      <c r="AC2109" s="385"/>
      <c r="AD2109" s="657"/>
      <c r="AE2109" s="657"/>
      <c r="AF2109" s="657"/>
      <c r="AG2109" s="657"/>
      <c r="AH2109" s="732"/>
      <c r="AI2109" s="731">
        <f t="shared" si="797"/>
        <v>150</v>
      </c>
      <c r="AJ2109" s="731"/>
      <c r="AK2109" s="720">
        <v>1710</v>
      </c>
      <c r="AL2109" s="731">
        <f t="shared" si="792"/>
        <v>150</v>
      </c>
      <c r="AM2109" s="738">
        <v>18</v>
      </c>
      <c r="AN2109" s="739">
        <v>45200</v>
      </c>
    </row>
    <row r="2110" spans="1:40" ht="24.6">
      <c r="A2110" s="719">
        <v>56</v>
      </c>
      <c r="B2110" s="720">
        <v>5849</v>
      </c>
      <c r="C2110" s="720" t="s">
        <v>1</v>
      </c>
      <c r="D2110" s="721" t="s">
        <v>2909</v>
      </c>
      <c r="E2110" s="722">
        <v>45173</v>
      </c>
      <c r="F2110" s="720" t="s">
        <v>38</v>
      </c>
      <c r="G2110" s="720">
        <v>1656</v>
      </c>
      <c r="H2110" s="388"/>
      <c r="I2110" s="389"/>
      <c r="J2110" s="398"/>
      <c r="K2110" s="728">
        <v>20610614702</v>
      </c>
      <c r="L2110" s="721" t="s">
        <v>4003</v>
      </c>
      <c r="M2110" s="216"/>
      <c r="N2110" s="721" t="s">
        <v>4524</v>
      </c>
      <c r="O2110" s="720" t="s">
        <v>68</v>
      </c>
      <c r="P2110" s="720">
        <v>4</v>
      </c>
      <c r="Q2110" s="720">
        <v>12</v>
      </c>
      <c r="R2110" s="731">
        <f t="shared" si="798"/>
        <v>48</v>
      </c>
      <c r="S2110" s="720" t="s">
        <v>1915</v>
      </c>
      <c r="T2110" s="720"/>
      <c r="U2110" s="732">
        <f t="shared" si="793"/>
        <v>48</v>
      </c>
      <c r="V2110" s="732"/>
      <c r="W2110" s="732"/>
      <c r="X2110" s="732"/>
      <c r="Y2110" s="670"/>
      <c r="Z2110" s="657"/>
      <c r="AA2110" s="657"/>
      <c r="AB2110" s="720"/>
      <c r="AC2110" s="385"/>
      <c r="AD2110" s="657"/>
      <c r="AE2110" s="657"/>
      <c r="AF2110" s="657"/>
      <c r="AG2110" s="657"/>
      <c r="AH2110" s="732"/>
      <c r="AI2110" s="731">
        <f t="shared" si="797"/>
        <v>48</v>
      </c>
      <c r="AJ2110" s="731"/>
      <c r="AK2110" s="720">
        <v>1710</v>
      </c>
      <c r="AL2110" s="731">
        <f t="shared" si="792"/>
        <v>48</v>
      </c>
      <c r="AM2110" s="738">
        <v>18</v>
      </c>
      <c r="AN2110" s="739">
        <v>45200</v>
      </c>
    </row>
    <row r="2111" spans="1:40" ht="73.8">
      <c r="A2111" s="719">
        <v>57</v>
      </c>
      <c r="B2111" s="720">
        <v>5849</v>
      </c>
      <c r="C2111" s="720" t="s">
        <v>1</v>
      </c>
      <c r="D2111" s="721" t="s">
        <v>2909</v>
      </c>
      <c r="E2111" s="722">
        <v>45173</v>
      </c>
      <c r="F2111" s="720" t="s">
        <v>38</v>
      </c>
      <c r="G2111" s="720">
        <v>1656</v>
      </c>
      <c r="H2111" s="388"/>
      <c r="I2111" s="389"/>
      <c r="J2111" s="398"/>
      <c r="K2111" s="728">
        <v>20610614702</v>
      </c>
      <c r="L2111" s="721" t="s">
        <v>4003</v>
      </c>
      <c r="M2111" s="216"/>
      <c r="N2111" s="721" t="s">
        <v>4525</v>
      </c>
      <c r="O2111" s="720" t="s">
        <v>68</v>
      </c>
      <c r="P2111" s="720">
        <v>2</v>
      </c>
      <c r="Q2111" s="720">
        <v>55</v>
      </c>
      <c r="R2111" s="731">
        <f t="shared" si="798"/>
        <v>110</v>
      </c>
      <c r="S2111" s="720" t="s">
        <v>1915</v>
      </c>
      <c r="T2111" s="720"/>
      <c r="U2111" s="732">
        <f t="shared" si="793"/>
        <v>110</v>
      </c>
      <c r="V2111" s="732"/>
      <c r="W2111" s="732"/>
      <c r="X2111" s="732"/>
      <c r="Y2111" s="670"/>
      <c r="Z2111" s="657"/>
      <c r="AA2111" s="657"/>
      <c r="AB2111" s="720"/>
      <c r="AC2111" s="385"/>
      <c r="AD2111" s="657"/>
      <c r="AE2111" s="657"/>
      <c r="AF2111" s="657"/>
      <c r="AG2111" s="657"/>
      <c r="AH2111" s="732"/>
      <c r="AI2111" s="731">
        <f t="shared" si="797"/>
        <v>110</v>
      </c>
      <c r="AJ2111" s="731"/>
      <c r="AK2111" s="720">
        <v>1710</v>
      </c>
      <c r="AL2111" s="731">
        <f t="shared" si="792"/>
        <v>110</v>
      </c>
      <c r="AM2111" s="738">
        <v>18</v>
      </c>
      <c r="AN2111" s="739">
        <v>45200</v>
      </c>
    </row>
    <row r="2112" spans="1:40" ht="73.8">
      <c r="A2112" s="719">
        <v>58</v>
      </c>
      <c r="B2112" s="720">
        <v>5849</v>
      </c>
      <c r="C2112" s="720" t="s">
        <v>1</v>
      </c>
      <c r="D2112" s="721" t="s">
        <v>2909</v>
      </c>
      <c r="E2112" s="722">
        <v>45173</v>
      </c>
      <c r="F2112" s="720" t="s">
        <v>38</v>
      </c>
      <c r="G2112" s="720">
        <v>1656</v>
      </c>
      <c r="H2112" s="388"/>
      <c r="I2112" s="389"/>
      <c r="J2112" s="398"/>
      <c r="K2112" s="728">
        <v>20610614702</v>
      </c>
      <c r="L2112" s="721" t="s">
        <v>4003</v>
      </c>
      <c r="M2112" s="216"/>
      <c r="N2112" s="721" t="s">
        <v>4526</v>
      </c>
      <c r="O2112" s="720" t="s">
        <v>68</v>
      </c>
      <c r="P2112" s="720">
        <v>2</v>
      </c>
      <c r="Q2112" s="720">
        <v>55</v>
      </c>
      <c r="R2112" s="731">
        <f t="shared" si="798"/>
        <v>110</v>
      </c>
      <c r="S2112" s="720" t="s">
        <v>1915</v>
      </c>
      <c r="T2112" s="720"/>
      <c r="U2112" s="732">
        <f t="shared" si="793"/>
        <v>110</v>
      </c>
      <c r="V2112" s="732"/>
      <c r="W2112" s="732"/>
      <c r="X2112" s="732"/>
      <c r="Y2112" s="670"/>
      <c r="Z2112" s="657"/>
      <c r="AA2112" s="657"/>
      <c r="AB2112" s="720"/>
      <c r="AC2112" s="385"/>
      <c r="AD2112" s="657"/>
      <c r="AE2112" s="657"/>
      <c r="AF2112" s="657"/>
      <c r="AG2112" s="657"/>
      <c r="AH2112" s="732"/>
      <c r="AI2112" s="731">
        <f t="shared" si="797"/>
        <v>110</v>
      </c>
      <c r="AJ2112" s="731"/>
      <c r="AK2112" s="720">
        <v>1710</v>
      </c>
      <c r="AL2112" s="731">
        <f t="shared" si="792"/>
        <v>110</v>
      </c>
      <c r="AM2112" s="738">
        <v>18</v>
      </c>
      <c r="AN2112" s="739">
        <v>45200</v>
      </c>
    </row>
    <row r="2113" spans="1:40" ht="49.2">
      <c r="A2113" s="719">
        <v>59</v>
      </c>
      <c r="B2113" s="720">
        <v>5849</v>
      </c>
      <c r="C2113" s="720" t="s">
        <v>1</v>
      </c>
      <c r="D2113" s="721" t="s">
        <v>2909</v>
      </c>
      <c r="E2113" s="722">
        <v>45173</v>
      </c>
      <c r="F2113" s="720" t="s">
        <v>38</v>
      </c>
      <c r="G2113" s="720">
        <v>1656</v>
      </c>
      <c r="H2113" s="388"/>
      <c r="I2113" s="389"/>
      <c r="J2113" s="398"/>
      <c r="K2113" s="728">
        <v>20610614702</v>
      </c>
      <c r="L2113" s="721" t="s">
        <v>4003</v>
      </c>
      <c r="M2113" s="216"/>
      <c r="N2113" s="721" t="s">
        <v>4527</v>
      </c>
      <c r="O2113" s="720" t="s">
        <v>68</v>
      </c>
      <c r="P2113" s="720">
        <v>2</v>
      </c>
      <c r="Q2113" s="720">
        <v>120</v>
      </c>
      <c r="R2113" s="731">
        <f t="shared" si="798"/>
        <v>240</v>
      </c>
      <c r="S2113" s="720" t="s">
        <v>1915</v>
      </c>
      <c r="T2113" s="720"/>
      <c r="U2113" s="732">
        <f t="shared" si="793"/>
        <v>240</v>
      </c>
      <c r="V2113" s="732"/>
      <c r="W2113" s="732"/>
      <c r="X2113" s="732"/>
      <c r="Y2113" s="670"/>
      <c r="Z2113" s="657"/>
      <c r="AA2113" s="657"/>
      <c r="AB2113" s="720"/>
      <c r="AC2113" s="385"/>
      <c r="AD2113" s="657"/>
      <c r="AE2113" s="657"/>
      <c r="AF2113" s="657"/>
      <c r="AG2113" s="657"/>
      <c r="AH2113" s="732"/>
      <c r="AI2113" s="731">
        <f t="shared" si="797"/>
        <v>240</v>
      </c>
      <c r="AJ2113" s="731"/>
      <c r="AK2113" s="720">
        <v>1710</v>
      </c>
      <c r="AL2113" s="731">
        <f t="shared" si="792"/>
        <v>240</v>
      </c>
      <c r="AM2113" s="738">
        <v>18</v>
      </c>
      <c r="AN2113" s="739">
        <v>45200</v>
      </c>
    </row>
    <row r="2114" spans="1:40" ht="49.2">
      <c r="A2114" s="719">
        <v>60</v>
      </c>
      <c r="B2114" s="720">
        <v>5849</v>
      </c>
      <c r="C2114" s="720" t="s">
        <v>1</v>
      </c>
      <c r="D2114" s="721" t="s">
        <v>2909</v>
      </c>
      <c r="E2114" s="722">
        <v>45173</v>
      </c>
      <c r="F2114" s="720" t="s">
        <v>38</v>
      </c>
      <c r="G2114" s="720">
        <v>1656</v>
      </c>
      <c r="H2114" s="388"/>
      <c r="I2114" s="389"/>
      <c r="J2114" s="398"/>
      <c r="K2114" s="728">
        <v>20610614702</v>
      </c>
      <c r="L2114" s="721" t="s">
        <v>4003</v>
      </c>
      <c r="M2114" s="216"/>
      <c r="N2114" s="721" t="s">
        <v>4528</v>
      </c>
      <c r="O2114" s="720" t="s">
        <v>68</v>
      </c>
      <c r="P2114" s="720">
        <v>1</v>
      </c>
      <c r="Q2114" s="720">
        <v>2750</v>
      </c>
      <c r="R2114" s="731">
        <f t="shared" si="798"/>
        <v>2750</v>
      </c>
      <c r="S2114" s="720" t="s">
        <v>2495</v>
      </c>
      <c r="T2114" s="720"/>
      <c r="U2114" s="732" t="str">
        <f t="shared" si="793"/>
        <v xml:space="preserve">  </v>
      </c>
      <c r="V2114" s="732"/>
      <c r="W2114" s="732"/>
      <c r="X2114" s="732"/>
      <c r="Y2114" s="670"/>
      <c r="Z2114" s="657"/>
      <c r="AA2114" s="657"/>
      <c r="AB2114" s="732">
        <f t="shared" ref="AB2114" si="800">IF($S2114=AB$15,$R2114,"  ")</f>
        <v>2750</v>
      </c>
      <c r="AC2114" s="385"/>
      <c r="AD2114" s="657"/>
      <c r="AE2114" s="657"/>
      <c r="AF2114" s="657"/>
      <c r="AG2114" s="657"/>
      <c r="AH2114" s="732"/>
      <c r="AI2114" s="731">
        <f t="shared" si="797"/>
        <v>2750</v>
      </c>
      <c r="AJ2114" s="731"/>
      <c r="AK2114" s="720">
        <v>1710</v>
      </c>
      <c r="AL2114" s="731">
        <f t="shared" si="792"/>
        <v>2750</v>
      </c>
      <c r="AM2114" s="738">
        <v>18</v>
      </c>
      <c r="AN2114" s="739">
        <v>45200</v>
      </c>
    </row>
    <row r="2115" spans="1:40" ht="49.2">
      <c r="A2115" s="719">
        <v>61</v>
      </c>
      <c r="B2115" s="720">
        <v>5849</v>
      </c>
      <c r="C2115" s="720" t="s">
        <v>1</v>
      </c>
      <c r="D2115" s="721" t="s">
        <v>2909</v>
      </c>
      <c r="E2115" s="722">
        <v>45173</v>
      </c>
      <c r="F2115" s="720" t="s">
        <v>38</v>
      </c>
      <c r="G2115" s="720">
        <v>1656</v>
      </c>
      <c r="H2115" s="388"/>
      <c r="I2115" s="389"/>
      <c r="J2115" s="398"/>
      <c r="K2115" s="728">
        <v>20610614702</v>
      </c>
      <c r="L2115" s="721" t="s">
        <v>4003</v>
      </c>
      <c r="M2115" s="216"/>
      <c r="N2115" s="721" t="s">
        <v>4529</v>
      </c>
      <c r="O2115" s="720" t="s">
        <v>68</v>
      </c>
      <c r="P2115" s="720">
        <v>4</v>
      </c>
      <c r="Q2115" s="720">
        <v>12</v>
      </c>
      <c r="R2115" s="731">
        <f t="shared" si="798"/>
        <v>48</v>
      </c>
      <c r="S2115" s="720" t="s">
        <v>1915</v>
      </c>
      <c r="T2115" s="720"/>
      <c r="U2115" s="732">
        <f t="shared" si="793"/>
        <v>48</v>
      </c>
      <c r="V2115" s="732" t="str">
        <f t="shared" si="788"/>
        <v xml:space="preserve">  </v>
      </c>
      <c r="W2115" s="732"/>
      <c r="X2115" s="732"/>
      <c r="Y2115" s="670"/>
      <c r="Z2115" s="657"/>
      <c r="AA2115" s="657"/>
      <c r="AB2115" s="720"/>
      <c r="AC2115" s="385"/>
      <c r="AD2115" s="657"/>
      <c r="AE2115" s="657"/>
      <c r="AF2115" s="657"/>
      <c r="AG2115" s="657"/>
      <c r="AH2115" s="732" t="str">
        <f t="shared" si="789"/>
        <v xml:space="preserve">  </v>
      </c>
      <c r="AI2115" s="731">
        <f t="shared" si="797"/>
        <v>48</v>
      </c>
      <c r="AJ2115" s="731"/>
      <c r="AK2115" s="720">
        <v>1710</v>
      </c>
      <c r="AL2115" s="731">
        <f t="shared" si="792"/>
        <v>48</v>
      </c>
      <c r="AM2115" s="738">
        <v>18</v>
      </c>
      <c r="AN2115" s="739">
        <v>45200</v>
      </c>
    </row>
    <row r="2116" spans="1:40" ht="49.2">
      <c r="A2116" s="719">
        <v>62</v>
      </c>
      <c r="B2116" s="720">
        <v>5849</v>
      </c>
      <c r="C2116" s="720" t="s">
        <v>1</v>
      </c>
      <c r="D2116" s="721" t="s">
        <v>2909</v>
      </c>
      <c r="E2116" s="722">
        <v>45173</v>
      </c>
      <c r="F2116" s="720" t="s">
        <v>38</v>
      </c>
      <c r="G2116" s="720">
        <v>1656</v>
      </c>
      <c r="H2116" s="388"/>
      <c r="I2116" s="389"/>
      <c r="J2116" s="398"/>
      <c r="K2116" s="728">
        <v>20610614702</v>
      </c>
      <c r="L2116" s="721" t="s">
        <v>4003</v>
      </c>
      <c r="M2116" s="216"/>
      <c r="N2116" s="721" t="s">
        <v>4530</v>
      </c>
      <c r="O2116" s="720" t="s">
        <v>68</v>
      </c>
      <c r="P2116" s="720">
        <v>4</v>
      </c>
      <c r="Q2116" s="720">
        <v>60</v>
      </c>
      <c r="R2116" s="731">
        <f t="shared" si="798"/>
        <v>240</v>
      </c>
      <c r="S2116" s="720" t="s">
        <v>1915</v>
      </c>
      <c r="T2116" s="720"/>
      <c r="U2116" s="732">
        <f t="shared" si="793"/>
        <v>240</v>
      </c>
      <c r="V2116" s="732"/>
      <c r="W2116" s="732"/>
      <c r="X2116" s="732"/>
      <c r="Y2116" s="670"/>
      <c r="Z2116" s="657"/>
      <c r="AA2116" s="657"/>
      <c r="AB2116" s="720"/>
      <c r="AC2116" s="385"/>
      <c r="AD2116" s="657"/>
      <c r="AE2116" s="657"/>
      <c r="AF2116" s="657"/>
      <c r="AG2116" s="657"/>
      <c r="AH2116" s="732"/>
      <c r="AI2116" s="731">
        <f t="shared" si="797"/>
        <v>240</v>
      </c>
      <c r="AJ2116" s="731"/>
      <c r="AK2116" s="720">
        <v>1710</v>
      </c>
      <c r="AL2116" s="731">
        <f t="shared" si="792"/>
        <v>240</v>
      </c>
      <c r="AM2116" s="738">
        <v>18</v>
      </c>
      <c r="AN2116" s="739">
        <v>45200</v>
      </c>
    </row>
    <row r="2117" spans="1:40" ht="24.6">
      <c r="A2117" s="719">
        <v>63</v>
      </c>
      <c r="B2117" s="720">
        <v>5849</v>
      </c>
      <c r="C2117" s="720" t="s">
        <v>1</v>
      </c>
      <c r="D2117" s="721" t="s">
        <v>2909</v>
      </c>
      <c r="E2117" s="722">
        <v>45173</v>
      </c>
      <c r="F2117" s="720" t="s">
        <v>38</v>
      </c>
      <c r="G2117" s="720">
        <v>1656</v>
      </c>
      <c r="H2117" s="388"/>
      <c r="I2117" s="389"/>
      <c r="J2117" s="398"/>
      <c r="K2117" s="728">
        <v>20610614702</v>
      </c>
      <c r="L2117" s="721" t="s">
        <v>4003</v>
      </c>
      <c r="M2117" s="216"/>
      <c r="N2117" s="721" t="s">
        <v>4531</v>
      </c>
      <c r="O2117" s="720" t="s">
        <v>68</v>
      </c>
      <c r="P2117" s="720">
        <v>4</v>
      </c>
      <c r="Q2117" s="720">
        <v>18</v>
      </c>
      <c r="R2117" s="731">
        <f t="shared" si="798"/>
        <v>72</v>
      </c>
      <c r="S2117" s="720" t="s">
        <v>1915</v>
      </c>
      <c r="T2117" s="720"/>
      <c r="U2117" s="732">
        <f t="shared" si="793"/>
        <v>72</v>
      </c>
      <c r="V2117" s="732"/>
      <c r="W2117" s="732"/>
      <c r="X2117" s="732"/>
      <c r="Y2117" s="670"/>
      <c r="Z2117" s="657"/>
      <c r="AA2117" s="657"/>
      <c r="AB2117" s="720"/>
      <c r="AC2117" s="385"/>
      <c r="AD2117" s="657"/>
      <c r="AE2117" s="657"/>
      <c r="AF2117" s="657"/>
      <c r="AG2117" s="657"/>
      <c r="AH2117" s="732"/>
      <c r="AI2117" s="731">
        <f t="shared" si="797"/>
        <v>72</v>
      </c>
      <c r="AJ2117" s="731"/>
      <c r="AK2117" s="720">
        <v>1710</v>
      </c>
      <c r="AL2117" s="731">
        <f t="shared" si="792"/>
        <v>72</v>
      </c>
      <c r="AM2117" s="738">
        <v>18</v>
      </c>
      <c r="AN2117" s="739">
        <v>45200</v>
      </c>
    </row>
    <row r="2118" spans="1:40" ht="49.2">
      <c r="A2118" s="719">
        <v>64</v>
      </c>
      <c r="B2118" s="720">
        <v>5849</v>
      </c>
      <c r="C2118" s="720" t="s">
        <v>1</v>
      </c>
      <c r="D2118" s="721" t="s">
        <v>2909</v>
      </c>
      <c r="E2118" s="722">
        <v>45173</v>
      </c>
      <c r="F2118" s="720" t="s">
        <v>38</v>
      </c>
      <c r="G2118" s="720">
        <v>1656</v>
      </c>
      <c r="H2118" s="388"/>
      <c r="I2118" s="389"/>
      <c r="J2118" s="398"/>
      <c r="K2118" s="728">
        <v>20610614702</v>
      </c>
      <c r="L2118" s="721" t="s">
        <v>4003</v>
      </c>
      <c r="M2118" s="216"/>
      <c r="N2118" s="721" t="s">
        <v>4532</v>
      </c>
      <c r="O2118" s="720" t="s">
        <v>68</v>
      </c>
      <c r="P2118" s="720">
        <v>6</v>
      </c>
      <c r="Q2118" s="720">
        <v>65</v>
      </c>
      <c r="R2118" s="731">
        <f t="shared" si="798"/>
        <v>390</v>
      </c>
      <c r="S2118" s="720" t="s">
        <v>1915</v>
      </c>
      <c r="T2118" s="720"/>
      <c r="U2118" s="732">
        <f t="shared" si="793"/>
        <v>390</v>
      </c>
      <c r="V2118" s="732"/>
      <c r="W2118" s="732"/>
      <c r="X2118" s="732"/>
      <c r="Y2118" s="670"/>
      <c r="Z2118" s="657"/>
      <c r="AA2118" s="657"/>
      <c r="AB2118" s="720"/>
      <c r="AC2118" s="385"/>
      <c r="AD2118" s="657"/>
      <c r="AE2118" s="657"/>
      <c r="AF2118" s="657"/>
      <c r="AG2118" s="657"/>
      <c r="AH2118" s="732"/>
      <c r="AI2118" s="731">
        <f t="shared" si="797"/>
        <v>390</v>
      </c>
      <c r="AJ2118" s="731"/>
      <c r="AK2118" s="720">
        <v>1710</v>
      </c>
      <c r="AL2118" s="731">
        <f t="shared" si="792"/>
        <v>390</v>
      </c>
      <c r="AM2118" s="738">
        <v>18</v>
      </c>
      <c r="AN2118" s="739">
        <v>45200</v>
      </c>
    </row>
    <row r="2119" spans="1:40" ht="49.2">
      <c r="A2119" s="719">
        <v>65</v>
      </c>
      <c r="B2119" s="720">
        <v>5849</v>
      </c>
      <c r="C2119" s="720" t="s">
        <v>1</v>
      </c>
      <c r="D2119" s="721" t="s">
        <v>2909</v>
      </c>
      <c r="E2119" s="722">
        <v>45173</v>
      </c>
      <c r="F2119" s="720" t="s">
        <v>38</v>
      </c>
      <c r="G2119" s="720">
        <v>1656</v>
      </c>
      <c r="H2119" s="388"/>
      <c r="I2119" s="389"/>
      <c r="J2119" s="398"/>
      <c r="K2119" s="728">
        <v>20610614702</v>
      </c>
      <c r="L2119" s="721" t="s">
        <v>4003</v>
      </c>
      <c r="M2119" s="216"/>
      <c r="N2119" s="721" t="s">
        <v>4533</v>
      </c>
      <c r="O2119" s="720" t="s">
        <v>68</v>
      </c>
      <c r="P2119" s="720">
        <v>2</v>
      </c>
      <c r="Q2119" s="720">
        <v>25</v>
      </c>
      <c r="R2119" s="731">
        <f t="shared" si="798"/>
        <v>50</v>
      </c>
      <c r="S2119" s="720" t="s">
        <v>1915</v>
      </c>
      <c r="T2119" s="720"/>
      <c r="U2119" s="732">
        <f t="shared" si="793"/>
        <v>50</v>
      </c>
      <c r="V2119" s="732"/>
      <c r="W2119" s="732"/>
      <c r="X2119" s="732"/>
      <c r="Y2119" s="670"/>
      <c r="Z2119" s="657"/>
      <c r="AA2119" s="657"/>
      <c r="AB2119" s="720"/>
      <c r="AC2119" s="385"/>
      <c r="AD2119" s="657"/>
      <c r="AE2119" s="657"/>
      <c r="AF2119" s="657"/>
      <c r="AG2119" s="657"/>
      <c r="AH2119" s="732"/>
      <c r="AI2119" s="731">
        <f t="shared" si="797"/>
        <v>50</v>
      </c>
      <c r="AJ2119" s="731"/>
      <c r="AK2119" s="720">
        <v>1710</v>
      </c>
      <c r="AL2119" s="731">
        <f t="shared" si="792"/>
        <v>50</v>
      </c>
      <c r="AM2119" s="738">
        <v>18</v>
      </c>
      <c r="AN2119" s="739">
        <v>45200</v>
      </c>
    </row>
    <row r="2120" spans="1:40" ht="49.2">
      <c r="A2120" s="719">
        <v>66</v>
      </c>
      <c r="B2120" s="720">
        <v>5849</v>
      </c>
      <c r="C2120" s="720" t="s">
        <v>1</v>
      </c>
      <c r="D2120" s="721" t="s">
        <v>2909</v>
      </c>
      <c r="E2120" s="722">
        <v>45173</v>
      </c>
      <c r="F2120" s="720" t="s">
        <v>38</v>
      </c>
      <c r="G2120" s="720">
        <v>1656</v>
      </c>
      <c r="H2120" s="388"/>
      <c r="I2120" s="389"/>
      <c r="J2120" s="398"/>
      <c r="K2120" s="728">
        <v>20610614702</v>
      </c>
      <c r="L2120" s="721" t="s">
        <v>4003</v>
      </c>
      <c r="M2120" s="216"/>
      <c r="N2120" s="721" t="s">
        <v>4498</v>
      </c>
      <c r="O2120" s="720" t="s">
        <v>68</v>
      </c>
      <c r="P2120" s="720">
        <v>4</v>
      </c>
      <c r="Q2120" s="720">
        <v>65</v>
      </c>
      <c r="R2120" s="731">
        <f t="shared" si="798"/>
        <v>260</v>
      </c>
      <c r="S2120" s="720" t="s">
        <v>1915</v>
      </c>
      <c r="T2120" s="720"/>
      <c r="U2120" s="732">
        <f t="shared" si="793"/>
        <v>260</v>
      </c>
      <c r="V2120" s="732"/>
      <c r="W2120" s="732"/>
      <c r="X2120" s="732"/>
      <c r="Y2120" s="670"/>
      <c r="Z2120" s="657"/>
      <c r="AA2120" s="657"/>
      <c r="AB2120" s="720"/>
      <c r="AC2120" s="385"/>
      <c r="AD2120" s="657"/>
      <c r="AE2120" s="657"/>
      <c r="AF2120" s="657"/>
      <c r="AG2120" s="657"/>
      <c r="AH2120" s="732"/>
      <c r="AI2120" s="731">
        <f t="shared" si="797"/>
        <v>260</v>
      </c>
      <c r="AJ2120" s="731"/>
      <c r="AK2120" s="720">
        <v>1710</v>
      </c>
      <c r="AL2120" s="731">
        <f t="shared" si="792"/>
        <v>260</v>
      </c>
      <c r="AM2120" s="738">
        <v>18</v>
      </c>
      <c r="AN2120" s="739">
        <v>45200</v>
      </c>
    </row>
    <row r="2121" spans="1:40" ht="24.6">
      <c r="A2121" s="719">
        <v>67</v>
      </c>
      <c r="B2121" s="720">
        <v>5849</v>
      </c>
      <c r="C2121" s="720" t="s">
        <v>1</v>
      </c>
      <c r="D2121" s="721" t="s">
        <v>2909</v>
      </c>
      <c r="E2121" s="722">
        <v>45173</v>
      </c>
      <c r="F2121" s="720" t="s">
        <v>38</v>
      </c>
      <c r="G2121" s="720">
        <v>1656</v>
      </c>
      <c r="H2121" s="388"/>
      <c r="I2121" s="389"/>
      <c r="J2121" s="398"/>
      <c r="K2121" s="728">
        <v>20610614702</v>
      </c>
      <c r="L2121" s="721" t="s">
        <v>4003</v>
      </c>
      <c r="M2121" s="216"/>
      <c r="N2121" s="721" t="s">
        <v>4534</v>
      </c>
      <c r="O2121" s="720" t="s">
        <v>68</v>
      </c>
      <c r="P2121" s="720">
        <v>2</v>
      </c>
      <c r="Q2121" s="720">
        <v>280</v>
      </c>
      <c r="R2121" s="731">
        <f t="shared" si="798"/>
        <v>560</v>
      </c>
      <c r="S2121" s="720" t="s">
        <v>1915</v>
      </c>
      <c r="T2121" s="720"/>
      <c r="U2121" s="732">
        <f t="shared" si="793"/>
        <v>560</v>
      </c>
      <c r="V2121" s="732"/>
      <c r="W2121" s="732"/>
      <c r="X2121" s="732"/>
      <c r="Y2121" s="670"/>
      <c r="Z2121" s="657"/>
      <c r="AA2121" s="657"/>
      <c r="AB2121" s="720"/>
      <c r="AC2121" s="385"/>
      <c r="AD2121" s="657"/>
      <c r="AE2121" s="657"/>
      <c r="AF2121" s="657"/>
      <c r="AG2121" s="657"/>
      <c r="AH2121" s="732"/>
      <c r="AI2121" s="731">
        <f t="shared" si="797"/>
        <v>560</v>
      </c>
      <c r="AJ2121" s="731"/>
      <c r="AK2121" s="720">
        <v>1710</v>
      </c>
      <c r="AL2121" s="731">
        <f t="shared" si="792"/>
        <v>560</v>
      </c>
      <c r="AM2121" s="738">
        <v>18</v>
      </c>
      <c r="AN2121" s="739">
        <v>45200</v>
      </c>
    </row>
    <row r="2122" spans="1:40" ht="24.6">
      <c r="A2122" s="719">
        <v>68</v>
      </c>
      <c r="B2122" s="720">
        <v>5849</v>
      </c>
      <c r="C2122" s="720" t="s">
        <v>1</v>
      </c>
      <c r="D2122" s="721" t="s">
        <v>2909</v>
      </c>
      <c r="E2122" s="722">
        <v>45173</v>
      </c>
      <c r="F2122" s="720" t="s">
        <v>38</v>
      </c>
      <c r="G2122" s="720">
        <v>1656</v>
      </c>
      <c r="H2122" s="388"/>
      <c r="I2122" s="389"/>
      <c r="J2122" s="398"/>
      <c r="K2122" s="728">
        <v>20610614702</v>
      </c>
      <c r="L2122" s="721" t="s">
        <v>4003</v>
      </c>
      <c r="M2122" s="216"/>
      <c r="N2122" s="721" t="s">
        <v>4535</v>
      </c>
      <c r="O2122" s="720" t="s">
        <v>68</v>
      </c>
      <c r="P2122" s="720">
        <v>2</v>
      </c>
      <c r="Q2122" s="720">
        <v>285</v>
      </c>
      <c r="R2122" s="731">
        <f t="shared" si="798"/>
        <v>570</v>
      </c>
      <c r="S2122" s="720" t="s">
        <v>1915</v>
      </c>
      <c r="T2122" s="720"/>
      <c r="U2122" s="732">
        <f t="shared" si="793"/>
        <v>570</v>
      </c>
      <c r="V2122" s="732"/>
      <c r="W2122" s="732"/>
      <c r="X2122" s="732"/>
      <c r="Y2122" s="670"/>
      <c r="Z2122" s="657"/>
      <c r="AA2122" s="657"/>
      <c r="AB2122" s="720"/>
      <c r="AC2122" s="385"/>
      <c r="AD2122" s="657"/>
      <c r="AE2122" s="657"/>
      <c r="AF2122" s="657"/>
      <c r="AG2122" s="657"/>
      <c r="AH2122" s="732"/>
      <c r="AI2122" s="731">
        <f t="shared" si="797"/>
        <v>570</v>
      </c>
      <c r="AJ2122" s="731"/>
      <c r="AK2122" s="720">
        <v>1710</v>
      </c>
      <c r="AL2122" s="731">
        <f t="shared" ref="AL2122:AL2142" si="801">AI2122</f>
        <v>570</v>
      </c>
      <c r="AM2122" s="738">
        <v>18</v>
      </c>
      <c r="AN2122" s="739">
        <v>45200</v>
      </c>
    </row>
    <row r="2123" spans="1:40" ht="24.6">
      <c r="A2123" s="719">
        <v>69</v>
      </c>
      <c r="B2123" s="720">
        <v>5849</v>
      </c>
      <c r="C2123" s="720" t="s">
        <v>1</v>
      </c>
      <c r="D2123" s="721" t="s">
        <v>2909</v>
      </c>
      <c r="E2123" s="722">
        <v>45173</v>
      </c>
      <c r="F2123" s="720" t="s">
        <v>38</v>
      </c>
      <c r="G2123" s="720">
        <v>1656</v>
      </c>
      <c r="H2123" s="388"/>
      <c r="I2123" s="389"/>
      <c r="J2123" s="398"/>
      <c r="K2123" s="728">
        <v>20610614702</v>
      </c>
      <c r="L2123" s="721" t="s">
        <v>4003</v>
      </c>
      <c r="M2123" s="216"/>
      <c r="N2123" s="721" t="s">
        <v>4536</v>
      </c>
      <c r="O2123" s="720" t="s">
        <v>68</v>
      </c>
      <c r="P2123" s="720">
        <v>2</v>
      </c>
      <c r="Q2123" s="720">
        <v>300</v>
      </c>
      <c r="R2123" s="731">
        <f t="shared" si="798"/>
        <v>600</v>
      </c>
      <c r="S2123" s="720" t="s">
        <v>1915</v>
      </c>
      <c r="T2123" s="720"/>
      <c r="U2123" s="732">
        <f t="shared" si="793"/>
        <v>600</v>
      </c>
      <c r="V2123" s="732"/>
      <c r="W2123" s="732"/>
      <c r="X2123" s="732"/>
      <c r="Y2123" s="670"/>
      <c r="Z2123" s="657"/>
      <c r="AA2123" s="657"/>
      <c r="AB2123" s="720"/>
      <c r="AC2123" s="385"/>
      <c r="AD2123" s="657"/>
      <c r="AE2123" s="657"/>
      <c r="AF2123" s="657"/>
      <c r="AG2123" s="657"/>
      <c r="AH2123" s="732"/>
      <c r="AI2123" s="731">
        <f t="shared" si="797"/>
        <v>600</v>
      </c>
      <c r="AJ2123" s="731"/>
      <c r="AK2123" s="720">
        <v>1710</v>
      </c>
      <c r="AL2123" s="731">
        <f t="shared" si="801"/>
        <v>600</v>
      </c>
      <c r="AM2123" s="738">
        <v>18</v>
      </c>
      <c r="AN2123" s="739">
        <v>45200</v>
      </c>
    </row>
    <row r="2124" spans="1:40" ht="24.6">
      <c r="A2124" s="719">
        <v>70</v>
      </c>
      <c r="B2124" s="720">
        <v>5849</v>
      </c>
      <c r="C2124" s="720" t="s">
        <v>1</v>
      </c>
      <c r="D2124" s="721" t="s">
        <v>2909</v>
      </c>
      <c r="E2124" s="722">
        <v>45173</v>
      </c>
      <c r="F2124" s="720" t="s">
        <v>38</v>
      </c>
      <c r="G2124" s="720">
        <v>1656</v>
      </c>
      <c r="H2124" s="388"/>
      <c r="I2124" s="389"/>
      <c r="J2124" s="398"/>
      <c r="K2124" s="728">
        <v>20610614702</v>
      </c>
      <c r="L2124" s="721" t="s">
        <v>4003</v>
      </c>
      <c r="M2124" s="216"/>
      <c r="N2124" s="721" t="s">
        <v>4537</v>
      </c>
      <c r="O2124" s="720" t="s">
        <v>68</v>
      </c>
      <c r="P2124" s="720">
        <v>2</v>
      </c>
      <c r="Q2124" s="720">
        <v>340</v>
      </c>
      <c r="R2124" s="731">
        <f t="shared" si="798"/>
        <v>680</v>
      </c>
      <c r="S2124" s="720" t="s">
        <v>1915</v>
      </c>
      <c r="T2124" s="720"/>
      <c r="U2124" s="732">
        <f t="shared" si="793"/>
        <v>680</v>
      </c>
      <c r="V2124" s="732"/>
      <c r="W2124" s="732"/>
      <c r="X2124" s="732"/>
      <c r="Y2124" s="670"/>
      <c r="Z2124" s="657"/>
      <c r="AA2124" s="657"/>
      <c r="AB2124" s="720"/>
      <c r="AC2124" s="385"/>
      <c r="AD2124" s="657"/>
      <c r="AE2124" s="657"/>
      <c r="AF2124" s="657"/>
      <c r="AG2124" s="657"/>
      <c r="AH2124" s="732"/>
      <c r="AI2124" s="731">
        <f t="shared" si="797"/>
        <v>680</v>
      </c>
      <c r="AJ2124" s="731"/>
      <c r="AK2124" s="720">
        <v>1710</v>
      </c>
      <c r="AL2124" s="731">
        <f t="shared" si="801"/>
        <v>680</v>
      </c>
      <c r="AM2124" s="738">
        <v>18</v>
      </c>
      <c r="AN2124" s="739">
        <v>45200</v>
      </c>
    </row>
    <row r="2125" spans="1:40" ht="24.6">
      <c r="A2125" s="719">
        <v>71</v>
      </c>
      <c r="B2125" s="720">
        <v>6348</v>
      </c>
      <c r="C2125" s="720" t="s">
        <v>1</v>
      </c>
      <c r="D2125" s="721" t="s">
        <v>2909</v>
      </c>
      <c r="E2125" s="722">
        <v>45194</v>
      </c>
      <c r="F2125" s="720" t="s">
        <v>38</v>
      </c>
      <c r="G2125" s="720">
        <v>1797</v>
      </c>
      <c r="H2125" s="388"/>
      <c r="I2125" s="389"/>
      <c r="J2125" s="398"/>
      <c r="K2125" s="728">
        <v>20251084778</v>
      </c>
      <c r="L2125" s="721" t="s">
        <v>4564</v>
      </c>
      <c r="M2125" s="216"/>
      <c r="N2125" s="721" t="s">
        <v>4565</v>
      </c>
      <c r="O2125" s="720" t="s">
        <v>68</v>
      </c>
      <c r="P2125" s="720">
        <v>120</v>
      </c>
      <c r="Q2125" s="720">
        <v>1.0365</v>
      </c>
      <c r="R2125" s="731">
        <f t="shared" si="798"/>
        <v>124.38</v>
      </c>
      <c r="S2125" s="720" t="s">
        <v>1915</v>
      </c>
      <c r="T2125" s="720"/>
      <c r="U2125" s="732">
        <f t="shared" ref="U2125:V2144" si="802">IF($S2125=U$15,$R2125,"  ")</f>
        <v>124.38</v>
      </c>
      <c r="V2125" s="732"/>
      <c r="W2125" s="732"/>
      <c r="X2125" s="732"/>
      <c r="Y2125" s="670"/>
      <c r="Z2125" s="657"/>
      <c r="AA2125" s="657"/>
      <c r="AB2125" s="720"/>
      <c r="AC2125" s="385"/>
      <c r="AD2125" s="657"/>
      <c r="AE2125" s="657"/>
      <c r="AF2125" s="657"/>
      <c r="AG2125" s="657"/>
      <c r="AH2125" s="732"/>
      <c r="AI2125" s="731">
        <f t="shared" si="797"/>
        <v>124.38</v>
      </c>
      <c r="AJ2125" s="731"/>
      <c r="AK2125" s="720">
        <v>1976</v>
      </c>
      <c r="AL2125" s="731">
        <f t="shared" si="801"/>
        <v>124.38</v>
      </c>
      <c r="AM2125" s="738">
        <v>18</v>
      </c>
      <c r="AN2125" s="739">
        <v>45200</v>
      </c>
    </row>
    <row r="2126" spans="1:40" ht="49.2">
      <c r="A2126" s="719">
        <v>72</v>
      </c>
      <c r="B2126" s="720">
        <v>6348</v>
      </c>
      <c r="C2126" s="720" t="s">
        <v>1</v>
      </c>
      <c r="D2126" s="721" t="s">
        <v>2909</v>
      </c>
      <c r="E2126" s="722">
        <v>45194</v>
      </c>
      <c r="F2126" s="720" t="s">
        <v>38</v>
      </c>
      <c r="G2126" s="720">
        <v>1797</v>
      </c>
      <c r="H2126" s="388"/>
      <c r="I2126" s="389"/>
      <c r="J2126" s="398"/>
      <c r="K2126" s="728">
        <v>20251084778</v>
      </c>
      <c r="L2126" s="721" t="s">
        <v>4564</v>
      </c>
      <c r="M2126" s="216"/>
      <c r="N2126" s="721" t="s">
        <v>4566</v>
      </c>
      <c r="O2126" s="720" t="s">
        <v>68</v>
      </c>
      <c r="P2126" s="720">
        <v>31</v>
      </c>
      <c r="Q2126" s="720">
        <v>38.023226000000001</v>
      </c>
      <c r="R2126" s="731">
        <f t="shared" si="798"/>
        <v>1178.720006</v>
      </c>
      <c r="S2126" s="720" t="s">
        <v>1915</v>
      </c>
      <c r="T2126" s="720"/>
      <c r="U2126" s="732">
        <f t="shared" si="802"/>
        <v>1178.720006</v>
      </c>
      <c r="V2126" s="732"/>
      <c r="W2126" s="732"/>
      <c r="X2126" s="732"/>
      <c r="Y2126" s="670"/>
      <c r="Z2126" s="657"/>
      <c r="AA2126" s="657"/>
      <c r="AB2126" s="720"/>
      <c r="AC2126" s="385"/>
      <c r="AD2126" s="657"/>
      <c r="AE2126" s="657"/>
      <c r="AF2126" s="657"/>
      <c r="AG2126" s="657"/>
      <c r="AH2126" s="732"/>
      <c r="AI2126" s="731">
        <f t="shared" si="797"/>
        <v>1178.720006</v>
      </c>
      <c r="AJ2126" s="731"/>
      <c r="AK2126" s="720">
        <v>1976</v>
      </c>
      <c r="AL2126" s="731">
        <f t="shared" si="801"/>
        <v>1178.720006</v>
      </c>
      <c r="AM2126" s="738">
        <v>18</v>
      </c>
      <c r="AN2126" s="739">
        <v>45200</v>
      </c>
    </row>
    <row r="2127" spans="1:40" ht="49.2">
      <c r="A2127" s="719">
        <v>73</v>
      </c>
      <c r="B2127" s="720">
        <v>6348</v>
      </c>
      <c r="C2127" s="720" t="s">
        <v>1</v>
      </c>
      <c r="D2127" s="721" t="s">
        <v>2909</v>
      </c>
      <c r="E2127" s="722">
        <v>45194</v>
      </c>
      <c r="F2127" s="720" t="s">
        <v>38</v>
      </c>
      <c r="G2127" s="720">
        <v>1797</v>
      </c>
      <c r="H2127" s="388"/>
      <c r="I2127" s="389"/>
      <c r="J2127" s="398"/>
      <c r="K2127" s="728">
        <v>20251084778</v>
      </c>
      <c r="L2127" s="721" t="s">
        <v>4564</v>
      </c>
      <c r="M2127" s="216"/>
      <c r="N2127" s="721" t="s">
        <v>4567</v>
      </c>
      <c r="O2127" s="720" t="s">
        <v>68</v>
      </c>
      <c r="P2127" s="720">
        <v>31</v>
      </c>
      <c r="Q2127" s="720">
        <v>41.47</v>
      </c>
      <c r="R2127" s="731">
        <f t="shared" si="798"/>
        <v>1285.57</v>
      </c>
      <c r="S2127" s="720" t="s">
        <v>1915</v>
      </c>
      <c r="T2127" s="720"/>
      <c r="U2127" s="732">
        <f t="shared" si="802"/>
        <v>1285.57</v>
      </c>
      <c r="V2127" s="732"/>
      <c r="W2127" s="732"/>
      <c r="X2127" s="732"/>
      <c r="Y2127" s="670"/>
      <c r="Z2127" s="657"/>
      <c r="AA2127" s="657"/>
      <c r="AB2127" s="720"/>
      <c r="AC2127" s="385"/>
      <c r="AD2127" s="657"/>
      <c r="AE2127" s="657"/>
      <c r="AF2127" s="657"/>
      <c r="AG2127" s="657"/>
      <c r="AH2127" s="732"/>
      <c r="AI2127" s="731">
        <f t="shared" si="797"/>
        <v>1285.57</v>
      </c>
      <c r="AJ2127" s="731"/>
      <c r="AK2127" s="720">
        <v>1976</v>
      </c>
      <c r="AL2127" s="731">
        <f t="shared" si="801"/>
        <v>1285.57</v>
      </c>
      <c r="AM2127" s="738">
        <v>18</v>
      </c>
      <c r="AN2127" s="739">
        <v>45200</v>
      </c>
    </row>
    <row r="2128" spans="1:40" ht="49.2">
      <c r="A2128" s="719">
        <v>74</v>
      </c>
      <c r="B2128" s="720">
        <v>6348</v>
      </c>
      <c r="C2128" s="720" t="s">
        <v>1</v>
      </c>
      <c r="D2128" s="721" t="s">
        <v>2909</v>
      </c>
      <c r="E2128" s="722">
        <v>45194</v>
      </c>
      <c r="F2128" s="720" t="s">
        <v>38</v>
      </c>
      <c r="G2128" s="720">
        <v>1797</v>
      </c>
      <c r="H2128" s="388"/>
      <c r="I2128" s="389"/>
      <c r="J2128" s="398"/>
      <c r="K2128" s="728">
        <v>20251084778</v>
      </c>
      <c r="L2128" s="721" t="s">
        <v>4564</v>
      </c>
      <c r="M2128" s="216"/>
      <c r="N2128" s="721" t="s">
        <v>4568</v>
      </c>
      <c r="O2128" s="720" t="s">
        <v>83</v>
      </c>
      <c r="P2128" s="720">
        <v>7</v>
      </c>
      <c r="Q2128" s="720">
        <v>16.157143000000001</v>
      </c>
      <c r="R2128" s="731">
        <f t="shared" si="798"/>
        <v>113.10000100000001</v>
      </c>
      <c r="S2128" s="720" t="s">
        <v>1915</v>
      </c>
      <c r="T2128" s="720"/>
      <c r="U2128" s="732">
        <f t="shared" si="802"/>
        <v>113.10000100000001</v>
      </c>
      <c r="V2128" s="732"/>
      <c r="W2128" s="732"/>
      <c r="X2128" s="732"/>
      <c r="Y2128" s="670"/>
      <c r="Z2128" s="657"/>
      <c r="AA2128" s="657"/>
      <c r="AB2128" s="720"/>
      <c r="AC2128" s="385"/>
      <c r="AD2128" s="657"/>
      <c r="AE2128" s="657"/>
      <c r="AF2128" s="657"/>
      <c r="AG2128" s="657"/>
      <c r="AH2128" s="732"/>
      <c r="AI2128" s="731">
        <f t="shared" si="797"/>
        <v>113.10000100000001</v>
      </c>
      <c r="AJ2128" s="731"/>
      <c r="AK2128" s="720">
        <v>1976</v>
      </c>
      <c r="AL2128" s="731">
        <f t="shared" si="801"/>
        <v>113.10000100000001</v>
      </c>
      <c r="AM2128" s="738">
        <v>18</v>
      </c>
      <c r="AN2128" s="739">
        <v>45200</v>
      </c>
    </row>
    <row r="2129" spans="1:40" ht="24.6">
      <c r="A2129" s="719">
        <v>75</v>
      </c>
      <c r="B2129" s="720">
        <v>6348</v>
      </c>
      <c r="C2129" s="720" t="s">
        <v>1</v>
      </c>
      <c r="D2129" s="721" t="s">
        <v>2909</v>
      </c>
      <c r="E2129" s="722">
        <v>45194</v>
      </c>
      <c r="F2129" s="720" t="s">
        <v>38</v>
      </c>
      <c r="G2129" s="720">
        <v>1797</v>
      </c>
      <c r="H2129" s="388"/>
      <c r="I2129" s="389"/>
      <c r="J2129" s="398"/>
      <c r="K2129" s="728">
        <v>20251084778</v>
      </c>
      <c r="L2129" s="721" t="s">
        <v>4564</v>
      </c>
      <c r="M2129" s="216"/>
      <c r="N2129" s="721" t="s">
        <v>4569</v>
      </c>
      <c r="O2129" s="720" t="s">
        <v>68</v>
      </c>
      <c r="P2129" s="720">
        <v>4</v>
      </c>
      <c r="Q2129" s="720">
        <v>69.605000000000004</v>
      </c>
      <c r="R2129" s="731">
        <f t="shared" si="798"/>
        <v>278.42</v>
      </c>
      <c r="S2129" s="720" t="s">
        <v>1915</v>
      </c>
      <c r="T2129" s="720"/>
      <c r="U2129" s="732">
        <f t="shared" si="802"/>
        <v>278.42</v>
      </c>
      <c r="V2129" s="732"/>
      <c r="W2129" s="732"/>
      <c r="X2129" s="732"/>
      <c r="Y2129" s="670"/>
      <c r="Z2129" s="657"/>
      <c r="AA2129" s="657"/>
      <c r="AB2129" s="720"/>
      <c r="AC2129" s="385"/>
      <c r="AD2129" s="657"/>
      <c r="AE2129" s="657"/>
      <c r="AF2129" s="657"/>
      <c r="AG2129" s="657"/>
      <c r="AH2129" s="732"/>
      <c r="AI2129" s="731">
        <f t="shared" si="797"/>
        <v>278.42</v>
      </c>
      <c r="AJ2129" s="731"/>
      <c r="AK2129" s="720">
        <v>1976</v>
      </c>
      <c r="AL2129" s="731">
        <f t="shared" si="801"/>
        <v>278.42</v>
      </c>
      <c r="AM2129" s="738">
        <v>18</v>
      </c>
      <c r="AN2129" s="739">
        <v>45200</v>
      </c>
    </row>
    <row r="2130" spans="1:40" ht="49.2">
      <c r="A2130" s="719">
        <v>76</v>
      </c>
      <c r="B2130" s="720">
        <v>6348</v>
      </c>
      <c r="C2130" s="720" t="s">
        <v>1</v>
      </c>
      <c r="D2130" s="721" t="s">
        <v>2909</v>
      </c>
      <c r="E2130" s="722">
        <v>45194</v>
      </c>
      <c r="F2130" s="720" t="s">
        <v>38</v>
      </c>
      <c r="G2130" s="720">
        <v>1797</v>
      </c>
      <c r="H2130" s="388"/>
      <c r="I2130" s="389"/>
      <c r="J2130" s="398"/>
      <c r="K2130" s="728">
        <v>20251084778</v>
      </c>
      <c r="L2130" s="721" t="s">
        <v>4564</v>
      </c>
      <c r="M2130" s="216"/>
      <c r="N2130" s="721" t="s">
        <v>4570</v>
      </c>
      <c r="O2130" s="720" t="s">
        <v>68</v>
      </c>
      <c r="P2130" s="720">
        <v>4</v>
      </c>
      <c r="Q2130" s="720">
        <v>201.49</v>
      </c>
      <c r="R2130" s="731">
        <f t="shared" si="798"/>
        <v>805.96</v>
      </c>
      <c r="S2130" s="720" t="s">
        <v>1915</v>
      </c>
      <c r="T2130" s="720"/>
      <c r="U2130" s="732">
        <f t="shared" si="802"/>
        <v>805.96</v>
      </c>
      <c r="V2130" s="732"/>
      <c r="W2130" s="732"/>
      <c r="X2130" s="732"/>
      <c r="Y2130" s="670"/>
      <c r="Z2130" s="657"/>
      <c r="AA2130" s="657"/>
      <c r="AB2130" s="720"/>
      <c r="AC2130" s="385"/>
      <c r="AD2130" s="657"/>
      <c r="AE2130" s="657"/>
      <c r="AF2130" s="657"/>
      <c r="AG2130" s="657"/>
      <c r="AH2130" s="732"/>
      <c r="AI2130" s="731">
        <f t="shared" si="797"/>
        <v>805.96</v>
      </c>
      <c r="AJ2130" s="731"/>
      <c r="AK2130" s="720">
        <v>1976</v>
      </c>
      <c r="AL2130" s="731">
        <f t="shared" si="801"/>
        <v>805.96</v>
      </c>
      <c r="AM2130" s="738">
        <v>18</v>
      </c>
      <c r="AN2130" s="739">
        <v>45200</v>
      </c>
    </row>
    <row r="2131" spans="1:40" ht="24.6">
      <c r="A2131" s="719">
        <v>77</v>
      </c>
      <c r="B2131" s="720">
        <v>6348</v>
      </c>
      <c r="C2131" s="720" t="s">
        <v>1</v>
      </c>
      <c r="D2131" s="721" t="s">
        <v>2909</v>
      </c>
      <c r="E2131" s="722">
        <v>45194</v>
      </c>
      <c r="F2131" s="720" t="s">
        <v>38</v>
      </c>
      <c r="G2131" s="720">
        <v>1797</v>
      </c>
      <c r="H2131" s="388"/>
      <c r="I2131" s="389"/>
      <c r="J2131" s="398"/>
      <c r="K2131" s="728">
        <v>20251084778</v>
      </c>
      <c r="L2131" s="721" t="s">
        <v>4564</v>
      </c>
      <c r="M2131" s="216"/>
      <c r="N2131" s="721" t="s">
        <v>4571</v>
      </c>
      <c r="O2131" s="720" t="s">
        <v>68</v>
      </c>
      <c r="P2131" s="720">
        <v>6</v>
      </c>
      <c r="Q2131" s="720">
        <v>160.69999999999999</v>
      </c>
      <c r="R2131" s="731">
        <f t="shared" si="798"/>
        <v>964.19999999999993</v>
      </c>
      <c r="S2131" s="720" t="s">
        <v>1915</v>
      </c>
      <c r="T2131" s="720"/>
      <c r="U2131" s="732">
        <f t="shared" si="802"/>
        <v>964.19999999999993</v>
      </c>
      <c r="V2131" s="732"/>
      <c r="W2131" s="732"/>
      <c r="X2131" s="732"/>
      <c r="Y2131" s="670"/>
      <c r="Z2131" s="657"/>
      <c r="AA2131" s="657"/>
      <c r="AB2131" s="720"/>
      <c r="AC2131" s="385"/>
      <c r="AD2131" s="657"/>
      <c r="AE2131" s="657"/>
      <c r="AF2131" s="657"/>
      <c r="AG2131" s="657"/>
      <c r="AH2131" s="732"/>
      <c r="AI2131" s="731">
        <f t="shared" si="797"/>
        <v>964.19999999999993</v>
      </c>
      <c r="AJ2131" s="731"/>
      <c r="AK2131" s="720">
        <v>1976</v>
      </c>
      <c r="AL2131" s="731">
        <f t="shared" si="801"/>
        <v>964.19999999999993</v>
      </c>
      <c r="AM2131" s="738">
        <v>18</v>
      </c>
      <c r="AN2131" s="739">
        <v>45200</v>
      </c>
    </row>
    <row r="2132" spans="1:40" ht="49.2">
      <c r="A2132" s="719">
        <v>78</v>
      </c>
      <c r="B2132" s="720">
        <v>6348</v>
      </c>
      <c r="C2132" s="720" t="s">
        <v>1</v>
      </c>
      <c r="D2132" s="721" t="s">
        <v>2909</v>
      </c>
      <c r="E2132" s="722">
        <v>45194</v>
      </c>
      <c r="F2132" s="720" t="s">
        <v>38</v>
      </c>
      <c r="G2132" s="720">
        <v>1797</v>
      </c>
      <c r="H2132" s="388"/>
      <c r="I2132" s="389"/>
      <c r="J2132" s="398"/>
      <c r="K2132" s="728">
        <v>20251084778</v>
      </c>
      <c r="L2132" s="721" t="s">
        <v>4564</v>
      </c>
      <c r="M2132" s="216"/>
      <c r="N2132" s="721" t="s">
        <v>4572</v>
      </c>
      <c r="O2132" s="720" t="s">
        <v>68</v>
      </c>
      <c r="P2132" s="720">
        <v>8</v>
      </c>
      <c r="Q2132" s="720">
        <v>368.17500000000001</v>
      </c>
      <c r="R2132" s="731">
        <f t="shared" si="798"/>
        <v>2945.4</v>
      </c>
      <c r="S2132" s="720" t="s">
        <v>1915</v>
      </c>
      <c r="T2132" s="720"/>
      <c r="U2132" s="732">
        <f t="shared" si="802"/>
        <v>2945.4</v>
      </c>
      <c r="V2132" s="732"/>
      <c r="W2132" s="732"/>
      <c r="X2132" s="732"/>
      <c r="Y2132" s="670"/>
      <c r="Z2132" s="657"/>
      <c r="AA2132" s="657"/>
      <c r="AB2132" s="720"/>
      <c r="AC2132" s="385"/>
      <c r="AD2132" s="657"/>
      <c r="AE2132" s="657"/>
      <c r="AF2132" s="657"/>
      <c r="AG2132" s="657"/>
      <c r="AH2132" s="732"/>
      <c r="AI2132" s="731">
        <f t="shared" si="797"/>
        <v>2945.4</v>
      </c>
      <c r="AJ2132" s="731"/>
      <c r="AK2132" s="720">
        <v>1976</v>
      </c>
      <c r="AL2132" s="731">
        <f t="shared" si="801"/>
        <v>2945.4</v>
      </c>
      <c r="AM2132" s="738">
        <v>18</v>
      </c>
      <c r="AN2132" s="739">
        <v>45200</v>
      </c>
    </row>
    <row r="2133" spans="1:40" ht="24.6">
      <c r="A2133" s="719">
        <v>79</v>
      </c>
      <c r="B2133" s="720">
        <v>6348</v>
      </c>
      <c r="C2133" s="720" t="s">
        <v>1</v>
      </c>
      <c r="D2133" s="721" t="s">
        <v>2909</v>
      </c>
      <c r="E2133" s="722">
        <v>45194</v>
      </c>
      <c r="F2133" s="720" t="s">
        <v>38</v>
      </c>
      <c r="G2133" s="720">
        <v>1797</v>
      </c>
      <c r="H2133" s="388"/>
      <c r="I2133" s="389"/>
      <c r="J2133" s="398"/>
      <c r="K2133" s="728">
        <v>20251084778</v>
      </c>
      <c r="L2133" s="721" t="s">
        <v>4564</v>
      </c>
      <c r="M2133" s="216"/>
      <c r="N2133" s="721" t="s">
        <v>4573</v>
      </c>
      <c r="O2133" s="720" t="s">
        <v>68</v>
      </c>
      <c r="P2133" s="720">
        <v>3</v>
      </c>
      <c r="Q2133" s="720">
        <v>270.78667000000002</v>
      </c>
      <c r="R2133" s="731">
        <f t="shared" si="798"/>
        <v>812.3600100000001</v>
      </c>
      <c r="S2133" s="720" t="s">
        <v>1915</v>
      </c>
      <c r="T2133" s="720"/>
      <c r="U2133" s="732">
        <f t="shared" si="802"/>
        <v>812.3600100000001</v>
      </c>
      <c r="V2133" s="732"/>
      <c r="W2133" s="732"/>
      <c r="X2133" s="732"/>
      <c r="Y2133" s="670"/>
      <c r="Z2133" s="657"/>
      <c r="AA2133" s="657"/>
      <c r="AB2133" s="720"/>
      <c r="AC2133" s="385"/>
      <c r="AD2133" s="657"/>
      <c r="AE2133" s="657"/>
      <c r="AF2133" s="657"/>
      <c r="AG2133" s="657"/>
      <c r="AH2133" s="732"/>
      <c r="AI2133" s="731">
        <f t="shared" si="797"/>
        <v>812.3600100000001</v>
      </c>
      <c r="AJ2133" s="731"/>
      <c r="AK2133" s="720">
        <v>1976</v>
      </c>
      <c r="AL2133" s="731">
        <f t="shared" si="801"/>
        <v>812.3600100000001</v>
      </c>
      <c r="AM2133" s="738">
        <v>18</v>
      </c>
      <c r="AN2133" s="739">
        <v>45200</v>
      </c>
    </row>
    <row r="2134" spans="1:40" ht="24.6">
      <c r="A2134" s="719">
        <v>80</v>
      </c>
      <c r="B2134" s="720">
        <v>6348</v>
      </c>
      <c r="C2134" s="720" t="s">
        <v>1</v>
      </c>
      <c r="D2134" s="721" t="s">
        <v>2909</v>
      </c>
      <c r="E2134" s="722">
        <v>45194</v>
      </c>
      <c r="F2134" s="720" t="s">
        <v>38</v>
      </c>
      <c r="G2134" s="720">
        <v>1797</v>
      </c>
      <c r="H2134" s="388"/>
      <c r="I2134" s="389"/>
      <c r="J2134" s="398"/>
      <c r="K2134" s="728">
        <v>20251084778</v>
      </c>
      <c r="L2134" s="721" t="s">
        <v>4564</v>
      </c>
      <c r="M2134" s="216"/>
      <c r="N2134" s="721" t="s">
        <v>4574</v>
      </c>
      <c r="O2134" s="720" t="s">
        <v>68</v>
      </c>
      <c r="P2134" s="720">
        <v>62</v>
      </c>
      <c r="Q2134" s="720">
        <v>268.93258100000003</v>
      </c>
      <c r="R2134" s="731">
        <f t="shared" si="798"/>
        <v>16673.820022</v>
      </c>
      <c r="S2134" s="720" t="s">
        <v>1915</v>
      </c>
      <c r="T2134" s="720"/>
      <c r="U2134" s="732">
        <f t="shared" si="802"/>
        <v>16673.820022</v>
      </c>
      <c r="V2134" s="732"/>
      <c r="W2134" s="732"/>
      <c r="X2134" s="732"/>
      <c r="Y2134" s="670"/>
      <c r="Z2134" s="657"/>
      <c r="AA2134" s="657"/>
      <c r="AB2134" s="720"/>
      <c r="AC2134" s="385"/>
      <c r="AD2134" s="657"/>
      <c r="AE2134" s="657"/>
      <c r="AF2134" s="657"/>
      <c r="AG2134" s="657"/>
      <c r="AH2134" s="732"/>
      <c r="AI2134" s="731">
        <f t="shared" si="797"/>
        <v>16673.820022</v>
      </c>
      <c r="AJ2134" s="731"/>
      <c r="AK2134" s="720">
        <v>1976</v>
      </c>
      <c r="AL2134" s="731">
        <f t="shared" si="801"/>
        <v>16673.820022</v>
      </c>
      <c r="AM2134" s="738">
        <v>18</v>
      </c>
      <c r="AN2134" s="739">
        <v>45200</v>
      </c>
    </row>
    <row r="2135" spans="1:40" ht="24.6">
      <c r="A2135" s="719">
        <v>81</v>
      </c>
      <c r="B2135" s="720">
        <v>6348</v>
      </c>
      <c r="C2135" s="720" t="s">
        <v>1</v>
      </c>
      <c r="D2135" s="721" t="s">
        <v>2909</v>
      </c>
      <c r="E2135" s="722">
        <v>45194</v>
      </c>
      <c r="F2135" s="720" t="s">
        <v>38</v>
      </c>
      <c r="G2135" s="720">
        <v>1797</v>
      </c>
      <c r="H2135" s="388"/>
      <c r="I2135" s="389"/>
      <c r="J2135" s="398"/>
      <c r="K2135" s="728">
        <v>20251084778</v>
      </c>
      <c r="L2135" s="721" t="s">
        <v>4564</v>
      </c>
      <c r="M2135" s="216"/>
      <c r="N2135" s="721" t="s">
        <v>4575</v>
      </c>
      <c r="O2135" s="720" t="s">
        <v>68</v>
      </c>
      <c r="P2135" s="720">
        <v>73</v>
      </c>
      <c r="Q2135" s="720">
        <v>158.55506800000001</v>
      </c>
      <c r="R2135" s="731">
        <f t="shared" si="798"/>
        <v>11574.519964000001</v>
      </c>
      <c r="S2135" s="720" t="s">
        <v>1915</v>
      </c>
      <c r="T2135" s="720"/>
      <c r="U2135" s="732">
        <f t="shared" si="802"/>
        <v>11574.519964000001</v>
      </c>
      <c r="V2135" s="732"/>
      <c r="W2135" s="732"/>
      <c r="X2135" s="732"/>
      <c r="Y2135" s="670"/>
      <c r="Z2135" s="657"/>
      <c r="AA2135" s="657"/>
      <c r="AB2135" s="720"/>
      <c r="AC2135" s="385"/>
      <c r="AD2135" s="657"/>
      <c r="AE2135" s="657"/>
      <c r="AF2135" s="657"/>
      <c r="AG2135" s="657"/>
      <c r="AH2135" s="732"/>
      <c r="AI2135" s="731">
        <f t="shared" si="797"/>
        <v>11574.519964000001</v>
      </c>
      <c r="AJ2135" s="731"/>
      <c r="AK2135" s="720">
        <v>1976</v>
      </c>
      <c r="AL2135" s="731">
        <f t="shared" si="801"/>
        <v>11574.519964000001</v>
      </c>
      <c r="AM2135" s="738">
        <v>18</v>
      </c>
      <c r="AN2135" s="739">
        <v>45200</v>
      </c>
    </row>
    <row r="2136" spans="1:40" ht="24.6">
      <c r="A2136" s="719">
        <v>82</v>
      </c>
      <c r="B2136" s="720">
        <v>6348</v>
      </c>
      <c r="C2136" s="720" t="s">
        <v>1</v>
      </c>
      <c r="D2136" s="721" t="s">
        <v>2909</v>
      </c>
      <c r="E2136" s="722">
        <v>45194</v>
      </c>
      <c r="F2136" s="720" t="s">
        <v>38</v>
      </c>
      <c r="G2136" s="720">
        <v>1797</v>
      </c>
      <c r="H2136" s="388"/>
      <c r="I2136" s="389"/>
      <c r="J2136" s="398"/>
      <c r="K2136" s="728">
        <v>20251084778</v>
      </c>
      <c r="L2136" s="721" t="s">
        <v>4564</v>
      </c>
      <c r="M2136" s="216"/>
      <c r="N2136" s="721" t="s">
        <v>4576</v>
      </c>
      <c r="O2136" s="720" t="s">
        <v>68</v>
      </c>
      <c r="P2136" s="720">
        <v>22</v>
      </c>
      <c r="Q2136" s="720">
        <v>48.933182000000002</v>
      </c>
      <c r="R2136" s="731">
        <f t="shared" si="798"/>
        <v>1076.530004</v>
      </c>
      <c r="S2136" s="720" t="s">
        <v>1915</v>
      </c>
      <c r="T2136" s="720"/>
      <c r="U2136" s="732">
        <f t="shared" si="802"/>
        <v>1076.530004</v>
      </c>
      <c r="V2136" s="732"/>
      <c r="W2136" s="732"/>
      <c r="X2136" s="732"/>
      <c r="Y2136" s="670"/>
      <c r="Z2136" s="657"/>
      <c r="AA2136" s="657"/>
      <c r="AB2136" s="720"/>
      <c r="AC2136" s="385"/>
      <c r="AD2136" s="657"/>
      <c r="AE2136" s="657"/>
      <c r="AF2136" s="657"/>
      <c r="AG2136" s="657"/>
      <c r="AH2136" s="732"/>
      <c r="AI2136" s="731">
        <f t="shared" si="797"/>
        <v>1076.530004</v>
      </c>
      <c r="AJ2136" s="731"/>
      <c r="AK2136" s="720">
        <v>1976</v>
      </c>
      <c r="AL2136" s="731">
        <f t="shared" si="801"/>
        <v>1076.530004</v>
      </c>
      <c r="AM2136" s="738">
        <v>18</v>
      </c>
      <c r="AN2136" s="739">
        <v>45200</v>
      </c>
    </row>
    <row r="2137" spans="1:40" ht="49.2">
      <c r="A2137" s="719">
        <v>83</v>
      </c>
      <c r="B2137" s="720">
        <v>6348</v>
      </c>
      <c r="C2137" s="720" t="s">
        <v>1</v>
      </c>
      <c r="D2137" s="721" t="s">
        <v>2909</v>
      </c>
      <c r="E2137" s="722">
        <v>45194</v>
      </c>
      <c r="F2137" s="720" t="s">
        <v>38</v>
      </c>
      <c r="G2137" s="720">
        <v>1797</v>
      </c>
      <c r="H2137" s="388"/>
      <c r="I2137" s="389"/>
      <c r="J2137" s="398"/>
      <c r="K2137" s="728">
        <v>20251084778</v>
      </c>
      <c r="L2137" s="721" t="s">
        <v>4564</v>
      </c>
      <c r="M2137" s="216"/>
      <c r="N2137" s="721" t="s">
        <v>4577</v>
      </c>
      <c r="O2137" s="720" t="s">
        <v>68</v>
      </c>
      <c r="P2137" s="720">
        <v>57</v>
      </c>
      <c r="Q2137" s="720">
        <v>70.605087999999995</v>
      </c>
      <c r="R2137" s="731">
        <f t="shared" si="798"/>
        <v>4024.4900159999997</v>
      </c>
      <c r="S2137" s="720" t="s">
        <v>177</v>
      </c>
      <c r="T2137" s="720"/>
      <c r="U2137" s="732" t="str">
        <f t="shared" si="802"/>
        <v xml:space="preserve">  </v>
      </c>
      <c r="V2137" s="732"/>
      <c r="W2137" s="732"/>
      <c r="X2137" s="732"/>
      <c r="Y2137" s="670"/>
      <c r="Z2137" s="657"/>
      <c r="AA2137" s="732">
        <f t="shared" ref="AA2137" si="803">IF($S2137=AA$15,$R2137,"  ")</f>
        <v>4024.4900159999997</v>
      </c>
      <c r="AB2137" s="720"/>
      <c r="AC2137" s="385"/>
      <c r="AD2137" s="657"/>
      <c r="AE2137" s="657"/>
      <c r="AF2137" s="657"/>
      <c r="AG2137" s="657"/>
      <c r="AH2137" s="732"/>
      <c r="AI2137" s="731">
        <f t="shared" si="797"/>
        <v>4024.4900159999997</v>
      </c>
      <c r="AJ2137" s="731"/>
      <c r="AK2137" s="720">
        <v>1976</v>
      </c>
      <c r="AL2137" s="731">
        <f t="shared" si="801"/>
        <v>4024.4900159999997</v>
      </c>
      <c r="AM2137" s="738">
        <v>18</v>
      </c>
      <c r="AN2137" s="739">
        <v>45200</v>
      </c>
    </row>
    <row r="2138" spans="1:40" ht="24.6">
      <c r="A2138" s="719">
        <v>84</v>
      </c>
      <c r="B2138" s="720">
        <v>6348</v>
      </c>
      <c r="C2138" s="720" t="s">
        <v>1</v>
      </c>
      <c r="D2138" s="721" t="s">
        <v>2909</v>
      </c>
      <c r="E2138" s="722">
        <v>45194</v>
      </c>
      <c r="F2138" s="720" t="s">
        <v>38</v>
      </c>
      <c r="G2138" s="720">
        <v>1797</v>
      </c>
      <c r="H2138" s="388"/>
      <c r="I2138" s="389"/>
      <c r="J2138" s="398"/>
      <c r="K2138" s="728">
        <v>20251084778</v>
      </c>
      <c r="L2138" s="721" t="s">
        <v>4564</v>
      </c>
      <c r="M2138" s="216"/>
      <c r="N2138" s="721" t="s">
        <v>4578</v>
      </c>
      <c r="O2138" s="720" t="s">
        <v>68</v>
      </c>
      <c r="P2138" s="720">
        <v>26</v>
      </c>
      <c r="Q2138" s="720">
        <v>480.157308</v>
      </c>
      <c r="R2138" s="731">
        <f t="shared" si="798"/>
        <v>12484.090007999999</v>
      </c>
      <c r="S2138" s="720" t="s">
        <v>186</v>
      </c>
      <c r="T2138" s="720"/>
      <c r="U2138" s="732" t="str">
        <f t="shared" si="802"/>
        <v xml:space="preserve">  </v>
      </c>
      <c r="V2138" s="732"/>
      <c r="W2138" s="732"/>
      <c r="X2138" s="732"/>
      <c r="Y2138" s="670"/>
      <c r="Z2138" s="657"/>
      <c r="AA2138" s="657"/>
      <c r="AB2138" s="720"/>
      <c r="AC2138" s="385"/>
      <c r="AD2138" s="657"/>
      <c r="AE2138" s="732">
        <f t="shared" ref="AE2138" si="804">IF($S2138=AE$15,$R2138,"  ")</f>
        <v>12484.090007999999</v>
      </c>
      <c r="AF2138" s="657"/>
      <c r="AG2138" s="657"/>
      <c r="AH2138" s="732"/>
      <c r="AI2138" s="731">
        <f t="shared" si="797"/>
        <v>12484.090007999999</v>
      </c>
      <c r="AJ2138" s="731"/>
      <c r="AK2138" s="720">
        <v>1976</v>
      </c>
      <c r="AL2138" s="731">
        <f t="shared" si="801"/>
        <v>12484.090007999999</v>
      </c>
      <c r="AM2138" s="738">
        <v>18</v>
      </c>
      <c r="AN2138" s="739">
        <v>45200</v>
      </c>
    </row>
    <row r="2139" spans="1:40" ht="49.2">
      <c r="A2139" s="719">
        <v>85</v>
      </c>
      <c r="B2139" s="720">
        <v>6348</v>
      </c>
      <c r="C2139" s="720" t="s">
        <v>1</v>
      </c>
      <c r="D2139" s="721" t="s">
        <v>2909</v>
      </c>
      <c r="E2139" s="722">
        <v>45194</v>
      </c>
      <c r="F2139" s="720" t="s">
        <v>38</v>
      </c>
      <c r="G2139" s="720">
        <v>1797</v>
      </c>
      <c r="H2139" s="388"/>
      <c r="I2139" s="389"/>
      <c r="J2139" s="398"/>
      <c r="K2139" s="728">
        <v>20251084778</v>
      </c>
      <c r="L2139" s="721" t="s">
        <v>4564</v>
      </c>
      <c r="M2139" s="216"/>
      <c r="N2139" s="721" t="s">
        <v>4579</v>
      </c>
      <c r="O2139" s="720" t="s">
        <v>68</v>
      </c>
      <c r="P2139" s="720">
        <v>73</v>
      </c>
      <c r="Q2139" s="720">
        <v>35.538356</v>
      </c>
      <c r="R2139" s="731">
        <f t="shared" si="798"/>
        <v>2594.2999880000002</v>
      </c>
      <c r="S2139" s="720" t="s">
        <v>1915</v>
      </c>
      <c r="T2139" s="720"/>
      <c r="U2139" s="732">
        <f t="shared" si="802"/>
        <v>2594.2999880000002</v>
      </c>
      <c r="V2139" s="732"/>
      <c r="W2139" s="732"/>
      <c r="X2139" s="732"/>
      <c r="Y2139" s="670"/>
      <c r="Z2139" s="657"/>
      <c r="AA2139" s="657"/>
      <c r="AB2139" s="720"/>
      <c r="AC2139" s="385"/>
      <c r="AD2139" s="657"/>
      <c r="AE2139" s="657"/>
      <c r="AF2139" s="657"/>
      <c r="AG2139" s="657"/>
      <c r="AH2139" s="732"/>
      <c r="AI2139" s="731">
        <f t="shared" si="797"/>
        <v>2594.2999880000002</v>
      </c>
      <c r="AJ2139" s="731"/>
      <c r="AK2139" s="720">
        <v>1976</v>
      </c>
      <c r="AL2139" s="731">
        <f t="shared" si="801"/>
        <v>2594.2999880000002</v>
      </c>
      <c r="AM2139" s="738">
        <v>18</v>
      </c>
      <c r="AN2139" s="739">
        <v>45200</v>
      </c>
    </row>
    <row r="2140" spans="1:40" ht="24.6">
      <c r="A2140" s="719">
        <v>86</v>
      </c>
      <c r="B2140" s="720">
        <v>6348</v>
      </c>
      <c r="C2140" s="720" t="s">
        <v>1</v>
      </c>
      <c r="D2140" s="721" t="s">
        <v>2909</v>
      </c>
      <c r="E2140" s="722">
        <v>45194</v>
      </c>
      <c r="F2140" s="720" t="s">
        <v>38</v>
      </c>
      <c r="G2140" s="720">
        <v>1797</v>
      </c>
      <c r="H2140" s="388"/>
      <c r="I2140" s="389"/>
      <c r="J2140" s="398"/>
      <c r="K2140" s="728">
        <v>20251084778</v>
      </c>
      <c r="L2140" s="721" t="s">
        <v>4564</v>
      </c>
      <c r="M2140" s="216"/>
      <c r="N2140" s="721" t="s">
        <v>4580</v>
      </c>
      <c r="O2140" s="720" t="s">
        <v>68</v>
      </c>
      <c r="P2140" s="720">
        <v>10</v>
      </c>
      <c r="Q2140" s="720">
        <v>23.462</v>
      </c>
      <c r="R2140" s="731">
        <f t="shared" si="798"/>
        <v>234.62</v>
      </c>
      <c r="S2140" s="720" t="s">
        <v>1915</v>
      </c>
      <c r="T2140" s="720"/>
      <c r="U2140" s="732">
        <f t="shared" si="802"/>
        <v>234.62</v>
      </c>
      <c r="V2140" s="732"/>
      <c r="W2140" s="732"/>
      <c r="X2140" s="732"/>
      <c r="Y2140" s="670"/>
      <c r="Z2140" s="657"/>
      <c r="AA2140" s="657"/>
      <c r="AB2140" s="720"/>
      <c r="AC2140" s="385"/>
      <c r="AD2140" s="657"/>
      <c r="AE2140" s="657"/>
      <c r="AF2140" s="657"/>
      <c r="AG2140" s="657"/>
      <c r="AH2140" s="732"/>
      <c r="AI2140" s="731">
        <f t="shared" si="797"/>
        <v>234.62</v>
      </c>
      <c r="AJ2140" s="731"/>
      <c r="AK2140" s="720">
        <v>1976</v>
      </c>
      <c r="AL2140" s="731">
        <f t="shared" si="801"/>
        <v>234.62</v>
      </c>
      <c r="AM2140" s="738">
        <v>18</v>
      </c>
      <c r="AN2140" s="739">
        <v>45200</v>
      </c>
    </row>
    <row r="2141" spans="1:40" ht="49.2">
      <c r="A2141" s="719">
        <v>87</v>
      </c>
      <c r="B2141" s="720">
        <v>6348</v>
      </c>
      <c r="C2141" s="720" t="s">
        <v>1</v>
      </c>
      <c r="D2141" s="721" t="s">
        <v>2909</v>
      </c>
      <c r="E2141" s="722">
        <v>45194</v>
      </c>
      <c r="F2141" s="720" t="s">
        <v>38</v>
      </c>
      <c r="G2141" s="720">
        <v>1797</v>
      </c>
      <c r="H2141" s="388"/>
      <c r="I2141" s="389"/>
      <c r="J2141" s="398"/>
      <c r="K2141" s="728">
        <v>20251084778</v>
      </c>
      <c r="L2141" s="721" t="s">
        <v>4564</v>
      </c>
      <c r="M2141" s="216"/>
      <c r="N2141" s="721" t="s">
        <v>4581</v>
      </c>
      <c r="O2141" s="720" t="s">
        <v>68</v>
      </c>
      <c r="P2141" s="720">
        <v>20</v>
      </c>
      <c r="Q2141" s="720">
        <v>30.13</v>
      </c>
      <c r="R2141" s="731">
        <f t="shared" si="798"/>
        <v>602.6</v>
      </c>
      <c r="S2141" s="720" t="s">
        <v>1915</v>
      </c>
      <c r="T2141" s="720"/>
      <c r="U2141" s="732">
        <f t="shared" si="802"/>
        <v>602.6</v>
      </c>
      <c r="V2141" s="732"/>
      <c r="W2141" s="732"/>
      <c r="X2141" s="732"/>
      <c r="Y2141" s="670"/>
      <c r="Z2141" s="657"/>
      <c r="AA2141" s="657"/>
      <c r="AB2141" s="720"/>
      <c r="AC2141" s="385"/>
      <c r="AD2141" s="657"/>
      <c r="AE2141" s="657"/>
      <c r="AF2141" s="657"/>
      <c r="AG2141" s="657"/>
      <c r="AH2141" s="732"/>
      <c r="AI2141" s="731">
        <f t="shared" si="797"/>
        <v>602.6</v>
      </c>
      <c r="AJ2141" s="731"/>
      <c r="AK2141" s="720">
        <v>1976</v>
      </c>
      <c r="AL2141" s="731">
        <f t="shared" si="801"/>
        <v>602.6</v>
      </c>
      <c r="AM2141" s="738">
        <v>18</v>
      </c>
      <c r="AN2141" s="739">
        <v>45200</v>
      </c>
    </row>
    <row r="2142" spans="1:40" ht="24.6">
      <c r="A2142" s="719">
        <v>88</v>
      </c>
      <c r="B2142" s="720">
        <v>6348</v>
      </c>
      <c r="C2142" s="720" t="s">
        <v>1</v>
      </c>
      <c r="D2142" s="721" t="s">
        <v>2909</v>
      </c>
      <c r="E2142" s="722">
        <v>45194</v>
      </c>
      <c r="F2142" s="720" t="s">
        <v>38</v>
      </c>
      <c r="G2142" s="720">
        <v>1797</v>
      </c>
      <c r="H2142" s="388"/>
      <c r="I2142" s="389"/>
      <c r="J2142" s="398"/>
      <c r="K2142" s="728">
        <v>20251084778</v>
      </c>
      <c r="L2142" s="721" t="s">
        <v>4564</v>
      </c>
      <c r="M2142" s="216"/>
      <c r="N2142" s="721" t="s">
        <v>4582</v>
      </c>
      <c r="O2142" s="720" t="s">
        <v>68</v>
      </c>
      <c r="P2142" s="720">
        <v>14</v>
      </c>
      <c r="Q2142" s="720">
        <v>379.25857100000002</v>
      </c>
      <c r="R2142" s="731">
        <f t="shared" si="798"/>
        <v>5309.6199940000006</v>
      </c>
      <c r="S2142" s="720" t="s">
        <v>1915</v>
      </c>
      <c r="T2142" s="720"/>
      <c r="U2142" s="732">
        <f t="shared" si="802"/>
        <v>5309.6199940000006</v>
      </c>
      <c r="V2142" s="732"/>
      <c r="W2142" s="732"/>
      <c r="X2142" s="732"/>
      <c r="Y2142" s="670"/>
      <c r="Z2142" s="657"/>
      <c r="AA2142" s="657"/>
      <c r="AB2142" s="720"/>
      <c r="AC2142" s="385"/>
      <c r="AD2142" s="657"/>
      <c r="AE2142" s="657"/>
      <c r="AF2142" s="657"/>
      <c r="AG2142" s="657"/>
      <c r="AH2142" s="732"/>
      <c r="AI2142" s="731">
        <f t="shared" si="797"/>
        <v>5309.6199940000006</v>
      </c>
      <c r="AJ2142" s="731"/>
      <c r="AK2142" s="720">
        <v>1976</v>
      </c>
      <c r="AL2142" s="731">
        <f t="shared" si="801"/>
        <v>5309.6199940000006</v>
      </c>
      <c r="AM2142" s="738">
        <v>18</v>
      </c>
      <c r="AN2142" s="739">
        <v>45200</v>
      </c>
    </row>
    <row r="2143" spans="1:40" ht="24.6">
      <c r="A2143" s="862">
        <v>89</v>
      </c>
      <c r="B2143" s="841"/>
      <c r="C2143" s="841" t="s">
        <v>2278</v>
      </c>
      <c r="D2143" s="842"/>
      <c r="E2143" s="841"/>
      <c r="F2143" s="841"/>
      <c r="G2143" s="841"/>
      <c r="H2143" s="831"/>
      <c r="I2143" s="863"/>
      <c r="J2143" s="832"/>
      <c r="K2143" s="842"/>
      <c r="L2143" s="847"/>
      <c r="M2143" s="254"/>
      <c r="N2143" s="847"/>
      <c r="O2143" s="848"/>
      <c r="P2143" s="848"/>
      <c r="Q2143" s="848"/>
      <c r="R2143" s="849">
        <f>SUM(R2057:R2142)</f>
        <v>128285.34001699998</v>
      </c>
      <c r="S2143" s="848" t="s">
        <v>1915</v>
      </c>
      <c r="T2143" s="848"/>
      <c r="U2143" s="864"/>
      <c r="V2143" s="848"/>
      <c r="W2143" s="848"/>
      <c r="X2143" s="848"/>
      <c r="Y2143" s="834"/>
      <c r="Z2143" s="834"/>
      <c r="AA2143" s="834"/>
      <c r="AB2143" s="848"/>
      <c r="AC2143" s="836"/>
      <c r="AD2143" s="834"/>
      <c r="AE2143" s="834"/>
      <c r="AF2143" s="834"/>
      <c r="AG2143" s="834"/>
      <c r="AH2143" s="864" t="str">
        <f t="shared" si="789"/>
        <v xml:space="preserve">  </v>
      </c>
      <c r="AI2143" s="848"/>
      <c r="AJ2143" s="848"/>
      <c r="AK2143" s="848"/>
      <c r="AL2143" s="849">
        <f t="shared" ref="AL2143:AL2146" si="805">AI2143</f>
        <v>0</v>
      </c>
      <c r="AM2143" s="738">
        <v>18</v>
      </c>
      <c r="AN2143" s="739">
        <v>45200</v>
      </c>
    </row>
    <row r="2144" spans="1:40" ht="73.8">
      <c r="A2144" s="719">
        <v>90</v>
      </c>
      <c r="B2144" s="720">
        <v>3787</v>
      </c>
      <c r="C2144" s="720" t="s">
        <v>2</v>
      </c>
      <c r="D2144" s="721" t="s">
        <v>35</v>
      </c>
      <c r="E2144" s="722">
        <v>45103</v>
      </c>
      <c r="F2144" s="720" t="s">
        <v>56</v>
      </c>
      <c r="G2144" s="720">
        <v>1594</v>
      </c>
      <c r="H2144" s="385">
        <v>137280</v>
      </c>
      <c r="I2144" s="389">
        <v>45167</v>
      </c>
      <c r="J2144" s="402">
        <v>8942</v>
      </c>
      <c r="K2144" s="720">
        <v>20490098799</v>
      </c>
      <c r="L2144" s="721" t="s">
        <v>4449</v>
      </c>
      <c r="M2144" s="216"/>
      <c r="N2144" s="721" t="s">
        <v>4450</v>
      </c>
      <c r="O2144" s="720" t="s">
        <v>59</v>
      </c>
      <c r="P2144" s="720"/>
      <c r="Q2144" s="720"/>
      <c r="R2144" s="731">
        <v>81500</v>
      </c>
      <c r="S2144" s="720" t="s">
        <v>1916</v>
      </c>
      <c r="T2144" s="720"/>
      <c r="U2144" s="732"/>
      <c r="V2144" s="732">
        <f t="shared" si="802"/>
        <v>81500</v>
      </c>
      <c r="W2144" s="732"/>
      <c r="X2144" s="732"/>
      <c r="Y2144" s="670"/>
      <c r="Z2144" s="657"/>
      <c r="AA2144" s="657"/>
      <c r="AB2144" s="720"/>
      <c r="AC2144" s="385"/>
      <c r="AD2144" s="657"/>
      <c r="AE2144" s="657"/>
      <c r="AF2144" s="657"/>
      <c r="AG2144" s="657"/>
      <c r="AH2144" s="732"/>
      <c r="AI2144" s="731">
        <f>R2144</f>
        <v>81500</v>
      </c>
      <c r="AJ2144" s="731"/>
      <c r="AK2144" s="720"/>
      <c r="AL2144" s="731">
        <f t="shared" si="805"/>
        <v>81500</v>
      </c>
      <c r="AM2144" s="738">
        <v>18</v>
      </c>
      <c r="AN2144" s="739">
        <v>45200</v>
      </c>
    </row>
    <row r="2145" spans="1:40" ht="49.2">
      <c r="A2145" s="719">
        <v>91</v>
      </c>
      <c r="B2145" s="720">
        <v>5513</v>
      </c>
      <c r="C2145" s="720" t="s">
        <v>2</v>
      </c>
      <c r="D2145" s="721" t="s">
        <v>35</v>
      </c>
      <c r="E2145" s="722">
        <v>45161</v>
      </c>
      <c r="F2145" s="720" t="s">
        <v>56</v>
      </c>
      <c r="G2145" s="720">
        <v>2363</v>
      </c>
      <c r="H2145" s="385">
        <v>2160</v>
      </c>
      <c r="I2145" s="389">
        <v>45163</v>
      </c>
      <c r="J2145" s="402">
        <v>8750</v>
      </c>
      <c r="K2145" s="720">
        <v>20490098799</v>
      </c>
      <c r="L2145" s="721" t="s">
        <v>4449</v>
      </c>
      <c r="M2145" s="216"/>
      <c r="N2145" s="721" t="s">
        <v>4451</v>
      </c>
      <c r="O2145" s="720" t="s">
        <v>59</v>
      </c>
      <c r="P2145" s="720"/>
      <c r="Q2145" s="720"/>
      <c r="R2145" s="731">
        <v>111396.3</v>
      </c>
      <c r="S2145" s="720" t="s">
        <v>1916</v>
      </c>
      <c r="T2145" s="720"/>
      <c r="U2145" s="732"/>
      <c r="V2145" s="732">
        <f t="shared" ref="V2145" si="806">IF($S2145=V$15,$R2145,"  ")</f>
        <v>111396.3</v>
      </c>
      <c r="W2145" s="732"/>
      <c r="X2145" s="732"/>
      <c r="Y2145" s="670"/>
      <c r="Z2145" s="657"/>
      <c r="AA2145" s="657"/>
      <c r="AB2145" s="720"/>
      <c r="AC2145" s="385"/>
      <c r="AD2145" s="657"/>
      <c r="AE2145" s="657"/>
      <c r="AF2145" s="657"/>
      <c r="AG2145" s="657"/>
      <c r="AH2145" s="732"/>
      <c r="AI2145" s="731">
        <f t="shared" ref="AI2145" si="807">R2145</f>
        <v>111396.3</v>
      </c>
      <c r="AJ2145" s="731"/>
      <c r="AK2145" s="720"/>
      <c r="AL2145" s="731">
        <f t="shared" si="805"/>
        <v>111396.3</v>
      </c>
      <c r="AM2145" s="878" t="s">
        <v>4164</v>
      </c>
      <c r="AN2145" s="739">
        <v>45200</v>
      </c>
    </row>
    <row r="2146" spans="1:40" ht="24.6">
      <c r="A2146" s="862">
        <v>92</v>
      </c>
      <c r="B2146" s="841"/>
      <c r="C2146" s="841" t="s">
        <v>2300</v>
      </c>
      <c r="D2146" s="842"/>
      <c r="E2146" s="841"/>
      <c r="F2146" s="841"/>
      <c r="G2146" s="841"/>
      <c r="H2146" s="831"/>
      <c r="I2146" s="863"/>
      <c r="J2146" s="832"/>
      <c r="K2146" s="842"/>
      <c r="L2146" s="847"/>
      <c r="M2146" s="254"/>
      <c r="N2146" s="847"/>
      <c r="O2146" s="848"/>
      <c r="P2146" s="848"/>
      <c r="Q2146" s="848"/>
      <c r="R2146" s="849">
        <f>SUM(R2144:R2145)</f>
        <v>192896.3</v>
      </c>
      <c r="S2146" s="848" t="s">
        <v>1915</v>
      </c>
      <c r="T2146" s="848"/>
      <c r="U2146" s="864"/>
      <c r="V2146" s="848"/>
      <c r="W2146" s="848"/>
      <c r="X2146" s="848"/>
      <c r="Y2146" s="834"/>
      <c r="Z2146" s="834"/>
      <c r="AA2146" s="834"/>
      <c r="AB2146" s="848"/>
      <c r="AC2146" s="836"/>
      <c r="AD2146" s="834"/>
      <c r="AE2146" s="834"/>
      <c r="AF2146" s="834"/>
      <c r="AG2146" s="834"/>
      <c r="AH2146" s="864" t="str">
        <f t="shared" si="789"/>
        <v xml:space="preserve">  </v>
      </c>
      <c r="AI2146" s="848"/>
      <c r="AJ2146" s="848"/>
      <c r="AK2146" s="848"/>
      <c r="AL2146" s="849">
        <f t="shared" si="805"/>
        <v>0</v>
      </c>
      <c r="AM2146" s="738">
        <v>18</v>
      </c>
      <c r="AN2146" s="739">
        <v>45200</v>
      </c>
    </row>
    <row r="2147" spans="1:40" ht="49.2">
      <c r="A2147" s="719">
        <v>93</v>
      </c>
      <c r="B2147" s="720">
        <v>5883</v>
      </c>
      <c r="C2147" s="721" t="s">
        <v>4285</v>
      </c>
      <c r="D2147" s="721" t="s">
        <v>2909</v>
      </c>
      <c r="E2147" s="722">
        <v>45174</v>
      </c>
      <c r="F2147" s="720" t="s">
        <v>38</v>
      </c>
      <c r="G2147" s="720">
        <v>1665</v>
      </c>
      <c r="H2147" s="386"/>
      <c r="I2147" s="386"/>
      <c r="J2147" s="216"/>
      <c r="K2147" s="721">
        <v>20490059629</v>
      </c>
      <c r="L2147" s="721" t="s">
        <v>4470</v>
      </c>
      <c r="M2147" s="385"/>
      <c r="N2147" s="720" t="s">
        <v>4471</v>
      </c>
      <c r="O2147" s="731" t="s">
        <v>68</v>
      </c>
      <c r="P2147" s="720">
        <v>7</v>
      </c>
      <c r="Q2147" s="720">
        <v>238.72571400000001</v>
      </c>
      <c r="R2147" s="735">
        <f>P2147*Q2147</f>
        <v>1671.0799980000002</v>
      </c>
      <c r="S2147" s="720" t="s">
        <v>1915</v>
      </c>
      <c r="T2147" s="732" t="str">
        <f>IF($S2147=T$15,$R2147,"  ")</f>
        <v xml:space="preserve">  </v>
      </c>
      <c r="U2147" s="732">
        <f>IF($S2147=U$15,$R2147,"  ")</f>
        <v>1671.0799980000002</v>
      </c>
      <c r="V2147" s="720"/>
      <c r="W2147" s="720"/>
      <c r="X2147" s="720"/>
      <c r="Y2147" s="657"/>
      <c r="Z2147" s="657"/>
      <c r="AA2147" s="657"/>
      <c r="AB2147" s="720"/>
      <c r="AC2147" s="385"/>
      <c r="AD2147" s="670"/>
      <c r="AE2147" s="670"/>
      <c r="AF2147" s="657"/>
      <c r="AG2147" s="657"/>
      <c r="AH2147" s="720"/>
      <c r="AI2147" s="731"/>
      <c r="AJ2147" s="731">
        <f>R2147</f>
        <v>1671.0799980000002</v>
      </c>
      <c r="AK2147" s="738">
        <v>1779</v>
      </c>
      <c r="AL2147" s="731">
        <f>AJ2147</f>
        <v>1671.0799980000002</v>
      </c>
      <c r="AM2147" s="738">
        <v>18</v>
      </c>
      <c r="AN2147" s="739">
        <v>45200</v>
      </c>
    </row>
    <row r="2148" spans="1:40" ht="49.2">
      <c r="A2148" s="719">
        <v>94</v>
      </c>
      <c r="B2148" s="720">
        <v>6102</v>
      </c>
      <c r="C2148" s="721" t="s">
        <v>4285</v>
      </c>
      <c r="D2148" s="721" t="s">
        <v>2909</v>
      </c>
      <c r="E2148" s="722">
        <v>45187</v>
      </c>
      <c r="F2148" s="720" t="s">
        <v>38</v>
      </c>
      <c r="G2148" s="720">
        <v>1740</v>
      </c>
      <c r="H2148" s="386"/>
      <c r="I2148" s="386"/>
      <c r="J2148" s="216"/>
      <c r="K2148" s="721">
        <v>20604259275</v>
      </c>
      <c r="L2148" s="721" t="s">
        <v>4446</v>
      </c>
      <c r="M2148" s="626"/>
      <c r="N2148" s="721" t="s">
        <v>4506</v>
      </c>
      <c r="O2148" s="731" t="s">
        <v>68</v>
      </c>
      <c r="P2148" s="720">
        <v>5</v>
      </c>
      <c r="Q2148" s="720">
        <v>5</v>
      </c>
      <c r="R2148" s="735">
        <f t="shared" ref="R2148:R2170" si="808">P2148*Q2148</f>
        <v>25</v>
      </c>
      <c r="S2148" s="720" t="s">
        <v>1915</v>
      </c>
      <c r="T2148" s="732"/>
      <c r="U2148" s="732">
        <f t="shared" ref="U2148:U2182" si="809">IF($S2148=U$15,$R2148,"  ")</f>
        <v>25</v>
      </c>
      <c r="V2148" s="720"/>
      <c r="W2148" s="720"/>
      <c r="X2148" s="720"/>
      <c r="Y2148" s="657"/>
      <c r="Z2148" s="657"/>
      <c r="AA2148" s="657"/>
      <c r="AB2148" s="720"/>
      <c r="AC2148" s="385"/>
      <c r="AD2148" s="670"/>
      <c r="AE2148" s="670"/>
      <c r="AF2148" s="657"/>
      <c r="AG2148" s="657"/>
      <c r="AH2148" s="720"/>
      <c r="AI2148" s="731"/>
      <c r="AJ2148" s="731">
        <f t="shared" ref="AJ2148:AJ2182" si="810">R2148</f>
        <v>25</v>
      </c>
      <c r="AK2148" s="738">
        <v>1842</v>
      </c>
      <c r="AL2148" s="731">
        <f t="shared" ref="AL2148:AL2182" si="811">AJ2148</f>
        <v>25</v>
      </c>
      <c r="AM2148" s="738">
        <v>18</v>
      </c>
      <c r="AN2148" s="739">
        <v>45200</v>
      </c>
    </row>
    <row r="2149" spans="1:40" ht="49.2">
      <c r="A2149" s="719">
        <v>95</v>
      </c>
      <c r="B2149" s="720">
        <v>6102</v>
      </c>
      <c r="C2149" s="721" t="s">
        <v>4285</v>
      </c>
      <c r="D2149" s="721" t="s">
        <v>2909</v>
      </c>
      <c r="E2149" s="722">
        <v>45187</v>
      </c>
      <c r="F2149" s="720" t="s">
        <v>38</v>
      </c>
      <c r="G2149" s="720">
        <v>1740</v>
      </c>
      <c r="H2149" s="386"/>
      <c r="I2149" s="386"/>
      <c r="J2149" s="216"/>
      <c r="K2149" s="721">
        <v>20604259275</v>
      </c>
      <c r="L2149" s="721" t="s">
        <v>4446</v>
      </c>
      <c r="M2149" s="626"/>
      <c r="N2149" s="721" t="s">
        <v>4507</v>
      </c>
      <c r="O2149" s="731" t="s">
        <v>68</v>
      </c>
      <c r="P2149" s="720">
        <v>5</v>
      </c>
      <c r="Q2149" s="720">
        <v>125</v>
      </c>
      <c r="R2149" s="735">
        <f t="shared" si="808"/>
        <v>625</v>
      </c>
      <c r="S2149" s="720" t="s">
        <v>1915</v>
      </c>
      <c r="T2149" s="732"/>
      <c r="U2149" s="732">
        <f t="shared" si="809"/>
        <v>625</v>
      </c>
      <c r="V2149" s="720"/>
      <c r="W2149" s="720"/>
      <c r="X2149" s="720"/>
      <c r="Y2149" s="657"/>
      <c r="Z2149" s="657"/>
      <c r="AA2149" s="657"/>
      <c r="AB2149" s="720"/>
      <c r="AC2149" s="385"/>
      <c r="AD2149" s="670"/>
      <c r="AE2149" s="670"/>
      <c r="AF2149" s="657"/>
      <c r="AG2149" s="657"/>
      <c r="AH2149" s="720"/>
      <c r="AI2149" s="731"/>
      <c r="AJ2149" s="731">
        <f t="shared" si="810"/>
        <v>625</v>
      </c>
      <c r="AK2149" s="738">
        <v>1842</v>
      </c>
      <c r="AL2149" s="731">
        <f t="shared" si="811"/>
        <v>625</v>
      </c>
      <c r="AM2149" s="738">
        <v>18</v>
      </c>
      <c r="AN2149" s="739">
        <v>45200</v>
      </c>
    </row>
    <row r="2150" spans="1:40" ht="49.2">
      <c r="A2150" s="719">
        <v>96</v>
      </c>
      <c r="B2150" s="720">
        <v>6102</v>
      </c>
      <c r="C2150" s="721" t="s">
        <v>4285</v>
      </c>
      <c r="D2150" s="721" t="s">
        <v>2909</v>
      </c>
      <c r="E2150" s="722">
        <v>45187</v>
      </c>
      <c r="F2150" s="720" t="s">
        <v>38</v>
      </c>
      <c r="G2150" s="720">
        <v>1740</v>
      </c>
      <c r="H2150" s="386"/>
      <c r="I2150" s="386"/>
      <c r="J2150" s="216"/>
      <c r="K2150" s="721">
        <v>20604259275</v>
      </c>
      <c r="L2150" s="721" t="s">
        <v>4446</v>
      </c>
      <c r="M2150" s="626"/>
      <c r="N2150" s="721" t="s">
        <v>4508</v>
      </c>
      <c r="O2150" s="731" t="s">
        <v>68</v>
      </c>
      <c r="P2150" s="720">
        <v>50</v>
      </c>
      <c r="Q2150" s="720">
        <v>7.5</v>
      </c>
      <c r="R2150" s="735">
        <f t="shared" si="808"/>
        <v>375</v>
      </c>
      <c r="S2150" s="720" t="s">
        <v>1915</v>
      </c>
      <c r="T2150" s="732"/>
      <c r="U2150" s="732">
        <f t="shared" si="809"/>
        <v>375</v>
      </c>
      <c r="V2150" s="720"/>
      <c r="W2150" s="720"/>
      <c r="X2150" s="720"/>
      <c r="Y2150" s="657"/>
      <c r="Z2150" s="657"/>
      <c r="AA2150" s="657"/>
      <c r="AB2150" s="720"/>
      <c r="AC2150" s="385"/>
      <c r="AD2150" s="670"/>
      <c r="AE2150" s="670"/>
      <c r="AF2150" s="657"/>
      <c r="AG2150" s="657"/>
      <c r="AH2150" s="720"/>
      <c r="AI2150" s="731"/>
      <c r="AJ2150" s="731">
        <f t="shared" si="810"/>
        <v>375</v>
      </c>
      <c r="AK2150" s="738">
        <v>1842</v>
      </c>
      <c r="AL2150" s="731">
        <f t="shared" si="811"/>
        <v>375</v>
      </c>
      <c r="AM2150" s="738">
        <v>18</v>
      </c>
      <c r="AN2150" s="739">
        <v>45200</v>
      </c>
    </row>
    <row r="2151" spans="1:40" ht="49.2">
      <c r="A2151" s="719">
        <v>97</v>
      </c>
      <c r="B2151" s="720">
        <v>6102</v>
      </c>
      <c r="C2151" s="721" t="s">
        <v>4285</v>
      </c>
      <c r="D2151" s="721" t="s">
        <v>2909</v>
      </c>
      <c r="E2151" s="722">
        <v>45187</v>
      </c>
      <c r="F2151" s="720" t="s">
        <v>38</v>
      </c>
      <c r="G2151" s="720">
        <v>1740</v>
      </c>
      <c r="H2151" s="386"/>
      <c r="I2151" s="386"/>
      <c r="J2151" s="216"/>
      <c r="K2151" s="721">
        <v>20604259275</v>
      </c>
      <c r="L2151" s="721" t="s">
        <v>4446</v>
      </c>
      <c r="M2151" s="626"/>
      <c r="N2151" s="721" t="s">
        <v>4509</v>
      </c>
      <c r="O2151" s="731" t="s">
        <v>68</v>
      </c>
      <c r="P2151" s="720">
        <v>2</v>
      </c>
      <c r="Q2151" s="720">
        <v>5</v>
      </c>
      <c r="R2151" s="735">
        <f t="shared" si="808"/>
        <v>10</v>
      </c>
      <c r="S2151" s="720" t="s">
        <v>1915</v>
      </c>
      <c r="T2151" s="732"/>
      <c r="U2151" s="732">
        <f t="shared" si="809"/>
        <v>10</v>
      </c>
      <c r="V2151" s="720"/>
      <c r="W2151" s="720"/>
      <c r="X2151" s="720"/>
      <c r="Y2151" s="657"/>
      <c r="Z2151" s="657"/>
      <c r="AA2151" s="657"/>
      <c r="AB2151" s="720"/>
      <c r="AC2151" s="385"/>
      <c r="AD2151" s="670"/>
      <c r="AE2151" s="670"/>
      <c r="AF2151" s="657"/>
      <c r="AG2151" s="657"/>
      <c r="AH2151" s="720"/>
      <c r="AI2151" s="731"/>
      <c r="AJ2151" s="731">
        <f t="shared" si="810"/>
        <v>10</v>
      </c>
      <c r="AK2151" s="738">
        <v>1842</v>
      </c>
      <c r="AL2151" s="731">
        <f t="shared" si="811"/>
        <v>10</v>
      </c>
      <c r="AM2151" s="738">
        <v>18</v>
      </c>
      <c r="AN2151" s="739">
        <v>45200</v>
      </c>
    </row>
    <row r="2152" spans="1:40" ht="49.2">
      <c r="A2152" s="719">
        <v>98</v>
      </c>
      <c r="B2152" s="720">
        <v>6102</v>
      </c>
      <c r="C2152" s="721" t="s">
        <v>4285</v>
      </c>
      <c r="D2152" s="721" t="s">
        <v>2909</v>
      </c>
      <c r="E2152" s="722">
        <v>45187</v>
      </c>
      <c r="F2152" s="720" t="s">
        <v>38</v>
      </c>
      <c r="G2152" s="720">
        <v>1740</v>
      </c>
      <c r="H2152" s="386"/>
      <c r="I2152" s="386"/>
      <c r="J2152" s="216"/>
      <c r="K2152" s="721">
        <v>20604259275</v>
      </c>
      <c r="L2152" s="721" t="s">
        <v>4446</v>
      </c>
      <c r="M2152" s="626"/>
      <c r="N2152" s="721" t="s">
        <v>4510</v>
      </c>
      <c r="O2152" s="731" t="s">
        <v>3865</v>
      </c>
      <c r="P2152" s="720">
        <v>1</v>
      </c>
      <c r="Q2152" s="720">
        <v>6</v>
      </c>
      <c r="R2152" s="735">
        <f t="shared" si="808"/>
        <v>6</v>
      </c>
      <c r="S2152" s="720" t="s">
        <v>1915</v>
      </c>
      <c r="T2152" s="732"/>
      <c r="U2152" s="732">
        <f t="shared" si="809"/>
        <v>6</v>
      </c>
      <c r="V2152" s="720"/>
      <c r="W2152" s="720"/>
      <c r="X2152" s="720"/>
      <c r="Y2152" s="657"/>
      <c r="Z2152" s="657"/>
      <c r="AA2152" s="657"/>
      <c r="AB2152" s="720"/>
      <c r="AC2152" s="385"/>
      <c r="AD2152" s="670"/>
      <c r="AE2152" s="670"/>
      <c r="AF2152" s="657"/>
      <c r="AG2152" s="657"/>
      <c r="AH2152" s="720"/>
      <c r="AI2152" s="731"/>
      <c r="AJ2152" s="731">
        <f t="shared" si="810"/>
        <v>6</v>
      </c>
      <c r="AK2152" s="738">
        <v>1842</v>
      </c>
      <c r="AL2152" s="731">
        <f t="shared" si="811"/>
        <v>6</v>
      </c>
      <c r="AM2152" s="738">
        <v>18</v>
      </c>
      <c r="AN2152" s="739">
        <v>45200</v>
      </c>
    </row>
    <row r="2153" spans="1:40" ht="49.2">
      <c r="A2153" s="719">
        <v>99</v>
      </c>
      <c r="B2153" s="720">
        <v>6102</v>
      </c>
      <c r="C2153" s="721" t="s">
        <v>4285</v>
      </c>
      <c r="D2153" s="721" t="s">
        <v>2909</v>
      </c>
      <c r="E2153" s="722">
        <v>45187</v>
      </c>
      <c r="F2153" s="720" t="s">
        <v>38</v>
      </c>
      <c r="G2153" s="720">
        <v>1740</v>
      </c>
      <c r="H2153" s="386"/>
      <c r="I2153" s="386"/>
      <c r="J2153" s="216"/>
      <c r="K2153" s="721">
        <v>20604259275</v>
      </c>
      <c r="L2153" s="721" t="s">
        <v>4446</v>
      </c>
      <c r="M2153" s="626"/>
      <c r="N2153" s="721" t="s">
        <v>4511</v>
      </c>
      <c r="O2153" s="731" t="s">
        <v>4513</v>
      </c>
      <c r="P2153" s="720">
        <v>3</v>
      </c>
      <c r="Q2153" s="720">
        <v>35</v>
      </c>
      <c r="R2153" s="735">
        <f t="shared" si="808"/>
        <v>105</v>
      </c>
      <c r="S2153" s="720" t="s">
        <v>1915</v>
      </c>
      <c r="T2153" s="732"/>
      <c r="U2153" s="732">
        <f t="shared" si="809"/>
        <v>105</v>
      </c>
      <c r="V2153" s="720"/>
      <c r="W2153" s="720"/>
      <c r="X2153" s="720"/>
      <c r="Y2153" s="657"/>
      <c r="Z2153" s="657"/>
      <c r="AA2153" s="657"/>
      <c r="AB2153" s="720"/>
      <c r="AC2153" s="385"/>
      <c r="AD2153" s="670"/>
      <c r="AE2153" s="670"/>
      <c r="AF2153" s="657"/>
      <c r="AG2153" s="657"/>
      <c r="AH2153" s="720"/>
      <c r="AI2153" s="731"/>
      <c r="AJ2153" s="731">
        <f t="shared" si="810"/>
        <v>105</v>
      </c>
      <c r="AK2153" s="738">
        <v>1842</v>
      </c>
      <c r="AL2153" s="731">
        <f t="shared" si="811"/>
        <v>105</v>
      </c>
      <c r="AM2153" s="738">
        <v>18</v>
      </c>
      <c r="AN2153" s="739">
        <v>45200</v>
      </c>
    </row>
    <row r="2154" spans="1:40" ht="49.2">
      <c r="A2154" s="719">
        <v>100</v>
      </c>
      <c r="B2154" s="720">
        <v>6102</v>
      </c>
      <c r="C2154" s="721" t="s">
        <v>4285</v>
      </c>
      <c r="D2154" s="721" t="s">
        <v>2909</v>
      </c>
      <c r="E2154" s="722">
        <v>45187</v>
      </c>
      <c r="F2154" s="720" t="s">
        <v>38</v>
      </c>
      <c r="G2154" s="720">
        <v>1740</v>
      </c>
      <c r="H2154" s="386"/>
      <c r="I2154" s="386"/>
      <c r="J2154" s="216"/>
      <c r="K2154" s="721">
        <v>20604259275</v>
      </c>
      <c r="L2154" s="721" t="s">
        <v>4446</v>
      </c>
      <c r="M2154" s="626"/>
      <c r="N2154" s="721" t="s">
        <v>4512</v>
      </c>
      <c r="O2154" s="731" t="s">
        <v>68</v>
      </c>
      <c r="P2154" s="720">
        <v>3</v>
      </c>
      <c r="Q2154" s="720">
        <v>12.5</v>
      </c>
      <c r="R2154" s="735">
        <f t="shared" si="808"/>
        <v>37.5</v>
      </c>
      <c r="S2154" s="720" t="s">
        <v>1915</v>
      </c>
      <c r="T2154" s="732"/>
      <c r="U2154" s="732">
        <f t="shared" si="809"/>
        <v>37.5</v>
      </c>
      <c r="V2154" s="720"/>
      <c r="W2154" s="720"/>
      <c r="X2154" s="720"/>
      <c r="Y2154" s="657"/>
      <c r="Z2154" s="657"/>
      <c r="AA2154" s="657"/>
      <c r="AB2154" s="720"/>
      <c r="AC2154" s="385"/>
      <c r="AD2154" s="670"/>
      <c r="AE2154" s="670"/>
      <c r="AF2154" s="657"/>
      <c r="AG2154" s="657"/>
      <c r="AH2154" s="720"/>
      <c r="AI2154" s="731"/>
      <c r="AJ2154" s="731">
        <f t="shared" si="810"/>
        <v>37.5</v>
      </c>
      <c r="AK2154" s="738">
        <v>1842</v>
      </c>
      <c r="AL2154" s="731">
        <f t="shared" si="811"/>
        <v>37.5</v>
      </c>
      <c r="AM2154" s="738">
        <v>18</v>
      </c>
      <c r="AN2154" s="739">
        <v>45200</v>
      </c>
    </row>
    <row r="2155" spans="1:40" ht="49.2">
      <c r="A2155" s="719">
        <v>101</v>
      </c>
      <c r="B2155" s="720">
        <v>5569</v>
      </c>
      <c r="C2155" s="721" t="s">
        <v>4285</v>
      </c>
      <c r="D2155" s="721" t="s">
        <v>2909</v>
      </c>
      <c r="E2155" s="722">
        <v>45162</v>
      </c>
      <c r="F2155" s="720" t="s">
        <v>38</v>
      </c>
      <c r="G2155" s="720">
        <v>1582</v>
      </c>
      <c r="H2155" s="386"/>
      <c r="I2155" s="386"/>
      <c r="J2155" s="216"/>
      <c r="K2155" s="721">
        <v>10310319401</v>
      </c>
      <c r="L2155" s="721" t="s">
        <v>4594</v>
      </c>
      <c r="M2155" s="626"/>
      <c r="N2155" s="721" t="s">
        <v>4538</v>
      </c>
      <c r="O2155" s="731" t="s">
        <v>68</v>
      </c>
      <c r="P2155" s="720">
        <v>80</v>
      </c>
      <c r="Q2155" s="720">
        <v>6.2537500000000001</v>
      </c>
      <c r="R2155" s="735">
        <f t="shared" si="808"/>
        <v>500.3</v>
      </c>
      <c r="S2155" s="720" t="s">
        <v>1915</v>
      </c>
      <c r="T2155" s="732"/>
      <c r="U2155" s="732">
        <f t="shared" si="809"/>
        <v>500.3</v>
      </c>
      <c r="V2155" s="720"/>
      <c r="W2155" s="720"/>
      <c r="X2155" s="720"/>
      <c r="Y2155" s="657"/>
      <c r="Z2155" s="657"/>
      <c r="AA2155" s="657"/>
      <c r="AB2155" s="720"/>
      <c r="AC2155" s="385"/>
      <c r="AD2155" s="670"/>
      <c r="AE2155" s="670"/>
      <c r="AF2155" s="657"/>
      <c r="AG2155" s="657"/>
      <c r="AH2155" s="720"/>
      <c r="AI2155" s="731"/>
      <c r="AJ2155" s="731">
        <f t="shared" si="810"/>
        <v>500.3</v>
      </c>
      <c r="AK2155" s="738">
        <v>1778</v>
      </c>
      <c r="AL2155" s="731">
        <f t="shared" si="811"/>
        <v>500.3</v>
      </c>
      <c r="AM2155" s="738">
        <v>18</v>
      </c>
      <c r="AN2155" s="739">
        <v>45200</v>
      </c>
    </row>
    <row r="2156" spans="1:40" ht="49.2">
      <c r="A2156" s="719">
        <v>102</v>
      </c>
      <c r="B2156" s="720">
        <v>5569</v>
      </c>
      <c r="C2156" s="721" t="s">
        <v>4285</v>
      </c>
      <c r="D2156" s="721" t="s">
        <v>2909</v>
      </c>
      <c r="E2156" s="722">
        <v>45162</v>
      </c>
      <c r="F2156" s="720" t="s">
        <v>38</v>
      </c>
      <c r="G2156" s="720">
        <v>1582</v>
      </c>
      <c r="H2156" s="386"/>
      <c r="I2156" s="386"/>
      <c r="J2156" s="216"/>
      <c r="K2156" s="721">
        <v>10310319401</v>
      </c>
      <c r="L2156" s="721" t="s">
        <v>4594</v>
      </c>
      <c r="M2156" s="626"/>
      <c r="N2156" s="721" t="s">
        <v>4539</v>
      </c>
      <c r="O2156" s="731" t="s">
        <v>108</v>
      </c>
      <c r="P2156" s="720">
        <v>4</v>
      </c>
      <c r="Q2156" s="720">
        <v>5.38</v>
      </c>
      <c r="R2156" s="735">
        <f t="shared" si="808"/>
        <v>21.52</v>
      </c>
      <c r="S2156" s="720" t="s">
        <v>1915</v>
      </c>
      <c r="T2156" s="732"/>
      <c r="U2156" s="732">
        <f t="shared" si="809"/>
        <v>21.52</v>
      </c>
      <c r="V2156" s="720"/>
      <c r="W2156" s="720"/>
      <c r="X2156" s="720"/>
      <c r="Y2156" s="657"/>
      <c r="Z2156" s="657"/>
      <c r="AA2156" s="657"/>
      <c r="AB2156" s="720"/>
      <c r="AC2156" s="385"/>
      <c r="AD2156" s="670"/>
      <c r="AE2156" s="670"/>
      <c r="AF2156" s="657"/>
      <c r="AG2156" s="657"/>
      <c r="AH2156" s="720"/>
      <c r="AI2156" s="731"/>
      <c r="AJ2156" s="731">
        <f t="shared" si="810"/>
        <v>21.52</v>
      </c>
      <c r="AK2156" s="738">
        <v>1778</v>
      </c>
      <c r="AL2156" s="731">
        <f t="shared" si="811"/>
        <v>21.52</v>
      </c>
      <c r="AM2156" s="738">
        <v>18</v>
      </c>
      <c r="AN2156" s="739">
        <v>45200</v>
      </c>
    </row>
    <row r="2157" spans="1:40" ht="49.2">
      <c r="A2157" s="719">
        <v>103</v>
      </c>
      <c r="B2157" s="720">
        <v>5569</v>
      </c>
      <c r="C2157" s="721" t="s">
        <v>4285</v>
      </c>
      <c r="D2157" s="721" t="s">
        <v>2909</v>
      </c>
      <c r="E2157" s="722">
        <v>45162</v>
      </c>
      <c r="F2157" s="720" t="s">
        <v>38</v>
      </c>
      <c r="G2157" s="720">
        <v>1582</v>
      </c>
      <c r="H2157" s="386"/>
      <c r="I2157" s="386"/>
      <c r="J2157" s="216"/>
      <c r="K2157" s="721">
        <v>10310319401</v>
      </c>
      <c r="L2157" s="721" t="s">
        <v>4594</v>
      </c>
      <c r="M2157" s="626"/>
      <c r="N2157" s="721" t="s">
        <v>4540</v>
      </c>
      <c r="O2157" s="731" t="s">
        <v>108</v>
      </c>
      <c r="P2157" s="720">
        <v>1</v>
      </c>
      <c r="Q2157" s="720">
        <v>5.38</v>
      </c>
      <c r="R2157" s="735">
        <f t="shared" si="808"/>
        <v>5.38</v>
      </c>
      <c r="S2157" s="720" t="s">
        <v>1915</v>
      </c>
      <c r="T2157" s="732"/>
      <c r="U2157" s="732">
        <f t="shared" si="809"/>
        <v>5.38</v>
      </c>
      <c r="V2157" s="720"/>
      <c r="W2157" s="720"/>
      <c r="X2157" s="720"/>
      <c r="Y2157" s="657"/>
      <c r="Z2157" s="657"/>
      <c r="AA2157" s="657"/>
      <c r="AB2157" s="720"/>
      <c r="AC2157" s="385"/>
      <c r="AD2157" s="670"/>
      <c r="AE2157" s="670"/>
      <c r="AF2157" s="657"/>
      <c r="AG2157" s="657"/>
      <c r="AH2157" s="720"/>
      <c r="AI2157" s="731"/>
      <c r="AJ2157" s="731">
        <f t="shared" si="810"/>
        <v>5.38</v>
      </c>
      <c r="AK2157" s="738">
        <v>1778</v>
      </c>
      <c r="AL2157" s="731">
        <f t="shared" si="811"/>
        <v>5.38</v>
      </c>
      <c r="AM2157" s="738">
        <v>18</v>
      </c>
      <c r="AN2157" s="739">
        <v>45200</v>
      </c>
    </row>
    <row r="2158" spans="1:40" ht="49.2">
      <c r="A2158" s="719">
        <v>104</v>
      </c>
      <c r="B2158" s="720">
        <v>5569</v>
      </c>
      <c r="C2158" s="721" t="s">
        <v>4285</v>
      </c>
      <c r="D2158" s="721" t="s">
        <v>2909</v>
      </c>
      <c r="E2158" s="722">
        <v>45162</v>
      </c>
      <c r="F2158" s="720" t="s">
        <v>38</v>
      </c>
      <c r="G2158" s="720">
        <v>1582</v>
      </c>
      <c r="H2158" s="386"/>
      <c r="I2158" s="386"/>
      <c r="J2158" s="216"/>
      <c r="K2158" s="721">
        <v>10310319401</v>
      </c>
      <c r="L2158" s="721" t="s">
        <v>4594</v>
      </c>
      <c r="M2158" s="626"/>
      <c r="N2158" s="721" t="s">
        <v>4541</v>
      </c>
      <c r="O2158" s="731" t="s">
        <v>108</v>
      </c>
      <c r="P2158" s="720">
        <v>1</v>
      </c>
      <c r="Q2158" s="720">
        <v>5.52</v>
      </c>
      <c r="R2158" s="735">
        <f t="shared" si="808"/>
        <v>5.52</v>
      </c>
      <c r="S2158" s="720" t="s">
        <v>1915</v>
      </c>
      <c r="T2158" s="732"/>
      <c r="U2158" s="732">
        <f t="shared" si="809"/>
        <v>5.52</v>
      </c>
      <c r="V2158" s="720"/>
      <c r="W2158" s="720"/>
      <c r="X2158" s="720"/>
      <c r="Y2158" s="657"/>
      <c r="Z2158" s="657"/>
      <c r="AA2158" s="657"/>
      <c r="AB2158" s="720"/>
      <c r="AC2158" s="385"/>
      <c r="AD2158" s="670"/>
      <c r="AE2158" s="670"/>
      <c r="AF2158" s="657"/>
      <c r="AG2158" s="657"/>
      <c r="AH2158" s="720"/>
      <c r="AI2158" s="731"/>
      <c r="AJ2158" s="731">
        <f t="shared" si="810"/>
        <v>5.52</v>
      </c>
      <c r="AK2158" s="738">
        <v>1778</v>
      </c>
      <c r="AL2158" s="731">
        <f t="shared" si="811"/>
        <v>5.52</v>
      </c>
      <c r="AM2158" s="738">
        <v>18</v>
      </c>
      <c r="AN2158" s="739">
        <v>45200</v>
      </c>
    </row>
    <row r="2159" spans="1:40" ht="49.2">
      <c r="A2159" s="719">
        <v>105</v>
      </c>
      <c r="B2159" s="720">
        <v>5569</v>
      </c>
      <c r="C2159" s="721" t="s">
        <v>4285</v>
      </c>
      <c r="D2159" s="721" t="s">
        <v>2909</v>
      </c>
      <c r="E2159" s="722">
        <v>45162</v>
      </c>
      <c r="F2159" s="720" t="s">
        <v>38</v>
      </c>
      <c r="G2159" s="720">
        <v>1582</v>
      </c>
      <c r="H2159" s="386"/>
      <c r="I2159" s="386"/>
      <c r="J2159" s="216"/>
      <c r="K2159" s="721">
        <v>10310319401</v>
      </c>
      <c r="L2159" s="721" t="s">
        <v>4594</v>
      </c>
      <c r="M2159" s="626"/>
      <c r="N2159" s="721" t="s">
        <v>4506</v>
      </c>
      <c r="O2159" s="731" t="s">
        <v>68</v>
      </c>
      <c r="P2159" s="720">
        <v>5</v>
      </c>
      <c r="Q2159" s="720">
        <v>2.9380000000000002</v>
      </c>
      <c r="R2159" s="735">
        <f t="shared" si="808"/>
        <v>14.690000000000001</v>
      </c>
      <c r="S2159" s="720" t="s">
        <v>1915</v>
      </c>
      <c r="T2159" s="732"/>
      <c r="U2159" s="732">
        <f t="shared" si="809"/>
        <v>14.690000000000001</v>
      </c>
      <c r="V2159" s="720"/>
      <c r="W2159" s="720"/>
      <c r="X2159" s="720"/>
      <c r="Y2159" s="657"/>
      <c r="Z2159" s="657"/>
      <c r="AA2159" s="657"/>
      <c r="AB2159" s="720"/>
      <c r="AC2159" s="385"/>
      <c r="AD2159" s="670"/>
      <c r="AE2159" s="670"/>
      <c r="AF2159" s="657"/>
      <c r="AG2159" s="657"/>
      <c r="AH2159" s="720"/>
      <c r="AI2159" s="731"/>
      <c r="AJ2159" s="731">
        <f t="shared" si="810"/>
        <v>14.690000000000001</v>
      </c>
      <c r="AK2159" s="738">
        <v>1778</v>
      </c>
      <c r="AL2159" s="731">
        <f t="shared" si="811"/>
        <v>14.690000000000001</v>
      </c>
      <c r="AM2159" s="738">
        <v>18</v>
      </c>
      <c r="AN2159" s="739">
        <v>45200</v>
      </c>
    </row>
    <row r="2160" spans="1:40" ht="49.2">
      <c r="A2160" s="719">
        <v>106</v>
      </c>
      <c r="B2160" s="720">
        <v>5569</v>
      </c>
      <c r="C2160" s="721" t="s">
        <v>4285</v>
      </c>
      <c r="D2160" s="721" t="s">
        <v>2909</v>
      </c>
      <c r="E2160" s="722">
        <v>45162</v>
      </c>
      <c r="F2160" s="720" t="s">
        <v>38</v>
      </c>
      <c r="G2160" s="720">
        <v>1582</v>
      </c>
      <c r="H2160" s="386"/>
      <c r="I2160" s="386"/>
      <c r="J2160" s="216"/>
      <c r="K2160" s="721">
        <v>10310319401</v>
      </c>
      <c r="L2160" s="721" t="s">
        <v>4594</v>
      </c>
      <c r="M2160" s="626"/>
      <c r="N2160" s="721" t="s">
        <v>4542</v>
      </c>
      <c r="O2160" s="731" t="s">
        <v>108</v>
      </c>
      <c r="P2160" s="720">
        <v>1</v>
      </c>
      <c r="Q2160" s="720">
        <v>16.399999999999999</v>
      </c>
      <c r="R2160" s="735">
        <f t="shared" si="808"/>
        <v>16.399999999999999</v>
      </c>
      <c r="S2160" s="720" t="s">
        <v>1915</v>
      </c>
      <c r="T2160" s="732"/>
      <c r="U2160" s="732">
        <f t="shared" si="809"/>
        <v>16.399999999999999</v>
      </c>
      <c r="V2160" s="720"/>
      <c r="W2160" s="720"/>
      <c r="X2160" s="720"/>
      <c r="Y2160" s="657"/>
      <c r="Z2160" s="657"/>
      <c r="AA2160" s="657"/>
      <c r="AB2160" s="720"/>
      <c r="AC2160" s="385"/>
      <c r="AD2160" s="670"/>
      <c r="AE2160" s="670"/>
      <c r="AF2160" s="657"/>
      <c r="AG2160" s="657"/>
      <c r="AH2160" s="720"/>
      <c r="AI2160" s="731"/>
      <c r="AJ2160" s="731">
        <f t="shared" si="810"/>
        <v>16.399999999999999</v>
      </c>
      <c r="AK2160" s="738">
        <v>1778</v>
      </c>
      <c r="AL2160" s="731">
        <f t="shared" si="811"/>
        <v>16.399999999999999</v>
      </c>
      <c r="AM2160" s="738">
        <v>18</v>
      </c>
      <c r="AN2160" s="739">
        <v>45200</v>
      </c>
    </row>
    <row r="2161" spans="1:40" ht="49.2">
      <c r="A2161" s="719">
        <v>107</v>
      </c>
      <c r="B2161" s="720">
        <v>5569</v>
      </c>
      <c r="C2161" s="721" t="s">
        <v>4285</v>
      </c>
      <c r="D2161" s="721" t="s">
        <v>2909</v>
      </c>
      <c r="E2161" s="722">
        <v>45162</v>
      </c>
      <c r="F2161" s="720" t="s">
        <v>38</v>
      </c>
      <c r="G2161" s="720">
        <v>1582</v>
      </c>
      <c r="H2161" s="386"/>
      <c r="I2161" s="386"/>
      <c r="J2161" s="216"/>
      <c r="K2161" s="721">
        <v>10310319401</v>
      </c>
      <c r="L2161" s="721" t="s">
        <v>4594</v>
      </c>
      <c r="M2161" s="626"/>
      <c r="N2161" s="721" t="s">
        <v>4543</v>
      </c>
      <c r="O2161" s="731" t="s">
        <v>68</v>
      </c>
      <c r="P2161" s="720">
        <v>6</v>
      </c>
      <c r="Q2161" s="720">
        <v>4.9566670000000004</v>
      </c>
      <c r="R2161" s="735">
        <f t="shared" si="808"/>
        <v>29.740002000000004</v>
      </c>
      <c r="S2161" s="720" t="s">
        <v>1915</v>
      </c>
      <c r="T2161" s="732"/>
      <c r="U2161" s="732">
        <f t="shared" si="809"/>
        <v>29.740002000000004</v>
      </c>
      <c r="V2161" s="720"/>
      <c r="W2161" s="720"/>
      <c r="X2161" s="720"/>
      <c r="Y2161" s="657"/>
      <c r="Z2161" s="657"/>
      <c r="AA2161" s="657"/>
      <c r="AB2161" s="720"/>
      <c r="AC2161" s="385"/>
      <c r="AD2161" s="670"/>
      <c r="AE2161" s="670"/>
      <c r="AF2161" s="657"/>
      <c r="AG2161" s="657"/>
      <c r="AH2161" s="720"/>
      <c r="AI2161" s="731"/>
      <c r="AJ2161" s="731">
        <f t="shared" si="810"/>
        <v>29.740002000000004</v>
      </c>
      <c r="AK2161" s="738">
        <v>1778</v>
      </c>
      <c r="AL2161" s="731">
        <f t="shared" si="811"/>
        <v>29.740002000000004</v>
      </c>
      <c r="AM2161" s="738">
        <v>18</v>
      </c>
      <c r="AN2161" s="739">
        <v>45200</v>
      </c>
    </row>
    <row r="2162" spans="1:40" ht="49.2">
      <c r="A2162" s="719">
        <v>108</v>
      </c>
      <c r="B2162" s="720">
        <v>5569</v>
      </c>
      <c r="C2162" s="721" t="s">
        <v>4285</v>
      </c>
      <c r="D2162" s="721" t="s">
        <v>2909</v>
      </c>
      <c r="E2162" s="722">
        <v>45162</v>
      </c>
      <c r="F2162" s="720" t="s">
        <v>38</v>
      </c>
      <c r="G2162" s="720">
        <v>1582</v>
      </c>
      <c r="H2162" s="386"/>
      <c r="I2162" s="386"/>
      <c r="J2162" s="216"/>
      <c r="K2162" s="721">
        <v>10310319401</v>
      </c>
      <c r="L2162" s="721" t="s">
        <v>4594</v>
      </c>
      <c r="M2162" s="626"/>
      <c r="N2162" s="721" t="s">
        <v>4544</v>
      </c>
      <c r="O2162" s="731" t="s">
        <v>68</v>
      </c>
      <c r="P2162" s="720">
        <v>5</v>
      </c>
      <c r="Q2162" s="720">
        <v>4.7080000000000002</v>
      </c>
      <c r="R2162" s="735">
        <f t="shared" si="808"/>
        <v>23.54</v>
      </c>
      <c r="S2162" s="720" t="s">
        <v>1915</v>
      </c>
      <c r="T2162" s="732"/>
      <c r="U2162" s="732">
        <f t="shared" si="809"/>
        <v>23.54</v>
      </c>
      <c r="V2162" s="720"/>
      <c r="W2162" s="720"/>
      <c r="X2162" s="720"/>
      <c r="Y2162" s="657"/>
      <c r="Z2162" s="657"/>
      <c r="AA2162" s="657"/>
      <c r="AB2162" s="720"/>
      <c r="AC2162" s="385"/>
      <c r="AD2162" s="670"/>
      <c r="AE2162" s="670"/>
      <c r="AF2162" s="657"/>
      <c r="AG2162" s="657"/>
      <c r="AH2162" s="720"/>
      <c r="AI2162" s="731"/>
      <c r="AJ2162" s="731">
        <f t="shared" si="810"/>
        <v>23.54</v>
      </c>
      <c r="AK2162" s="738">
        <v>1778</v>
      </c>
      <c r="AL2162" s="731">
        <f t="shared" si="811"/>
        <v>23.54</v>
      </c>
      <c r="AM2162" s="738">
        <v>18</v>
      </c>
      <c r="AN2162" s="739">
        <v>45200</v>
      </c>
    </row>
    <row r="2163" spans="1:40" ht="49.2">
      <c r="A2163" s="719">
        <v>109</v>
      </c>
      <c r="B2163" s="720">
        <v>5569</v>
      </c>
      <c r="C2163" s="721" t="s">
        <v>4285</v>
      </c>
      <c r="D2163" s="721" t="s">
        <v>2909</v>
      </c>
      <c r="E2163" s="722">
        <v>45162</v>
      </c>
      <c r="F2163" s="720" t="s">
        <v>38</v>
      </c>
      <c r="G2163" s="720">
        <v>1582</v>
      </c>
      <c r="H2163" s="386"/>
      <c r="I2163" s="386"/>
      <c r="J2163" s="216"/>
      <c r="K2163" s="721">
        <v>10310319401</v>
      </c>
      <c r="L2163" s="721" t="s">
        <v>4594</v>
      </c>
      <c r="M2163" s="626"/>
      <c r="N2163" s="721" t="s">
        <v>4545</v>
      </c>
      <c r="O2163" s="731" t="s">
        <v>68</v>
      </c>
      <c r="P2163" s="720">
        <v>5</v>
      </c>
      <c r="Q2163" s="720">
        <v>7.08</v>
      </c>
      <c r="R2163" s="735">
        <f t="shared" si="808"/>
        <v>35.4</v>
      </c>
      <c r="S2163" s="720" t="s">
        <v>1915</v>
      </c>
      <c r="T2163" s="732"/>
      <c r="U2163" s="732">
        <f t="shared" si="809"/>
        <v>35.4</v>
      </c>
      <c r="V2163" s="720"/>
      <c r="W2163" s="720"/>
      <c r="X2163" s="720"/>
      <c r="Y2163" s="657"/>
      <c r="Z2163" s="657"/>
      <c r="AA2163" s="657"/>
      <c r="AB2163" s="720"/>
      <c r="AC2163" s="385"/>
      <c r="AD2163" s="670"/>
      <c r="AE2163" s="670"/>
      <c r="AF2163" s="657"/>
      <c r="AG2163" s="657"/>
      <c r="AH2163" s="720"/>
      <c r="AI2163" s="731"/>
      <c r="AJ2163" s="731">
        <f t="shared" si="810"/>
        <v>35.4</v>
      </c>
      <c r="AK2163" s="738">
        <v>1778</v>
      </c>
      <c r="AL2163" s="731">
        <f t="shared" si="811"/>
        <v>35.4</v>
      </c>
      <c r="AM2163" s="738">
        <v>18</v>
      </c>
      <c r="AN2163" s="739">
        <v>45200</v>
      </c>
    </row>
    <row r="2164" spans="1:40" ht="49.2">
      <c r="A2164" s="719">
        <v>110</v>
      </c>
      <c r="B2164" s="720">
        <v>5569</v>
      </c>
      <c r="C2164" s="721" t="s">
        <v>4285</v>
      </c>
      <c r="D2164" s="721" t="s">
        <v>2909</v>
      </c>
      <c r="E2164" s="722">
        <v>45162</v>
      </c>
      <c r="F2164" s="720" t="s">
        <v>38</v>
      </c>
      <c r="G2164" s="720">
        <v>1582</v>
      </c>
      <c r="H2164" s="386"/>
      <c r="I2164" s="386"/>
      <c r="J2164" s="216"/>
      <c r="K2164" s="721">
        <v>10310319401</v>
      </c>
      <c r="L2164" s="721" t="s">
        <v>4594</v>
      </c>
      <c r="M2164" s="626"/>
      <c r="N2164" s="721" t="s">
        <v>4546</v>
      </c>
      <c r="O2164" s="731" t="s">
        <v>68</v>
      </c>
      <c r="P2164" s="720">
        <v>2</v>
      </c>
      <c r="Q2164" s="720">
        <v>42.48</v>
      </c>
      <c r="R2164" s="735">
        <f t="shared" si="808"/>
        <v>84.96</v>
      </c>
      <c r="S2164" s="720" t="s">
        <v>1915</v>
      </c>
      <c r="T2164" s="732"/>
      <c r="U2164" s="732">
        <f t="shared" si="809"/>
        <v>84.96</v>
      </c>
      <c r="V2164" s="720"/>
      <c r="W2164" s="720"/>
      <c r="X2164" s="720"/>
      <c r="Y2164" s="657"/>
      <c r="Z2164" s="657"/>
      <c r="AA2164" s="657"/>
      <c r="AB2164" s="720"/>
      <c r="AC2164" s="385"/>
      <c r="AD2164" s="670"/>
      <c r="AE2164" s="670"/>
      <c r="AF2164" s="657"/>
      <c r="AG2164" s="657"/>
      <c r="AH2164" s="720"/>
      <c r="AI2164" s="731"/>
      <c r="AJ2164" s="731">
        <f t="shared" si="810"/>
        <v>84.96</v>
      </c>
      <c r="AK2164" s="738">
        <v>1778</v>
      </c>
      <c r="AL2164" s="731">
        <f t="shared" si="811"/>
        <v>84.96</v>
      </c>
      <c r="AM2164" s="738">
        <v>18</v>
      </c>
      <c r="AN2164" s="739">
        <v>45200</v>
      </c>
    </row>
    <row r="2165" spans="1:40" ht="49.2">
      <c r="A2165" s="719">
        <v>111</v>
      </c>
      <c r="B2165" s="720">
        <v>5569</v>
      </c>
      <c r="C2165" s="721" t="s">
        <v>4285</v>
      </c>
      <c r="D2165" s="721" t="s">
        <v>2909</v>
      </c>
      <c r="E2165" s="722">
        <v>45162</v>
      </c>
      <c r="F2165" s="720" t="s">
        <v>38</v>
      </c>
      <c r="G2165" s="720">
        <v>1582</v>
      </c>
      <c r="H2165" s="386"/>
      <c r="I2165" s="386"/>
      <c r="J2165" s="216"/>
      <c r="K2165" s="721">
        <v>10310319401</v>
      </c>
      <c r="L2165" s="721" t="s">
        <v>4594</v>
      </c>
      <c r="M2165" s="626"/>
      <c r="N2165" s="721" t="s">
        <v>4547</v>
      </c>
      <c r="O2165" s="731" t="s">
        <v>68</v>
      </c>
      <c r="P2165" s="720">
        <v>3</v>
      </c>
      <c r="Q2165" s="720">
        <v>3.6</v>
      </c>
      <c r="R2165" s="735">
        <f t="shared" si="808"/>
        <v>10.8</v>
      </c>
      <c r="S2165" s="720" t="s">
        <v>1915</v>
      </c>
      <c r="T2165" s="732"/>
      <c r="U2165" s="732">
        <f t="shared" si="809"/>
        <v>10.8</v>
      </c>
      <c r="V2165" s="720"/>
      <c r="W2165" s="720"/>
      <c r="X2165" s="720"/>
      <c r="Y2165" s="657"/>
      <c r="Z2165" s="657"/>
      <c r="AA2165" s="657"/>
      <c r="AB2165" s="720"/>
      <c r="AC2165" s="385"/>
      <c r="AD2165" s="670"/>
      <c r="AE2165" s="670"/>
      <c r="AF2165" s="657"/>
      <c r="AG2165" s="657"/>
      <c r="AH2165" s="720"/>
      <c r="AI2165" s="731"/>
      <c r="AJ2165" s="731">
        <f t="shared" si="810"/>
        <v>10.8</v>
      </c>
      <c r="AK2165" s="738">
        <v>1778</v>
      </c>
      <c r="AL2165" s="731">
        <f t="shared" si="811"/>
        <v>10.8</v>
      </c>
      <c r="AM2165" s="738">
        <v>18</v>
      </c>
      <c r="AN2165" s="739">
        <v>45200</v>
      </c>
    </row>
    <row r="2166" spans="1:40" ht="49.2">
      <c r="A2166" s="719">
        <v>112</v>
      </c>
      <c r="B2166" s="720">
        <v>5569</v>
      </c>
      <c r="C2166" s="721" t="s">
        <v>4285</v>
      </c>
      <c r="D2166" s="721" t="s">
        <v>2909</v>
      </c>
      <c r="E2166" s="722">
        <v>45162</v>
      </c>
      <c r="F2166" s="720" t="s">
        <v>38</v>
      </c>
      <c r="G2166" s="720">
        <v>1582</v>
      </c>
      <c r="H2166" s="386"/>
      <c r="I2166" s="386"/>
      <c r="J2166" s="216"/>
      <c r="K2166" s="721">
        <v>10310319401</v>
      </c>
      <c r="L2166" s="721" t="s">
        <v>4594</v>
      </c>
      <c r="M2166" s="626"/>
      <c r="N2166" s="721" t="s">
        <v>4548</v>
      </c>
      <c r="O2166" s="731" t="s">
        <v>68</v>
      </c>
      <c r="P2166" s="720">
        <v>10</v>
      </c>
      <c r="Q2166" s="720">
        <v>4.8380000000000001</v>
      </c>
      <c r="R2166" s="735">
        <f t="shared" si="808"/>
        <v>48.38</v>
      </c>
      <c r="S2166" s="720" t="s">
        <v>1915</v>
      </c>
      <c r="T2166" s="732"/>
      <c r="U2166" s="732">
        <f t="shared" si="809"/>
        <v>48.38</v>
      </c>
      <c r="V2166" s="720"/>
      <c r="W2166" s="720"/>
      <c r="X2166" s="720"/>
      <c r="Y2166" s="657"/>
      <c r="Z2166" s="657"/>
      <c r="AA2166" s="657"/>
      <c r="AB2166" s="720"/>
      <c r="AC2166" s="385"/>
      <c r="AD2166" s="670"/>
      <c r="AE2166" s="670"/>
      <c r="AF2166" s="657"/>
      <c r="AG2166" s="657"/>
      <c r="AH2166" s="720"/>
      <c r="AI2166" s="731"/>
      <c r="AJ2166" s="731">
        <f t="shared" si="810"/>
        <v>48.38</v>
      </c>
      <c r="AK2166" s="738">
        <v>1778</v>
      </c>
      <c r="AL2166" s="731">
        <f t="shared" si="811"/>
        <v>48.38</v>
      </c>
      <c r="AM2166" s="738">
        <v>18</v>
      </c>
      <c r="AN2166" s="739">
        <v>45200</v>
      </c>
    </row>
    <row r="2167" spans="1:40" ht="49.2">
      <c r="A2167" s="719">
        <v>113</v>
      </c>
      <c r="B2167" s="720">
        <v>5569</v>
      </c>
      <c r="C2167" s="721" t="s">
        <v>4285</v>
      </c>
      <c r="D2167" s="721" t="s">
        <v>2909</v>
      </c>
      <c r="E2167" s="722">
        <v>45162</v>
      </c>
      <c r="F2167" s="720" t="s">
        <v>38</v>
      </c>
      <c r="G2167" s="720">
        <v>1582</v>
      </c>
      <c r="H2167" s="386"/>
      <c r="I2167" s="386"/>
      <c r="J2167" s="216"/>
      <c r="K2167" s="721">
        <v>10310319401</v>
      </c>
      <c r="L2167" s="721" t="s">
        <v>4594</v>
      </c>
      <c r="M2167" s="626"/>
      <c r="N2167" s="721" t="s">
        <v>4549</v>
      </c>
      <c r="O2167" s="731" t="s">
        <v>68</v>
      </c>
      <c r="P2167" s="720">
        <v>5</v>
      </c>
      <c r="Q2167" s="720">
        <v>3.3519999999999999</v>
      </c>
      <c r="R2167" s="735">
        <f t="shared" si="808"/>
        <v>16.759999999999998</v>
      </c>
      <c r="S2167" s="720" t="s">
        <v>1915</v>
      </c>
      <c r="T2167" s="732"/>
      <c r="U2167" s="732">
        <f t="shared" si="809"/>
        <v>16.759999999999998</v>
      </c>
      <c r="V2167" s="720"/>
      <c r="W2167" s="720"/>
      <c r="X2167" s="720"/>
      <c r="Y2167" s="657"/>
      <c r="Z2167" s="657"/>
      <c r="AA2167" s="657"/>
      <c r="AB2167" s="720"/>
      <c r="AC2167" s="385"/>
      <c r="AD2167" s="670"/>
      <c r="AE2167" s="670"/>
      <c r="AF2167" s="657"/>
      <c r="AG2167" s="657"/>
      <c r="AH2167" s="720"/>
      <c r="AI2167" s="731"/>
      <c r="AJ2167" s="731">
        <f t="shared" si="810"/>
        <v>16.759999999999998</v>
      </c>
      <c r="AK2167" s="738">
        <v>1778</v>
      </c>
      <c r="AL2167" s="731">
        <f t="shared" si="811"/>
        <v>16.759999999999998</v>
      </c>
      <c r="AM2167" s="738">
        <v>18</v>
      </c>
      <c r="AN2167" s="739">
        <v>45200</v>
      </c>
    </row>
    <row r="2168" spans="1:40" ht="49.2">
      <c r="A2168" s="719">
        <v>114</v>
      </c>
      <c r="B2168" s="720">
        <v>5569</v>
      </c>
      <c r="C2168" s="721" t="s">
        <v>4285</v>
      </c>
      <c r="D2168" s="721" t="s">
        <v>2909</v>
      </c>
      <c r="E2168" s="722">
        <v>45162</v>
      </c>
      <c r="F2168" s="720" t="s">
        <v>38</v>
      </c>
      <c r="G2168" s="720">
        <v>1582</v>
      </c>
      <c r="H2168" s="386"/>
      <c r="I2168" s="386"/>
      <c r="J2168" s="216"/>
      <c r="K2168" s="721">
        <v>10310319401</v>
      </c>
      <c r="L2168" s="721" t="s">
        <v>4594</v>
      </c>
      <c r="M2168" s="626"/>
      <c r="N2168" s="721" t="s">
        <v>4550</v>
      </c>
      <c r="O2168" s="731" t="s">
        <v>68</v>
      </c>
      <c r="P2168" s="720">
        <v>3</v>
      </c>
      <c r="Q2168" s="720">
        <v>3.7766670000000002</v>
      </c>
      <c r="R2168" s="735">
        <f t="shared" si="808"/>
        <v>11.330001000000001</v>
      </c>
      <c r="S2168" s="720" t="s">
        <v>1915</v>
      </c>
      <c r="T2168" s="732"/>
      <c r="U2168" s="732">
        <f t="shared" si="809"/>
        <v>11.330001000000001</v>
      </c>
      <c r="V2168" s="720"/>
      <c r="W2168" s="720"/>
      <c r="X2168" s="720"/>
      <c r="Y2168" s="657"/>
      <c r="Z2168" s="657"/>
      <c r="AA2168" s="657"/>
      <c r="AB2168" s="720"/>
      <c r="AC2168" s="385"/>
      <c r="AD2168" s="670"/>
      <c r="AE2168" s="670"/>
      <c r="AF2168" s="657"/>
      <c r="AG2168" s="657"/>
      <c r="AH2168" s="720"/>
      <c r="AI2168" s="731"/>
      <c r="AJ2168" s="731">
        <f t="shared" si="810"/>
        <v>11.330001000000001</v>
      </c>
      <c r="AK2168" s="738">
        <v>1778</v>
      </c>
      <c r="AL2168" s="731">
        <f t="shared" si="811"/>
        <v>11.330001000000001</v>
      </c>
      <c r="AM2168" s="738">
        <v>18</v>
      </c>
      <c r="AN2168" s="739">
        <v>45200</v>
      </c>
    </row>
    <row r="2169" spans="1:40" ht="49.2">
      <c r="A2169" s="719">
        <v>115</v>
      </c>
      <c r="B2169" s="720">
        <v>5569</v>
      </c>
      <c r="C2169" s="721" t="s">
        <v>4285</v>
      </c>
      <c r="D2169" s="721" t="s">
        <v>2909</v>
      </c>
      <c r="E2169" s="722">
        <v>45162</v>
      </c>
      <c r="F2169" s="720" t="s">
        <v>38</v>
      </c>
      <c r="G2169" s="720">
        <v>1582</v>
      </c>
      <c r="H2169" s="386"/>
      <c r="I2169" s="386"/>
      <c r="J2169" s="216"/>
      <c r="K2169" s="721">
        <v>10310319401</v>
      </c>
      <c r="L2169" s="721" t="s">
        <v>4594</v>
      </c>
      <c r="M2169" s="626"/>
      <c r="N2169" s="721" t="s">
        <v>4551</v>
      </c>
      <c r="O2169" s="731" t="s">
        <v>68</v>
      </c>
      <c r="P2169" s="720">
        <v>30</v>
      </c>
      <c r="Q2169" s="720">
        <v>0.41299999999999998</v>
      </c>
      <c r="R2169" s="735">
        <f t="shared" si="808"/>
        <v>12.389999999999999</v>
      </c>
      <c r="S2169" s="720" t="s">
        <v>1915</v>
      </c>
      <c r="T2169" s="732"/>
      <c r="U2169" s="732">
        <f t="shared" si="809"/>
        <v>12.389999999999999</v>
      </c>
      <c r="V2169" s="720"/>
      <c r="W2169" s="720"/>
      <c r="X2169" s="720"/>
      <c r="Y2169" s="657"/>
      <c r="Z2169" s="657"/>
      <c r="AA2169" s="657"/>
      <c r="AB2169" s="720"/>
      <c r="AC2169" s="385"/>
      <c r="AD2169" s="670"/>
      <c r="AE2169" s="670"/>
      <c r="AF2169" s="657"/>
      <c r="AG2169" s="657"/>
      <c r="AH2169" s="720"/>
      <c r="AI2169" s="731"/>
      <c r="AJ2169" s="731">
        <f t="shared" si="810"/>
        <v>12.389999999999999</v>
      </c>
      <c r="AK2169" s="738">
        <v>1778</v>
      </c>
      <c r="AL2169" s="731">
        <f t="shared" si="811"/>
        <v>12.389999999999999</v>
      </c>
      <c r="AM2169" s="738">
        <v>18</v>
      </c>
      <c r="AN2169" s="739">
        <v>45200</v>
      </c>
    </row>
    <row r="2170" spans="1:40" ht="49.2">
      <c r="A2170" s="719">
        <v>116</v>
      </c>
      <c r="B2170" s="720">
        <v>5569</v>
      </c>
      <c r="C2170" s="721" t="s">
        <v>4285</v>
      </c>
      <c r="D2170" s="721" t="s">
        <v>2909</v>
      </c>
      <c r="E2170" s="722">
        <v>45162</v>
      </c>
      <c r="F2170" s="720" t="s">
        <v>38</v>
      </c>
      <c r="G2170" s="720">
        <v>1582</v>
      </c>
      <c r="H2170" s="386"/>
      <c r="I2170" s="386"/>
      <c r="J2170" s="216"/>
      <c r="K2170" s="721">
        <v>10310319401</v>
      </c>
      <c r="L2170" s="721" t="s">
        <v>4594</v>
      </c>
      <c r="M2170" s="626"/>
      <c r="N2170" s="721" t="s">
        <v>4552</v>
      </c>
      <c r="O2170" s="731" t="s">
        <v>68</v>
      </c>
      <c r="P2170" s="720">
        <v>7</v>
      </c>
      <c r="Q2170" s="720">
        <v>7.2328570000000001</v>
      </c>
      <c r="R2170" s="735">
        <f t="shared" si="808"/>
        <v>50.629998999999998</v>
      </c>
      <c r="S2170" s="720" t="s">
        <v>1915</v>
      </c>
      <c r="T2170" s="732"/>
      <c r="U2170" s="732">
        <f t="shared" si="809"/>
        <v>50.629998999999998</v>
      </c>
      <c r="V2170" s="720"/>
      <c r="W2170" s="720"/>
      <c r="X2170" s="720"/>
      <c r="Y2170" s="657"/>
      <c r="Z2170" s="657"/>
      <c r="AA2170" s="657"/>
      <c r="AB2170" s="720"/>
      <c r="AC2170" s="385"/>
      <c r="AD2170" s="670"/>
      <c r="AE2170" s="670"/>
      <c r="AF2170" s="657"/>
      <c r="AG2170" s="657"/>
      <c r="AH2170" s="720"/>
      <c r="AI2170" s="731"/>
      <c r="AJ2170" s="731">
        <f t="shared" si="810"/>
        <v>50.629998999999998</v>
      </c>
      <c r="AK2170" s="738">
        <v>1778</v>
      </c>
      <c r="AL2170" s="731">
        <f t="shared" si="811"/>
        <v>50.629998999999998</v>
      </c>
      <c r="AM2170" s="738">
        <v>18</v>
      </c>
      <c r="AN2170" s="739">
        <v>45200</v>
      </c>
    </row>
    <row r="2171" spans="1:40" ht="49.2">
      <c r="A2171" s="719">
        <v>117</v>
      </c>
      <c r="B2171" s="720">
        <v>5569</v>
      </c>
      <c r="C2171" s="721" t="s">
        <v>4285</v>
      </c>
      <c r="D2171" s="721" t="s">
        <v>2909</v>
      </c>
      <c r="E2171" s="722">
        <v>45162</v>
      </c>
      <c r="F2171" s="720" t="s">
        <v>38</v>
      </c>
      <c r="G2171" s="720">
        <v>1582</v>
      </c>
      <c r="H2171" s="386"/>
      <c r="I2171" s="386"/>
      <c r="J2171" s="216"/>
      <c r="K2171" s="721">
        <v>10310319401</v>
      </c>
      <c r="L2171" s="721" t="s">
        <v>4594</v>
      </c>
      <c r="M2171" s="626"/>
      <c r="N2171" s="721" t="s">
        <v>1941</v>
      </c>
      <c r="O2171" s="731" t="s">
        <v>68</v>
      </c>
      <c r="P2171" s="720">
        <v>4</v>
      </c>
      <c r="Q2171" s="720">
        <v>36.935000000000002</v>
      </c>
      <c r="R2171" s="735">
        <f>P2171*Q2171</f>
        <v>147.74</v>
      </c>
      <c r="S2171" s="720" t="s">
        <v>1915</v>
      </c>
      <c r="T2171" s="732"/>
      <c r="U2171" s="732">
        <f t="shared" si="809"/>
        <v>147.74</v>
      </c>
      <c r="V2171" s="720"/>
      <c r="W2171" s="720"/>
      <c r="X2171" s="720"/>
      <c r="Y2171" s="657"/>
      <c r="Z2171" s="657"/>
      <c r="AA2171" s="657"/>
      <c r="AB2171" s="720"/>
      <c r="AC2171" s="385"/>
      <c r="AD2171" s="670"/>
      <c r="AE2171" s="670"/>
      <c r="AF2171" s="657"/>
      <c r="AG2171" s="657"/>
      <c r="AH2171" s="720"/>
      <c r="AI2171" s="731"/>
      <c r="AJ2171" s="731">
        <f t="shared" si="810"/>
        <v>147.74</v>
      </c>
      <c r="AK2171" s="738">
        <v>1778</v>
      </c>
      <c r="AL2171" s="731">
        <f t="shared" si="811"/>
        <v>147.74</v>
      </c>
      <c r="AM2171" s="738">
        <v>18</v>
      </c>
      <c r="AN2171" s="739">
        <v>45200</v>
      </c>
    </row>
    <row r="2172" spans="1:40" ht="49.2">
      <c r="A2172" s="719">
        <v>118</v>
      </c>
      <c r="B2172" s="720">
        <v>5569</v>
      </c>
      <c r="C2172" s="721" t="s">
        <v>4285</v>
      </c>
      <c r="D2172" s="721" t="s">
        <v>2909</v>
      </c>
      <c r="E2172" s="722">
        <v>45162</v>
      </c>
      <c r="F2172" s="720" t="s">
        <v>38</v>
      </c>
      <c r="G2172" s="720">
        <v>1582</v>
      </c>
      <c r="H2172" s="386"/>
      <c r="I2172" s="386"/>
      <c r="J2172" s="216"/>
      <c r="K2172" s="721">
        <v>10310319401</v>
      </c>
      <c r="L2172" s="721" t="s">
        <v>4594</v>
      </c>
      <c r="M2172" s="626"/>
      <c r="N2172" s="721" t="s">
        <v>4553</v>
      </c>
      <c r="O2172" s="731" t="s">
        <v>68</v>
      </c>
      <c r="P2172" s="720">
        <v>6</v>
      </c>
      <c r="Q2172" s="720">
        <v>1.4166669999999999</v>
      </c>
      <c r="R2172" s="735">
        <f t="shared" ref="R2172:R2182" si="812">P2172*Q2172</f>
        <v>8.5000019999999985</v>
      </c>
      <c r="S2172" s="720" t="s">
        <v>1915</v>
      </c>
      <c r="T2172" s="732"/>
      <c r="U2172" s="732">
        <f t="shared" si="809"/>
        <v>8.5000019999999985</v>
      </c>
      <c r="V2172" s="720"/>
      <c r="W2172" s="720"/>
      <c r="X2172" s="720"/>
      <c r="Y2172" s="657"/>
      <c r="Z2172" s="657"/>
      <c r="AA2172" s="657"/>
      <c r="AB2172" s="720"/>
      <c r="AC2172" s="385"/>
      <c r="AD2172" s="670"/>
      <c r="AE2172" s="670"/>
      <c r="AF2172" s="657"/>
      <c r="AG2172" s="657"/>
      <c r="AH2172" s="720"/>
      <c r="AI2172" s="731"/>
      <c r="AJ2172" s="731">
        <f t="shared" si="810"/>
        <v>8.5000019999999985</v>
      </c>
      <c r="AK2172" s="738">
        <v>1778</v>
      </c>
      <c r="AL2172" s="731">
        <f t="shared" si="811"/>
        <v>8.5000019999999985</v>
      </c>
      <c r="AM2172" s="738">
        <v>18</v>
      </c>
      <c r="AN2172" s="739">
        <v>45200</v>
      </c>
    </row>
    <row r="2173" spans="1:40" ht="49.2">
      <c r="A2173" s="719">
        <v>119</v>
      </c>
      <c r="B2173" s="720">
        <v>5569</v>
      </c>
      <c r="C2173" s="721" t="s">
        <v>4285</v>
      </c>
      <c r="D2173" s="721" t="s">
        <v>2909</v>
      </c>
      <c r="E2173" s="722">
        <v>45162</v>
      </c>
      <c r="F2173" s="720" t="s">
        <v>38</v>
      </c>
      <c r="G2173" s="720">
        <v>1582</v>
      </c>
      <c r="H2173" s="386"/>
      <c r="I2173" s="386"/>
      <c r="J2173" s="216"/>
      <c r="K2173" s="721">
        <v>10310319401</v>
      </c>
      <c r="L2173" s="721" t="s">
        <v>4594</v>
      </c>
      <c r="M2173" s="626"/>
      <c r="N2173" s="721" t="s">
        <v>4554</v>
      </c>
      <c r="O2173" s="731" t="s">
        <v>68</v>
      </c>
      <c r="P2173" s="720">
        <v>5</v>
      </c>
      <c r="Q2173" s="720">
        <v>1.4159999999999999</v>
      </c>
      <c r="R2173" s="735">
        <f t="shared" si="812"/>
        <v>7.08</v>
      </c>
      <c r="S2173" s="720" t="s">
        <v>1915</v>
      </c>
      <c r="T2173" s="732"/>
      <c r="U2173" s="732">
        <f t="shared" si="809"/>
        <v>7.08</v>
      </c>
      <c r="V2173" s="720"/>
      <c r="W2173" s="720"/>
      <c r="X2173" s="720"/>
      <c r="Y2173" s="657"/>
      <c r="Z2173" s="657"/>
      <c r="AA2173" s="657"/>
      <c r="AB2173" s="720"/>
      <c r="AC2173" s="385"/>
      <c r="AD2173" s="670"/>
      <c r="AE2173" s="670"/>
      <c r="AF2173" s="657"/>
      <c r="AG2173" s="657"/>
      <c r="AH2173" s="720"/>
      <c r="AI2173" s="731"/>
      <c r="AJ2173" s="731">
        <f t="shared" si="810"/>
        <v>7.08</v>
      </c>
      <c r="AK2173" s="738">
        <v>1778</v>
      </c>
      <c r="AL2173" s="731">
        <f t="shared" si="811"/>
        <v>7.08</v>
      </c>
      <c r="AM2173" s="738">
        <v>18</v>
      </c>
      <c r="AN2173" s="739">
        <v>45200</v>
      </c>
    </row>
    <row r="2174" spans="1:40" ht="49.2">
      <c r="A2174" s="719">
        <v>120</v>
      </c>
      <c r="B2174" s="720">
        <v>5569</v>
      </c>
      <c r="C2174" s="721" t="s">
        <v>4285</v>
      </c>
      <c r="D2174" s="721" t="s">
        <v>2909</v>
      </c>
      <c r="E2174" s="722">
        <v>45162</v>
      </c>
      <c r="F2174" s="720" t="s">
        <v>38</v>
      </c>
      <c r="G2174" s="720">
        <v>1582</v>
      </c>
      <c r="H2174" s="386"/>
      <c r="I2174" s="386"/>
      <c r="J2174" s="216"/>
      <c r="K2174" s="721">
        <v>10310319401</v>
      </c>
      <c r="L2174" s="721" t="s">
        <v>4594</v>
      </c>
      <c r="M2174" s="626"/>
      <c r="N2174" s="721" t="s">
        <v>4555</v>
      </c>
      <c r="O2174" s="731" t="s">
        <v>68</v>
      </c>
      <c r="P2174" s="720">
        <v>5</v>
      </c>
      <c r="Q2174" s="720">
        <v>1.3580000000000001</v>
      </c>
      <c r="R2174" s="735">
        <f t="shared" si="812"/>
        <v>6.7900000000000009</v>
      </c>
      <c r="S2174" s="720" t="s">
        <v>1915</v>
      </c>
      <c r="T2174" s="732"/>
      <c r="U2174" s="732">
        <f t="shared" si="809"/>
        <v>6.7900000000000009</v>
      </c>
      <c r="V2174" s="720"/>
      <c r="W2174" s="720"/>
      <c r="X2174" s="720"/>
      <c r="Y2174" s="657"/>
      <c r="Z2174" s="657"/>
      <c r="AA2174" s="657"/>
      <c r="AB2174" s="720"/>
      <c r="AC2174" s="385"/>
      <c r="AD2174" s="670"/>
      <c r="AE2174" s="670"/>
      <c r="AF2174" s="657"/>
      <c r="AG2174" s="657"/>
      <c r="AH2174" s="720"/>
      <c r="AI2174" s="731"/>
      <c r="AJ2174" s="731">
        <f t="shared" si="810"/>
        <v>6.7900000000000009</v>
      </c>
      <c r="AK2174" s="738">
        <v>1778</v>
      </c>
      <c r="AL2174" s="731">
        <f t="shared" si="811"/>
        <v>6.7900000000000009</v>
      </c>
      <c r="AM2174" s="738">
        <v>18</v>
      </c>
      <c r="AN2174" s="739">
        <v>45200</v>
      </c>
    </row>
    <row r="2175" spans="1:40" ht="49.2">
      <c r="A2175" s="719">
        <v>121</v>
      </c>
      <c r="B2175" s="720">
        <v>5569</v>
      </c>
      <c r="C2175" s="721" t="s">
        <v>4285</v>
      </c>
      <c r="D2175" s="721" t="s">
        <v>2909</v>
      </c>
      <c r="E2175" s="722">
        <v>45162</v>
      </c>
      <c r="F2175" s="720" t="s">
        <v>38</v>
      </c>
      <c r="G2175" s="720">
        <v>1582</v>
      </c>
      <c r="H2175" s="386"/>
      <c r="I2175" s="386"/>
      <c r="J2175" s="216"/>
      <c r="K2175" s="721">
        <v>10310319401</v>
      </c>
      <c r="L2175" s="721" t="s">
        <v>4594</v>
      </c>
      <c r="M2175" s="626"/>
      <c r="N2175" s="721" t="s">
        <v>4556</v>
      </c>
      <c r="O2175" s="731" t="s">
        <v>68</v>
      </c>
      <c r="P2175" s="720">
        <v>15</v>
      </c>
      <c r="Q2175" s="875">
        <v>1.5933330000000001</v>
      </c>
      <c r="R2175" s="735">
        <f t="shared" si="812"/>
        <v>23.899995000000001</v>
      </c>
      <c r="S2175" s="720" t="s">
        <v>1915</v>
      </c>
      <c r="T2175" s="732"/>
      <c r="U2175" s="732">
        <f t="shared" si="809"/>
        <v>23.899995000000001</v>
      </c>
      <c r="V2175" s="720"/>
      <c r="W2175" s="720"/>
      <c r="X2175" s="720"/>
      <c r="Y2175" s="657"/>
      <c r="Z2175" s="657"/>
      <c r="AA2175" s="657"/>
      <c r="AB2175" s="720"/>
      <c r="AC2175" s="385"/>
      <c r="AD2175" s="670"/>
      <c r="AE2175" s="670"/>
      <c r="AF2175" s="657"/>
      <c r="AG2175" s="657"/>
      <c r="AH2175" s="720"/>
      <c r="AI2175" s="731"/>
      <c r="AJ2175" s="731">
        <f t="shared" si="810"/>
        <v>23.899995000000001</v>
      </c>
      <c r="AK2175" s="738">
        <v>1778</v>
      </c>
      <c r="AL2175" s="731">
        <f t="shared" si="811"/>
        <v>23.899995000000001</v>
      </c>
      <c r="AM2175" s="738">
        <v>18</v>
      </c>
      <c r="AN2175" s="739">
        <v>45200</v>
      </c>
    </row>
    <row r="2176" spans="1:40" ht="49.2">
      <c r="A2176" s="719">
        <v>122</v>
      </c>
      <c r="B2176" s="720">
        <v>5569</v>
      </c>
      <c r="C2176" s="721" t="s">
        <v>4285</v>
      </c>
      <c r="D2176" s="721" t="s">
        <v>2909</v>
      </c>
      <c r="E2176" s="722">
        <v>45162</v>
      </c>
      <c r="F2176" s="720" t="s">
        <v>38</v>
      </c>
      <c r="G2176" s="720">
        <v>1582</v>
      </c>
      <c r="H2176" s="386"/>
      <c r="I2176" s="386"/>
      <c r="J2176" s="216"/>
      <c r="K2176" s="721">
        <v>10310319401</v>
      </c>
      <c r="L2176" s="721" t="s">
        <v>4594</v>
      </c>
      <c r="M2176" s="626"/>
      <c r="N2176" s="721" t="s">
        <v>4557</v>
      </c>
      <c r="O2176" s="731" t="s">
        <v>68</v>
      </c>
      <c r="P2176" s="720">
        <v>2</v>
      </c>
      <c r="Q2176" s="720">
        <v>0.71</v>
      </c>
      <c r="R2176" s="735">
        <f t="shared" si="812"/>
        <v>1.42</v>
      </c>
      <c r="S2176" s="720" t="s">
        <v>1915</v>
      </c>
      <c r="T2176" s="732"/>
      <c r="U2176" s="732">
        <f t="shared" si="809"/>
        <v>1.42</v>
      </c>
      <c r="V2176" s="720"/>
      <c r="W2176" s="720"/>
      <c r="X2176" s="720"/>
      <c r="Y2176" s="657"/>
      <c r="Z2176" s="657"/>
      <c r="AA2176" s="657"/>
      <c r="AB2176" s="720"/>
      <c r="AC2176" s="385"/>
      <c r="AD2176" s="670"/>
      <c r="AE2176" s="670"/>
      <c r="AF2176" s="657"/>
      <c r="AG2176" s="657"/>
      <c r="AH2176" s="720"/>
      <c r="AI2176" s="731"/>
      <c r="AJ2176" s="731">
        <f t="shared" si="810"/>
        <v>1.42</v>
      </c>
      <c r="AK2176" s="738">
        <v>1778</v>
      </c>
      <c r="AL2176" s="731">
        <f t="shared" si="811"/>
        <v>1.42</v>
      </c>
      <c r="AM2176" s="738">
        <v>18</v>
      </c>
      <c r="AN2176" s="739">
        <v>45200</v>
      </c>
    </row>
    <row r="2177" spans="1:40" ht="49.2">
      <c r="A2177" s="719">
        <v>123</v>
      </c>
      <c r="B2177" s="720">
        <v>5569</v>
      </c>
      <c r="C2177" s="721" t="s">
        <v>4285</v>
      </c>
      <c r="D2177" s="721" t="s">
        <v>2909</v>
      </c>
      <c r="E2177" s="722">
        <v>45162</v>
      </c>
      <c r="F2177" s="720" t="s">
        <v>38</v>
      </c>
      <c r="G2177" s="720">
        <v>1582</v>
      </c>
      <c r="H2177" s="386"/>
      <c r="I2177" s="386"/>
      <c r="J2177" s="216"/>
      <c r="K2177" s="721">
        <v>10310319401</v>
      </c>
      <c r="L2177" s="721" t="s">
        <v>4594</v>
      </c>
      <c r="M2177" s="626"/>
      <c r="N2177" s="721" t="s">
        <v>4558</v>
      </c>
      <c r="O2177" s="731" t="s">
        <v>68</v>
      </c>
      <c r="P2177" s="720">
        <v>2</v>
      </c>
      <c r="Q2177" s="720">
        <v>8.26</v>
      </c>
      <c r="R2177" s="735">
        <f t="shared" si="812"/>
        <v>16.52</v>
      </c>
      <c r="S2177" s="720" t="s">
        <v>1915</v>
      </c>
      <c r="T2177" s="732"/>
      <c r="U2177" s="732">
        <f t="shared" si="809"/>
        <v>16.52</v>
      </c>
      <c r="V2177" s="720"/>
      <c r="W2177" s="720"/>
      <c r="X2177" s="720"/>
      <c r="Y2177" s="657"/>
      <c r="Z2177" s="657"/>
      <c r="AA2177" s="657"/>
      <c r="AB2177" s="720"/>
      <c r="AC2177" s="385"/>
      <c r="AD2177" s="670"/>
      <c r="AE2177" s="670"/>
      <c r="AF2177" s="657"/>
      <c r="AG2177" s="657"/>
      <c r="AH2177" s="720"/>
      <c r="AI2177" s="731"/>
      <c r="AJ2177" s="731">
        <f t="shared" si="810"/>
        <v>16.52</v>
      </c>
      <c r="AK2177" s="738">
        <v>1778</v>
      </c>
      <c r="AL2177" s="731">
        <f t="shared" si="811"/>
        <v>16.52</v>
      </c>
      <c r="AM2177" s="738">
        <v>18</v>
      </c>
      <c r="AN2177" s="739">
        <v>45200</v>
      </c>
    </row>
    <row r="2178" spans="1:40" ht="49.2">
      <c r="A2178" s="719">
        <v>124</v>
      </c>
      <c r="B2178" s="720">
        <v>5569</v>
      </c>
      <c r="C2178" s="721" t="s">
        <v>4285</v>
      </c>
      <c r="D2178" s="721" t="s">
        <v>2909</v>
      </c>
      <c r="E2178" s="722">
        <v>45162</v>
      </c>
      <c r="F2178" s="720" t="s">
        <v>38</v>
      </c>
      <c r="G2178" s="720">
        <v>1582</v>
      </c>
      <c r="H2178" s="386"/>
      <c r="I2178" s="386"/>
      <c r="J2178" s="216"/>
      <c r="K2178" s="721">
        <v>10310319401</v>
      </c>
      <c r="L2178" s="721" t="s">
        <v>4594</v>
      </c>
      <c r="M2178" s="626"/>
      <c r="N2178" s="721" t="s">
        <v>4559</v>
      </c>
      <c r="O2178" s="731" t="s">
        <v>68</v>
      </c>
      <c r="P2178" s="720">
        <v>2</v>
      </c>
      <c r="Q2178" s="720">
        <v>4.01</v>
      </c>
      <c r="R2178" s="735">
        <f t="shared" si="812"/>
        <v>8.02</v>
      </c>
      <c r="S2178" s="720" t="s">
        <v>1915</v>
      </c>
      <c r="T2178" s="732"/>
      <c r="U2178" s="732">
        <f t="shared" si="809"/>
        <v>8.02</v>
      </c>
      <c r="V2178" s="720"/>
      <c r="W2178" s="720"/>
      <c r="X2178" s="720"/>
      <c r="Y2178" s="657"/>
      <c r="Z2178" s="657"/>
      <c r="AA2178" s="657"/>
      <c r="AB2178" s="720"/>
      <c r="AC2178" s="385"/>
      <c r="AD2178" s="670"/>
      <c r="AE2178" s="670"/>
      <c r="AF2178" s="657"/>
      <c r="AG2178" s="657"/>
      <c r="AH2178" s="720"/>
      <c r="AI2178" s="731"/>
      <c r="AJ2178" s="731">
        <f t="shared" si="810"/>
        <v>8.02</v>
      </c>
      <c r="AK2178" s="738">
        <v>1778</v>
      </c>
      <c r="AL2178" s="731">
        <f t="shared" si="811"/>
        <v>8.02</v>
      </c>
      <c r="AM2178" s="738">
        <v>18</v>
      </c>
      <c r="AN2178" s="739">
        <v>45200</v>
      </c>
    </row>
    <row r="2179" spans="1:40" ht="73.8">
      <c r="A2179" s="719">
        <v>125</v>
      </c>
      <c r="B2179" s="720">
        <v>5569</v>
      </c>
      <c r="C2179" s="721" t="s">
        <v>4285</v>
      </c>
      <c r="D2179" s="721" t="s">
        <v>2909</v>
      </c>
      <c r="E2179" s="722">
        <v>45162</v>
      </c>
      <c r="F2179" s="720" t="s">
        <v>38</v>
      </c>
      <c r="G2179" s="720">
        <v>1582</v>
      </c>
      <c r="H2179" s="386"/>
      <c r="I2179" s="386"/>
      <c r="J2179" s="216"/>
      <c r="K2179" s="721">
        <v>10310319401</v>
      </c>
      <c r="L2179" s="721" t="s">
        <v>4594</v>
      </c>
      <c r="M2179" s="626"/>
      <c r="N2179" s="721" t="s">
        <v>4560</v>
      </c>
      <c r="O2179" s="731" t="s">
        <v>68</v>
      </c>
      <c r="P2179" s="720">
        <v>1</v>
      </c>
      <c r="Q2179" s="720">
        <v>4.5999999999999996</v>
      </c>
      <c r="R2179" s="735">
        <f t="shared" si="812"/>
        <v>4.5999999999999996</v>
      </c>
      <c r="S2179" s="720" t="s">
        <v>1915</v>
      </c>
      <c r="T2179" s="732"/>
      <c r="U2179" s="732">
        <f t="shared" si="809"/>
        <v>4.5999999999999996</v>
      </c>
      <c r="V2179" s="720"/>
      <c r="W2179" s="720"/>
      <c r="X2179" s="720"/>
      <c r="Y2179" s="657"/>
      <c r="Z2179" s="657"/>
      <c r="AA2179" s="657"/>
      <c r="AB2179" s="720"/>
      <c r="AC2179" s="385"/>
      <c r="AD2179" s="670"/>
      <c r="AE2179" s="670"/>
      <c r="AF2179" s="657"/>
      <c r="AG2179" s="657"/>
      <c r="AH2179" s="720"/>
      <c r="AI2179" s="731"/>
      <c r="AJ2179" s="731">
        <f t="shared" si="810"/>
        <v>4.5999999999999996</v>
      </c>
      <c r="AK2179" s="738">
        <v>1778</v>
      </c>
      <c r="AL2179" s="731">
        <f t="shared" si="811"/>
        <v>4.5999999999999996</v>
      </c>
      <c r="AM2179" s="738">
        <v>18</v>
      </c>
      <c r="AN2179" s="739">
        <v>45200</v>
      </c>
    </row>
    <row r="2180" spans="1:40" ht="73.8">
      <c r="A2180" s="719">
        <v>126</v>
      </c>
      <c r="B2180" s="720">
        <v>5569</v>
      </c>
      <c r="C2180" s="721" t="s">
        <v>4285</v>
      </c>
      <c r="D2180" s="721" t="s">
        <v>2909</v>
      </c>
      <c r="E2180" s="722">
        <v>45162</v>
      </c>
      <c r="F2180" s="720" t="s">
        <v>38</v>
      </c>
      <c r="G2180" s="720">
        <v>1582</v>
      </c>
      <c r="H2180" s="386"/>
      <c r="I2180" s="386"/>
      <c r="J2180" s="216"/>
      <c r="K2180" s="721">
        <v>10310319401</v>
      </c>
      <c r="L2180" s="721" t="s">
        <v>4594</v>
      </c>
      <c r="M2180" s="626"/>
      <c r="N2180" s="721" t="s">
        <v>4561</v>
      </c>
      <c r="O2180" s="731" t="s">
        <v>68</v>
      </c>
      <c r="P2180" s="720">
        <v>1</v>
      </c>
      <c r="Q2180" s="720">
        <v>4.5999999999999996</v>
      </c>
      <c r="R2180" s="735">
        <f t="shared" si="812"/>
        <v>4.5999999999999996</v>
      </c>
      <c r="S2180" s="720" t="s">
        <v>1915</v>
      </c>
      <c r="T2180" s="732"/>
      <c r="U2180" s="732">
        <f t="shared" si="809"/>
        <v>4.5999999999999996</v>
      </c>
      <c r="V2180" s="720"/>
      <c r="W2180" s="720"/>
      <c r="X2180" s="720"/>
      <c r="Y2180" s="657"/>
      <c r="Z2180" s="657"/>
      <c r="AA2180" s="657"/>
      <c r="AB2180" s="720"/>
      <c r="AC2180" s="385"/>
      <c r="AD2180" s="670"/>
      <c r="AE2180" s="670"/>
      <c r="AF2180" s="657"/>
      <c r="AG2180" s="657"/>
      <c r="AH2180" s="720"/>
      <c r="AI2180" s="731"/>
      <c r="AJ2180" s="731">
        <f t="shared" si="810"/>
        <v>4.5999999999999996</v>
      </c>
      <c r="AK2180" s="738">
        <v>1778</v>
      </c>
      <c r="AL2180" s="731">
        <f t="shared" si="811"/>
        <v>4.5999999999999996</v>
      </c>
      <c r="AM2180" s="738">
        <v>18</v>
      </c>
      <c r="AN2180" s="739">
        <v>45200</v>
      </c>
    </row>
    <row r="2181" spans="1:40" ht="73.8">
      <c r="A2181" s="719">
        <v>127</v>
      </c>
      <c r="B2181" s="720">
        <v>5569</v>
      </c>
      <c r="C2181" s="721" t="s">
        <v>4285</v>
      </c>
      <c r="D2181" s="721" t="s">
        <v>2909</v>
      </c>
      <c r="E2181" s="722">
        <v>45162</v>
      </c>
      <c r="F2181" s="720" t="s">
        <v>38</v>
      </c>
      <c r="G2181" s="720">
        <v>1582</v>
      </c>
      <c r="H2181" s="386"/>
      <c r="I2181" s="386"/>
      <c r="J2181" s="216"/>
      <c r="K2181" s="721">
        <v>10310319401</v>
      </c>
      <c r="L2181" s="721" t="s">
        <v>4594</v>
      </c>
      <c r="M2181" s="626"/>
      <c r="N2181" s="721" t="s">
        <v>4562</v>
      </c>
      <c r="O2181" s="731" t="s">
        <v>68</v>
      </c>
      <c r="P2181" s="720">
        <v>1</v>
      </c>
      <c r="Q2181" s="720">
        <v>4.5999999999999996</v>
      </c>
      <c r="R2181" s="735">
        <f t="shared" si="812"/>
        <v>4.5999999999999996</v>
      </c>
      <c r="S2181" s="720" t="s">
        <v>1915</v>
      </c>
      <c r="T2181" s="732"/>
      <c r="U2181" s="732">
        <f t="shared" si="809"/>
        <v>4.5999999999999996</v>
      </c>
      <c r="V2181" s="720"/>
      <c r="W2181" s="720"/>
      <c r="X2181" s="720"/>
      <c r="Y2181" s="657"/>
      <c r="Z2181" s="657"/>
      <c r="AA2181" s="657"/>
      <c r="AB2181" s="720"/>
      <c r="AC2181" s="385"/>
      <c r="AD2181" s="670"/>
      <c r="AE2181" s="670"/>
      <c r="AF2181" s="657"/>
      <c r="AG2181" s="657"/>
      <c r="AH2181" s="720"/>
      <c r="AI2181" s="731"/>
      <c r="AJ2181" s="731">
        <f t="shared" si="810"/>
        <v>4.5999999999999996</v>
      </c>
      <c r="AK2181" s="738">
        <v>1778</v>
      </c>
      <c r="AL2181" s="731">
        <f t="shared" si="811"/>
        <v>4.5999999999999996</v>
      </c>
      <c r="AM2181" s="738">
        <v>18</v>
      </c>
      <c r="AN2181" s="739">
        <v>45200</v>
      </c>
    </row>
    <row r="2182" spans="1:40" ht="49.2">
      <c r="A2182" s="719">
        <v>128</v>
      </c>
      <c r="B2182" s="720">
        <v>5569</v>
      </c>
      <c r="C2182" s="721" t="s">
        <v>4285</v>
      </c>
      <c r="D2182" s="721" t="s">
        <v>2909</v>
      </c>
      <c r="E2182" s="722">
        <v>45162</v>
      </c>
      <c r="F2182" s="720" t="s">
        <v>38</v>
      </c>
      <c r="G2182" s="720">
        <v>1582</v>
      </c>
      <c r="H2182" s="386"/>
      <c r="I2182" s="386"/>
      <c r="J2182" s="216"/>
      <c r="K2182" s="721">
        <v>10310319401</v>
      </c>
      <c r="L2182" s="721" t="s">
        <v>4594</v>
      </c>
      <c r="M2182" s="626"/>
      <c r="N2182" s="721" t="s">
        <v>4563</v>
      </c>
      <c r="O2182" s="731" t="s">
        <v>68</v>
      </c>
      <c r="P2182" s="720">
        <v>3</v>
      </c>
      <c r="Q2182" s="720">
        <v>3.7066669999999999</v>
      </c>
      <c r="R2182" s="735">
        <f t="shared" si="812"/>
        <v>11.120001</v>
      </c>
      <c r="S2182" s="720" t="s">
        <v>1915</v>
      </c>
      <c r="T2182" s="732"/>
      <c r="U2182" s="732">
        <f t="shared" si="809"/>
        <v>11.120001</v>
      </c>
      <c r="V2182" s="720"/>
      <c r="W2182" s="720"/>
      <c r="X2182" s="720"/>
      <c r="Y2182" s="657"/>
      <c r="Z2182" s="657"/>
      <c r="AA2182" s="657"/>
      <c r="AB2182" s="720"/>
      <c r="AC2182" s="385"/>
      <c r="AD2182" s="670"/>
      <c r="AE2182" s="670"/>
      <c r="AF2182" s="657"/>
      <c r="AG2182" s="657"/>
      <c r="AH2182" s="720"/>
      <c r="AI2182" s="731"/>
      <c r="AJ2182" s="731">
        <f t="shared" si="810"/>
        <v>11.120001</v>
      </c>
      <c r="AK2182" s="738">
        <v>1778</v>
      </c>
      <c r="AL2182" s="731">
        <f t="shared" si="811"/>
        <v>11.120001</v>
      </c>
      <c r="AM2182" s="738">
        <v>18</v>
      </c>
      <c r="AN2182" s="739">
        <v>45200</v>
      </c>
    </row>
    <row r="2183" spans="1:40" ht="45.6">
      <c r="A2183" s="828">
        <v>129</v>
      </c>
      <c r="B2183" s="829"/>
      <c r="C2183" s="830" t="s">
        <v>4339</v>
      </c>
      <c r="D2183" s="830"/>
      <c r="E2183" s="829"/>
      <c r="F2183" s="829"/>
      <c r="G2183" s="829"/>
      <c r="H2183" s="831"/>
      <c r="I2183" s="831"/>
      <c r="J2183" s="832"/>
      <c r="K2183" s="830"/>
      <c r="L2183" s="833"/>
      <c r="M2183" s="254"/>
      <c r="N2183" s="833"/>
      <c r="O2183" s="834"/>
      <c r="P2183" s="834"/>
      <c r="Q2183" s="834"/>
      <c r="R2183" s="837">
        <f>SUM(R2147:R2182)</f>
        <v>3987.2099980000003</v>
      </c>
      <c r="S2183" s="834"/>
      <c r="T2183" s="834"/>
      <c r="U2183" s="834"/>
      <c r="V2183" s="834"/>
      <c r="W2183" s="834"/>
      <c r="X2183" s="834"/>
      <c r="Y2183" s="834"/>
      <c r="Z2183" s="834"/>
      <c r="AA2183" s="834"/>
      <c r="AB2183" s="834"/>
      <c r="AC2183" s="836"/>
      <c r="AD2183" s="834"/>
      <c r="AE2183" s="834"/>
      <c r="AF2183" s="834"/>
      <c r="AG2183" s="834"/>
      <c r="AH2183" s="834"/>
      <c r="AI2183" s="834"/>
      <c r="AJ2183" s="834"/>
      <c r="AK2183" s="834"/>
      <c r="AL2183" s="837"/>
      <c r="AM2183" s="865">
        <v>18</v>
      </c>
      <c r="AN2183" s="839">
        <v>45200</v>
      </c>
    </row>
    <row r="2184" spans="1:40" ht="49.2">
      <c r="A2184" s="719">
        <v>130</v>
      </c>
      <c r="B2184" s="738" t="s">
        <v>4587</v>
      </c>
      <c r="C2184" s="721" t="s">
        <v>4341</v>
      </c>
      <c r="D2184" s="721" t="s">
        <v>36</v>
      </c>
      <c r="E2184" s="722">
        <v>45201</v>
      </c>
      <c r="F2184" s="720" t="s">
        <v>1924</v>
      </c>
      <c r="G2184" s="720">
        <v>697</v>
      </c>
      <c r="H2184" s="386"/>
      <c r="I2184" s="386"/>
      <c r="J2184" s="216"/>
      <c r="K2184" s="721"/>
      <c r="L2184" s="720" t="s">
        <v>93</v>
      </c>
      <c r="M2184" s="626"/>
      <c r="N2184" s="721" t="s">
        <v>4448</v>
      </c>
      <c r="O2184" s="731" t="s">
        <v>2894</v>
      </c>
      <c r="P2184" s="720">
        <v>1</v>
      </c>
      <c r="Q2184" s="720">
        <v>42569.34</v>
      </c>
      <c r="R2184" s="874">
        <f>P2184*Q2184</f>
        <v>42569.34</v>
      </c>
      <c r="S2184" s="720" t="s">
        <v>1914</v>
      </c>
      <c r="T2184" s="732">
        <f t="shared" ref="T2184:W2187" si="813">IF($S2184=T$15,$R2184,"  ")</f>
        <v>42569.34</v>
      </c>
      <c r="U2184" s="732"/>
      <c r="V2184" s="720"/>
      <c r="W2184" s="720"/>
      <c r="X2184" s="720"/>
      <c r="Y2184" s="657"/>
      <c r="Z2184" s="657"/>
      <c r="AA2184" s="657"/>
      <c r="AB2184" s="720"/>
      <c r="AC2184" s="385"/>
      <c r="AD2184" s="670"/>
      <c r="AE2184" s="670"/>
      <c r="AF2184" s="657"/>
      <c r="AG2184" s="657"/>
      <c r="AH2184" s="720"/>
      <c r="AI2184" s="731"/>
      <c r="AJ2184" s="731">
        <f t="shared" ref="AJ2184:AJ2185" si="814">R2184</f>
        <v>42569.34</v>
      </c>
      <c r="AK2184" s="744"/>
      <c r="AL2184" s="731">
        <f>AJ2184</f>
        <v>42569.34</v>
      </c>
      <c r="AM2184" s="738">
        <v>18</v>
      </c>
      <c r="AN2184" s="739">
        <v>45200</v>
      </c>
    </row>
    <row r="2185" spans="1:40" ht="49.2">
      <c r="A2185" s="719">
        <v>131</v>
      </c>
      <c r="B2185" s="824" t="s">
        <v>4591</v>
      </c>
      <c r="C2185" s="721" t="s">
        <v>4341</v>
      </c>
      <c r="D2185" s="721" t="s">
        <v>36</v>
      </c>
      <c r="E2185" s="722">
        <v>45200</v>
      </c>
      <c r="F2185" s="720" t="s">
        <v>1924</v>
      </c>
      <c r="G2185" s="720">
        <v>778</v>
      </c>
      <c r="H2185" s="386"/>
      <c r="I2185" s="386"/>
      <c r="J2185" s="216"/>
      <c r="K2185" s="721"/>
      <c r="L2185" s="720" t="s">
        <v>93</v>
      </c>
      <c r="M2185" s="626"/>
      <c r="N2185" s="721" t="s">
        <v>4588</v>
      </c>
      <c r="O2185" s="731" t="s">
        <v>2894</v>
      </c>
      <c r="P2185" s="720">
        <v>1</v>
      </c>
      <c r="Q2185" s="720">
        <v>6599.82</v>
      </c>
      <c r="R2185" s="735">
        <f>P2185*Q2185</f>
        <v>6599.82</v>
      </c>
      <c r="S2185" s="720" t="s">
        <v>1914</v>
      </c>
      <c r="T2185" s="732">
        <f t="shared" si="813"/>
        <v>6599.82</v>
      </c>
      <c r="U2185" s="732"/>
      <c r="V2185" s="720"/>
      <c r="W2185" s="732" t="str">
        <f t="shared" si="813"/>
        <v xml:space="preserve">  </v>
      </c>
      <c r="X2185" s="720"/>
      <c r="Y2185" s="657"/>
      <c r="Z2185" s="657"/>
      <c r="AA2185" s="657"/>
      <c r="AB2185" s="720"/>
      <c r="AC2185" s="385"/>
      <c r="AD2185" s="670"/>
      <c r="AE2185" s="670"/>
      <c r="AF2185" s="657"/>
      <c r="AG2185" s="657"/>
      <c r="AH2185" s="720"/>
      <c r="AI2185" s="731"/>
      <c r="AJ2185" s="731">
        <f t="shared" si="814"/>
        <v>6599.82</v>
      </c>
      <c r="AK2185" s="744"/>
      <c r="AL2185" s="731">
        <f t="shared" ref="AL2185:AL2187" si="815">AJ2185</f>
        <v>6599.82</v>
      </c>
      <c r="AM2185" s="738">
        <v>18</v>
      </c>
      <c r="AN2185" s="739">
        <v>45200</v>
      </c>
    </row>
    <row r="2186" spans="1:40" ht="45.6">
      <c r="A2186" s="862">
        <v>132</v>
      </c>
      <c r="B2186" s="871"/>
      <c r="C2186" s="830" t="s">
        <v>4583</v>
      </c>
      <c r="D2186" s="847"/>
      <c r="E2186" s="872"/>
      <c r="F2186" s="848"/>
      <c r="G2186" s="848"/>
      <c r="H2186" s="863"/>
      <c r="I2186" s="863"/>
      <c r="J2186" s="254"/>
      <c r="K2186" s="847"/>
      <c r="L2186" s="848"/>
      <c r="M2186" s="868"/>
      <c r="N2186" s="873"/>
      <c r="O2186" s="849"/>
      <c r="P2186" s="848"/>
      <c r="Q2186" s="848"/>
      <c r="R2186" s="882">
        <f>SUM(R2184:R2185)</f>
        <v>49169.159999999996</v>
      </c>
      <c r="S2186" s="848"/>
      <c r="T2186" s="864"/>
      <c r="U2186" s="864"/>
      <c r="V2186" s="848"/>
      <c r="W2186" s="848"/>
      <c r="X2186" s="848"/>
      <c r="Y2186" s="834"/>
      <c r="Z2186" s="834"/>
      <c r="AA2186" s="834"/>
      <c r="AB2186" s="848"/>
      <c r="AC2186" s="836"/>
      <c r="AD2186" s="870"/>
      <c r="AE2186" s="870"/>
      <c r="AF2186" s="834"/>
      <c r="AG2186" s="834"/>
      <c r="AH2186" s="848"/>
      <c r="AI2186" s="849"/>
      <c r="AJ2186" s="849"/>
      <c r="AK2186" s="839"/>
      <c r="AL2186" s="849"/>
      <c r="AM2186" s="865">
        <v>18</v>
      </c>
      <c r="AN2186" s="839">
        <v>45200</v>
      </c>
    </row>
    <row r="2187" spans="1:40" ht="49.2">
      <c r="A2187" s="719">
        <v>133</v>
      </c>
      <c r="B2187" s="824" t="s">
        <v>4586</v>
      </c>
      <c r="C2187" s="721" t="s">
        <v>4585</v>
      </c>
      <c r="D2187" s="721" t="s">
        <v>36</v>
      </c>
      <c r="E2187" s="722">
        <v>45203</v>
      </c>
      <c r="F2187" s="720" t="s">
        <v>1924</v>
      </c>
      <c r="G2187" s="720">
        <v>707</v>
      </c>
      <c r="H2187" s="386"/>
      <c r="I2187" s="386"/>
      <c r="J2187" s="216"/>
      <c r="K2187" s="721"/>
      <c r="L2187" s="720" t="s">
        <v>93</v>
      </c>
      <c r="M2187" s="626"/>
      <c r="N2187" s="721" t="s">
        <v>4457</v>
      </c>
      <c r="O2187" s="731" t="s">
        <v>2894</v>
      </c>
      <c r="P2187" s="720">
        <v>1</v>
      </c>
      <c r="Q2187" s="720">
        <v>13625</v>
      </c>
      <c r="R2187" s="735">
        <v>13625</v>
      </c>
      <c r="S2187" s="720" t="s">
        <v>3558</v>
      </c>
      <c r="T2187" s="732"/>
      <c r="U2187" s="732"/>
      <c r="V2187" s="720"/>
      <c r="W2187" s="732">
        <f t="shared" si="813"/>
        <v>13625</v>
      </c>
      <c r="X2187" s="720"/>
      <c r="Y2187" s="657"/>
      <c r="Z2187" s="657"/>
      <c r="AA2187" s="657"/>
      <c r="AB2187" s="720"/>
      <c r="AC2187" s="385"/>
      <c r="AD2187" s="670"/>
      <c r="AE2187" s="670"/>
      <c r="AF2187" s="657"/>
      <c r="AG2187" s="657"/>
      <c r="AH2187" s="720"/>
      <c r="AI2187" s="731"/>
      <c r="AJ2187" s="731">
        <f t="shared" ref="AJ2187" si="816">R2187</f>
        <v>13625</v>
      </c>
      <c r="AK2187" s="744"/>
      <c r="AL2187" s="731">
        <f t="shared" si="815"/>
        <v>13625</v>
      </c>
      <c r="AM2187" s="738">
        <v>18</v>
      </c>
      <c r="AN2187" s="739">
        <v>45200</v>
      </c>
    </row>
    <row r="2188" spans="1:40" ht="73.8">
      <c r="A2188" s="866">
        <v>134</v>
      </c>
      <c r="B2188" s="841"/>
      <c r="C2188" s="842" t="s">
        <v>4584</v>
      </c>
      <c r="D2188" s="842"/>
      <c r="E2188" s="841"/>
      <c r="F2188" s="841"/>
      <c r="G2188" s="841"/>
      <c r="H2188" s="831"/>
      <c r="I2188" s="867"/>
      <c r="J2188" s="863"/>
      <c r="K2188" s="847"/>
      <c r="L2188" s="848"/>
      <c r="M2188" s="868"/>
      <c r="N2188" s="848"/>
      <c r="O2188" s="849"/>
      <c r="P2188" s="848"/>
      <c r="Q2188" s="848"/>
      <c r="R2188" s="869">
        <f>SUM(R2187)</f>
        <v>13625</v>
      </c>
      <c r="S2188" s="848"/>
      <c r="T2188" s="848"/>
      <c r="U2188" s="848"/>
      <c r="V2188" s="848"/>
      <c r="W2188" s="848"/>
      <c r="X2188" s="848"/>
      <c r="Y2188" s="834"/>
      <c r="Z2188" s="834"/>
      <c r="AA2188" s="834"/>
      <c r="AB2188" s="848"/>
      <c r="AC2188" s="836"/>
      <c r="AD2188" s="870"/>
      <c r="AE2188" s="870"/>
      <c r="AF2188" s="834"/>
      <c r="AG2188" s="834"/>
      <c r="AH2188" s="848"/>
      <c r="AI2188" s="849"/>
      <c r="AJ2188" s="865"/>
      <c r="AK2188" s="839"/>
      <c r="AL2188" s="849"/>
      <c r="AM2188" s="865">
        <v>18</v>
      </c>
      <c r="AN2188" s="839">
        <v>45200</v>
      </c>
    </row>
    <row r="2189" spans="1:40" ht="49.2">
      <c r="A2189" s="727">
        <v>135</v>
      </c>
      <c r="B2189" s="727">
        <v>1926</v>
      </c>
      <c r="C2189" s="720" t="s">
        <v>2896</v>
      </c>
      <c r="D2189" s="722" t="s">
        <v>35</v>
      </c>
      <c r="E2189" s="722">
        <v>45036</v>
      </c>
      <c r="F2189" s="720" t="s">
        <v>56</v>
      </c>
      <c r="G2189" s="720">
        <v>928</v>
      </c>
      <c r="H2189" s="417"/>
      <c r="I2189" s="386"/>
      <c r="J2189" s="405"/>
      <c r="K2189" s="720">
        <v>20490122762</v>
      </c>
      <c r="L2189" s="730" t="s">
        <v>3660</v>
      </c>
      <c r="M2189" s="216"/>
      <c r="N2189" s="721" t="s">
        <v>4453</v>
      </c>
      <c r="O2189" s="720" t="s">
        <v>59</v>
      </c>
      <c r="P2189" s="720">
        <v>1</v>
      </c>
      <c r="Q2189" s="720">
        <v>-1000</v>
      </c>
      <c r="R2189" s="731">
        <f>P2189*Q2189</f>
        <v>-1000</v>
      </c>
      <c r="S2189" s="720" t="s">
        <v>1916</v>
      </c>
      <c r="T2189" s="720"/>
      <c r="U2189" s="720"/>
      <c r="V2189" s="732">
        <f>IF($S2189=V$15,$R2189,"  ")</f>
        <v>-1000</v>
      </c>
      <c r="W2189" s="732"/>
      <c r="X2189" s="732"/>
      <c r="Y2189" s="670"/>
      <c r="Z2189" s="657"/>
      <c r="AA2189" s="657"/>
      <c r="AB2189" s="720"/>
      <c r="AC2189" s="385"/>
      <c r="AD2189" s="657"/>
      <c r="AE2189" s="657"/>
      <c r="AF2189" s="657"/>
      <c r="AG2189" s="657"/>
      <c r="AH2189" s="732" t="str">
        <f t="shared" ref="AH2189:AH2195" si="817">IF($S2189=AH$15,$R2189,"  ")</f>
        <v xml:space="preserve">  </v>
      </c>
      <c r="AI2189" s="720"/>
      <c r="AJ2189" s="731">
        <f>V2189</f>
        <v>-1000</v>
      </c>
      <c r="AK2189" s="720"/>
      <c r="AL2189" s="731">
        <f t="shared" ref="AL2189:AL2191" si="818">R2189</f>
        <v>-1000</v>
      </c>
      <c r="AM2189" s="738">
        <v>18</v>
      </c>
      <c r="AN2189" s="739">
        <v>45200</v>
      </c>
    </row>
    <row r="2190" spans="1:40" ht="24.6">
      <c r="A2190" s="727">
        <v>136</v>
      </c>
      <c r="B2190" s="727">
        <v>3236</v>
      </c>
      <c r="C2190" s="720" t="s">
        <v>2896</v>
      </c>
      <c r="D2190" s="722" t="s">
        <v>35</v>
      </c>
      <c r="E2190" s="722">
        <v>45082</v>
      </c>
      <c r="F2190" s="720" t="s">
        <v>56</v>
      </c>
      <c r="G2190" s="720">
        <v>1412</v>
      </c>
      <c r="H2190" s="417"/>
      <c r="I2190" s="385"/>
      <c r="J2190" s="406"/>
      <c r="K2190" s="721">
        <v>10105876314</v>
      </c>
      <c r="L2190" s="721" t="s">
        <v>4249</v>
      </c>
      <c r="M2190" s="385"/>
      <c r="N2190" s="720" t="s">
        <v>4444</v>
      </c>
      <c r="O2190" s="731" t="s">
        <v>59</v>
      </c>
      <c r="P2190" s="720">
        <v>1</v>
      </c>
      <c r="Q2190" s="720">
        <v>5000</v>
      </c>
      <c r="R2190" s="731">
        <f t="shared" ref="R2190" si="819">P2190*Q2190</f>
        <v>5000</v>
      </c>
      <c r="S2190" s="720" t="s">
        <v>1916</v>
      </c>
      <c r="T2190" s="732"/>
      <c r="U2190" s="732"/>
      <c r="V2190" s="732">
        <f t="shared" ref="V2190:V2195" si="820">IF($S2190=V$15,$R2190,"  ")</f>
        <v>5000</v>
      </c>
      <c r="W2190" s="720"/>
      <c r="X2190" s="720"/>
      <c r="Y2190" s="657"/>
      <c r="Z2190" s="657"/>
      <c r="AA2190" s="670"/>
      <c r="AB2190" s="720"/>
      <c r="AC2190" s="420"/>
      <c r="AD2190" s="657"/>
      <c r="AE2190" s="657"/>
      <c r="AF2190" s="669"/>
      <c r="AG2190" s="674"/>
      <c r="AH2190" s="744"/>
      <c r="AI2190" s="720"/>
      <c r="AJ2190" s="731">
        <f t="shared" ref="AJ2190:AJ2195" si="821">V2190</f>
        <v>5000</v>
      </c>
      <c r="AK2190" s="720"/>
      <c r="AL2190" s="731">
        <f t="shared" si="818"/>
        <v>5000</v>
      </c>
      <c r="AM2190" s="742" t="s">
        <v>4164</v>
      </c>
      <c r="AN2190" s="739">
        <v>45200</v>
      </c>
    </row>
    <row r="2191" spans="1:40" ht="49.2">
      <c r="A2191" s="727">
        <v>137</v>
      </c>
      <c r="B2191" s="727">
        <v>6015</v>
      </c>
      <c r="C2191" s="720" t="s">
        <v>2896</v>
      </c>
      <c r="D2191" s="722" t="s">
        <v>35</v>
      </c>
      <c r="E2191" s="722">
        <v>45181</v>
      </c>
      <c r="F2191" s="720" t="s">
        <v>56</v>
      </c>
      <c r="G2191" s="720">
        <v>2551</v>
      </c>
      <c r="H2191" s="417"/>
      <c r="I2191" s="385"/>
      <c r="J2191" s="406"/>
      <c r="K2191" s="721">
        <v>20116544289</v>
      </c>
      <c r="L2191" s="721" t="s">
        <v>4291</v>
      </c>
      <c r="M2191" s="626"/>
      <c r="N2191" s="721" t="s">
        <v>4456</v>
      </c>
      <c r="O2191" s="731" t="s">
        <v>59</v>
      </c>
      <c r="P2191" s="720">
        <v>1</v>
      </c>
      <c r="Q2191" s="720">
        <v>1236.5</v>
      </c>
      <c r="R2191" s="731">
        <f>P2191*Q2191</f>
        <v>1236.5</v>
      </c>
      <c r="S2191" s="720" t="s">
        <v>1916</v>
      </c>
      <c r="T2191" s="732"/>
      <c r="U2191" s="732"/>
      <c r="V2191" s="732">
        <f t="shared" si="820"/>
        <v>1236.5</v>
      </c>
      <c r="W2191" s="720"/>
      <c r="X2191" s="720"/>
      <c r="Y2191" s="657"/>
      <c r="Z2191" s="657"/>
      <c r="AA2191" s="670"/>
      <c r="AB2191" s="720"/>
      <c r="AC2191" s="420"/>
      <c r="AD2191" s="657"/>
      <c r="AE2191" s="657"/>
      <c r="AF2191" s="669"/>
      <c r="AG2191" s="674"/>
      <c r="AH2191" s="744"/>
      <c r="AI2191" s="720"/>
      <c r="AJ2191" s="731">
        <f t="shared" si="821"/>
        <v>1236.5</v>
      </c>
      <c r="AK2191" s="720"/>
      <c r="AL2191" s="731">
        <f t="shared" si="818"/>
        <v>1236.5</v>
      </c>
      <c r="AM2191" s="738">
        <v>0</v>
      </c>
      <c r="AN2191" s="739">
        <v>45200</v>
      </c>
    </row>
    <row r="2192" spans="1:40" ht="49.2">
      <c r="A2192" s="719">
        <v>138</v>
      </c>
      <c r="B2192" s="727">
        <v>5973</v>
      </c>
      <c r="C2192" s="720" t="s">
        <v>2896</v>
      </c>
      <c r="D2192" s="722" t="s">
        <v>35</v>
      </c>
      <c r="E2192" s="722">
        <v>45181</v>
      </c>
      <c r="F2192" s="720" t="s">
        <v>56</v>
      </c>
      <c r="G2192" s="720">
        <v>2520</v>
      </c>
      <c r="H2192" s="417"/>
      <c r="I2192" s="385"/>
      <c r="J2192" s="406"/>
      <c r="K2192" s="721">
        <v>20116544289</v>
      </c>
      <c r="L2192" s="721" t="s">
        <v>4291</v>
      </c>
      <c r="M2192" s="626"/>
      <c r="N2192" s="721" t="s">
        <v>4454</v>
      </c>
      <c r="O2192" s="731" t="s">
        <v>59</v>
      </c>
      <c r="P2192" s="720">
        <v>1</v>
      </c>
      <c r="Q2192" s="720">
        <v>748</v>
      </c>
      <c r="R2192" s="731">
        <f t="shared" ref="R2192:R2195" si="822">P2192*Q2192</f>
        <v>748</v>
      </c>
      <c r="S2192" s="720" t="s">
        <v>1916</v>
      </c>
      <c r="T2192" s="732"/>
      <c r="U2192" s="732"/>
      <c r="V2192" s="732">
        <f t="shared" si="820"/>
        <v>748</v>
      </c>
      <c r="W2192" s="720"/>
      <c r="X2192" s="720"/>
      <c r="Y2192" s="657"/>
      <c r="Z2192" s="657"/>
      <c r="AA2192" s="670"/>
      <c r="AB2192" s="720"/>
      <c r="AC2192" s="420"/>
      <c r="AD2192" s="657"/>
      <c r="AE2192" s="657"/>
      <c r="AF2192" s="669"/>
      <c r="AG2192" s="674"/>
      <c r="AH2192" s="744"/>
      <c r="AI2192" s="720"/>
      <c r="AJ2192" s="731">
        <f t="shared" si="821"/>
        <v>748</v>
      </c>
      <c r="AK2192" s="720"/>
      <c r="AL2192" s="731">
        <f t="shared" ref="AL2192:AL2195" si="823">R2192</f>
        <v>748</v>
      </c>
      <c r="AM2192" s="738">
        <v>0</v>
      </c>
      <c r="AN2192" s="739">
        <v>45200</v>
      </c>
    </row>
    <row r="2193" spans="1:40" ht="49.2">
      <c r="A2193" s="719">
        <v>139</v>
      </c>
      <c r="B2193" s="727">
        <v>6064</v>
      </c>
      <c r="C2193" s="720" t="s">
        <v>2896</v>
      </c>
      <c r="D2193" s="722" t="s">
        <v>35</v>
      </c>
      <c r="E2193" s="722">
        <v>45183</v>
      </c>
      <c r="F2193" s="720" t="s">
        <v>56</v>
      </c>
      <c r="G2193" s="720">
        <v>2559</v>
      </c>
      <c r="H2193" s="417"/>
      <c r="I2193" s="385"/>
      <c r="J2193" s="406"/>
      <c r="K2193" s="721">
        <v>20115425651</v>
      </c>
      <c r="L2193" s="721" t="s">
        <v>2290</v>
      </c>
      <c r="M2193" s="626"/>
      <c r="N2193" s="721" t="s">
        <v>4445</v>
      </c>
      <c r="O2193" s="731" t="s">
        <v>59</v>
      </c>
      <c r="P2193" s="720">
        <v>1</v>
      </c>
      <c r="Q2193" s="720">
        <v>1236.5</v>
      </c>
      <c r="R2193" s="731">
        <v>1169.4000000000001</v>
      </c>
      <c r="S2193" s="720" t="s">
        <v>1916</v>
      </c>
      <c r="T2193" s="732"/>
      <c r="U2193" s="732"/>
      <c r="V2193" s="732">
        <f t="shared" si="820"/>
        <v>1169.4000000000001</v>
      </c>
      <c r="W2193" s="720"/>
      <c r="X2193" s="720"/>
      <c r="Y2193" s="657"/>
      <c r="Z2193" s="657"/>
      <c r="AA2193" s="670"/>
      <c r="AB2193" s="720"/>
      <c r="AC2193" s="420"/>
      <c r="AD2193" s="657"/>
      <c r="AE2193" s="657"/>
      <c r="AF2193" s="669"/>
      <c r="AG2193" s="674"/>
      <c r="AH2193" s="744"/>
      <c r="AI2193" s="720"/>
      <c r="AJ2193" s="731">
        <f t="shared" si="821"/>
        <v>1169.4000000000001</v>
      </c>
      <c r="AK2193" s="720"/>
      <c r="AL2193" s="731">
        <f t="shared" si="823"/>
        <v>1169.4000000000001</v>
      </c>
      <c r="AM2193" s="738">
        <v>18</v>
      </c>
      <c r="AN2193" s="739">
        <v>45200</v>
      </c>
    </row>
    <row r="2194" spans="1:40" ht="49.2">
      <c r="A2194" s="719">
        <v>140</v>
      </c>
      <c r="B2194" s="727">
        <v>6064</v>
      </c>
      <c r="C2194" s="720" t="s">
        <v>2896</v>
      </c>
      <c r="D2194" s="722" t="s">
        <v>35</v>
      </c>
      <c r="E2194" s="722">
        <v>45183</v>
      </c>
      <c r="F2194" s="720" t="s">
        <v>56</v>
      </c>
      <c r="G2194" s="720">
        <v>2559</v>
      </c>
      <c r="H2194" s="417"/>
      <c r="I2194" s="385"/>
      <c r="J2194" s="406"/>
      <c r="K2194" s="721">
        <v>20115425651</v>
      </c>
      <c r="L2194" s="721" t="s">
        <v>2290</v>
      </c>
      <c r="M2194" s="626"/>
      <c r="N2194" s="721" t="s">
        <v>4445</v>
      </c>
      <c r="O2194" s="731" t="s">
        <v>59</v>
      </c>
      <c r="P2194" s="720">
        <v>1</v>
      </c>
      <c r="Q2194" s="720">
        <v>1338.3</v>
      </c>
      <c r="R2194" s="731">
        <v>1338.3</v>
      </c>
      <c r="S2194" s="720" t="s">
        <v>1916</v>
      </c>
      <c r="T2194" s="732"/>
      <c r="U2194" s="732"/>
      <c r="V2194" s="732">
        <f t="shared" si="820"/>
        <v>1338.3</v>
      </c>
      <c r="W2194" s="720"/>
      <c r="X2194" s="720"/>
      <c r="Y2194" s="657"/>
      <c r="Z2194" s="657"/>
      <c r="AA2194" s="670"/>
      <c r="AB2194" s="720"/>
      <c r="AC2194" s="420"/>
      <c r="AD2194" s="657"/>
      <c r="AE2194" s="657"/>
      <c r="AF2194" s="669"/>
      <c r="AG2194" s="674"/>
      <c r="AH2194" s="744"/>
      <c r="AI2194" s="720"/>
      <c r="AJ2194" s="731">
        <f t="shared" ref="AJ2194" si="824">V2194</f>
        <v>1338.3</v>
      </c>
      <c r="AK2194" s="720"/>
      <c r="AL2194" s="731">
        <f t="shared" ref="AL2194" si="825">R2194</f>
        <v>1338.3</v>
      </c>
      <c r="AM2194" s="738">
        <v>0</v>
      </c>
      <c r="AN2194" s="739">
        <v>45200</v>
      </c>
    </row>
    <row r="2195" spans="1:40" ht="49.2">
      <c r="A2195" s="822">
        <v>141</v>
      </c>
      <c r="B2195" s="727">
        <v>6044</v>
      </c>
      <c r="C2195" s="720" t="s">
        <v>2896</v>
      </c>
      <c r="D2195" s="722" t="s">
        <v>35</v>
      </c>
      <c r="E2195" s="722">
        <v>45182</v>
      </c>
      <c r="F2195" s="720" t="s">
        <v>56</v>
      </c>
      <c r="G2195" s="720">
        <v>2556</v>
      </c>
      <c r="H2195" s="417"/>
      <c r="I2195" s="386"/>
      <c r="J2195" s="405"/>
      <c r="K2195" s="720">
        <v>20418896915</v>
      </c>
      <c r="L2195" s="730" t="s">
        <v>4048</v>
      </c>
      <c r="M2195" s="216"/>
      <c r="N2195" s="730" t="s">
        <v>4443</v>
      </c>
      <c r="O2195" s="720" t="s">
        <v>59</v>
      </c>
      <c r="P2195" s="720">
        <v>1</v>
      </c>
      <c r="Q2195" s="720">
        <v>477.03</v>
      </c>
      <c r="R2195" s="731">
        <f t="shared" si="822"/>
        <v>477.03</v>
      </c>
      <c r="S2195" s="720" t="s">
        <v>1916</v>
      </c>
      <c r="T2195" s="720"/>
      <c r="U2195" s="720"/>
      <c r="V2195" s="732">
        <f t="shared" si="820"/>
        <v>477.03</v>
      </c>
      <c r="W2195" s="732"/>
      <c r="X2195" s="732"/>
      <c r="Y2195" s="670"/>
      <c r="Z2195" s="657"/>
      <c r="AA2195" s="657"/>
      <c r="AB2195" s="720"/>
      <c r="AC2195" s="385"/>
      <c r="AD2195" s="657"/>
      <c r="AE2195" s="657"/>
      <c r="AF2195" s="657"/>
      <c r="AG2195" s="657"/>
      <c r="AH2195" s="732" t="str">
        <f t="shared" si="817"/>
        <v xml:space="preserve">  </v>
      </c>
      <c r="AI2195" s="720"/>
      <c r="AJ2195" s="731">
        <f t="shared" si="821"/>
        <v>477.03</v>
      </c>
      <c r="AK2195" s="720"/>
      <c r="AL2195" s="731">
        <f t="shared" si="823"/>
        <v>477.03</v>
      </c>
      <c r="AM2195" s="738">
        <v>0</v>
      </c>
      <c r="AN2195" s="739">
        <v>45200</v>
      </c>
    </row>
    <row r="2196" spans="1:40" ht="49.2">
      <c r="A2196" s="840">
        <v>142</v>
      </c>
      <c r="B2196" s="841"/>
      <c r="C2196" s="842" t="s">
        <v>2311</v>
      </c>
      <c r="D2196" s="842"/>
      <c r="E2196" s="841"/>
      <c r="F2196" s="841"/>
      <c r="G2196" s="843"/>
      <c r="H2196" s="844"/>
      <c r="I2196" s="845"/>
      <c r="J2196" s="846"/>
      <c r="K2196" s="842"/>
      <c r="L2196" s="847"/>
      <c r="M2196" s="254"/>
      <c r="N2196" s="847"/>
      <c r="O2196" s="848"/>
      <c r="P2196" s="848"/>
      <c r="Q2196" s="848"/>
      <c r="R2196" s="849">
        <f>SUM(R2189:R2195)</f>
        <v>8969.23</v>
      </c>
      <c r="S2196" s="849">
        <f>SUM(S2055:S2195)</f>
        <v>0</v>
      </c>
      <c r="T2196" s="848"/>
      <c r="U2196" s="848"/>
      <c r="V2196" s="848"/>
      <c r="W2196" s="848"/>
      <c r="X2196" s="848"/>
      <c r="Y2196" s="848"/>
      <c r="Z2196" s="849">
        <f>SUM(Z2055:Z2195)</f>
        <v>0</v>
      </c>
      <c r="AA2196" s="837"/>
      <c r="AB2196" s="849"/>
      <c r="AC2196" s="850">
        <f>SUM(AC2055:AC2195)</f>
        <v>0</v>
      </c>
      <c r="AD2196" s="837">
        <f>SUM(AD2055:AD2195)</f>
        <v>0</v>
      </c>
      <c r="AE2196" s="837"/>
      <c r="AF2196" s="837">
        <f>SUM(AF2055:AF2195)</f>
        <v>0</v>
      </c>
      <c r="AG2196" s="837">
        <f>SUM(AG2055:AG2195)</f>
        <v>0</v>
      </c>
      <c r="AH2196" s="849"/>
      <c r="AI2196" s="849"/>
      <c r="AJ2196" s="849"/>
      <c r="AK2196" s="848"/>
      <c r="AL2196" s="849"/>
      <c r="AM2196" s="849"/>
      <c r="AN2196" s="839">
        <v>45200</v>
      </c>
    </row>
    <row r="2197" spans="1:40" ht="28.2">
      <c r="A2197" s="840">
        <v>143</v>
      </c>
      <c r="B2197" s="851"/>
      <c r="C2197" s="851"/>
      <c r="D2197" s="852"/>
      <c r="E2197" s="851"/>
      <c r="F2197" s="851"/>
      <c r="G2197" s="853"/>
      <c r="H2197" s="854"/>
      <c r="I2197" s="854"/>
      <c r="J2197" s="855"/>
      <c r="K2197" s="851"/>
      <c r="L2197" s="852"/>
      <c r="M2197" s="254"/>
      <c r="N2197" s="856" t="s">
        <v>3668</v>
      </c>
      <c r="O2197" s="857"/>
      <c r="P2197" s="857"/>
      <c r="Q2197" s="857"/>
      <c r="R2197" s="858">
        <f>R2056+R2143+R2146+R2183+R2188+R2196+R2186</f>
        <v>589754.82001499995</v>
      </c>
      <c r="S2197" s="857"/>
      <c r="T2197" s="859">
        <f>SUM(T2055:T2195)</f>
        <v>241991.74</v>
      </c>
      <c r="U2197" s="859">
        <f>SUM(U2055:U2195)</f>
        <v>105613.96999100002</v>
      </c>
      <c r="V2197" s="859">
        <f>SUM(V2055:V2195)</f>
        <v>201865.52999999997</v>
      </c>
      <c r="W2197" s="859">
        <f>SUM(W2055:W2195)</f>
        <v>13625</v>
      </c>
      <c r="X2197" s="859">
        <f>SUM(X2055:X2195)</f>
        <v>0</v>
      </c>
      <c r="Y2197" s="860"/>
      <c r="Z2197" s="860">
        <f t="shared" ref="Z2197:AJ2197" si="826">SUM(Z2055:Z2195)</f>
        <v>0</v>
      </c>
      <c r="AA2197" s="861">
        <f t="shared" si="826"/>
        <v>4024.4900159999997</v>
      </c>
      <c r="AB2197" s="859">
        <f t="shared" si="826"/>
        <v>10150</v>
      </c>
      <c r="AC2197" s="859">
        <f t="shared" si="826"/>
        <v>0</v>
      </c>
      <c r="AD2197" s="859">
        <f t="shared" si="826"/>
        <v>0</v>
      </c>
      <c r="AE2197" s="859">
        <f t="shared" si="826"/>
        <v>12484.090007999999</v>
      </c>
      <c r="AF2197" s="859">
        <f t="shared" si="826"/>
        <v>0</v>
      </c>
      <c r="AG2197" s="859">
        <f t="shared" si="826"/>
        <v>0</v>
      </c>
      <c r="AH2197" s="859">
        <f t="shared" si="826"/>
        <v>0</v>
      </c>
      <c r="AI2197" s="859">
        <f t="shared" si="826"/>
        <v>514004.22001699993</v>
      </c>
      <c r="AJ2197" s="859">
        <f t="shared" si="826"/>
        <v>75750.599997999991</v>
      </c>
      <c r="AK2197" s="857"/>
      <c r="AL2197" s="859">
        <f>SUM(AL2055:AL2196)</f>
        <v>589754.82001500006</v>
      </c>
      <c r="AM2197" s="859"/>
      <c r="AN2197" s="839">
        <v>45200</v>
      </c>
    </row>
    <row r="2210" spans="19:20">
      <c r="S2210" s="879"/>
      <c r="T2210" s="880"/>
    </row>
    <row r="2213" spans="19:20">
      <c r="S2213" s="881"/>
    </row>
  </sheetData>
  <autoFilter ref="AN13:AN2197" xr:uid="{00000000-0001-0000-0000-000000000000}">
    <filterColumn colId="0">
      <filters>
        <dateGroupItem year="2023" dateTimeGrouping="year"/>
      </filters>
    </filterColumn>
  </autoFilter>
  <mergeCells count="31">
    <mergeCell ref="A1:AN1"/>
    <mergeCell ref="A5:AN5"/>
    <mergeCell ref="O10:P10"/>
    <mergeCell ref="A10:C10"/>
    <mergeCell ref="A9:C9"/>
    <mergeCell ref="A2:AN2"/>
    <mergeCell ref="A3:AN3"/>
    <mergeCell ref="A4:AN4"/>
    <mergeCell ref="A8:C8"/>
    <mergeCell ref="A12:C12"/>
    <mergeCell ref="D7:AN7"/>
    <mergeCell ref="D12:E12"/>
    <mergeCell ref="D9:E9"/>
    <mergeCell ref="D8:L8"/>
    <mergeCell ref="D10:F10"/>
    <mergeCell ref="A11:C11"/>
    <mergeCell ref="O8:T8"/>
    <mergeCell ref="AN13:AN15"/>
    <mergeCell ref="A14:A15"/>
    <mergeCell ref="B14:B15"/>
    <mergeCell ref="C14:C15"/>
    <mergeCell ref="D14:D15"/>
    <mergeCell ref="R13:AH13"/>
    <mergeCell ref="G14:G15"/>
    <mergeCell ref="AK14:AK15"/>
    <mergeCell ref="AI13:AJ13"/>
    <mergeCell ref="E13:G13"/>
    <mergeCell ref="L13:L14"/>
    <mergeCell ref="H13:J13"/>
    <mergeCell ref="F14:F15"/>
    <mergeCell ref="E14:E15"/>
  </mergeCells>
  <phoneticPr fontId="14" type="noConversion"/>
  <dataValidations count="2">
    <dataValidation type="list" allowBlank="1" showInputMessage="1" showErrorMessage="1" sqref="C1075:C1123 C24 C275:C296 C273 C225:C262 C70:C223 C50:C68 C16:C22 C47 C29:C45 C26:C27 C298:C304 C306:C310 C264:C270 C339 C313:C337 C1125:C1128 C1063:C1073 C1153:C1171 C1240:C1244 C1227:C1234 C1173:C1225" xr:uid="{00000000-0002-0000-0000-000000000000}">
      <formula1>#REF!</formula1>
    </dataValidation>
    <dataValidation type="list" allowBlank="1" showInputMessage="1" showErrorMessage="1" sqref="AM225:AM359 AM16:AM223 AM361:AM967 D298 D24 D26:D27 D29 D16:D22 S298:S304 S306:S310 S16:S296 C2057:C2142 S313:S425 S427:S599 S601:S718 S720:S829 S831:S965 AN16:AN1152 S1375 C1263:C1270 C1355 C1370:C1389 B1390:C1390 S1328 C1277:C1299 C1301:C1353 S1392:S1401 S1526:S1542 C1425:C1506 C1523:C1524 C1410:C1423 C1512:C1521 C1508 C1609 C1635:C1816 S1609 C1604:C1606 C1567:C1602 C1820:C1822 C1551:C1565 C1818 C1621:C1633 C1934:C1936 C1854:C1875 C1877 C1879:C1889 C1938 C1915:C1932 C1841:C1852 S1938 C1959:C2029 C1957 C2031:C2033 C2144:C2145 C2055 T15:AH15" xr:uid="{00000000-0002-0000-0000-000003000000}">
      <formula1>#REF!</formula1>
    </dataValidation>
  </dataValidations>
  <printOptions horizontalCentered="1"/>
  <pageMargins left="0.15748031496062992" right="0.23622047244094491" top="0.27559055118110237" bottom="1.1417322834645669" header="0.31496062992125984" footer="0.31496062992125984"/>
  <pageSetup paperSize="8" scale="19" orientation="landscape" r:id="rId1"/>
  <headerFooter>
    <oddFooter>&amp;CPágina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93E1B-99F1-4052-B56C-25479484AB02}">
  <sheetPr>
    <tabColor rgb="FFFF0000"/>
  </sheetPr>
  <dimension ref="A10:AW41"/>
  <sheetViews>
    <sheetView tabSelected="1" topLeftCell="K1" zoomScale="85" zoomScaleNormal="85" workbookViewId="0">
      <selection activeCell="P32" sqref="P32"/>
    </sheetView>
  </sheetViews>
  <sheetFormatPr baseColWidth="10" defaultRowHeight="14.4"/>
  <cols>
    <col min="1" max="1" width="5.44140625" style="987" bestFit="1" customWidth="1"/>
    <col min="2" max="2" width="9.77734375" style="987" bestFit="1" customWidth="1"/>
    <col min="3" max="3" width="43.6640625" style="987" bestFit="1" customWidth="1"/>
    <col min="4" max="4" width="27.44140625" style="987" customWidth="1"/>
    <col min="5" max="5" width="20.33203125" style="987" bestFit="1" customWidth="1"/>
    <col min="6" max="6" width="7.21875" style="987" bestFit="1" customWidth="1"/>
    <col min="7" max="7" width="9.77734375" style="987" bestFit="1" customWidth="1"/>
    <col min="8" max="8" width="16.5546875" style="987" bestFit="1" customWidth="1"/>
    <col min="9" max="9" width="17.88671875" style="987" bestFit="1" customWidth="1"/>
    <col min="10" max="10" width="9" style="987" bestFit="1" customWidth="1"/>
    <col min="11" max="11" width="23.21875" style="987" customWidth="1"/>
    <col min="12" max="12" width="64.33203125" style="987" customWidth="1"/>
    <col min="13" max="13" width="50.33203125" style="987" customWidth="1"/>
    <col min="14" max="14" width="15.5546875" style="987" bestFit="1" customWidth="1"/>
    <col min="15" max="15" width="9.77734375" style="987" bestFit="1" customWidth="1"/>
    <col min="16" max="16" width="22.5546875" style="987" bestFit="1" customWidth="1"/>
    <col min="17" max="17" width="22.109375" style="987" bestFit="1" customWidth="1"/>
    <col min="18" max="18" width="22.109375" style="987" customWidth="1"/>
    <col min="19" max="19" width="11.5546875" style="987"/>
    <col min="20" max="20" width="20.109375" style="987" bestFit="1" customWidth="1"/>
    <col min="21" max="21" width="22.5546875" style="987" bestFit="1" customWidth="1"/>
    <col min="22" max="33" width="11.5546875" style="987"/>
    <col min="34" max="34" width="22.109375" style="987" bestFit="1" customWidth="1"/>
    <col min="35" max="35" width="11.5546875" style="987"/>
    <col min="36" max="36" width="9.77734375" style="987" bestFit="1" customWidth="1"/>
    <col min="37" max="37" width="22.109375" style="987" bestFit="1" customWidth="1"/>
    <col min="38" max="38" width="5.44140625" style="987" bestFit="1" customWidth="1"/>
    <col min="39" max="39" width="11.6640625" style="987" bestFit="1" customWidth="1"/>
    <col min="40" max="16384" width="11.5546875" style="987"/>
  </cols>
  <sheetData>
    <row r="10" spans="1:49" s="987" customFormat="1" ht="27.6">
      <c r="A10" s="474">
        <v>47</v>
      </c>
      <c r="B10" s="977">
        <v>3396</v>
      </c>
      <c r="C10" s="977" t="s">
        <v>1</v>
      </c>
      <c r="D10" s="978" t="s">
        <v>2909</v>
      </c>
      <c r="E10" s="979">
        <v>45086</v>
      </c>
      <c r="F10" s="977" t="s">
        <v>38</v>
      </c>
      <c r="G10" s="977">
        <v>977</v>
      </c>
      <c r="H10" s="977">
        <v>95500</v>
      </c>
      <c r="I10" s="980">
        <v>45107</v>
      </c>
      <c r="J10" s="981">
        <v>3119</v>
      </c>
      <c r="K10" s="978">
        <v>20528043021</v>
      </c>
      <c r="L10" s="978" t="s">
        <v>3998</v>
      </c>
      <c r="M10" s="982" t="s">
        <v>4002</v>
      </c>
      <c r="N10" s="977" t="s">
        <v>68</v>
      </c>
      <c r="O10" s="977">
        <v>3</v>
      </c>
      <c r="P10" s="977">
        <v>1687</v>
      </c>
      <c r="Q10" s="983">
        <v>5061</v>
      </c>
      <c r="R10" s="977" t="s">
        <v>1915</v>
      </c>
      <c r="S10" s="977"/>
      <c r="T10" s="984">
        <v>5061</v>
      </c>
      <c r="U10" s="984"/>
      <c r="V10" s="984"/>
      <c r="W10" s="984"/>
      <c r="X10" s="984"/>
      <c r="Y10" s="977"/>
      <c r="Z10" s="977"/>
      <c r="AA10" s="977"/>
      <c r="AB10" s="977"/>
      <c r="AC10" s="977"/>
      <c r="AD10" s="977"/>
      <c r="AE10" s="977"/>
      <c r="AF10" s="977"/>
      <c r="AG10" s="984"/>
      <c r="AH10" s="983">
        <v>5061</v>
      </c>
      <c r="AI10" s="983"/>
      <c r="AJ10" s="977">
        <v>965</v>
      </c>
      <c r="AK10" s="983">
        <v>5061</v>
      </c>
      <c r="AL10" s="985">
        <v>18</v>
      </c>
      <c r="AM10" s="986">
        <v>45078</v>
      </c>
    </row>
    <row r="11" spans="1:49" s="987" customFormat="1">
      <c r="A11" s="474">
        <v>48</v>
      </c>
      <c r="B11" s="977">
        <v>3396</v>
      </c>
      <c r="C11" s="977" t="s">
        <v>1</v>
      </c>
      <c r="D11" s="978" t="s">
        <v>2909</v>
      </c>
      <c r="E11" s="979">
        <v>45086</v>
      </c>
      <c r="F11" s="977" t="s">
        <v>38</v>
      </c>
      <c r="G11" s="977">
        <v>977</v>
      </c>
      <c r="H11" s="977">
        <v>95500</v>
      </c>
      <c r="I11" s="980">
        <v>45107</v>
      </c>
      <c r="J11" s="981">
        <v>3119</v>
      </c>
      <c r="K11" s="978">
        <v>20528043021</v>
      </c>
      <c r="L11" s="978" t="s">
        <v>3998</v>
      </c>
      <c r="M11" s="982" t="s">
        <v>3999</v>
      </c>
      <c r="N11" s="977" t="s">
        <v>68</v>
      </c>
      <c r="O11" s="977">
        <v>10</v>
      </c>
      <c r="P11" s="977">
        <v>1360.4</v>
      </c>
      <c r="Q11" s="983">
        <v>13604</v>
      </c>
      <c r="R11" s="977" t="s">
        <v>1915</v>
      </c>
      <c r="S11" s="977"/>
      <c r="T11" s="984">
        <v>13604</v>
      </c>
      <c r="U11" s="984"/>
      <c r="V11" s="984"/>
      <c r="W11" s="984"/>
      <c r="X11" s="984"/>
      <c r="Y11" s="977"/>
      <c r="Z11" s="977"/>
      <c r="AA11" s="977"/>
      <c r="AB11" s="977"/>
      <c r="AC11" s="977"/>
      <c r="AD11" s="977"/>
      <c r="AE11" s="977"/>
      <c r="AF11" s="977"/>
      <c r="AG11" s="984"/>
      <c r="AH11" s="983">
        <v>13604</v>
      </c>
      <c r="AI11" s="983"/>
      <c r="AJ11" s="977">
        <v>965</v>
      </c>
      <c r="AK11" s="983">
        <v>13604</v>
      </c>
      <c r="AL11" s="985">
        <v>18</v>
      </c>
      <c r="AM11" s="986">
        <v>45078</v>
      </c>
    </row>
    <row r="12" spans="1:49" s="987" customFormat="1" ht="27.6">
      <c r="A12" s="474">
        <v>49</v>
      </c>
      <c r="B12" s="977">
        <v>3396</v>
      </c>
      <c r="C12" s="977" t="s">
        <v>1</v>
      </c>
      <c r="D12" s="978" t="s">
        <v>2909</v>
      </c>
      <c r="E12" s="979">
        <v>45086</v>
      </c>
      <c r="F12" s="977" t="s">
        <v>38</v>
      </c>
      <c r="G12" s="977">
        <v>977</v>
      </c>
      <c r="H12" s="977">
        <v>95500</v>
      </c>
      <c r="I12" s="980">
        <v>45107</v>
      </c>
      <c r="J12" s="981">
        <v>3119</v>
      </c>
      <c r="K12" s="978">
        <v>20528043021</v>
      </c>
      <c r="L12" s="978" t="s">
        <v>3998</v>
      </c>
      <c r="M12" s="982" t="s">
        <v>4000</v>
      </c>
      <c r="N12" s="977" t="s">
        <v>68</v>
      </c>
      <c r="O12" s="977">
        <v>5</v>
      </c>
      <c r="P12" s="977">
        <v>1927</v>
      </c>
      <c r="Q12" s="983">
        <v>9635</v>
      </c>
      <c r="R12" s="977" t="s">
        <v>1915</v>
      </c>
      <c r="S12" s="977"/>
      <c r="T12" s="984">
        <v>9635</v>
      </c>
      <c r="U12" s="984"/>
      <c r="V12" s="984"/>
      <c r="W12" s="984"/>
      <c r="X12" s="984"/>
      <c r="Y12" s="977"/>
      <c r="Z12" s="977"/>
      <c r="AA12" s="977"/>
      <c r="AB12" s="977"/>
      <c r="AC12" s="977"/>
      <c r="AD12" s="977"/>
      <c r="AE12" s="977"/>
      <c r="AF12" s="977"/>
      <c r="AG12" s="984"/>
      <c r="AH12" s="983">
        <v>9635</v>
      </c>
      <c r="AI12" s="983"/>
      <c r="AJ12" s="977">
        <v>965</v>
      </c>
      <c r="AK12" s="983">
        <v>9635</v>
      </c>
      <c r="AL12" s="985">
        <v>18</v>
      </c>
      <c r="AM12" s="986">
        <v>45078</v>
      </c>
    </row>
    <row r="13" spans="1:49" s="987" customFormat="1">
      <c r="A13" s="474">
        <v>50</v>
      </c>
      <c r="B13" s="977">
        <v>3396</v>
      </c>
      <c r="C13" s="977" t="s">
        <v>1</v>
      </c>
      <c r="D13" s="978" t="s">
        <v>2909</v>
      </c>
      <c r="E13" s="979">
        <v>45086</v>
      </c>
      <c r="F13" s="977" t="s">
        <v>38</v>
      </c>
      <c r="G13" s="977">
        <v>977</v>
      </c>
      <c r="H13" s="977">
        <v>95500</v>
      </c>
      <c r="I13" s="980">
        <v>45107</v>
      </c>
      <c r="J13" s="981">
        <v>3119</v>
      </c>
      <c r="K13" s="978">
        <v>20528043021</v>
      </c>
      <c r="L13" s="978" t="s">
        <v>3998</v>
      </c>
      <c r="M13" s="982" t="s">
        <v>4001</v>
      </c>
      <c r="N13" s="977" t="s">
        <v>68</v>
      </c>
      <c r="O13" s="977">
        <v>64</v>
      </c>
      <c r="P13" s="977">
        <v>1050</v>
      </c>
      <c r="Q13" s="983">
        <v>67200</v>
      </c>
      <c r="R13" s="977" t="s">
        <v>1915</v>
      </c>
      <c r="S13" s="977"/>
      <c r="T13" s="984">
        <v>67200</v>
      </c>
      <c r="U13" s="984"/>
      <c r="V13" s="984"/>
      <c r="W13" s="984"/>
      <c r="X13" s="984"/>
      <c r="Y13" s="977"/>
      <c r="Z13" s="977"/>
      <c r="AA13" s="977"/>
      <c r="AB13" s="977"/>
      <c r="AC13" s="977"/>
      <c r="AD13" s="977"/>
      <c r="AE13" s="977"/>
      <c r="AF13" s="977"/>
      <c r="AG13" s="984"/>
      <c r="AH13" s="983">
        <v>67200</v>
      </c>
      <c r="AI13" s="983"/>
      <c r="AJ13" s="977">
        <v>965</v>
      </c>
      <c r="AK13" s="983">
        <v>67200</v>
      </c>
      <c r="AL13" s="985">
        <v>18</v>
      </c>
      <c r="AM13" s="986">
        <v>45078</v>
      </c>
    </row>
    <row r="14" spans="1:49" s="987" customFormat="1" ht="27.6">
      <c r="A14" s="474">
        <v>1</v>
      </c>
      <c r="B14" s="977">
        <v>4355</v>
      </c>
      <c r="C14" s="977" t="s">
        <v>1</v>
      </c>
      <c r="D14" s="978" t="s">
        <v>2909</v>
      </c>
      <c r="E14" s="979">
        <v>45002</v>
      </c>
      <c r="F14" s="977" t="s">
        <v>38</v>
      </c>
      <c r="G14" s="977">
        <v>1250</v>
      </c>
      <c r="H14" s="988">
        <v>108498</v>
      </c>
      <c r="I14" s="980">
        <v>45161</v>
      </c>
      <c r="J14" s="981">
        <v>8643</v>
      </c>
      <c r="K14" s="989">
        <v>20601862698</v>
      </c>
      <c r="L14" s="982" t="s">
        <v>4260</v>
      </c>
      <c r="M14" s="978" t="s">
        <v>4261</v>
      </c>
      <c r="N14" s="977" t="s">
        <v>68</v>
      </c>
      <c r="O14" s="977">
        <v>60</v>
      </c>
      <c r="P14" s="977">
        <v>4.7</v>
      </c>
      <c r="Q14" s="983">
        <v>282</v>
      </c>
      <c r="R14" s="977" t="s">
        <v>1915</v>
      </c>
      <c r="S14" s="977"/>
      <c r="T14" s="984">
        <v>282</v>
      </c>
      <c r="U14" s="984" t="s">
        <v>2874</v>
      </c>
      <c r="V14" s="984"/>
      <c r="W14" s="984"/>
      <c r="X14" s="984"/>
      <c r="Y14" s="977"/>
      <c r="Z14" s="977"/>
      <c r="AA14" s="977"/>
      <c r="AB14" s="977"/>
      <c r="AC14" s="977"/>
      <c r="AD14" s="977"/>
      <c r="AE14" s="977"/>
      <c r="AF14" s="977"/>
      <c r="AG14" s="984" t="s">
        <v>2874</v>
      </c>
      <c r="AH14" s="983">
        <v>282</v>
      </c>
      <c r="AI14" s="983"/>
      <c r="AJ14" s="977">
        <v>1366</v>
      </c>
      <c r="AK14" s="983">
        <v>282</v>
      </c>
      <c r="AL14" s="985">
        <v>18</v>
      </c>
      <c r="AM14" s="986">
        <v>45108</v>
      </c>
      <c r="AN14" s="977"/>
      <c r="AO14" s="977"/>
      <c r="AP14" s="977"/>
      <c r="AQ14" s="977"/>
      <c r="AR14" s="984"/>
      <c r="AS14" s="983"/>
      <c r="AT14" s="983"/>
      <c r="AU14" s="977"/>
      <c r="AV14" s="983"/>
      <c r="AW14" s="985"/>
    </row>
    <row r="15" spans="1:49" s="987" customFormat="1" ht="27.6">
      <c r="A15" s="474">
        <v>2</v>
      </c>
      <c r="B15" s="977">
        <v>4355</v>
      </c>
      <c r="C15" s="977" t="s">
        <v>1</v>
      </c>
      <c r="D15" s="978" t="s">
        <v>2909</v>
      </c>
      <c r="E15" s="979">
        <v>45002</v>
      </c>
      <c r="F15" s="977" t="s">
        <v>38</v>
      </c>
      <c r="G15" s="977">
        <v>1250</v>
      </c>
      <c r="H15" s="988">
        <v>108498</v>
      </c>
      <c r="I15" s="980">
        <v>45161</v>
      </c>
      <c r="J15" s="981">
        <v>8643</v>
      </c>
      <c r="K15" s="989">
        <v>20601862698</v>
      </c>
      <c r="L15" s="982" t="s">
        <v>4260</v>
      </c>
      <c r="M15" s="978" t="s">
        <v>4262</v>
      </c>
      <c r="N15" s="977" t="s">
        <v>68</v>
      </c>
      <c r="O15" s="977">
        <v>110</v>
      </c>
      <c r="P15" s="977">
        <v>3.4</v>
      </c>
      <c r="Q15" s="983">
        <v>374</v>
      </c>
      <c r="R15" s="977" t="s">
        <v>1915</v>
      </c>
      <c r="S15" s="977"/>
      <c r="T15" s="984">
        <v>374</v>
      </c>
      <c r="U15" s="984" t="s">
        <v>2874</v>
      </c>
      <c r="V15" s="984"/>
      <c r="W15" s="984"/>
      <c r="X15" s="984"/>
      <c r="Y15" s="977"/>
      <c r="Z15" s="977"/>
      <c r="AA15" s="977"/>
      <c r="AB15" s="977"/>
      <c r="AC15" s="977"/>
      <c r="AD15" s="977"/>
      <c r="AE15" s="977"/>
      <c r="AF15" s="977"/>
      <c r="AG15" s="984" t="s">
        <v>2874</v>
      </c>
      <c r="AH15" s="983">
        <v>374</v>
      </c>
      <c r="AI15" s="983"/>
      <c r="AJ15" s="977">
        <v>1366</v>
      </c>
      <c r="AK15" s="983">
        <v>374</v>
      </c>
      <c r="AL15" s="985">
        <v>18</v>
      </c>
      <c r="AM15" s="986">
        <v>45139</v>
      </c>
      <c r="AN15" s="977"/>
      <c r="AO15" s="977"/>
      <c r="AP15" s="977"/>
      <c r="AQ15" s="977"/>
      <c r="AR15" s="984"/>
      <c r="AS15" s="983"/>
      <c r="AT15" s="983"/>
      <c r="AU15" s="977"/>
      <c r="AV15" s="983"/>
      <c r="AW15" s="985"/>
    </row>
    <row r="16" spans="1:49" s="987" customFormat="1">
      <c r="A16" s="474">
        <v>3</v>
      </c>
      <c r="B16" s="977">
        <v>4355</v>
      </c>
      <c r="C16" s="977" t="s">
        <v>1</v>
      </c>
      <c r="D16" s="978" t="s">
        <v>2909</v>
      </c>
      <c r="E16" s="979">
        <v>45002</v>
      </c>
      <c r="F16" s="977" t="s">
        <v>38</v>
      </c>
      <c r="G16" s="977">
        <v>1250</v>
      </c>
      <c r="H16" s="988">
        <v>108498</v>
      </c>
      <c r="I16" s="980">
        <v>45161</v>
      </c>
      <c r="J16" s="981">
        <v>8643</v>
      </c>
      <c r="K16" s="989">
        <v>20601862698</v>
      </c>
      <c r="L16" s="982" t="s">
        <v>4260</v>
      </c>
      <c r="M16" s="978" t="s">
        <v>4263</v>
      </c>
      <c r="N16" s="977" t="s">
        <v>68</v>
      </c>
      <c r="O16" s="977">
        <v>27</v>
      </c>
      <c r="P16" s="977">
        <v>5.2</v>
      </c>
      <c r="Q16" s="983">
        <v>140.4</v>
      </c>
      <c r="R16" s="977" t="s">
        <v>1915</v>
      </c>
      <c r="S16" s="977"/>
      <c r="T16" s="984">
        <v>140.4</v>
      </c>
      <c r="U16" s="984" t="s">
        <v>2874</v>
      </c>
      <c r="V16" s="984"/>
      <c r="W16" s="984"/>
      <c r="X16" s="984"/>
      <c r="Y16" s="977"/>
      <c r="Z16" s="977"/>
      <c r="AA16" s="977"/>
      <c r="AB16" s="977"/>
      <c r="AC16" s="977"/>
      <c r="AD16" s="977"/>
      <c r="AE16" s="977"/>
      <c r="AF16" s="977"/>
      <c r="AG16" s="984" t="s">
        <v>2874</v>
      </c>
      <c r="AH16" s="983">
        <v>140.4</v>
      </c>
      <c r="AI16" s="983"/>
      <c r="AJ16" s="977">
        <v>1366</v>
      </c>
      <c r="AK16" s="983">
        <v>140.4</v>
      </c>
      <c r="AL16" s="985">
        <v>18</v>
      </c>
      <c r="AM16" s="986">
        <v>45170</v>
      </c>
      <c r="AN16" s="977"/>
      <c r="AO16" s="977"/>
      <c r="AP16" s="977"/>
      <c r="AQ16" s="977"/>
      <c r="AR16" s="984"/>
      <c r="AS16" s="983"/>
      <c r="AT16" s="983"/>
      <c r="AU16" s="977"/>
      <c r="AV16" s="983"/>
      <c r="AW16" s="985"/>
    </row>
    <row r="17" spans="1:49" s="987" customFormat="1">
      <c r="A17" s="474">
        <v>4</v>
      </c>
      <c r="B17" s="977">
        <v>4355</v>
      </c>
      <c r="C17" s="977" t="s">
        <v>1</v>
      </c>
      <c r="D17" s="978" t="s">
        <v>2909</v>
      </c>
      <c r="E17" s="979">
        <v>45002</v>
      </c>
      <c r="F17" s="977" t="s">
        <v>38</v>
      </c>
      <c r="G17" s="977">
        <v>1250</v>
      </c>
      <c r="H17" s="988">
        <v>108498</v>
      </c>
      <c r="I17" s="980">
        <v>45161</v>
      </c>
      <c r="J17" s="981">
        <v>8643</v>
      </c>
      <c r="K17" s="989">
        <v>20601862698</v>
      </c>
      <c r="L17" s="982" t="s">
        <v>4260</v>
      </c>
      <c r="M17" s="978" t="s">
        <v>4264</v>
      </c>
      <c r="N17" s="977" t="s">
        <v>68</v>
      </c>
      <c r="O17" s="977">
        <v>50</v>
      </c>
      <c r="P17" s="977">
        <v>97.8</v>
      </c>
      <c r="Q17" s="983">
        <v>4890</v>
      </c>
      <c r="R17" s="977" t="s">
        <v>1915</v>
      </c>
      <c r="S17" s="977"/>
      <c r="T17" s="984">
        <v>4890</v>
      </c>
      <c r="U17" s="984" t="s">
        <v>2874</v>
      </c>
      <c r="V17" s="984"/>
      <c r="W17" s="984"/>
      <c r="X17" s="984"/>
      <c r="Y17" s="977"/>
      <c r="Z17" s="977"/>
      <c r="AA17" s="977"/>
      <c r="AB17" s="977"/>
      <c r="AC17" s="977"/>
      <c r="AD17" s="977"/>
      <c r="AE17" s="977"/>
      <c r="AF17" s="977"/>
      <c r="AG17" s="984" t="s">
        <v>2874</v>
      </c>
      <c r="AH17" s="983">
        <v>4890</v>
      </c>
      <c r="AI17" s="983"/>
      <c r="AJ17" s="977">
        <v>1366</v>
      </c>
      <c r="AK17" s="983">
        <v>4890</v>
      </c>
      <c r="AL17" s="985">
        <v>18</v>
      </c>
      <c r="AM17" s="986">
        <v>45200</v>
      </c>
      <c r="AN17" s="977"/>
      <c r="AO17" s="977"/>
      <c r="AP17" s="977"/>
      <c r="AQ17" s="977"/>
      <c r="AR17" s="984"/>
      <c r="AS17" s="983"/>
      <c r="AT17" s="983"/>
      <c r="AU17" s="977"/>
      <c r="AV17" s="983"/>
      <c r="AW17" s="985"/>
    </row>
    <row r="18" spans="1:49" s="987" customFormat="1">
      <c r="A18" s="474">
        <v>5</v>
      </c>
      <c r="B18" s="977">
        <v>4355</v>
      </c>
      <c r="C18" s="977" t="s">
        <v>1</v>
      </c>
      <c r="D18" s="978" t="s">
        <v>2909</v>
      </c>
      <c r="E18" s="979">
        <v>45002</v>
      </c>
      <c r="F18" s="977" t="s">
        <v>38</v>
      </c>
      <c r="G18" s="977">
        <v>1250</v>
      </c>
      <c r="H18" s="988">
        <v>108498</v>
      </c>
      <c r="I18" s="980">
        <v>45161</v>
      </c>
      <c r="J18" s="981">
        <v>8643</v>
      </c>
      <c r="K18" s="989">
        <v>20601862698</v>
      </c>
      <c r="L18" s="982" t="s">
        <v>4260</v>
      </c>
      <c r="M18" s="978" t="s">
        <v>4265</v>
      </c>
      <c r="N18" s="977" t="s">
        <v>68</v>
      </c>
      <c r="O18" s="977">
        <v>2300</v>
      </c>
      <c r="P18" s="977">
        <v>2.4</v>
      </c>
      <c r="Q18" s="983">
        <v>5520</v>
      </c>
      <c r="R18" s="977" t="s">
        <v>1915</v>
      </c>
      <c r="S18" s="977"/>
      <c r="T18" s="984">
        <v>5520</v>
      </c>
      <c r="U18" s="984" t="s">
        <v>2874</v>
      </c>
      <c r="V18" s="984"/>
      <c r="W18" s="984"/>
      <c r="X18" s="984"/>
      <c r="Y18" s="977"/>
      <c r="Z18" s="977"/>
      <c r="AA18" s="977"/>
      <c r="AB18" s="977"/>
      <c r="AC18" s="977"/>
      <c r="AD18" s="977"/>
      <c r="AE18" s="977"/>
      <c r="AF18" s="977"/>
      <c r="AG18" s="984" t="s">
        <v>2874</v>
      </c>
      <c r="AH18" s="983">
        <v>5520</v>
      </c>
      <c r="AI18" s="983"/>
      <c r="AJ18" s="977">
        <v>1366</v>
      </c>
      <c r="AK18" s="983">
        <v>5520</v>
      </c>
      <c r="AL18" s="985">
        <v>18</v>
      </c>
      <c r="AM18" s="986">
        <v>45231</v>
      </c>
      <c r="AN18" s="977"/>
      <c r="AO18" s="977"/>
      <c r="AP18" s="977"/>
      <c r="AQ18" s="977"/>
      <c r="AR18" s="984"/>
      <c r="AS18" s="983"/>
      <c r="AT18" s="983"/>
      <c r="AU18" s="977"/>
      <c r="AV18" s="983"/>
      <c r="AW18" s="985"/>
    </row>
    <row r="19" spans="1:49" s="987" customFormat="1">
      <c r="A19" s="474">
        <v>6</v>
      </c>
      <c r="B19" s="977">
        <v>4355</v>
      </c>
      <c r="C19" s="977" t="s">
        <v>1</v>
      </c>
      <c r="D19" s="978" t="s">
        <v>2909</v>
      </c>
      <c r="E19" s="979">
        <v>45002</v>
      </c>
      <c r="F19" s="977" t="s">
        <v>38</v>
      </c>
      <c r="G19" s="977">
        <v>1250</v>
      </c>
      <c r="H19" s="988">
        <v>108498</v>
      </c>
      <c r="I19" s="980">
        <v>45161</v>
      </c>
      <c r="J19" s="981">
        <v>8643</v>
      </c>
      <c r="K19" s="989">
        <v>20601862698</v>
      </c>
      <c r="L19" s="982" t="s">
        <v>4260</v>
      </c>
      <c r="M19" s="978" t="s">
        <v>4266</v>
      </c>
      <c r="N19" s="977" t="s">
        <v>68</v>
      </c>
      <c r="O19" s="977">
        <v>950</v>
      </c>
      <c r="P19" s="977">
        <v>34.9</v>
      </c>
      <c r="Q19" s="983">
        <v>33155</v>
      </c>
      <c r="R19" s="977" t="s">
        <v>1915</v>
      </c>
      <c r="S19" s="977"/>
      <c r="T19" s="984">
        <v>33155</v>
      </c>
      <c r="U19" s="984" t="s">
        <v>2874</v>
      </c>
      <c r="V19" s="984"/>
      <c r="W19" s="984"/>
      <c r="X19" s="984"/>
      <c r="Y19" s="977"/>
      <c r="Z19" s="977"/>
      <c r="AA19" s="977"/>
      <c r="AB19" s="977"/>
      <c r="AC19" s="977"/>
      <c r="AD19" s="977"/>
      <c r="AE19" s="977"/>
      <c r="AF19" s="977"/>
      <c r="AG19" s="984" t="s">
        <v>2874</v>
      </c>
      <c r="AH19" s="983">
        <v>33155</v>
      </c>
      <c r="AI19" s="983"/>
      <c r="AJ19" s="977">
        <v>1366</v>
      </c>
      <c r="AK19" s="983">
        <v>33155</v>
      </c>
      <c r="AL19" s="985">
        <v>18</v>
      </c>
      <c r="AM19" s="986">
        <v>45261</v>
      </c>
      <c r="AN19" s="977"/>
      <c r="AO19" s="977"/>
      <c r="AP19" s="977"/>
      <c r="AQ19" s="977"/>
      <c r="AR19" s="984"/>
      <c r="AS19" s="983"/>
      <c r="AT19" s="983"/>
      <c r="AU19" s="977"/>
      <c r="AV19" s="983"/>
      <c r="AW19" s="985"/>
    </row>
    <row r="20" spans="1:49" s="987" customFormat="1">
      <c r="A20" s="474">
        <v>7</v>
      </c>
      <c r="B20" s="977">
        <v>4355</v>
      </c>
      <c r="C20" s="977" t="s">
        <v>1</v>
      </c>
      <c r="D20" s="978" t="s">
        <v>2909</v>
      </c>
      <c r="E20" s="979">
        <v>45002</v>
      </c>
      <c r="F20" s="977" t="s">
        <v>38</v>
      </c>
      <c r="G20" s="977">
        <v>1250</v>
      </c>
      <c r="H20" s="988">
        <v>108498</v>
      </c>
      <c r="I20" s="980">
        <v>45161</v>
      </c>
      <c r="J20" s="981">
        <v>8643</v>
      </c>
      <c r="K20" s="989">
        <v>20601862698</v>
      </c>
      <c r="L20" s="982" t="s">
        <v>4260</v>
      </c>
      <c r="M20" s="978" t="s">
        <v>4267</v>
      </c>
      <c r="N20" s="977" t="s">
        <v>68</v>
      </c>
      <c r="O20" s="977">
        <v>490</v>
      </c>
      <c r="P20" s="977">
        <v>43.1</v>
      </c>
      <c r="Q20" s="983">
        <v>21119</v>
      </c>
      <c r="R20" s="977" t="s">
        <v>1915</v>
      </c>
      <c r="S20" s="977"/>
      <c r="T20" s="984">
        <v>21119</v>
      </c>
      <c r="U20" s="984"/>
      <c r="V20" s="984"/>
      <c r="W20" s="984"/>
      <c r="X20" s="984"/>
      <c r="Y20" s="977"/>
      <c r="Z20" s="977"/>
      <c r="AA20" s="977"/>
      <c r="AB20" s="977"/>
      <c r="AC20" s="977"/>
      <c r="AD20" s="977"/>
      <c r="AE20" s="977"/>
      <c r="AF20" s="977"/>
      <c r="AG20" s="984"/>
      <c r="AH20" s="983">
        <v>21119</v>
      </c>
      <c r="AI20" s="983"/>
      <c r="AJ20" s="977">
        <v>1366</v>
      </c>
      <c r="AK20" s="983">
        <v>21119</v>
      </c>
      <c r="AL20" s="985">
        <v>18</v>
      </c>
      <c r="AM20" s="986">
        <v>45292</v>
      </c>
      <c r="AN20" s="977"/>
      <c r="AO20" s="977"/>
      <c r="AP20" s="977"/>
      <c r="AQ20" s="977"/>
      <c r="AR20" s="984"/>
      <c r="AS20" s="983"/>
      <c r="AT20" s="983"/>
      <c r="AU20" s="977"/>
      <c r="AV20" s="983"/>
      <c r="AW20" s="985"/>
    </row>
    <row r="21" spans="1:49" s="987" customFormat="1">
      <c r="A21" s="474">
        <v>8</v>
      </c>
      <c r="B21" s="977">
        <v>4355</v>
      </c>
      <c r="C21" s="977" t="s">
        <v>1</v>
      </c>
      <c r="D21" s="978" t="s">
        <v>2909</v>
      </c>
      <c r="E21" s="979">
        <v>45002</v>
      </c>
      <c r="F21" s="977" t="s">
        <v>38</v>
      </c>
      <c r="G21" s="977">
        <v>1250</v>
      </c>
      <c r="H21" s="988">
        <v>108498</v>
      </c>
      <c r="I21" s="980">
        <v>45161</v>
      </c>
      <c r="J21" s="981">
        <v>8643</v>
      </c>
      <c r="K21" s="989">
        <v>20601862698</v>
      </c>
      <c r="L21" s="982" t="s">
        <v>4260</v>
      </c>
      <c r="M21" s="978" t="s">
        <v>4268</v>
      </c>
      <c r="N21" s="977" t="s">
        <v>68</v>
      </c>
      <c r="O21" s="977">
        <v>30</v>
      </c>
      <c r="P21" s="977">
        <v>92.012</v>
      </c>
      <c r="Q21" s="983">
        <v>2760.36</v>
      </c>
      <c r="R21" s="977" t="s">
        <v>1915</v>
      </c>
      <c r="S21" s="977"/>
      <c r="T21" s="984">
        <v>2760.36</v>
      </c>
      <c r="U21" s="984" t="s">
        <v>2874</v>
      </c>
      <c r="V21" s="984"/>
      <c r="W21" s="984"/>
      <c r="X21" s="984"/>
      <c r="Y21" s="977"/>
      <c r="Z21" s="977"/>
      <c r="AA21" s="977"/>
      <c r="AB21" s="977"/>
      <c r="AC21" s="977"/>
      <c r="AD21" s="977"/>
      <c r="AE21" s="977"/>
      <c r="AF21" s="977"/>
      <c r="AG21" s="984" t="s">
        <v>2874</v>
      </c>
      <c r="AH21" s="983">
        <v>2760.36</v>
      </c>
      <c r="AI21" s="983"/>
      <c r="AJ21" s="977">
        <v>1366</v>
      </c>
      <c r="AK21" s="983">
        <v>2760.36</v>
      </c>
      <c r="AL21" s="985">
        <v>18</v>
      </c>
      <c r="AM21" s="986">
        <v>45323</v>
      </c>
      <c r="AN21" s="977"/>
      <c r="AO21" s="977"/>
      <c r="AP21" s="977"/>
      <c r="AQ21" s="977"/>
      <c r="AR21" s="984"/>
      <c r="AS21" s="983"/>
      <c r="AT21" s="983"/>
      <c r="AU21" s="977"/>
      <c r="AV21" s="983"/>
      <c r="AW21" s="985"/>
    </row>
    <row r="22" spans="1:49" s="987" customFormat="1">
      <c r="A22" s="474">
        <v>9</v>
      </c>
      <c r="B22" s="977">
        <v>4355</v>
      </c>
      <c r="C22" s="977" t="s">
        <v>1</v>
      </c>
      <c r="D22" s="978" t="s">
        <v>2909</v>
      </c>
      <c r="E22" s="979">
        <v>45002</v>
      </c>
      <c r="F22" s="977" t="s">
        <v>38</v>
      </c>
      <c r="G22" s="977">
        <v>1250</v>
      </c>
      <c r="H22" s="988">
        <v>108498</v>
      </c>
      <c r="I22" s="980">
        <v>45161</v>
      </c>
      <c r="J22" s="981">
        <v>8643</v>
      </c>
      <c r="K22" s="989">
        <v>20601862698</v>
      </c>
      <c r="L22" s="982" t="s">
        <v>4260</v>
      </c>
      <c r="M22" s="978" t="s">
        <v>4269</v>
      </c>
      <c r="N22" s="977" t="s">
        <v>68</v>
      </c>
      <c r="O22" s="977">
        <v>530</v>
      </c>
      <c r="P22" s="977">
        <v>36.219430000000003</v>
      </c>
      <c r="Q22" s="983">
        <v>19196.297900000001</v>
      </c>
      <c r="R22" s="977" t="s">
        <v>1915</v>
      </c>
      <c r="S22" s="977"/>
      <c r="T22" s="984">
        <v>19196.297900000001</v>
      </c>
      <c r="U22" s="984" t="s">
        <v>2874</v>
      </c>
      <c r="V22" s="984"/>
      <c r="W22" s="984"/>
      <c r="X22" s="984"/>
      <c r="Y22" s="977"/>
      <c r="Z22" s="977"/>
      <c r="AA22" s="977"/>
      <c r="AB22" s="977"/>
      <c r="AC22" s="977"/>
      <c r="AD22" s="977"/>
      <c r="AE22" s="977"/>
      <c r="AF22" s="977"/>
      <c r="AG22" s="984" t="s">
        <v>2874</v>
      </c>
      <c r="AH22" s="983">
        <v>19196.297900000001</v>
      </c>
      <c r="AI22" s="983"/>
      <c r="AJ22" s="977">
        <v>1366</v>
      </c>
      <c r="AK22" s="983">
        <v>19196.297900000001</v>
      </c>
      <c r="AL22" s="985">
        <v>18</v>
      </c>
      <c r="AM22" s="986">
        <v>45352</v>
      </c>
      <c r="AN22" s="977"/>
      <c r="AO22" s="977"/>
      <c r="AP22" s="977"/>
      <c r="AQ22" s="977"/>
      <c r="AR22" s="984"/>
      <c r="AS22" s="983"/>
      <c r="AT22" s="983"/>
      <c r="AU22" s="977"/>
      <c r="AV22" s="983"/>
      <c r="AW22" s="985"/>
    </row>
    <row r="23" spans="1:49" s="987" customFormat="1" ht="27.6">
      <c r="A23" s="474">
        <v>10</v>
      </c>
      <c r="B23" s="977">
        <v>4355</v>
      </c>
      <c r="C23" s="977" t="s">
        <v>1</v>
      </c>
      <c r="D23" s="978" t="s">
        <v>2909</v>
      </c>
      <c r="E23" s="979">
        <v>45002</v>
      </c>
      <c r="F23" s="977" t="s">
        <v>38</v>
      </c>
      <c r="G23" s="977">
        <v>1250</v>
      </c>
      <c r="H23" s="988">
        <v>108498</v>
      </c>
      <c r="I23" s="980">
        <v>45161</v>
      </c>
      <c r="J23" s="981">
        <v>8643</v>
      </c>
      <c r="K23" s="989">
        <v>20601862698</v>
      </c>
      <c r="L23" s="982" t="s">
        <v>4260</v>
      </c>
      <c r="M23" s="978" t="s">
        <v>4270</v>
      </c>
      <c r="N23" s="977" t="s">
        <v>68</v>
      </c>
      <c r="O23" s="977">
        <v>2</v>
      </c>
      <c r="P23" s="977">
        <v>608</v>
      </c>
      <c r="Q23" s="983">
        <v>1216</v>
      </c>
      <c r="R23" s="977" t="s">
        <v>2495</v>
      </c>
      <c r="S23" s="977"/>
      <c r="T23" s="984" t="s">
        <v>2874</v>
      </c>
      <c r="U23" s="984" t="s">
        <v>2874</v>
      </c>
      <c r="V23" s="984"/>
      <c r="W23" s="984"/>
      <c r="X23" s="984"/>
      <c r="Y23" s="977"/>
      <c r="Z23" s="977"/>
      <c r="AA23" s="984">
        <v>1216</v>
      </c>
      <c r="AB23" s="977"/>
      <c r="AC23" s="977"/>
      <c r="AD23" s="977"/>
      <c r="AE23" s="977"/>
      <c r="AF23" s="977"/>
      <c r="AG23" s="984" t="s">
        <v>2874</v>
      </c>
      <c r="AH23" s="983">
        <v>1216</v>
      </c>
      <c r="AI23" s="983"/>
      <c r="AJ23" s="977">
        <v>1366</v>
      </c>
      <c r="AK23" s="983">
        <v>1216</v>
      </c>
      <c r="AL23" s="985">
        <v>18</v>
      </c>
      <c r="AM23" s="986">
        <v>45383</v>
      </c>
      <c r="AN23" s="977"/>
      <c r="AO23" s="977"/>
      <c r="AP23" s="977"/>
      <c r="AQ23" s="977"/>
      <c r="AR23" s="984"/>
      <c r="AS23" s="983"/>
      <c r="AT23" s="983"/>
      <c r="AU23" s="977"/>
      <c r="AV23" s="983"/>
      <c r="AW23" s="985"/>
    </row>
    <row r="24" spans="1:49" s="987" customFormat="1" ht="27.6">
      <c r="A24" s="474">
        <v>11</v>
      </c>
      <c r="B24" s="977">
        <v>4355</v>
      </c>
      <c r="C24" s="977" t="s">
        <v>1</v>
      </c>
      <c r="D24" s="978" t="s">
        <v>2909</v>
      </c>
      <c r="E24" s="979">
        <v>45002</v>
      </c>
      <c r="F24" s="977" t="s">
        <v>38</v>
      </c>
      <c r="G24" s="977">
        <v>1250</v>
      </c>
      <c r="H24" s="988">
        <v>108498</v>
      </c>
      <c r="I24" s="980">
        <v>45161</v>
      </c>
      <c r="J24" s="981">
        <v>8643</v>
      </c>
      <c r="K24" s="989">
        <v>20601862698</v>
      </c>
      <c r="L24" s="982" t="s">
        <v>4260</v>
      </c>
      <c r="M24" s="978" t="s">
        <v>4272</v>
      </c>
      <c r="N24" s="977" t="s">
        <v>68</v>
      </c>
      <c r="O24" s="977">
        <v>13</v>
      </c>
      <c r="P24" s="977">
        <v>570</v>
      </c>
      <c r="Q24" s="983">
        <v>7410</v>
      </c>
      <c r="R24" s="977" t="s">
        <v>2495</v>
      </c>
      <c r="S24" s="977"/>
      <c r="T24" s="984" t="s">
        <v>2874</v>
      </c>
      <c r="U24" s="984" t="s">
        <v>2874</v>
      </c>
      <c r="V24" s="984"/>
      <c r="W24" s="984"/>
      <c r="X24" s="984"/>
      <c r="Y24" s="977"/>
      <c r="Z24" s="977"/>
      <c r="AA24" s="984">
        <v>7410</v>
      </c>
      <c r="AB24" s="977"/>
      <c r="AC24" s="977"/>
      <c r="AD24" s="977"/>
      <c r="AE24" s="977"/>
      <c r="AF24" s="977"/>
      <c r="AG24" s="984" t="s">
        <v>2874</v>
      </c>
      <c r="AH24" s="983">
        <v>7410</v>
      </c>
      <c r="AI24" s="983"/>
      <c r="AJ24" s="977">
        <v>1366</v>
      </c>
      <c r="AK24" s="983">
        <v>7410</v>
      </c>
      <c r="AL24" s="985">
        <v>18</v>
      </c>
      <c r="AM24" s="986">
        <v>45413</v>
      </c>
      <c r="AN24" s="977"/>
      <c r="AO24" s="977"/>
      <c r="AP24" s="977"/>
      <c r="AQ24" s="977"/>
      <c r="AR24" s="984"/>
      <c r="AS24" s="983"/>
      <c r="AT24" s="983"/>
      <c r="AU24" s="977"/>
      <c r="AV24" s="983"/>
      <c r="AW24" s="985"/>
    </row>
    <row r="25" spans="1:49" s="987" customFormat="1">
      <c r="A25" s="474">
        <v>12</v>
      </c>
      <c r="B25" s="977">
        <v>4355</v>
      </c>
      <c r="C25" s="977" t="s">
        <v>1</v>
      </c>
      <c r="D25" s="978" t="s">
        <v>2909</v>
      </c>
      <c r="E25" s="979">
        <v>45002</v>
      </c>
      <c r="F25" s="977" t="s">
        <v>38</v>
      </c>
      <c r="G25" s="977">
        <v>1250</v>
      </c>
      <c r="H25" s="988">
        <v>108498</v>
      </c>
      <c r="I25" s="980">
        <v>45161</v>
      </c>
      <c r="J25" s="981">
        <v>8643</v>
      </c>
      <c r="K25" s="989">
        <v>20601862698</v>
      </c>
      <c r="L25" s="982" t="s">
        <v>4260</v>
      </c>
      <c r="M25" s="978" t="s">
        <v>4273</v>
      </c>
      <c r="N25" s="977" t="s">
        <v>68</v>
      </c>
      <c r="O25" s="977">
        <v>220</v>
      </c>
      <c r="P25" s="977">
        <v>10.4</v>
      </c>
      <c r="Q25" s="983">
        <v>2288</v>
      </c>
      <c r="R25" s="977" t="s">
        <v>1915</v>
      </c>
      <c r="S25" s="977"/>
      <c r="T25" s="984">
        <v>2288</v>
      </c>
      <c r="U25" s="984" t="s">
        <v>2874</v>
      </c>
      <c r="V25" s="984"/>
      <c r="W25" s="984"/>
      <c r="X25" s="984"/>
      <c r="Y25" s="977"/>
      <c r="Z25" s="977"/>
      <c r="AA25" s="977"/>
      <c r="AB25" s="977"/>
      <c r="AC25" s="977"/>
      <c r="AD25" s="977"/>
      <c r="AE25" s="977"/>
      <c r="AF25" s="977"/>
      <c r="AG25" s="984" t="s">
        <v>2874</v>
      </c>
      <c r="AH25" s="983">
        <v>2288</v>
      </c>
      <c r="AI25" s="983"/>
      <c r="AJ25" s="977">
        <v>1366</v>
      </c>
      <c r="AK25" s="983">
        <v>2288</v>
      </c>
      <c r="AL25" s="985">
        <v>18</v>
      </c>
      <c r="AM25" s="986">
        <v>45444</v>
      </c>
      <c r="AN25" s="977"/>
      <c r="AO25" s="977"/>
      <c r="AP25" s="977"/>
      <c r="AQ25" s="977"/>
      <c r="AR25" s="984"/>
      <c r="AS25" s="983"/>
      <c r="AT25" s="983"/>
      <c r="AU25" s="977"/>
      <c r="AV25" s="983"/>
      <c r="AW25" s="985"/>
    </row>
    <row r="26" spans="1:49" s="987" customFormat="1">
      <c r="A26" s="474">
        <v>13</v>
      </c>
      <c r="B26" s="977">
        <v>4355</v>
      </c>
      <c r="C26" s="977" t="s">
        <v>1</v>
      </c>
      <c r="D26" s="978" t="s">
        <v>2909</v>
      </c>
      <c r="E26" s="979">
        <v>45002</v>
      </c>
      <c r="F26" s="977" t="s">
        <v>38</v>
      </c>
      <c r="G26" s="977">
        <v>1250</v>
      </c>
      <c r="H26" s="988">
        <v>108498</v>
      </c>
      <c r="I26" s="980">
        <v>45161</v>
      </c>
      <c r="J26" s="981">
        <v>8643</v>
      </c>
      <c r="K26" s="989">
        <v>20601862698</v>
      </c>
      <c r="L26" s="982" t="s">
        <v>4260</v>
      </c>
      <c r="M26" s="978" t="s">
        <v>4274</v>
      </c>
      <c r="N26" s="977" t="s">
        <v>68</v>
      </c>
      <c r="O26" s="977">
        <v>81</v>
      </c>
      <c r="P26" s="977">
        <v>87</v>
      </c>
      <c r="Q26" s="983">
        <v>7047</v>
      </c>
      <c r="R26" s="977" t="s">
        <v>1915</v>
      </c>
      <c r="S26" s="977"/>
      <c r="T26" s="984">
        <v>7047</v>
      </c>
      <c r="U26" s="984" t="s">
        <v>2874</v>
      </c>
      <c r="V26" s="984"/>
      <c r="W26" s="984"/>
      <c r="X26" s="984"/>
      <c r="Y26" s="977"/>
      <c r="Z26" s="977"/>
      <c r="AA26" s="977"/>
      <c r="AB26" s="977"/>
      <c r="AC26" s="977"/>
      <c r="AD26" s="977"/>
      <c r="AE26" s="977"/>
      <c r="AF26" s="977"/>
      <c r="AG26" s="984" t="s">
        <v>2874</v>
      </c>
      <c r="AH26" s="983">
        <v>7047</v>
      </c>
      <c r="AI26" s="983"/>
      <c r="AJ26" s="977">
        <v>1366</v>
      </c>
      <c r="AK26" s="983">
        <v>7047</v>
      </c>
      <c r="AL26" s="985">
        <v>18</v>
      </c>
      <c r="AM26" s="986">
        <v>45474</v>
      </c>
      <c r="AN26" s="977"/>
      <c r="AO26" s="977"/>
      <c r="AP26" s="977"/>
      <c r="AQ26" s="977"/>
      <c r="AR26" s="984"/>
      <c r="AS26" s="983"/>
      <c r="AT26" s="983"/>
      <c r="AU26" s="977"/>
      <c r="AV26" s="983"/>
      <c r="AW26" s="985"/>
    </row>
    <row r="27" spans="1:49" s="987" customFormat="1">
      <c r="A27" s="474">
        <v>14</v>
      </c>
      <c r="B27" s="977">
        <v>4355</v>
      </c>
      <c r="C27" s="977" t="s">
        <v>1</v>
      </c>
      <c r="D27" s="978" t="s">
        <v>2909</v>
      </c>
      <c r="E27" s="979">
        <v>45002</v>
      </c>
      <c r="F27" s="977" t="s">
        <v>38</v>
      </c>
      <c r="G27" s="977">
        <v>1250</v>
      </c>
      <c r="H27" s="988">
        <v>108498</v>
      </c>
      <c r="I27" s="980">
        <v>45161</v>
      </c>
      <c r="J27" s="981">
        <v>8643</v>
      </c>
      <c r="K27" s="989">
        <v>20601862698</v>
      </c>
      <c r="L27" s="982" t="s">
        <v>4260</v>
      </c>
      <c r="M27" s="978" t="s">
        <v>4275</v>
      </c>
      <c r="N27" s="977" t="s">
        <v>68</v>
      </c>
      <c r="O27" s="977">
        <v>330</v>
      </c>
      <c r="P27" s="977">
        <v>2.4</v>
      </c>
      <c r="Q27" s="983">
        <v>792</v>
      </c>
      <c r="R27" s="977" t="s">
        <v>1915</v>
      </c>
      <c r="S27" s="977"/>
      <c r="T27" s="984">
        <v>792</v>
      </c>
      <c r="U27" s="984" t="s">
        <v>2874</v>
      </c>
      <c r="V27" s="984"/>
      <c r="W27" s="984"/>
      <c r="X27" s="984"/>
      <c r="Y27" s="977"/>
      <c r="Z27" s="977"/>
      <c r="AA27" s="977"/>
      <c r="AB27" s="977"/>
      <c r="AC27" s="977"/>
      <c r="AD27" s="977"/>
      <c r="AE27" s="977"/>
      <c r="AF27" s="977"/>
      <c r="AG27" s="984" t="s">
        <v>2874</v>
      </c>
      <c r="AH27" s="983">
        <v>792</v>
      </c>
      <c r="AI27" s="983"/>
      <c r="AJ27" s="977">
        <v>1366</v>
      </c>
      <c r="AK27" s="983">
        <v>792</v>
      </c>
      <c r="AL27" s="985">
        <v>18</v>
      </c>
      <c r="AM27" s="986">
        <v>45505</v>
      </c>
      <c r="AN27" s="977"/>
      <c r="AO27" s="977"/>
      <c r="AP27" s="977"/>
      <c r="AQ27" s="977"/>
      <c r="AR27" s="984"/>
      <c r="AS27" s="983"/>
      <c r="AT27" s="983"/>
      <c r="AU27" s="977"/>
      <c r="AV27" s="983"/>
      <c r="AW27" s="985"/>
    </row>
    <row r="28" spans="1:49" s="987" customFormat="1">
      <c r="A28" s="474">
        <v>15</v>
      </c>
      <c r="B28" s="977">
        <v>4355</v>
      </c>
      <c r="C28" s="977" t="s">
        <v>1</v>
      </c>
      <c r="D28" s="978" t="s">
        <v>2909</v>
      </c>
      <c r="E28" s="979">
        <v>45002</v>
      </c>
      <c r="F28" s="977" t="s">
        <v>38</v>
      </c>
      <c r="G28" s="977">
        <v>1250</v>
      </c>
      <c r="H28" s="988">
        <v>108498</v>
      </c>
      <c r="I28" s="980">
        <v>45161</v>
      </c>
      <c r="J28" s="981">
        <v>8643</v>
      </c>
      <c r="K28" s="989">
        <v>20601862698</v>
      </c>
      <c r="L28" s="982" t="s">
        <v>4260</v>
      </c>
      <c r="M28" s="978" t="s">
        <v>4276</v>
      </c>
      <c r="N28" s="977" t="s">
        <v>68</v>
      </c>
      <c r="O28" s="977">
        <v>186</v>
      </c>
      <c r="P28" s="977">
        <v>1.79</v>
      </c>
      <c r="Q28" s="983">
        <v>332.94</v>
      </c>
      <c r="R28" s="977" t="s">
        <v>1915</v>
      </c>
      <c r="S28" s="977"/>
      <c r="T28" s="984">
        <v>332.94</v>
      </c>
      <c r="U28" s="984" t="s">
        <v>2874</v>
      </c>
      <c r="V28" s="984"/>
      <c r="W28" s="984"/>
      <c r="X28" s="984"/>
      <c r="Y28" s="977"/>
      <c r="Z28" s="977"/>
      <c r="AA28" s="977"/>
      <c r="AB28" s="977"/>
      <c r="AC28" s="977"/>
      <c r="AD28" s="977"/>
      <c r="AE28" s="977"/>
      <c r="AF28" s="977"/>
      <c r="AG28" s="984" t="s">
        <v>2874</v>
      </c>
      <c r="AH28" s="983">
        <v>332.94</v>
      </c>
      <c r="AI28" s="983"/>
      <c r="AJ28" s="977">
        <v>1366</v>
      </c>
      <c r="AK28" s="983">
        <v>332.94</v>
      </c>
      <c r="AL28" s="985">
        <v>18</v>
      </c>
      <c r="AM28" s="986">
        <v>45536</v>
      </c>
      <c r="AN28" s="977"/>
      <c r="AO28" s="977"/>
      <c r="AP28" s="977"/>
      <c r="AQ28" s="977"/>
      <c r="AR28" s="984"/>
      <c r="AS28" s="983"/>
      <c r="AT28" s="983"/>
      <c r="AU28" s="977"/>
      <c r="AV28" s="983"/>
      <c r="AW28" s="985"/>
    </row>
    <row r="29" spans="1:49" s="987" customFormat="1">
      <c r="A29" s="474">
        <v>16</v>
      </c>
      <c r="B29" s="977">
        <v>4355</v>
      </c>
      <c r="C29" s="977" t="s">
        <v>1</v>
      </c>
      <c r="D29" s="978" t="s">
        <v>2909</v>
      </c>
      <c r="E29" s="979">
        <v>45002</v>
      </c>
      <c r="F29" s="977" t="s">
        <v>38</v>
      </c>
      <c r="G29" s="977">
        <v>1250</v>
      </c>
      <c r="H29" s="988">
        <v>108498</v>
      </c>
      <c r="I29" s="980">
        <v>45161</v>
      </c>
      <c r="J29" s="981">
        <v>8643</v>
      </c>
      <c r="K29" s="989">
        <v>20601862698</v>
      </c>
      <c r="L29" s="982" t="s">
        <v>4260</v>
      </c>
      <c r="M29" s="978" t="s">
        <v>4277</v>
      </c>
      <c r="N29" s="977" t="s">
        <v>68</v>
      </c>
      <c r="O29" s="977">
        <v>110</v>
      </c>
      <c r="P29" s="977">
        <v>2.5</v>
      </c>
      <c r="Q29" s="983">
        <v>275</v>
      </c>
      <c r="R29" s="977" t="s">
        <v>1915</v>
      </c>
      <c r="S29" s="977"/>
      <c r="T29" s="984">
        <v>275</v>
      </c>
      <c r="U29" s="984" t="s">
        <v>2874</v>
      </c>
      <c r="V29" s="984"/>
      <c r="W29" s="984"/>
      <c r="X29" s="984"/>
      <c r="Y29" s="977"/>
      <c r="Z29" s="977"/>
      <c r="AA29" s="977"/>
      <c r="AB29" s="977"/>
      <c r="AC29" s="977"/>
      <c r="AD29" s="977"/>
      <c r="AE29" s="977"/>
      <c r="AF29" s="977"/>
      <c r="AG29" s="984" t="s">
        <v>2874</v>
      </c>
      <c r="AH29" s="983">
        <v>275</v>
      </c>
      <c r="AI29" s="983"/>
      <c r="AJ29" s="977">
        <v>1366</v>
      </c>
      <c r="AK29" s="983">
        <v>275</v>
      </c>
      <c r="AL29" s="985">
        <v>18</v>
      </c>
      <c r="AM29" s="986">
        <v>45566</v>
      </c>
      <c r="AN29" s="977"/>
      <c r="AO29" s="977"/>
      <c r="AP29" s="977"/>
      <c r="AQ29" s="977"/>
      <c r="AR29" s="984"/>
      <c r="AS29" s="983"/>
      <c r="AT29" s="983"/>
      <c r="AU29" s="977"/>
      <c r="AV29" s="983"/>
      <c r="AW29" s="985"/>
    </row>
    <row r="30" spans="1:49" s="987" customFormat="1">
      <c r="A30" s="474">
        <v>17</v>
      </c>
      <c r="B30" s="977">
        <v>4355</v>
      </c>
      <c r="C30" s="977" t="s">
        <v>1</v>
      </c>
      <c r="D30" s="978" t="s">
        <v>2909</v>
      </c>
      <c r="E30" s="979">
        <v>45002</v>
      </c>
      <c r="F30" s="977" t="s">
        <v>38</v>
      </c>
      <c r="G30" s="977">
        <v>1250</v>
      </c>
      <c r="H30" s="988">
        <v>108498</v>
      </c>
      <c r="I30" s="980">
        <v>45161</v>
      </c>
      <c r="J30" s="981">
        <v>8643</v>
      </c>
      <c r="K30" s="989">
        <v>20601862698</v>
      </c>
      <c r="L30" s="982" t="s">
        <v>4260</v>
      </c>
      <c r="M30" s="978" t="s">
        <v>4278</v>
      </c>
      <c r="N30" s="977" t="s">
        <v>68</v>
      </c>
      <c r="O30" s="977">
        <v>1000</v>
      </c>
      <c r="P30" s="977">
        <v>1.7</v>
      </c>
      <c r="Q30" s="983">
        <v>1700</v>
      </c>
      <c r="R30" s="977" t="s">
        <v>1915</v>
      </c>
      <c r="S30" s="977"/>
      <c r="T30" s="984">
        <v>1700</v>
      </c>
      <c r="U30" s="984" t="s">
        <v>2874</v>
      </c>
      <c r="V30" s="984"/>
      <c r="W30" s="984"/>
      <c r="X30" s="984"/>
      <c r="Y30" s="977"/>
      <c r="Z30" s="977"/>
      <c r="AA30" s="977"/>
      <c r="AB30" s="977"/>
      <c r="AC30" s="977"/>
      <c r="AD30" s="977"/>
      <c r="AE30" s="977"/>
      <c r="AF30" s="977"/>
      <c r="AG30" s="984" t="s">
        <v>2874</v>
      </c>
      <c r="AH30" s="983">
        <v>1700</v>
      </c>
      <c r="AI30" s="983"/>
      <c r="AJ30" s="977">
        <v>1366</v>
      </c>
      <c r="AK30" s="983">
        <v>1700</v>
      </c>
      <c r="AL30" s="985">
        <v>18</v>
      </c>
      <c r="AM30" s="986">
        <v>45597</v>
      </c>
      <c r="AN30" s="977"/>
      <c r="AO30" s="977"/>
      <c r="AP30" s="977"/>
      <c r="AQ30" s="977"/>
      <c r="AR30" s="984"/>
      <c r="AS30" s="983"/>
      <c r="AT30" s="983"/>
      <c r="AU30" s="977"/>
      <c r="AV30" s="983"/>
      <c r="AW30" s="985"/>
    </row>
    <row r="31" spans="1:49" s="987" customFormat="1">
      <c r="A31" s="474">
        <v>18</v>
      </c>
      <c r="B31" s="977">
        <v>3490</v>
      </c>
      <c r="C31" s="977" t="s">
        <v>1</v>
      </c>
      <c r="D31" s="978" t="s">
        <v>2909</v>
      </c>
      <c r="E31" s="979">
        <v>45091</v>
      </c>
      <c r="F31" s="977"/>
      <c r="G31" s="977">
        <v>1024</v>
      </c>
      <c r="H31" s="988">
        <v>16008</v>
      </c>
      <c r="I31" s="980">
        <v>45159</v>
      </c>
      <c r="J31" s="981">
        <v>8542</v>
      </c>
      <c r="K31" s="989">
        <v>20526944934</v>
      </c>
      <c r="L31" s="982" t="s">
        <v>4279</v>
      </c>
      <c r="M31" s="978" t="s">
        <v>4280</v>
      </c>
      <c r="N31" s="977" t="s">
        <v>99</v>
      </c>
      <c r="O31" s="977">
        <v>42</v>
      </c>
      <c r="P31" s="977">
        <v>381.14285699999999</v>
      </c>
      <c r="Q31" s="983">
        <v>16007.999994</v>
      </c>
      <c r="R31" s="977" t="s">
        <v>1915</v>
      </c>
      <c r="S31" s="977"/>
      <c r="T31" s="984">
        <v>16007.999994</v>
      </c>
      <c r="U31" s="984" t="s">
        <v>2874</v>
      </c>
      <c r="V31" s="984"/>
      <c r="W31" s="984"/>
      <c r="X31" s="984"/>
      <c r="Y31" s="977"/>
      <c r="Z31" s="977"/>
      <c r="AA31" s="977"/>
      <c r="AB31" s="977"/>
      <c r="AC31" s="977"/>
      <c r="AD31" s="977"/>
      <c r="AE31" s="977"/>
      <c r="AF31" s="977"/>
      <c r="AG31" s="984" t="s">
        <v>2874</v>
      </c>
      <c r="AH31" s="983">
        <v>16007.999994</v>
      </c>
      <c r="AI31" s="983"/>
      <c r="AJ31" s="977">
        <v>1247</v>
      </c>
      <c r="AK31" s="983">
        <v>16007.999994</v>
      </c>
      <c r="AL31" s="990" t="s">
        <v>311</v>
      </c>
      <c r="AM31" s="986">
        <v>45627</v>
      </c>
      <c r="AN31" s="977"/>
      <c r="AO31" s="977"/>
      <c r="AP31" s="977"/>
      <c r="AQ31" s="977"/>
      <c r="AR31" s="984"/>
      <c r="AS31" s="983"/>
      <c r="AT31" s="983"/>
      <c r="AU31" s="977"/>
      <c r="AV31" s="983"/>
      <c r="AW31" s="990"/>
    </row>
    <row r="32" spans="1:49" s="987" customFormat="1" ht="27.6">
      <c r="A32" s="474">
        <v>20</v>
      </c>
      <c r="B32" s="977">
        <v>3413</v>
      </c>
      <c r="C32" s="977" t="s">
        <v>2</v>
      </c>
      <c r="D32" s="978" t="s">
        <v>35</v>
      </c>
      <c r="E32" s="979">
        <v>45089</v>
      </c>
      <c r="F32" s="977" t="s">
        <v>56</v>
      </c>
      <c r="G32" s="977">
        <v>1465</v>
      </c>
      <c r="H32" s="977">
        <v>137280</v>
      </c>
      <c r="I32" s="980">
        <v>45167</v>
      </c>
      <c r="J32" s="991">
        <v>8942</v>
      </c>
      <c r="K32" s="977">
        <v>10418695078</v>
      </c>
      <c r="L32" s="982" t="s">
        <v>4281</v>
      </c>
      <c r="M32" s="978" t="s">
        <v>4282</v>
      </c>
      <c r="N32" s="977" t="s">
        <v>59</v>
      </c>
      <c r="O32" s="977">
        <v>1</v>
      </c>
      <c r="P32" s="977">
        <v>156000</v>
      </c>
      <c r="Q32" s="983">
        <v>156000</v>
      </c>
      <c r="R32" s="977" t="s">
        <v>1916</v>
      </c>
      <c r="S32" s="977"/>
      <c r="T32" s="984"/>
      <c r="U32" s="984">
        <v>156000</v>
      </c>
      <c r="V32" s="984"/>
      <c r="W32" s="984"/>
      <c r="X32" s="984"/>
      <c r="Y32" s="977"/>
      <c r="Z32" s="977"/>
      <c r="AA32" s="977"/>
      <c r="AB32" s="977"/>
      <c r="AC32" s="977"/>
      <c r="AD32" s="977"/>
      <c r="AE32" s="977"/>
      <c r="AF32" s="977"/>
      <c r="AG32" s="984"/>
      <c r="AH32" s="983">
        <v>156000</v>
      </c>
      <c r="AI32" s="983"/>
      <c r="AJ32" s="977"/>
      <c r="AK32" s="983">
        <v>156000</v>
      </c>
      <c r="AL32" s="985">
        <v>18</v>
      </c>
      <c r="AM32" s="986">
        <v>45689</v>
      </c>
      <c r="AN32" s="977"/>
      <c r="AO32" s="977"/>
      <c r="AP32" s="977"/>
      <c r="AQ32" s="977"/>
      <c r="AR32" s="984"/>
      <c r="AS32" s="983"/>
      <c r="AT32" s="983"/>
      <c r="AU32" s="977"/>
      <c r="AV32" s="983"/>
      <c r="AW32" s="985"/>
    </row>
    <row r="33" spans="1:39" s="987" customFormat="1">
      <c r="A33" s="474">
        <v>6</v>
      </c>
      <c r="B33" s="977">
        <v>6121</v>
      </c>
      <c r="C33" s="977" t="s">
        <v>1</v>
      </c>
      <c r="D33" s="978" t="s">
        <v>2909</v>
      </c>
      <c r="E33" s="979">
        <v>45187</v>
      </c>
      <c r="F33" s="977" t="s">
        <v>38</v>
      </c>
      <c r="G33" s="977">
        <v>1749</v>
      </c>
      <c r="H33" s="988"/>
      <c r="I33" s="980"/>
      <c r="J33" s="981"/>
      <c r="K33" s="989" t="s">
        <v>4380</v>
      </c>
      <c r="L33" s="978" t="s">
        <v>4461</v>
      </c>
      <c r="M33" s="982" t="s">
        <v>4462</v>
      </c>
      <c r="N33" s="977" t="s">
        <v>68</v>
      </c>
      <c r="O33" s="977">
        <v>2</v>
      </c>
      <c r="P33" s="977">
        <v>59</v>
      </c>
      <c r="Q33" s="983">
        <v>118</v>
      </c>
      <c r="R33" s="977" t="s">
        <v>1915</v>
      </c>
      <c r="S33" s="977"/>
      <c r="T33" s="984">
        <v>118</v>
      </c>
      <c r="U33" s="984"/>
      <c r="V33" s="984"/>
      <c r="W33" s="984"/>
      <c r="X33" s="984"/>
      <c r="Y33" s="977"/>
      <c r="Z33" s="977"/>
      <c r="AA33" s="977"/>
      <c r="AB33" s="977"/>
      <c r="AC33" s="977"/>
      <c r="AD33" s="977"/>
      <c r="AE33" s="977"/>
      <c r="AF33" s="977"/>
      <c r="AG33" s="984"/>
      <c r="AH33" s="983">
        <v>118</v>
      </c>
      <c r="AI33" s="983"/>
      <c r="AJ33" s="977">
        <v>1838</v>
      </c>
      <c r="AK33" s="983">
        <v>118</v>
      </c>
      <c r="AL33" s="985">
        <v>18</v>
      </c>
      <c r="AM33" s="986">
        <v>45717</v>
      </c>
    </row>
    <row r="34" spans="1:39" s="987" customFormat="1" ht="27.6">
      <c r="A34" s="474">
        <v>7</v>
      </c>
      <c r="B34" s="977">
        <v>6121</v>
      </c>
      <c r="C34" s="977" t="s">
        <v>1</v>
      </c>
      <c r="D34" s="978" t="s">
        <v>2909</v>
      </c>
      <c r="E34" s="979">
        <v>45187</v>
      </c>
      <c r="F34" s="977" t="s">
        <v>38</v>
      </c>
      <c r="G34" s="977">
        <v>1749</v>
      </c>
      <c r="H34" s="988"/>
      <c r="I34" s="980"/>
      <c r="J34" s="981"/>
      <c r="K34" s="989" t="s">
        <v>4380</v>
      </c>
      <c r="L34" s="978" t="s">
        <v>4461</v>
      </c>
      <c r="M34" s="982" t="s">
        <v>4463</v>
      </c>
      <c r="N34" s="977" t="s">
        <v>68</v>
      </c>
      <c r="O34" s="977">
        <v>2</v>
      </c>
      <c r="P34" s="977">
        <v>98</v>
      </c>
      <c r="Q34" s="983">
        <v>196</v>
      </c>
      <c r="R34" s="977" t="s">
        <v>1915</v>
      </c>
      <c r="S34" s="977"/>
      <c r="T34" s="984">
        <v>196</v>
      </c>
      <c r="U34" s="984"/>
      <c r="V34" s="984"/>
      <c r="W34" s="984"/>
      <c r="X34" s="984"/>
      <c r="Y34" s="977"/>
      <c r="Z34" s="977"/>
      <c r="AA34" s="977"/>
      <c r="AB34" s="977"/>
      <c r="AC34" s="977"/>
      <c r="AD34" s="977"/>
      <c r="AE34" s="977"/>
      <c r="AF34" s="977"/>
      <c r="AG34" s="984" t="s">
        <v>2874</v>
      </c>
      <c r="AH34" s="983">
        <v>196</v>
      </c>
      <c r="AI34" s="983"/>
      <c r="AJ34" s="977">
        <v>1838</v>
      </c>
      <c r="AK34" s="983">
        <v>196</v>
      </c>
      <c r="AL34" s="985">
        <v>18</v>
      </c>
      <c r="AM34" s="986">
        <v>45748</v>
      </c>
    </row>
    <row r="35" spans="1:39" s="987" customFormat="1" ht="27.6">
      <c r="A35" s="474">
        <v>8</v>
      </c>
      <c r="B35" s="977">
        <v>6121</v>
      </c>
      <c r="C35" s="977" t="s">
        <v>1</v>
      </c>
      <c r="D35" s="978" t="s">
        <v>2909</v>
      </c>
      <c r="E35" s="979">
        <v>45187</v>
      </c>
      <c r="F35" s="977" t="s">
        <v>38</v>
      </c>
      <c r="G35" s="977">
        <v>1749</v>
      </c>
      <c r="H35" s="988"/>
      <c r="I35" s="980"/>
      <c r="J35" s="981"/>
      <c r="K35" s="989" t="s">
        <v>4380</v>
      </c>
      <c r="L35" s="978" t="s">
        <v>4461</v>
      </c>
      <c r="M35" s="982" t="s">
        <v>4464</v>
      </c>
      <c r="N35" s="977" t="s">
        <v>65</v>
      </c>
      <c r="O35" s="977">
        <v>15</v>
      </c>
      <c r="P35" s="977">
        <v>9.8000000000000007</v>
      </c>
      <c r="Q35" s="983">
        <v>147</v>
      </c>
      <c r="R35" s="977" t="s">
        <v>1915</v>
      </c>
      <c r="S35" s="977"/>
      <c r="T35" s="984">
        <v>147</v>
      </c>
      <c r="U35" s="984"/>
      <c r="V35" s="984"/>
      <c r="W35" s="984"/>
      <c r="X35" s="984"/>
      <c r="Y35" s="977"/>
      <c r="Z35" s="977"/>
      <c r="AA35" s="977"/>
      <c r="AB35" s="977"/>
      <c r="AC35" s="977"/>
      <c r="AD35" s="977"/>
      <c r="AE35" s="977"/>
      <c r="AF35" s="977"/>
      <c r="AG35" s="984" t="s">
        <v>2874</v>
      </c>
      <c r="AH35" s="983">
        <v>147</v>
      </c>
      <c r="AI35" s="983"/>
      <c r="AJ35" s="977">
        <v>1838</v>
      </c>
      <c r="AK35" s="983">
        <v>147</v>
      </c>
      <c r="AL35" s="985">
        <v>18</v>
      </c>
      <c r="AM35" s="986">
        <v>45778</v>
      </c>
    </row>
    <row r="36" spans="1:39" s="987" customFormat="1" ht="27.6">
      <c r="A36" s="474">
        <v>9</v>
      </c>
      <c r="B36" s="977">
        <v>6121</v>
      </c>
      <c r="C36" s="977" t="s">
        <v>1</v>
      </c>
      <c r="D36" s="978" t="s">
        <v>2909</v>
      </c>
      <c r="E36" s="979">
        <v>45187</v>
      </c>
      <c r="F36" s="977" t="s">
        <v>38</v>
      </c>
      <c r="G36" s="977">
        <v>1749</v>
      </c>
      <c r="H36" s="988"/>
      <c r="I36" s="980"/>
      <c r="J36" s="981"/>
      <c r="K36" s="989" t="s">
        <v>4380</v>
      </c>
      <c r="L36" s="978" t="s">
        <v>4461</v>
      </c>
      <c r="M36" s="982" t="s">
        <v>4465</v>
      </c>
      <c r="N36" s="977" t="s">
        <v>65</v>
      </c>
      <c r="O36" s="977">
        <v>10</v>
      </c>
      <c r="P36" s="977">
        <v>9.4</v>
      </c>
      <c r="Q36" s="983">
        <v>94</v>
      </c>
      <c r="R36" s="977" t="s">
        <v>1915</v>
      </c>
      <c r="S36" s="977"/>
      <c r="T36" s="984">
        <v>94</v>
      </c>
      <c r="U36" s="984" t="s">
        <v>2874</v>
      </c>
      <c r="V36" s="984"/>
      <c r="W36" s="984"/>
      <c r="X36" s="984"/>
      <c r="Y36" s="977"/>
      <c r="Z36" s="977"/>
      <c r="AA36" s="977"/>
      <c r="AB36" s="977"/>
      <c r="AC36" s="977"/>
      <c r="AD36" s="977"/>
      <c r="AE36" s="977"/>
      <c r="AF36" s="977"/>
      <c r="AG36" s="984" t="s">
        <v>2874</v>
      </c>
      <c r="AH36" s="983">
        <v>94</v>
      </c>
      <c r="AI36" s="983"/>
      <c r="AJ36" s="977">
        <v>1838</v>
      </c>
      <c r="AK36" s="983">
        <v>94</v>
      </c>
      <c r="AL36" s="985">
        <v>18</v>
      </c>
      <c r="AM36" s="986">
        <v>45809</v>
      </c>
    </row>
    <row r="37" spans="1:39" s="987" customFormat="1">
      <c r="A37" s="474">
        <v>10</v>
      </c>
      <c r="B37" s="977">
        <v>6121</v>
      </c>
      <c r="C37" s="977" t="s">
        <v>1</v>
      </c>
      <c r="D37" s="978" t="s">
        <v>2909</v>
      </c>
      <c r="E37" s="979">
        <v>45187</v>
      </c>
      <c r="F37" s="977" t="s">
        <v>38</v>
      </c>
      <c r="G37" s="977">
        <v>1749</v>
      </c>
      <c r="H37" s="988"/>
      <c r="I37" s="980"/>
      <c r="J37" s="981"/>
      <c r="K37" s="989" t="s">
        <v>4380</v>
      </c>
      <c r="L37" s="978" t="s">
        <v>4461</v>
      </c>
      <c r="M37" s="982" t="s">
        <v>4466</v>
      </c>
      <c r="N37" s="977" t="s">
        <v>65</v>
      </c>
      <c r="O37" s="977">
        <v>10</v>
      </c>
      <c r="P37" s="977">
        <v>6.8</v>
      </c>
      <c r="Q37" s="983">
        <v>68</v>
      </c>
      <c r="R37" s="977" t="s">
        <v>1915</v>
      </c>
      <c r="S37" s="977"/>
      <c r="T37" s="984">
        <v>68</v>
      </c>
      <c r="U37" s="984" t="s">
        <v>2874</v>
      </c>
      <c r="V37" s="984"/>
      <c r="W37" s="984"/>
      <c r="X37" s="984"/>
      <c r="Y37" s="977"/>
      <c r="Z37" s="977"/>
      <c r="AA37" s="984" t="s">
        <v>2874</v>
      </c>
      <c r="AB37" s="977"/>
      <c r="AC37" s="977"/>
      <c r="AD37" s="977"/>
      <c r="AE37" s="977"/>
      <c r="AF37" s="977"/>
      <c r="AG37" s="984" t="s">
        <v>2874</v>
      </c>
      <c r="AH37" s="983">
        <v>68</v>
      </c>
      <c r="AI37" s="983"/>
      <c r="AJ37" s="977">
        <v>1838</v>
      </c>
      <c r="AK37" s="983">
        <v>68</v>
      </c>
      <c r="AL37" s="985">
        <v>18</v>
      </c>
      <c r="AM37" s="986">
        <v>45839</v>
      </c>
    </row>
    <row r="38" spans="1:39" s="987" customFormat="1" ht="27.6">
      <c r="A38" s="474">
        <v>11</v>
      </c>
      <c r="B38" s="977">
        <v>6121</v>
      </c>
      <c r="C38" s="977" t="s">
        <v>1</v>
      </c>
      <c r="D38" s="978" t="s">
        <v>2909</v>
      </c>
      <c r="E38" s="979">
        <v>45187</v>
      </c>
      <c r="F38" s="977" t="s">
        <v>38</v>
      </c>
      <c r="G38" s="977">
        <v>1749</v>
      </c>
      <c r="H38" s="988"/>
      <c r="I38" s="980"/>
      <c r="J38" s="981"/>
      <c r="K38" s="989" t="s">
        <v>4380</v>
      </c>
      <c r="L38" s="978" t="s">
        <v>4461</v>
      </c>
      <c r="M38" s="982" t="s">
        <v>4467</v>
      </c>
      <c r="N38" s="977" t="s">
        <v>68</v>
      </c>
      <c r="O38" s="977">
        <v>2</v>
      </c>
      <c r="P38" s="977">
        <v>88</v>
      </c>
      <c r="Q38" s="983">
        <v>176</v>
      </c>
      <c r="R38" s="977" t="s">
        <v>1915</v>
      </c>
      <c r="S38" s="977"/>
      <c r="T38" s="984">
        <v>176</v>
      </c>
      <c r="U38" s="984"/>
      <c r="V38" s="984"/>
      <c r="W38" s="984"/>
      <c r="X38" s="984"/>
      <c r="Y38" s="977"/>
      <c r="Z38" s="977"/>
      <c r="AA38" s="984"/>
      <c r="AB38" s="977"/>
      <c r="AC38" s="977"/>
      <c r="AD38" s="977"/>
      <c r="AE38" s="977"/>
      <c r="AF38" s="977"/>
      <c r="AG38" s="984"/>
      <c r="AH38" s="983">
        <v>176</v>
      </c>
      <c r="AI38" s="983"/>
      <c r="AJ38" s="977">
        <v>1838</v>
      </c>
      <c r="AK38" s="983">
        <v>176</v>
      </c>
      <c r="AL38" s="985">
        <v>18</v>
      </c>
      <c r="AM38" s="986">
        <v>45870</v>
      </c>
    </row>
    <row r="39" spans="1:39" s="987" customFormat="1">
      <c r="A39" s="474">
        <v>12</v>
      </c>
      <c r="B39" s="977">
        <v>6121</v>
      </c>
      <c r="C39" s="977" t="s">
        <v>1</v>
      </c>
      <c r="D39" s="978" t="s">
        <v>2909</v>
      </c>
      <c r="E39" s="979">
        <v>45187</v>
      </c>
      <c r="F39" s="977" t="s">
        <v>38</v>
      </c>
      <c r="G39" s="977">
        <v>1749</v>
      </c>
      <c r="H39" s="988"/>
      <c r="I39" s="980"/>
      <c r="J39" s="981"/>
      <c r="K39" s="989" t="s">
        <v>4380</v>
      </c>
      <c r="L39" s="978" t="s">
        <v>4461</v>
      </c>
      <c r="M39" s="982" t="s">
        <v>4468</v>
      </c>
      <c r="N39" s="977" t="s">
        <v>68</v>
      </c>
      <c r="O39" s="977">
        <v>5</v>
      </c>
      <c r="P39" s="977">
        <v>18</v>
      </c>
      <c r="Q39" s="983">
        <v>90</v>
      </c>
      <c r="R39" s="977" t="s">
        <v>1915</v>
      </c>
      <c r="S39" s="977"/>
      <c r="T39" s="984">
        <v>90</v>
      </c>
      <c r="U39" s="984"/>
      <c r="V39" s="984"/>
      <c r="W39" s="984"/>
      <c r="X39" s="984"/>
      <c r="Y39" s="977"/>
      <c r="Z39" s="977"/>
      <c r="AA39" s="984"/>
      <c r="AB39" s="977"/>
      <c r="AC39" s="977"/>
      <c r="AD39" s="977"/>
      <c r="AE39" s="977"/>
      <c r="AF39" s="977"/>
      <c r="AG39" s="984"/>
      <c r="AH39" s="983">
        <v>90</v>
      </c>
      <c r="AI39" s="983"/>
      <c r="AJ39" s="977">
        <v>1838</v>
      </c>
      <c r="AK39" s="983">
        <v>90</v>
      </c>
      <c r="AL39" s="985">
        <v>18</v>
      </c>
      <c r="AM39" s="986">
        <v>45901</v>
      </c>
    </row>
    <row r="40" spans="1:39" s="987" customFormat="1">
      <c r="A40" s="474">
        <v>13</v>
      </c>
      <c r="B40" s="977">
        <v>6121</v>
      </c>
      <c r="C40" s="977" t="s">
        <v>1</v>
      </c>
      <c r="D40" s="978" t="s">
        <v>2909</v>
      </c>
      <c r="E40" s="979">
        <v>45187</v>
      </c>
      <c r="F40" s="977" t="s">
        <v>38</v>
      </c>
      <c r="G40" s="977">
        <v>1749</v>
      </c>
      <c r="H40" s="988"/>
      <c r="I40" s="980"/>
      <c r="J40" s="981"/>
      <c r="K40" s="989" t="s">
        <v>4380</v>
      </c>
      <c r="L40" s="978" t="s">
        <v>4461</v>
      </c>
      <c r="M40" s="982" t="s">
        <v>4469</v>
      </c>
      <c r="N40" s="977" t="s">
        <v>68</v>
      </c>
      <c r="O40" s="977">
        <v>2</v>
      </c>
      <c r="P40" s="977">
        <v>22.8</v>
      </c>
      <c r="Q40" s="983">
        <v>45.6</v>
      </c>
      <c r="R40" s="977" t="s">
        <v>1915</v>
      </c>
      <c r="S40" s="977"/>
      <c r="T40" s="984">
        <v>45.6</v>
      </c>
      <c r="U40" s="984"/>
      <c r="V40" s="984"/>
      <c r="W40" s="984"/>
      <c r="X40" s="984"/>
      <c r="Y40" s="977"/>
      <c r="Z40" s="977"/>
      <c r="AA40" s="984"/>
      <c r="AB40" s="977"/>
      <c r="AC40" s="977"/>
      <c r="AD40" s="977"/>
      <c r="AE40" s="977"/>
      <c r="AF40" s="977"/>
      <c r="AG40" s="984"/>
      <c r="AH40" s="983">
        <v>45.6</v>
      </c>
      <c r="AI40" s="983"/>
      <c r="AJ40" s="977">
        <v>1838</v>
      </c>
      <c r="AK40" s="983">
        <v>45.6</v>
      </c>
      <c r="AL40" s="985">
        <v>18</v>
      </c>
      <c r="AM40" s="986">
        <v>45931</v>
      </c>
    </row>
    <row r="41" spans="1:39" s="987" customFormat="1">
      <c r="AK41" s="983">
        <f>SUM(AK10:AK40)</f>
        <v>376940.59789400001</v>
      </c>
    </row>
  </sheetData>
  <dataValidations count="1">
    <dataValidation type="list" allowBlank="1" showInputMessage="1" showErrorMessage="1" sqref="C10:C31 C32:C40" xr:uid="{E629F4F6-04E3-44B3-AE6B-F9F0C022E211}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7AD5-037B-43CA-A1AD-4B293AAA8F4C}">
  <sheetPr codeName="Hoja1">
    <tabColor rgb="FFFF0000"/>
  </sheetPr>
  <dimension ref="A1:AG100"/>
  <sheetViews>
    <sheetView view="pageBreakPreview" topLeftCell="C1" zoomScale="40" zoomScaleNormal="39" zoomScaleSheetLayoutView="40" workbookViewId="0">
      <selection activeCell="L13" sqref="K13:L15"/>
    </sheetView>
  </sheetViews>
  <sheetFormatPr baseColWidth="10" defaultColWidth="11.44140625" defaultRowHeight="13.2"/>
  <cols>
    <col min="1" max="1" width="19.5546875" style="30" customWidth="1"/>
    <col min="2" max="2" width="27.6640625" style="15" customWidth="1"/>
    <col min="3" max="3" width="28.88671875" style="15" customWidth="1"/>
    <col min="4" max="4" width="20.5546875" style="15" customWidth="1"/>
    <col min="5" max="5" width="17" style="15" customWidth="1"/>
    <col min="6" max="6" width="16.33203125" style="15" customWidth="1"/>
    <col min="7" max="7" width="22.33203125" style="15" hidden="1" customWidth="1"/>
    <col min="8" max="8" width="22.33203125" style="15" customWidth="1"/>
    <col min="9" max="9" width="29.44140625" style="15" customWidth="1"/>
    <col min="10" max="10" width="24.5546875" style="29" customWidth="1"/>
    <col min="11" max="11" width="28.33203125" style="29" customWidth="1"/>
    <col min="12" max="12" width="19.6640625" style="29" customWidth="1"/>
    <col min="13" max="13" width="22" style="29" customWidth="1"/>
    <col min="14" max="14" width="18.109375" style="15" customWidth="1"/>
    <col min="15" max="16" width="16.33203125" style="15" customWidth="1"/>
    <col min="17" max="17" width="18.5546875" style="15" customWidth="1"/>
    <col min="18" max="18" width="18.109375" style="15" customWidth="1"/>
    <col min="19" max="22" width="17.5546875" style="15" customWidth="1"/>
    <col min="23" max="23" width="20" style="15" customWidth="1"/>
    <col min="24" max="24" width="21.5546875" style="15" customWidth="1"/>
    <col min="25" max="25" width="20.44140625" style="15" customWidth="1"/>
    <col min="26" max="26" width="22.88671875" style="15" customWidth="1"/>
    <col min="27" max="27" width="18.5546875" style="15" customWidth="1"/>
    <col min="28" max="28" width="19" style="15" customWidth="1"/>
    <col min="29" max="29" width="19.88671875" style="15" customWidth="1"/>
    <col min="30" max="30" width="11.44140625" style="15"/>
    <col min="31" max="31" width="21.88671875" style="15" customWidth="1"/>
    <col min="32" max="16384" width="11.44140625" style="15"/>
  </cols>
  <sheetData>
    <row r="1" spans="1:33" ht="24.6">
      <c r="A1" s="924" t="s">
        <v>21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476"/>
      <c r="AC1" s="476"/>
    </row>
    <row r="2" spans="1:33" ht="36.75" customHeight="1">
      <c r="A2" s="924" t="s">
        <v>22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696"/>
      <c r="AB2" s="476"/>
      <c r="AC2" s="476"/>
    </row>
    <row r="3" spans="1:33" ht="36" customHeight="1">
      <c r="A3" s="924" t="s">
        <v>3722</v>
      </c>
      <c r="B3" s="924"/>
      <c r="C3" s="924"/>
      <c r="D3" s="924"/>
      <c r="E3" s="924"/>
      <c r="F3" s="924"/>
      <c r="G3" s="924"/>
      <c r="H3" s="924"/>
      <c r="I3" s="924"/>
      <c r="J3" s="924"/>
      <c r="K3" s="924"/>
      <c r="L3" s="924"/>
      <c r="M3" s="924"/>
      <c r="N3" s="924"/>
      <c r="O3" s="924"/>
      <c r="P3" s="924"/>
      <c r="Q3" s="924"/>
      <c r="R3" s="924"/>
      <c r="S3" s="924"/>
      <c r="T3" s="924"/>
      <c r="U3" s="924"/>
      <c r="V3" s="924"/>
      <c r="W3" s="924"/>
      <c r="X3" s="924"/>
      <c r="Y3" s="924"/>
      <c r="Z3" s="924"/>
      <c r="AA3" s="924"/>
      <c r="AB3" s="476"/>
      <c r="AC3" s="476"/>
    </row>
    <row r="4" spans="1:33" ht="24.6">
      <c r="A4" s="925" t="s">
        <v>221</v>
      </c>
      <c r="B4" s="925"/>
      <c r="C4" s="925"/>
      <c r="D4" s="925"/>
      <c r="E4" s="925"/>
      <c r="F4" s="925"/>
      <c r="G4" s="925"/>
      <c r="H4" s="925"/>
      <c r="I4" s="925"/>
      <c r="J4" s="925"/>
      <c r="K4" s="925"/>
      <c r="L4" s="925"/>
      <c r="M4" s="925"/>
      <c r="N4" s="925"/>
      <c r="O4" s="925"/>
      <c r="P4" s="925"/>
      <c r="Q4" s="925"/>
      <c r="R4" s="925"/>
      <c r="S4" s="925"/>
      <c r="T4" s="925"/>
      <c r="U4" s="925"/>
      <c r="V4" s="925"/>
      <c r="W4" s="925"/>
      <c r="X4" s="925"/>
      <c r="Y4" s="925"/>
      <c r="Z4" s="925"/>
      <c r="AA4" s="925"/>
      <c r="AB4" s="476"/>
      <c r="AC4" s="476"/>
    </row>
    <row r="5" spans="1:33" ht="34.5" customHeight="1">
      <c r="A5" s="925" t="s">
        <v>222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476"/>
      <c r="AC5" s="476"/>
    </row>
    <row r="6" spans="1:33" s="2" customFormat="1" ht="42" customHeight="1">
      <c r="A6" s="477" t="s">
        <v>240</v>
      </c>
      <c r="B6" s="954" t="s">
        <v>2314</v>
      </c>
      <c r="C6" s="954"/>
      <c r="D6" s="954"/>
      <c r="E6" s="954"/>
      <c r="F6" s="954"/>
      <c r="G6" s="954"/>
      <c r="H6" s="954"/>
      <c r="I6" s="954"/>
      <c r="J6" s="954"/>
      <c r="K6" s="954"/>
      <c r="L6" s="954"/>
      <c r="M6" s="954"/>
      <c r="N6" s="954"/>
      <c r="O6" s="954"/>
      <c r="P6" s="954"/>
      <c r="Q6" s="954"/>
      <c r="R6" s="954"/>
      <c r="S6" s="954"/>
      <c r="T6" s="954"/>
      <c r="U6" s="954"/>
      <c r="V6" s="954"/>
      <c r="W6" s="954"/>
      <c r="X6" s="954"/>
      <c r="Y6" s="954"/>
      <c r="Z6" s="954"/>
      <c r="AA6" s="954"/>
      <c r="AB6" s="954"/>
      <c r="AC6" s="954"/>
    </row>
    <row r="7" spans="1:33" s="2" customFormat="1" ht="57" customHeight="1">
      <c r="A7" s="477" t="s">
        <v>2576</v>
      </c>
      <c r="B7" s="926" t="s">
        <v>4257</v>
      </c>
      <c r="C7" s="926"/>
      <c r="D7" s="926"/>
      <c r="E7" s="926"/>
      <c r="F7" s="597" t="s">
        <v>2686</v>
      </c>
      <c r="G7" s="960" t="s">
        <v>4256</v>
      </c>
      <c r="H7" s="960"/>
      <c r="I7" s="960"/>
      <c r="J7" s="960"/>
      <c r="K7" s="960"/>
      <c r="L7" s="960"/>
      <c r="M7" s="960"/>
      <c r="N7" s="550"/>
      <c r="O7" s="550"/>
      <c r="P7" s="550"/>
      <c r="Q7" s="550"/>
      <c r="R7" s="550"/>
      <c r="S7" s="550"/>
      <c r="T7" s="550"/>
      <c r="U7" s="550"/>
      <c r="V7" s="550"/>
      <c r="W7" s="550"/>
      <c r="X7" s="550"/>
      <c r="Y7" s="550"/>
      <c r="Z7" s="550"/>
      <c r="AA7" s="826"/>
      <c r="AB7" s="548"/>
      <c r="AC7" s="548"/>
    </row>
    <row r="8" spans="1:33" s="2" customFormat="1" ht="38.25" customHeight="1">
      <c r="A8" s="477" t="s">
        <v>1909</v>
      </c>
      <c r="B8" s="926" t="str">
        <f>'[1]FE-05'!D9</f>
        <v>: 38-2023</v>
      </c>
      <c r="C8" s="926"/>
      <c r="D8" s="547"/>
      <c r="E8" s="547"/>
      <c r="F8" s="597" t="s">
        <v>23</v>
      </c>
      <c r="G8" s="937" t="s">
        <v>2575</v>
      </c>
      <c r="H8" s="937"/>
      <c r="I8" s="937"/>
      <c r="J8" s="937"/>
      <c r="K8" s="937"/>
      <c r="L8" s="549"/>
      <c r="M8" s="549"/>
      <c r="N8" s="748"/>
      <c r="O8" s="548"/>
      <c r="P8" s="548"/>
      <c r="Q8" s="548"/>
      <c r="R8" s="548"/>
      <c r="S8" s="548"/>
      <c r="T8" s="548"/>
      <c r="U8" s="548"/>
      <c r="V8" s="548"/>
      <c r="W8" s="548"/>
      <c r="X8" s="547"/>
      <c r="Y8" s="548"/>
      <c r="Z8" s="548"/>
      <c r="AA8" s="826"/>
      <c r="AB8" s="551"/>
      <c r="AC8" s="551"/>
      <c r="AD8" s="3"/>
      <c r="AE8" s="3"/>
      <c r="AF8" s="3"/>
      <c r="AG8" s="3"/>
    </row>
    <row r="9" spans="1:33" s="2" customFormat="1" ht="39.75" customHeight="1">
      <c r="A9" s="477" t="s">
        <v>24</v>
      </c>
      <c r="B9" s="926" t="s">
        <v>4596</v>
      </c>
      <c r="C9" s="926"/>
      <c r="D9" s="552"/>
      <c r="E9" s="552"/>
      <c r="F9" s="598" t="s">
        <v>239</v>
      </c>
      <c r="G9" s="601" t="s">
        <v>2574</v>
      </c>
      <c r="H9" s="877">
        <v>2493834</v>
      </c>
      <c r="I9" s="598"/>
      <c r="J9" s="599"/>
      <c r="K9" s="599"/>
      <c r="L9" s="549"/>
      <c r="M9" s="478"/>
      <c r="N9" s="548"/>
      <c r="O9" s="548"/>
      <c r="P9" s="548"/>
      <c r="Q9" s="548"/>
      <c r="R9" s="548"/>
      <c r="S9" s="548"/>
      <c r="T9" s="548"/>
      <c r="U9" s="548"/>
      <c r="V9" s="548"/>
      <c r="W9" s="548"/>
      <c r="X9" s="547"/>
      <c r="Y9" s="548"/>
      <c r="Z9" s="548"/>
      <c r="AA9" s="479"/>
      <c r="AB9" s="548"/>
      <c r="AC9" s="548"/>
    </row>
    <row r="10" spans="1:33" s="2" customFormat="1" ht="15" customHeight="1">
      <c r="A10" s="477" t="s">
        <v>3723</v>
      </c>
      <c r="B10" s="926" t="s">
        <v>3724</v>
      </c>
      <c r="C10" s="926"/>
      <c r="D10" s="547"/>
      <c r="E10" s="547"/>
      <c r="F10" s="597" t="s">
        <v>220</v>
      </c>
      <c r="G10" s="600" t="s">
        <v>4252</v>
      </c>
      <c r="H10" s="600" t="s">
        <v>4442</v>
      </c>
      <c r="I10" s="597"/>
      <c r="J10" s="599"/>
      <c r="K10" s="599"/>
      <c r="L10" s="549"/>
      <c r="M10" s="549"/>
      <c r="N10" s="614"/>
      <c r="O10" s="548"/>
      <c r="P10" s="548"/>
      <c r="Q10" s="548"/>
      <c r="R10" s="548"/>
      <c r="S10" s="548"/>
      <c r="T10" s="548"/>
      <c r="U10" s="548"/>
      <c r="V10" s="548"/>
      <c r="W10" s="548"/>
      <c r="X10" s="547"/>
      <c r="Y10" s="548"/>
      <c r="Z10" s="548"/>
      <c r="AA10" s="826"/>
      <c r="AB10" s="548"/>
      <c r="AC10" s="548"/>
    </row>
    <row r="11" spans="1:33" s="2" customFormat="1" ht="27" customHeight="1">
      <c r="A11" s="477"/>
      <c r="B11" s="547"/>
      <c r="C11" s="548"/>
      <c r="D11" s="547"/>
      <c r="E11" s="547"/>
      <c r="F11" s="597"/>
      <c r="G11" s="597"/>
      <c r="H11" s="597"/>
      <c r="I11" s="597"/>
      <c r="J11" s="599"/>
      <c r="K11" s="599"/>
      <c r="L11" s="549"/>
      <c r="M11" s="549"/>
      <c r="N11" s="548"/>
      <c r="O11" s="548"/>
      <c r="P11" s="614"/>
      <c r="Q11" s="548"/>
      <c r="R11" s="548"/>
      <c r="S11" s="548"/>
      <c r="T11" s="548"/>
      <c r="U11" s="548"/>
      <c r="V11" s="548"/>
      <c r="W11" s="548"/>
      <c r="X11" s="615"/>
      <c r="Y11" s="548"/>
      <c r="Z11" s="548"/>
      <c r="AA11" s="826"/>
      <c r="AB11" s="548"/>
      <c r="AE11" s="826">
        <f>AA11-AB11-AC11</f>
        <v>0</v>
      </c>
    </row>
    <row r="12" spans="1:33" s="2" customFormat="1" ht="13.5" customHeight="1">
      <c r="A12" s="477" t="s">
        <v>25</v>
      </c>
      <c r="B12" s="927" t="s">
        <v>4455</v>
      </c>
      <c r="C12" s="927"/>
      <c r="D12" s="547"/>
      <c r="E12" s="547"/>
      <c r="F12" s="547"/>
      <c r="G12" s="547"/>
      <c r="H12" s="547"/>
      <c r="I12" s="547"/>
      <c r="J12" s="549"/>
      <c r="K12" s="549"/>
      <c r="L12" s="549"/>
      <c r="M12" s="549"/>
      <c r="N12" s="548"/>
      <c r="O12" s="548"/>
      <c r="P12" s="548"/>
      <c r="Q12" s="548"/>
      <c r="R12" s="548">
        <f>SUM(R10:R11)</f>
        <v>0</v>
      </c>
      <c r="S12" s="548"/>
      <c r="T12" s="548"/>
      <c r="U12" s="548"/>
      <c r="V12" s="548"/>
      <c r="W12" s="548"/>
      <c r="X12" s="547"/>
      <c r="Y12" s="548"/>
      <c r="Z12" s="548"/>
      <c r="AA12" s="548"/>
      <c r="AB12" s="548"/>
      <c r="AC12" s="548"/>
    </row>
    <row r="13" spans="1:33" ht="12.75" customHeight="1">
      <c r="A13" s="928" t="s">
        <v>223</v>
      </c>
      <c r="B13" s="931" t="s">
        <v>55</v>
      </c>
      <c r="C13" s="932"/>
      <c r="D13" s="928" t="s">
        <v>224</v>
      </c>
      <c r="E13" s="928" t="s">
        <v>3551</v>
      </c>
      <c r="F13" s="928" t="s">
        <v>3552</v>
      </c>
      <c r="G13" s="928" t="s">
        <v>3725</v>
      </c>
      <c r="H13" s="928" t="s">
        <v>4338</v>
      </c>
      <c r="I13" s="553"/>
      <c r="J13" s="938" t="s">
        <v>2321</v>
      </c>
      <c r="K13" s="938" t="s">
        <v>3726</v>
      </c>
      <c r="L13" s="938" t="s">
        <v>3554</v>
      </c>
      <c r="M13" s="938" t="s">
        <v>3727</v>
      </c>
      <c r="N13" s="481"/>
      <c r="O13" s="482"/>
      <c r="P13" s="480"/>
      <c r="Q13" s="480"/>
      <c r="R13" s="480"/>
      <c r="S13" s="480"/>
      <c r="T13" s="480"/>
      <c r="U13" s="480"/>
      <c r="V13" s="480"/>
      <c r="W13" s="941" t="s">
        <v>3728</v>
      </c>
      <c r="X13" s="942"/>
      <c r="Y13" s="945" t="s">
        <v>3729</v>
      </c>
      <c r="Z13" s="948" t="s">
        <v>3730</v>
      </c>
      <c r="AA13" s="959" t="s">
        <v>225</v>
      </c>
      <c r="AB13" s="948" t="s">
        <v>3731</v>
      </c>
      <c r="AC13" s="959" t="s">
        <v>225</v>
      </c>
    </row>
    <row r="14" spans="1:33" ht="17.399999999999999">
      <c r="A14" s="929"/>
      <c r="B14" s="933"/>
      <c r="C14" s="934"/>
      <c r="D14" s="929"/>
      <c r="E14" s="929"/>
      <c r="F14" s="929"/>
      <c r="G14" s="929"/>
      <c r="H14" s="929"/>
      <c r="I14" s="554" t="s">
        <v>3553</v>
      </c>
      <c r="J14" s="939"/>
      <c r="K14" s="939"/>
      <c r="L14" s="939"/>
      <c r="M14" s="939"/>
      <c r="N14" s="483"/>
      <c r="O14" s="484"/>
      <c r="P14" s="485"/>
      <c r="Q14" s="485"/>
      <c r="R14" s="485"/>
      <c r="S14" s="485"/>
      <c r="T14" s="485"/>
      <c r="U14" s="485"/>
      <c r="V14" s="485"/>
      <c r="W14" s="943"/>
      <c r="X14" s="944"/>
      <c r="Y14" s="946"/>
      <c r="Z14" s="948"/>
      <c r="AA14" s="959"/>
      <c r="AB14" s="948"/>
      <c r="AC14" s="959"/>
    </row>
    <row r="15" spans="1:33" ht="47.25" customHeight="1">
      <c r="A15" s="930"/>
      <c r="B15" s="935"/>
      <c r="C15" s="936"/>
      <c r="D15" s="930"/>
      <c r="E15" s="930"/>
      <c r="F15" s="930"/>
      <c r="G15" s="930"/>
      <c r="H15" s="930"/>
      <c r="I15" s="555"/>
      <c r="J15" s="940"/>
      <c r="K15" s="940"/>
      <c r="L15" s="940"/>
      <c r="M15" s="940"/>
      <c r="N15" s="486" t="s">
        <v>3732</v>
      </c>
      <c r="O15" s="486" t="s">
        <v>2315</v>
      </c>
      <c r="P15" s="486" t="s">
        <v>3822</v>
      </c>
      <c r="Q15" s="486" t="s">
        <v>3934</v>
      </c>
      <c r="R15" s="486" t="s">
        <v>4050</v>
      </c>
      <c r="S15" s="486" t="s">
        <v>4226</v>
      </c>
      <c r="T15" s="486" t="s">
        <v>4271</v>
      </c>
      <c r="U15" s="486" t="s">
        <v>4440</v>
      </c>
      <c r="V15" s="486" t="s">
        <v>4455</v>
      </c>
      <c r="W15" s="487" t="s">
        <v>226</v>
      </c>
      <c r="X15" s="487" t="s">
        <v>227</v>
      </c>
      <c r="Y15" s="947"/>
      <c r="Z15" s="948"/>
      <c r="AA15" s="959"/>
      <c r="AB15" s="948"/>
      <c r="AC15" s="959"/>
    </row>
    <row r="16" spans="1:33" ht="32.25" customHeight="1">
      <c r="A16" s="955" t="s">
        <v>9</v>
      </c>
      <c r="B16" s="955"/>
      <c r="C16" s="955"/>
      <c r="D16" s="488">
        <f>SUM(D17:D27)</f>
        <v>13550641.680000002</v>
      </c>
      <c r="E16" s="488">
        <v>591841.69999999995</v>
      </c>
      <c r="F16" s="488">
        <v>458476.78</v>
      </c>
      <c r="G16" s="488">
        <f>SUM(G17:G27)</f>
        <v>1447894.42</v>
      </c>
      <c r="H16" s="488">
        <f>SUM(H17:H27)</f>
        <v>3180881.9199999999</v>
      </c>
      <c r="I16" s="488">
        <f>SUM(D16:H16)</f>
        <v>19229736.5</v>
      </c>
      <c r="J16" s="489">
        <f>SUM(J17:J27)</f>
        <v>10292025.42</v>
      </c>
      <c r="K16" s="488">
        <f>SUM(K17:K27)</f>
        <v>5931160</v>
      </c>
      <c r="L16" s="489"/>
      <c r="M16" s="489">
        <v>9099110.6259391978</v>
      </c>
      <c r="N16" s="556">
        <f t="shared" ref="N16:O16" si="0">SUM(N17:N27)</f>
        <v>8075.66</v>
      </c>
      <c r="O16" s="556">
        <f t="shared" si="0"/>
        <v>562163.62</v>
      </c>
      <c r="P16" s="556">
        <f t="shared" ref="P16" si="1">SUM(P17:P27)</f>
        <v>493187.56825999997</v>
      </c>
      <c r="Q16" s="556">
        <f t="shared" ref="Q16:Z16" si="2">SUM(Q17:Q27)</f>
        <v>477960.18000000005</v>
      </c>
      <c r="R16" s="556">
        <f t="shared" si="2"/>
        <v>606319.74004599999</v>
      </c>
      <c r="S16" s="556">
        <v>267961.21000000002</v>
      </c>
      <c r="T16" s="556">
        <f t="shared" si="2"/>
        <v>538905.99789400003</v>
      </c>
      <c r="U16" s="556">
        <f>SUM(U17:U27)</f>
        <v>483686.91000000003</v>
      </c>
      <c r="V16" s="556">
        <f t="shared" si="2"/>
        <v>514004.22001699993</v>
      </c>
      <c r="W16" s="490">
        <f>SUM(W17:W27)</f>
        <v>3952265.1062169997</v>
      </c>
      <c r="X16" s="490">
        <f>SUM(X17:X27)</f>
        <v>1978894.8937830001</v>
      </c>
      <c r="Y16" s="557">
        <f>SUM(Y17:Y27)</f>
        <v>13051375.732156202</v>
      </c>
      <c r="Z16" s="558">
        <f t="shared" si="2"/>
        <v>499265.94784379902</v>
      </c>
      <c r="AA16" s="491">
        <f>Z16/D16</f>
        <v>3.6844450590165626E-2</v>
      </c>
      <c r="AB16" s="558">
        <f>SUM(AB17:AB27)</f>
        <v>6178360.7678437969</v>
      </c>
      <c r="AC16" s="491">
        <f>AB16/I16</f>
        <v>0.32129201395161067</v>
      </c>
    </row>
    <row r="17" spans="1:32" ht="39.75" customHeight="1">
      <c r="A17" s="492" t="s">
        <v>1914</v>
      </c>
      <c r="B17" s="956" t="s">
        <v>228</v>
      </c>
      <c r="C17" s="956"/>
      <c r="D17" s="559">
        <v>4776008.1900000004</v>
      </c>
      <c r="E17" s="559"/>
      <c r="F17" s="559"/>
      <c r="G17" s="559">
        <v>705770.84</v>
      </c>
      <c r="H17" s="559">
        <v>3180881.9199999999</v>
      </c>
      <c r="I17" s="493">
        <f>SUM(D17:H17)</f>
        <v>8662660.9499999993</v>
      </c>
      <c r="J17" s="560">
        <v>2494224.17</v>
      </c>
      <c r="K17" s="561">
        <v>2200700</v>
      </c>
      <c r="L17" s="560"/>
      <c r="M17" s="560">
        <v>3067466.62</v>
      </c>
      <c r="N17" s="562">
        <v>8075.66</v>
      </c>
      <c r="O17" s="562">
        <v>444729.91000000003</v>
      </c>
      <c r="P17" s="562">
        <v>273556.74</v>
      </c>
      <c r="Q17" s="562">
        <v>392614.28</v>
      </c>
      <c r="R17" s="632">
        <v>268230.28999999998</v>
      </c>
      <c r="S17" s="632">
        <v>242095.37</v>
      </c>
      <c r="T17" s="821">
        <v>0</v>
      </c>
      <c r="U17" s="876">
        <f>'FE-05'!R1958</f>
        <v>256766.19</v>
      </c>
      <c r="V17" s="876">
        <f>'FE-05'!R2056</f>
        <v>192822.58</v>
      </c>
      <c r="W17" s="494">
        <f>SUM(N17:V17)</f>
        <v>2078891.02</v>
      </c>
      <c r="X17" s="495">
        <f>K17-W17</f>
        <v>121808.97999999998</v>
      </c>
      <c r="Y17" s="496">
        <f>SUM(L17:V17)</f>
        <v>5146357.6400000015</v>
      </c>
      <c r="Z17" s="563">
        <f>D17-Y17</f>
        <v>-370349.45000000112</v>
      </c>
      <c r="AA17" s="497">
        <f>Z17/D17</f>
        <v>-7.7543721716273079E-2</v>
      </c>
      <c r="AB17" s="563">
        <f>I17-Y17</f>
        <v>3516303.3099999977</v>
      </c>
      <c r="AC17" s="497">
        <f>AB17/I17</f>
        <v>0.40591491809453745</v>
      </c>
      <c r="AE17" s="700">
        <f>Y17-AA11</f>
        <v>5146357.6400000015</v>
      </c>
    </row>
    <row r="18" spans="1:32" ht="34.5" customHeight="1">
      <c r="A18" s="492" t="s">
        <v>1915</v>
      </c>
      <c r="B18" s="956" t="s">
        <v>229</v>
      </c>
      <c r="C18" s="956"/>
      <c r="D18" s="564">
        <v>8047613.8200000003</v>
      </c>
      <c r="E18" s="564">
        <v>591841.69999999995</v>
      </c>
      <c r="F18" s="564">
        <v>458476.78</v>
      </c>
      <c r="G18" s="494">
        <v>643245.31000000006</v>
      </c>
      <c r="H18" s="494"/>
      <c r="I18" s="493">
        <f t="shared" ref="I18:I27" si="3">SUM(D18:H18)</f>
        <v>9741177.6099999994</v>
      </c>
      <c r="J18" s="560">
        <v>5707163.1200050004</v>
      </c>
      <c r="K18" s="561">
        <v>1862005</v>
      </c>
      <c r="L18" s="560"/>
      <c r="M18" s="560">
        <v>5415240.0359391998</v>
      </c>
      <c r="N18" s="562"/>
      <c r="O18" s="632">
        <v>112033.70999999999</v>
      </c>
      <c r="P18" s="632">
        <v>210630.82826000001</v>
      </c>
      <c r="Q18" s="632">
        <v>70385.899999999994</v>
      </c>
      <c r="R18" s="632">
        <v>333529.45004600001</v>
      </c>
      <c r="S18" s="632">
        <v>20065.84</v>
      </c>
      <c r="T18" s="632">
        <f>'FE-05'!R1933</f>
        <v>124505.997894</v>
      </c>
      <c r="U18" s="632">
        <f>'FE-05'!R2030</f>
        <v>69677.72</v>
      </c>
      <c r="V18" s="632">
        <f>'FE-05'!R2143</f>
        <v>128285.34001699998</v>
      </c>
      <c r="W18" s="494">
        <f>SUM(N18:V18)</f>
        <v>1069114.7862169999</v>
      </c>
      <c r="X18" s="495">
        <f t="shared" ref="X18:X27" si="4">K18-W18</f>
        <v>792890.21378300013</v>
      </c>
      <c r="Y18" s="496">
        <f t="shared" ref="Y18:Y27" si="5">SUM(L18:V18)</f>
        <v>6484354.8221562002</v>
      </c>
      <c r="Z18" s="563">
        <f t="shared" ref="Z18:Z27" si="6">D18-Y18</f>
        <v>1563258.9978438001</v>
      </c>
      <c r="AA18" s="497">
        <f>Z18/D18</f>
        <v>0.19425124425811477</v>
      </c>
      <c r="AB18" s="563">
        <f t="shared" ref="AB18:AB27" si="7">I18-Y18</f>
        <v>3256822.7878437992</v>
      </c>
      <c r="AC18" s="497">
        <f>AB18/I18</f>
        <v>0.33433563355835366</v>
      </c>
    </row>
    <row r="19" spans="1:32" ht="30.75" customHeight="1">
      <c r="A19" s="492" t="s">
        <v>1916</v>
      </c>
      <c r="B19" s="956" t="s">
        <v>230</v>
      </c>
      <c r="C19" s="956"/>
      <c r="D19" s="564">
        <v>727019.67</v>
      </c>
      <c r="E19" s="565"/>
      <c r="F19" s="565"/>
      <c r="G19" s="565">
        <v>98878.27</v>
      </c>
      <c r="H19" s="565"/>
      <c r="I19" s="493">
        <f t="shared" si="3"/>
        <v>825897.94000000006</v>
      </c>
      <c r="J19" s="566">
        <v>1800000</v>
      </c>
      <c r="K19" s="567">
        <v>1379854</v>
      </c>
      <c r="L19" s="566"/>
      <c r="M19" s="568">
        <v>366641.26999999996</v>
      </c>
      <c r="N19" s="562"/>
      <c r="O19" s="632">
        <v>5400</v>
      </c>
      <c r="P19" s="632">
        <v>9000</v>
      </c>
      <c r="Q19" s="632">
        <v>14960</v>
      </c>
      <c r="R19" s="632">
        <v>4560</v>
      </c>
      <c r="S19" s="632">
        <v>5800</v>
      </c>
      <c r="T19" s="632">
        <f>'FE-05'!R1937</f>
        <v>239900</v>
      </c>
      <c r="U19" s="632">
        <f>'FE-05'!R2034</f>
        <v>157243</v>
      </c>
      <c r="V19" s="632">
        <f>'FE-05'!R2146</f>
        <v>192896.3</v>
      </c>
      <c r="W19" s="494">
        <f t="shared" ref="W19:W27" si="8">SUM(N19:V19)</f>
        <v>629759.30000000005</v>
      </c>
      <c r="X19" s="495">
        <f t="shared" si="4"/>
        <v>750094.7</v>
      </c>
      <c r="Y19" s="496">
        <f t="shared" si="5"/>
        <v>996400.57000000007</v>
      </c>
      <c r="Z19" s="563">
        <f t="shared" si="6"/>
        <v>-269380.90000000002</v>
      </c>
      <c r="AA19" s="497">
        <f>Z19/D19</f>
        <v>-0.37052766399016412</v>
      </c>
      <c r="AB19" s="563">
        <f>I19-Y19</f>
        <v>-170502.63</v>
      </c>
      <c r="AC19" s="497" t="s">
        <v>4592</v>
      </c>
      <c r="AE19" s="605">
        <f>SUM(AE16:AE17)</f>
        <v>5146357.6400000015</v>
      </c>
    </row>
    <row r="20" spans="1:32" ht="37.5" customHeight="1">
      <c r="A20" s="492" t="s">
        <v>1917</v>
      </c>
      <c r="B20" s="957" t="s">
        <v>2316</v>
      </c>
      <c r="C20" s="958"/>
      <c r="D20" s="569">
        <v>0</v>
      </c>
      <c r="E20" s="569"/>
      <c r="F20" s="569"/>
      <c r="G20" s="494"/>
      <c r="H20" s="494"/>
      <c r="I20" s="493">
        <f t="shared" si="3"/>
        <v>0</v>
      </c>
      <c r="J20" s="503">
        <v>7342</v>
      </c>
      <c r="K20" s="567"/>
      <c r="L20" s="503"/>
      <c r="M20" s="560">
        <v>7342</v>
      </c>
      <c r="N20" s="562"/>
      <c r="O20" s="562"/>
      <c r="P20" s="562"/>
      <c r="Q20" s="562"/>
      <c r="R20" s="562"/>
      <c r="S20" s="562"/>
      <c r="T20" s="562"/>
      <c r="U20" s="562"/>
      <c r="V20" s="562"/>
      <c r="W20" s="494">
        <f t="shared" si="8"/>
        <v>0</v>
      </c>
      <c r="X20" s="495">
        <f t="shared" si="4"/>
        <v>0</v>
      </c>
      <c r="Y20" s="496">
        <f t="shared" si="5"/>
        <v>7342</v>
      </c>
      <c r="Z20" s="563">
        <f t="shared" si="6"/>
        <v>-7342</v>
      </c>
      <c r="AA20" s="497">
        <v>0</v>
      </c>
      <c r="AB20" s="563">
        <f>I20-Y20</f>
        <v>-7342</v>
      </c>
      <c r="AC20" s="497">
        <v>0</v>
      </c>
      <c r="AE20" s="15">
        <v>4702097.29</v>
      </c>
      <c r="AF20" s="827">
        <f>Y17-AE20</f>
        <v>444260.35000000149</v>
      </c>
    </row>
    <row r="21" spans="1:32" ht="21" customHeight="1">
      <c r="A21" s="492" t="s">
        <v>177</v>
      </c>
      <c r="B21" s="957" t="s">
        <v>2317</v>
      </c>
      <c r="C21" s="958"/>
      <c r="D21" s="569">
        <v>0</v>
      </c>
      <c r="E21" s="569"/>
      <c r="F21" s="569"/>
      <c r="G21" s="494"/>
      <c r="H21" s="494"/>
      <c r="I21" s="493">
        <f t="shared" si="3"/>
        <v>0</v>
      </c>
      <c r="J21" s="503">
        <v>0</v>
      </c>
      <c r="K21" s="493"/>
      <c r="L21" s="503"/>
      <c r="M21" s="560">
        <v>0</v>
      </c>
      <c r="N21" s="562"/>
      <c r="O21" s="562"/>
      <c r="P21" s="562"/>
      <c r="Q21" s="562"/>
      <c r="R21" s="562"/>
      <c r="S21" s="562"/>
      <c r="T21" s="562"/>
      <c r="U21" s="562"/>
      <c r="V21" s="562"/>
      <c r="W21" s="494">
        <f t="shared" si="8"/>
        <v>0</v>
      </c>
      <c r="X21" s="495">
        <f t="shared" si="4"/>
        <v>0</v>
      </c>
      <c r="Y21" s="496">
        <f t="shared" si="5"/>
        <v>0</v>
      </c>
      <c r="Z21" s="563">
        <f t="shared" si="6"/>
        <v>0</v>
      </c>
      <c r="AA21" s="497">
        <v>0</v>
      </c>
      <c r="AB21" s="563">
        <f t="shared" si="7"/>
        <v>0</v>
      </c>
      <c r="AC21" s="497">
        <v>0</v>
      </c>
    </row>
    <row r="22" spans="1:32" ht="21" customHeight="1">
      <c r="A22" s="492" t="s">
        <v>2495</v>
      </c>
      <c r="B22" s="957" t="s">
        <v>2317</v>
      </c>
      <c r="C22" s="958"/>
      <c r="D22" s="569">
        <v>0</v>
      </c>
      <c r="E22" s="569"/>
      <c r="F22" s="569"/>
      <c r="G22" s="494"/>
      <c r="H22" s="494"/>
      <c r="I22" s="493">
        <f t="shared" si="3"/>
        <v>0</v>
      </c>
      <c r="J22" s="503">
        <v>44200</v>
      </c>
      <c r="K22" s="567"/>
      <c r="L22" s="503"/>
      <c r="M22" s="560">
        <v>44200</v>
      </c>
      <c r="N22" s="562"/>
      <c r="O22" s="562"/>
      <c r="P22" s="562"/>
      <c r="Q22" s="562"/>
      <c r="R22" s="562"/>
      <c r="S22" s="562"/>
      <c r="T22" s="562"/>
      <c r="U22" s="562"/>
      <c r="V22" s="562"/>
      <c r="W22" s="494">
        <f t="shared" si="8"/>
        <v>0</v>
      </c>
      <c r="X22" s="495">
        <f t="shared" si="4"/>
        <v>0</v>
      </c>
      <c r="Y22" s="496">
        <f t="shared" si="5"/>
        <v>44200</v>
      </c>
      <c r="Z22" s="563">
        <f t="shared" si="6"/>
        <v>-44200</v>
      </c>
      <c r="AA22" s="497">
        <v>0</v>
      </c>
      <c r="AB22" s="563">
        <f t="shared" si="7"/>
        <v>-44200</v>
      </c>
      <c r="AC22" s="497">
        <v>0</v>
      </c>
    </row>
    <row r="23" spans="1:32" ht="21" customHeight="1">
      <c r="A23" s="492" t="s">
        <v>1918</v>
      </c>
      <c r="B23" s="957" t="s">
        <v>2318</v>
      </c>
      <c r="C23" s="958"/>
      <c r="D23" s="569">
        <v>0</v>
      </c>
      <c r="E23" s="569"/>
      <c r="F23" s="569"/>
      <c r="G23" s="494"/>
      <c r="H23" s="494"/>
      <c r="I23" s="493">
        <f t="shared" si="3"/>
        <v>0</v>
      </c>
      <c r="J23" s="560">
        <v>1580</v>
      </c>
      <c r="K23" s="561"/>
      <c r="L23" s="560"/>
      <c r="M23" s="560">
        <v>1580</v>
      </c>
      <c r="N23" s="562"/>
      <c r="O23" s="562"/>
      <c r="P23" s="562"/>
      <c r="Q23" s="562"/>
      <c r="R23" s="562"/>
      <c r="S23" s="562"/>
      <c r="T23" s="562"/>
      <c r="U23" s="562"/>
      <c r="V23" s="562"/>
      <c r="W23" s="494">
        <f t="shared" si="8"/>
        <v>0</v>
      </c>
      <c r="X23" s="495">
        <f t="shared" si="4"/>
        <v>0</v>
      </c>
      <c r="Y23" s="496">
        <f t="shared" si="5"/>
        <v>1580</v>
      </c>
      <c r="Z23" s="563">
        <f t="shared" si="6"/>
        <v>-1580</v>
      </c>
      <c r="AA23" s="497">
        <v>0</v>
      </c>
      <c r="AB23" s="563">
        <f t="shared" si="7"/>
        <v>-1580</v>
      </c>
      <c r="AC23" s="497">
        <v>0</v>
      </c>
    </row>
    <row r="24" spans="1:32" ht="21" customHeight="1">
      <c r="A24" s="492" t="s">
        <v>2496</v>
      </c>
      <c r="B24" s="957" t="s">
        <v>2318</v>
      </c>
      <c r="C24" s="958"/>
      <c r="D24" s="569">
        <v>0</v>
      </c>
      <c r="E24" s="569"/>
      <c r="F24" s="569"/>
      <c r="G24" s="569"/>
      <c r="H24" s="569"/>
      <c r="I24" s="493">
        <f t="shared" si="3"/>
        <v>0</v>
      </c>
      <c r="J24" s="560">
        <v>4838.2</v>
      </c>
      <c r="K24" s="561"/>
      <c r="L24" s="560"/>
      <c r="M24" s="560">
        <v>4838.2</v>
      </c>
      <c r="N24" s="562"/>
      <c r="O24" s="562"/>
      <c r="P24" s="562"/>
      <c r="Q24" s="562"/>
      <c r="R24" s="562"/>
      <c r="S24" s="562"/>
      <c r="T24" s="562"/>
      <c r="U24" s="562"/>
      <c r="V24" s="562"/>
      <c r="W24" s="494">
        <f t="shared" si="8"/>
        <v>0</v>
      </c>
      <c r="X24" s="495">
        <f t="shared" si="4"/>
        <v>0</v>
      </c>
      <c r="Y24" s="496">
        <f t="shared" si="5"/>
        <v>4838.2</v>
      </c>
      <c r="Z24" s="563">
        <f t="shared" si="6"/>
        <v>-4838.2</v>
      </c>
      <c r="AA24" s="497">
        <v>0</v>
      </c>
      <c r="AB24" s="563">
        <f t="shared" si="7"/>
        <v>-4838.2</v>
      </c>
      <c r="AC24" s="497">
        <v>0</v>
      </c>
    </row>
    <row r="25" spans="1:32" ht="21" customHeight="1">
      <c r="A25" s="492" t="s">
        <v>192</v>
      </c>
      <c r="B25" s="957" t="s">
        <v>2319</v>
      </c>
      <c r="C25" s="958"/>
      <c r="D25" s="569">
        <v>0</v>
      </c>
      <c r="E25" s="569"/>
      <c r="F25" s="569"/>
      <c r="G25" s="569"/>
      <c r="H25" s="569"/>
      <c r="I25" s="493">
        <f t="shared" si="3"/>
        <v>0</v>
      </c>
      <c r="J25" s="560">
        <v>65930</v>
      </c>
      <c r="K25" s="561"/>
      <c r="L25" s="560"/>
      <c r="M25" s="560">
        <v>65930</v>
      </c>
      <c r="N25" s="562"/>
      <c r="O25" s="562"/>
      <c r="P25" s="562"/>
      <c r="Q25" s="562"/>
      <c r="R25" s="562"/>
      <c r="S25" s="562"/>
      <c r="T25" s="562"/>
      <c r="U25" s="562"/>
      <c r="V25" s="562"/>
      <c r="W25" s="494">
        <f t="shared" si="8"/>
        <v>0</v>
      </c>
      <c r="X25" s="495">
        <f t="shared" si="4"/>
        <v>0</v>
      </c>
      <c r="Y25" s="496">
        <f t="shared" si="5"/>
        <v>65930</v>
      </c>
      <c r="Z25" s="563">
        <f t="shared" si="6"/>
        <v>-65930</v>
      </c>
      <c r="AA25" s="497">
        <v>0</v>
      </c>
      <c r="AB25" s="563">
        <f t="shared" si="7"/>
        <v>-65930</v>
      </c>
      <c r="AC25" s="497">
        <v>0</v>
      </c>
    </row>
    <row r="26" spans="1:32" ht="21" customHeight="1">
      <c r="A26" s="492" t="s">
        <v>195</v>
      </c>
      <c r="B26" s="957" t="s">
        <v>2318</v>
      </c>
      <c r="C26" s="958"/>
      <c r="D26" s="569">
        <v>0</v>
      </c>
      <c r="E26" s="569"/>
      <c r="F26" s="569"/>
      <c r="G26" s="569"/>
      <c r="H26" s="569"/>
      <c r="I26" s="493">
        <f t="shared" si="3"/>
        <v>0</v>
      </c>
      <c r="J26" s="560">
        <v>56747.929994999999</v>
      </c>
      <c r="K26" s="493"/>
      <c r="L26" s="560"/>
      <c r="M26" s="560">
        <v>48</v>
      </c>
      <c r="N26" s="562"/>
      <c r="O26" s="562"/>
      <c r="P26" s="562"/>
      <c r="Q26" s="562"/>
      <c r="R26" s="562"/>
      <c r="S26" s="562"/>
      <c r="T26" s="562"/>
      <c r="U26" s="562"/>
      <c r="V26" s="562"/>
      <c r="W26" s="494">
        <f t="shared" si="8"/>
        <v>0</v>
      </c>
      <c r="X26" s="495">
        <f t="shared" si="4"/>
        <v>0</v>
      </c>
      <c r="Y26" s="496">
        <f t="shared" si="5"/>
        <v>48</v>
      </c>
      <c r="Z26" s="563">
        <f t="shared" si="6"/>
        <v>-48</v>
      </c>
      <c r="AA26" s="497">
        <v>0</v>
      </c>
      <c r="AB26" s="563">
        <f t="shared" si="7"/>
        <v>-48</v>
      </c>
      <c r="AC26" s="497">
        <v>0</v>
      </c>
    </row>
    <row r="27" spans="1:32" ht="21" customHeight="1">
      <c r="A27" s="492" t="s">
        <v>1919</v>
      </c>
      <c r="B27" s="957" t="s">
        <v>2320</v>
      </c>
      <c r="C27" s="958"/>
      <c r="D27" s="569">
        <v>0</v>
      </c>
      <c r="E27" s="569"/>
      <c r="F27" s="569"/>
      <c r="G27" s="569"/>
      <c r="H27" s="569"/>
      <c r="I27" s="493">
        <f t="shared" si="3"/>
        <v>0</v>
      </c>
      <c r="J27" s="560">
        <v>110000</v>
      </c>
      <c r="K27" s="561">
        <v>488601</v>
      </c>
      <c r="L27" s="560"/>
      <c r="M27" s="560">
        <v>125824.5</v>
      </c>
      <c r="N27" s="562"/>
      <c r="O27" s="562"/>
      <c r="P27" s="562"/>
      <c r="Q27" s="562"/>
      <c r="R27" s="562"/>
      <c r="S27" s="562"/>
      <c r="T27" s="562">
        <f>'FE-05'!R1939</f>
        <v>174500</v>
      </c>
      <c r="U27" s="562"/>
      <c r="V27" s="562"/>
      <c r="W27" s="494">
        <f t="shared" si="8"/>
        <v>174500</v>
      </c>
      <c r="X27" s="495">
        <f t="shared" si="4"/>
        <v>314101</v>
      </c>
      <c r="Y27" s="496">
        <f t="shared" si="5"/>
        <v>300324.5</v>
      </c>
      <c r="Z27" s="563">
        <f t="shared" si="6"/>
        <v>-300324.5</v>
      </c>
      <c r="AA27" s="497">
        <v>0</v>
      </c>
      <c r="AB27" s="563">
        <f t="shared" si="7"/>
        <v>-300324.5</v>
      </c>
      <c r="AC27" s="497">
        <v>0</v>
      </c>
    </row>
    <row r="28" spans="1:32" ht="18" customHeight="1">
      <c r="A28" s="955" t="s">
        <v>8</v>
      </c>
      <c r="B28" s="955"/>
      <c r="C28" s="955"/>
      <c r="D28" s="488">
        <f>SUM(D29:D38)</f>
        <v>901500</v>
      </c>
      <c r="E28" s="488">
        <v>39357.47</v>
      </c>
      <c r="F28" s="488"/>
      <c r="G28" s="488">
        <f>SUM(G29:G38)</f>
        <v>179876.43</v>
      </c>
      <c r="H28" s="488">
        <f>SUM(H29:H38)</f>
        <v>328251</v>
      </c>
      <c r="I28" s="488">
        <f>SUM(D28:H28)</f>
        <v>1448984.9</v>
      </c>
      <c r="J28" s="489">
        <f t="shared" ref="J28" si="9">SUM(J29:J38)</f>
        <v>798346.42</v>
      </c>
      <c r="K28" s="570">
        <f>SUM(K29:K38)</f>
        <v>874084.64</v>
      </c>
      <c r="L28" s="489"/>
      <c r="M28" s="489">
        <v>550168.04999500001</v>
      </c>
      <c r="N28" s="571">
        <f t="shared" ref="N28:P28" si="10">SUM(N29:N38)</f>
        <v>0</v>
      </c>
      <c r="O28" s="571">
        <f t="shared" si="10"/>
        <v>91786.040003000002</v>
      </c>
      <c r="P28" s="571">
        <f t="shared" si="10"/>
        <v>72360.34</v>
      </c>
      <c r="Q28" s="571">
        <f t="shared" ref="Q28:X28" si="11">SUM(Q29:Q38)</f>
        <v>1730.7</v>
      </c>
      <c r="R28" s="571">
        <f t="shared" si="11"/>
        <v>95167.29</v>
      </c>
      <c r="S28" s="571">
        <v>67544.34</v>
      </c>
      <c r="T28" s="571">
        <f t="shared" si="11"/>
        <v>10817.5</v>
      </c>
      <c r="U28" s="571">
        <f>SUM(U29:U38)</f>
        <v>60330.979999999996</v>
      </c>
      <c r="V28" s="571">
        <f>SUM(V29:V38)</f>
        <v>53156.369997999995</v>
      </c>
      <c r="W28" s="498">
        <f>SUM(W29:W38)</f>
        <v>452893.56000100001</v>
      </c>
      <c r="X28" s="499">
        <f t="shared" si="11"/>
        <v>421191.07999900001</v>
      </c>
      <c r="Y28" s="557">
        <f>SUM(Y29:Y38)</f>
        <v>1003061.609996</v>
      </c>
      <c r="Z28" s="572">
        <f>SUM(Z29:Z38)</f>
        <v>-101561.60999599997</v>
      </c>
      <c r="AA28" s="491">
        <f>Z28/D28</f>
        <v>-0.11265846921353297</v>
      </c>
      <c r="AB28" s="572">
        <f t="shared" ref="AB28" si="12">SUM(AB29:AB38)</f>
        <v>445923.29000399995</v>
      </c>
      <c r="AC28" s="491"/>
    </row>
    <row r="29" spans="1:32" ht="18" customHeight="1">
      <c r="A29" s="492" t="s">
        <v>1914</v>
      </c>
      <c r="B29" s="956" t="s">
        <v>228</v>
      </c>
      <c r="C29" s="956"/>
      <c r="D29" s="500">
        <v>436000</v>
      </c>
      <c r="E29" s="500">
        <v>39357.47</v>
      </c>
      <c r="F29" s="500"/>
      <c r="G29" s="500"/>
      <c r="H29" s="500">
        <v>328251</v>
      </c>
      <c r="I29" s="493">
        <f>SUM(D29:H29)</f>
        <v>803608.47</v>
      </c>
      <c r="J29" s="500">
        <v>288482.01</v>
      </c>
      <c r="K29" s="507">
        <v>397595</v>
      </c>
      <c r="L29" s="500"/>
      <c r="M29" s="500">
        <v>336132.44</v>
      </c>
      <c r="N29" s="494"/>
      <c r="O29" s="632">
        <v>78393.53</v>
      </c>
      <c r="P29" s="632">
        <v>42569.34</v>
      </c>
      <c r="Q29" s="632">
        <v>0</v>
      </c>
      <c r="R29" s="476">
        <v>87422.01</v>
      </c>
      <c r="S29" s="476">
        <v>45269.34</v>
      </c>
      <c r="T29" s="821">
        <v>0</v>
      </c>
      <c r="U29" s="820">
        <f>'FE-05'!R2044</f>
        <v>55768.979999999996</v>
      </c>
      <c r="V29" s="820">
        <f>'FE-05'!R2186</f>
        <v>49169.159999999996</v>
      </c>
      <c r="W29" s="494">
        <f>SUM(N29:V29)</f>
        <v>358592.36</v>
      </c>
      <c r="X29" s="495">
        <f>K29-W29</f>
        <v>39002.640000000014</v>
      </c>
      <c r="Y29" s="573">
        <f>SUM(L29:V29)</f>
        <v>694724.79999999993</v>
      </c>
      <c r="Z29" s="574">
        <f t="shared" ref="Z29:Z38" si="13">D29-Y29</f>
        <v>-258724.79999999993</v>
      </c>
      <c r="AA29" s="497">
        <f>Z29/D29</f>
        <v>-0.5934055045871558</v>
      </c>
      <c r="AB29" s="563">
        <f>I29-Y29</f>
        <v>108883.67000000004</v>
      </c>
      <c r="AC29" s="497">
        <f>AB29/I29</f>
        <v>0.13549343251695697</v>
      </c>
    </row>
    <row r="30" spans="1:32" ht="18" customHeight="1">
      <c r="A30" s="492" t="s">
        <v>1915</v>
      </c>
      <c r="B30" s="956" t="s">
        <v>3628</v>
      </c>
      <c r="C30" s="956"/>
      <c r="D30" s="560">
        <v>63400</v>
      </c>
      <c r="E30" s="560"/>
      <c r="F30" s="560"/>
      <c r="G30" s="560"/>
      <c r="H30" s="560"/>
      <c r="I30" s="493">
        <f t="shared" ref="I30:I38" si="14">SUM(D30:H30)</f>
        <v>63400</v>
      </c>
      <c r="J30" s="560">
        <v>40285.35</v>
      </c>
      <c r="K30" s="493">
        <v>397595</v>
      </c>
      <c r="L30" s="560"/>
      <c r="M30" s="560">
        <v>40693.849994999997</v>
      </c>
      <c r="N30" s="494"/>
      <c r="O30" s="632">
        <v>13392.510002999999</v>
      </c>
      <c r="P30" s="632">
        <v>13241</v>
      </c>
      <c r="Q30" s="632">
        <v>1730.7</v>
      </c>
      <c r="R30" s="569">
        <v>2745.28</v>
      </c>
      <c r="S30" s="569">
        <v>17275</v>
      </c>
      <c r="T30" s="476">
        <f>'FE-05'!R1941</f>
        <v>917.50000000000011</v>
      </c>
      <c r="U30" s="632">
        <f>'FE-05'!R2040</f>
        <v>4562</v>
      </c>
      <c r="V30" s="632">
        <f>'FE-05'!R2183</f>
        <v>3987.2099980000003</v>
      </c>
      <c r="W30" s="494">
        <f t="shared" ref="W30:W38" si="15">SUM(N30:V30)</f>
        <v>57851.200000999997</v>
      </c>
      <c r="X30" s="495">
        <f t="shared" ref="X30:X38" si="16">K30-W30</f>
        <v>339743.79999899998</v>
      </c>
      <c r="Y30" s="573">
        <f t="shared" ref="Y30:Y38" si="17">SUM(L30:V30)</f>
        <v>98545.049996000002</v>
      </c>
      <c r="Z30" s="574">
        <f t="shared" si="13"/>
        <v>-35145.049996000002</v>
      </c>
      <c r="AA30" s="497">
        <f>Z30/D30</f>
        <v>-0.55433832801261829</v>
      </c>
      <c r="AB30" s="563">
        <f t="shared" ref="AB30:AB38" si="18">I30-Y30</f>
        <v>-35145.049996000002</v>
      </c>
      <c r="AC30" s="497">
        <f>AB30/I30</f>
        <v>-0.55433832801261829</v>
      </c>
    </row>
    <row r="31" spans="1:32" ht="18" customHeight="1">
      <c r="A31" s="492" t="s">
        <v>1916</v>
      </c>
      <c r="B31" s="956" t="s">
        <v>230</v>
      </c>
      <c r="C31" s="956"/>
      <c r="D31" s="560">
        <v>402100</v>
      </c>
      <c r="E31" s="560"/>
      <c r="F31" s="560"/>
      <c r="G31" s="560">
        <v>179876.43</v>
      </c>
      <c r="H31" s="549"/>
      <c r="I31" s="493">
        <f t="shared" si="14"/>
        <v>581976.42999999993</v>
      </c>
      <c r="J31" s="560">
        <v>350000</v>
      </c>
      <c r="K31" s="494">
        <v>78894.640000000014</v>
      </c>
      <c r="L31" s="560"/>
      <c r="M31" s="560">
        <v>98894.64</v>
      </c>
      <c r="N31" s="494"/>
      <c r="O31" s="632"/>
      <c r="P31" s="632">
        <v>16550</v>
      </c>
      <c r="Q31" s="632"/>
      <c r="R31" s="569">
        <v>5000</v>
      </c>
      <c r="S31" s="569">
        <v>5000</v>
      </c>
      <c r="T31" s="569">
        <f>'FE-05'!R1944</f>
        <v>9900</v>
      </c>
      <c r="U31" s="569"/>
      <c r="V31" s="569"/>
      <c r="W31" s="494">
        <f t="shared" si="15"/>
        <v>36450</v>
      </c>
      <c r="X31" s="495">
        <f t="shared" si="16"/>
        <v>42444.640000000014</v>
      </c>
      <c r="Y31" s="573">
        <f t="shared" si="17"/>
        <v>135344.64000000001</v>
      </c>
      <c r="Z31" s="574">
        <f t="shared" si="13"/>
        <v>266755.36</v>
      </c>
      <c r="AA31" s="497">
        <f>Z31/D31</f>
        <v>0.66340552101467298</v>
      </c>
      <c r="AB31" s="563">
        <f t="shared" si="18"/>
        <v>446631.78999999992</v>
      </c>
      <c r="AC31" s="497">
        <f>AB31/I31</f>
        <v>0.76743965387051838</v>
      </c>
    </row>
    <row r="32" spans="1:32" ht="18" customHeight="1">
      <c r="A32" s="492" t="s">
        <v>1917</v>
      </c>
      <c r="B32" s="957" t="s">
        <v>2316</v>
      </c>
      <c r="C32" s="958"/>
      <c r="D32" s="561">
        <v>0</v>
      </c>
      <c r="E32" s="561"/>
      <c r="F32" s="561"/>
      <c r="G32" s="561"/>
      <c r="H32" s="561"/>
      <c r="I32" s="493">
        <f t="shared" si="14"/>
        <v>0</v>
      </c>
      <c r="J32" s="501">
        <v>9089.06</v>
      </c>
      <c r="K32" s="494"/>
      <c r="L32" s="501"/>
      <c r="M32" s="501">
        <v>0</v>
      </c>
      <c r="N32" s="494"/>
      <c r="O32" s="494"/>
      <c r="P32" s="494"/>
      <c r="Q32" s="494"/>
      <c r="R32" s="494"/>
      <c r="S32" s="494"/>
      <c r="T32" s="494"/>
      <c r="U32" s="494"/>
      <c r="V32" s="494"/>
      <c r="W32" s="494">
        <f t="shared" si="15"/>
        <v>0</v>
      </c>
      <c r="X32" s="495">
        <f t="shared" si="16"/>
        <v>0</v>
      </c>
      <c r="Y32" s="573">
        <f t="shared" si="17"/>
        <v>0</v>
      </c>
      <c r="Z32" s="574">
        <f t="shared" si="13"/>
        <v>0</v>
      </c>
      <c r="AA32" s="497">
        <v>0</v>
      </c>
      <c r="AB32" s="563">
        <f t="shared" si="18"/>
        <v>0</v>
      </c>
      <c r="AC32" s="497">
        <v>0</v>
      </c>
    </row>
    <row r="33" spans="1:29" ht="18" customHeight="1">
      <c r="A33" s="492" t="s">
        <v>177</v>
      </c>
      <c r="B33" s="957" t="s">
        <v>2317</v>
      </c>
      <c r="C33" s="958"/>
      <c r="D33" s="561">
        <v>0</v>
      </c>
      <c r="E33" s="561"/>
      <c r="F33" s="561"/>
      <c r="G33" s="561"/>
      <c r="H33" s="561"/>
      <c r="I33" s="493">
        <f t="shared" si="14"/>
        <v>0</v>
      </c>
      <c r="J33" s="560">
        <v>5000</v>
      </c>
      <c r="K33" s="494"/>
      <c r="L33" s="560"/>
      <c r="M33" s="560">
        <v>4980.5200000000004</v>
      </c>
      <c r="N33" s="494"/>
      <c r="O33" s="494"/>
      <c r="P33" s="494"/>
      <c r="Q33" s="494"/>
      <c r="R33" s="494"/>
      <c r="S33" s="494"/>
      <c r="T33" s="494"/>
      <c r="U33" s="494"/>
      <c r="V33" s="494"/>
      <c r="W33" s="494">
        <f t="shared" si="15"/>
        <v>0</v>
      </c>
      <c r="X33" s="495">
        <f t="shared" si="16"/>
        <v>0</v>
      </c>
      <c r="Y33" s="573">
        <f t="shared" si="17"/>
        <v>4980.5200000000004</v>
      </c>
      <c r="Z33" s="574">
        <f t="shared" si="13"/>
        <v>-4980.5200000000004</v>
      </c>
      <c r="AA33" s="497">
        <v>0</v>
      </c>
      <c r="AB33" s="563">
        <f t="shared" si="18"/>
        <v>-4980.5200000000004</v>
      </c>
      <c r="AC33" s="497">
        <v>0</v>
      </c>
    </row>
    <row r="34" spans="1:29" ht="18" customHeight="1">
      <c r="A34" s="492" t="s">
        <v>1918</v>
      </c>
      <c r="B34" s="957" t="s">
        <v>2318</v>
      </c>
      <c r="C34" s="958"/>
      <c r="D34" s="561">
        <v>0</v>
      </c>
      <c r="E34" s="561"/>
      <c r="F34" s="561"/>
      <c r="G34" s="561"/>
      <c r="H34" s="561"/>
      <c r="I34" s="493">
        <f t="shared" si="14"/>
        <v>0</v>
      </c>
      <c r="J34" s="560">
        <v>90000</v>
      </c>
      <c r="K34" s="493"/>
      <c r="L34" s="560"/>
      <c r="M34" s="560">
        <v>66476.600000000006</v>
      </c>
      <c r="N34" s="494"/>
      <c r="O34" s="494"/>
      <c r="P34" s="494"/>
      <c r="Q34" s="494"/>
      <c r="R34" s="494"/>
      <c r="S34" s="494"/>
      <c r="T34" s="494"/>
      <c r="U34" s="494"/>
      <c r="V34" s="494"/>
      <c r="W34" s="494">
        <f t="shared" si="15"/>
        <v>0</v>
      </c>
      <c r="X34" s="495">
        <f t="shared" si="16"/>
        <v>0</v>
      </c>
      <c r="Y34" s="573">
        <f t="shared" si="17"/>
        <v>66476.600000000006</v>
      </c>
      <c r="Z34" s="574">
        <f t="shared" si="13"/>
        <v>-66476.600000000006</v>
      </c>
      <c r="AA34" s="497">
        <v>0</v>
      </c>
      <c r="AB34" s="563">
        <f t="shared" si="18"/>
        <v>-66476.600000000006</v>
      </c>
      <c r="AC34" s="497">
        <v>0</v>
      </c>
    </row>
    <row r="35" spans="1:29" ht="18" customHeight="1">
      <c r="A35" s="492" t="s">
        <v>2496</v>
      </c>
      <c r="B35" s="957" t="s">
        <v>2318</v>
      </c>
      <c r="C35" s="958"/>
      <c r="D35" s="561">
        <v>0</v>
      </c>
      <c r="E35" s="561"/>
      <c r="F35" s="561"/>
      <c r="G35" s="561"/>
      <c r="H35" s="561"/>
      <c r="I35" s="493">
        <f t="shared" si="14"/>
        <v>0</v>
      </c>
      <c r="J35" s="560">
        <v>2990</v>
      </c>
      <c r="K35" s="502"/>
      <c r="L35" s="560"/>
      <c r="M35" s="560">
        <v>2990</v>
      </c>
      <c r="N35" s="494"/>
      <c r="O35" s="494"/>
      <c r="P35" s="494"/>
      <c r="Q35" s="494"/>
      <c r="R35" s="494"/>
      <c r="S35" s="494"/>
      <c r="T35" s="494"/>
      <c r="U35" s="494"/>
      <c r="V35" s="494"/>
      <c r="W35" s="494">
        <f t="shared" si="15"/>
        <v>0</v>
      </c>
      <c r="X35" s="495">
        <f t="shared" si="16"/>
        <v>0</v>
      </c>
      <c r="Y35" s="573">
        <f t="shared" si="17"/>
        <v>2990</v>
      </c>
      <c r="Z35" s="574">
        <f t="shared" si="13"/>
        <v>-2990</v>
      </c>
      <c r="AA35" s="497">
        <v>0</v>
      </c>
      <c r="AB35" s="563">
        <f t="shared" si="18"/>
        <v>-2990</v>
      </c>
      <c r="AC35" s="497">
        <v>0</v>
      </c>
    </row>
    <row r="36" spans="1:29" ht="18" customHeight="1">
      <c r="A36" s="492" t="s">
        <v>192</v>
      </c>
      <c r="B36" s="957" t="s">
        <v>2319</v>
      </c>
      <c r="C36" s="958"/>
      <c r="D36" s="561">
        <v>0</v>
      </c>
      <c r="E36" s="561"/>
      <c r="F36" s="561"/>
      <c r="G36" s="561"/>
      <c r="H36" s="561"/>
      <c r="I36" s="493">
        <f t="shared" si="14"/>
        <v>0</v>
      </c>
      <c r="J36" s="560">
        <v>7500</v>
      </c>
      <c r="K36" s="502"/>
      <c r="L36" s="560"/>
      <c r="M36" s="560">
        <v>0</v>
      </c>
      <c r="N36" s="494"/>
      <c r="O36" s="494"/>
      <c r="P36" s="494"/>
      <c r="Q36" s="494"/>
      <c r="R36" s="494"/>
      <c r="S36" s="494"/>
      <c r="T36" s="494"/>
      <c r="U36" s="494"/>
      <c r="V36" s="494"/>
      <c r="W36" s="494">
        <f t="shared" si="15"/>
        <v>0</v>
      </c>
      <c r="X36" s="495">
        <f t="shared" si="16"/>
        <v>0</v>
      </c>
      <c r="Y36" s="573">
        <f t="shared" si="17"/>
        <v>0</v>
      </c>
      <c r="Z36" s="574">
        <f t="shared" si="13"/>
        <v>0</v>
      </c>
      <c r="AA36" s="497">
        <v>0</v>
      </c>
      <c r="AB36" s="563">
        <f t="shared" si="18"/>
        <v>0</v>
      </c>
      <c r="AC36" s="497">
        <v>0</v>
      </c>
    </row>
    <row r="37" spans="1:29" ht="18" customHeight="1">
      <c r="A37" s="492" t="s">
        <v>195</v>
      </c>
      <c r="B37" s="957" t="s">
        <v>2318</v>
      </c>
      <c r="C37" s="958"/>
      <c r="D37" s="561">
        <v>0</v>
      </c>
      <c r="E37" s="561"/>
      <c r="F37" s="561"/>
      <c r="G37" s="561"/>
      <c r="H37" s="561"/>
      <c r="I37" s="493">
        <f t="shared" si="14"/>
        <v>0</v>
      </c>
      <c r="J37" s="503">
        <v>5000</v>
      </c>
      <c r="K37" s="502"/>
      <c r="L37" s="503"/>
      <c r="M37" s="503">
        <v>0</v>
      </c>
      <c r="N37" s="494"/>
      <c r="O37" s="494"/>
      <c r="P37" s="494"/>
      <c r="Q37" s="494"/>
      <c r="R37" s="494"/>
      <c r="S37" s="494"/>
      <c r="T37" s="494"/>
      <c r="U37" s="494"/>
      <c r="V37" s="494"/>
      <c r="W37" s="494">
        <f t="shared" si="15"/>
        <v>0</v>
      </c>
      <c r="X37" s="495">
        <f t="shared" si="16"/>
        <v>0</v>
      </c>
      <c r="Y37" s="573">
        <f t="shared" si="17"/>
        <v>0</v>
      </c>
      <c r="Z37" s="574">
        <f t="shared" si="13"/>
        <v>0</v>
      </c>
      <c r="AA37" s="497">
        <v>0</v>
      </c>
      <c r="AB37" s="563">
        <f t="shared" si="18"/>
        <v>0</v>
      </c>
      <c r="AC37" s="497">
        <v>0</v>
      </c>
    </row>
    <row r="38" spans="1:29" ht="18" customHeight="1">
      <c r="A38" s="492" t="s">
        <v>1919</v>
      </c>
      <c r="B38" s="957" t="s">
        <v>2320</v>
      </c>
      <c r="C38" s="958"/>
      <c r="D38" s="561">
        <v>0</v>
      </c>
      <c r="E38" s="575"/>
      <c r="F38" s="575"/>
      <c r="G38" s="575"/>
      <c r="H38" s="575"/>
      <c r="I38" s="493">
        <f t="shared" si="14"/>
        <v>0</v>
      </c>
      <c r="J38" s="576">
        <v>0</v>
      </c>
      <c r="K38" s="502"/>
      <c r="L38" s="576"/>
      <c r="M38" s="576">
        <v>0</v>
      </c>
      <c r="N38" s="494"/>
      <c r="O38" s="494"/>
      <c r="P38" s="494"/>
      <c r="Q38" s="494"/>
      <c r="R38" s="494"/>
      <c r="S38" s="494"/>
      <c r="T38" s="494"/>
      <c r="U38" s="494"/>
      <c r="V38" s="494"/>
      <c r="W38" s="494">
        <f t="shared" si="15"/>
        <v>0</v>
      </c>
      <c r="X38" s="495">
        <f t="shared" si="16"/>
        <v>0</v>
      </c>
      <c r="Y38" s="573">
        <f t="shared" si="17"/>
        <v>0</v>
      </c>
      <c r="Z38" s="574">
        <f t="shared" si="13"/>
        <v>0</v>
      </c>
      <c r="AA38" s="497">
        <v>0</v>
      </c>
      <c r="AB38" s="563">
        <f t="shared" si="18"/>
        <v>0</v>
      </c>
      <c r="AC38" s="497">
        <v>0</v>
      </c>
    </row>
    <row r="39" spans="1:29" ht="18" customHeight="1">
      <c r="A39" s="955" t="s">
        <v>10</v>
      </c>
      <c r="B39" s="955"/>
      <c r="C39" s="955"/>
      <c r="D39" s="488">
        <f>SUM(D40:D42)</f>
        <v>390700</v>
      </c>
      <c r="E39" s="488">
        <v>17045.04</v>
      </c>
      <c r="F39" s="488"/>
      <c r="G39" s="488"/>
      <c r="H39" s="488">
        <f>SUM(H40:H42)</f>
        <v>86000</v>
      </c>
      <c r="I39" s="488">
        <f>SUM(D39:H39)</f>
        <v>493745.04</v>
      </c>
      <c r="J39" s="489">
        <f t="shared" ref="J39" si="19">SUM(J40:J42)</f>
        <v>184723.36</v>
      </c>
      <c r="K39" s="577">
        <f>SUM(K40:K42)</f>
        <v>303500</v>
      </c>
      <c r="L39" s="489"/>
      <c r="M39" s="489">
        <v>88990.38</v>
      </c>
      <c r="N39" s="578">
        <f t="shared" ref="N39" si="20">SUM(N40:N42)</f>
        <v>0</v>
      </c>
      <c r="O39" s="578">
        <f t="shared" ref="O39:Z39" si="21">SUM(O40:O42)</f>
        <v>22454</v>
      </c>
      <c r="P39" s="578">
        <f t="shared" si="21"/>
        <v>1861.6</v>
      </c>
      <c r="Q39" s="578">
        <f t="shared" ref="Q39:T39" si="22">SUM(Q40:Q42)</f>
        <v>29430</v>
      </c>
      <c r="R39" s="578">
        <f t="shared" si="22"/>
        <v>13625</v>
      </c>
      <c r="S39" s="578">
        <v>14525</v>
      </c>
      <c r="T39" s="578">
        <f t="shared" si="22"/>
        <v>13625</v>
      </c>
      <c r="U39" s="578">
        <f>SUM(U40:U42)</f>
        <v>0</v>
      </c>
      <c r="V39" s="578">
        <f>SUM(V40:V42)</f>
        <v>13625</v>
      </c>
      <c r="W39" s="498">
        <f>SUM(W40:W42)</f>
        <v>109145.60000000001</v>
      </c>
      <c r="X39" s="499">
        <f t="shared" si="21"/>
        <v>194354.4</v>
      </c>
      <c r="Y39" s="504">
        <f t="shared" si="21"/>
        <v>198135.98</v>
      </c>
      <c r="Z39" s="572">
        <f t="shared" si="21"/>
        <v>192564.02</v>
      </c>
      <c r="AA39" s="491">
        <f>Z39/D39</f>
        <v>0.49286926030202199</v>
      </c>
      <c r="AB39" s="572">
        <f t="shared" ref="AB39" si="23">SUM(AB40:AB42)</f>
        <v>295609.06</v>
      </c>
      <c r="AC39" s="491">
        <v>0</v>
      </c>
    </row>
    <row r="40" spans="1:29" ht="18" customHeight="1">
      <c r="A40" s="492" t="s">
        <v>3558</v>
      </c>
      <c r="B40" s="956" t="s">
        <v>231</v>
      </c>
      <c r="C40" s="956"/>
      <c r="D40" s="505">
        <v>0</v>
      </c>
      <c r="E40" s="506">
        <v>17045.04</v>
      </c>
      <c r="F40" s="505"/>
      <c r="G40" s="505"/>
      <c r="H40" s="506">
        <v>86000</v>
      </c>
      <c r="I40" s="494">
        <f>SUM(D40:H40)</f>
        <v>103045.04000000001</v>
      </c>
      <c r="J40" s="505">
        <v>67223.360000000001</v>
      </c>
      <c r="K40" s="579">
        <v>255000</v>
      </c>
      <c r="L40" s="505"/>
      <c r="M40" s="505">
        <v>64908</v>
      </c>
      <c r="N40" s="507"/>
      <c r="O40" s="507">
        <v>22454</v>
      </c>
      <c r="P40" s="507"/>
      <c r="Q40" s="507">
        <v>27250</v>
      </c>
      <c r="R40" s="507">
        <v>13625</v>
      </c>
      <c r="S40" s="507">
        <v>14525</v>
      </c>
      <c r="T40" s="507">
        <f>'FE-05'!R1946</f>
        <v>13625</v>
      </c>
      <c r="U40" s="507"/>
      <c r="V40" s="494">
        <f>'FE-05'!R2188</f>
        <v>13625</v>
      </c>
      <c r="W40" s="507">
        <f>SUM(N40:V40)</f>
        <v>105104</v>
      </c>
      <c r="X40" s="495">
        <f>K40-W40</f>
        <v>149896</v>
      </c>
      <c r="Y40" s="573">
        <f>SUM(L40:V40)</f>
        <v>170012</v>
      </c>
      <c r="Z40" s="573">
        <f>D40-Y40</f>
        <v>-170012</v>
      </c>
      <c r="AA40" s="508">
        <v>0</v>
      </c>
      <c r="AB40" s="563">
        <f>I40-Y40</f>
        <v>-66966.959999999992</v>
      </c>
      <c r="AC40" s="497">
        <f>AB40/I40</f>
        <v>-0.64988047944859828</v>
      </c>
    </row>
    <row r="41" spans="1:29" ht="18" customHeight="1">
      <c r="A41" s="492" t="s">
        <v>3733</v>
      </c>
      <c r="B41" s="956" t="s">
        <v>232</v>
      </c>
      <c r="C41" s="956"/>
      <c r="D41" s="580">
        <v>15200</v>
      </c>
      <c r="E41" s="580"/>
      <c r="F41" s="580"/>
      <c r="G41" s="580"/>
      <c r="H41" s="580"/>
      <c r="I41" s="494">
        <f t="shared" ref="I41:I42" si="24">SUM(D41:H41)</f>
        <v>15200</v>
      </c>
      <c r="J41" s="515">
        <v>5000</v>
      </c>
      <c r="K41" s="579">
        <v>8500</v>
      </c>
      <c r="L41" s="515"/>
      <c r="M41" s="515">
        <v>1582.38</v>
      </c>
      <c r="N41" s="507"/>
      <c r="O41" s="507"/>
      <c r="P41" s="507">
        <v>1861.6</v>
      </c>
      <c r="Q41" s="507">
        <v>2180</v>
      </c>
      <c r="R41" s="507"/>
      <c r="S41" s="507"/>
      <c r="T41" s="507"/>
      <c r="U41" s="507"/>
      <c r="V41" s="494"/>
      <c r="W41" s="507">
        <f>SUM(N41:V41)</f>
        <v>4041.6</v>
      </c>
      <c r="X41" s="495">
        <f t="shared" ref="X41:X42" si="25">K41-W41</f>
        <v>4458.3999999999996</v>
      </c>
      <c r="Y41" s="573">
        <f t="shared" ref="Y41:Y42" si="26">SUM(L41:V41)</f>
        <v>5623.98</v>
      </c>
      <c r="Z41" s="573">
        <f>D41-Y41</f>
        <v>9576.02</v>
      </c>
      <c r="AA41" s="497">
        <f t="shared" ref="AA41:AA46" si="27">Z41/D41</f>
        <v>0.63000131578947371</v>
      </c>
      <c r="AB41" s="563">
        <f>I41-Y41</f>
        <v>9576.02</v>
      </c>
      <c r="AC41" s="497">
        <f>AB41/I41</f>
        <v>0.63000131578947371</v>
      </c>
    </row>
    <row r="42" spans="1:29" ht="18" customHeight="1">
      <c r="A42" s="492" t="s">
        <v>3670</v>
      </c>
      <c r="B42" s="957" t="s">
        <v>233</v>
      </c>
      <c r="C42" s="958"/>
      <c r="D42" s="581">
        <v>375500</v>
      </c>
      <c r="E42" s="581"/>
      <c r="F42" s="581"/>
      <c r="G42" s="581"/>
      <c r="H42" s="581"/>
      <c r="I42" s="494">
        <f t="shared" si="24"/>
        <v>375500</v>
      </c>
      <c r="J42" s="517">
        <v>112500</v>
      </c>
      <c r="K42" s="579">
        <v>40000</v>
      </c>
      <c r="L42" s="517"/>
      <c r="M42" s="517">
        <v>22500</v>
      </c>
      <c r="N42" s="507"/>
      <c r="O42" s="507"/>
      <c r="P42" s="507"/>
      <c r="Q42" s="507"/>
      <c r="R42" s="507"/>
      <c r="S42" s="507"/>
      <c r="T42" s="507"/>
      <c r="U42" s="507"/>
      <c r="V42" s="494"/>
      <c r="W42" s="507">
        <f t="shared" ref="W42" si="28">SUM(N42:V42)</f>
        <v>0</v>
      </c>
      <c r="X42" s="495">
        <f t="shared" si="25"/>
        <v>40000</v>
      </c>
      <c r="Y42" s="573">
        <f t="shared" si="26"/>
        <v>22500</v>
      </c>
      <c r="Z42" s="573">
        <f>D42-Y42</f>
        <v>353000</v>
      </c>
      <c r="AA42" s="497">
        <f t="shared" si="27"/>
        <v>0.94007989347536614</v>
      </c>
      <c r="AB42" s="563">
        <f>I42-Y42</f>
        <v>353000</v>
      </c>
      <c r="AC42" s="497">
        <f>AB42/I42</f>
        <v>0.94007989347536614</v>
      </c>
    </row>
    <row r="43" spans="1:29" ht="18" customHeight="1">
      <c r="A43" s="509"/>
      <c r="B43" s="961" t="s">
        <v>234</v>
      </c>
      <c r="C43" s="962"/>
      <c r="D43" s="488">
        <f>SUM(D44:D52)</f>
        <v>26600.26</v>
      </c>
      <c r="E43" s="488"/>
      <c r="F43" s="488"/>
      <c r="G43" s="488"/>
      <c r="H43" s="488"/>
      <c r="I43" s="488">
        <f>SUM(D43:H43)</f>
        <v>26600.26</v>
      </c>
      <c r="J43" s="489">
        <f t="shared" ref="J43:W43" si="29">SUM(J44:J52)</f>
        <v>106717.8</v>
      </c>
      <c r="K43" s="577">
        <f>SUM(K44:K52)</f>
        <v>0</v>
      </c>
      <c r="L43" s="489"/>
      <c r="M43" s="489">
        <v>39327.06</v>
      </c>
      <c r="N43" s="498">
        <f>SUM(N44:N52)</f>
        <v>0</v>
      </c>
      <c r="O43" s="498">
        <f>SUM(O44:O52)</f>
        <v>0</v>
      </c>
      <c r="P43" s="498">
        <v>0</v>
      </c>
      <c r="Q43" s="498">
        <v>0</v>
      </c>
      <c r="R43" s="498">
        <f>SUM(R44:R52)</f>
        <v>0</v>
      </c>
      <c r="S43" s="498">
        <v>0</v>
      </c>
      <c r="T43" s="498">
        <v>0</v>
      </c>
      <c r="U43" s="498">
        <v>0</v>
      </c>
      <c r="V43" s="498">
        <v>0</v>
      </c>
      <c r="W43" s="498">
        <f t="shared" si="29"/>
        <v>0</v>
      </c>
      <c r="X43" s="499">
        <f>SUM(X44:X52)</f>
        <v>0</v>
      </c>
      <c r="Y43" s="504">
        <f>SUM(Y44:Y52)</f>
        <v>39327.06</v>
      </c>
      <c r="Z43" s="557">
        <f>SUM(Z44:Z52)</f>
        <v>-12726.800000000001</v>
      </c>
      <c r="AA43" s="510">
        <f t="shared" si="27"/>
        <v>-0.47844645127528834</v>
      </c>
      <c r="AB43" s="557">
        <f>SUM(AB44:AB52)</f>
        <v>-12726.800000000001</v>
      </c>
      <c r="AC43" s="510"/>
    </row>
    <row r="44" spans="1:29" ht="18" customHeight="1">
      <c r="A44" s="492" t="s">
        <v>1914</v>
      </c>
      <c r="B44" s="956" t="s">
        <v>228</v>
      </c>
      <c r="C44" s="956"/>
      <c r="D44" s="511">
        <v>22700</v>
      </c>
      <c r="E44" s="511"/>
      <c r="F44" s="511"/>
      <c r="G44" s="511"/>
      <c r="H44" s="511"/>
      <c r="I44" s="511">
        <f>SUM(D44:H44)</f>
        <v>22700</v>
      </c>
      <c r="J44" s="511">
        <v>19010</v>
      </c>
      <c r="K44" s="579"/>
      <c r="L44" s="511"/>
      <c r="M44" s="511">
        <v>23063.7</v>
      </c>
      <c r="N44" s="562"/>
      <c r="O44" s="562"/>
      <c r="P44" s="562"/>
      <c r="Q44" s="562"/>
      <c r="R44" s="562"/>
      <c r="S44" s="562"/>
      <c r="T44" s="562"/>
      <c r="U44" s="562"/>
      <c r="V44" s="562"/>
      <c r="W44" s="512">
        <f t="shared" ref="W44:W52" si="30">SUM(N44:O44)</f>
        <v>0</v>
      </c>
      <c r="X44" s="495">
        <f t="shared" ref="X44:X52" si="31">K44-W44</f>
        <v>0</v>
      </c>
      <c r="Y44" s="513">
        <f>SUM(L44:V44)</f>
        <v>23063.7</v>
      </c>
      <c r="Z44" s="507">
        <f>D44-Y44</f>
        <v>-363.70000000000073</v>
      </c>
      <c r="AA44" s="497">
        <f t="shared" si="27"/>
        <v>-1.6022026431718094E-2</v>
      </c>
      <c r="AB44" s="507">
        <f t="shared" ref="AB44:AB52" si="32">I44-Y44</f>
        <v>-363.70000000000073</v>
      </c>
      <c r="AC44" s="497">
        <f>AB44/I44</f>
        <v>-1.6022026431718094E-2</v>
      </c>
    </row>
    <row r="45" spans="1:29" ht="18" customHeight="1">
      <c r="A45" s="492" t="s">
        <v>1915</v>
      </c>
      <c r="B45" s="956" t="s">
        <v>229</v>
      </c>
      <c r="C45" s="956"/>
      <c r="D45" s="514">
        <v>3266.5</v>
      </c>
      <c r="E45" s="514"/>
      <c r="F45" s="514"/>
      <c r="G45" s="514"/>
      <c r="H45" s="518"/>
      <c r="I45" s="511">
        <f t="shared" ref="I45:I52" si="33">SUM(D45:H45)</f>
        <v>3266.5</v>
      </c>
      <c r="J45" s="515">
        <v>12000</v>
      </c>
      <c r="K45" s="579"/>
      <c r="L45" s="515"/>
      <c r="M45" s="515">
        <v>11050.36</v>
      </c>
      <c r="N45" s="562"/>
      <c r="O45" s="562"/>
      <c r="P45" s="562"/>
      <c r="Q45" s="562"/>
      <c r="R45" s="562"/>
      <c r="S45" s="562"/>
      <c r="T45" s="562"/>
      <c r="U45" s="562"/>
      <c r="V45" s="562"/>
      <c r="W45" s="512">
        <f t="shared" si="30"/>
        <v>0</v>
      </c>
      <c r="X45" s="495">
        <f t="shared" si="31"/>
        <v>0</v>
      </c>
      <c r="Y45" s="513">
        <f t="shared" ref="Y45:Y52" si="34">SUM(L45:V45)</f>
        <v>11050.36</v>
      </c>
      <c r="Z45" s="507">
        <f>D45-Y45</f>
        <v>-7783.8600000000006</v>
      </c>
      <c r="AA45" s="497">
        <f t="shared" si="27"/>
        <v>-2.3829358640746978</v>
      </c>
      <c r="AB45" s="507">
        <f t="shared" si="32"/>
        <v>-7783.8600000000006</v>
      </c>
      <c r="AC45" s="497">
        <f>AB45/I45</f>
        <v>-2.3829358640746978</v>
      </c>
    </row>
    <row r="46" spans="1:29" ht="18" customHeight="1">
      <c r="A46" s="492" t="s">
        <v>1916</v>
      </c>
      <c r="B46" s="956" t="s">
        <v>230</v>
      </c>
      <c r="C46" s="956"/>
      <c r="D46" s="514">
        <v>633.76</v>
      </c>
      <c r="E46" s="514"/>
      <c r="F46" s="514"/>
      <c r="G46" s="514"/>
      <c r="H46" s="518"/>
      <c r="I46" s="511">
        <f t="shared" si="33"/>
        <v>633.76</v>
      </c>
      <c r="J46" s="515">
        <v>22700</v>
      </c>
      <c r="K46" s="579"/>
      <c r="L46" s="515"/>
      <c r="M46" s="515">
        <v>1000</v>
      </c>
      <c r="N46" s="562"/>
      <c r="O46" s="562"/>
      <c r="P46" s="562"/>
      <c r="Q46" s="562"/>
      <c r="R46" s="562"/>
      <c r="S46" s="562"/>
      <c r="T46" s="562"/>
      <c r="U46" s="562"/>
      <c r="V46" s="562"/>
      <c r="W46" s="512">
        <f t="shared" si="30"/>
        <v>0</v>
      </c>
      <c r="X46" s="495">
        <f t="shared" si="31"/>
        <v>0</v>
      </c>
      <c r="Y46" s="513">
        <f t="shared" si="34"/>
        <v>1000</v>
      </c>
      <c r="Z46" s="507">
        <f t="shared" ref="Z46:Z48" si="35">D46-Y46</f>
        <v>-366.24</v>
      </c>
      <c r="AA46" s="497">
        <f t="shared" si="27"/>
        <v>-0.57788437263317349</v>
      </c>
      <c r="AB46" s="507">
        <f t="shared" si="32"/>
        <v>-366.24</v>
      </c>
      <c r="AC46" s="497">
        <f>AB46/I46</f>
        <v>-0.57788437263317349</v>
      </c>
    </row>
    <row r="47" spans="1:29" ht="18" customHeight="1">
      <c r="A47" s="492" t="s">
        <v>1917</v>
      </c>
      <c r="B47" s="957" t="s">
        <v>2316</v>
      </c>
      <c r="C47" s="958"/>
      <c r="D47" s="514">
        <v>0</v>
      </c>
      <c r="E47" s="514"/>
      <c r="F47" s="514"/>
      <c r="G47" s="514"/>
      <c r="H47" s="518"/>
      <c r="I47" s="511">
        <f t="shared" si="33"/>
        <v>0</v>
      </c>
      <c r="J47" s="515">
        <v>520</v>
      </c>
      <c r="K47" s="579"/>
      <c r="L47" s="515"/>
      <c r="M47" s="515">
        <v>210</v>
      </c>
      <c r="N47" s="562"/>
      <c r="O47" s="562"/>
      <c r="P47" s="562"/>
      <c r="Q47" s="562"/>
      <c r="R47" s="562"/>
      <c r="S47" s="562"/>
      <c r="T47" s="562"/>
      <c r="U47" s="562"/>
      <c r="V47" s="562"/>
      <c r="W47" s="512">
        <f t="shared" si="30"/>
        <v>0</v>
      </c>
      <c r="X47" s="495">
        <f t="shared" si="31"/>
        <v>0</v>
      </c>
      <c r="Y47" s="513">
        <f t="shared" si="34"/>
        <v>210</v>
      </c>
      <c r="Z47" s="507">
        <f>D47-Y47</f>
        <v>-210</v>
      </c>
      <c r="AA47" s="497">
        <v>0</v>
      </c>
      <c r="AB47" s="507">
        <f t="shared" si="32"/>
        <v>-210</v>
      </c>
      <c r="AC47" s="497">
        <v>0</v>
      </c>
    </row>
    <row r="48" spans="1:29" ht="18" customHeight="1">
      <c r="A48" s="492" t="s">
        <v>177</v>
      </c>
      <c r="B48" s="957" t="s">
        <v>2317</v>
      </c>
      <c r="C48" s="958"/>
      <c r="D48" s="514">
        <v>0</v>
      </c>
      <c r="E48" s="514"/>
      <c r="F48" s="514"/>
      <c r="G48" s="514"/>
      <c r="H48" s="518"/>
      <c r="I48" s="511">
        <f t="shared" si="33"/>
        <v>0</v>
      </c>
      <c r="J48" s="515">
        <v>0</v>
      </c>
      <c r="K48" s="579"/>
      <c r="L48" s="515"/>
      <c r="M48" s="515">
        <v>0</v>
      </c>
      <c r="N48" s="562"/>
      <c r="O48" s="562"/>
      <c r="P48" s="562"/>
      <c r="Q48" s="562"/>
      <c r="R48" s="562"/>
      <c r="S48" s="562"/>
      <c r="T48" s="562"/>
      <c r="U48" s="562"/>
      <c r="V48" s="562"/>
      <c r="W48" s="512">
        <f t="shared" si="30"/>
        <v>0</v>
      </c>
      <c r="X48" s="495">
        <f t="shared" si="31"/>
        <v>0</v>
      </c>
      <c r="Y48" s="513">
        <f t="shared" si="34"/>
        <v>0</v>
      </c>
      <c r="Z48" s="507">
        <f t="shared" si="35"/>
        <v>0</v>
      </c>
      <c r="AA48" s="497">
        <v>0</v>
      </c>
      <c r="AB48" s="507">
        <f t="shared" si="32"/>
        <v>0</v>
      </c>
      <c r="AC48" s="497">
        <v>0</v>
      </c>
    </row>
    <row r="49" spans="1:29" ht="18" customHeight="1">
      <c r="A49" s="492" t="s">
        <v>2495</v>
      </c>
      <c r="B49" s="957" t="s">
        <v>2500</v>
      </c>
      <c r="C49" s="958"/>
      <c r="D49" s="514"/>
      <c r="E49" s="514"/>
      <c r="F49" s="514"/>
      <c r="G49" s="514"/>
      <c r="H49" s="518"/>
      <c r="I49" s="511">
        <f t="shared" si="33"/>
        <v>0</v>
      </c>
      <c r="J49" s="515">
        <v>3143</v>
      </c>
      <c r="K49" s="579"/>
      <c r="L49" s="515"/>
      <c r="M49" s="515">
        <v>343</v>
      </c>
      <c r="N49" s="562"/>
      <c r="O49" s="562"/>
      <c r="P49" s="562"/>
      <c r="Q49" s="562"/>
      <c r="R49" s="562"/>
      <c r="S49" s="562"/>
      <c r="T49" s="562"/>
      <c r="U49" s="562"/>
      <c r="V49" s="562"/>
      <c r="W49" s="512">
        <f t="shared" si="30"/>
        <v>0</v>
      </c>
      <c r="X49" s="495">
        <f t="shared" si="31"/>
        <v>0</v>
      </c>
      <c r="Y49" s="513">
        <f t="shared" si="34"/>
        <v>343</v>
      </c>
      <c r="Z49" s="507">
        <f>D49-Y49</f>
        <v>-343</v>
      </c>
      <c r="AA49" s="497">
        <v>0</v>
      </c>
      <c r="AB49" s="507">
        <f t="shared" si="32"/>
        <v>-343</v>
      </c>
      <c r="AC49" s="497">
        <v>0</v>
      </c>
    </row>
    <row r="50" spans="1:29" ht="18" customHeight="1">
      <c r="A50" s="492" t="s">
        <v>2496</v>
      </c>
      <c r="B50" s="957" t="s">
        <v>2318</v>
      </c>
      <c r="C50" s="958"/>
      <c r="D50" s="514"/>
      <c r="E50" s="514"/>
      <c r="F50" s="514"/>
      <c r="G50" s="514"/>
      <c r="H50" s="518"/>
      <c r="I50" s="511">
        <f t="shared" si="33"/>
        <v>0</v>
      </c>
      <c r="J50" s="515">
        <v>17344.800000000003</v>
      </c>
      <c r="K50" s="579"/>
      <c r="L50" s="515"/>
      <c r="M50" s="515">
        <v>860</v>
      </c>
      <c r="N50" s="562"/>
      <c r="O50" s="562"/>
      <c r="P50" s="562"/>
      <c r="Q50" s="562"/>
      <c r="R50" s="562"/>
      <c r="S50" s="562"/>
      <c r="T50" s="562"/>
      <c r="U50" s="562"/>
      <c r="V50" s="562"/>
      <c r="W50" s="512">
        <f t="shared" si="30"/>
        <v>0</v>
      </c>
      <c r="X50" s="495">
        <f t="shared" si="31"/>
        <v>0</v>
      </c>
      <c r="Y50" s="513">
        <f t="shared" si="34"/>
        <v>860</v>
      </c>
      <c r="Z50" s="507">
        <f>D50-Y50</f>
        <v>-860</v>
      </c>
      <c r="AA50" s="497">
        <v>0</v>
      </c>
      <c r="AB50" s="507">
        <f t="shared" si="32"/>
        <v>-860</v>
      </c>
      <c r="AC50" s="497">
        <v>0</v>
      </c>
    </row>
    <row r="51" spans="1:29" ht="18" customHeight="1">
      <c r="A51" s="492" t="s">
        <v>192</v>
      </c>
      <c r="B51" s="957" t="s">
        <v>2319</v>
      </c>
      <c r="C51" s="958"/>
      <c r="D51" s="514">
        <v>0</v>
      </c>
      <c r="E51" s="514"/>
      <c r="F51" s="514"/>
      <c r="G51" s="514"/>
      <c r="H51" s="518"/>
      <c r="I51" s="511">
        <f t="shared" si="33"/>
        <v>0</v>
      </c>
      <c r="J51" s="515">
        <v>0</v>
      </c>
      <c r="K51" s="579"/>
      <c r="L51" s="515"/>
      <c r="M51" s="515">
        <v>0</v>
      </c>
      <c r="N51" s="562"/>
      <c r="O51" s="562"/>
      <c r="P51" s="562"/>
      <c r="Q51" s="562"/>
      <c r="R51" s="562"/>
      <c r="S51" s="562"/>
      <c r="T51" s="562"/>
      <c r="U51" s="562"/>
      <c r="V51" s="562"/>
      <c r="W51" s="512">
        <f t="shared" si="30"/>
        <v>0</v>
      </c>
      <c r="X51" s="495">
        <f t="shared" si="31"/>
        <v>0</v>
      </c>
      <c r="Y51" s="513">
        <f t="shared" si="34"/>
        <v>0</v>
      </c>
      <c r="Z51" s="507">
        <f>D51-Y51</f>
        <v>0</v>
      </c>
      <c r="AA51" s="497">
        <v>0</v>
      </c>
      <c r="AB51" s="507">
        <f t="shared" si="32"/>
        <v>0</v>
      </c>
      <c r="AC51" s="497">
        <v>0</v>
      </c>
    </row>
    <row r="52" spans="1:29" ht="18" customHeight="1">
      <c r="A52" s="492" t="s">
        <v>1919</v>
      </c>
      <c r="B52" s="957" t="s">
        <v>2320</v>
      </c>
      <c r="C52" s="958"/>
      <c r="D52" s="516">
        <v>0</v>
      </c>
      <c r="E52" s="516"/>
      <c r="F52" s="516"/>
      <c r="G52" s="516"/>
      <c r="H52" s="773"/>
      <c r="I52" s="511">
        <f t="shared" si="33"/>
        <v>0</v>
      </c>
      <c r="J52" s="517">
        <v>32000</v>
      </c>
      <c r="K52" s="579"/>
      <c r="L52" s="517"/>
      <c r="M52" s="517">
        <v>2800</v>
      </c>
      <c r="N52" s="562"/>
      <c r="O52" s="562"/>
      <c r="P52" s="562"/>
      <c r="Q52" s="562"/>
      <c r="R52" s="562"/>
      <c r="S52" s="562"/>
      <c r="T52" s="562"/>
      <c r="U52" s="562"/>
      <c r="V52" s="562"/>
      <c r="W52" s="512">
        <f t="shared" si="30"/>
        <v>0</v>
      </c>
      <c r="X52" s="495">
        <f t="shared" si="31"/>
        <v>0</v>
      </c>
      <c r="Y52" s="513">
        <f t="shared" si="34"/>
        <v>2800</v>
      </c>
      <c r="Z52" s="507">
        <f>D52-Y52</f>
        <v>-2800</v>
      </c>
      <c r="AA52" s="497">
        <v>0</v>
      </c>
      <c r="AB52" s="507">
        <f t="shared" si="32"/>
        <v>-2800</v>
      </c>
      <c r="AC52" s="497">
        <v>0</v>
      </c>
    </row>
    <row r="53" spans="1:29" ht="18" customHeight="1">
      <c r="A53" s="509"/>
      <c r="B53" s="961" t="s">
        <v>2207</v>
      </c>
      <c r="C53" s="962"/>
      <c r="D53" s="488">
        <f>SUM(D54:D62)</f>
        <v>432000</v>
      </c>
      <c r="E53" s="488"/>
      <c r="F53" s="488"/>
      <c r="G53" s="488"/>
      <c r="H53" s="488"/>
      <c r="I53" s="488">
        <f>SUM(D53:H53)</f>
        <v>432000</v>
      </c>
      <c r="J53" s="489">
        <f>SUM(J54:J62)</f>
        <v>164720</v>
      </c>
      <c r="K53" s="577">
        <f>SUM(K54:K62)</f>
        <v>105599.36</v>
      </c>
      <c r="L53" s="489"/>
      <c r="M53" s="489">
        <v>118430.23999999999</v>
      </c>
      <c r="N53" s="498">
        <f t="shared" ref="N53" si="36">SUM(N54:N62)</f>
        <v>9935.3000000000011</v>
      </c>
      <c r="O53" s="498">
        <f t="shared" ref="O53:R53" si="37">SUM(O54:O62)</f>
        <v>10957.19</v>
      </c>
      <c r="P53" s="498">
        <f t="shared" si="37"/>
        <v>10770.56</v>
      </c>
      <c r="Q53" s="498">
        <f t="shared" si="37"/>
        <v>10907.32</v>
      </c>
      <c r="R53" s="498">
        <f t="shared" si="37"/>
        <v>10497.07</v>
      </c>
      <c r="S53" s="498">
        <v>6600.4</v>
      </c>
      <c r="T53" s="498">
        <f t="shared" ref="T53:Z53" si="38">SUM(T54:T62)</f>
        <v>16529.16</v>
      </c>
      <c r="U53" s="498">
        <f t="shared" si="38"/>
        <v>12234.849999999999</v>
      </c>
      <c r="V53" s="498">
        <f t="shared" si="38"/>
        <v>8969.23</v>
      </c>
      <c r="W53" s="490">
        <f>SUM(W54:W62)</f>
        <v>97401.08</v>
      </c>
      <c r="X53" s="499">
        <f>SUM(X54:X62)</f>
        <v>8198.2799999999988</v>
      </c>
      <c r="Y53" s="504">
        <f>SUM(Y54:Y62)</f>
        <v>215831.32000000004</v>
      </c>
      <c r="Z53" s="557">
        <f t="shared" si="38"/>
        <v>216168.68</v>
      </c>
      <c r="AA53" s="510">
        <f>Z53/D53</f>
        <v>0.50039046296296297</v>
      </c>
      <c r="AB53" s="557">
        <f t="shared" ref="AB53" si="39">SUM(AB54:AB62)</f>
        <v>216168.68</v>
      </c>
      <c r="AC53" s="510"/>
    </row>
    <row r="54" spans="1:29" ht="18" customHeight="1">
      <c r="A54" s="492" t="s">
        <v>1914</v>
      </c>
      <c r="B54" s="956" t="s">
        <v>228</v>
      </c>
      <c r="C54" s="956"/>
      <c r="D54" s="518">
        <v>256000</v>
      </c>
      <c r="E54" s="518"/>
      <c r="F54" s="518"/>
      <c r="G54" s="518"/>
      <c r="H54" s="518"/>
      <c r="I54" s="518">
        <f>SUM(D54:G54)</f>
        <v>256000</v>
      </c>
      <c r="J54" s="519"/>
      <c r="K54" s="579"/>
      <c r="L54" s="519"/>
      <c r="M54" s="519">
        <v>0</v>
      </c>
      <c r="N54" s="562"/>
      <c r="O54" s="562"/>
      <c r="P54" s="562"/>
      <c r="Q54" s="562"/>
      <c r="R54" s="562"/>
      <c r="S54" s="562"/>
      <c r="T54" s="562"/>
      <c r="U54" s="562"/>
      <c r="V54" s="562"/>
      <c r="W54" s="512">
        <f>SUM(N54:V54)</f>
        <v>0</v>
      </c>
      <c r="X54" s="495">
        <f>K54-W54</f>
        <v>0</v>
      </c>
      <c r="Y54" s="513">
        <f>SUM(L54:V54)</f>
        <v>0</v>
      </c>
      <c r="Z54" s="507">
        <f>D54-Y54</f>
        <v>256000</v>
      </c>
      <c r="AA54" s="497">
        <f>Z54/D54</f>
        <v>1</v>
      </c>
      <c r="AB54" s="563">
        <f t="shared" ref="AB54:AB62" si="40">I54-Y54</f>
        <v>256000</v>
      </c>
      <c r="AC54" s="497">
        <f>AB54/I54</f>
        <v>1</v>
      </c>
    </row>
    <row r="55" spans="1:29" ht="18" customHeight="1">
      <c r="A55" s="492" t="s">
        <v>1915</v>
      </c>
      <c r="B55" s="956" t="s">
        <v>229</v>
      </c>
      <c r="C55" s="956"/>
      <c r="D55" s="514">
        <v>26000</v>
      </c>
      <c r="E55" s="514"/>
      <c r="F55" s="514"/>
      <c r="G55" s="514"/>
      <c r="H55" s="518"/>
      <c r="I55" s="518">
        <f t="shared" ref="I55:I62" si="41">SUM(D55:G55)</f>
        <v>26000</v>
      </c>
      <c r="J55" s="503">
        <v>30000</v>
      </c>
      <c r="K55" s="579"/>
      <c r="L55" s="503"/>
      <c r="M55" s="503">
        <v>12705.6</v>
      </c>
      <c r="N55" s="562"/>
      <c r="O55" s="562"/>
      <c r="P55" s="562"/>
      <c r="Q55" s="562"/>
      <c r="R55" s="562"/>
      <c r="S55" s="562"/>
      <c r="T55" s="562"/>
      <c r="U55" s="562"/>
      <c r="V55" s="562"/>
      <c r="W55" s="512">
        <f t="shared" ref="W55:W62" si="42">SUM(N55:V55)</f>
        <v>0</v>
      </c>
      <c r="X55" s="495">
        <f t="shared" ref="X55:X62" si="43">K55-W55</f>
        <v>0</v>
      </c>
      <c r="Y55" s="513">
        <f t="shared" ref="Y55:Y62" si="44">SUM(L55:V55)</f>
        <v>12705.6</v>
      </c>
      <c r="Z55" s="507">
        <f t="shared" ref="Z55:Z62" si="45">D55-Y55</f>
        <v>13294.4</v>
      </c>
      <c r="AA55" s="497">
        <f>Z55/D55</f>
        <v>0.51132307692307688</v>
      </c>
      <c r="AB55" s="563">
        <f t="shared" si="40"/>
        <v>13294.4</v>
      </c>
      <c r="AC55" s="497">
        <f>AB55/I55</f>
        <v>0.51132307692307688</v>
      </c>
    </row>
    <row r="56" spans="1:29" ht="18" customHeight="1">
      <c r="A56" s="492" t="s">
        <v>1916</v>
      </c>
      <c r="B56" s="956" t="s">
        <v>230</v>
      </c>
      <c r="C56" s="956"/>
      <c r="D56" s="514">
        <v>150000</v>
      </c>
      <c r="E56" s="514"/>
      <c r="F56" s="514"/>
      <c r="G56" s="514"/>
      <c r="H56" s="518"/>
      <c r="I56" s="518">
        <f t="shared" si="41"/>
        <v>150000</v>
      </c>
      <c r="J56" s="515">
        <v>100000</v>
      </c>
      <c r="K56" s="579">
        <v>105599.36</v>
      </c>
      <c r="L56" s="515"/>
      <c r="M56" s="515">
        <v>104404.63999999998</v>
      </c>
      <c r="N56" s="562">
        <v>9935.3000000000011</v>
      </c>
      <c r="O56" s="562">
        <v>10957.19</v>
      </c>
      <c r="P56" s="562">
        <v>10770.56</v>
      </c>
      <c r="Q56" s="562">
        <v>10907.32</v>
      </c>
      <c r="R56" s="562">
        <v>10497.07</v>
      </c>
      <c r="S56" s="562">
        <v>6600.4</v>
      </c>
      <c r="T56" s="562">
        <f>'FE-05'!R1955</f>
        <v>16529.16</v>
      </c>
      <c r="U56" s="562">
        <f>'FE-05'!R2053</f>
        <v>12234.849999999999</v>
      </c>
      <c r="V56" s="562">
        <f>'FE-05'!R2196</f>
        <v>8969.23</v>
      </c>
      <c r="W56" s="512">
        <f t="shared" si="42"/>
        <v>97401.08</v>
      </c>
      <c r="X56" s="495">
        <f t="shared" si="43"/>
        <v>8198.2799999999988</v>
      </c>
      <c r="Y56" s="513">
        <f t="shared" si="44"/>
        <v>201805.72000000003</v>
      </c>
      <c r="Z56" s="507">
        <f t="shared" si="45"/>
        <v>-51805.72000000003</v>
      </c>
      <c r="AA56" s="497">
        <f>Z56/D56</f>
        <v>-0.34537146666666685</v>
      </c>
      <c r="AB56" s="563">
        <f t="shared" si="40"/>
        <v>-51805.72000000003</v>
      </c>
      <c r="AC56" s="497">
        <f>AB56/I56</f>
        <v>-0.34537146666666685</v>
      </c>
    </row>
    <row r="57" spans="1:29" ht="18" customHeight="1">
      <c r="A57" s="492" t="s">
        <v>1917</v>
      </c>
      <c r="B57" s="957" t="s">
        <v>2316</v>
      </c>
      <c r="C57" s="958"/>
      <c r="D57" s="514">
        <v>0</v>
      </c>
      <c r="E57" s="514"/>
      <c r="F57" s="514"/>
      <c r="G57" s="514"/>
      <c r="H57" s="518"/>
      <c r="I57" s="518">
        <f t="shared" si="41"/>
        <v>0</v>
      </c>
      <c r="J57" s="515">
        <v>1320</v>
      </c>
      <c r="K57" s="579"/>
      <c r="L57" s="515"/>
      <c r="M57" s="515">
        <v>0</v>
      </c>
      <c r="N57" s="562"/>
      <c r="O57" s="562"/>
      <c r="P57" s="562"/>
      <c r="Q57" s="562"/>
      <c r="R57" s="562"/>
      <c r="S57" s="562"/>
      <c r="T57" s="562"/>
      <c r="U57" s="562"/>
      <c r="V57" s="562"/>
      <c r="W57" s="512">
        <f t="shared" si="42"/>
        <v>0</v>
      </c>
      <c r="X57" s="495">
        <f t="shared" si="43"/>
        <v>0</v>
      </c>
      <c r="Y57" s="513">
        <f t="shared" si="44"/>
        <v>0</v>
      </c>
      <c r="Z57" s="507">
        <f t="shared" si="45"/>
        <v>0</v>
      </c>
      <c r="AA57" s="497">
        <v>0</v>
      </c>
      <c r="AB57" s="563">
        <f t="shared" si="40"/>
        <v>0</v>
      </c>
      <c r="AC57" s="497">
        <v>0</v>
      </c>
    </row>
    <row r="58" spans="1:29" ht="18" customHeight="1">
      <c r="A58" s="492" t="s">
        <v>177</v>
      </c>
      <c r="B58" s="957" t="s">
        <v>2317</v>
      </c>
      <c r="C58" s="958"/>
      <c r="D58" s="514">
        <v>0</v>
      </c>
      <c r="E58" s="514"/>
      <c r="F58" s="514"/>
      <c r="G58" s="514"/>
      <c r="H58" s="518"/>
      <c r="I58" s="518">
        <f t="shared" si="41"/>
        <v>0</v>
      </c>
      <c r="J58" s="515">
        <v>2000</v>
      </c>
      <c r="K58" s="579"/>
      <c r="L58" s="515"/>
      <c r="M58" s="515">
        <v>0</v>
      </c>
      <c r="N58" s="562"/>
      <c r="O58" s="562"/>
      <c r="P58" s="562"/>
      <c r="Q58" s="562"/>
      <c r="R58" s="562"/>
      <c r="S58" s="562"/>
      <c r="T58" s="562"/>
      <c r="U58" s="562"/>
      <c r="V58" s="562"/>
      <c r="W58" s="512">
        <f t="shared" si="42"/>
        <v>0</v>
      </c>
      <c r="X58" s="495">
        <f t="shared" si="43"/>
        <v>0</v>
      </c>
      <c r="Y58" s="513">
        <f t="shared" si="44"/>
        <v>0</v>
      </c>
      <c r="Z58" s="507">
        <f t="shared" si="45"/>
        <v>0</v>
      </c>
      <c r="AA58" s="497">
        <v>0</v>
      </c>
      <c r="AB58" s="563">
        <f t="shared" si="40"/>
        <v>0</v>
      </c>
      <c r="AC58" s="497">
        <v>0</v>
      </c>
    </row>
    <row r="59" spans="1:29" ht="18" customHeight="1">
      <c r="A59" s="492" t="s">
        <v>1918</v>
      </c>
      <c r="B59" s="957" t="s">
        <v>2318</v>
      </c>
      <c r="C59" s="958"/>
      <c r="D59" s="514">
        <v>0</v>
      </c>
      <c r="E59" s="514"/>
      <c r="F59" s="514"/>
      <c r="G59" s="514"/>
      <c r="H59" s="518"/>
      <c r="I59" s="518">
        <f t="shared" si="41"/>
        <v>0</v>
      </c>
      <c r="J59" s="515">
        <v>30000</v>
      </c>
      <c r="K59" s="579"/>
      <c r="L59" s="515"/>
      <c r="M59" s="515">
        <v>0</v>
      </c>
      <c r="N59" s="562"/>
      <c r="O59" s="562"/>
      <c r="P59" s="562"/>
      <c r="Q59" s="562"/>
      <c r="R59" s="562"/>
      <c r="S59" s="562"/>
      <c r="T59" s="562"/>
      <c r="U59" s="562"/>
      <c r="V59" s="562"/>
      <c r="W59" s="512">
        <f t="shared" si="42"/>
        <v>0</v>
      </c>
      <c r="X59" s="495">
        <f t="shared" si="43"/>
        <v>0</v>
      </c>
      <c r="Y59" s="513">
        <f t="shared" si="44"/>
        <v>0</v>
      </c>
      <c r="Z59" s="507">
        <f t="shared" si="45"/>
        <v>0</v>
      </c>
      <c r="AA59" s="497">
        <v>0</v>
      </c>
      <c r="AB59" s="563">
        <f t="shared" si="40"/>
        <v>0</v>
      </c>
      <c r="AC59" s="497">
        <v>0</v>
      </c>
    </row>
    <row r="60" spans="1:29" ht="18" customHeight="1">
      <c r="A60" s="492" t="s">
        <v>192</v>
      </c>
      <c r="B60" s="957" t="s">
        <v>2319</v>
      </c>
      <c r="C60" s="958"/>
      <c r="D60" s="514">
        <v>0</v>
      </c>
      <c r="E60" s="514"/>
      <c r="F60" s="514"/>
      <c r="G60" s="514"/>
      <c r="H60" s="518"/>
      <c r="I60" s="518">
        <f t="shared" si="41"/>
        <v>0</v>
      </c>
      <c r="J60" s="582">
        <v>1400</v>
      </c>
      <c r="K60" s="579"/>
      <c r="L60" s="583"/>
      <c r="M60" s="583">
        <v>1320</v>
      </c>
      <c r="N60" s="562"/>
      <c r="O60" s="562"/>
      <c r="P60" s="562"/>
      <c r="Q60" s="562"/>
      <c r="R60" s="562"/>
      <c r="S60" s="562"/>
      <c r="T60" s="562"/>
      <c r="U60" s="562"/>
      <c r="V60" s="562"/>
      <c r="W60" s="512">
        <f t="shared" si="42"/>
        <v>0</v>
      </c>
      <c r="X60" s="495">
        <f t="shared" si="43"/>
        <v>0</v>
      </c>
      <c r="Y60" s="513">
        <f t="shared" si="44"/>
        <v>1320</v>
      </c>
      <c r="Z60" s="507">
        <f t="shared" si="45"/>
        <v>-1320</v>
      </c>
      <c r="AA60" s="497">
        <v>0</v>
      </c>
      <c r="AB60" s="563">
        <f t="shared" si="40"/>
        <v>-1320</v>
      </c>
      <c r="AC60" s="497">
        <v>0</v>
      </c>
    </row>
    <row r="61" spans="1:29" ht="18" customHeight="1">
      <c r="A61" s="492" t="s">
        <v>195</v>
      </c>
      <c r="B61" s="957" t="s">
        <v>2318</v>
      </c>
      <c r="C61" s="958"/>
      <c r="D61" s="514">
        <v>0</v>
      </c>
      <c r="E61" s="514"/>
      <c r="F61" s="514"/>
      <c r="G61" s="514"/>
      <c r="H61" s="518"/>
      <c r="I61" s="518">
        <f t="shared" si="41"/>
        <v>0</v>
      </c>
      <c r="J61" s="582">
        <v>0</v>
      </c>
      <c r="K61" s="579"/>
      <c r="L61" s="583"/>
      <c r="M61" s="583">
        <v>0</v>
      </c>
      <c r="N61" s="562"/>
      <c r="O61" s="562"/>
      <c r="P61" s="562"/>
      <c r="Q61" s="562"/>
      <c r="R61" s="562"/>
      <c r="S61" s="562"/>
      <c r="T61" s="562"/>
      <c r="U61" s="562"/>
      <c r="V61" s="562"/>
      <c r="W61" s="512">
        <f t="shared" si="42"/>
        <v>0</v>
      </c>
      <c r="X61" s="495">
        <f t="shared" si="43"/>
        <v>0</v>
      </c>
      <c r="Y61" s="513">
        <f t="shared" si="44"/>
        <v>0</v>
      </c>
      <c r="Z61" s="507">
        <f t="shared" si="45"/>
        <v>0</v>
      </c>
      <c r="AA61" s="497">
        <v>0</v>
      </c>
      <c r="AB61" s="563">
        <f t="shared" si="40"/>
        <v>0</v>
      </c>
      <c r="AC61" s="497">
        <v>0</v>
      </c>
    </row>
    <row r="62" spans="1:29" ht="18" customHeight="1">
      <c r="A62" s="492" t="s">
        <v>1919</v>
      </c>
      <c r="B62" s="957" t="s">
        <v>2320</v>
      </c>
      <c r="C62" s="958"/>
      <c r="D62" s="516">
        <v>0</v>
      </c>
      <c r="E62" s="516"/>
      <c r="F62" s="516"/>
      <c r="G62" s="516"/>
      <c r="H62" s="773"/>
      <c r="I62" s="518">
        <f t="shared" si="41"/>
        <v>0</v>
      </c>
      <c r="J62" s="584">
        <v>0</v>
      </c>
      <c r="K62" s="579"/>
      <c r="L62" s="585"/>
      <c r="M62" s="585">
        <v>0</v>
      </c>
      <c r="N62" s="562"/>
      <c r="O62" s="562"/>
      <c r="P62" s="562"/>
      <c r="Q62" s="562"/>
      <c r="R62" s="562"/>
      <c r="S62" s="562"/>
      <c r="T62" s="562"/>
      <c r="U62" s="562"/>
      <c r="V62" s="562"/>
      <c r="W62" s="512">
        <f t="shared" si="42"/>
        <v>0</v>
      </c>
      <c r="X62" s="495">
        <f t="shared" si="43"/>
        <v>0</v>
      </c>
      <c r="Y62" s="513">
        <f t="shared" si="44"/>
        <v>0</v>
      </c>
      <c r="Z62" s="507">
        <f t="shared" si="45"/>
        <v>0</v>
      </c>
      <c r="AA62" s="497">
        <v>0</v>
      </c>
      <c r="AB62" s="563">
        <f t="shared" si="40"/>
        <v>0</v>
      </c>
      <c r="AC62" s="497">
        <v>0</v>
      </c>
    </row>
    <row r="63" spans="1:29" ht="18" customHeight="1">
      <c r="A63" s="509"/>
      <c r="B63" s="961" t="s">
        <v>2322</v>
      </c>
      <c r="C63" s="962"/>
      <c r="D63" s="488">
        <f>SUM(D64)</f>
        <v>210496</v>
      </c>
      <c r="E63" s="488"/>
      <c r="F63" s="488"/>
      <c r="G63" s="488"/>
      <c r="H63" s="488"/>
      <c r="I63" s="488">
        <f>SUM(D63:H63)</f>
        <v>210496</v>
      </c>
      <c r="J63" s="488">
        <f>SUM(E63:I63)</f>
        <v>210496</v>
      </c>
      <c r="K63" s="577"/>
      <c r="L63" s="488">
        <f>SUM(L64)</f>
        <v>210495.5</v>
      </c>
      <c r="M63" s="488"/>
      <c r="N63" s="498">
        <f>SUM(N64)</f>
        <v>0</v>
      </c>
      <c r="O63" s="498">
        <f>SUM(O64)</f>
        <v>0</v>
      </c>
      <c r="P63" s="498">
        <v>0</v>
      </c>
      <c r="Q63" s="498">
        <v>0</v>
      </c>
      <c r="R63" s="498">
        <f>SUM(R64)</f>
        <v>0</v>
      </c>
      <c r="S63" s="498">
        <v>0</v>
      </c>
      <c r="T63" s="498">
        <v>0</v>
      </c>
      <c r="U63" s="498">
        <v>0</v>
      </c>
      <c r="V63" s="498">
        <v>0</v>
      </c>
      <c r="W63" s="498">
        <f>W64</f>
        <v>0</v>
      </c>
      <c r="X63" s="499">
        <f>SUM(X64)</f>
        <v>0</v>
      </c>
      <c r="Y63" s="520">
        <f>SUM(L63:N63)</f>
        <v>210495.5</v>
      </c>
      <c r="Z63" s="586">
        <f>SUM(Z64)</f>
        <v>0.5</v>
      </c>
      <c r="AA63" s="510">
        <f>Z63/D63</f>
        <v>2.3753420492550928E-6</v>
      </c>
      <c r="AB63" s="586">
        <f>SUM(AB64)</f>
        <v>0.5</v>
      </c>
      <c r="AC63" s="510"/>
    </row>
    <row r="64" spans="1:29" ht="18" customHeight="1">
      <c r="A64" s="521" t="s">
        <v>2323</v>
      </c>
      <c r="B64" s="956" t="s">
        <v>229</v>
      </c>
      <c r="C64" s="956"/>
      <c r="D64" s="522">
        <v>210496</v>
      </c>
      <c r="E64" s="523"/>
      <c r="F64" s="523"/>
      <c r="G64" s="523"/>
      <c r="H64" s="523"/>
      <c r="I64" s="523">
        <f>SUM(D64:G64)</f>
        <v>210496</v>
      </c>
      <c r="J64" s="587"/>
      <c r="K64" s="579"/>
      <c r="L64" s="560">
        <v>210495.5</v>
      </c>
      <c r="M64" s="560"/>
      <c r="N64" s="562"/>
      <c r="O64" s="562"/>
      <c r="P64" s="562"/>
      <c r="Q64" s="562"/>
      <c r="R64" s="562"/>
      <c r="S64" s="562"/>
      <c r="T64" s="562"/>
      <c r="U64" s="562"/>
      <c r="V64" s="562"/>
      <c r="W64" s="507">
        <f>SUM(N64)</f>
        <v>0</v>
      </c>
      <c r="X64" s="495">
        <f>K64-N64</f>
        <v>0</v>
      </c>
      <c r="Y64" s="513">
        <f>SUM(L64:V64)</f>
        <v>210495.5</v>
      </c>
      <c r="Z64" s="507">
        <f>D64-Y64</f>
        <v>0.5</v>
      </c>
      <c r="AA64" s="524">
        <f>Z64/D64</f>
        <v>2.3753420492550928E-6</v>
      </c>
      <c r="AB64" s="507">
        <f>I64-Y64</f>
        <v>0.5</v>
      </c>
      <c r="AC64" s="497">
        <f>AB64/I64</f>
        <v>2.3753420492550928E-6</v>
      </c>
    </row>
    <row r="65" spans="1:29" ht="18" customHeight="1">
      <c r="A65" s="509"/>
      <c r="B65" s="961" t="s">
        <v>235</v>
      </c>
      <c r="C65" s="962"/>
      <c r="D65" s="488">
        <f>D66+D67</f>
        <v>71300</v>
      </c>
      <c r="E65" s="488">
        <v>3136.76</v>
      </c>
      <c r="F65" s="488"/>
      <c r="G65" s="488"/>
      <c r="H65" s="488"/>
      <c r="I65" s="488">
        <f>SUM(D65:H65)</f>
        <v>74436.759999999995</v>
      </c>
      <c r="J65" s="489">
        <v>0</v>
      </c>
      <c r="K65" s="577"/>
      <c r="L65" s="489"/>
      <c r="M65" s="489">
        <v>0</v>
      </c>
      <c r="N65" s="498"/>
      <c r="O65" s="498"/>
      <c r="P65" s="498"/>
      <c r="Q65" s="498"/>
      <c r="R65" s="498"/>
      <c r="S65" s="498"/>
      <c r="T65" s="498"/>
      <c r="U65" s="498"/>
      <c r="V65" s="498"/>
      <c r="W65" s="498">
        <f>SUM(W66:W67)</f>
        <v>0</v>
      </c>
      <c r="X65" s="499">
        <f>SUM(X66:X67)</f>
        <v>0</v>
      </c>
      <c r="Y65" s="557">
        <v>0</v>
      </c>
      <c r="Z65" s="557">
        <f>SUM(Z66:Z67)</f>
        <v>71300</v>
      </c>
      <c r="AA65" s="510">
        <f>Z65/D65</f>
        <v>1</v>
      </c>
      <c r="AB65" s="557">
        <f>AB66+AB67</f>
        <v>74436.77</v>
      </c>
      <c r="AC65" s="510"/>
    </row>
    <row r="66" spans="1:29" ht="18" customHeight="1">
      <c r="A66" s="525" t="s">
        <v>2324</v>
      </c>
      <c r="B66" s="956" t="s">
        <v>229</v>
      </c>
      <c r="C66" s="956"/>
      <c r="D66" s="518">
        <v>64300</v>
      </c>
      <c r="E66" s="526"/>
      <c r="F66" s="526"/>
      <c r="G66" s="526"/>
      <c r="H66" s="526"/>
      <c r="I66" s="526">
        <f>SUM(D66:G66)</f>
        <v>64300</v>
      </c>
      <c r="J66" s="526">
        <f>SUM(E66:I66)</f>
        <v>64300</v>
      </c>
      <c r="K66" s="579"/>
      <c r="L66" s="560"/>
      <c r="M66" s="560">
        <v>0</v>
      </c>
      <c r="N66" s="562"/>
      <c r="O66" s="562"/>
      <c r="P66" s="562"/>
      <c r="Q66" s="562"/>
      <c r="R66" s="562"/>
      <c r="S66" s="562"/>
      <c r="T66" s="562"/>
      <c r="U66" s="562"/>
      <c r="V66" s="562"/>
      <c r="W66" s="507">
        <f>SUM(N66)</f>
        <v>0</v>
      </c>
      <c r="X66" s="495">
        <v>0</v>
      </c>
      <c r="Y66" s="507">
        <f>W66</f>
        <v>0</v>
      </c>
      <c r="Z66" s="507">
        <f>D66-Y66</f>
        <v>64300</v>
      </c>
      <c r="AA66" s="524">
        <f>Z66/D66</f>
        <v>1</v>
      </c>
      <c r="AB66" s="507">
        <f>I66-Y66</f>
        <v>64300</v>
      </c>
      <c r="AC66" s="497">
        <f>AB66/I66</f>
        <v>1</v>
      </c>
    </row>
    <row r="67" spans="1:29" ht="18" customHeight="1" thickBot="1">
      <c r="A67" s="527" t="s">
        <v>2325</v>
      </c>
      <c r="B67" s="956" t="s">
        <v>230</v>
      </c>
      <c r="C67" s="956"/>
      <c r="D67" s="516">
        <v>7000</v>
      </c>
      <c r="E67" s="528">
        <v>3136.77</v>
      </c>
      <c r="F67" s="528"/>
      <c r="G67" s="528"/>
      <c r="H67" s="774"/>
      <c r="I67" s="526">
        <f>SUM(D67:G67)</f>
        <v>10136.77</v>
      </c>
      <c r="J67" s="526">
        <f>SUM(E67:I67)</f>
        <v>13273.54</v>
      </c>
      <c r="K67" s="579"/>
      <c r="L67" s="560"/>
      <c r="M67" s="560">
        <v>0</v>
      </c>
      <c r="N67" s="562"/>
      <c r="O67" s="562"/>
      <c r="P67" s="562"/>
      <c r="Q67" s="562"/>
      <c r="R67" s="562"/>
      <c r="S67" s="562"/>
      <c r="T67" s="562"/>
      <c r="U67" s="562"/>
      <c r="V67" s="562"/>
      <c r="W67" s="507">
        <f>SUM(N67)</f>
        <v>0</v>
      </c>
      <c r="X67" s="495">
        <v>0</v>
      </c>
      <c r="Y67" s="507">
        <f>W67</f>
        <v>0</v>
      </c>
      <c r="Z67" s="507">
        <f>D67-Y67</f>
        <v>7000</v>
      </c>
      <c r="AA67" s="524">
        <f>Z67/D67</f>
        <v>1</v>
      </c>
      <c r="AB67" s="507">
        <f>I67-Y67</f>
        <v>10136.77</v>
      </c>
      <c r="AC67" s="497">
        <f>AB67/I67</f>
        <v>1</v>
      </c>
    </row>
    <row r="68" spans="1:29" ht="48" customHeight="1">
      <c r="A68" s="955" t="s">
        <v>40</v>
      </c>
      <c r="B68" s="955"/>
      <c r="C68" s="955"/>
      <c r="D68" s="689">
        <f t="shared" ref="D68:I68" si="46">SUM(D65+D63+D53+D43+D39+D28+D16)</f>
        <v>15583237.940000001</v>
      </c>
      <c r="E68" s="689">
        <f t="shared" si="46"/>
        <v>651380.97</v>
      </c>
      <c r="F68" s="689">
        <f t="shared" si="46"/>
        <v>458476.78</v>
      </c>
      <c r="G68" s="689">
        <f t="shared" si="46"/>
        <v>1627770.8499999999</v>
      </c>
      <c r="H68" s="689">
        <f t="shared" si="46"/>
        <v>3595132.92</v>
      </c>
      <c r="I68" s="690">
        <f t="shared" si="46"/>
        <v>21915999.460000001</v>
      </c>
      <c r="J68" s="691">
        <f>SUM(J16+J28+J39+J43+J53+J63+J65)</f>
        <v>11757029</v>
      </c>
      <c r="K68" s="689">
        <f>K16+K28+K39+K43+K53+K63+K65</f>
        <v>7214344</v>
      </c>
      <c r="L68" s="691">
        <f>SUM(L16+L28+L39+L43+L53+L63+L65)</f>
        <v>210495.5</v>
      </c>
      <c r="M68" s="691">
        <f>SUM(M16+M28+M39+M43+M53+M63+M65)</f>
        <v>9896026.3559341989</v>
      </c>
      <c r="N68" s="692">
        <f t="shared" ref="N68:P68" si="47">N16+N28+N39+N43+N53+N63+N65</f>
        <v>18010.96</v>
      </c>
      <c r="O68" s="692">
        <f t="shared" si="47"/>
        <v>687360.85000299988</v>
      </c>
      <c r="P68" s="692">
        <f t="shared" si="47"/>
        <v>578180.06825999997</v>
      </c>
      <c r="Q68" s="692">
        <f>Q16+Q28+Q39+Q43+Q53+Q63+Q65</f>
        <v>520028.20000000007</v>
      </c>
      <c r="R68" s="692">
        <f>R16+R28+R39+R43+R53+R63+R65</f>
        <v>725609.10004599998</v>
      </c>
      <c r="S68" s="692">
        <v>356630.95000000007</v>
      </c>
      <c r="T68" s="692">
        <f>T16+T28+T39+T43+T53+T63+T65</f>
        <v>579877.65789400006</v>
      </c>
      <c r="U68" s="692">
        <f>U16+U28+U39+U43+U53+U63+U65</f>
        <v>556252.74</v>
      </c>
      <c r="V68" s="693">
        <f>V16+V28+V39+V43+V53+V63+V65</f>
        <v>589754.82001499995</v>
      </c>
      <c r="W68" s="693">
        <f>W16+W28+W39+W43+W53+W63+W65</f>
        <v>4611705.3462179992</v>
      </c>
      <c r="X68" s="693">
        <f>X16+X28+X39+X43+X53+X63+X65</f>
        <v>2602638.6537819998</v>
      </c>
      <c r="Y68" s="694">
        <f>Y16+Y28+Y39+Y43+Y53+Y63+Y65+0.01</f>
        <v>14718227.212152204</v>
      </c>
      <c r="Z68" s="694">
        <f>SUM(Z16+Z28+Z39+Z43+Z53+Z63+Z65)</f>
        <v>865010.73784779897</v>
      </c>
      <c r="AA68" s="695">
        <f>+Z68/D68</f>
        <v>5.5509050248628809E-2</v>
      </c>
      <c r="AB68" s="694">
        <f>SUM(AB16+AB28+AB39+AB43+AB53+AB63+AB65)-0.02</f>
        <v>7197772.2478477964</v>
      </c>
      <c r="AC68" s="695">
        <f>AB68/I68</f>
        <v>0.32842546200025302</v>
      </c>
    </row>
    <row r="69" spans="1:29" ht="19.5" customHeight="1">
      <c r="A69" s="529"/>
      <c r="B69" s="529"/>
      <c r="C69" s="588"/>
      <c r="D69" s="588"/>
      <c r="E69" s="588"/>
      <c r="F69" s="588"/>
      <c r="G69" s="588"/>
      <c r="H69" s="588"/>
      <c r="I69" s="588"/>
      <c r="J69" s="530"/>
      <c r="K69" s="530"/>
      <c r="L69" s="530"/>
      <c r="M69" s="530"/>
      <c r="N69" s="531">
        <f>N68/K68</f>
        <v>2.4965485427365258E-3</v>
      </c>
      <c r="O69" s="531">
        <f>O68/K68</f>
        <v>9.5276971822108827E-2</v>
      </c>
      <c r="P69" s="531">
        <f>P68/K68</f>
        <v>8.0143124345054786E-2</v>
      </c>
      <c r="Q69" s="531">
        <f>Q68/K68</f>
        <v>7.20825344618998E-2</v>
      </c>
      <c r="R69" s="531">
        <f>R68/K68</f>
        <v>0.10057866661833702</v>
      </c>
      <c r="S69" s="531">
        <f>S68/K68</f>
        <v>4.9433593685025284E-2</v>
      </c>
      <c r="T69" s="531">
        <f>T68/K68</f>
        <v>8.037843189817398E-2</v>
      </c>
      <c r="U69" s="531">
        <f>U68/K68</f>
        <v>7.7103717261056581E-2</v>
      </c>
      <c r="V69" s="531">
        <f>V68/K68</f>
        <v>8.1747532418054908E-2</v>
      </c>
      <c r="W69" s="531">
        <f>+W68/K68</f>
        <v>0.63924112105244768</v>
      </c>
      <c r="X69" s="531">
        <f>+X68/K68</f>
        <v>0.36075887894755226</v>
      </c>
      <c r="Y69" s="532">
        <f>+Y68/I68</f>
        <v>0.67157453799974687</v>
      </c>
      <c r="Z69" s="532">
        <f>+Z68/D68</f>
        <v>5.5509050248628809E-2</v>
      </c>
      <c r="AA69" s="532">
        <f>+AA68/K68</f>
        <v>7.6942616333001043E-9</v>
      </c>
      <c r="AB69" s="532">
        <f>+AB68/I68</f>
        <v>0.32842546200025302</v>
      </c>
      <c r="AC69" s="532"/>
    </row>
    <row r="70" spans="1:29" ht="17.399999999999999">
      <c r="A70" s="529"/>
      <c r="B70" s="529"/>
      <c r="C70" s="588"/>
      <c r="D70" s="588"/>
      <c r="E70" s="588"/>
      <c r="F70" s="588"/>
      <c r="G70" s="588"/>
      <c r="H70" s="588"/>
      <c r="I70" s="588"/>
      <c r="J70" s="533"/>
      <c r="K70" s="533"/>
      <c r="L70" s="533"/>
      <c r="M70" s="533"/>
      <c r="N70" s="534"/>
      <c r="O70" s="534"/>
      <c r="P70" s="534"/>
      <c r="Q70" s="534"/>
      <c r="R70" s="534"/>
      <c r="S70" s="534"/>
      <c r="T70" s="534"/>
      <c r="U70" s="534"/>
      <c r="V70" s="534"/>
      <c r="W70" s="534"/>
      <c r="X70" s="534"/>
      <c r="Y70" s="534"/>
      <c r="Z70" s="589"/>
      <c r="AA70" s="590"/>
      <c r="AB70" s="476"/>
      <c r="AC70" s="476"/>
    </row>
    <row r="71" spans="1:29" ht="17.399999999999999">
      <c r="A71" s="972" t="s">
        <v>4254</v>
      </c>
      <c r="B71" s="972"/>
      <c r="C71" s="972"/>
      <c r="D71" s="972"/>
      <c r="E71" s="972"/>
      <c r="F71" s="972"/>
      <c r="G71" s="476"/>
      <c r="H71" s="476"/>
      <c r="I71" s="479"/>
      <c r="J71" s="772"/>
      <c r="K71" s="653"/>
      <c r="L71" s="653"/>
      <c r="M71" s="653"/>
      <c r="N71" s="476"/>
      <c r="O71" s="476"/>
      <c r="P71" s="476"/>
      <c r="Q71" s="476"/>
      <c r="R71" s="476"/>
      <c r="S71" s="476"/>
      <c r="T71" s="476"/>
      <c r="U71" s="476"/>
      <c r="V71" s="476"/>
      <c r="W71" s="476"/>
      <c r="X71" s="476"/>
      <c r="Y71" s="476"/>
      <c r="Z71" s="631"/>
      <c r="AA71" s="654"/>
      <c r="AB71" s="476"/>
      <c r="AC71" s="476"/>
    </row>
    <row r="72" spans="1:29" ht="17.399999999999999">
      <c r="A72" s="973"/>
      <c r="B72" s="973"/>
      <c r="C72" s="973"/>
      <c r="D72" s="973"/>
      <c r="E72" s="973"/>
      <c r="F72" s="973"/>
      <c r="G72" s="476"/>
      <c r="H72" s="476"/>
      <c r="I72" s="476"/>
      <c r="J72" s="653"/>
      <c r="K72" s="653"/>
      <c r="L72" s="653"/>
      <c r="M72" s="653"/>
      <c r="N72" s="476"/>
      <c r="O72" s="476"/>
      <c r="P72" s="476"/>
      <c r="Q72" s="476"/>
      <c r="R72" s="476"/>
      <c r="S72" s="476"/>
      <c r="T72" s="476"/>
      <c r="U72" s="476"/>
      <c r="V72" s="476"/>
      <c r="W72" s="631"/>
      <c r="X72" s="479"/>
      <c r="Y72" s="476"/>
      <c r="Z72" s="631"/>
      <c r="AA72" s="479"/>
      <c r="AB72" s="476"/>
      <c r="AC72" s="476"/>
    </row>
    <row r="73" spans="1:29" ht="25.5" customHeight="1">
      <c r="A73" s="969" t="s">
        <v>3734</v>
      </c>
      <c r="B73" s="970"/>
      <c r="C73" s="970"/>
      <c r="D73" s="970"/>
      <c r="E73" s="970"/>
      <c r="F73" s="971"/>
      <c r="G73" s="476"/>
      <c r="H73" s="476"/>
      <c r="I73" s="592"/>
      <c r="J73" s="653"/>
      <c r="K73" s="653"/>
      <c r="L73" s="653"/>
      <c r="M73" s="653"/>
      <c r="N73" s="479"/>
      <c r="O73" s="479"/>
      <c r="P73" s="479"/>
      <c r="Q73" s="479"/>
      <c r="R73" s="479"/>
      <c r="S73" s="479"/>
      <c r="T73" s="479"/>
      <c r="U73" s="479"/>
      <c r="V73" s="479"/>
      <c r="W73" s="476"/>
      <c r="X73" s="479"/>
      <c r="Y73" s="631"/>
      <c r="Z73" s="700"/>
      <c r="AA73" s="700"/>
      <c r="AB73" s="593"/>
      <c r="AC73" s="476"/>
    </row>
    <row r="74" spans="1:29" ht="17.399999999999999">
      <c r="A74" s="951" t="s">
        <v>236</v>
      </c>
      <c r="B74" s="951"/>
      <c r="C74" s="951"/>
      <c r="D74" s="535" t="s">
        <v>237</v>
      </c>
      <c r="E74" s="535" t="s">
        <v>2326</v>
      </c>
      <c r="F74" s="536" t="s">
        <v>225</v>
      </c>
      <c r="G74" s="476"/>
      <c r="H74" s="476"/>
      <c r="I74" s="476"/>
      <c r="J74" s="653"/>
      <c r="K74" s="653"/>
      <c r="L74" s="653"/>
      <c r="M74" s="653"/>
      <c r="N74" s="476"/>
      <c r="O74" s="476"/>
      <c r="P74" s="476"/>
      <c r="Q74" s="476"/>
      <c r="R74" s="476"/>
      <c r="S74" s="476"/>
      <c r="T74" s="476"/>
      <c r="U74" s="476"/>
      <c r="V74" s="476"/>
      <c r="W74" s="476"/>
      <c r="X74" s="476"/>
      <c r="Y74" s="479"/>
      <c r="Z74" s="476"/>
      <c r="AA74" s="476"/>
      <c r="AB74" s="476"/>
      <c r="AC74" s="476"/>
    </row>
    <row r="75" spans="1:29" ht="21">
      <c r="A75" s="952" t="s">
        <v>3735</v>
      </c>
      <c r="B75" s="952"/>
      <c r="C75" s="952"/>
      <c r="D75" s="537">
        <f>K68</f>
        <v>7214344</v>
      </c>
      <c r="E75" s="538"/>
      <c r="F75" s="539">
        <v>1</v>
      </c>
      <c r="G75" s="476"/>
      <c r="H75" s="476"/>
      <c r="I75" s="594"/>
      <c r="J75" s="653"/>
      <c r="K75" s="653"/>
      <c r="L75" s="747"/>
      <c r="M75" s="746"/>
      <c r="N75" s="476"/>
      <c r="O75" s="476"/>
      <c r="P75" s="476"/>
      <c r="Q75" s="476"/>
      <c r="R75" s="476"/>
      <c r="S75" s="476"/>
      <c r="T75" s="476"/>
      <c r="U75" s="476"/>
      <c r="V75" s="476"/>
      <c r="W75" s="476"/>
      <c r="X75" s="476"/>
      <c r="Y75" s="476"/>
      <c r="Z75" s="476"/>
      <c r="AA75" s="476"/>
      <c r="AB75" s="654"/>
      <c r="AC75" s="476"/>
    </row>
    <row r="76" spans="1:29" ht="42.75" customHeight="1">
      <c r="A76" s="952" t="s">
        <v>3736</v>
      </c>
      <c r="B76" s="952"/>
      <c r="C76" s="952"/>
      <c r="D76" s="540"/>
      <c r="E76" s="602">
        <f>W68</f>
        <v>4611705.3462179992</v>
      </c>
      <c r="F76" s="541">
        <f>E76/D75</f>
        <v>0.63924112105244768</v>
      </c>
      <c r="G76" s="476"/>
      <c r="H76" s="476"/>
      <c r="I76" s="772"/>
      <c r="J76" s="949"/>
      <c r="K76" s="950"/>
      <c r="L76" s="950"/>
      <c r="M76" s="950"/>
      <c r="N76" s="950"/>
      <c r="O76" s="950"/>
      <c r="P76" s="950"/>
      <c r="Q76" s="950"/>
      <c r="R76" s="950"/>
      <c r="S76" s="950"/>
      <c r="T76" s="950"/>
      <c r="U76" s="950"/>
      <c r="V76" s="950"/>
      <c r="W76" s="950"/>
      <c r="X76" s="950"/>
      <c r="Y76" s="950"/>
      <c r="Z76" s="631"/>
      <c r="AA76" s="655"/>
      <c r="AB76" s="655"/>
      <c r="AC76" s="476"/>
    </row>
    <row r="77" spans="1:29" ht="39" customHeight="1">
      <c r="A77" s="953" t="s">
        <v>238</v>
      </c>
      <c r="B77" s="953"/>
      <c r="C77" s="953"/>
      <c r="D77" s="542"/>
      <c r="E77" s="603">
        <f>D75-E76</f>
        <v>2602638.6537820008</v>
      </c>
      <c r="F77" s="543">
        <f>F75-F76</f>
        <v>0.36075887894755232</v>
      </c>
      <c r="G77" s="476"/>
      <c r="H77" s="476"/>
      <c r="I77" s="479"/>
      <c r="J77" s="950"/>
      <c r="K77" s="950"/>
      <c r="L77" s="950"/>
      <c r="M77" s="950"/>
      <c r="N77" s="950"/>
      <c r="O77" s="950"/>
      <c r="P77" s="950"/>
      <c r="Q77" s="950"/>
      <c r="R77" s="950"/>
      <c r="S77" s="950"/>
      <c r="T77" s="950"/>
      <c r="U77" s="950"/>
      <c r="V77" s="950"/>
      <c r="W77" s="950"/>
      <c r="X77" s="950"/>
      <c r="Y77" s="950"/>
      <c r="Z77" s="592"/>
      <c r="AA77" s="479"/>
      <c r="AB77" s="479"/>
      <c r="AC77" s="476"/>
    </row>
    <row r="78" spans="1:29" ht="17.399999999999999">
      <c r="A78" s="974"/>
      <c r="B78" s="974"/>
      <c r="C78" s="974"/>
      <c r="D78" s="974"/>
      <c r="E78" s="974"/>
      <c r="F78" s="974"/>
      <c r="G78" s="974"/>
      <c r="H78" s="476"/>
      <c r="I78" s="476"/>
      <c r="J78" s="653"/>
      <c r="K78" s="653"/>
      <c r="L78" s="653"/>
      <c r="M78" s="653"/>
      <c r="N78" s="476"/>
      <c r="O78" s="476"/>
      <c r="P78" s="476"/>
      <c r="Q78" s="476"/>
      <c r="R78" s="476"/>
      <c r="S78" s="476"/>
      <c r="T78" s="476"/>
      <c r="U78" s="476"/>
      <c r="V78" s="476"/>
      <c r="W78" s="476"/>
      <c r="X78" s="476"/>
      <c r="Y78" s="631"/>
      <c r="Z78" s="479"/>
      <c r="AA78" s="476"/>
      <c r="AB78" s="476"/>
      <c r="AC78" s="476"/>
    </row>
    <row r="79" spans="1:29" ht="33.75" customHeight="1">
      <c r="A79" s="974"/>
      <c r="B79" s="974"/>
      <c r="C79" s="974"/>
      <c r="D79" s="974"/>
      <c r="E79" s="974"/>
      <c r="F79" s="974"/>
      <c r="G79" s="974"/>
      <c r="H79" s="476"/>
      <c r="I79" s="476"/>
      <c r="J79" s="546">
        <f>SUM(J74:J75)</f>
        <v>0</v>
      </c>
      <c r="K79" s="546"/>
      <c r="L79" s="546"/>
      <c r="M79" s="546"/>
      <c r="N79" s="476"/>
      <c r="O79" s="476"/>
      <c r="P79" s="476"/>
      <c r="Q79" s="476"/>
      <c r="R79" s="476"/>
      <c r="S79" s="476"/>
      <c r="T79" s="476"/>
      <c r="U79" s="476"/>
      <c r="V79" s="476"/>
      <c r="W79" s="476"/>
      <c r="X79" s="476"/>
      <c r="Y79" s="476"/>
      <c r="Z79" s="476"/>
      <c r="AA79" s="476"/>
      <c r="AB79" s="476"/>
      <c r="AC79" s="476"/>
    </row>
    <row r="80" spans="1:29" ht="36.75" customHeight="1">
      <c r="A80" s="965" t="s">
        <v>3876</v>
      </c>
      <c r="B80" s="966"/>
      <c r="C80" s="966"/>
      <c r="D80" s="966"/>
      <c r="E80" s="966"/>
      <c r="F80" s="967"/>
      <c r="G80" s="476"/>
      <c r="H80" s="476"/>
      <c r="I80" s="479"/>
      <c r="J80" s="595"/>
      <c r="K80" s="546"/>
      <c r="L80" s="546"/>
      <c r="M80" s="546"/>
      <c r="N80" s="476"/>
      <c r="O80" s="476"/>
      <c r="P80" s="476"/>
      <c r="Q80" s="476"/>
      <c r="R80" s="476"/>
      <c r="S80" s="476"/>
      <c r="T80" s="476"/>
      <c r="U80" s="476"/>
      <c r="V80" s="476"/>
      <c r="W80" s="476"/>
      <c r="X80" s="476"/>
      <c r="Y80" s="476"/>
      <c r="Z80" s="476"/>
      <c r="AA80" s="476"/>
      <c r="AB80" s="476"/>
      <c r="AC80" s="476"/>
    </row>
    <row r="81" spans="1:29" ht="17.399999999999999">
      <c r="A81" s="951" t="s">
        <v>236</v>
      </c>
      <c r="B81" s="951"/>
      <c r="C81" s="951"/>
      <c r="D81" s="535" t="s">
        <v>237</v>
      </c>
      <c r="E81" s="535"/>
      <c r="F81" s="535"/>
      <c r="G81" s="476"/>
      <c r="H81" s="476"/>
      <c r="I81" s="596"/>
      <c r="J81" s="546"/>
      <c r="K81" s="546"/>
      <c r="L81" s="546"/>
      <c r="M81" s="546"/>
      <c r="N81" s="476"/>
      <c r="O81" s="476"/>
      <c r="P81" s="476"/>
      <c r="Q81" s="476"/>
      <c r="R81" s="476"/>
      <c r="S81" s="476"/>
      <c r="T81" s="476"/>
      <c r="U81" s="476"/>
      <c r="V81" s="476"/>
      <c r="W81" s="476"/>
      <c r="X81" s="476"/>
      <c r="Y81" s="476"/>
      <c r="Z81" s="476"/>
      <c r="AA81" s="476"/>
      <c r="AB81" s="476"/>
      <c r="AC81" s="476"/>
    </row>
    <row r="82" spans="1:29" ht="45" customHeight="1">
      <c r="A82" s="968" t="s">
        <v>3556</v>
      </c>
      <c r="B82" s="952"/>
      <c r="C82" s="952"/>
      <c r="D82" s="544">
        <f>I68</f>
        <v>21915999.460000001</v>
      </c>
      <c r="E82" s="537"/>
      <c r="F82" s="545">
        <v>1</v>
      </c>
      <c r="G82" s="476"/>
      <c r="H82" s="476"/>
      <c r="I82" s="476"/>
      <c r="J82" s="546"/>
      <c r="K82" s="546"/>
      <c r="L82" s="546"/>
      <c r="M82" s="546"/>
      <c r="N82" s="476"/>
      <c r="O82" s="476"/>
      <c r="P82" s="476"/>
      <c r="Q82" s="476"/>
      <c r="R82" s="476"/>
      <c r="S82" s="476"/>
      <c r="T82" s="476"/>
      <c r="U82" s="476"/>
      <c r="V82" s="476"/>
      <c r="W82" s="476"/>
      <c r="X82" s="476"/>
      <c r="Y82" s="476"/>
      <c r="Z82" s="476"/>
      <c r="AA82" s="476"/>
      <c r="AB82" s="476"/>
      <c r="AC82" s="476"/>
    </row>
    <row r="83" spans="1:29" ht="31.5" customHeight="1">
      <c r="A83" s="963" t="s">
        <v>3555</v>
      </c>
      <c r="B83" s="964"/>
      <c r="C83" s="964"/>
      <c r="D83" s="540"/>
      <c r="E83" s="604">
        <f>Y68</f>
        <v>14718227.212152204</v>
      </c>
      <c r="F83" s="541">
        <f>E83/D82</f>
        <v>0.67157453799974687</v>
      </c>
      <c r="G83" s="476"/>
      <c r="H83" s="476"/>
      <c r="I83" s="591"/>
      <c r="J83" s="546"/>
      <c r="K83" s="546"/>
      <c r="L83" s="546"/>
      <c r="M83" s="546"/>
      <c r="N83" s="476"/>
      <c r="O83" s="476"/>
      <c r="P83" s="476"/>
      <c r="Q83" s="476"/>
      <c r="R83" s="476"/>
      <c r="S83" s="476"/>
      <c r="T83" s="476"/>
      <c r="U83" s="476"/>
      <c r="V83" s="476"/>
      <c r="W83" s="476"/>
      <c r="X83" s="476"/>
      <c r="Y83" s="476"/>
      <c r="Z83" s="476"/>
      <c r="AA83" s="476"/>
      <c r="AB83" s="476"/>
      <c r="AC83" s="476"/>
    </row>
    <row r="84" spans="1:29" ht="38.25" customHeight="1">
      <c r="A84" s="953" t="s">
        <v>238</v>
      </c>
      <c r="B84" s="953"/>
      <c r="C84" s="953"/>
      <c r="D84" s="542"/>
      <c r="E84" s="603">
        <f>D82-E83</f>
        <v>7197772.2478477973</v>
      </c>
      <c r="F84" s="543">
        <f>F82-F83</f>
        <v>0.32842546200025313</v>
      </c>
      <c r="G84" s="476"/>
      <c r="H84" s="476"/>
      <c r="I84" s="591"/>
      <c r="J84" s="546"/>
      <c r="K84" s="546"/>
      <c r="L84" s="546"/>
      <c r="M84" s="546"/>
      <c r="N84" s="476"/>
      <c r="O84" s="591"/>
      <c r="P84" s="476"/>
      <c r="Q84" s="476"/>
      <c r="R84" s="476"/>
      <c r="S84" s="476"/>
      <c r="T84" s="476"/>
      <c r="U84" s="476"/>
      <c r="V84" s="476"/>
      <c r="W84" s="476"/>
      <c r="X84" s="476"/>
      <c r="Y84" s="476"/>
      <c r="Z84" s="476"/>
      <c r="AA84" s="476"/>
      <c r="AB84" s="476"/>
      <c r="AC84" s="476"/>
    </row>
    <row r="85" spans="1:29" ht="17.399999999999999">
      <c r="A85" s="974"/>
      <c r="B85" s="974"/>
      <c r="C85" s="974"/>
      <c r="D85" s="974"/>
      <c r="E85" s="974"/>
      <c r="F85" s="974"/>
      <c r="G85" s="974"/>
      <c r="H85" s="476"/>
      <c r="I85" s="476"/>
      <c r="J85" s="546"/>
      <c r="K85" s="546"/>
      <c r="L85" s="546"/>
      <c r="M85" s="546"/>
      <c r="N85" s="476"/>
      <c r="O85" s="476"/>
      <c r="P85" s="476"/>
      <c r="Q85" s="476"/>
      <c r="R85" s="476"/>
      <c r="S85" s="476"/>
      <c r="T85" s="476"/>
      <c r="U85" s="476"/>
      <c r="V85" s="476"/>
      <c r="W85" s="476"/>
      <c r="X85" s="476"/>
      <c r="Y85" s="476"/>
      <c r="Z85" s="476"/>
      <c r="AA85" s="476"/>
      <c r="AB85" s="476"/>
      <c r="AC85" s="476"/>
    </row>
    <row r="86" spans="1:29" ht="17.399999999999999">
      <c r="A86" s="974"/>
      <c r="B86" s="974"/>
      <c r="C86" s="974"/>
      <c r="D86" s="974"/>
      <c r="E86" s="974"/>
      <c r="F86" s="974"/>
      <c r="G86" s="974"/>
      <c r="H86" s="476"/>
      <c r="I86" s="476"/>
      <c r="J86" s="546"/>
      <c r="K86" s="546"/>
      <c r="L86" s="546"/>
      <c r="M86" s="546"/>
      <c r="N86" s="476"/>
      <c r="O86" s="476"/>
      <c r="P86" s="476"/>
      <c r="Q86" s="476"/>
      <c r="R86" s="476"/>
      <c r="S86" s="476"/>
      <c r="T86" s="476"/>
      <c r="U86" s="476"/>
      <c r="V86" s="476"/>
      <c r="W86" s="476"/>
      <c r="X86" s="476"/>
      <c r="Y86" s="476"/>
      <c r="Z86" s="476"/>
      <c r="AA86" s="476"/>
      <c r="AB86" s="476"/>
      <c r="AC86" s="476"/>
    </row>
    <row r="87" spans="1:29" ht="17.399999999999999">
      <c r="A87" s="969" t="s">
        <v>3875</v>
      </c>
      <c r="B87" s="970"/>
      <c r="C87" s="970"/>
      <c r="D87" s="970"/>
      <c r="E87" s="970"/>
      <c r="F87" s="971"/>
      <c r="G87" s="476"/>
      <c r="H87" s="476"/>
      <c r="I87" s="476"/>
      <c r="J87" s="546"/>
      <c r="K87" s="546"/>
      <c r="L87" s="546"/>
      <c r="M87" s="546"/>
      <c r="N87" s="476"/>
      <c r="O87" s="476"/>
      <c r="P87" s="476"/>
      <c r="Q87" s="476"/>
      <c r="R87" s="476"/>
      <c r="S87" s="476"/>
      <c r="T87" s="476"/>
      <c r="U87" s="476"/>
      <c r="V87" s="476"/>
      <c r="W87" s="476"/>
      <c r="X87" s="476"/>
      <c r="Y87" s="476"/>
      <c r="Z87" s="476"/>
      <c r="AA87" s="476"/>
      <c r="AB87" s="476"/>
      <c r="AC87" s="476"/>
    </row>
    <row r="88" spans="1:29" ht="17.399999999999999">
      <c r="A88" s="951" t="s">
        <v>236</v>
      </c>
      <c r="B88" s="951"/>
      <c r="C88" s="951"/>
      <c r="D88" s="535" t="s">
        <v>237</v>
      </c>
      <c r="E88" s="535"/>
      <c r="F88" s="535"/>
      <c r="G88" s="476"/>
      <c r="H88" s="476"/>
      <c r="I88" s="476"/>
      <c r="J88" s="546"/>
      <c r="K88" s="546"/>
      <c r="L88" s="546"/>
      <c r="M88" s="546"/>
      <c r="N88" s="476"/>
      <c r="O88" s="476"/>
      <c r="P88" s="476"/>
      <c r="Q88" s="476"/>
      <c r="R88" s="476"/>
      <c r="S88" s="476"/>
      <c r="T88" s="476"/>
      <c r="U88" s="476"/>
      <c r="V88" s="476"/>
      <c r="W88" s="476"/>
      <c r="X88" s="476"/>
      <c r="Y88" s="476"/>
      <c r="Z88" s="476"/>
      <c r="AA88" s="476"/>
      <c r="AB88" s="476"/>
      <c r="AC88" s="476"/>
    </row>
    <row r="89" spans="1:29" ht="56.25" customHeight="1">
      <c r="A89" s="963" t="s">
        <v>3949</v>
      </c>
      <c r="B89" s="964"/>
      <c r="C89" s="964"/>
      <c r="D89" s="544">
        <f>D68</f>
        <v>15583237.940000001</v>
      </c>
      <c r="E89" s="537"/>
      <c r="F89" s="545">
        <v>1</v>
      </c>
      <c r="G89" s="476"/>
      <c r="H89" s="476"/>
      <c r="I89" s="476"/>
      <c r="J89" s="546"/>
      <c r="K89" s="546"/>
      <c r="L89" s="546"/>
      <c r="M89" s="546"/>
      <c r="N89" s="476"/>
      <c r="O89" s="476"/>
      <c r="P89" s="476"/>
      <c r="Q89" s="476"/>
      <c r="R89" s="476"/>
      <c r="S89" s="476"/>
      <c r="T89" s="476"/>
      <c r="U89" s="476"/>
      <c r="V89" s="476"/>
      <c r="W89" s="476"/>
      <c r="X89" s="476"/>
      <c r="Y89" s="476"/>
      <c r="Z89" s="476"/>
      <c r="AA89" s="476"/>
      <c r="AB89" s="476"/>
      <c r="AC89" s="476"/>
    </row>
    <row r="90" spans="1:29" ht="50.25" customHeight="1">
      <c r="A90" s="963" t="s">
        <v>4255</v>
      </c>
      <c r="B90" s="964"/>
      <c r="C90" s="964"/>
      <c r="D90" s="540"/>
      <c r="E90" s="604">
        <f>Y68</f>
        <v>14718227.212152204</v>
      </c>
      <c r="F90" s="541">
        <f>E90/D89</f>
        <v>0.94449095039308639</v>
      </c>
      <c r="G90" s="476"/>
      <c r="H90" s="476"/>
      <c r="I90" s="476"/>
      <c r="J90" s="546"/>
      <c r="K90" s="546"/>
      <c r="L90" s="546"/>
      <c r="M90" s="546"/>
      <c r="N90" s="476"/>
      <c r="O90" s="476"/>
      <c r="P90" s="476"/>
      <c r="Q90" s="476"/>
      <c r="R90" s="476"/>
      <c r="S90" s="476"/>
      <c r="T90" s="476"/>
      <c r="U90" s="476"/>
      <c r="V90" s="476"/>
      <c r="W90" s="476"/>
      <c r="X90" s="476"/>
      <c r="Y90" s="476"/>
      <c r="Z90" s="476"/>
      <c r="AA90" s="476"/>
      <c r="AB90" s="476"/>
      <c r="AC90" s="476"/>
    </row>
    <row r="91" spans="1:29" ht="29.25" customHeight="1">
      <c r="A91" s="953" t="s">
        <v>238</v>
      </c>
      <c r="B91" s="953"/>
      <c r="C91" s="953"/>
      <c r="D91" s="542"/>
      <c r="E91" s="603">
        <f>D89-E90</f>
        <v>865010.7278477978</v>
      </c>
      <c r="F91" s="543">
        <f>F89-F90</f>
        <v>5.5509049606913607E-2</v>
      </c>
      <c r="G91" s="476"/>
      <c r="H91" s="476"/>
      <c r="I91" s="476"/>
      <c r="J91" s="546"/>
      <c r="K91" s="546"/>
      <c r="L91" s="546"/>
      <c r="M91" s="546"/>
      <c r="N91" s="476"/>
      <c r="O91" s="476"/>
      <c r="P91" s="476"/>
      <c r="Q91" s="476"/>
      <c r="R91" s="476"/>
      <c r="S91" s="476"/>
      <c r="T91" s="476"/>
      <c r="U91" s="476"/>
      <c r="V91" s="476"/>
      <c r="W91" s="476"/>
      <c r="X91" s="476"/>
      <c r="Y91" s="476"/>
      <c r="Z91" s="476"/>
      <c r="AA91" s="476"/>
      <c r="AB91" s="476"/>
      <c r="AC91" s="476"/>
    </row>
    <row r="92" spans="1:29" ht="15" customHeight="1">
      <c r="A92" s="975"/>
      <c r="B92" s="975"/>
      <c r="C92" s="975"/>
      <c r="D92" s="975"/>
      <c r="E92" s="975"/>
      <c r="F92" s="975"/>
      <c r="G92" s="975"/>
    </row>
    <row r="93" spans="1:29">
      <c r="A93" s="975"/>
      <c r="B93" s="975"/>
      <c r="C93" s="975"/>
      <c r="D93" s="975"/>
      <c r="E93" s="975"/>
      <c r="F93" s="975"/>
      <c r="G93" s="975"/>
    </row>
    <row r="94" spans="1:29">
      <c r="A94" s="975"/>
      <c r="B94" s="975"/>
      <c r="C94" s="975"/>
      <c r="D94" s="975"/>
      <c r="E94" s="975"/>
      <c r="F94" s="975"/>
      <c r="G94" s="975"/>
    </row>
    <row r="95" spans="1:29">
      <c r="A95" s="975"/>
      <c r="B95" s="975"/>
      <c r="C95" s="975"/>
      <c r="D95" s="975"/>
      <c r="E95" s="975"/>
      <c r="F95" s="975"/>
      <c r="G95" s="975"/>
    </row>
    <row r="96" spans="1:29" ht="17.399999999999999">
      <c r="A96" s="969" t="s">
        <v>4589</v>
      </c>
      <c r="B96" s="970"/>
      <c r="C96" s="970"/>
      <c r="D96" s="970"/>
      <c r="E96" s="970"/>
      <c r="F96" s="971"/>
    </row>
    <row r="97" spans="1:6" ht="17.399999999999999">
      <c r="A97" s="951" t="s">
        <v>236</v>
      </c>
      <c r="B97" s="951"/>
      <c r="C97" s="951"/>
      <c r="D97" s="535" t="s">
        <v>237</v>
      </c>
      <c r="E97" s="535" t="s">
        <v>2326</v>
      </c>
      <c r="F97" s="536" t="s">
        <v>225</v>
      </c>
    </row>
    <row r="98" spans="1:6" ht="35.25" customHeight="1">
      <c r="A98" s="952" t="s">
        <v>3735</v>
      </c>
      <c r="B98" s="952"/>
      <c r="C98" s="952"/>
      <c r="D98" s="537">
        <f>K68</f>
        <v>7214344</v>
      </c>
      <c r="E98" s="538"/>
      <c r="F98" s="539">
        <v>1</v>
      </c>
    </row>
    <row r="99" spans="1:6" ht="32.25" customHeight="1">
      <c r="A99" s="952" t="s">
        <v>3736</v>
      </c>
      <c r="B99" s="952"/>
      <c r="C99" s="952"/>
      <c r="D99" s="540"/>
      <c r="E99" s="602">
        <f>V68</f>
        <v>589754.82001499995</v>
      </c>
      <c r="F99" s="541">
        <f>E99/D98</f>
        <v>8.1747532418054908E-2</v>
      </c>
    </row>
    <row r="100" spans="1:6" ht="40.5" customHeight="1">
      <c r="A100" s="953" t="s">
        <v>238</v>
      </c>
      <c r="B100" s="953"/>
      <c r="C100" s="953"/>
      <c r="D100" s="542"/>
      <c r="E100" s="603">
        <f>D98-E99</f>
        <v>6624589.1799849998</v>
      </c>
      <c r="F100" s="543">
        <f>F98-F99</f>
        <v>0.91825246758194512</v>
      </c>
    </row>
  </sheetData>
  <mergeCells count="108">
    <mergeCell ref="A100:C100"/>
    <mergeCell ref="AC13:AC15"/>
    <mergeCell ref="A88:C88"/>
    <mergeCell ref="A89:C89"/>
    <mergeCell ref="A90:C90"/>
    <mergeCell ref="B64:C64"/>
    <mergeCell ref="B65:C65"/>
    <mergeCell ref="B66:C66"/>
    <mergeCell ref="B67:C67"/>
    <mergeCell ref="A68:C68"/>
    <mergeCell ref="B63:C63"/>
    <mergeCell ref="B52:C52"/>
    <mergeCell ref="B53:C53"/>
    <mergeCell ref="A91:C91"/>
    <mergeCell ref="AB13:AB15"/>
    <mergeCell ref="B61:C61"/>
    <mergeCell ref="B62:C62"/>
    <mergeCell ref="B51:C51"/>
    <mergeCell ref="B40:C40"/>
    <mergeCell ref="B41:C41"/>
    <mergeCell ref="B42:C42"/>
    <mergeCell ref="B46:C46"/>
    <mergeCell ref="B47:C47"/>
    <mergeCell ref="B48:C48"/>
    <mergeCell ref="A97:C97"/>
    <mergeCell ref="A98:C98"/>
    <mergeCell ref="A99:C99"/>
    <mergeCell ref="B55:C55"/>
    <mergeCell ref="B58:C58"/>
    <mergeCell ref="B59:C59"/>
    <mergeCell ref="B60:C60"/>
    <mergeCell ref="B56:C56"/>
    <mergeCell ref="B57:C57"/>
    <mergeCell ref="A83:C83"/>
    <mergeCell ref="A84:C84"/>
    <mergeCell ref="A80:F80"/>
    <mergeCell ref="A82:C82"/>
    <mergeCell ref="A73:F73"/>
    <mergeCell ref="A87:F87"/>
    <mergeCell ref="A96:F96"/>
    <mergeCell ref="A71:F72"/>
    <mergeCell ref="A78:G79"/>
    <mergeCell ref="A85:G86"/>
    <mergeCell ref="A92:G95"/>
    <mergeCell ref="B36:C36"/>
    <mergeCell ref="B37:C37"/>
    <mergeCell ref="B38:C38"/>
    <mergeCell ref="B49:C49"/>
    <mergeCell ref="B50:C50"/>
    <mergeCell ref="B54:C54"/>
    <mergeCell ref="B43:C43"/>
    <mergeCell ref="B44:C44"/>
    <mergeCell ref="B45:C45"/>
    <mergeCell ref="A39:C39"/>
    <mergeCell ref="B26:C26"/>
    <mergeCell ref="AA13:AA15"/>
    <mergeCell ref="F13:F15"/>
    <mergeCell ref="G13:G15"/>
    <mergeCell ref="G7:M7"/>
    <mergeCell ref="B7:E7"/>
    <mergeCell ref="B33:C33"/>
    <mergeCell ref="B34:C34"/>
    <mergeCell ref="B35:C35"/>
    <mergeCell ref="J76:Y77"/>
    <mergeCell ref="A74:C74"/>
    <mergeCell ref="A75:C75"/>
    <mergeCell ref="A76:C76"/>
    <mergeCell ref="A77:C77"/>
    <mergeCell ref="A81:C81"/>
    <mergeCell ref="B6:AC6"/>
    <mergeCell ref="H13:H15"/>
    <mergeCell ref="A28:C28"/>
    <mergeCell ref="B29:C29"/>
    <mergeCell ref="B30:C30"/>
    <mergeCell ref="B31:C31"/>
    <mergeCell ref="B32:C32"/>
    <mergeCell ref="B22:C22"/>
    <mergeCell ref="B23:C23"/>
    <mergeCell ref="B27:C27"/>
    <mergeCell ref="A16:C16"/>
    <mergeCell ref="B17:C17"/>
    <mergeCell ref="B18:C18"/>
    <mergeCell ref="B19:C19"/>
    <mergeCell ref="B20:C20"/>
    <mergeCell ref="B21:C21"/>
    <mergeCell ref="B24:C24"/>
    <mergeCell ref="B25:C25"/>
    <mergeCell ref="A1:AA1"/>
    <mergeCell ref="A2:Z2"/>
    <mergeCell ref="A3:AA3"/>
    <mergeCell ref="A4:AA4"/>
    <mergeCell ref="A5:AA5"/>
    <mergeCell ref="B8:C8"/>
    <mergeCell ref="B12:C12"/>
    <mergeCell ref="A13:A15"/>
    <mergeCell ref="B13:C15"/>
    <mergeCell ref="D13:D15"/>
    <mergeCell ref="B9:C9"/>
    <mergeCell ref="B10:C10"/>
    <mergeCell ref="G8:K8"/>
    <mergeCell ref="M13:M15"/>
    <mergeCell ref="W13:X14"/>
    <mergeCell ref="Y13:Y15"/>
    <mergeCell ref="Z13:Z15"/>
    <mergeCell ref="E13:E15"/>
    <mergeCell ref="J13:J15"/>
    <mergeCell ref="K13:K15"/>
    <mergeCell ref="L13:L15"/>
  </mergeCells>
  <dataValidations disablePrompts="1" count="1">
    <dataValidation type="list" allowBlank="1" showInputMessage="1" showErrorMessage="1" sqref="A29:A38 A44:A52 A40:A42 A54:A62 A17:A27" xr:uid="{E2814C50-00DB-4A52-8227-1B3BD0EFE9DC}">
      <formula1>#REF!</formula1>
    </dataValidation>
  </dataValidations>
  <printOptions horizontalCentered="1"/>
  <pageMargins left="0.15748031496062992" right="0.47244094488188981" top="0.27559055118110237" bottom="1.8897637795275593" header="0.35433070866141736" footer="1.8503937007874016"/>
  <pageSetup paperSize="8" scale="35" orientation="landscape" r:id="rId1"/>
  <headerFooter>
    <oddFooter>&amp;CPágina &amp;P de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EFB5F-B798-413F-AFF5-1BE30C7DB613}">
  <dimension ref="F19:F20"/>
  <sheetViews>
    <sheetView workbookViewId="0">
      <selection activeCell="F19" sqref="F19:F20"/>
    </sheetView>
  </sheetViews>
  <sheetFormatPr baseColWidth="10" defaultRowHeight="14.4"/>
  <sheetData>
    <row r="19" spans="6:6">
      <c r="F19">
        <v>7400</v>
      </c>
    </row>
    <row r="20" spans="6:6">
      <c r="F20">
        <v>2750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>
    <tabColor rgb="FF92D050"/>
  </sheetPr>
  <dimension ref="A1:C98"/>
  <sheetViews>
    <sheetView workbookViewId="0">
      <selection activeCell="F20" sqref="F20"/>
    </sheetView>
  </sheetViews>
  <sheetFormatPr baseColWidth="10" defaultColWidth="12.44140625" defaultRowHeight="14.4"/>
  <cols>
    <col min="1" max="1" width="12.44140625" style="21"/>
    <col min="2" max="2" width="56.5546875" style="16" bestFit="1" customWidth="1"/>
  </cols>
  <sheetData>
    <row r="1" spans="1:3" s="4" customFormat="1">
      <c r="A1" s="20" t="s">
        <v>239</v>
      </c>
      <c r="B1" s="20" t="s">
        <v>55</v>
      </c>
      <c r="C1" s="4" t="s">
        <v>1892</v>
      </c>
    </row>
    <row r="2" spans="1:3">
      <c r="A2" s="21">
        <v>1</v>
      </c>
      <c r="B2" s="18" t="s">
        <v>302</v>
      </c>
      <c r="C2" s="24" t="s">
        <v>1893</v>
      </c>
    </row>
    <row r="3" spans="1:3">
      <c r="A3" s="21">
        <v>2</v>
      </c>
      <c r="B3" s="17" t="s">
        <v>249</v>
      </c>
      <c r="C3" s="24" t="s">
        <v>1894</v>
      </c>
    </row>
    <row r="4" spans="1:3">
      <c r="A4" s="21">
        <v>3</v>
      </c>
      <c r="B4" s="17" t="s">
        <v>250</v>
      </c>
      <c r="C4" s="24" t="s">
        <v>1894</v>
      </c>
    </row>
    <row r="5" spans="1:3">
      <c r="A5" s="21">
        <v>4</v>
      </c>
      <c r="B5" s="18" t="s">
        <v>262</v>
      </c>
      <c r="C5" s="24" t="s">
        <v>102</v>
      </c>
    </row>
    <row r="6" spans="1:3">
      <c r="A6" s="21">
        <v>5</v>
      </c>
      <c r="B6" s="18" t="s">
        <v>271</v>
      </c>
      <c r="C6" s="24" t="s">
        <v>99</v>
      </c>
    </row>
    <row r="7" spans="1:3">
      <c r="A7" s="21">
        <v>6</v>
      </c>
      <c r="B7" s="18" t="s">
        <v>247</v>
      </c>
      <c r="C7" s="24" t="s">
        <v>1894</v>
      </c>
    </row>
    <row r="8" spans="1:3">
      <c r="A8" s="21">
        <v>7</v>
      </c>
      <c r="B8" s="18" t="s">
        <v>248</v>
      </c>
      <c r="C8" s="24" t="s">
        <v>1894</v>
      </c>
    </row>
    <row r="9" spans="1:3">
      <c r="A9" s="21">
        <v>8</v>
      </c>
      <c r="B9" s="17" t="s">
        <v>268</v>
      </c>
      <c r="C9" s="24" t="s">
        <v>25</v>
      </c>
    </row>
    <row r="10" spans="1:3">
      <c r="A10" s="21">
        <v>9</v>
      </c>
      <c r="B10" s="18" t="s">
        <v>294</v>
      </c>
      <c r="C10" s="24" t="s">
        <v>1895</v>
      </c>
    </row>
    <row r="11" spans="1:3">
      <c r="A11" s="21">
        <v>10</v>
      </c>
      <c r="B11" s="18" t="s">
        <v>299</v>
      </c>
      <c r="C11" s="24" t="s">
        <v>102</v>
      </c>
    </row>
    <row r="12" spans="1:3">
      <c r="A12" s="21">
        <v>11</v>
      </c>
      <c r="B12" s="18" t="s">
        <v>98</v>
      </c>
      <c r="C12" s="24" t="s">
        <v>99</v>
      </c>
    </row>
    <row r="13" spans="1:3">
      <c r="A13" s="21">
        <v>12</v>
      </c>
      <c r="B13" s="18" t="s">
        <v>100</v>
      </c>
      <c r="C13" s="24" t="s">
        <v>99</v>
      </c>
    </row>
    <row r="14" spans="1:3">
      <c r="A14" s="21">
        <v>13</v>
      </c>
      <c r="B14" s="18" t="s">
        <v>256</v>
      </c>
      <c r="C14" s="24" t="s">
        <v>102</v>
      </c>
    </row>
    <row r="15" spans="1:3">
      <c r="A15" s="21">
        <v>14</v>
      </c>
      <c r="B15" s="18" t="s">
        <v>1867</v>
      </c>
      <c r="C15" s="24" t="s">
        <v>39</v>
      </c>
    </row>
    <row r="16" spans="1:3">
      <c r="A16" s="21">
        <v>15</v>
      </c>
      <c r="B16" s="18" t="s">
        <v>255</v>
      </c>
      <c r="C16" s="24" t="s">
        <v>1893</v>
      </c>
    </row>
    <row r="17" spans="1:3">
      <c r="A17" s="21">
        <v>16</v>
      </c>
      <c r="B17" s="17" t="s">
        <v>267</v>
      </c>
      <c r="C17" s="24" t="s">
        <v>39</v>
      </c>
    </row>
    <row r="18" spans="1:3">
      <c r="A18" s="21">
        <v>17</v>
      </c>
      <c r="B18" s="18" t="s">
        <v>290</v>
      </c>
      <c r="C18" s="24" t="s">
        <v>39</v>
      </c>
    </row>
    <row r="19" spans="1:3">
      <c r="A19" s="21">
        <v>18</v>
      </c>
      <c r="B19" s="17" t="s">
        <v>1878</v>
      </c>
      <c r="C19" s="24" t="s">
        <v>1896</v>
      </c>
    </row>
    <row r="20" spans="1:3">
      <c r="A20" s="21">
        <v>19</v>
      </c>
      <c r="B20" s="17" t="s">
        <v>1877</v>
      </c>
      <c r="C20" s="24" t="s">
        <v>1896</v>
      </c>
    </row>
    <row r="21" spans="1:3">
      <c r="A21" s="21">
        <v>20</v>
      </c>
      <c r="B21" s="17" t="s">
        <v>1884</v>
      </c>
      <c r="C21" s="24" t="s">
        <v>1896</v>
      </c>
    </row>
    <row r="22" spans="1:3">
      <c r="A22" s="21">
        <v>21</v>
      </c>
      <c r="B22" s="18" t="s">
        <v>273</v>
      </c>
      <c r="C22" s="24" t="s">
        <v>39</v>
      </c>
    </row>
    <row r="23" spans="1:3">
      <c r="A23" s="21">
        <v>22</v>
      </c>
      <c r="B23" s="18" t="s">
        <v>1872</v>
      </c>
      <c r="C23" s="24" t="s">
        <v>1893</v>
      </c>
    </row>
    <row r="24" spans="1:3">
      <c r="A24" s="21">
        <v>23</v>
      </c>
      <c r="B24" s="18" t="s">
        <v>257</v>
      </c>
      <c r="C24" s="24" t="s">
        <v>1865</v>
      </c>
    </row>
    <row r="25" spans="1:3">
      <c r="A25" s="21">
        <v>24</v>
      </c>
      <c r="B25" s="18" t="s">
        <v>259</v>
      </c>
      <c r="C25" s="24" t="s">
        <v>39</v>
      </c>
    </row>
    <row r="26" spans="1:3">
      <c r="A26" s="21">
        <v>25</v>
      </c>
      <c r="B26" s="18" t="s">
        <v>246</v>
      </c>
      <c r="C26" s="24" t="s">
        <v>1894</v>
      </c>
    </row>
    <row r="27" spans="1:3">
      <c r="A27" s="21">
        <v>26</v>
      </c>
      <c r="B27" s="18" t="s">
        <v>244</v>
      </c>
      <c r="C27" s="24" t="s">
        <v>1894</v>
      </c>
    </row>
    <row r="28" spans="1:3">
      <c r="A28" s="21">
        <v>27</v>
      </c>
      <c r="B28" s="18" t="s">
        <v>245</v>
      </c>
      <c r="C28" s="24" t="s">
        <v>1894</v>
      </c>
    </row>
    <row r="29" spans="1:3">
      <c r="A29" s="21">
        <v>28</v>
      </c>
      <c r="B29" s="18" t="s">
        <v>307</v>
      </c>
      <c r="C29" s="24" t="s">
        <v>39</v>
      </c>
    </row>
    <row r="30" spans="1:3">
      <c r="A30" s="21">
        <v>29</v>
      </c>
      <c r="B30" s="17" t="s">
        <v>1881</v>
      </c>
      <c r="C30" s="24" t="s">
        <v>1896</v>
      </c>
    </row>
    <row r="31" spans="1:3">
      <c r="A31" s="21">
        <v>30</v>
      </c>
      <c r="B31" s="17" t="s">
        <v>258</v>
      </c>
      <c r="C31" s="24" t="s">
        <v>99</v>
      </c>
    </row>
    <row r="32" spans="1:3">
      <c r="A32" s="21">
        <v>31</v>
      </c>
      <c r="B32" s="18" t="s">
        <v>280</v>
      </c>
      <c r="C32" s="24" t="s">
        <v>1893</v>
      </c>
    </row>
    <row r="33" spans="1:3">
      <c r="A33" s="21">
        <v>32</v>
      </c>
      <c r="B33" s="18" t="s">
        <v>1869</v>
      </c>
      <c r="C33" s="24" t="s">
        <v>241</v>
      </c>
    </row>
    <row r="34" spans="1:3">
      <c r="A34" s="21">
        <v>33</v>
      </c>
      <c r="B34" s="18" t="s">
        <v>274</v>
      </c>
      <c r="C34" s="24" t="s">
        <v>39</v>
      </c>
    </row>
    <row r="35" spans="1:3">
      <c r="A35" s="21">
        <v>34</v>
      </c>
      <c r="B35" s="17" t="s">
        <v>263</v>
      </c>
      <c r="C35" s="24" t="s">
        <v>102</v>
      </c>
    </row>
    <row r="36" spans="1:3" ht="27.6">
      <c r="A36" s="21">
        <v>35</v>
      </c>
      <c r="B36" s="17" t="s">
        <v>282</v>
      </c>
      <c r="C36" s="24" t="s">
        <v>59</v>
      </c>
    </row>
    <row r="37" spans="1:3">
      <c r="A37" s="21">
        <v>36</v>
      </c>
      <c r="B37" s="18" t="s">
        <v>1880</v>
      </c>
      <c r="C37" s="24" t="s">
        <v>39</v>
      </c>
    </row>
    <row r="38" spans="1:3">
      <c r="A38" s="21">
        <v>37</v>
      </c>
      <c r="B38" s="18" t="s">
        <v>269</v>
      </c>
      <c r="C38" s="24" t="s">
        <v>25</v>
      </c>
    </row>
    <row r="39" spans="1:3">
      <c r="A39" s="21">
        <v>38</v>
      </c>
      <c r="B39" s="18" t="s">
        <v>277</v>
      </c>
      <c r="C39" s="24" t="s">
        <v>39</v>
      </c>
    </row>
    <row r="40" spans="1:3">
      <c r="A40" s="21">
        <v>39</v>
      </c>
      <c r="B40" s="17" t="s">
        <v>276</v>
      </c>
      <c r="C40" s="24" t="s">
        <v>39</v>
      </c>
    </row>
    <row r="41" spans="1:3">
      <c r="A41" s="21">
        <v>40</v>
      </c>
      <c r="B41" s="18" t="s">
        <v>289</v>
      </c>
      <c r="C41" s="24" t="s">
        <v>1897</v>
      </c>
    </row>
    <row r="42" spans="1:3">
      <c r="A42" s="21">
        <v>41</v>
      </c>
      <c r="B42" s="17" t="s">
        <v>261</v>
      </c>
      <c r="C42" s="24" t="s">
        <v>102</v>
      </c>
    </row>
    <row r="43" spans="1:3">
      <c r="A43" s="21">
        <v>42</v>
      </c>
      <c r="B43" s="18" t="s">
        <v>296</v>
      </c>
      <c r="C43" s="24" t="s">
        <v>1894</v>
      </c>
    </row>
    <row r="44" spans="1:3">
      <c r="A44" s="21">
        <v>43</v>
      </c>
      <c r="B44" s="18" t="s">
        <v>251</v>
      </c>
      <c r="C44" s="24" t="s">
        <v>99</v>
      </c>
    </row>
    <row r="45" spans="1:3" ht="12.75" customHeight="1">
      <c r="A45" s="21">
        <v>44</v>
      </c>
      <c r="B45" s="17" t="s">
        <v>1890</v>
      </c>
      <c r="C45" s="24" t="s">
        <v>1896</v>
      </c>
    </row>
    <row r="46" spans="1:3">
      <c r="A46" s="21">
        <v>45</v>
      </c>
      <c r="B46" s="18" t="s">
        <v>1871</v>
      </c>
      <c r="C46" s="24" t="s">
        <v>61</v>
      </c>
    </row>
    <row r="47" spans="1:3">
      <c r="A47" s="21">
        <v>46</v>
      </c>
      <c r="B47" s="18" t="s">
        <v>1870</v>
      </c>
      <c r="C47" s="24" t="s">
        <v>1893</v>
      </c>
    </row>
    <row r="48" spans="1:3">
      <c r="A48" s="21">
        <v>47</v>
      </c>
      <c r="B48" s="18" t="s">
        <v>272</v>
      </c>
      <c r="C48" s="24" t="s">
        <v>39</v>
      </c>
    </row>
    <row r="49" spans="1:3">
      <c r="A49" s="21">
        <v>48</v>
      </c>
      <c r="B49" s="18" t="s">
        <v>1876</v>
      </c>
      <c r="C49" s="24" t="s">
        <v>108</v>
      </c>
    </row>
    <row r="50" spans="1:3">
      <c r="A50" s="21">
        <v>49</v>
      </c>
      <c r="B50" s="18" t="s">
        <v>288</v>
      </c>
      <c r="C50" s="24" t="s">
        <v>1866</v>
      </c>
    </row>
    <row r="51" spans="1:3">
      <c r="A51" s="21">
        <v>50</v>
      </c>
      <c r="B51" s="18" t="s">
        <v>284</v>
      </c>
      <c r="C51" s="24" t="s">
        <v>1893</v>
      </c>
    </row>
    <row r="52" spans="1:3">
      <c r="A52" s="21">
        <v>51</v>
      </c>
      <c r="B52" s="18" t="s">
        <v>308</v>
      </c>
      <c r="C52" s="24" t="s">
        <v>1893</v>
      </c>
    </row>
    <row r="53" spans="1:3">
      <c r="A53" s="21">
        <v>52</v>
      </c>
      <c r="B53" s="18" t="s">
        <v>310</v>
      </c>
      <c r="C53" s="24" t="s">
        <v>1893</v>
      </c>
    </row>
    <row r="54" spans="1:3">
      <c r="A54" s="21">
        <v>53</v>
      </c>
      <c r="B54" s="18" t="s">
        <v>243</v>
      </c>
      <c r="C54" s="24" t="s">
        <v>102</v>
      </c>
    </row>
    <row r="55" spans="1:3">
      <c r="A55" s="21">
        <v>54</v>
      </c>
      <c r="B55" s="17" t="s">
        <v>286</v>
      </c>
      <c r="C55" s="24" t="s">
        <v>1897</v>
      </c>
    </row>
    <row r="56" spans="1:3">
      <c r="A56" s="21">
        <v>55</v>
      </c>
      <c r="B56" s="17" t="s">
        <v>287</v>
      </c>
      <c r="C56" s="24" t="s">
        <v>1893</v>
      </c>
    </row>
    <row r="57" spans="1:3">
      <c r="A57" s="21">
        <v>56</v>
      </c>
      <c r="B57" s="17" t="s">
        <v>287</v>
      </c>
      <c r="C57" s="24" t="s">
        <v>1897</v>
      </c>
    </row>
    <row r="58" spans="1:3">
      <c r="A58" s="21">
        <v>57</v>
      </c>
      <c r="B58" s="17" t="s">
        <v>278</v>
      </c>
      <c r="C58" s="24" t="s">
        <v>1898</v>
      </c>
    </row>
    <row r="59" spans="1:3">
      <c r="A59" s="21">
        <v>58</v>
      </c>
      <c r="B59" s="18" t="s">
        <v>254</v>
      </c>
      <c r="C59" s="24" t="s">
        <v>99</v>
      </c>
    </row>
    <row r="60" spans="1:3">
      <c r="A60" s="21">
        <v>59</v>
      </c>
      <c r="B60" s="17" t="s">
        <v>1889</v>
      </c>
      <c r="C60" s="24" t="s">
        <v>1896</v>
      </c>
    </row>
    <row r="61" spans="1:3">
      <c r="A61" s="21">
        <v>60</v>
      </c>
      <c r="B61" s="17" t="s">
        <v>1885</v>
      </c>
      <c r="C61" s="24" t="s">
        <v>1896</v>
      </c>
    </row>
    <row r="62" spans="1:3">
      <c r="A62" s="21">
        <v>61</v>
      </c>
      <c r="B62" s="18" t="s">
        <v>1888</v>
      </c>
      <c r="C62" s="24" t="s">
        <v>1896</v>
      </c>
    </row>
    <row r="63" spans="1:3">
      <c r="A63" s="21">
        <v>62</v>
      </c>
      <c r="B63" s="18" t="s">
        <v>1887</v>
      </c>
      <c r="C63" s="24" t="s">
        <v>1896</v>
      </c>
    </row>
    <row r="64" spans="1:3">
      <c r="A64" s="21">
        <v>63</v>
      </c>
      <c r="B64" s="18" t="s">
        <v>1891</v>
      </c>
      <c r="C64" s="24" t="s">
        <v>1896</v>
      </c>
    </row>
    <row r="65" spans="1:3">
      <c r="A65" s="21">
        <v>64</v>
      </c>
      <c r="B65" s="18" t="s">
        <v>266</v>
      </c>
      <c r="C65" s="24" t="s">
        <v>39</v>
      </c>
    </row>
    <row r="66" spans="1:3">
      <c r="A66" s="21">
        <v>65</v>
      </c>
      <c r="B66" s="18" t="s">
        <v>264</v>
      </c>
      <c r="C66" s="24" t="s">
        <v>102</v>
      </c>
    </row>
    <row r="67" spans="1:3">
      <c r="A67" s="21">
        <v>66</v>
      </c>
      <c r="B67" s="18" t="s">
        <v>252</v>
      </c>
      <c r="C67" s="24" t="s">
        <v>99</v>
      </c>
    </row>
    <row r="68" spans="1:3">
      <c r="A68" s="21">
        <v>67</v>
      </c>
      <c r="B68" s="18" t="s">
        <v>253</v>
      </c>
      <c r="C68" s="24" t="s">
        <v>99</v>
      </c>
    </row>
    <row r="69" spans="1:3">
      <c r="A69" s="21">
        <v>68</v>
      </c>
      <c r="B69" s="18" t="s">
        <v>298</v>
      </c>
      <c r="C69" s="24" t="s">
        <v>102</v>
      </c>
    </row>
    <row r="70" spans="1:3">
      <c r="A70" s="21">
        <v>69</v>
      </c>
      <c r="B70" s="18" t="s">
        <v>297</v>
      </c>
      <c r="C70" s="24" t="s">
        <v>102</v>
      </c>
    </row>
    <row r="71" spans="1:3">
      <c r="A71" s="21">
        <v>70</v>
      </c>
      <c r="B71" s="18" t="s">
        <v>300</v>
      </c>
      <c r="C71" s="24" t="s">
        <v>102</v>
      </c>
    </row>
    <row r="72" spans="1:3">
      <c r="A72" s="21">
        <v>71</v>
      </c>
      <c r="B72" s="18" t="s">
        <v>301</v>
      </c>
      <c r="C72" s="24" t="s">
        <v>102</v>
      </c>
    </row>
    <row r="73" spans="1:3">
      <c r="A73" s="21">
        <v>72</v>
      </c>
      <c r="B73" s="18" t="s">
        <v>270</v>
      </c>
      <c r="C73" s="24" t="s">
        <v>39</v>
      </c>
    </row>
    <row r="74" spans="1:3">
      <c r="A74" s="21">
        <v>73</v>
      </c>
      <c r="B74" s="18" t="s">
        <v>295</v>
      </c>
      <c r="C74" s="24" t="s">
        <v>1895</v>
      </c>
    </row>
    <row r="75" spans="1:3">
      <c r="A75" s="21">
        <v>74</v>
      </c>
      <c r="B75" s="18" t="s">
        <v>1875</v>
      </c>
      <c r="C75" s="24" t="s">
        <v>108</v>
      </c>
    </row>
    <row r="76" spans="1:3">
      <c r="A76" s="21">
        <v>75</v>
      </c>
      <c r="B76" s="18" t="s">
        <v>1874</v>
      </c>
      <c r="C76" s="24" t="s">
        <v>1899</v>
      </c>
    </row>
    <row r="77" spans="1:3">
      <c r="A77" s="21">
        <v>76</v>
      </c>
      <c r="B77" s="18" t="s">
        <v>1873</v>
      </c>
      <c r="C77" s="24" t="s">
        <v>39</v>
      </c>
    </row>
    <row r="78" spans="1:3">
      <c r="A78" s="21">
        <v>77</v>
      </c>
      <c r="B78" s="17" t="s">
        <v>1882</v>
      </c>
      <c r="C78" s="24" t="s">
        <v>1896</v>
      </c>
    </row>
    <row r="79" spans="1:3">
      <c r="A79" s="21">
        <v>78</v>
      </c>
      <c r="B79" s="18" t="s">
        <v>285</v>
      </c>
      <c r="C79" s="24" t="s">
        <v>39</v>
      </c>
    </row>
    <row r="80" spans="1:3">
      <c r="A80" s="21">
        <v>79</v>
      </c>
      <c r="B80" s="17" t="s">
        <v>279</v>
      </c>
      <c r="C80" s="24" t="s">
        <v>1898</v>
      </c>
    </row>
    <row r="81" spans="1:3">
      <c r="A81" s="21">
        <v>80</v>
      </c>
      <c r="B81" s="18" t="s">
        <v>275</v>
      </c>
      <c r="C81" s="24" t="s">
        <v>39</v>
      </c>
    </row>
    <row r="82" spans="1:3">
      <c r="A82" s="21">
        <v>81</v>
      </c>
      <c r="B82" s="18" t="s">
        <v>281</v>
      </c>
      <c r="C82" s="24" t="s">
        <v>39</v>
      </c>
    </row>
    <row r="83" spans="1:3">
      <c r="A83" s="21">
        <v>82</v>
      </c>
      <c r="B83" s="18" t="s">
        <v>283</v>
      </c>
      <c r="C83" s="24" t="s">
        <v>39</v>
      </c>
    </row>
    <row r="84" spans="1:3">
      <c r="A84" s="21">
        <v>83</v>
      </c>
      <c r="B84" s="17" t="s">
        <v>1879</v>
      </c>
      <c r="C84" s="24" t="s">
        <v>1896</v>
      </c>
    </row>
    <row r="85" spans="1:3">
      <c r="A85" s="21">
        <v>84</v>
      </c>
      <c r="B85" s="18" t="s">
        <v>265</v>
      </c>
      <c r="C85" s="24" t="s">
        <v>1894</v>
      </c>
    </row>
    <row r="86" spans="1:3">
      <c r="A86" s="21">
        <v>85</v>
      </c>
      <c r="B86" s="17" t="s">
        <v>291</v>
      </c>
      <c r="C86" s="24" t="s">
        <v>1893</v>
      </c>
    </row>
    <row r="87" spans="1:3">
      <c r="A87" s="21">
        <v>86</v>
      </c>
      <c r="B87" s="17" t="s">
        <v>292</v>
      </c>
      <c r="C87" s="24" t="s">
        <v>1893</v>
      </c>
    </row>
    <row r="88" spans="1:3">
      <c r="A88" s="21">
        <v>87</v>
      </c>
      <c r="B88" s="17" t="s">
        <v>293</v>
      </c>
      <c r="C88" s="24" t="s">
        <v>1893</v>
      </c>
    </row>
    <row r="89" spans="1:3">
      <c r="A89" s="21">
        <v>88</v>
      </c>
      <c r="B89" s="18" t="s">
        <v>306</v>
      </c>
      <c r="C89" s="24" t="s">
        <v>1893</v>
      </c>
    </row>
    <row r="90" spans="1:3">
      <c r="A90" s="21">
        <v>89</v>
      </c>
      <c r="B90" s="18" t="s">
        <v>84</v>
      </c>
      <c r="C90" s="24" t="s">
        <v>39</v>
      </c>
    </row>
    <row r="91" spans="1:3">
      <c r="A91" s="21">
        <v>90</v>
      </c>
      <c r="B91" s="18" t="s">
        <v>1883</v>
      </c>
      <c r="C91" s="24" t="s">
        <v>1896</v>
      </c>
    </row>
    <row r="92" spans="1:3">
      <c r="A92" s="21">
        <v>91</v>
      </c>
      <c r="B92" s="18" t="s">
        <v>304</v>
      </c>
      <c r="C92" s="24" t="s">
        <v>39</v>
      </c>
    </row>
    <row r="93" spans="1:3">
      <c r="A93" s="21">
        <v>92</v>
      </c>
      <c r="B93" s="18" t="s">
        <v>309</v>
      </c>
      <c r="C93" s="24" t="s">
        <v>1893</v>
      </c>
    </row>
    <row r="94" spans="1:3">
      <c r="A94" s="21">
        <v>93</v>
      </c>
      <c r="B94" s="17" t="s">
        <v>303</v>
      </c>
      <c r="C94" s="24" t="s">
        <v>1893</v>
      </c>
    </row>
    <row r="95" spans="1:3">
      <c r="A95" s="21">
        <v>94</v>
      </c>
      <c r="B95" s="17" t="s">
        <v>305</v>
      </c>
      <c r="C95" s="24" t="s">
        <v>1893</v>
      </c>
    </row>
    <row r="96" spans="1:3">
      <c r="A96" s="21">
        <v>95</v>
      </c>
      <c r="B96" s="18" t="s">
        <v>1886</v>
      </c>
      <c r="C96" s="24" t="s">
        <v>1896</v>
      </c>
    </row>
    <row r="97" spans="1:3">
      <c r="A97" s="21">
        <v>96</v>
      </c>
      <c r="B97" s="18" t="s">
        <v>260</v>
      </c>
      <c r="C97" s="24" t="s">
        <v>1865</v>
      </c>
    </row>
    <row r="98" spans="1:3">
      <c r="A98" s="21">
        <v>97</v>
      </c>
      <c r="B98" s="18" t="s">
        <v>1868</v>
      </c>
      <c r="C98" s="24" t="s">
        <v>61</v>
      </c>
    </row>
  </sheetData>
  <autoFilter ref="A1:B73" xr:uid="{00000000-0009-0000-0000-00000B000000}"/>
  <sortState xmlns:xlrd2="http://schemas.microsoft.com/office/spreadsheetml/2017/richdata2" ref="A2:C98">
    <sortCondition ref="B2:B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8">
    <tabColor rgb="FF92D050"/>
  </sheetPr>
  <dimension ref="A1:B1597"/>
  <sheetViews>
    <sheetView topLeftCell="A1573" workbookViewId="0">
      <selection activeCell="C1598" sqref="C1598"/>
    </sheetView>
  </sheetViews>
  <sheetFormatPr baseColWidth="10" defaultRowHeight="14.4"/>
  <cols>
    <col min="1" max="1" width="12" style="23" bestFit="1" customWidth="1"/>
    <col min="2" max="2" width="106.44140625" bestFit="1" customWidth="1"/>
  </cols>
  <sheetData>
    <row r="1" spans="1:2">
      <c r="A1" s="22" t="s">
        <v>312</v>
      </c>
      <c r="B1" s="19" t="s">
        <v>1274</v>
      </c>
    </row>
    <row r="2" spans="1:2">
      <c r="A2">
        <v>20490068377</v>
      </c>
      <c r="B2" t="s">
        <v>700</v>
      </c>
    </row>
    <row r="3" spans="1:2">
      <c r="A3">
        <v>20532394474</v>
      </c>
      <c r="B3" t="s">
        <v>1708</v>
      </c>
    </row>
    <row r="4" spans="1:2">
      <c r="A4" s="23">
        <v>20490016733</v>
      </c>
      <c r="B4" t="s">
        <v>1005</v>
      </c>
    </row>
    <row r="5" spans="1:2">
      <c r="A5">
        <v>20557960334</v>
      </c>
      <c r="B5" t="s">
        <v>1245</v>
      </c>
    </row>
    <row r="6" spans="1:2">
      <c r="A6">
        <v>10448684615</v>
      </c>
      <c r="B6" t="s">
        <v>1807</v>
      </c>
    </row>
    <row r="7" spans="1:2">
      <c r="A7">
        <v>20452833990</v>
      </c>
      <c r="B7" t="s">
        <v>1309</v>
      </c>
    </row>
    <row r="8" spans="1:2">
      <c r="A8">
        <v>10454687596</v>
      </c>
      <c r="B8" t="s">
        <v>1401</v>
      </c>
    </row>
    <row r="9" spans="1:2">
      <c r="A9">
        <v>10775401058</v>
      </c>
      <c r="B9" t="s">
        <v>1544</v>
      </c>
    </row>
    <row r="10" spans="1:2">
      <c r="A10">
        <v>10310050119</v>
      </c>
      <c r="B10" t="s">
        <v>1231</v>
      </c>
    </row>
    <row r="11" spans="1:2">
      <c r="A11">
        <v>10735318336</v>
      </c>
      <c r="B11" t="s">
        <v>758</v>
      </c>
    </row>
    <row r="12" spans="1:2">
      <c r="A12">
        <v>10420909069</v>
      </c>
      <c r="B12" t="s">
        <v>427</v>
      </c>
    </row>
    <row r="13" spans="1:2">
      <c r="A13">
        <v>10474673834</v>
      </c>
      <c r="B13" t="s">
        <v>1236</v>
      </c>
    </row>
    <row r="14" spans="1:2">
      <c r="A14">
        <v>20602434266</v>
      </c>
      <c r="B14" t="s">
        <v>1415</v>
      </c>
    </row>
    <row r="15" spans="1:2">
      <c r="A15">
        <v>20493903609</v>
      </c>
      <c r="B15" t="s">
        <v>1818</v>
      </c>
    </row>
    <row r="16" spans="1:2">
      <c r="A16">
        <v>20527998302</v>
      </c>
      <c r="B16" t="s">
        <v>375</v>
      </c>
    </row>
    <row r="17" spans="1:2">
      <c r="A17">
        <v>20601281962</v>
      </c>
      <c r="B17" t="s">
        <v>1126</v>
      </c>
    </row>
    <row r="18" spans="1:2">
      <c r="A18">
        <v>10428593583</v>
      </c>
      <c r="B18" t="s">
        <v>572</v>
      </c>
    </row>
    <row r="19" spans="1:2">
      <c r="A19">
        <v>10418962246</v>
      </c>
      <c r="B19" t="s">
        <v>321</v>
      </c>
    </row>
    <row r="20" spans="1:2">
      <c r="A20">
        <v>10426009442</v>
      </c>
      <c r="B20" t="s">
        <v>1644</v>
      </c>
    </row>
    <row r="21" spans="1:2">
      <c r="A21">
        <v>10416187041</v>
      </c>
      <c r="B21" t="s">
        <v>1027</v>
      </c>
    </row>
    <row r="22" spans="1:2">
      <c r="A22">
        <v>10735152713</v>
      </c>
      <c r="B22" t="s">
        <v>1860</v>
      </c>
    </row>
    <row r="23" spans="1:2">
      <c r="A23">
        <v>10701457744</v>
      </c>
      <c r="B23" t="s">
        <v>1545</v>
      </c>
    </row>
    <row r="24" spans="1:2">
      <c r="A24">
        <v>10469820560</v>
      </c>
      <c r="B24" t="s">
        <v>1070</v>
      </c>
    </row>
    <row r="25" spans="1:2">
      <c r="A25">
        <v>10735118990</v>
      </c>
      <c r="B25" t="s">
        <v>632</v>
      </c>
    </row>
    <row r="26" spans="1:2">
      <c r="A26">
        <v>10093027774</v>
      </c>
      <c r="B26" t="s">
        <v>1205</v>
      </c>
    </row>
    <row r="27" spans="1:2">
      <c r="A27">
        <v>10427232773</v>
      </c>
      <c r="B27" t="s">
        <v>554</v>
      </c>
    </row>
    <row r="28" spans="1:2">
      <c r="A28">
        <v>10313421959</v>
      </c>
      <c r="B28" t="s">
        <v>340</v>
      </c>
    </row>
    <row r="29" spans="1:2">
      <c r="A29">
        <v>10313484829</v>
      </c>
      <c r="B29" t="s">
        <v>1058</v>
      </c>
    </row>
    <row r="30" spans="1:2">
      <c r="A30">
        <v>10468211772</v>
      </c>
      <c r="B30" t="s">
        <v>1490</v>
      </c>
    </row>
    <row r="31" spans="1:2">
      <c r="A31">
        <v>20557438352</v>
      </c>
      <c r="B31" t="s">
        <v>1423</v>
      </c>
    </row>
    <row r="32" spans="1:2">
      <c r="A32">
        <v>10310397038</v>
      </c>
      <c r="B32" t="s">
        <v>766</v>
      </c>
    </row>
    <row r="33" spans="1:2">
      <c r="A33">
        <v>10400695224</v>
      </c>
      <c r="B33" t="s">
        <v>566</v>
      </c>
    </row>
    <row r="34" spans="1:2">
      <c r="A34">
        <v>10439102930</v>
      </c>
      <c r="B34" t="s">
        <v>1177</v>
      </c>
    </row>
    <row r="35" spans="1:2">
      <c r="A35">
        <v>20601683041</v>
      </c>
      <c r="B35" t="s">
        <v>860</v>
      </c>
    </row>
    <row r="36" spans="1:2">
      <c r="A36">
        <v>20490746111</v>
      </c>
      <c r="B36" t="s">
        <v>413</v>
      </c>
    </row>
    <row r="37" spans="1:2">
      <c r="A37">
        <v>10447839470</v>
      </c>
      <c r="B37" t="s">
        <v>1047</v>
      </c>
    </row>
    <row r="38" spans="1:2">
      <c r="A38">
        <v>20104996079</v>
      </c>
      <c r="B38" t="s">
        <v>1057</v>
      </c>
    </row>
    <row r="39" spans="1:2">
      <c r="A39">
        <v>10310341385</v>
      </c>
      <c r="B39" t="s">
        <v>1116</v>
      </c>
    </row>
    <row r="40" spans="1:2">
      <c r="A40">
        <v>10474282584</v>
      </c>
      <c r="B40" t="s">
        <v>1242</v>
      </c>
    </row>
    <row r="41" spans="1:2">
      <c r="A41">
        <v>20603032498</v>
      </c>
      <c r="B41" t="s">
        <v>347</v>
      </c>
    </row>
    <row r="42" spans="1:2">
      <c r="A42">
        <v>20506248036</v>
      </c>
      <c r="B42" t="s">
        <v>844</v>
      </c>
    </row>
    <row r="43" spans="1:2">
      <c r="A43">
        <v>20501543277</v>
      </c>
      <c r="B43" t="s">
        <v>866</v>
      </c>
    </row>
    <row r="44" spans="1:2">
      <c r="A44">
        <v>10483961591</v>
      </c>
      <c r="B44" t="s">
        <v>916</v>
      </c>
    </row>
    <row r="45" spans="1:2">
      <c r="A45">
        <v>10458589785</v>
      </c>
      <c r="B45" t="s">
        <v>725</v>
      </c>
    </row>
    <row r="46" spans="1:2">
      <c r="A46">
        <v>20600181891</v>
      </c>
      <c r="B46" t="s">
        <v>1084</v>
      </c>
    </row>
    <row r="47" spans="1:2">
      <c r="A47">
        <v>20509744565</v>
      </c>
      <c r="B47" t="s">
        <v>767</v>
      </c>
    </row>
    <row r="48" spans="1:2">
      <c r="A48">
        <v>10310385811</v>
      </c>
      <c r="B48" t="s">
        <v>103</v>
      </c>
    </row>
    <row r="49" spans="1:2">
      <c r="A49">
        <v>10462280764</v>
      </c>
      <c r="B49" t="s">
        <v>742</v>
      </c>
    </row>
    <row r="50" spans="1:2">
      <c r="A50">
        <v>10076629108</v>
      </c>
      <c r="B50" t="s">
        <v>1211</v>
      </c>
    </row>
    <row r="51" spans="1:2">
      <c r="A51">
        <v>10461886162</v>
      </c>
      <c r="B51" t="s">
        <v>820</v>
      </c>
    </row>
    <row r="52" spans="1:2">
      <c r="A52">
        <v>10310267711</v>
      </c>
      <c r="B52" t="s">
        <v>1758</v>
      </c>
    </row>
    <row r="53" spans="1:2">
      <c r="A53">
        <v>10714775028</v>
      </c>
      <c r="B53" t="s">
        <v>336</v>
      </c>
    </row>
    <row r="54" spans="1:2">
      <c r="A54">
        <v>10443478227</v>
      </c>
      <c r="B54" t="s">
        <v>1786</v>
      </c>
    </row>
    <row r="55" spans="1:2">
      <c r="A55">
        <v>10103834169</v>
      </c>
      <c r="B55" t="s">
        <v>345</v>
      </c>
    </row>
    <row r="56" spans="1:2">
      <c r="A56">
        <v>10417839581</v>
      </c>
      <c r="B56" t="s">
        <v>1104</v>
      </c>
    </row>
    <row r="57" spans="1:2">
      <c r="A57">
        <v>10704418197</v>
      </c>
      <c r="B57" t="s">
        <v>415</v>
      </c>
    </row>
    <row r="58" spans="1:2">
      <c r="A58">
        <v>10310428839</v>
      </c>
      <c r="B58" t="s">
        <v>1412</v>
      </c>
    </row>
    <row r="59" spans="1:2">
      <c r="A59">
        <v>10478398340</v>
      </c>
      <c r="B59" t="s">
        <v>354</v>
      </c>
    </row>
    <row r="60" spans="1:2">
      <c r="A60">
        <v>10420349331</v>
      </c>
      <c r="B60" t="s">
        <v>69</v>
      </c>
    </row>
    <row r="61" spans="1:2">
      <c r="A61">
        <v>10463581288</v>
      </c>
      <c r="B61" t="s">
        <v>787</v>
      </c>
    </row>
    <row r="62" spans="1:2">
      <c r="A62">
        <v>10238649639</v>
      </c>
      <c r="B62" t="s">
        <v>1387</v>
      </c>
    </row>
    <row r="63" spans="1:2">
      <c r="A63">
        <v>10441118495</v>
      </c>
      <c r="B63" t="s">
        <v>490</v>
      </c>
    </row>
    <row r="64" spans="1:2">
      <c r="A64">
        <v>20603427298</v>
      </c>
      <c r="B64" t="s">
        <v>1610</v>
      </c>
    </row>
    <row r="65" spans="1:2">
      <c r="A65">
        <v>10736641734</v>
      </c>
      <c r="B65" t="s">
        <v>715</v>
      </c>
    </row>
    <row r="66" spans="1:2">
      <c r="A66">
        <v>10448320141</v>
      </c>
      <c r="B66" t="s">
        <v>372</v>
      </c>
    </row>
    <row r="67" spans="1:2">
      <c r="A67">
        <v>10701891614</v>
      </c>
      <c r="B67" t="s">
        <v>663</v>
      </c>
    </row>
    <row r="68" spans="1:2">
      <c r="A68">
        <v>10455955781</v>
      </c>
      <c r="B68" t="s">
        <v>1729</v>
      </c>
    </row>
    <row r="69" spans="1:2">
      <c r="A69">
        <v>20603680066</v>
      </c>
      <c r="B69" t="s">
        <v>1743</v>
      </c>
    </row>
    <row r="70" spans="1:2">
      <c r="A70">
        <v>10451089001</v>
      </c>
      <c r="B70" t="s">
        <v>1832</v>
      </c>
    </row>
    <row r="71" spans="1:2">
      <c r="A71">
        <v>10313055090</v>
      </c>
      <c r="B71" t="s">
        <v>1021</v>
      </c>
    </row>
    <row r="72" spans="1:2">
      <c r="A72">
        <v>10744572814</v>
      </c>
      <c r="B72" t="s">
        <v>431</v>
      </c>
    </row>
    <row r="73" spans="1:2">
      <c r="A73">
        <v>10447288554</v>
      </c>
      <c r="B73" t="s">
        <v>908</v>
      </c>
    </row>
    <row r="74" spans="1:2">
      <c r="A74">
        <v>10713043236</v>
      </c>
      <c r="B74" t="s">
        <v>435</v>
      </c>
    </row>
    <row r="75" spans="1:2">
      <c r="A75">
        <v>10310376448</v>
      </c>
      <c r="B75" t="s">
        <v>467</v>
      </c>
    </row>
    <row r="76" spans="1:2">
      <c r="A76">
        <v>10099760759</v>
      </c>
      <c r="B76" t="s">
        <v>852</v>
      </c>
    </row>
    <row r="77" spans="1:2">
      <c r="A77">
        <v>10310379188</v>
      </c>
      <c r="B77" t="s">
        <v>1416</v>
      </c>
    </row>
    <row r="78" spans="1:2">
      <c r="A78">
        <v>10461168839</v>
      </c>
      <c r="B78" t="s">
        <v>686</v>
      </c>
    </row>
    <row r="79" spans="1:2">
      <c r="A79">
        <v>10733905315</v>
      </c>
      <c r="B79" t="s">
        <v>1616</v>
      </c>
    </row>
    <row r="80" spans="1:2">
      <c r="A80">
        <v>10427252065</v>
      </c>
      <c r="B80" t="s">
        <v>1008</v>
      </c>
    </row>
    <row r="81" spans="1:2">
      <c r="A81">
        <v>10481471104</v>
      </c>
      <c r="B81" t="s">
        <v>332</v>
      </c>
    </row>
    <row r="82" spans="1:2">
      <c r="A82">
        <v>10472651728</v>
      </c>
      <c r="B82" t="s">
        <v>1662</v>
      </c>
    </row>
    <row r="83" spans="1:2">
      <c r="A83">
        <v>10702187813</v>
      </c>
      <c r="B83" t="s">
        <v>1398</v>
      </c>
    </row>
    <row r="84" spans="1:2">
      <c r="A84">
        <v>10800345796</v>
      </c>
      <c r="B84" t="s">
        <v>792</v>
      </c>
    </row>
    <row r="85" spans="1:2">
      <c r="A85">
        <v>10402129706</v>
      </c>
      <c r="B85" t="s">
        <v>1119</v>
      </c>
    </row>
    <row r="86" spans="1:2">
      <c r="A86">
        <v>10487047347</v>
      </c>
      <c r="B86" t="s">
        <v>656</v>
      </c>
    </row>
    <row r="87" spans="1:2">
      <c r="A87">
        <v>10718983563</v>
      </c>
      <c r="B87" t="s">
        <v>869</v>
      </c>
    </row>
    <row r="88" spans="1:2">
      <c r="A88">
        <v>10096710904</v>
      </c>
      <c r="B88" t="s">
        <v>1715</v>
      </c>
    </row>
    <row r="89" spans="1:2">
      <c r="A89">
        <v>20490518674</v>
      </c>
      <c r="B89" t="s">
        <v>1135</v>
      </c>
    </row>
    <row r="90" spans="1:2">
      <c r="A90">
        <v>20491110377</v>
      </c>
      <c r="B90" t="s">
        <v>1359</v>
      </c>
    </row>
    <row r="91" spans="1:2">
      <c r="A91">
        <v>20601984149</v>
      </c>
      <c r="B91" t="s">
        <v>695</v>
      </c>
    </row>
    <row r="92" spans="1:2">
      <c r="A92">
        <v>20490335839</v>
      </c>
      <c r="B92" t="s">
        <v>1384</v>
      </c>
    </row>
    <row r="93" spans="1:2">
      <c r="A93">
        <v>10310175311</v>
      </c>
      <c r="B93" t="s">
        <v>1048</v>
      </c>
    </row>
    <row r="94" spans="1:2">
      <c r="A94">
        <v>10467840504</v>
      </c>
      <c r="B94" t="s">
        <v>1804</v>
      </c>
    </row>
    <row r="95" spans="1:2">
      <c r="A95">
        <v>10474892358</v>
      </c>
      <c r="B95" t="s">
        <v>1277</v>
      </c>
    </row>
    <row r="96" spans="1:2">
      <c r="A96">
        <v>10439692737</v>
      </c>
      <c r="B96" t="s">
        <v>990</v>
      </c>
    </row>
    <row r="97" spans="1:2">
      <c r="A97">
        <v>10310244843</v>
      </c>
      <c r="B97" t="s">
        <v>1174</v>
      </c>
    </row>
    <row r="98" spans="1:2">
      <c r="A98">
        <v>10310436521</v>
      </c>
      <c r="B98" t="s">
        <v>119</v>
      </c>
    </row>
    <row r="99" spans="1:2">
      <c r="A99">
        <v>10460819151</v>
      </c>
      <c r="B99" t="s">
        <v>1565</v>
      </c>
    </row>
    <row r="100" spans="1:2">
      <c r="A100">
        <v>20604291845</v>
      </c>
      <c r="B100" t="s">
        <v>1408</v>
      </c>
    </row>
    <row r="101" spans="1:2">
      <c r="A101">
        <v>10467112428</v>
      </c>
      <c r="B101" t="s">
        <v>1839</v>
      </c>
    </row>
    <row r="102" spans="1:2">
      <c r="A102">
        <v>10714774471</v>
      </c>
      <c r="B102" t="s">
        <v>601</v>
      </c>
    </row>
    <row r="103" spans="1:2">
      <c r="A103">
        <v>20564505057</v>
      </c>
      <c r="B103" t="s">
        <v>782</v>
      </c>
    </row>
    <row r="104" spans="1:2">
      <c r="A104">
        <v>10411780517</v>
      </c>
      <c r="B104" t="s">
        <v>1299</v>
      </c>
    </row>
    <row r="105" spans="1:2">
      <c r="A105">
        <v>10102172529</v>
      </c>
      <c r="B105" t="s">
        <v>1857</v>
      </c>
    </row>
    <row r="106" spans="1:2">
      <c r="A106">
        <v>10310312857</v>
      </c>
      <c r="B106" t="s">
        <v>1149</v>
      </c>
    </row>
    <row r="107" spans="1:2">
      <c r="A107">
        <v>10238957546</v>
      </c>
      <c r="B107" t="s">
        <v>441</v>
      </c>
    </row>
    <row r="108" spans="1:2">
      <c r="A108">
        <v>10422149274</v>
      </c>
      <c r="B108" t="s">
        <v>508</v>
      </c>
    </row>
    <row r="109" spans="1:2">
      <c r="A109">
        <v>10458231562</v>
      </c>
      <c r="B109" t="s">
        <v>437</v>
      </c>
    </row>
    <row r="110" spans="1:2">
      <c r="A110">
        <v>10465811825</v>
      </c>
      <c r="B110" t="s">
        <v>1362</v>
      </c>
    </row>
    <row r="111" spans="1:2">
      <c r="A111">
        <v>10418594280</v>
      </c>
      <c r="B111" t="s">
        <v>814</v>
      </c>
    </row>
    <row r="112" spans="1:2">
      <c r="A112">
        <v>10456215021</v>
      </c>
      <c r="B112" t="s">
        <v>382</v>
      </c>
    </row>
    <row r="113" spans="1:2">
      <c r="A113">
        <v>10419350244</v>
      </c>
      <c r="B113" t="s">
        <v>670</v>
      </c>
    </row>
    <row r="114" spans="1:2">
      <c r="A114">
        <v>10474642467</v>
      </c>
      <c r="B114" t="s">
        <v>1201</v>
      </c>
    </row>
    <row r="115" spans="1:2">
      <c r="A115">
        <v>10401277604</v>
      </c>
      <c r="B115" t="s">
        <v>1714</v>
      </c>
    </row>
    <row r="116" spans="1:2">
      <c r="A116">
        <v>10780201610</v>
      </c>
      <c r="B116" t="s">
        <v>1849</v>
      </c>
    </row>
    <row r="117" spans="1:2">
      <c r="A117">
        <v>10106827911</v>
      </c>
      <c r="B117" t="s">
        <v>732</v>
      </c>
    </row>
    <row r="118" spans="1:2">
      <c r="A118">
        <v>20606268077</v>
      </c>
      <c r="B118" t="s">
        <v>1001</v>
      </c>
    </row>
    <row r="119" spans="1:2">
      <c r="A119">
        <v>20491221799</v>
      </c>
      <c r="B119" t="s">
        <v>799</v>
      </c>
    </row>
    <row r="120" spans="1:2">
      <c r="A120">
        <v>20450537099</v>
      </c>
      <c r="B120" t="s">
        <v>1722</v>
      </c>
    </row>
    <row r="121" spans="1:2">
      <c r="A121">
        <v>20527910812</v>
      </c>
      <c r="B121" t="s">
        <v>969</v>
      </c>
    </row>
    <row r="122" spans="1:2">
      <c r="A122">
        <v>10800264311</v>
      </c>
      <c r="B122" t="s">
        <v>1184</v>
      </c>
    </row>
    <row r="123" spans="1:2">
      <c r="A123">
        <v>20601171261</v>
      </c>
      <c r="B123" t="s">
        <v>1862</v>
      </c>
    </row>
    <row r="124" spans="1:2">
      <c r="A124">
        <v>20490025058</v>
      </c>
      <c r="B124" t="s">
        <v>629</v>
      </c>
    </row>
    <row r="125" spans="1:2">
      <c r="A125">
        <v>10431466649</v>
      </c>
      <c r="B125" t="s">
        <v>390</v>
      </c>
    </row>
    <row r="126" spans="1:2">
      <c r="A126">
        <v>10310229119</v>
      </c>
      <c r="B126" t="s">
        <v>1311</v>
      </c>
    </row>
    <row r="127" spans="1:2">
      <c r="A127">
        <v>10440540932</v>
      </c>
      <c r="B127" t="s">
        <v>1472</v>
      </c>
    </row>
    <row r="128" spans="1:2">
      <c r="A128">
        <v>10415354962</v>
      </c>
      <c r="B128" t="s">
        <v>801</v>
      </c>
    </row>
    <row r="129" spans="1:2">
      <c r="A129">
        <v>10294078466</v>
      </c>
      <c r="B129" t="s">
        <v>589</v>
      </c>
    </row>
    <row r="130" spans="1:2">
      <c r="A130">
        <v>10310422105</v>
      </c>
      <c r="B130" t="s">
        <v>858</v>
      </c>
    </row>
    <row r="131" spans="1:2">
      <c r="A131">
        <v>10310443145</v>
      </c>
      <c r="B131" t="s">
        <v>652</v>
      </c>
    </row>
    <row r="132" spans="1:2">
      <c r="A132">
        <v>10471994265</v>
      </c>
      <c r="B132" t="s">
        <v>511</v>
      </c>
    </row>
    <row r="133" spans="1:2">
      <c r="A133">
        <v>20603535350</v>
      </c>
      <c r="B133" t="s">
        <v>848</v>
      </c>
    </row>
    <row r="134" spans="1:2">
      <c r="A134">
        <v>10310135033</v>
      </c>
      <c r="B134" t="s">
        <v>865</v>
      </c>
    </row>
    <row r="135" spans="1:2">
      <c r="A135">
        <v>10463380665</v>
      </c>
      <c r="B135" t="s">
        <v>958</v>
      </c>
    </row>
    <row r="136" spans="1:2">
      <c r="A136">
        <v>10310327404</v>
      </c>
      <c r="B136" t="s">
        <v>874</v>
      </c>
    </row>
    <row r="137" spans="1:2">
      <c r="A137">
        <v>20601630321</v>
      </c>
      <c r="B137" t="s">
        <v>1095</v>
      </c>
    </row>
    <row r="138" spans="1:2">
      <c r="A138">
        <v>20547787081</v>
      </c>
      <c r="B138" t="s">
        <v>443</v>
      </c>
    </row>
    <row r="139" spans="1:2">
      <c r="A139">
        <v>20393866749</v>
      </c>
      <c r="B139" t="s">
        <v>1151</v>
      </c>
    </row>
    <row r="140" spans="1:2">
      <c r="A140">
        <v>10413755544</v>
      </c>
      <c r="B140" t="s">
        <v>891</v>
      </c>
    </row>
    <row r="141" spans="1:2">
      <c r="A141">
        <v>10409861356</v>
      </c>
      <c r="B141" t="s">
        <v>884</v>
      </c>
    </row>
    <row r="142" spans="1:2">
      <c r="A142">
        <v>20100030595</v>
      </c>
      <c r="B142" t="s">
        <v>32</v>
      </c>
    </row>
    <row r="143" spans="1:2">
      <c r="A143">
        <v>10476245694</v>
      </c>
      <c r="B143" t="s">
        <v>341</v>
      </c>
    </row>
    <row r="144" spans="1:2">
      <c r="A144">
        <v>10426214313</v>
      </c>
      <c r="B144" t="s">
        <v>1514</v>
      </c>
    </row>
    <row r="145" spans="1:2">
      <c r="A145">
        <v>10455517473</v>
      </c>
      <c r="B145" t="s">
        <v>414</v>
      </c>
    </row>
    <row r="146" spans="1:2">
      <c r="A146">
        <v>10448872721</v>
      </c>
      <c r="B146" t="s">
        <v>827</v>
      </c>
    </row>
    <row r="147" spans="1:2">
      <c r="A147">
        <v>10419555911</v>
      </c>
      <c r="B147" t="s">
        <v>928</v>
      </c>
    </row>
    <row r="148" spans="1:2">
      <c r="A148">
        <v>10087988983</v>
      </c>
      <c r="B148" t="s">
        <v>1765</v>
      </c>
    </row>
    <row r="149" spans="1:2">
      <c r="A149">
        <v>10425863733</v>
      </c>
      <c r="B149" t="s">
        <v>886</v>
      </c>
    </row>
    <row r="150" spans="1:2">
      <c r="A150">
        <v>10310446390</v>
      </c>
      <c r="B150" t="s">
        <v>62</v>
      </c>
    </row>
    <row r="151" spans="1:2">
      <c r="A151">
        <v>10310343949</v>
      </c>
      <c r="B151" t="s">
        <v>1061</v>
      </c>
    </row>
    <row r="152" spans="1:2">
      <c r="A152">
        <v>10425156735</v>
      </c>
      <c r="B152" t="s">
        <v>542</v>
      </c>
    </row>
    <row r="153" spans="1:2">
      <c r="A153">
        <v>10310062494</v>
      </c>
      <c r="B153" t="s">
        <v>986</v>
      </c>
    </row>
    <row r="154" spans="1:2">
      <c r="A154">
        <v>10419930992</v>
      </c>
      <c r="B154" t="s">
        <v>1223</v>
      </c>
    </row>
    <row r="155" spans="1:2">
      <c r="A155">
        <v>10467741361</v>
      </c>
      <c r="B155" t="s">
        <v>1143</v>
      </c>
    </row>
    <row r="156" spans="1:2">
      <c r="A156">
        <v>10463173333</v>
      </c>
      <c r="B156" t="s">
        <v>1340</v>
      </c>
    </row>
    <row r="157" spans="1:2">
      <c r="A157">
        <v>10423611346</v>
      </c>
      <c r="B157" t="s">
        <v>1732</v>
      </c>
    </row>
    <row r="158" spans="1:2">
      <c r="A158">
        <v>10310388357</v>
      </c>
      <c r="B158" t="s">
        <v>1582</v>
      </c>
    </row>
    <row r="159" spans="1:2">
      <c r="A159">
        <v>10755838981</v>
      </c>
      <c r="B159" t="s">
        <v>1090</v>
      </c>
    </row>
    <row r="160" spans="1:2">
      <c r="A160">
        <v>20601277272</v>
      </c>
      <c r="B160" t="s">
        <v>1300</v>
      </c>
    </row>
    <row r="161" spans="1:2">
      <c r="A161">
        <v>10475615111</v>
      </c>
      <c r="B161" t="s">
        <v>1486</v>
      </c>
    </row>
    <row r="162" spans="1:2">
      <c r="A162">
        <v>10720514741</v>
      </c>
      <c r="B162" t="s">
        <v>512</v>
      </c>
    </row>
    <row r="163" spans="1:2">
      <c r="A163">
        <v>20601674182</v>
      </c>
      <c r="B163" t="s">
        <v>881</v>
      </c>
    </row>
    <row r="164" spans="1:2">
      <c r="A164">
        <v>20606352493</v>
      </c>
      <c r="B164" t="s">
        <v>899</v>
      </c>
    </row>
    <row r="165" spans="1:2">
      <c r="A165">
        <v>20494108918</v>
      </c>
      <c r="B165" t="s">
        <v>1390</v>
      </c>
    </row>
    <row r="166" spans="1:2">
      <c r="A166">
        <v>10703841274</v>
      </c>
      <c r="B166" t="s">
        <v>657</v>
      </c>
    </row>
    <row r="167" spans="1:2">
      <c r="A167">
        <v>10310028563</v>
      </c>
      <c r="B167" t="s">
        <v>359</v>
      </c>
    </row>
    <row r="168" spans="1:2">
      <c r="A168">
        <v>10475218758</v>
      </c>
      <c r="B168" t="s">
        <v>1473</v>
      </c>
    </row>
    <row r="169" spans="1:2">
      <c r="A169">
        <v>10475215856</v>
      </c>
      <c r="B169" t="s">
        <v>1216</v>
      </c>
    </row>
    <row r="170" spans="1:2">
      <c r="A170">
        <v>10449416193</v>
      </c>
      <c r="B170" t="s">
        <v>586</v>
      </c>
    </row>
    <row r="171" spans="1:2">
      <c r="A171">
        <v>20490133292</v>
      </c>
      <c r="B171" t="s">
        <v>1829</v>
      </c>
    </row>
    <row r="172" spans="1:2">
      <c r="A172">
        <v>10310327676</v>
      </c>
      <c r="B172" t="s">
        <v>1626</v>
      </c>
    </row>
    <row r="173" spans="1:2">
      <c r="A173">
        <v>10471969414</v>
      </c>
      <c r="B173" t="s">
        <v>693</v>
      </c>
    </row>
    <row r="174" spans="1:2">
      <c r="A174">
        <v>10701441813</v>
      </c>
      <c r="B174" t="s">
        <v>361</v>
      </c>
    </row>
    <row r="175" spans="1:2">
      <c r="A175">
        <v>20601735017</v>
      </c>
      <c r="B175" t="s">
        <v>1760</v>
      </c>
    </row>
    <row r="176" spans="1:2">
      <c r="A176">
        <v>10708176163</v>
      </c>
      <c r="B176" t="s">
        <v>339</v>
      </c>
    </row>
    <row r="177" spans="1:2">
      <c r="A177">
        <v>20539392281</v>
      </c>
      <c r="B177" t="s">
        <v>1229</v>
      </c>
    </row>
    <row r="178" spans="1:2">
      <c r="A178">
        <v>20490387472</v>
      </c>
      <c r="B178" t="s">
        <v>1710</v>
      </c>
    </row>
    <row r="179" spans="1:2">
      <c r="A179">
        <v>20512008454</v>
      </c>
      <c r="B179" t="s">
        <v>1846</v>
      </c>
    </row>
    <row r="180" spans="1:2">
      <c r="A180">
        <v>20601691711</v>
      </c>
      <c r="B180" t="s">
        <v>1376</v>
      </c>
    </row>
    <row r="181" spans="1:2">
      <c r="A181">
        <v>20564375412</v>
      </c>
      <c r="B181" t="s">
        <v>1162</v>
      </c>
    </row>
    <row r="182" spans="1:2">
      <c r="A182">
        <v>10465152708</v>
      </c>
      <c r="B182" t="s">
        <v>1642</v>
      </c>
    </row>
    <row r="183" spans="1:2">
      <c r="A183">
        <v>10484192265</v>
      </c>
      <c r="B183" t="s">
        <v>570</v>
      </c>
    </row>
    <row r="184" spans="1:2">
      <c r="A184">
        <v>10707928552</v>
      </c>
      <c r="B184" t="s">
        <v>95</v>
      </c>
    </row>
    <row r="185" spans="1:2">
      <c r="A185">
        <v>10440495015</v>
      </c>
      <c r="B185" t="s">
        <v>536</v>
      </c>
    </row>
    <row r="186" spans="1:2">
      <c r="A186">
        <v>10447471677</v>
      </c>
      <c r="B186" t="s">
        <v>1474</v>
      </c>
    </row>
    <row r="187" spans="1:2">
      <c r="A187">
        <v>10422120021</v>
      </c>
      <c r="B187" t="s">
        <v>319</v>
      </c>
    </row>
    <row r="188" spans="1:2">
      <c r="A188">
        <v>20490125435</v>
      </c>
      <c r="B188" t="s">
        <v>953</v>
      </c>
    </row>
    <row r="189" spans="1:2">
      <c r="A189">
        <v>10412469271</v>
      </c>
      <c r="B189" t="s">
        <v>1066</v>
      </c>
    </row>
    <row r="190" spans="1:2">
      <c r="A190">
        <v>10735445532</v>
      </c>
      <c r="B190" t="s">
        <v>1749</v>
      </c>
    </row>
    <row r="191" spans="1:2">
      <c r="A191">
        <v>10400900910</v>
      </c>
      <c r="B191" t="s">
        <v>1011</v>
      </c>
    </row>
    <row r="192" spans="1:2">
      <c r="A192">
        <v>10447625283</v>
      </c>
      <c r="B192" t="s">
        <v>906</v>
      </c>
    </row>
    <row r="193" spans="1:2">
      <c r="A193">
        <v>10721323361</v>
      </c>
      <c r="B193" t="s">
        <v>592</v>
      </c>
    </row>
    <row r="194" spans="1:2">
      <c r="A194">
        <v>10238697544</v>
      </c>
      <c r="B194" t="s">
        <v>1494</v>
      </c>
    </row>
    <row r="195" spans="1:2">
      <c r="A195">
        <v>10066663774</v>
      </c>
      <c r="B195" t="s">
        <v>808</v>
      </c>
    </row>
    <row r="196" spans="1:2">
      <c r="A196">
        <v>10731092139</v>
      </c>
      <c r="B196" t="s">
        <v>1784</v>
      </c>
    </row>
    <row r="197" spans="1:2">
      <c r="A197">
        <v>10760387920</v>
      </c>
      <c r="B197" t="s">
        <v>1752</v>
      </c>
    </row>
    <row r="198" spans="1:2">
      <c r="A198">
        <v>10482718481</v>
      </c>
      <c r="B198" t="s">
        <v>1145</v>
      </c>
    </row>
    <row r="199" spans="1:2">
      <c r="A199">
        <v>10707648509</v>
      </c>
      <c r="B199" t="s">
        <v>1075</v>
      </c>
    </row>
    <row r="200" spans="1:2">
      <c r="A200">
        <v>10310265514</v>
      </c>
      <c r="B200" t="s">
        <v>1270</v>
      </c>
    </row>
    <row r="201" spans="1:2">
      <c r="A201">
        <v>10738779539</v>
      </c>
      <c r="B201" t="s">
        <v>1776</v>
      </c>
    </row>
    <row r="202" spans="1:2">
      <c r="A202">
        <v>10310335172</v>
      </c>
      <c r="B202" t="s">
        <v>400</v>
      </c>
    </row>
    <row r="203" spans="1:2">
      <c r="A203">
        <v>10462198014</v>
      </c>
      <c r="B203" t="s">
        <v>973</v>
      </c>
    </row>
    <row r="204" spans="1:2">
      <c r="A204">
        <v>10414733391</v>
      </c>
      <c r="B204" t="s">
        <v>723</v>
      </c>
    </row>
    <row r="205" spans="1:2">
      <c r="A205">
        <v>10762791591</v>
      </c>
      <c r="B205" t="s">
        <v>1224</v>
      </c>
    </row>
    <row r="206" spans="1:2">
      <c r="A206">
        <v>10257533242</v>
      </c>
      <c r="B206" t="s">
        <v>861</v>
      </c>
    </row>
    <row r="207" spans="1:2">
      <c r="A207">
        <v>10310438958</v>
      </c>
      <c r="B207" t="s">
        <v>733</v>
      </c>
    </row>
    <row r="208" spans="1:2">
      <c r="A208">
        <v>10437507576</v>
      </c>
      <c r="B208" t="s">
        <v>664</v>
      </c>
    </row>
    <row r="209" spans="1:2">
      <c r="A209">
        <v>10424867026</v>
      </c>
      <c r="B209" t="s">
        <v>681</v>
      </c>
    </row>
    <row r="210" spans="1:2">
      <c r="A210">
        <v>10310043911</v>
      </c>
      <c r="B210" t="s">
        <v>109</v>
      </c>
    </row>
    <row r="211" spans="1:2">
      <c r="A211">
        <v>10482928701</v>
      </c>
      <c r="B211" t="s">
        <v>713</v>
      </c>
    </row>
    <row r="212" spans="1:2">
      <c r="A212">
        <v>10701555126</v>
      </c>
      <c r="B212" t="s">
        <v>1346</v>
      </c>
    </row>
    <row r="213" spans="1:2">
      <c r="A213">
        <v>10484808070</v>
      </c>
      <c r="B213" t="s">
        <v>433</v>
      </c>
    </row>
    <row r="214" spans="1:2">
      <c r="A214">
        <v>10706636914</v>
      </c>
      <c r="B214" t="s">
        <v>665</v>
      </c>
    </row>
    <row r="215" spans="1:2">
      <c r="A215">
        <v>10423034713</v>
      </c>
      <c r="B215" t="s">
        <v>1165</v>
      </c>
    </row>
    <row r="216" spans="1:2">
      <c r="A216">
        <v>10402970303</v>
      </c>
      <c r="B216" t="s">
        <v>493</v>
      </c>
    </row>
    <row r="217" spans="1:2">
      <c r="A217">
        <v>10417334152</v>
      </c>
      <c r="B217" t="s">
        <v>1843</v>
      </c>
    </row>
    <row r="218" spans="1:2">
      <c r="A218">
        <v>10310369310</v>
      </c>
      <c r="B218" t="s">
        <v>1638</v>
      </c>
    </row>
    <row r="219" spans="1:2">
      <c r="A219">
        <v>10437654315</v>
      </c>
      <c r="B219" t="s">
        <v>1450</v>
      </c>
    </row>
    <row r="220" spans="1:2">
      <c r="A220">
        <v>10310312407</v>
      </c>
      <c r="B220" t="s">
        <v>1134</v>
      </c>
    </row>
    <row r="221" spans="1:2">
      <c r="A221">
        <v>10440770962</v>
      </c>
      <c r="B221" t="s">
        <v>343</v>
      </c>
    </row>
    <row r="222" spans="1:2">
      <c r="A222">
        <v>10723184491</v>
      </c>
      <c r="B222" t="s">
        <v>1573</v>
      </c>
    </row>
    <row r="223" spans="1:2">
      <c r="A223">
        <v>10414995620</v>
      </c>
      <c r="B223" t="s">
        <v>338</v>
      </c>
    </row>
    <row r="224" spans="1:2">
      <c r="A224">
        <v>10444066623</v>
      </c>
      <c r="B224" t="s">
        <v>683</v>
      </c>
    </row>
    <row r="225" spans="1:2">
      <c r="A225">
        <v>10705229720</v>
      </c>
      <c r="B225" t="s">
        <v>942</v>
      </c>
    </row>
    <row r="226" spans="1:2">
      <c r="A226">
        <v>10311810028</v>
      </c>
      <c r="B226" t="s">
        <v>1022</v>
      </c>
    </row>
    <row r="227" spans="1:2">
      <c r="A227">
        <v>10310090323</v>
      </c>
      <c r="B227" t="s">
        <v>1208</v>
      </c>
    </row>
    <row r="228" spans="1:2">
      <c r="A228">
        <v>10424584237</v>
      </c>
      <c r="B228" t="s">
        <v>626</v>
      </c>
    </row>
    <row r="229" spans="1:2">
      <c r="A229">
        <v>10730661733</v>
      </c>
      <c r="B229" t="s">
        <v>1400</v>
      </c>
    </row>
    <row r="230" spans="1:2">
      <c r="A230">
        <v>10402066348</v>
      </c>
      <c r="B230" t="s">
        <v>1287</v>
      </c>
    </row>
    <row r="231" spans="1:2">
      <c r="A231">
        <v>10476149601</v>
      </c>
      <c r="B231" t="s">
        <v>1148</v>
      </c>
    </row>
    <row r="232" spans="1:2">
      <c r="A232">
        <v>10410372440</v>
      </c>
      <c r="B232" t="s">
        <v>1428</v>
      </c>
    </row>
    <row r="233" spans="1:2">
      <c r="A233">
        <v>10240038701</v>
      </c>
      <c r="B233" t="s">
        <v>129</v>
      </c>
    </row>
    <row r="234" spans="1:2">
      <c r="A234">
        <v>10452427244</v>
      </c>
      <c r="B234" t="s">
        <v>620</v>
      </c>
    </row>
    <row r="235" spans="1:2">
      <c r="A235">
        <v>10471994036</v>
      </c>
      <c r="B235" t="s">
        <v>1469</v>
      </c>
    </row>
    <row r="236" spans="1:2">
      <c r="A236">
        <v>10310383428</v>
      </c>
      <c r="B236" t="s">
        <v>1461</v>
      </c>
    </row>
    <row r="237" spans="1:2">
      <c r="A237">
        <v>10483195295</v>
      </c>
      <c r="B237" t="s">
        <v>1441</v>
      </c>
    </row>
    <row r="238" spans="1:2">
      <c r="A238">
        <v>10740203270</v>
      </c>
      <c r="B238" t="s">
        <v>855</v>
      </c>
    </row>
    <row r="239" spans="1:2">
      <c r="A239">
        <v>10707788271</v>
      </c>
      <c r="B239" t="s">
        <v>1787</v>
      </c>
    </row>
    <row r="240" spans="1:2">
      <c r="A240">
        <v>10214874470</v>
      </c>
      <c r="B240" t="s">
        <v>974</v>
      </c>
    </row>
    <row r="241" spans="1:2">
      <c r="A241">
        <v>10474258144</v>
      </c>
      <c r="B241" t="s">
        <v>357</v>
      </c>
    </row>
    <row r="242" spans="1:2">
      <c r="A242">
        <v>10458193059</v>
      </c>
      <c r="B242" t="s">
        <v>563</v>
      </c>
    </row>
    <row r="243" spans="1:2">
      <c r="A243">
        <v>10438028086</v>
      </c>
      <c r="B243" t="s">
        <v>112</v>
      </c>
    </row>
    <row r="244" spans="1:2">
      <c r="A244">
        <v>10414063816</v>
      </c>
      <c r="B244" t="s">
        <v>1419</v>
      </c>
    </row>
    <row r="245" spans="1:2">
      <c r="A245">
        <v>10310405219</v>
      </c>
      <c r="B245" t="s">
        <v>902</v>
      </c>
    </row>
    <row r="246" spans="1:2">
      <c r="A246">
        <v>10083884423</v>
      </c>
      <c r="B246" t="s">
        <v>851</v>
      </c>
    </row>
    <row r="247" spans="1:2">
      <c r="A247">
        <v>10453690968</v>
      </c>
      <c r="B247" t="s">
        <v>849</v>
      </c>
    </row>
    <row r="248" spans="1:2">
      <c r="A248">
        <v>10295616143</v>
      </c>
      <c r="B248" t="s">
        <v>538</v>
      </c>
    </row>
    <row r="249" spans="1:2">
      <c r="A249">
        <v>10423148638</v>
      </c>
      <c r="B249" t="s">
        <v>1118</v>
      </c>
    </row>
    <row r="250" spans="1:2">
      <c r="A250">
        <v>10488617147</v>
      </c>
      <c r="B250" t="s">
        <v>843</v>
      </c>
    </row>
    <row r="251" spans="1:2">
      <c r="A251">
        <v>10448923318</v>
      </c>
      <c r="B251" t="s">
        <v>1227</v>
      </c>
    </row>
    <row r="252" spans="1:2">
      <c r="A252">
        <v>10458404394</v>
      </c>
      <c r="B252" t="s">
        <v>544</v>
      </c>
    </row>
    <row r="253" spans="1:2">
      <c r="A253">
        <v>10423021646</v>
      </c>
      <c r="B253" t="s">
        <v>1396</v>
      </c>
    </row>
    <row r="254" spans="1:2">
      <c r="A254">
        <v>10310452128</v>
      </c>
      <c r="B254" t="s">
        <v>638</v>
      </c>
    </row>
    <row r="255" spans="1:2">
      <c r="A255">
        <v>10475202681</v>
      </c>
      <c r="B255" t="s">
        <v>1424</v>
      </c>
    </row>
    <row r="256" spans="1:2">
      <c r="A256">
        <v>10487124368</v>
      </c>
      <c r="B256" t="s">
        <v>1623</v>
      </c>
    </row>
    <row r="257" spans="1:2">
      <c r="A257">
        <v>10468343482</v>
      </c>
      <c r="B257" t="s">
        <v>1649</v>
      </c>
    </row>
    <row r="258" spans="1:2">
      <c r="A258">
        <v>10736721185</v>
      </c>
      <c r="B258" t="s">
        <v>1373</v>
      </c>
    </row>
    <row r="259" spans="1:2">
      <c r="A259">
        <v>10463891031</v>
      </c>
      <c r="B259" t="s">
        <v>1741</v>
      </c>
    </row>
    <row r="260" spans="1:2">
      <c r="A260">
        <v>20606207132</v>
      </c>
      <c r="B260" t="s">
        <v>1114</v>
      </c>
    </row>
    <row r="261" spans="1:2">
      <c r="A261">
        <v>10105933491</v>
      </c>
      <c r="B261" t="s">
        <v>1791</v>
      </c>
    </row>
    <row r="262" spans="1:2">
      <c r="A262">
        <v>10421029101</v>
      </c>
      <c r="B262" t="s">
        <v>606</v>
      </c>
    </row>
    <row r="263" spans="1:2">
      <c r="A263">
        <v>10475398373</v>
      </c>
      <c r="B263" t="s">
        <v>1478</v>
      </c>
    </row>
    <row r="264" spans="1:2">
      <c r="A264">
        <v>10476160397</v>
      </c>
      <c r="B264" t="s">
        <v>386</v>
      </c>
    </row>
    <row r="265" spans="1:2">
      <c r="A265">
        <v>10774174171</v>
      </c>
      <c r="B265" t="s">
        <v>1010</v>
      </c>
    </row>
    <row r="266" spans="1:2">
      <c r="A266">
        <v>10460633503</v>
      </c>
      <c r="B266" t="s">
        <v>575</v>
      </c>
    </row>
    <row r="267" spans="1:2">
      <c r="A267">
        <v>10707523820</v>
      </c>
      <c r="B267" t="s">
        <v>753</v>
      </c>
    </row>
    <row r="268" spans="1:2">
      <c r="A268">
        <v>10765064860</v>
      </c>
      <c r="B268" t="s">
        <v>1799</v>
      </c>
    </row>
    <row r="269" spans="1:2">
      <c r="A269">
        <v>10452323503</v>
      </c>
      <c r="B269" t="s">
        <v>688</v>
      </c>
    </row>
    <row r="270" spans="1:2">
      <c r="A270">
        <v>10768414373</v>
      </c>
      <c r="B270" t="s">
        <v>362</v>
      </c>
    </row>
    <row r="271" spans="1:2">
      <c r="A271">
        <v>10735096368</v>
      </c>
      <c r="B271" t="s">
        <v>1437</v>
      </c>
    </row>
    <row r="272" spans="1:2">
      <c r="A272">
        <v>10717729035</v>
      </c>
      <c r="B272" t="s">
        <v>524</v>
      </c>
    </row>
    <row r="273" spans="1:2">
      <c r="A273">
        <v>20600125878</v>
      </c>
      <c r="B273" t="s">
        <v>358</v>
      </c>
    </row>
    <row r="274" spans="1:2">
      <c r="A274">
        <v>20490122762</v>
      </c>
      <c r="B274" t="s">
        <v>1209</v>
      </c>
    </row>
    <row r="275" spans="1:2">
      <c r="A275">
        <v>20564108481</v>
      </c>
      <c r="B275" t="s">
        <v>791</v>
      </c>
    </row>
    <row r="276" spans="1:2">
      <c r="A276">
        <v>20564102289</v>
      </c>
      <c r="B276" t="s">
        <v>776</v>
      </c>
    </row>
    <row r="277" spans="1:2">
      <c r="A277">
        <v>10480043303</v>
      </c>
      <c r="B277" t="s">
        <v>1650</v>
      </c>
    </row>
    <row r="278" spans="1:2">
      <c r="A278">
        <v>20601301980</v>
      </c>
      <c r="B278" t="s">
        <v>533</v>
      </c>
    </row>
    <row r="279" spans="1:2">
      <c r="A279">
        <v>10476302906</v>
      </c>
      <c r="B279" t="s">
        <v>1155</v>
      </c>
    </row>
    <row r="280" spans="1:2">
      <c r="A280">
        <v>10478937208</v>
      </c>
      <c r="B280" t="s">
        <v>1769</v>
      </c>
    </row>
    <row r="281" spans="1:2">
      <c r="A281">
        <v>20528040781</v>
      </c>
      <c r="B281" t="s">
        <v>574</v>
      </c>
    </row>
    <row r="282" spans="1:2">
      <c r="A282">
        <v>10454739120</v>
      </c>
      <c r="B282" t="s">
        <v>1056</v>
      </c>
    </row>
    <row r="283" spans="1:2">
      <c r="A283">
        <v>10456488736</v>
      </c>
      <c r="B283" t="s">
        <v>737</v>
      </c>
    </row>
    <row r="284" spans="1:2">
      <c r="A284">
        <v>10721531665</v>
      </c>
      <c r="B284" t="s">
        <v>587</v>
      </c>
    </row>
    <row r="285" spans="1:2">
      <c r="A285">
        <v>10417816424</v>
      </c>
      <c r="B285" t="s">
        <v>456</v>
      </c>
    </row>
    <row r="286" spans="1:2">
      <c r="A286">
        <v>10420295729</v>
      </c>
      <c r="B286" t="s">
        <v>1068</v>
      </c>
    </row>
    <row r="287" spans="1:2">
      <c r="A287">
        <v>10310452365</v>
      </c>
      <c r="B287" t="s">
        <v>1332</v>
      </c>
    </row>
    <row r="288" spans="1:2">
      <c r="A288">
        <v>10756133441</v>
      </c>
      <c r="B288" t="s">
        <v>1783</v>
      </c>
    </row>
    <row r="289" spans="1:2">
      <c r="A289">
        <v>10764647748</v>
      </c>
      <c r="B289" t="s">
        <v>458</v>
      </c>
    </row>
    <row r="290" spans="1:2">
      <c r="A290">
        <v>10473633545</v>
      </c>
      <c r="B290" t="s">
        <v>1704</v>
      </c>
    </row>
    <row r="291" spans="1:2">
      <c r="A291">
        <v>10471045581</v>
      </c>
      <c r="B291" t="s">
        <v>137</v>
      </c>
    </row>
    <row r="292" spans="1:2">
      <c r="A292">
        <v>10738847348</v>
      </c>
      <c r="B292" t="s">
        <v>1063</v>
      </c>
    </row>
    <row r="293" spans="1:2">
      <c r="A293">
        <v>10429405624</v>
      </c>
      <c r="B293" t="s">
        <v>1775</v>
      </c>
    </row>
    <row r="294" spans="1:2">
      <c r="A294">
        <v>10310265671</v>
      </c>
      <c r="B294" t="s">
        <v>1323</v>
      </c>
    </row>
    <row r="295" spans="1:2">
      <c r="A295">
        <v>10470859844</v>
      </c>
      <c r="B295" t="s">
        <v>1816</v>
      </c>
    </row>
    <row r="296" spans="1:2">
      <c r="A296">
        <v>10427647515</v>
      </c>
      <c r="B296" t="s">
        <v>1844</v>
      </c>
    </row>
    <row r="297" spans="1:2">
      <c r="A297">
        <v>10239333074</v>
      </c>
      <c r="B297" t="s">
        <v>1370</v>
      </c>
    </row>
    <row r="298" spans="1:2">
      <c r="A298">
        <v>10100362576</v>
      </c>
      <c r="B298" t="s">
        <v>384</v>
      </c>
    </row>
    <row r="299" spans="1:2">
      <c r="A299">
        <v>10451364109</v>
      </c>
      <c r="B299" t="s">
        <v>513</v>
      </c>
    </row>
    <row r="300" spans="1:2">
      <c r="A300">
        <v>10608807751</v>
      </c>
      <c r="B300" t="s">
        <v>1604</v>
      </c>
    </row>
    <row r="301" spans="1:2">
      <c r="A301">
        <v>10415970311</v>
      </c>
      <c r="B301" t="s">
        <v>1169</v>
      </c>
    </row>
    <row r="302" spans="1:2">
      <c r="A302">
        <v>10431955402</v>
      </c>
      <c r="B302" t="s">
        <v>1112</v>
      </c>
    </row>
    <row r="303" spans="1:2">
      <c r="A303">
        <v>10474676795</v>
      </c>
      <c r="B303" t="s">
        <v>1613</v>
      </c>
    </row>
    <row r="304" spans="1:2">
      <c r="A304">
        <v>10406101261</v>
      </c>
      <c r="B304" t="s">
        <v>1194</v>
      </c>
    </row>
    <row r="305" spans="1:2">
      <c r="A305">
        <v>10428905372</v>
      </c>
      <c r="B305" t="s">
        <v>682</v>
      </c>
    </row>
    <row r="306" spans="1:2">
      <c r="A306">
        <v>10708703546</v>
      </c>
      <c r="B306" t="s">
        <v>1375</v>
      </c>
    </row>
    <row r="307" spans="1:2">
      <c r="A307">
        <v>10310401931</v>
      </c>
      <c r="B307" t="s">
        <v>1483</v>
      </c>
    </row>
    <row r="308" spans="1:2">
      <c r="A308">
        <v>17443337750</v>
      </c>
      <c r="B308" t="s">
        <v>910</v>
      </c>
    </row>
    <row r="309" spans="1:2">
      <c r="A309">
        <v>10761808881</v>
      </c>
      <c r="B309" t="s">
        <v>854</v>
      </c>
    </row>
    <row r="310" spans="1:2">
      <c r="A310">
        <v>10800128582</v>
      </c>
      <c r="B310" t="s">
        <v>1354</v>
      </c>
    </row>
    <row r="311" spans="1:2">
      <c r="A311">
        <v>10764454770</v>
      </c>
      <c r="B311" t="s">
        <v>444</v>
      </c>
    </row>
    <row r="312" spans="1:2">
      <c r="A312">
        <v>10066204508</v>
      </c>
      <c r="B312" t="s">
        <v>1465</v>
      </c>
    </row>
    <row r="313" spans="1:2">
      <c r="A313">
        <v>10470419836</v>
      </c>
      <c r="B313" t="s">
        <v>838</v>
      </c>
    </row>
    <row r="314" spans="1:2">
      <c r="A314">
        <v>10480538418</v>
      </c>
      <c r="B314" t="s">
        <v>1100</v>
      </c>
    </row>
    <row r="315" spans="1:2">
      <c r="A315">
        <v>10614372325</v>
      </c>
      <c r="B315" t="s">
        <v>938</v>
      </c>
    </row>
    <row r="316" spans="1:2">
      <c r="A316">
        <v>10310201389</v>
      </c>
      <c r="B316" t="s">
        <v>581</v>
      </c>
    </row>
    <row r="317" spans="1:2">
      <c r="A317">
        <v>10422831474</v>
      </c>
      <c r="B317" t="s">
        <v>1060</v>
      </c>
    </row>
    <row r="318" spans="1:2">
      <c r="A318">
        <v>10765824635</v>
      </c>
      <c r="B318" t="s">
        <v>376</v>
      </c>
    </row>
    <row r="319" spans="1:2">
      <c r="A319">
        <v>10742989645</v>
      </c>
      <c r="B319" t="s">
        <v>1278</v>
      </c>
    </row>
    <row r="320" spans="1:2">
      <c r="A320">
        <v>10422356440</v>
      </c>
      <c r="B320" t="s">
        <v>1684</v>
      </c>
    </row>
    <row r="321" spans="1:2">
      <c r="A321">
        <v>10448433426</v>
      </c>
      <c r="B321" t="s">
        <v>1834</v>
      </c>
    </row>
    <row r="322" spans="1:2">
      <c r="A322">
        <v>10733053106</v>
      </c>
      <c r="B322" t="s">
        <v>440</v>
      </c>
    </row>
    <row r="323" spans="1:2">
      <c r="A323">
        <v>10428714437</v>
      </c>
      <c r="B323" t="s">
        <v>903</v>
      </c>
    </row>
    <row r="324" spans="1:2">
      <c r="A324">
        <v>10717179353</v>
      </c>
      <c r="B324" t="s">
        <v>639</v>
      </c>
    </row>
    <row r="325" spans="1:2">
      <c r="A325">
        <v>10239305330</v>
      </c>
      <c r="B325" t="s">
        <v>1043</v>
      </c>
    </row>
    <row r="326" spans="1:2">
      <c r="A326">
        <v>10446195331</v>
      </c>
      <c r="B326" t="s">
        <v>924</v>
      </c>
    </row>
    <row r="327" spans="1:2">
      <c r="A327">
        <v>10763938366</v>
      </c>
      <c r="B327" t="s">
        <v>1352</v>
      </c>
    </row>
    <row r="328" spans="1:2">
      <c r="A328">
        <v>10407791130</v>
      </c>
      <c r="B328" t="s">
        <v>1395</v>
      </c>
    </row>
    <row r="329" spans="1:2">
      <c r="A329">
        <v>10423386334</v>
      </c>
      <c r="B329" t="s">
        <v>1393</v>
      </c>
    </row>
    <row r="330" spans="1:2">
      <c r="A330">
        <v>10425323151</v>
      </c>
      <c r="B330" t="s">
        <v>628</v>
      </c>
    </row>
    <row r="331" spans="1:2">
      <c r="A331">
        <v>20603252480</v>
      </c>
      <c r="B331" t="s">
        <v>449</v>
      </c>
    </row>
    <row r="332" spans="1:2">
      <c r="A332">
        <v>20600340779</v>
      </c>
      <c r="B332" t="s">
        <v>667</v>
      </c>
    </row>
    <row r="333" spans="1:2">
      <c r="A333">
        <v>10420094685</v>
      </c>
      <c r="B333" t="s">
        <v>1631</v>
      </c>
    </row>
    <row r="334" spans="1:2">
      <c r="A334">
        <v>10455783068</v>
      </c>
      <c r="B334" t="s">
        <v>1600</v>
      </c>
    </row>
    <row r="335" spans="1:2">
      <c r="A335">
        <v>20563688336</v>
      </c>
      <c r="B335" t="s">
        <v>1369</v>
      </c>
    </row>
    <row r="336" spans="1:2">
      <c r="A336">
        <v>10804471303</v>
      </c>
      <c r="B336" t="s">
        <v>1460</v>
      </c>
    </row>
    <row r="337" spans="1:2">
      <c r="A337">
        <v>10461752841</v>
      </c>
      <c r="B337" t="s">
        <v>1740</v>
      </c>
    </row>
    <row r="338" spans="1:2">
      <c r="A338">
        <v>20601123232</v>
      </c>
      <c r="B338" t="s">
        <v>717</v>
      </c>
    </row>
    <row r="339" spans="1:2">
      <c r="A339">
        <v>10154400384</v>
      </c>
      <c r="B339" t="s">
        <v>1601</v>
      </c>
    </row>
    <row r="340" spans="1:2">
      <c r="A340">
        <v>10156652852</v>
      </c>
      <c r="B340" t="s">
        <v>677</v>
      </c>
    </row>
    <row r="341" spans="1:2">
      <c r="A341">
        <v>20601594936</v>
      </c>
      <c r="B341" t="s">
        <v>967</v>
      </c>
    </row>
    <row r="342" spans="1:2">
      <c r="A342">
        <v>20450599108</v>
      </c>
      <c r="B342" t="s">
        <v>651</v>
      </c>
    </row>
    <row r="343" spans="1:2">
      <c r="A343">
        <v>20490297643</v>
      </c>
      <c r="B343" t="s">
        <v>105</v>
      </c>
    </row>
    <row r="344" spans="1:2">
      <c r="A344">
        <v>20605418725</v>
      </c>
      <c r="B344" t="s">
        <v>1253</v>
      </c>
    </row>
    <row r="345" spans="1:2">
      <c r="A345">
        <v>20100868254</v>
      </c>
      <c r="B345" t="s">
        <v>646</v>
      </c>
    </row>
    <row r="346" spans="1:2">
      <c r="A346">
        <v>20605770178</v>
      </c>
      <c r="B346" t="s">
        <v>1788</v>
      </c>
    </row>
    <row r="347" spans="1:2">
      <c r="A347">
        <v>20564249891</v>
      </c>
      <c r="B347" t="s">
        <v>1448</v>
      </c>
    </row>
    <row r="348" spans="1:2">
      <c r="A348">
        <v>20605370765</v>
      </c>
      <c r="B348" t="s">
        <v>965</v>
      </c>
    </row>
    <row r="349" spans="1:2">
      <c r="A349">
        <v>20491097338</v>
      </c>
      <c r="B349" t="s">
        <v>502</v>
      </c>
    </row>
    <row r="350" spans="1:2">
      <c r="A350">
        <v>20514335304</v>
      </c>
      <c r="B350" t="s">
        <v>1170</v>
      </c>
    </row>
    <row r="351" spans="1:2">
      <c r="A351">
        <v>20603003609</v>
      </c>
      <c r="B351" t="s">
        <v>696</v>
      </c>
    </row>
    <row r="352" spans="1:2">
      <c r="A352">
        <v>20601662478</v>
      </c>
      <c r="B352" t="s">
        <v>1811</v>
      </c>
    </row>
    <row r="353" spans="1:2">
      <c r="A353">
        <v>10764213896</v>
      </c>
      <c r="B353" t="s">
        <v>1808</v>
      </c>
    </row>
    <row r="354" spans="1:2">
      <c r="A354">
        <v>20601715431</v>
      </c>
      <c r="B354" t="s">
        <v>702</v>
      </c>
    </row>
    <row r="355" spans="1:2">
      <c r="A355">
        <v>10415867111</v>
      </c>
      <c r="B355" t="s">
        <v>1304</v>
      </c>
    </row>
    <row r="356" spans="1:2">
      <c r="A356">
        <v>10756608911</v>
      </c>
      <c r="B356" t="s">
        <v>364</v>
      </c>
    </row>
    <row r="357" spans="1:2">
      <c r="A357">
        <v>10455537318</v>
      </c>
      <c r="B357" t="s">
        <v>387</v>
      </c>
    </row>
    <row r="358" spans="1:2">
      <c r="A358">
        <v>20554212698</v>
      </c>
      <c r="B358" t="s">
        <v>373</v>
      </c>
    </row>
    <row r="359" spans="1:2">
      <c r="A359">
        <v>20288620246</v>
      </c>
      <c r="B359" t="s">
        <v>1744</v>
      </c>
    </row>
    <row r="360" spans="1:2">
      <c r="A360">
        <v>20601750814</v>
      </c>
      <c r="B360" t="s">
        <v>1618</v>
      </c>
    </row>
    <row r="361" spans="1:2">
      <c r="A361">
        <v>20601983312</v>
      </c>
      <c r="B361" t="s">
        <v>1584</v>
      </c>
    </row>
    <row r="362" spans="1:2">
      <c r="A362">
        <v>20601911184</v>
      </c>
      <c r="B362" t="s">
        <v>904</v>
      </c>
    </row>
    <row r="363" spans="1:2">
      <c r="A363">
        <v>20478077948</v>
      </c>
      <c r="B363" t="s">
        <v>70</v>
      </c>
    </row>
    <row r="364" spans="1:2">
      <c r="A364">
        <v>20606362961</v>
      </c>
      <c r="B364" t="s">
        <v>1017</v>
      </c>
    </row>
    <row r="365" spans="1:2">
      <c r="A365">
        <v>20605007199</v>
      </c>
      <c r="B365" t="s">
        <v>315</v>
      </c>
    </row>
    <row r="366" spans="1:2">
      <c r="A366">
        <v>20490095773</v>
      </c>
      <c r="B366" t="s">
        <v>530</v>
      </c>
    </row>
    <row r="367" spans="1:2">
      <c r="A367">
        <v>20564460100</v>
      </c>
      <c r="B367" t="s">
        <v>474</v>
      </c>
    </row>
    <row r="368" spans="1:2">
      <c r="A368">
        <v>20490494988</v>
      </c>
      <c r="B368" t="s">
        <v>595</v>
      </c>
    </row>
    <row r="369" spans="1:2">
      <c r="A369">
        <v>20600123158</v>
      </c>
      <c r="B369" t="s">
        <v>954</v>
      </c>
    </row>
    <row r="370" spans="1:2">
      <c r="A370">
        <v>20491085755</v>
      </c>
      <c r="B370" t="s">
        <v>1477</v>
      </c>
    </row>
    <row r="371" spans="1:2">
      <c r="A371">
        <v>20605923101</v>
      </c>
      <c r="B371" t="s">
        <v>970</v>
      </c>
    </row>
    <row r="372" spans="1:2">
      <c r="A372">
        <v>20600313291</v>
      </c>
      <c r="B372" t="s">
        <v>1259</v>
      </c>
    </row>
    <row r="373" spans="1:2">
      <c r="A373">
        <v>20602485995</v>
      </c>
      <c r="B373" t="s">
        <v>1221</v>
      </c>
    </row>
    <row r="374" spans="1:2">
      <c r="A374">
        <v>20601832870</v>
      </c>
      <c r="B374" t="s">
        <v>123</v>
      </c>
    </row>
    <row r="375" spans="1:2">
      <c r="A375">
        <v>20600130405</v>
      </c>
      <c r="B375" t="s">
        <v>731</v>
      </c>
    </row>
    <row r="376" spans="1:2">
      <c r="A376">
        <v>20602951252</v>
      </c>
      <c r="B376" t="s">
        <v>880</v>
      </c>
    </row>
    <row r="377" spans="1:2">
      <c r="A377">
        <v>20131378972</v>
      </c>
      <c r="B377" t="s">
        <v>1407</v>
      </c>
    </row>
    <row r="378" spans="1:2">
      <c r="A378">
        <v>20606041641</v>
      </c>
      <c r="B378" t="s">
        <v>868</v>
      </c>
    </row>
    <row r="379" spans="1:2">
      <c r="A379">
        <v>10310247508</v>
      </c>
      <c r="B379" t="s">
        <v>1016</v>
      </c>
    </row>
    <row r="380" spans="1:2">
      <c r="A380">
        <v>10454333361</v>
      </c>
      <c r="B380" t="s">
        <v>1014</v>
      </c>
    </row>
    <row r="381" spans="1:2">
      <c r="A381">
        <v>10106961943</v>
      </c>
      <c r="B381" t="s">
        <v>795</v>
      </c>
    </row>
    <row r="382" spans="1:2">
      <c r="A382">
        <v>10434615068</v>
      </c>
      <c r="B382" t="s">
        <v>987</v>
      </c>
    </row>
    <row r="383" spans="1:2">
      <c r="A383">
        <v>10310335440</v>
      </c>
      <c r="B383" t="s">
        <v>461</v>
      </c>
    </row>
    <row r="384" spans="1:2">
      <c r="A384">
        <v>10728942181</v>
      </c>
      <c r="B384" t="s">
        <v>1263</v>
      </c>
    </row>
    <row r="385" spans="1:2">
      <c r="A385">
        <v>10701554961</v>
      </c>
      <c r="B385" t="s">
        <v>121</v>
      </c>
    </row>
    <row r="386" spans="1:2">
      <c r="A386">
        <v>10436569080</v>
      </c>
      <c r="B386" t="s">
        <v>1207</v>
      </c>
    </row>
    <row r="387" spans="1:2">
      <c r="A387">
        <v>10407357880</v>
      </c>
      <c r="B387" t="s">
        <v>479</v>
      </c>
    </row>
    <row r="388" spans="1:2">
      <c r="A388">
        <v>20490376438</v>
      </c>
      <c r="B388" t="s">
        <v>487</v>
      </c>
    </row>
    <row r="389" spans="1:2">
      <c r="A389">
        <v>20604059110</v>
      </c>
      <c r="B389" t="s">
        <v>1508</v>
      </c>
    </row>
    <row r="390" spans="1:2">
      <c r="A390">
        <v>20528047794</v>
      </c>
      <c r="B390" t="s">
        <v>410</v>
      </c>
    </row>
    <row r="391" spans="1:2">
      <c r="A391">
        <v>20517127494</v>
      </c>
      <c r="B391" t="s">
        <v>807</v>
      </c>
    </row>
    <row r="392" spans="1:2">
      <c r="A392">
        <v>10485395020</v>
      </c>
      <c r="B392" t="s">
        <v>1654</v>
      </c>
    </row>
    <row r="393" spans="1:2">
      <c r="A393">
        <v>10310333706</v>
      </c>
      <c r="B393" t="s">
        <v>976</v>
      </c>
    </row>
    <row r="394" spans="1:2">
      <c r="A394">
        <v>10238789716</v>
      </c>
      <c r="B394" t="s">
        <v>1235</v>
      </c>
    </row>
    <row r="395" spans="1:2">
      <c r="A395">
        <v>10774791987</v>
      </c>
      <c r="B395" t="s">
        <v>434</v>
      </c>
    </row>
    <row r="396" spans="1:2">
      <c r="A396">
        <v>10703833549</v>
      </c>
      <c r="B396" t="s">
        <v>614</v>
      </c>
    </row>
    <row r="397" spans="1:2">
      <c r="A397">
        <v>10719329387</v>
      </c>
      <c r="B397" t="s">
        <v>745</v>
      </c>
    </row>
    <row r="398" spans="1:2">
      <c r="A398">
        <v>10721124415</v>
      </c>
      <c r="B398" t="s">
        <v>798</v>
      </c>
    </row>
    <row r="399" spans="1:2">
      <c r="A399">
        <v>20564272958</v>
      </c>
      <c r="B399" t="s">
        <v>1455</v>
      </c>
    </row>
    <row r="400" spans="1:2">
      <c r="A400">
        <v>10488460451</v>
      </c>
      <c r="B400" t="s">
        <v>1809</v>
      </c>
    </row>
    <row r="401" spans="1:2">
      <c r="A401">
        <v>20600895681</v>
      </c>
      <c r="B401" t="s">
        <v>1589</v>
      </c>
    </row>
    <row r="402" spans="1:2">
      <c r="A402">
        <v>20555128763</v>
      </c>
      <c r="B402" t="s">
        <v>1692</v>
      </c>
    </row>
    <row r="403" spans="1:2">
      <c r="A403">
        <v>20602816444</v>
      </c>
      <c r="B403" t="s">
        <v>1747</v>
      </c>
    </row>
    <row r="404" spans="1:2">
      <c r="A404">
        <v>20601630860</v>
      </c>
      <c r="B404" t="s">
        <v>871</v>
      </c>
    </row>
    <row r="405" spans="1:2">
      <c r="A405">
        <v>20605746501</v>
      </c>
      <c r="B405" t="s">
        <v>1053</v>
      </c>
    </row>
    <row r="406" spans="1:2">
      <c r="A406">
        <v>20527014736</v>
      </c>
      <c r="B406" t="s">
        <v>1175</v>
      </c>
    </row>
    <row r="407" spans="1:2">
      <c r="A407">
        <v>20511283974</v>
      </c>
      <c r="B407" t="s">
        <v>1447</v>
      </c>
    </row>
    <row r="408" spans="1:2">
      <c r="A408">
        <v>20600746996</v>
      </c>
      <c r="B408" t="s">
        <v>596</v>
      </c>
    </row>
    <row r="409" spans="1:2">
      <c r="A409">
        <v>20604046514</v>
      </c>
      <c r="B409" t="s">
        <v>1498</v>
      </c>
    </row>
    <row r="410" spans="1:2">
      <c r="A410">
        <v>20600814991</v>
      </c>
      <c r="B410" t="s">
        <v>1748</v>
      </c>
    </row>
    <row r="411" spans="1:2">
      <c r="A411">
        <v>20601417422</v>
      </c>
      <c r="B411" t="s">
        <v>1695</v>
      </c>
    </row>
    <row r="412" spans="1:2">
      <c r="A412">
        <v>20602123295</v>
      </c>
      <c r="B412" t="s">
        <v>1302</v>
      </c>
    </row>
    <row r="413" spans="1:2">
      <c r="A413">
        <v>20563201640</v>
      </c>
      <c r="B413" t="s">
        <v>594</v>
      </c>
    </row>
    <row r="414" spans="1:2">
      <c r="A414">
        <v>20555815418</v>
      </c>
      <c r="B414" t="s">
        <v>748</v>
      </c>
    </row>
    <row r="415" spans="1:2">
      <c r="A415">
        <v>20601598567</v>
      </c>
      <c r="B415" t="s">
        <v>1581</v>
      </c>
    </row>
    <row r="416" spans="1:2">
      <c r="A416">
        <v>20527727619</v>
      </c>
      <c r="B416" t="s">
        <v>804</v>
      </c>
    </row>
    <row r="417" spans="1:2">
      <c r="A417">
        <v>20564188655</v>
      </c>
      <c r="B417" t="s">
        <v>1034</v>
      </c>
    </row>
    <row r="418" spans="1:2">
      <c r="A418">
        <v>20601928842</v>
      </c>
      <c r="B418" t="s">
        <v>569</v>
      </c>
    </row>
    <row r="419" spans="1:2">
      <c r="A419">
        <v>20602612211</v>
      </c>
      <c r="B419" t="s">
        <v>648</v>
      </c>
    </row>
    <row r="420" spans="1:2">
      <c r="A420">
        <v>20605485139</v>
      </c>
      <c r="B420" t="s">
        <v>1065</v>
      </c>
    </row>
    <row r="421" spans="1:2">
      <c r="A421">
        <v>20604469121</v>
      </c>
      <c r="B421" t="s">
        <v>1402</v>
      </c>
    </row>
    <row r="422" spans="1:2">
      <c r="A422">
        <v>20605976329</v>
      </c>
      <c r="B422" t="s">
        <v>1240</v>
      </c>
    </row>
    <row r="423" spans="1:2">
      <c r="A423">
        <v>20523907451</v>
      </c>
      <c r="B423" t="s">
        <v>1392</v>
      </c>
    </row>
    <row r="424" spans="1:2">
      <c r="A424">
        <v>10452620435</v>
      </c>
      <c r="B424" t="s">
        <v>363</v>
      </c>
    </row>
    <row r="425" spans="1:2">
      <c r="A425">
        <v>10313636653</v>
      </c>
      <c r="B425" t="s">
        <v>318</v>
      </c>
    </row>
    <row r="426" spans="1:2">
      <c r="A426">
        <v>10712296246</v>
      </c>
      <c r="B426" t="s">
        <v>355</v>
      </c>
    </row>
    <row r="427" spans="1:2">
      <c r="A427">
        <v>10779044934</v>
      </c>
      <c r="B427" t="s">
        <v>757</v>
      </c>
    </row>
    <row r="428" spans="1:2">
      <c r="A428">
        <v>10717179132</v>
      </c>
      <c r="B428" t="s">
        <v>712</v>
      </c>
    </row>
    <row r="429" spans="1:2">
      <c r="A429">
        <v>10470348238</v>
      </c>
      <c r="B429" t="s">
        <v>977</v>
      </c>
    </row>
    <row r="430" spans="1:2">
      <c r="A430">
        <v>10431955437</v>
      </c>
      <c r="B430" t="s">
        <v>1596</v>
      </c>
    </row>
    <row r="431" spans="1:2">
      <c r="A431">
        <v>10420619150</v>
      </c>
      <c r="B431" t="s">
        <v>478</v>
      </c>
    </row>
    <row r="432" spans="1:2">
      <c r="A432">
        <v>20605359028</v>
      </c>
      <c r="B432" t="s">
        <v>788</v>
      </c>
    </row>
    <row r="433" spans="1:2">
      <c r="A433">
        <v>20600098633</v>
      </c>
      <c r="B433" t="s">
        <v>344</v>
      </c>
    </row>
    <row r="434" spans="1:2">
      <c r="A434">
        <v>10444425003</v>
      </c>
      <c r="B434" t="s">
        <v>1795</v>
      </c>
    </row>
    <row r="435" spans="1:2">
      <c r="A435">
        <v>10466226926</v>
      </c>
      <c r="B435" t="s">
        <v>1234</v>
      </c>
    </row>
    <row r="436" spans="1:2">
      <c r="A436">
        <v>10310129629</v>
      </c>
      <c r="B436" t="s">
        <v>1725</v>
      </c>
    </row>
    <row r="437" spans="1:2">
      <c r="A437">
        <v>10423156185</v>
      </c>
      <c r="B437" t="s">
        <v>1420</v>
      </c>
    </row>
    <row r="438" spans="1:2">
      <c r="A438">
        <v>10310391714</v>
      </c>
      <c r="B438" t="s">
        <v>650</v>
      </c>
    </row>
    <row r="439" spans="1:2">
      <c r="A439">
        <v>10258423122</v>
      </c>
      <c r="B439" t="s">
        <v>1512</v>
      </c>
    </row>
    <row r="440" spans="1:2">
      <c r="A440">
        <v>10801261952</v>
      </c>
      <c r="B440" t="s">
        <v>327</v>
      </c>
    </row>
    <row r="441" spans="1:2">
      <c r="A441">
        <v>10420933270</v>
      </c>
      <c r="B441" t="s">
        <v>1742</v>
      </c>
    </row>
    <row r="442" spans="1:2">
      <c r="A442">
        <v>10310344350</v>
      </c>
      <c r="B442" t="s">
        <v>470</v>
      </c>
    </row>
    <row r="443" spans="1:2">
      <c r="A443">
        <v>10707903509</v>
      </c>
      <c r="B443" t="s">
        <v>1561</v>
      </c>
    </row>
    <row r="444" spans="1:2">
      <c r="A444">
        <v>10769894824</v>
      </c>
      <c r="B444" t="s">
        <v>1534</v>
      </c>
    </row>
    <row r="445" spans="1:2">
      <c r="A445">
        <v>10412774782</v>
      </c>
      <c r="B445" t="s">
        <v>744</v>
      </c>
    </row>
    <row r="446" spans="1:2">
      <c r="A446">
        <v>10470669697</v>
      </c>
      <c r="B446" t="s">
        <v>769</v>
      </c>
    </row>
    <row r="447" spans="1:2">
      <c r="A447">
        <v>10310438494</v>
      </c>
      <c r="B447" t="s">
        <v>1819</v>
      </c>
    </row>
    <row r="448" spans="1:2">
      <c r="A448">
        <v>10468280162</v>
      </c>
      <c r="B448" t="s">
        <v>1669</v>
      </c>
    </row>
    <row r="449" spans="1:2">
      <c r="A449">
        <v>10475894737</v>
      </c>
      <c r="B449" t="s">
        <v>329</v>
      </c>
    </row>
    <row r="450" spans="1:2">
      <c r="A450">
        <v>20527420726</v>
      </c>
      <c r="B450" t="s">
        <v>484</v>
      </c>
    </row>
    <row r="451" spans="1:2">
      <c r="A451">
        <v>10453820241</v>
      </c>
      <c r="B451" t="s">
        <v>1214</v>
      </c>
    </row>
    <row r="452" spans="1:2">
      <c r="A452">
        <v>10713802323</v>
      </c>
      <c r="B452" t="s">
        <v>1297</v>
      </c>
    </row>
    <row r="453" spans="1:2">
      <c r="A453">
        <v>10745278081</v>
      </c>
      <c r="B453" t="s">
        <v>1774</v>
      </c>
    </row>
    <row r="454" spans="1:2">
      <c r="A454">
        <v>10719329492</v>
      </c>
      <c r="B454" t="s">
        <v>955</v>
      </c>
    </row>
    <row r="455" spans="1:2">
      <c r="A455">
        <v>10435437333</v>
      </c>
      <c r="B455" t="s">
        <v>1598</v>
      </c>
    </row>
    <row r="456" spans="1:2">
      <c r="A456">
        <v>10285273248</v>
      </c>
      <c r="B456" t="s">
        <v>396</v>
      </c>
    </row>
    <row r="457" spans="1:2">
      <c r="A457">
        <v>10707657133</v>
      </c>
      <c r="B457" t="s">
        <v>637</v>
      </c>
    </row>
    <row r="458" spans="1:2">
      <c r="A458">
        <v>20505857781</v>
      </c>
      <c r="B458" t="s">
        <v>1023</v>
      </c>
    </row>
    <row r="459" spans="1:2">
      <c r="A459">
        <v>10408822560</v>
      </c>
      <c r="B459" t="s">
        <v>1140</v>
      </c>
    </row>
    <row r="460" spans="1:2">
      <c r="A460">
        <v>10727790964</v>
      </c>
      <c r="B460" t="s">
        <v>337</v>
      </c>
    </row>
    <row r="461" spans="1:2">
      <c r="A461">
        <v>20601733537</v>
      </c>
      <c r="B461" t="s">
        <v>964</v>
      </c>
    </row>
    <row r="462" spans="1:2">
      <c r="A462">
        <v>10310364881</v>
      </c>
      <c r="B462" t="s">
        <v>571</v>
      </c>
    </row>
    <row r="463" spans="1:2">
      <c r="A463">
        <v>10239222990</v>
      </c>
      <c r="B463" t="s">
        <v>466</v>
      </c>
    </row>
    <row r="464" spans="1:2">
      <c r="A464">
        <v>20491235072</v>
      </c>
      <c r="B464" t="s">
        <v>516</v>
      </c>
    </row>
    <row r="465" spans="1:2">
      <c r="A465">
        <v>20604370320</v>
      </c>
      <c r="B465" t="s">
        <v>984</v>
      </c>
    </row>
    <row r="466" spans="1:2">
      <c r="A466">
        <v>20603018576</v>
      </c>
      <c r="B466" t="s">
        <v>645</v>
      </c>
    </row>
    <row r="467" spans="1:2">
      <c r="A467">
        <v>20564220214</v>
      </c>
      <c r="B467" t="s">
        <v>452</v>
      </c>
    </row>
    <row r="468" spans="1:2">
      <c r="A468">
        <v>20527159114</v>
      </c>
      <c r="B468" t="s">
        <v>124</v>
      </c>
    </row>
    <row r="469" spans="1:2">
      <c r="A469">
        <v>20564263967</v>
      </c>
      <c r="B469" t="s">
        <v>1852</v>
      </c>
    </row>
    <row r="470" spans="1:2">
      <c r="A470">
        <v>20603683804</v>
      </c>
      <c r="B470" t="s">
        <v>894</v>
      </c>
    </row>
    <row r="471" spans="1:2">
      <c r="A471">
        <v>20554564616</v>
      </c>
      <c r="B471" t="s">
        <v>1531</v>
      </c>
    </row>
    <row r="472" spans="1:2">
      <c r="A472">
        <v>20600944348</v>
      </c>
      <c r="B472" t="s">
        <v>1152</v>
      </c>
    </row>
    <row r="473" spans="1:2">
      <c r="A473">
        <v>20526921993</v>
      </c>
      <c r="B473" t="s">
        <v>1541</v>
      </c>
    </row>
    <row r="474" spans="1:2">
      <c r="A474">
        <v>20601709571</v>
      </c>
      <c r="B474" t="s">
        <v>117</v>
      </c>
    </row>
    <row r="475" spans="1:2">
      <c r="A475">
        <v>10436589013</v>
      </c>
      <c r="B475" t="s">
        <v>1439</v>
      </c>
    </row>
    <row r="476" spans="1:2">
      <c r="A476">
        <v>10484861701</v>
      </c>
      <c r="B476" t="s">
        <v>1538</v>
      </c>
    </row>
    <row r="477" spans="1:2">
      <c r="A477">
        <v>10718102907</v>
      </c>
      <c r="B477" t="s">
        <v>1767</v>
      </c>
    </row>
    <row r="478" spans="1:2">
      <c r="A478">
        <v>10722687588</v>
      </c>
      <c r="B478" t="s">
        <v>1046</v>
      </c>
    </row>
    <row r="479" spans="1:2">
      <c r="A479">
        <v>10804138582</v>
      </c>
      <c r="B479" t="s">
        <v>1429</v>
      </c>
    </row>
    <row r="480" spans="1:2">
      <c r="A480">
        <v>20601689724</v>
      </c>
      <c r="B480" t="s">
        <v>436</v>
      </c>
    </row>
    <row r="481" spans="1:2">
      <c r="A481">
        <v>10481049739</v>
      </c>
      <c r="B481" t="s">
        <v>1269</v>
      </c>
    </row>
    <row r="482" spans="1:2">
      <c r="A482">
        <v>20602740146</v>
      </c>
      <c r="B482" t="s">
        <v>1840</v>
      </c>
    </row>
    <row r="483" spans="1:2">
      <c r="A483">
        <v>20607415031</v>
      </c>
      <c r="B483" t="s">
        <v>1185</v>
      </c>
    </row>
    <row r="484" spans="1:2">
      <c r="A484">
        <v>10310321244</v>
      </c>
      <c r="B484" t="s">
        <v>1518</v>
      </c>
    </row>
    <row r="485" spans="1:2">
      <c r="A485">
        <v>20603091745</v>
      </c>
      <c r="B485" t="s">
        <v>1218</v>
      </c>
    </row>
    <row r="486" spans="1:2">
      <c r="A486">
        <v>20605349693</v>
      </c>
      <c r="B486" t="s">
        <v>1158</v>
      </c>
    </row>
    <row r="487" spans="1:2">
      <c r="A487">
        <v>20606951711</v>
      </c>
      <c r="B487" t="s">
        <v>1190</v>
      </c>
    </row>
    <row r="488" spans="1:2">
      <c r="A488">
        <v>20503965250</v>
      </c>
      <c r="B488" t="s">
        <v>1717</v>
      </c>
    </row>
    <row r="489" spans="1:2">
      <c r="A489">
        <v>20601970792</v>
      </c>
      <c r="B489" t="s">
        <v>1283</v>
      </c>
    </row>
    <row r="490" spans="1:2">
      <c r="A490">
        <v>20116544289</v>
      </c>
      <c r="B490" t="s">
        <v>579</v>
      </c>
    </row>
    <row r="491" spans="1:2">
      <c r="A491">
        <v>20408161437</v>
      </c>
      <c r="B491" t="s">
        <v>446</v>
      </c>
    </row>
    <row r="492" spans="1:2">
      <c r="A492">
        <v>20600147286</v>
      </c>
      <c r="B492" t="s">
        <v>1000</v>
      </c>
    </row>
    <row r="493" spans="1:2">
      <c r="A493">
        <v>20604436142</v>
      </c>
      <c r="B493" t="s">
        <v>1020</v>
      </c>
    </row>
    <row r="494" spans="1:2">
      <c r="A494">
        <v>20490212249</v>
      </c>
      <c r="B494" t="s">
        <v>1606</v>
      </c>
    </row>
    <row r="495" spans="1:2">
      <c r="A495">
        <v>20527127859</v>
      </c>
      <c r="B495" t="s">
        <v>805</v>
      </c>
    </row>
    <row r="496" spans="1:2">
      <c r="A496">
        <v>10311669627</v>
      </c>
      <c r="B496" t="s">
        <v>1351</v>
      </c>
    </row>
    <row r="497" spans="1:2">
      <c r="A497">
        <v>10744502565</v>
      </c>
      <c r="B497" t="s">
        <v>674</v>
      </c>
    </row>
    <row r="498" spans="1:2">
      <c r="A498">
        <v>10422372321</v>
      </c>
      <c r="B498" t="s">
        <v>1655</v>
      </c>
    </row>
    <row r="499" spans="1:2">
      <c r="A499">
        <v>10474539836</v>
      </c>
      <c r="B499" t="s">
        <v>1773</v>
      </c>
    </row>
    <row r="500" spans="1:2">
      <c r="A500">
        <v>10478364488</v>
      </c>
      <c r="B500" t="s">
        <v>751</v>
      </c>
    </row>
    <row r="501" spans="1:2">
      <c r="A501">
        <v>10759352144</v>
      </c>
      <c r="B501" t="s">
        <v>1003</v>
      </c>
    </row>
    <row r="502" spans="1:2">
      <c r="A502">
        <v>10310006284</v>
      </c>
      <c r="B502" t="s">
        <v>1800</v>
      </c>
    </row>
    <row r="503" spans="1:2">
      <c r="A503">
        <v>20604179107</v>
      </c>
      <c r="B503" t="s">
        <v>1312</v>
      </c>
    </row>
    <row r="504" spans="1:2">
      <c r="A504">
        <v>20115425651</v>
      </c>
      <c r="B504" t="s">
        <v>615</v>
      </c>
    </row>
    <row r="505" spans="1:2">
      <c r="A505">
        <v>10488848742</v>
      </c>
      <c r="B505" t="s">
        <v>1542</v>
      </c>
    </row>
    <row r="506" spans="1:2">
      <c r="A506">
        <v>10455000985</v>
      </c>
      <c r="B506" t="s">
        <v>659</v>
      </c>
    </row>
    <row r="507" spans="1:2">
      <c r="A507">
        <v>10453169001</v>
      </c>
      <c r="B507" t="s">
        <v>1555</v>
      </c>
    </row>
    <row r="508" spans="1:2">
      <c r="A508">
        <v>10416228014</v>
      </c>
      <c r="B508" t="s">
        <v>1133</v>
      </c>
    </row>
    <row r="509" spans="1:2">
      <c r="A509">
        <v>10431465367</v>
      </c>
      <c r="B509" t="s">
        <v>719</v>
      </c>
    </row>
    <row r="510" spans="1:2">
      <c r="A510">
        <v>10310328885</v>
      </c>
      <c r="B510" t="s">
        <v>907</v>
      </c>
    </row>
    <row r="511" spans="1:2">
      <c r="A511">
        <v>10310109377</v>
      </c>
      <c r="B511" t="s">
        <v>1258</v>
      </c>
    </row>
    <row r="512" spans="1:2">
      <c r="A512">
        <v>10411569492</v>
      </c>
      <c r="B512" t="s">
        <v>819</v>
      </c>
    </row>
    <row r="513" spans="1:2">
      <c r="A513">
        <v>10283171260</v>
      </c>
      <c r="B513" t="s">
        <v>812</v>
      </c>
    </row>
    <row r="514" spans="1:2">
      <c r="A514">
        <v>10735310921</v>
      </c>
      <c r="B514" t="s">
        <v>483</v>
      </c>
    </row>
    <row r="515" spans="1:2">
      <c r="A515">
        <v>10451512914</v>
      </c>
      <c r="B515" t="s">
        <v>1291</v>
      </c>
    </row>
    <row r="516" spans="1:2">
      <c r="A516">
        <v>10453098902</v>
      </c>
      <c r="B516" t="s">
        <v>1798</v>
      </c>
    </row>
    <row r="517" spans="1:2">
      <c r="A517">
        <v>10452518827</v>
      </c>
      <c r="B517" t="s">
        <v>469</v>
      </c>
    </row>
    <row r="518" spans="1:2">
      <c r="A518">
        <v>10720328181</v>
      </c>
      <c r="B518" t="s">
        <v>1438</v>
      </c>
    </row>
    <row r="519" spans="1:2">
      <c r="A519">
        <v>10238239724</v>
      </c>
      <c r="B519" t="s">
        <v>116</v>
      </c>
    </row>
    <row r="520" spans="1:2">
      <c r="A520">
        <v>20490733729</v>
      </c>
      <c r="B520" t="s">
        <v>349</v>
      </c>
    </row>
    <row r="521" spans="1:2">
      <c r="A521">
        <v>20450700771</v>
      </c>
      <c r="B521" t="s">
        <v>324</v>
      </c>
    </row>
    <row r="522" spans="1:2">
      <c r="A522">
        <v>10104393255</v>
      </c>
      <c r="B522" t="s">
        <v>1217</v>
      </c>
    </row>
    <row r="523" spans="1:2">
      <c r="A523">
        <v>10418238980</v>
      </c>
      <c r="B523" t="s">
        <v>1501</v>
      </c>
    </row>
    <row r="524" spans="1:2">
      <c r="A524">
        <v>10310101261</v>
      </c>
      <c r="B524" t="s">
        <v>1488</v>
      </c>
    </row>
    <row r="525" spans="1:2">
      <c r="A525">
        <v>10238519719</v>
      </c>
      <c r="B525" t="s">
        <v>1632</v>
      </c>
    </row>
    <row r="526" spans="1:2">
      <c r="A526">
        <v>10411068558</v>
      </c>
      <c r="B526" t="s">
        <v>1082</v>
      </c>
    </row>
    <row r="527" spans="1:2">
      <c r="A527">
        <v>20602481281</v>
      </c>
      <c r="B527" t="s">
        <v>1015</v>
      </c>
    </row>
    <row r="528" spans="1:2">
      <c r="A528">
        <v>10765998005</v>
      </c>
      <c r="B528" t="s">
        <v>850</v>
      </c>
    </row>
    <row r="529" spans="1:2">
      <c r="A529">
        <v>10409831341</v>
      </c>
      <c r="B529" t="s">
        <v>840</v>
      </c>
    </row>
    <row r="530" spans="1:2">
      <c r="A530">
        <v>20536630954</v>
      </c>
      <c r="B530" t="s">
        <v>635</v>
      </c>
    </row>
    <row r="531" spans="1:2">
      <c r="A531">
        <v>10100584030</v>
      </c>
      <c r="B531" t="s">
        <v>1771</v>
      </c>
    </row>
    <row r="532" spans="1:2">
      <c r="A532">
        <v>10310054289</v>
      </c>
      <c r="B532" t="s">
        <v>1753</v>
      </c>
    </row>
    <row r="533" spans="1:2">
      <c r="A533">
        <v>10483741494</v>
      </c>
      <c r="B533" t="s">
        <v>755</v>
      </c>
    </row>
    <row r="534" spans="1:2">
      <c r="A534">
        <v>10310104774</v>
      </c>
      <c r="B534" t="s">
        <v>1525</v>
      </c>
    </row>
    <row r="535" spans="1:2">
      <c r="A535">
        <v>10785490610</v>
      </c>
      <c r="B535" t="s">
        <v>790</v>
      </c>
    </row>
    <row r="536" spans="1:2">
      <c r="A536">
        <v>10310084331</v>
      </c>
      <c r="B536" t="s">
        <v>1515</v>
      </c>
    </row>
    <row r="537" spans="1:2">
      <c r="A537">
        <v>10310206801</v>
      </c>
      <c r="B537" t="s">
        <v>718</v>
      </c>
    </row>
    <row r="538" spans="1:2">
      <c r="A538">
        <v>20519000734</v>
      </c>
      <c r="B538" t="s">
        <v>1307</v>
      </c>
    </row>
    <row r="539" spans="1:2">
      <c r="A539">
        <v>10442388607</v>
      </c>
      <c r="B539" t="s">
        <v>1651</v>
      </c>
    </row>
    <row r="540" spans="1:2">
      <c r="A540">
        <v>10484315103</v>
      </c>
      <c r="B540" t="s">
        <v>803</v>
      </c>
    </row>
    <row r="541" spans="1:2">
      <c r="A541">
        <v>10310319401</v>
      </c>
      <c r="B541" t="s">
        <v>898</v>
      </c>
    </row>
    <row r="542" spans="1:2">
      <c r="A542">
        <v>10741342036</v>
      </c>
      <c r="B542" t="s">
        <v>379</v>
      </c>
    </row>
    <row r="543" spans="1:2">
      <c r="A543">
        <v>10417205999</v>
      </c>
      <c r="B543" t="s">
        <v>870</v>
      </c>
    </row>
    <row r="544" spans="1:2">
      <c r="A544">
        <v>10313610174</v>
      </c>
      <c r="B544" t="s">
        <v>1628</v>
      </c>
    </row>
    <row r="545" spans="1:2">
      <c r="A545">
        <v>10421790448</v>
      </c>
      <c r="B545" t="s">
        <v>1822</v>
      </c>
    </row>
    <row r="546" spans="1:2">
      <c r="A546">
        <v>10454340405</v>
      </c>
      <c r="B546" t="s">
        <v>1709</v>
      </c>
    </row>
    <row r="547" spans="1:2">
      <c r="A547">
        <v>20600691628</v>
      </c>
      <c r="B547" t="s">
        <v>1103</v>
      </c>
    </row>
    <row r="548" spans="1:2">
      <c r="A548">
        <v>20450662152</v>
      </c>
      <c r="B548" t="s">
        <v>1347</v>
      </c>
    </row>
    <row r="549" spans="1:2">
      <c r="A549">
        <v>20563945169</v>
      </c>
      <c r="B549" t="s">
        <v>1121</v>
      </c>
    </row>
    <row r="550" spans="1:2">
      <c r="A550">
        <v>10402174809</v>
      </c>
      <c r="B550" t="s">
        <v>917</v>
      </c>
    </row>
    <row r="551" spans="1:2">
      <c r="A551">
        <v>10108128718</v>
      </c>
      <c r="B551" t="s">
        <v>687</v>
      </c>
    </row>
    <row r="552" spans="1:2">
      <c r="A552">
        <v>10479952197</v>
      </c>
      <c r="B552" t="s">
        <v>1262</v>
      </c>
    </row>
    <row r="553" spans="1:2">
      <c r="A553">
        <v>10466353421</v>
      </c>
      <c r="B553" t="s">
        <v>1468</v>
      </c>
    </row>
    <row r="554" spans="1:2">
      <c r="A554">
        <v>10310286759</v>
      </c>
      <c r="B554" t="s">
        <v>1677</v>
      </c>
    </row>
    <row r="555" spans="1:2">
      <c r="A555">
        <v>10461120127</v>
      </c>
      <c r="B555" t="s">
        <v>395</v>
      </c>
    </row>
    <row r="556" spans="1:2">
      <c r="A556">
        <v>10416228227</v>
      </c>
      <c r="B556" t="s">
        <v>545</v>
      </c>
    </row>
    <row r="557" spans="1:2">
      <c r="A557">
        <v>10310004435</v>
      </c>
      <c r="B557" t="s">
        <v>711</v>
      </c>
    </row>
    <row r="558" spans="1:2">
      <c r="A558">
        <v>10431181750</v>
      </c>
      <c r="B558" t="s">
        <v>1572</v>
      </c>
    </row>
    <row r="559" spans="1:2">
      <c r="A559">
        <v>10423330371</v>
      </c>
      <c r="B559" t="s">
        <v>539</v>
      </c>
    </row>
    <row r="560" spans="1:2">
      <c r="A560">
        <v>10439190316</v>
      </c>
      <c r="B560" t="s">
        <v>1554</v>
      </c>
    </row>
    <row r="561" spans="1:2">
      <c r="A561">
        <v>10427127473</v>
      </c>
      <c r="B561" t="s">
        <v>423</v>
      </c>
    </row>
    <row r="562" spans="1:2">
      <c r="A562">
        <v>20527705569</v>
      </c>
      <c r="B562" t="s">
        <v>961</v>
      </c>
    </row>
    <row r="563" spans="1:2">
      <c r="A563">
        <v>20564480801</v>
      </c>
      <c r="B563" t="s">
        <v>412</v>
      </c>
    </row>
    <row r="564" spans="1:2">
      <c r="A564">
        <v>20600473833</v>
      </c>
      <c r="B564" t="s">
        <v>1546</v>
      </c>
    </row>
    <row r="565" spans="1:2">
      <c r="A565">
        <v>10700725559</v>
      </c>
      <c r="B565" t="s">
        <v>1766</v>
      </c>
    </row>
    <row r="566" spans="1:2">
      <c r="A566">
        <v>10050623284</v>
      </c>
      <c r="B566" t="s">
        <v>590</v>
      </c>
    </row>
    <row r="567" spans="1:2">
      <c r="A567">
        <v>10310202881</v>
      </c>
      <c r="B567" t="s">
        <v>1772</v>
      </c>
    </row>
    <row r="568" spans="1:2">
      <c r="A568">
        <v>10446018839</v>
      </c>
      <c r="B568" t="s">
        <v>1093</v>
      </c>
    </row>
    <row r="569" spans="1:2">
      <c r="A569">
        <v>10238761307</v>
      </c>
      <c r="B569" t="s">
        <v>749</v>
      </c>
    </row>
    <row r="570" spans="1:2">
      <c r="A570">
        <v>10465537481</v>
      </c>
      <c r="B570" t="s">
        <v>1671</v>
      </c>
    </row>
    <row r="571" spans="1:2">
      <c r="A571">
        <v>10419861222</v>
      </c>
      <c r="B571" t="s">
        <v>963</v>
      </c>
    </row>
    <row r="572" spans="1:2">
      <c r="A572">
        <v>20600144252</v>
      </c>
      <c r="B572" t="s">
        <v>1028</v>
      </c>
    </row>
    <row r="573" spans="1:2">
      <c r="A573">
        <v>20551782914</v>
      </c>
      <c r="B573" t="s">
        <v>1854</v>
      </c>
    </row>
    <row r="574" spans="1:2">
      <c r="A574">
        <v>10441824756</v>
      </c>
      <c r="B574" t="s">
        <v>472</v>
      </c>
    </row>
    <row r="575" spans="1:2">
      <c r="A575">
        <v>10440687615</v>
      </c>
      <c r="B575" t="s">
        <v>655</v>
      </c>
    </row>
    <row r="576" spans="1:2">
      <c r="A576">
        <v>20602974503</v>
      </c>
      <c r="B576" t="s">
        <v>1261</v>
      </c>
    </row>
    <row r="577" spans="1:2">
      <c r="A577">
        <v>20490610562</v>
      </c>
      <c r="B577" t="s">
        <v>1249</v>
      </c>
    </row>
    <row r="578" spans="1:2">
      <c r="A578">
        <v>20601520398</v>
      </c>
      <c r="B578" t="s">
        <v>1859</v>
      </c>
    </row>
    <row r="579" spans="1:2">
      <c r="A579">
        <v>20563890321</v>
      </c>
      <c r="B579" t="s">
        <v>403</v>
      </c>
    </row>
    <row r="580" spans="1:2">
      <c r="A580">
        <v>20601312361</v>
      </c>
      <c r="B580" t="s">
        <v>1153</v>
      </c>
    </row>
    <row r="581" spans="1:2">
      <c r="A581">
        <v>20600137094</v>
      </c>
      <c r="B581" t="s">
        <v>885</v>
      </c>
    </row>
    <row r="582" spans="1:2">
      <c r="A582">
        <v>20606144084</v>
      </c>
      <c r="B582" t="s">
        <v>1736</v>
      </c>
    </row>
    <row r="583" spans="1:2">
      <c r="A583">
        <v>20602429131</v>
      </c>
      <c r="B583" t="s">
        <v>842</v>
      </c>
    </row>
    <row r="584" spans="1:2">
      <c r="A584">
        <v>20601942659</v>
      </c>
      <c r="B584" t="s">
        <v>944</v>
      </c>
    </row>
    <row r="585" spans="1:2">
      <c r="A585">
        <v>20600871847</v>
      </c>
      <c r="B585" t="s">
        <v>1707</v>
      </c>
    </row>
    <row r="586" spans="1:2">
      <c r="A586">
        <v>20555195797</v>
      </c>
      <c r="B586" t="s">
        <v>1603</v>
      </c>
    </row>
    <row r="587" spans="1:2">
      <c r="A587">
        <v>10239984849</v>
      </c>
      <c r="B587" t="s">
        <v>1336</v>
      </c>
    </row>
    <row r="588" spans="1:2">
      <c r="A588">
        <v>20527141762</v>
      </c>
      <c r="B588" t="s">
        <v>1492</v>
      </c>
    </row>
    <row r="589" spans="1:2">
      <c r="A589">
        <v>10440540711</v>
      </c>
      <c r="B589" t="s">
        <v>1308</v>
      </c>
    </row>
    <row r="590" spans="1:2">
      <c r="A590">
        <v>10715736158</v>
      </c>
      <c r="B590" t="s">
        <v>661</v>
      </c>
    </row>
    <row r="591" spans="1:2">
      <c r="A591">
        <v>10410553746</v>
      </c>
      <c r="B591" t="s">
        <v>847</v>
      </c>
    </row>
    <row r="592" spans="1:2">
      <c r="A592">
        <v>10310046677</v>
      </c>
      <c r="B592" t="s">
        <v>1284</v>
      </c>
    </row>
    <row r="593" spans="1:2">
      <c r="A593">
        <v>10424895194</v>
      </c>
      <c r="B593" t="s">
        <v>669</v>
      </c>
    </row>
    <row r="594" spans="1:2">
      <c r="A594">
        <v>10766578387</v>
      </c>
      <c r="B594" t="s">
        <v>1117</v>
      </c>
    </row>
    <row r="595" spans="1:2">
      <c r="A595">
        <v>10443017505</v>
      </c>
      <c r="B595" t="s">
        <v>135</v>
      </c>
    </row>
    <row r="596" spans="1:2">
      <c r="A596">
        <v>10400839625</v>
      </c>
      <c r="B596" t="s">
        <v>660</v>
      </c>
    </row>
    <row r="597" spans="1:2">
      <c r="A597">
        <v>10446073252</v>
      </c>
      <c r="B597" t="s">
        <v>979</v>
      </c>
    </row>
    <row r="598" spans="1:2">
      <c r="A598">
        <v>10401176930</v>
      </c>
      <c r="B598" t="s">
        <v>460</v>
      </c>
    </row>
    <row r="599" spans="1:2">
      <c r="A599">
        <v>10457401936</v>
      </c>
      <c r="B599" t="s">
        <v>1830</v>
      </c>
    </row>
    <row r="600" spans="1:2">
      <c r="A600">
        <v>10731329953</v>
      </c>
      <c r="B600" t="s">
        <v>1368</v>
      </c>
    </row>
    <row r="601" spans="1:2">
      <c r="A601">
        <v>10479930991</v>
      </c>
      <c r="B601" t="s">
        <v>1220</v>
      </c>
    </row>
    <row r="602" spans="1:2">
      <c r="A602">
        <v>20554039376</v>
      </c>
      <c r="B602" t="s">
        <v>896</v>
      </c>
    </row>
    <row r="603" spans="1:2">
      <c r="A603">
        <v>20604807175</v>
      </c>
      <c r="B603" t="s">
        <v>1442</v>
      </c>
    </row>
    <row r="604" spans="1:2">
      <c r="A604">
        <v>20604259275</v>
      </c>
      <c r="B604" t="s">
        <v>130</v>
      </c>
    </row>
    <row r="605" spans="1:2">
      <c r="A605">
        <v>20600771338</v>
      </c>
      <c r="B605" t="s">
        <v>1458</v>
      </c>
    </row>
    <row r="606" spans="1:2">
      <c r="A606">
        <v>20604115010</v>
      </c>
      <c r="B606" t="s">
        <v>1696</v>
      </c>
    </row>
    <row r="607" spans="1:2">
      <c r="A607">
        <v>20447689503</v>
      </c>
      <c r="B607" t="s">
        <v>1037</v>
      </c>
    </row>
    <row r="608" spans="1:2">
      <c r="A608">
        <v>20605847243</v>
      </c>
      <c r="B608" t="s">
        <v>1072</v>
      </c>
    </row>
    <row r="609" spans="1:2">
      <c r="A609">
        <v>20564102106</v>
      </c>
      <c r="B609" t="s">
        <v>1507</v>
      </c>
    </row>
    <row r="610" spans="1:2">
      <c r="A610">
        <v>20526944934</v>
      </c>
      <c r="B610" t="s">
        <v>66</v>
      </c>
    </row>
    <row r="611" spans="1:2">
      <c r="A611">
        <v>20454612389</v>
      </c>
      <c r="B611" t="s">
        <v>1181</v>
      </c>
    </row>
    <row r="612" spans="1:2">
      <c r="A612">
        <v>20602890857</v>
      </c>
      <c r="B612" t="s">
        <v>1406</v>
      </c>
    </row>
    <row r="613" spans="1:2">
      <c r="A613">
        <v>20600352513</v>
      </c>
      <c r="B613" t="s">
        <v>962</v>
      </c>
    </row>
    <row r="614" spans="1:2">
      <c r="A614">
        <v>20600487885</v>
      </c>
      <c r="B614" t="s">
        <v>1349</v>
      </c>
    </row>
    <row r="615" spans="1:2">
      <c r="A615">
        <v>20555240849</v>
      </c>
      <c r="B615" t="s">
        <v>1864</v>
      </c>
    </row>
    <row r="616" spans="1:2">
      <c r="A616">
        <v>20564284298</v>
      </c>
      <c r="B616" t="s">
        <v>726</v>
      </c>
    </row>
    <row r="617" spans="1:2">
      <c r="A617">
        <v>20563859599</v>
      </c>
      <c r="B617" t="s">
        <v>895</v>
      </c>
    </row>
    <row r="618" spans="1:2">
      <c r="A618">
        <v>20600233158</v>
      </c>
      <c r="B618" t="s">
        <v>418</v>
      </c>
    </row>
    <row r="619" spans="1:2">
      <c r="A619">
        <v>20601296382</v>
      </c>
      <c r="B619" t="s">
        <v>532</v>
      </c>
    </row>
    <row r="620" spans="1:2">
      <c r="A620">
        <v>20601751195</v>
      </c>
      <c r="B620" t="s">
        <v>1779</v>
      </c>
    </row>
    <row r="621" spans="1:2">
      <c r="A621">
        <v>20603744889</v>
      </c>
      <c r="B621" t="s">
        <v>666</v>
      </c>
    </row>
    <row r="622" spans="1:2">
      <c r="A622">
        <v>20522291898</v>
      </c>
      <c r="B622" t="s">
        <v>1527</v>
      </c>
    </row>
    <row r="623" spans="1:2">
      <c r="A623">
        <v>20546331653</v>
      </c>
      <c r="B623" t="s">
        <v>1827</v>
      </c>
    </row>
    <row r="624" spans="1:2">
      <c r="A624">
        <v>10770679945</v>
      </c>
      <c r="B624" t="s">
        <v>1620</v>
      </c>
    </row>
    <row r="625" spans="1:2">
      <c r="A625">
        <v>10450778911</v>
      </c>
      <c r="B625" t="s">
        <v>642</v>
      </c>
    </row>
    <row r="626" spans="1:2">
      <c r="A626">
        <v>10436942279</v>
      </c>
      <c r="B626" t="s">
        <v>789</v>
      </c>
    </row>
    <row r="627" spans="1:2">
      <c r="A627">
        <v>10481908251</v>
      </c>
      <c r="B627" t="s">
        <v>432</v>
      </c>
    </row>
    <row r="628" spans="1:2">
      <c r="A628">
        <v>20603253141</v>
      </c>
      <c r="B628" t="s">
        <v>823</v>
      </c>
    </row>
    <row r="629" spans="1:2">
      <c r="A629">
        <v>10421710711</v>
      </c>
      <c r="B629" t="s">
        <v>662</v>
      </c>
    </row>
    <row r="630" spans="1:2">
      <c r="A630">
        <v>10717989878</v>
      </c>
      <c r="B630" t="s">
        <v>988</v>
      </c>
    </row>
    <row r="631" spans="1:2">
      <c r="A631">
        <v>10488895694</v>
      </c>
      <c r="B631" t="s">
        <v>96</v>
      </c>
    </row>
    <row r="632" spans="1:2">
      <c r="A632">
        <v>10428330566</v>
      </c>
      <c r="B632" t="s">
        <v>1630</v>
      </c>
    </row>
    <row r="633" spans="1:2">
      <c r="A633">
        <v>10706678374</v>
      </c>
      <c r="B633" t="s">
        <v>794</v>
      </c>
    </row>
    <row r="634" spans="1:2">
      <c r="A634">
        <v>10310207689</v>
      </c>
      <c r="B634" t="s">
        <v>740</v>
      </c>
    </row>
    <row r="635" spans="1:2">
      <c r="A635">
        <v>10731437748</v>
      </c>
      <c r="B635" t="s">
        <v>1551</v>
      </c>
    </row>
    <row r="636" spans="1:2">
      <c r="A636">
        <v>10427908564</v>
      </c>
      <c r="B636" t="s">
        <v>1659</v>
      </c>
    </row>
    <row r="637" spans="1:2">
      <c r="A637">
        <v>10100021639</v>
      </c>
      <c r="B637" t="s">
        <v>1516</v>
      </c>
    </row>
    <row r="638" spans="1:2">
      <c r="A638">
        <v>10482266571</v>
      </c>
      <c r="B638" t="s">
        <v>857</v>
      </c>
    </row>
    <row r="639" spans="1:2">
      <c r="A639">
        <v>10433968901</v>
      </c>
      <c r="B639" t="s">
        <v>703</v>
      </c>
    </row>
    <row r="640" spans="1:2">
      <c r="A640">
        <v>10469820527</v>
      </c>
      <c r="B640" t="s">
        <v>438</v>
      </c>
    </row>
    <row r="641" spans="1:2">
      <c r="A641">
        <v>10730200876</v>
      </c>
      <c r="B641" t="s">
        <v>690</v>
      </c>
    </row>
    <row r="642" spans="1:2">
      <c r="A642">
        <v>10730200884</v>
      </c>
      <c r="B642" t="s">
        <v>122</v>
      </c>
    </row>
    <row r="643" spans="1:2">
      <c r="A643">
        <v>10457308952</v>
      </c>
      <c r="B643" t="s">
        <v>912</v>
      </c>
    </row>
    <row r="644" spans="1:2">
      <c r="A644">
        <v>10426855742</v>
      </c>
      <c r="B644" t="s">
        <v>1444</v>
      </c>
    </row>
    <row r="645" spans="1:2">
      <c r="A645">
        <v>10439874339</v>
      </c>
      <c r="B645" t="s">
        <v>1197</v>
      </c>
    </row>
    <row r="646" spans="1:2">
      <c r="A646">
        <v>10412548677</v>
      </c>
      <c r="B646" t="s">
        <v>1202</v>
      </c>
    </row>
    <row r="647" spans="1:2">
      <c r="A647">
        <v>10708030711</v>
      </c>
      <c r="B647" t="s">
        <v>1009</v>
      </c>
    </row>
    <row r="648" spans="1:2">
      <c r="A648">
        <v>10449795101</v>
      </c>
      <c r="B648" t="s">
        <v>1178</v>
      </c>
    </row>
    <row r="649" spans="1:2">
      <c r="A649">
        <v>10420806031</v>
      </c>
      <c r="B649" t="s">
        <v>1768</v>
      </c>
    </row>
    <row r="650" spans="1:2">
      <c r="A650">
        <v>10475693511</v>
      </c>
      <c r="B650" t="s">
        <v>1074</v>
      </c>
    </row>
    <row r="651" spans="1:2">
      <c r="A651">
        <v>10715337768</v>
      </c>
      <c r="B651" t="s">
        <v>1237</v>
      </c>
    </row>
    <row r="652" spans="1:2">
      <c r="A652">
        <v>20301955406</v>
      </c>
      <c r="B652" t="s">
        <v>919</v>
      </c>
    </row>
    <row r="653" spans="1:2">
      <c r="A653">
        <v>10412132624</v>
      </c>
      <c r="B653" t="s">
        <v>1698</v>
      </c>
    </row>
    <row r="654" spans="1:2">
      <c r="A654">
        <v>10403627874</v>
      </c>
      <c r="B654" t="s">
        <v>60</v>
      </c>
    </row>
    <row r="655" spans="1:2">
      <c r="A655">
        <v>10716452404</v>
      </c>
      <c r="B655" t="s">
        <v>1619</v>
      </c>
    </row>
    <row r="656" spans="1:2">
      <c r="A656">
        <v>10763218142</v>
      </c>
      <c r="B656" t="s">
        <v>1734</v>
      </c>
    </row>
    <row r="657" spans="1:2">
      <c r="A657">
        <v>10734431970</v>
      </c>
      <c r="B657" t="s">
        <v>1657</v>
      </c>
    </row>
    <row r="658" spans="1:2">
      <c r="A658">
        <v>20490882724</v>
      </c>
      <c r="B658" t="s">
        <v>1314</v>
      </c>
    </row>
    <row r="659" spans="1:2">
      <c r="A659">
        <v>20606148349</v>
      </c>
      <c r="B659" t="s">
        <v>1077</v>
      </c>
    </row>
    <row r="660" spans="1:2">
      <c r="A660">
        <v>10806231211</v>
      </c>
      <c r="B660" t="s">
        <v>1160</v>
      </c>
    </row>
    <row r="661" spans="1:2">
      <c r="A661">
        <v>10760860919</v>
      </c>
      <c r="B661" t="s">
        <v>931</v>
      </c>
    </row>
    <row r="662" spans="1:2">
      <c r="A662">
        <v>10310060963</v>
      </c>
      <c r="B662" t="s">
        <v>1855</v>
      </c>
    </row>
    <row r="663" spans="1:2">
      <c r="A663">
        <v>10310095848</v>
      </c>
      <c r="B663" t="s">
        <v>549</v>
      </c>
    </row>
    <row r="664" spans="1:2">
      <c r="A664">
        <v>10410169393</v>
      </c>
      <c r="B664" t="s">
        <v>1426</v>
      </c>
    </row>
    <row r="665" spans="1:2">
      <c r="A665">
        <v>10428714356</v>
      </c>
      <c r="B665" t="s">
        <v>1039</v>
      </c>
    </row>
    <row r="666" spans="1:2">
      <c r="A666">
        <v>10458739493</v>
      </c>
      <c r="B666" t="s">
        <v>1244</v>
      </c>
    </row>
    <row r="667" spans="1:2">
      <c r="A667">
        <v>10744154192</v>
      </c>
      <c r="B667" t="s">
        <v>888</v>
      </c>
    </row>
    <row r="668" spans="1:2">
      <c r="A668">
        <v>10773385179</v>
      </c>
      <c r="B668" t="s">
        <v>1088</v>
      </c>
    </row>
    <row r="669" spans="1:2">
      <c r="A669">
        <v>10422022304</v>
      </c>
      <c r="B669" t="s">
        <v>1281</v>
      </c>
    </row>
    <row r="670" spans="1:2">
      <c r="A670">
        <v>10425964092</v>
      </c>
      <c r="B670" t="s">
        <v>1142</v>
      </c>
    </row>
    <row r="671" spans="1:2">
      <c r="A671">
        <v>10310379544</v>
      </c>
      <c r="B671" t="s">
        <v>704</v>
      </c>
    </row>
    <row r="672" spans="1:2">
      <c r="A672">
        <v>10404779627</v>
      </c>
      <c r="B672" t="s">
        <v>565</v>
      </c>
    </row>
    <row r="673" spans="1:2">
      <c r="A673">
        <v>10310336985</v>
      </c>
      <c r="B673" t="s">
        <v>1678</v>
      </c>
    </row>
    <row r="674" spans="1:2">
      <c r="A674">
        <v>10458934288</v>
      </c>
      <c r="B674" t="s">
        <v>685</v>
      </c>
    </row>
    <row r="675" spans="1:2">
      <c r="A675">
        <v>10704153924</v>
      </c>
      <c r="B675" t="s">
        <v>555</v>
      </c>
    </row>
    <row r="676" spans="1:2">
      <c r="A676">
        <v>10770370081</v>
      </c>
      <c r="B676" t="s">
        <v>370</v>
      </c>
    </row>
    <row r="677" spans="1:2">
      <c r="A677">
        <v>10466693281</v>
      </c>
      <c r="B677" t="s">
        <v>457</v>
      </c>
    </row>
    <row r="678" spans="1:2">
      <c r="A678">
        <v>10479830385</v>
      </c>
      <c r="B678" t="s">
        <v>1102</v>
      </c>
    </row>
    <row r="679" spans="1:2">
      <c r="A679">
        <v>10427770783</v>
      </c>
      <c r="B679" t="s">
        <v>909</v>
      </c>
    </row>
    <row r="680" spans="1:2">
      <c r="A680">
        <v>10310122624</v>
      </c>
      <c r="B680" t="s">
        <v>1339</v>
      </c>
    </row>
    <row r="681" spans="1:2">
      <c r="A681">
        <v>10718009877</v>
      </c>
      <c r="B681" t="s">
        <v>893</v>
      </c>
    </row>
    <row r="682" spans="1:2">
      <c r="A682">
        <v>10707852238</v>
      </c>
      <c r="B682" t="s">
        <v>353</v>
      </c>
    </row>
    <row r="683" spans="1:2">
      <c r="A683">
        <v>10310076703</v>
      </c>
      <c r="B683" t="s">
        <v>622</v>
      </c>
    </row>
    <row r="684" spans="1:2">
      <c r="A684">
        <v>10477691671</v>
      </c>
      <c r="B684" t="s">
        <v>837</v>
      </c>
    </row>
    <row r="685" spans="1:2">
      <c r="A685">
        <v>10310438567</v>
      </c>
      <c r="B685" t="s">
        <v>1780</v>
      </c>
    </row>
    <row r="686" spans="1:2">
      <c r="A686">
        <v>10462198081</v>
      </c>
      <c r="B686" t="s">
        <v>1019</v>
      </c>
    </row>
    <row r="687" spans="1:2">
      <c r="A687">
        <v>10485899524</v>
      </c>
      <c r="B687" t="s">
        <v>764</v>
      </c>
    </row>
    <row r="688" spans="1:2">
      <c r="A688">
        <v>10425721157</v>
      </c>
      <c r="B688" t="s">
        <v>625</v>
      </c>
    </row>
    <row r="689" spans="1:2">
      <c r="A689">
        <v>10075338240</v>
      </c>
      <c r="B689" t="s">
        <v>1813</v>
      </c>
    </row>
    <row r="690" spans="1:2">
      <c r="A690">
        <v>10708969031</v>
      </c>
      <c r="B690" t="s">
        <v>1330</v>
      </c>
    </row>
    <row r="691" spans="1:2">
      <c r="A691">
        <v>10762080465</v>
      </c>
      <c r="B691" t="s">
        <v>610</v>
      </c>
    </row>
    <row r="692" spans="1:2">
      <c r="A692">
        <v>10310419325</v>
      </c>
      <c r="B692" t="s">
        <v>477</v>
      </c>
    </row>
    <row r="693" spans="1:2">
      <c r="A693">
        <v>10412146706</v>
      </c>
      <c r="B693" t="s">
        <v>1167</v>
      </c>
    </row>
    <row r="694" spans="1:2">
      <c r="A694">
        <v>10402092438</v>
      </c>
      <c r="B694" t="s">
        <v>716</v>
      </c>
    </row>
    <row r="695" spans="1:2">
      <c r="A695">
        <v>10310131623</v>
      </c>
      <c r="B695" t="s">
        <v>1526</v>
      </c>
    </row>
    <row r="696" spans="1:2">
      <c r="A696">
        <v>10310387563</v>
      </c>
      <c r="B696" t="s">
        <v>1179</v>
      </c>
    </row>
    <row r="697" spans="1:2">
      <c r="A697">
        <v>10474897520</v>
      </c>
      <c r="B697" t="s">
        <v>1156</v>
      </c>
    </row>
    <row r="698" spans="1:2">
      <c r="A698">
        <v>10446811849</v>
      </c>
      <c r="B698" t="s">
        <v>1290</v>
      </c>
    </row>
    <row r="699" spans="1:2">
      <c r="A699">
        <v>10468331221</v>
      </c>
      <c r="B699" t="s">
        <v>1366</v>
      </c>
    </row>
    <row r="700" spans="1:2">
      <c r="A700">
        <v>10467850241</v>
      </c>
      <c r="B700" t="s">
        <v>1607</v>
      </c>
    </row>
    <row r="701" spans="1:2">
      <c r="A701">
        <v>10473809481</v>
      </c>
      <c r="B701" t="s">
        <v>1848</v>
      </c>
    </row>
    <row r="702" spans="1:2">
      <c r="A702">
        <v>10403429312</v>
      </c>
      <c r="B702" t="s">
        <v>346</v>
      </c>
    </row>
    <row r="703" spans="1:2">
      <c r="A703">
        <v>10451129452</v>
      </c>
      <c r="B703" t="s">
        <v>1646</v>
      </c>
    </row>
    <row r="704" spans="1:2">
      <c r="A704">
        <v>10700211750</v>
      </c>
      <c r="B704" t="s">
        <v>1350</v>
      </c>
    </row>
    <row r="705" spans="1:2">
      <c r="A705">
        <v>10781084315</v>
      </c>
      <c r="B705" t="s">
        <v>1045</v>
      </c>
    </row>
    <row r="706" spans="1:2">
      <c r="A706">
        <v>10471490011</v>
      </c>
      <c r="B706" t="s">
        <v>921</v>
      </c>
    </row>
    <row r="707" spans="1:2">
      <c r="A707">
        <v>10734692765</v>
      </c>
      <c r="B707" t="s">
        <v>697</v>
      </c>
    </row>
    <row r="708" spans="1:2">
      <c r="A708">
        <v>10723722450</v>
      </c>
      <c r="B708" t="s">
        <v>1814</v>
      </c>
    </row>
    <row r="709" spans="1:2">
      <c r="A709">
        <v>10723940180</v>
      </c>
      <c r="B709" t="s">
        <v>825</v>
      </c>
    </row>
    <row r="710" spans="1:2">
      <c r="A710">
        <v>10730672735</v>
      </c>
      <c r="B710" t="s">
        <v>1491</v>
      </c>
    </row>
    <row r="711" spans="1:2">
      <c r="A711">
        <v>10454664839</v>
      </c>
      <c r="B711" t="s">
        <v>829</v>
      </c>
    </row>
    <row r="712" spans="1:2">
      <c r="A712">
        <v>10433593176</v>
      </c>
      <c r="B712" t="s">
        <v>1668</v>
      </c>
    </row>
    <row r="713" spans="1:2">
      <c r="A713">
        <v>10310337019</v>
      </c>
      <c r="B713" t="s">
        <v>1382</v>
      </c>
    </row>
    <row r="714" spans="1:2">
      <c r="A714">
        <v>10310389230</v>
      </c>
      <c r="B714" t="s">
        <v>1421</v>
      </c>
    </row>
    <row r="715" spans="1:2">
      <c r="A715">
        <v>10719217333</v>
      </c>
      <c r="B715" t="s">
        <v>335</v>
      </c>
    </row>
    <row r="716" spans="1:2">
      <c r="A716">
        <v>10465493602</v>
      </c>
      <c r="B716" t="s">
        <v>1379</v>
      </c>
    </row>
    <row r="717" spans="1:2">
      <c r="A717">
        <v>10461038439</v>
      </c>
      <c r="B717" t="s">
        <v>826</v>
      </c>
    </row>
    <row r="718" spans="1:2">
      <c r="A718">
        <v>10451129401</v>
      </c>
      <c r="B718" t="s">
        <v>1782</v>
      </c>
    </row>
    <row r="719" spans="1:2">
      <c r="A719">
        <v>20600104013</v>
      </c>
      <c r="B719" t="s">
        <v>1585</v>
      </c>
    </row>
    <row r="720" spans="1:2">
      <c r="A720">
        <v>20564317561</v>
      </c>
      <c r="B720" t="s">
        <v>1091</v>
      </c>
    </row>
    <row r="721" spans="1:2">
      <c r="A721">
        <v>20605386963</v>
      </c>
      <c r="B721" t="s">
        <v>835</v>
      </c>
    </row>
    <row r="722" spans="1:2">
      <c r="A722">
        <v>20528060201</v>
      </c>
      <c r="B722" t="s">
        <v>672</v>
      </c>
    </row>
    <row r="723" spans="1:2">
      <c r="A723">
        <v>20602063888</v>
      </c>
      <c r="B723" t="s">
        <v>1203</v>
      </c>
    </row>
    <row r="724" spans="1:2">
      <c r="A724">
        <v>20600886283</v>
      </c>
      <c r="B724" t="s">
        <v>1789</v>
      </c>
    </row>
    <row r="725" spans="1:2">
      <c r="A725">
        <v>20450103501</v>
      </c>
      <c r="B725" t="s">
        <v>1781</v>
      </c>
    </row>
    <row r="726" spans="1:2">
      <c r="A726">
        <v>20602975003</v>
      </c>
      <c r="B726" t="s">
        <v>1746</v>
      </c>
    </row>
    <row r="727" spans="1:2">
      <c r="A727">
        <v>20601887241</v>
      </c>
      <c r="B727" t="s">
        <v>608</v>
      </c>
    </row>
    <row r="728" spans="1:2">
      <c r="A728">
        <v>10425332801</v>
      </c>
      <c r="B728" t="s">
        <v>401</v>
      </c>
    </row>
    <row r="729" spans="1:2">
      <c r="A729">
        <v>10310335016</v>
      </c>
      <c r="B729" t="s">
        <v>918</v>
      </c>
    </row>
    <row r="730" spans="1:2">
      <c r="A730">
        <v>20600564464</v>
      </c>
      <c r="B730" t="s">
        <v>531</v>
      </c>
    </row>
    <row r="731" spans="1:2">
      <c r="A731">
        <v>20450534073</v>
      </c>
      <c r="B731" t="s">
        <v>710</v>
      </c>
    </row>
    <row r="732" spans="1:2">
      <c r="A732">
        <v>20603333242</v>
      </c>
      <c r="B732" t="s">
        <v>1823</v>
      </c>
    </row>
    <row r="733" spans="1:2">
      <c r="A733">
        <v>20601696879</v>
      </c>
      <c r="B733" t="s">
        <v>1122</v>
      </c>
    </row>
    <row r="734" spans="1:2">
      <c r="A734">
        <v>20527590648</v>
      </c>
      <c r="B734" t="s">
        <v>1831</v>
      </c>
    </row>
    <row r="735" spans="1:2">
      <c r="A735">
        <v>20601862698</v>
      </c>
      <c r="B735" t="s">
        <v>810</v>
      </c>
    </row>
    <row r="736" spans="1:2">
      <c r="A736">
        <v>20606002093</v>
      </c>
      <c r="B736" t="s">
        <v>550</v>
      </c>
    </row>
    <row r="737" spans="1:2">
      <c r="A737">
        <v>20601754984</v>
      </c>
      <c r="B737" t="s">
        <v>1115</v>
      </c>
    </row>
    <row r="738" spans="1:2">
      <c r="A738">
        <v>20542394324</v>
      </c>
      <c r="B738" t="s">
        <v>1500</v>
      </c>
    </row>
    <row r="739" spans="1:2">
      <c r="A739">
        <v>20604918627</v>
      </c>
      <c r="B739" t="s">
        <v>817</v>
      </c>
    </row>
    <row r="740" spans="1:2">
      <c r="A740">
        <v>20603261608</v>
      </c>
      <c r="B740" t="s">
        <v>1622</v>
      </c>
    </row>
    <row r="741" spans="1:2">
      <c r="A741">
        <v>20511603391</v>
      </c>
      <c r="B741" t="s">
        <v>523</v>
      </c>
    </row>
    <row r="742" spans="1:2">
      <c r="A742">
        <v>20601807263</v>
      </c>
      <c r="B742" t="s">
        <v>1150</v>
      </c>
    </row>
    <row r="743" spans="1:2">
      <c r="A743">
        <v>20491100908</v>
      </c>
      <c r="B743" t="s">
        <v>1417</v>
      </c>
    </row>
    <row r="744" spans="1:2">
      <c r="A744">
        <v>20527909059</v>
      </c>
      <c r="B744" t="s">
        <v>1693</v>
      </c>
    </row>
    <row r="745" spans="1:2">
      <c r="A745">
        <v>20601136768</v>
      </c>
      <c r="B745" t="s">
        <v>1085</v>
      </c>
    </row>
    <row r="746" spans="1:2">
      <c r="A746">
        <v>20552849621</v>
      </c>
      <c r="B746" t="s">
        <v>1575</v>
      </c>
    </row>
    <row r="747" spans="1:2">
      <c r="A747">
        <v>20490392476</v>
      </c>
      <c r="B747" t="s">
        <v>342</v>
      </c>
    </row>
    <row r="748" spans="1:2">
      <c r="A748">
        <v>20605546766</v>
      </c>
      <c r="B748" t="s">
        <v>1590</v>
      </c>
    </row>
    <row r="749" spans="1:2">
      <c r="A749">
        <v>20527226245</v>
      </c>
      <c r="B749" t="s">
        <v>334</v>
      </c>
    </row>
    <row r="750" spans="1:2">
      <c r="A750">
        <v>20601810442</v>
      </c>
      <c r="B750" t="s">
        <v>1430</v>
      </c>
    </row>
    <row r="751" spans="1:2">
      <c r="A751">
        <v>20600875826</v>
      </c>
      <c r="B751" t="s">
        <v>668</v>
      </c>
    </row>
    <row r="752" spans="1:2">
      <c r="A752">
        <v>20556335096</v>
      </c>
      <c r="B752" t="s">
        <v>1759</v>
      </c>
    </row>
    <row r="753" spans="1:2">
      <c r="A753">
        <v>20600824440</v>
      </c>
      <c r="B753" t="s">
        <v>1694</v>
      </c>
    </row>
    <row r="754" spans="1:2">
      <c r="A754">
        <v>20605788441</v>
      </c>
      <c r="B754" t="s">
        <v>1032</v>
      </c>
    </row>
    <row r="755" spans="1:2">
      <c r="A755">
        <v>20490934627</v>
      </c>
      <c r="B755" t="s">
        <v>1592</v>
      </c>
    </row>
    <row r="756" spans="1:2">
      <c r="A756">
        <v>20601006562</v>
      </c>
      <c r="B756" t="s">
        <v>127</v>
      </c>
    </row>
    <row r="757" spans="1:2">
      <c r="A757">
        <v>20490666606</v>
      </c>
      <c r="B757" t="s">
        <v>322</v>
      </c>
    </row>
    <row r="758" spans="1:2">
      <c r="A758">
        <v>20604869677</v>
      </c>
      <c r="B758" t="s">
        <v>74</v>
      </c>
    </row>
    <row r="759" spans="1:2">
      <c r="A759">
        <v>20601286077</v>
      </c>
      <c r="B759" t="s">
        <v>326</v>
      </c>
    </row>
    <row r="760" spans="1:2">
      <c r="A760">
        <v>20600022271</v>
      </c>
      <c r="B760" t="s">
        <v>647</v>
      </c>
    </row>
    <row r="761" spans="1:2">
      <c r="A761">
        <v>20555979283</v>
      </c>
      <c r="B761" t="s">
        <v>552</v>
      </c>
    </row>
    <row r="762" spans="1:2">
      <c r="A762">
        <v>20490098799</v>
      </c>
      <c r="B762" t="s">
        <v>534</v>
      </c>
    </row>
    <row r="763" spans="1:2">
      <c r="A763">
        <v>20521547406</v>
      </c>
      <c r="B763" t="s">
        <v>1241</v>
      </c>
    </row>
    <row r="764" spans="1:2">
      <c r="A764">
        <v>20490599224</v>
      </c>
      <c r="B764" t="s">
        <v>371</v>
      </c>
    </row>
    <row r="765" spans="1:2">
      <c r="A765">
        <v>20603391013</v>
      </c>
      <c r="B765" t="s">
        <v>128</v>
      </c>
    </row>
    <row r="766" spans="1:2">
      <c r="A766">
        <v>20490759019</v>
      </c>
      <c r="B766" t="s">
        <v>564</v>
      </c>
    </row>
    <row r="767" spans="1:2">
      <c r="A767">
        <v>20550006899</v>
      </c>
      <c r="B767" t="s">
        <v>862</v>
      </c>
    </row>
    <row r="768" spans="1:2">
      <c r="A768">
        <v>20606645601</v>
      </c>
      <c r="B768" t="s">
        <v>580</v>
      </c>
    </row>
    <row r="769" spans="1:2">
      <c r="A769">
        <v>10310450982</v>
      </c>
      <c r="B769" t="s">
        <v>1389</v>
      </c>
    </row>
    <row r="770" spans="1:2">
      <c r="A770">
        <v>10425111090</v>
      </c>
      <c r="B770" t="s">
        <v>1319</v>
      </c>
    </row>
    <row r="771" spans="1:2">
      <c r="A771">
        <v>20605723846</v>
      </c>
      <c r="B771" t="s">
        <v>1127</v>
      </c>
    </row>
    <row r="772" spans="1:2">
      <c r="A772">
        <v>10743215716</v>
      </c>
      <c r="B772" t="s">
        <v>729</v>
      </c>
    </row>
    <row r="773" spans="1:2">
      <c r="A773">
        <v>20490493230</v>
      </c>
      <c r="B773" t="s">
        <v>528</v>
      </c>
    </row>
    <row r="774" spans="1:2">
      <c r="A774">
        <v>10762685057</v>
      </c>
      <c r="B774" t="s">
        <v>1188</v>
      </c>
    </row>
    <row r="775" spans="1:2">
      <c r="A775">
        <v>10310335521</v>
      </c>
      <c r="B775" t="s">
        <v>540</v>
      </c>
    </row>
    <row r="776" spans="1:2">
      <c r="A776">
        <v>20527087881</v>
      </c>
      <c r="B776" t="s">
        <v>1371</v>
      </c>
    </row>
    <row r="777" spans="1:2">
      <c r="A777">
        <v>20603622902</v>
      </c>
      <c r="B777" t="s">
        <v>1324</v>
      </c>
    </row>
    <row r="778" spans="1:2">
      <c r="A778">
        <v>20516406837</v>
      </c>
      <c r="B778" t="s">
        <v>1591</v>
      </c>
    </row>
    <row r="779" spans="1:2">
      <c r="A779">
        <v>20528016481</v>
      </c>
      <c r="B779" t="s">
        <v>369</v>
      </c>
    </row>
    <row r="780" spans="1:2">
      <c r="A780">
        <v>10449021440</v>
      </c>
      <c r="B780" t="s">
        <v>1509</v>
      </c>
    </row>
    <row r="781" spans="1:2">
      <c r="A781">
        <v>10310397348</v>
      </c>
      <c r="B781" t="s">
        <v>1858</v>
      </c>
    </row>
    <row r="782" spans="1:2">
      <c r="A782">
        <v>20602177166</v>
      </c>
      <c r="B782" t="s">
        <v>1706</v>
      </c>
    </row>
    <row r="783" spans="1:2">
      <c r="A783">
        <v>20554343873</v>
      </c>
      <c r="B783" t="s">
        <v>1089</v>
      </c>
    </row>
    <row r="784" spans="1:2">
      <c r="A784">
        <v>20446389328</v>
      </c>
      <c r="B784" t="s">
        <v>417</v>
      </c>
    </row>
    <row r="785" spans="1:2">
      <c r="A785">
        <v>20519272815</v>
      </c>
      <c r="B785" t="s">
        <v>1182</v>
      </c>
    </row>
    <row r="786" spans="1:2">
      <c r="A786">
        <v>20600238052</v>
      </c>
      <c r="B786" t="s">
        <v>1137</v>
      </c>
    </row>
    <row r="787" spans="1:2">
      <c r="A787">
        <v>10099326901</v>
      </c>
      <c r="B787" t="s">
        <v>1754</v>
      </c>
    </row>
    <row r="788" spans="1:2">
      <c r="A788">
        <v>10763311401</v>
      </c>
      <c r="B788" t="s">
        <v>1564</v>
      </c>
    </row>
    <row r="789" spans="1:2">
      <c r="A789">
        <v>10428263648</v>
      </c>
      <c r="B789" t="s">
        <v>602</v>
      </c>
    </row>
    <row r="790" spans="1:2">
      <c r="A790">
        <v>20603351585</v>
      </c>
      <c r="B790" t="s">
        <v>1212</v>
      </c>
    </row>
    <row r="791" spans="1:2">
      <c r="A791">
        <v>20600015801</v>
      </c>
      <c r="B791" t="s">
        <v>450</v>
      </c>
    </row>
    <row r="792" spans="1:2">
      <c r="A792">
        <v>10459715920</v>
      </c>
      <c r="B792" t="s">
        <v>1612</v>
      </c>
    </row>
    <row r="793" spans="1:2">
      <c r="A793">
        <v>10310407050</v>
      </c>
      <c r="B793" t="s">
        <v>494</v>
      </c>
    </row>
    <row r="794" spans="1:2">
      <c r="A794">
        <v>10438416230</v>
      </c>
      <c r="B794" t="s">
        <v>1463</v>
      </c>
    </row>
    <row r="795" spans="1:2">
      <c r="A795">
        <v>10415303225</v>
      </c>
      <c r="B795" t="s">
        <v>1273</v>
      </c>
    </row>
    <row r="796" spans="1:2">
      <c r="A796">
        <v>10471053444</v>
      </c>
      <c r="B796" t="s">
        <v>1556</v>
      </c>
    </row>
    <row r="797" spans="1:2">
      <c r="A797">
        <v>10803652622</v>
      </c>
      <c r="B797" t="s">
        <v>317</v>
      </c>
    </row>
    <row r="798" spans="1:2">
      <c r="A798">
        <v>20490425668</v>
      </c>
      <c r="B798" t="s">
        <v>1422</v>
      </c>
    </row>
    <row r="799" spans="1:2">
      <c r="A799">
        <v>10414050421</v>
      </c>
      <c r="B799" t="s">
        <v>1476</v>
      </c>
    </row>
    <row r="800" spans="1:2">
      <c r="A800">
        <v>20602537324</v>
      </c>
      <c r="B800" t="s">
        <v>1405</v>
      </c>
    </row>
    <row r="801" spans="1:2">
      <c r="A801">
        <v>20605866337</v>
      </c>
      <c r="B801" t="s">
        <v>1640</v>
      </c>
    </row>
    <row r="802" spans="1:2">
      <c r="A802">
        <v>20603984731</v>
      </c>
      <c r="B802" t="s">
        <v>966</v>
      </c>
    </row>
    <row r="803" spans="1:2">
      <c r="A803">
        <v>20450767841</v>
      </c>
      <c r="B803" t="s">
        <v>1594</v>
      </c>
    </row>
    <row r="804" spans="1:2">
      <c r="A804">
        <v>20604359610</v>
      </c>
      <c r="B804" t="s">
        <v>583</v>
      </c>
    </row>
    <row r="805" spans="1:2">
      <c r="A805">
        <v>20563839130</v>
      </c>
      <c r="B805" t="s">
        <v>1052</v>
      </c>
    </row>
    <row r="806" spans="1:2">
      <c r="A806">
        <v>20100210909</v>
      </c>
      <c r="B806" t="s">
        <v>1635</v>
      </c>
    </row>
    <row r="807" spans="1:2">
      <c r="A807">
        <v>10310450389</v>
      </c>
      <c r="B807" t="s">
        <v>368</v>
      </c>
    </row>
    <row r="808" spans="1:2">
      <c r="A808">
        <v>10247169836</v>
      </c>
      <c r="B808" t="s">
        <v>621</v>
      </c>
    </row>
    <row r="809" spans="1:2">
      <c r="A809">
        <v>10610033755</v>
      </c>
      <c r="B809" t="s">
        <v>1489</v>
      </c>
    </row>
    <row r="810" spans="1:2">
      <c r="A810">
        <v>10610033771</v>
      </c>
      <c r="B810" t="s">
        <v>1365</v>
      </c>
    </row>
    <row r="811" spans="1:2">
      <c r="A811">
        <v>10311386013</v>
      </c>
      <c r="B811" t="s">
        <v>1599</v>
      </c>
    </row>
    <row r="812" spans="1:2">
      <c r="A812">
        <v>10469381205</v>
      </c>
      <c r="B812" t="s">
        <v>872</v>
      </c>
    </row>
    <row r="813" spans="1:2">
      <c r="A813">
        <v>10423180221</v>
      </c>
      <c r="B813" t="s">
        <v>707</v>
      </c>
    </row>
    <row r="814" spans="1:2">
      <c r="A814">
        <v>20601411980</v>
      </c>
      <c r="B814" t="s">
        <v>1730</v>
      </c>
    </row>
    <row r="815" spans="1:2">
      <c r="A815">
        <v>10310341300</v>
      </c>
      <c r="B815" t="s">
        <v>1462</v>
      </c>
    </row>
    <row r="816" spans="1:2">
      <c r="A816">
        <v>10310066627</v>
      </c>
      <c r="B816" t="s">
        <v>476</v>
      </c>
    </row>
    <row r="817" spans="1:2">
      <c r="A817">
        <v>10734894422</v>
      </c>
      <c r="B817" t="s">
        <v>482</v>
      </c>
    </row>
    <row r="818" spans="1:2">
      <c r="A818">
        <v>20563826151</v>
      </c>
      <c r="B818" t="s">
        <v>1295</v>
      </c>
    </row>
    <row r="819" spans="1:2">
      <c r="A819">
        <v>20603523718</v>
      </c>
      <c r="B819" t="s">
        <v>1128</v>
      </c>
    </row>
    <row r="820" spans="1:2">
      <c r="A820">
        <v>20605888071</v>
      </c>
      <c r="B820" t="s">
        <v>1035</v>
      </c>
    </row>
    <row r="821" spans="1:2">
      <c r="A821">
        <v>10311883530</v>
      </c>
      <c r="B821" t="s">
        <v>1210</v>
      </c>
    </row>
    <row r="822" spans="1:2">
      <c r="A822">
        <v>10708137109</v>
      </c>
      <c r="B822" t="s">
        <v>1815</v>
      </c>
    </row>
    <row r="823" spans="1:2">
      <c r="A823">
        <v>10762010343</v>
      </c>
      <c r="B823" t="s">
        <v>735</v>
      </c>
    </row>
    <row r="824" spans="1:2">
      <c r="A824">
        <v>10315376888</v>
      </c>
      <c r="B824" t="s">
        <v>1298</v>
      </c>
    </row>
    <row r="825" spans="1:2">
      <c r="A825">
        <v>20604596492</v>
      </c>
      <c r="B825" t="s">
        <v>488</v>
      </c>
    </row>
    <row r="826" spans="1:2">
      <c r="A826">
        <v>10310223391</v>
      </c>
      <c r="B826" t="s">
        <v>1503</v>
      </c>
    </row>
    <row r="827" spans="1:2">
      <c r="A827">
        <v>10707964702</v>
      </c>
      <c r="B827" t="s">
        <v>761</v>
      </c>
    </row>
    <row r="828" spans="1:2">
      <c r="A828">
        <v>10431548696</v>
      </c>
      <c r="B828" t="s">
        <v>1219</v>
      </c>
    </row>
    <row r="829" spans="1:2">
      <c r="A829">
        <v>10400599799</v>
      </c>
      <c r="B829" t="s">
        <v>1625</v>
      </c>
    </row>
    <row r="830" spans="1:2">
      <c r="A830">
        <v>10409396751</v>
      </c>
      <c r="B830" t="s">
        <v>1033</v>
      </c>
    </row>
    <row r="831" spans="1:2">
      <c r="A831">
        <v>10439716393</v>
      </c>
      <c r="B831" t="s">
        <v>348</v>
      </c>
    </row>
    <row r="832" spans="1:2">
      <c r="A832">
        <v>20450733785</v>
      </c>
      <c r="B832" t="s">
        <v>1385</v>
      </c>
    </row>
    <row r="833" spans="1:2">
      <c r="A833">
        <v>20505103794</v>
      </c>
      <c r="B833" t="s">
        <v>1106</v>
      </c>
    </row>
    <row r="834" spans="1:2">
      <c r="A834">
        <v>10296389001</v>
      </c>
      <c r="B834" t="s">
        <v>360</v>
      </c>
    </row>
    <row r="835" spans="1:2">
      <c r="A835">
        <v>10466842635</v>
      </c>
      <c r="B835" t="s">
        <v>605</v>
      </c>
    </row>
    <row r="836" spans="1:2">
      <c r="A836">
        <v>10466043805</v>
      </c>
      <c r="B836" t="s">
        <v>1838</v>
      </c>
    </row>
    <row r="837" spans="1:2">
      <c r="A837">
        <v>10451333866</v>
      </c>
      <c r="B837" t="s">
        <v>351</v>
      </c>
    </row>
    <row r="838" spans="1:2">
      <c r="A838">
        <v>10310082711</v>
      </c>
      <c r="B838" t="s">
        <v>1520</v>
      </c>
    </row>
    <row r="839" spans="1:2">
      <c r="A839">
        <v>10723671391</v>
      </c>
      <c r="B839" t="s">
        <v>922</v>
      </c>
    </row>
    <row r="840" spans="1:2">
      <c r="A840">
        <v>10239280175</v>
      </c>
      <c r="B840" t="s">
        <v>1213</v>
      </c>
    </row>
    <row r="841" spans="1:2">
      <c r="A841">
        <v>10239507277</v>
      </c>
      <c r="B841" t="s">
        <v>1268</v>
      </c>
    </row>
    <row r="842" spans="1:2">
      <c r="A842">
        <v>10311335681</v>
      </c>
      <c r="B842" t="s">
        <v>1522</v>
      </c>
    </row>
    <row r="843" spans="1:2">
      <c r="A843">
        <v>20602766579</v>
      </c>
      <c r="B843" t="s">
        <v>1192</v>
      </c>
    </row>
    <row r="844" spans="1:2">
      <c r="A844">
        <v>20600234138</v>
      </c>
      <c r="B844" t="s">
        <v>1702</v>
      </c>
    </row>
    <row r="845" spans="1:2">
      <c r="A845">
        <v>10432790709</v>
      </c>
      <c r="B845" t="s">
        <v>393</v>
      </c>
    </row>
    <row r="846" spans="1:2">
      <c r="A846">
        <v>10714230889</v>
      </c>
      <c r="B846" t="s">
        <v>378</v>
      </c>
    </row>
    <row r="847" spans="1:2">
      <c r="A847">
        <v>10310070888</v>
      </c>
      <c r="B847" t="s">
        <v>623</v>
      </c>
    </row>
    <row r="848" spans="1:2">
      <c r="A848">
        <v>10803111796</v>
      </c>
      <c r="B848" t="s">
        <v>1805</v>
      </c>
    </row>
    <row r="849" spans="1:2">
      <c r="A849">
        <v>10428370002</v>
      </c>
      <c r="B849" t="s">
        <v>377</v>
      </c>
    </row>
    <row r="850" spans="1:2">
      <c r="A850">
        <v>10315284568</v>
      </c>
      <c r="B850" t="s">
        <v>1656</v>
      </c>
    </row>
    <row r="851" spans="1:2">
      <c r="A851">
        <v>10762883762</v>
      </c>
      <c r="B851" t="s">
        <v>1801</v>
      </c>
    </row>
    <row r="852" spans="1:2">
      <c r="A852">
        <v>10462325245</v>
      </c>
      <c r="B852" t="s">
        <v>1579</v>
      </c>
    </row>
    <row r="853" spans="1:2">
      <c r="A853">
        <v>10485369444</v>
      </c>
      <c r="B853" t="s">
        <v>1285</v>
      </c>
    </row>
    <row r="854" spans="1:2">
      <c r="A854">
        <v>10310371128</v>
      </c>
      <c r="B854" t="s">
        <v>529</v>
      </c>
    </row>
    <row r="855" spans="1:2">
      <c r="A855">
        <v>10464430411</v>
      </c>
      <c r="B855" t="s">
        <v>679</v>
      </c>
    </row>
    <row r="856" spans="1:2">
      <c r="A856">
        <v>10480222798</v>
      </c>
      <c r="B856" t="s">
        <v>856</v>
      </c>
    </row>
    <row r="857" spans="1:2">
      <c r="A857">
        <v>10249918194</v>
      </c>
      <c r="B857" t="s">
        <v>1459</v>
      </c>
    </row>
    <row r="858" spans="1:2">
      <c r="A858">
        <v>10310341504</v>
      </c>
      <c r="B858" t="s">
        <v>404</v>
      </c>
    </row>
    <row r="859" spans="1:2">
      <c r="A859">
        <v>10722695866</v>
      </c>
      <c r="B859" t="s">
        <v>972</v>
      </c>
    </row>
    <row r="860" spans="1:2">
      <c r="A860">
        <v>10100347275</v>
      </c>
      <c r="B860" t="s">
        <v>720</v>
      </c>
    </row>
    <row r="861" spans="1:2">
      <c r="A861">
        <v>20600476361</v>
      </c>
      <c r="B861" t="s">
        <v>1627</v>
      </c>
    </row>
    <row r="862" spans="1:2">
      <c r="A862">
        <v>20566512093</v>
      </c>
      <c r="B862" t="s">
        <v>1239</v>
      </c>
    </row>
    <row r="863" spans="1:2">
      <c r="A863">
        <v>10760276061</v>
      </c>
      <c r="B863" t="s">
        <v>736</v>
      </c>
    </row>
    <row r="864" spans="1:2">
      <c r="A864">
        <v>10479129172</v>
      </c>
      <c r="B864" t="s">
        <v>728</v>
      </c>
    </row>
    <row r="865" spans="1:2">
      <c r="A865">
        <v>10250018211</v>
      </c>
      <c r="B865" t="s">
        <v>1007</v>
      </c>
    </row>
    <row r="866" spans="1:2">
      <c r="A866">
        <v>10471245696</v>
      </c>
      <c r="B866" t="s">
        <v>1018</v>
      </c>
    </row>
    <row r="867" spans="1:2">
      <c r="A867">
        <v>10448900245</v>
      </c>
      <c r="B867" t="s">
        <v>471</v>
      </c>
    </row>
    <row r="868" spans="1:2">
      <c r="A868">
        <v>10446611726</v>
      </c>
      <c r="B868" t="s">
        <v>439</v>
      </c>
    </row>
    <row r="869" spans="1:2">
      <c r="A869">
        <v>10464153751</v>
      </c>
      <c r="B869" t="s">
        <v>1265</v>
      </c>
    </row>
    <row r="870" spans="1:2">
      <c r="A870">
        <v>20518267877</v>
      </c>
      <c r="B870" t="s">
        <v>1457</v>
      </c>
    </row>
    <row r="871" spans="1:2">
      <c r="A871">
        <v>10437113748</v>
      </c>
      <c r="B871" t="s">
        <v>1547</v>
      </c>
    </row>
    <row r="872" spans="1:2">
      <c r="A872">
        <v>20517182673</v>
      </c>
      <c r="B872" t="s">
        <v>1691</v>
      </c>
    </row>
    <row r="873" spans="1:2">
      <c r="A873">
        <v>20418896915</v>
      </c>
      <c r="B873" t="s">
        <v>1690</v>
      </c>
    </row>
    <row r="874" spans="1:2">
      <c r="A874">
        <v>20600839951</v>
      </c>
      <c r="B874" t="s">
        <v>1861</v>
      </c>
    </row>
    <row r="875" spans="1:2">
      <c r="A875">
        <v>10720806181</v>
      </c>
      <c r="B875" t="s">
        <v>948</v>
      </c>
    </row>
    <row r="876" spans="1:2">
      <c r="A876">
        <v>10475332917</v>
      </c>
      <c r="B876" t="s">
        <v>1306</v>
      </c>
    </row>
    <row r="877" spans="1:2">
      <c r="A877">
        <v>20605861114</v>
      </c>
      <c r="B877" t="s">
        <v>813</v>
      </c>
    </row>
    <row r="878" spans="1:2">
      <c r="A878">
        <v>20564310396</v>
      </c>
      <c r="B878" t="s">
        <v>1313</v>
      </c>
    </row>
    <row r="879" spans="1:2">
      <c r="A879">
        <v>10407058700</v>
      </c>
      <c r="B879" t="s">
        <v>607</v>
      </c>
    </row>
    <row r="880" spans="1:2">
      <c r="A880">
        <v>20602314481</v>
      </c>
      <c r="B880" t="s">
        <v>1228</v>
      </c>
    </row>
    <row r="881" spans="1:2">
      <c r="A881">
        <v>10751795675</v>
      </c>
      <c r="B881" t="s">
        <v>1535</v>
      </c>
    </row>
    <row r="882" spans="1:2">
      <c r="A882">
        <v>10489302514</v>
      </c>
      <c r="B882" t="s">
        <v>831</v>
      </c>
    </row>
    <row r="883" spans="1:2">
      <c r="A883">
        <v>10757876146</v>
      </c>
      <c r="B883" t="s">
        <v>1013</v>
      </c>
    </row>
    <row r="884" spans="1:2">
      <c r="A884">
        <v>10310338601</v>
      </c>
      <c r="B884" t="s">
        <v>1467</v>
      </c>
    </row>
    <row r="885" spans="1:2">
      <c r="A885">
        <v>10444820255</v>
      </c>
      <c r="B885" t="s">
        <v>1511</v>
      </c>
    </row>
    <row r="886" spans="1:2">
      <c r="A886">
        <v>10701023736</v>
      </c>
      <c r="B886" t="s">
        <v>985</v>
      </c>
    </row>
    <row r="887" spans="1:2">
      <c r="A887">
        <v>10481180550</v>
      </c>
      <c r="B887" t="s">
        <v>1609</v>
      </c>
    </row>
    <row r="888" spans="1:2">
      <c r="A888">
        <v>10427280956</v>
      </c>
      <c r="B888" t="s">
        <v>1586</v>
      </c>
    </row>
    <row r="889" spans="1:2">
      <c r="A889">
        <v>10429222856</v>
      </c>
      <c r="B889" t="s">
        <v>1580</v>
      </c>
    </row>
    <row r="890" spans="1:2">
      <c r="A890">
        <v>10423728715</v>
      </c>
      <c r="B890" t="s">
        <v>588</v>
      </c>
    </row>
    <row r="891" spans="1:2">
      <c r="A891">
        <v>10450778945</v>
      </c>
      <c r="B891" t="s">
        <v>879</v>
      </c>
    </row>
    <row r="892" spans="1:2">
      <c r="A892">
        <v>10421864077</v>
      </c>
      <c r="B892" t="s">
        <v>134</v>
      </c>
    </row>
    <row r="893" spans="1:2">
      <c r="A893">
        <v>10412025933</v>
      </c>
      <c r="B893" t="s">
        <v>721</v>
      </c>
    </row>
    <row r="894" spans="1:2">
      <c r="A894">
        <v>20490977946</v>
      </c>
      <c r="B894" t="s">
        <v>1230</v>
      </c>
    </row>
    <row r="895" spans="1:2">
      <c r="A895">
        <v>20515230590</v>
      </c>
      <c r="B895" t="s">
        <v>1086</v>
      </c>
    </row>
    <row r="896" spans="1:2">
      <c r="A896">
        <v>10013414381</v>
      </c>
      <c r="B896" t="s">
        <v>416</v>
      </c>
    </row>
    <row r="897" spans="1:2">
      <c r="A897">
        <v>10405012273</v>
      </c>
      <c r="B897" t="s">
        <v>841</v>
      </c>
    </row>
    <row r="898" spans="1:2">
      <c r="A898">
        <v>20297990757</v>
      </c>
      <c r="B898" t="s">
        <v>120</v>
      </c>
    </row>
    <row r="899" spans="1:2">
      <c r="A899">
        <v>20450748545</v>
      </c>
      <c r="B899" t="s">
        <v>705</v>
      </c>
    </row>
    <row r="900" spans="1:2">
      <c r="A900">
        <v>20491143038</v>
      </c>
      <c r="B900" t="s">
        <v>822</v>
      </c>
    </row>
    <row r="901" spans="1:2">
      <c r="A901">
        <v>20491116227</v>
      </c>
      <c r="B901" t="s">
        <v>1464</v>
      </c>
    </row>
    <row r="902" spans="1:2">
      <c r="A902">
        <v>10481361309</v>
      </c>
      <c r="B902" t="s">
        <v>1206</v>
      </c>
    </row>
    <row r="903" spans="1:2">
      <c r="A903">
        <v>20605265201</v>
      </c>
      <c r="B903" t="s">
        <v>1739</v>
      </c>
    </row>
    <row r="904" spans="1:2">
      <c r="A904">
        <v>20604278628</v>
      </c>
      <c r="B904" t="s">
        <v>1842</v>
      </c>
    </row>
    <row r="905" spans="1:2">
      <c r="A905">
        <v>10453361875</v>
      </c>
      <c r="B905" t="s">
        <v>846</v>
      </c>
    </row>
    <row r="906" spans="1:2">
      <c r="A906">
        <v>10468760733</v>
      </c>
      <c r="B906" t="s">
        <v>541</v>
      </c>
    </row>
    <row r="907" spans="1:2">
      <c r="A907">
        <v>10424861028</v>
      </c>
      <c r="B907" t="s">
        <v>678</v>
      </c>
    </row>
    <row r="908" spans="1:2">
      <c r="A908">
        <v>10407853372</v>
      </c>
      <c r="B908" t="s">
        <v>1394</v>
      </c>
    </row>
    <row r="909" spans="1:2">
      <c r="A909">
        <v>10431666729</v>
      </c>
      <c r="B909" t="s">
        <v>1195</v>
      </c>
    </row>
    <row r="910" spans="1:2">
      <c r="A910">
        <v>10428593613</v>
      </c>
      <c r="B910" t="s">
        <v>1069</v>
      </c>
    </row>
    <row r="911" spans="1:2">
      <c r="A911">
        <v>10436194582</v>
      </c>
      <c r="B911" t="s">
        <v>1146</v>
      </c>
    </row>
    <row r="912" spans="1:2">
      <c r="A912">
        <v>10765819852</v>
      </c>
      <c r="B912" t="s">
        <v>408</v>
      </c>
    </row>
    <row r="913" spans="1:2">
      <c r="A913">
        <v>20490059629</v>
      </c>
      <c r="B913" t="s">
        <v>492</v>
      </c>
    </row>
    <row r="914" spans="1:2">
      <c r="A914">
        <v>20547089121</v>
      </c>
      <c r="B914" t="s">
        <v>585</v>
      </c>
    </row>
    <row r="915" spans="1:2">
      <c r="A915">
        <v>20563999099</v>
      </c>
      <c r="B915" t="s">
        <v>599</v>
      </c>
    </row>
    <row r="916" spans="1:2">
      <c r="A916">
        <v>10433596001</v>
      </c>
      <c r="B916" t="s">
        <v>1357</v>
      </c>
    </row>
    <row r="917" spans="1:2">
      <c r="A917">
        <v>10106334167</v>
      </c>
      <c r="B917" t="s">
        <v>406</v>
      </c>
    </row>
    <row r="918" spans="1:2">
      <c r="A918">
        <v>10409838745</v>
      </c>
      <c r="B918" t="s">
        <v>927</v>
      </c>
    </row>
    <row r="919" spans="1:2">
      <c r="A919">
        <v>10310430582</v>
      </c>
      <c r="B919" t="s">
        <v>1724</v>
      </c>
    </row>
    <row r="920" spans="1:2">
      <c r="A920">
        <v>10482826895</v>
      </c>
      <c r="B920" t="s">
        <v>960</v>
      </c>
    </row>
    <row r="921" spans="1:2">
      <c r="A921">
        <v>10311872651</v>
      </c>
      <c r="B921" t="s">
        <v>1040</v>
      </c>
    </row>
    <row r="922" spans="1:2">
      <c r="A922">
        <v>10441836240</v>
      </c>
      <c r="B922" t="s">
        <v>1443</v>
      </c>
    </row>
    <row r="923" spans="1:2">
      <c r="A923">
        <v>10310057709</v>
      </c>
      <c r="B923" t="s">
        <v>468</v>
      </c>
    </row>
    <row r="924" spans="1:2">
      <c r="A924">
        <v>10310011211</v>
      </c>
      <c r="B924" t="s">
        <v>1338</v>
      </c>
    </row>
    <row r="925" spans="1:2">
      <c r="A925">
        <v>10475894923</v>
      </c>
      <c r="B925" t="s">
        <v>114</v>
      </c>
    </row>
    <row r="926" spans="1:2">
      <c r="A926">
        <v>10757108998</v>
      </c>
      <c r="B926" t="s">
        <v>1301</v>
      </c>
    </row>
    <row r="927" spans="1:2">
      <c r="A927">
        <v>10462741214</v>
      </c>
      <c r="B927" t="s">
        <v>520</v>
      </c>
    </row>
    <row r="928" spans="1:2">
      <c r="A928">
        <v>10713326271</v>
      </c>
      <c r="B928" t="s">
        <v>1050</v>
      </c>
    </row>
    <row r="929" spans="1:2">
      <c r="A929">
        <v>10310067674</v>
      </c>
      <c r="B929" t="s">
        <v>797</v>
      </c>
    </row>
    <row r="930" spans="1:2">
      <c r="A930">
        <v>10464763126</v>
      </c>
      <c r="B930" t="s">
        <v>1226</v>
      </c>
    </row>
    <row r="931" spans="1:2">
      <c r="A931">
        <v>10297317909</v>
      </c>
      <c r="B931" t="s">
        <v>1756</v>
      </c>
    </row>
    <row r="932" spans="1:2">
      <c r="A932">
        <v>10465493505</v>
      </c>
      <c r="B932" t="s">
        <v>1679</v>
      </c>
    </row>
    <row r="933" spans="1:2">
      <c r="A933">
        <v>10450015798</v>
      </c>
      <c r="B933" t="s">
        <v>616</v>
      </c>
    </row>
    <row r="934" spans="1:2">
      <c r="A934">
        <v>10310092903</v>
      </c>
      <c r="B934" t="s">
        <v>486</v>
      </c>
    </row>
    <row r="935" spans="1:2">
      <c r="A935">
        <v>10433582115</v>
      </c>
      <c r="B935" t="s">
        <v>911</v>
      </c>
    </row>
    <row r="936" spans="1:2">
      <c r="A936">
        <v>10459589754</v>
      </c>
      <c r="B936" t="s">
        <v>901</v>
      </c>
    </row>
    <row r="937" spans="1:2">
      <c r="A937">
        <v>10310113048</v>
      </c>
      <c r="B937" t="s">
        <v>947</v>
      </c>
    </row>
    <row r="938" spans="1:2">
      <c r="A938">
        <v>10770658522</v>
      </c>
      <c r="B938" t="s">
        <v>784</v>
      </c>
    </row>
    <row r="939" spans="1:2">
      <c r="A939">
        <v>10760672098</v>
      </c>
      <c r="B939" t="s">
        <v>507</v>
      </c>
    </row>
    <row r="940" spans="1:2">
      <c r="A940">
        <v>10482274451</v>
      </c>
      <c r="B940" t="s">
        <v>1536</v>
      </c>
    </row>
    <row r="941" spans="1:2">
      <c r="A941">
        <v>10757796011</v>
      </c>
      <c r="B941" t="s">
        <v>1243</v>
      </c>
    </row>
    <row r="942" spans="1:2">
      <c r="A942">
        <v>10707675344</v>
      </c>
      <c r="B942" t="s">
        <v>1611</v>
      </c>
    </row>
    <row r="943" spans="1:2">
      <c r="A943">
        <v>10700806842</v>
      </c>
      <c r="B943" t="s">
        <v>941</v>
      </c>
    </row>
    <row r="944" spans="1:2">
      <c r="A944">
        <v>10423233333</v>
      </c>
      <c r="B944" t="s">
        <v>567</v>
      </c>
    </row>
    <row r="945" spans="1:2">
      <c r="A945">
        <v>20600783506</v>
      </c>
      <c r="B945" t="s">
        <v>1110</v>
      </c>
    </row>
    <row r="946" spans="1:2">
      <c r="A946">
        <v>10310236972</v>
      </c>
      <c r="B946" t="s">
        <v>1533</v>
      </c>
    </row>
    <row r="947" spans="1:2">
      <c r="A947">
        <v>10444820239</v>
      </c>
      <c r="B947" t="s">
        <v>750</v>
      </c>
    </row>
    <row r="948" spans="1:2">
      <c r="A948">
        <v>10310117175</v>
      </c>
      <c r="B948" t="s">
        <v>971</v>
      </c>
    </row>
    <row r="949" spans="1:2">
      <c r="A949">
        <v>10474809230</v>
      </c>
      <c r="B949" t="s">
        <v>765</v>
      </c>
    </row>
    <row r="950" spans="1:2">
      <c r="A950">
        <v>20490864319</v>
      </c>
      <c r="B950" t="s">
        <v>1310</v>
      </c>
    </row>
    <row r="951" spans="1:2">
      <c r="A951">
        <v>10418899145</v>
      </c>
      <c r="B951" t="s">
        <v>1621</v>
      </c>
    </row>
    <row r="952" spans="1:2">
      <c r="A952">
        <v>20131379944</v>
      </c>
      <c r="B952" t="s">
        <v>1435</v>
      </c>
    </row>
    <row r="953" spans="1:2">
      <c r="A953">
        <v>10466876718</v>
      </c>
      <c r="B953" t="s">
        <v>727</v>
      </c>
    </row>
    <row r="954" spans="1:2">
      <c r="A954">
        <v>10107457084</v>
      </c>
      <c r="B954" t="s">
        <v>887</v>
      </c>
    </row>
    <row r="955" spans="1:2">
      <c r="A955">
        <v>10310333650</v>
      </c>
      <c r="B955" t="s">
        <v>1471</v>
      </c>
    </row>
    <row r="956" spans="1:2">
      <c r="A956">
        <v>10310386991</v>
      </c>
      <c r="B956" t="s">
        <v>106</v>
      </c>
    </row>
    <row r="957" spans="1:2">
      <c r="A957">
        <v>10483035654</v>
      </c>
      <c r="B957" t="s">
        <v>1098</v>
      </c>
    </row>
    <row r="958" spans="1:2">
      <c r="A958">
        <v>10410107771</v>
      </c>
      <c r="B958" t="s">
        <v>485</v>
      </c>
    </row>
    <row r="959" spans="1:2">
      <c r="A959">
        <v>10447466118</v>
      </c>
      <c r="B959" t="s">
        <v>1735</v>
      </c>
    </row>
    <row r="960" spans="1:2">
      <c r="A960">
        <v>10310333871</v>
      </c>
      <c r="B960" t="s">
        <v>940</v>
      </c>
    </row>
    <row r="961" spans="1:2">
      <c r="A961">
        <v>10723698885</v>
      </c>
      <c r="B961" t="s">
        <v>1363</v>
      </c>
    </row>
    <row r="962" spans="1:2">
      <c r="A962">
        <v>10761856389</v>
      </c>
      <c r="B962" t="s">
        <v>603</v>
      </c>
    </row>
    <row r="963" spans="1:2">
      <c r="A963">
        <v>10167112833</v>
      </c>
      <c r="B963" t="s">
        <v>676</v>
      </c>
    </row>
    <row r="964" spans="1:2">
      <c r="A964">
        <v>10719342120</v>
      </c>
      <c r="B964" t="s">
        <v>834</v>
      </c>
    </row>
    <row r="965" spans="1:2">
      <c r="A965">
        <v>10489404139</v>
      </c>
      <c r="B965" t="s">
        <v>1673</v>
      </c>
    </row>
    <row r="966" spans="1:2">
      <c r="A966">
        <v>10310244509</v>
      </c>
      <c r="B966" t="s">
        <v>328</v>
      </c>
    </row>
    <row r="967" spans="1:2">
      <c r="A967">
        <v>10715306871</v>
      </c>
      <c r="B967" t="s">
        <v>991</v>
      </c>
    </row>
    <row r="968" spans="1:2">
      <c r="A968">
        <v>10707618677</v>
      </c>
      <c r="B968" t="s">
        <v>1108</v>
      </c>
    </row>
    <row r="969" spans="1:2">
      <c r="A969">
        <v>10462467490</v>
      </c>
      <c r="B969" t="s">
        <v>1144</v>
      </c>
    </row>
    <row r="970" spans="1:2">
      <c r="A970">
        <v>10296027079</v>
      </c>
      <c r="B970" t="s">
        <v>877</v>
      </c>
    </row>
    <row r="971" spans="1:2">
      <c r="A971">
        <v>10781048122</v>
      </c>
      <c r="B971" t="s">
        <v>1097</v>
      </c>
    </row>
    <row r="972" spans="1:2">
      <c r="A972">
        <v>10738593281</v>
      </c>
      <c r="B972" t="s">
        <v>473</v>
      </c>
    </row>
    <row r="973" spans="1:2">
      <c r="A973">
        <v>10405059164</v>
      </c>
      <c r="B973" t="s">
        <v>1731</v>
      </c>
    </row>
    <row r="974" spans="1:2">
      <c r="A974">
        <v>10731290259</v>
      </c>
      <c r="B974" t="s">
        <v>1532</v>
      </c>
    </row>
    <row r="975" spans="1:2">
      <c r="A975">
        <v>10476789449</v>
      </c>
      <c r="B975" t="s">
        <v>802</v>
      </c>
    </row>
    <row r="976" spans="1:2">
      <c r="A976">
        <v>10310394446</v>
      </c>
      <c r="B976" t="s">
        <v>1674</v>
      </c>
    </row>
    <row r="977" spans="1:2">
      <c r="A977">
        <v>10158630147</v>
      </c>
      <c r="B977" t="s">
        <v>1425</v>
      </c>
    </row>
    <row r="978" spans="1:2">
      <c r="A978">
        <v>10484851391</v>
      </c>
      <c r="B978" t="s">
        <v>1031</v>
      </c>
    </row>
    <row r="979" spans="1:2">
      <c r="A979">
        <v>10456761718</v>
      </c>
      <c r="B979" t="s">
        <v>1147</v>
      </c>
    </row>
    <row r="980" spans="1:2">
      <c r="A980">
        <v>10459710901</v>
      </c>
      <c r="B980" t="s">
        <v>923</v>
      </c>
    </row>
    <row r="981" spans="1:2">
      <c r="A981">
        <v>10422181682</v>
      </c>
      <c r="B981" t="s">
        <v>453</v>
      </c>
    </row>
    <row r="982" spans="1:2">
      <c r="A982">
        <v>10101468971</v>
      </c>
      <c r="B982" t="s">
        <v>1051</v>
      </c>
    </row>
    <row r="983" spans="1:2">
      <c r="A983">
        <v>20509411671</v>
      </c>
      <c r="B983" t="s">
        <v>1597</v>
      </c>
    </row>
    <row r="984" spans="1:2">
      <c r="A984">
        <v>20606190311</v>
      </c>
      <c r="B984" t="s">
        <v>1701</v>
      </c>
    </row>
    <row r="985" spans="1:2">
      <c r="A985">
        <v>10468280120</v>
      </c>
      <c r="B985" t="s">
        <v>975</v>
      </c>
    </row>
    <row r="986" spans="1:2">
      <c r="A986">
        <v>20603732147</v>
      </c>
      <c r="B986" t="s">
        <v>521</v>
      </c>
    </row>
    <row r="987" spans="1:2">
      <c r="A987">
        <v>20527186863</v>
      </c>
      <c r="B987" t="s">
        <v>781</v>
      </c>
    </row>
    <row r="988" spans="1:2">
      <c r="A988">
        <v>20527383341</v>
      </c>
      <c r="B988" t="s">
        <v>402</v>
      </c>
    </row>
    <row r="989" spans="1:2">
      <c r="A989">
        <v>20600920252</v>
      </c>
      <c r="B989" t="s">
        <v>773</v>
      </c>
    </row>
    <row r="990" spans="1:2">
      <c r="A990">
        <v>20600926102</v>
      </c>
      <c r="B990" t="s">
        <v>774</v>
      </c>
    </row>
    <row r="991" spans="1:2">
      <c r="A991">
        <v>20199910087</v>
      </c>
      <c r="B991" t="s">
        <v>778</v>
      </c>
    </row>
    <row r="992" spans="1:2">
      <c r="A992">
        <v>20527383855</v>
      </c>
      <c r="B992" t="s">
        <v>779</v>
      </c>
    </row>
    <row r="993" spans="1:2">
      <c r="A993">
        <v>20192044309</v>
      </c>
      <c r="B993" t="s">
        <v>780</v>
      </c>
    </row>
    <row r="994" spans="1:2">
      <c r="A994">
        <v>20603285078</v>
      </c>
      <c r="B994" t="s">
        <v>771</v>
      </c>
    </row>
    <row r="995" spans="1:2">
      <c r="A995">
        <v>20527165947</v>
      </c>
      <c r="B995" t="s">
        <v>770</v>
      </c>
    </row>
    <row r="996" spans="1:2">
      <c r="A996">
        <v>20563924838</v>
      </c>
      <c r="B996" t="s">
        <v>777</v>
      </c>
    </row>
    <row r="997" spans="1:2">
      <c r="A997">
        <v>20527383189</v>
      </c>
      <c r="B997" t="s">
        <v>772</v>
      </c>
    </row>
    <row r="998" spans="1:2">
      <c r="A998">
        <v>20528093630</v>
      </c>
      <c r="B998" t="s">
        <v>598</v>
      </c>
    </row>
    <row r="999" spans="1:2">
      <c r="A999">
        <v>20602107150</v>
      </c>
      <c r="B999" t="s">
        <v>775</v>
      </c>
    </row>
    <row r="1000" spans="1:2">
      <c r="A1000">
        <v>10446390061</v>
      </c>
      <c r="B1000" t="s">
        <v>957</v>
      </c>
    </row>
    <row r="1001" spans="1:2">
      <c r="A1001">
        <v>20601213088</v>
      </c>
      <c r="B1001" t="s">
        <v>553</v>
      </c>
    </row>
    <row r="1002" spans="1:2">
      <c r="A1002">
        <v>10310073232</v>
      </c>
      <c r="B1002" t="s">
        <v>1719</v>
      </c>
    </row>
    <row r="1003" spans="1:2">
      <c r="A1003">
        <v>10434361511</v>
      </c>
      <c r="B1003" t="s">
        <v>1173</v>
      </c>
    </row>
    <row r="1004" spans="1:2">
      <c r="A1004">
        <v>10075193233</v>
      </c>
      <c r="B1004" t="s">
        <v>489</v>
      </c>
    </row>
    <row r="1005" spans="1:2">
      <c r="A1005">
        <v>10062775985</v>
      </c>
      <c r="B1005" t="s">
        <v>619</v>
      </c>
    </row>
    <row r="1006" spans="1:2">
      <c r="A1006">
        <v>10416452828</v>
      </c>
      <c r="B1006" t="s">
        <v>1825</v>
      </c>
    </row>
    <row r="1007" spans="1:2">
      <c r="A1007">
        <v>20500933284</v>
      </c>
      <c r="B1007" t="s">
        <v>1123</v>
      </c>
    </row>
    <row r="1008" spans="1:2">
      <c r="A1008">
        <v>20600375483</v>
      </c>
      <c r="B1008" t="s">
        <v>1641</v>
      </c>
    </row>
    <row r="1009" spans="1:2">
      <c r="A1009">
        <v>20553089264</v>
      </c>
      <c r="B1009" t="s">
        <v>952</v>
      </c>
    </row>
    <row r="1010" spans="1:2">
      <c r="A1010">
        <v>20605589091</v>
      </c>
      <c r="B1010" t="s">
        <v>1602</v>
      </c>
    </row>
    <row r="1011" spans="1:2">
      <c r="A1011">
        <v>20604943796</v>
      </c>
      <c r="B1011" t="s">
        <v>1138</v>
      </c>
    </row>
    <row r="1012" spans="1:2">
      <c r="A1012">
        <v>10310417845</v>
      </c>
      <c r="B1012" t="s">
        <v>706</v>
      </c>
    </row>
    <row r="1013" spans="1:2">
      <c r="A1013">
        <v>10067990981</v>
      </c>
      <c r="B1013" t="s">
        <v>391</v>
      </c>
    </row>
    <row r="1014" spans="1:2">
      <c r="A1014">
        <v>10422278384</v>
      </c>
      <c r="B1014" t="s">
        <v>107</v>
      </c>
    </row>
    <row r="1015" spans="1:2">
      <c r="A1015">
        <v>20606346299</v>
      </c>
      <c r="B1015" t="s">
        <v>89</v>
      </c>
    </row>
    <row r="1016" spans="1:2">
      <c r="A1016">
        <v>10310316615</v>
      </c>
      <c r="B1016" t="s">
        <v>701</v>
      </c>
    </row>
    <row r="1017" spans="1:2">
      <c r="A1017">
        <v>10701691780</v>
      </c>
      <c r="B1017" t="s">
        <v>836</v>
      </c>
    </row>
    <row r="1018" spans="1:2">
      <c r="A1018">
        <v>10434615106</v>
      </c>
      <c r="B1018" t="s">
        <v>1042</v>
      </c>
    </row>
    <row r="1019" spans="1:2">
      <c r="A1019">
        <v>10255591482</v>
      </c>
      <c r="B1019" t="s">
        <v>525</v>
      </c>
    </row>
    <row r="1020" spans="1:2">
      <c r="A1020">
        <v>10469381221</v>
      </c>
      <c r="B1020" t="s">
        <v>1238</v>
      </c>
    </row>
    <row r="1021" spans="1:2">
      <c r="A1021">
        <v>10462007391</v>
      </c>
      <c r="B1021" t="s">
        <v>1267</v>
      </c>
    </row>
    <row r="1022" spans="1:2">
      <c r="A1022">
        <v>10310101287</v>
      </c>
      <c r="B1022" t="s">
        <v>1524</v>
      </c>
    </row>
    <row r="1023" spans="1:2">
      <c r="A1023">
        <v>10455289420</v>
      </c>
      <c r="B1023" t="s">
        <v>604</v>
      </c>
    </row>
    <row r="1024" spans="1:2">
      <c r="A1024">
        <v>10417069351</v>
      </c>
      <c r="B1024" t="s">
        <v>464</v>
      </c>
    </row>
    <row r="1025" spans="1:2">
      <c r="A1025">
        <v>10418594204</v>
      </c>
      <c r="B1025" t="s">
        <v>1681</v>
      </c>
    </row>
    <row r="1026" spans="1:2">
      <c r="A1026">
        <v>10708652721</v>
      </c>
      <c r="B1026" t="s">
        <v>636</v>
      </c>
    </row>
    <row r="1027" spans="1:2">
      <c r="A1027">
        <v>20518823184</v>
      </c>
      <c r="B1027" t="s">
        <v>1099</v>
      </c>
    </row>
    <row r="1028" spans="1:2">
      <c r="A1028">
        <v>20603709307</v>
      </c>
      <c r="B1028" t="s">
        <v>1617</v>
      </c>
    </row>
    <row r="1029" spans="1:2">
      <c r="A1029">
        <v>10434820397</v>
      </c>
      <c r="B1029" t="s">
        <v>1266</v>
      </c>
    </row>
    <row r="1030" spans="1:2">
      <c r="A1030">
        <v>10418320562</v>
      </c>
      <c r="B1030" t="s">
        <v>754</v>
      </c>
    </row>
    <row r="1031" spans="1:2">
      <c r="A1031">
        <v>20519865476</v>
      </c>
      <c r="B1031" t="s">
        <v>1105</v>
      </c>
    </row>
    <row r="1032" spans="1:2">
      <c r="A1032">
        <v>10097202422</v>
      </c>
      <c r="B1032" t="s">
        <v>1682</v>
      </c>
    </row>
    <row r="1033" spans="1:2">
      <c r="A1033">
        <v>10408113381</v>
      </c>
      <c r="B1033" t="s">
        <v>1553</v>
      </c>
    </row>
    <row r="1034" spans="1:2">
      <c r="A1034">
        <v>10444066615</v>
      </c>
      <c r="B1034" t="s">
        <v>1125</v>
      </c>
    </row>
    <row r="1035" spans="1:2">
      <c r="A1035">
        <v>10446827842</v>
      </c>
      <c r="B1035" t="s">
        <v>1470</v>
      </c>
    </row>
    <row r="1036" spans="1:2">
      <c r="A1036">
        <v>20448729606</v>
      </c>
      <c r="B1036" t="s">
        <v>1440</v>
      </c>
    </row>
    <row r="1037" spans="1:2">
      <c r="A1037">
        <v>10717304018</v>
      </c>
      <c r="B1037" t="s">
        <v>1563</v>
      </c>
    </row>
    <row r="1038" spans="1:2">
      <c r="A1038">
        <v>10464286336</v>
      </c>
      <c r="B1038" t="s">
        <v>1738</v>
      </c>
    </row>
    <row r="1039" spans="1:2">
      <c r="A1039">
        <v>10760276443</v>
      </c>
      <c r="B1039" t="s">
        <v>653</v>
      </c>
    </row>
    <row r="1040" spans="1:2">
      <c r="A1040">
        <v>10311667209</v>
      </c>
      <c r="B1040" t="s">
        <v>1521</v>
      </c>
    </row>
    <row r="1041" spans="1:2">
      <c r="A1041">
        <v>10410560301</v>
      </c>
      <c r="B1041" t="s">
        <v>1713</v>
      </c>
    </row>
    <row r="1042" spans="1:2">
      <c r="A1042">
        <v>10283113961</v>
      </c>
      <c r="B1042" t="s">
        <v>1327</v>
      </c>
    </row>
    <row r="1043" spans="1:2">
      <c r="A1043">
        <v>10238349171</v>
      </c>
      <c r="B1043" t="s">
        <v>558</v>
      </c>
    </row>
    <row r="1044" spans="1:2">
      <c r="A1044">
        <v>10707838511</v>
      </c>
      <c r="B1044" t="s">
        <v>1087</v>
      </c>
    </row>
    <row r="1045" spans="1:2">
      <c r="A1045">
        <v>10445771321</v>
      </c>
      <c r="B1045" t="s">
        <v>1595</v>
      </c>
    </row>
    <row r="1046" spans="1:2">
      <c r="A1046">
        <v>20603676808</v>
      </c>
      <c r="B1046" t="s">
        <v>839</v>
      </c>
    </row>
    <row r="1047" spans="1:2">
      <c r="A1047">
        <v>10417771641</v>
      </c>
      <c r="B1047" t="s">
        <v>1828</v>
      </c>
    </row>
    <row r="1048" spans="1:2">
      <c r="A1048">
        <v>10310327722</v>
      </c>
      <c r="B1048" t="s">
        <v>875</v>
      </c>
    </row>
    <row r="1049" spans="1:2">
      <c r="A1049">
        <v>10421817184</v>
      </c>
      <c r="B1049" t="s">
        <v>612</v>
      </c>
    </row>
    <row r="1050" spans="1:2">
      <c r="A1050">
        <v>10465916431</v>
      </c>
      <c r="B1050" t="s">
        <v>1344</v>
      </c>
    </row>
    <row r="1051" spans="1:2">
      <c r="A1051">
        <v>10415677125</v>
      </c>
      <c r="B1051" t="s">
        <v>926</v>
      </c>
    </row>
    <row r="1052" spans="1:2">
      <c r="A1052">
        <v>10239557240</v>
      </c>
      <c r="B1052" t="s">
        <v>1615</v>
      </c>
    </row>
    <row r="1053" spans="1:2">
      <c r="A1053">
        <v>10465391478</v>
      </c>
      <c r="B1053" t="s">
        <v>1567</v>
      </c>
    </row>
    <row r="1054" spans="1:2">
      <c r="A1054">
        <v>10752394674</v>
      </c>
      <c r="B1054" t="s">
        <v>1850</v>
      </c>
    </row>
    <row r="1055" spans="1:2">
      <c r="A1055">
        <v>10717179167</v>
      </c>
      <c r="B1055" t="s">
        <v>428</v>
      </c>
    </row>
    <row r="1056" spans="1:2">
      <c r="A1056">
        <v>10465152571</v>
      </c>
      <c r="B1056" t="s">
        <v>1643</v>
      </c>
    </row>
    <row r="1057" spans="1:2">
      <c r="A1057">
        <v>10424676581</v>
      </c>
      <c r="B1057" t="s">
        <v>1189</v>
      </c>
    </row>
    <row r="1058" spans="1:2">
      <c r="A1058">
        <v>10434638599</v>
      </c>
      <c r="B1058" t="s">
        <v>419</v>
      </c>
    </row>
    <row r="1059" spans="1:2">
      <c r="A1059">
        <v>10311400377</v>
      </c>
      <c r="B1059" t="s">
        <v>1164</v>
      </c>
    </row>
    <row r="1060" spans="1:2">
      <c r="A1060">
        <v>10709300470</v>
      </c>
      <c r="B1060" t="s">
        <v>1576</v>
      </c>
    </row>
    <row r="1061" spans="1:2">
      <c r="A1061">
        <v>10310101163</v>
      </c>
      <c r="B1061" t="s">
        <v>1251</v>
      </c>
    </row>
    <row r="1062" spans="1:2">
      <c r="A1062">
        <v>10745811006</v>
      </c>
      <c r="B1062" t="s">
        <v>1796</v>
      </c>
    </row>
    <row r="1063" spans="1:2">
      <c r="A1063">
        <v>10704031063</v>
      </c>
      <c r="B1063" t="s">
        <v>830</v>
      </c>
    </row>
    <row r="1064" spans="1:2">
      <c r="A1064">
        <v>10480805874</v>
      </c>
      <c r="B1064" t="s">
        <v>786</v>
      </c>
    </row>
    <row r="1065" spans="1:2">
      <c r="A1065">
        <v>10462895483</v>
      </c>
      <c r="B1065" t="s">
        <v>1539</v>
      </c>
    </row>
    <row r="1066" spans="1:2">
      <c r="A1066">
        <v>15526905366</v>
      </c>
      <c r="B1066" t="s">
        <v>800</v>
      </c>
    </row>
    <row r="1067" spans="1:2">
      <c r="A1067">
        <v>10310396341</v>
      </c>
      <c r="B1067" t="s">
        <v>1745</v>
      </c>
    </row>
    <row r="1068" spans="1:2">
      <c r="A1068">
        <v>10104463334</v>
      </c>
      <c r="B1068" t="s">
        <v>1543</v>
      </c>
    </row>
    <row r="1069" spans="1:2">
      <c r="A1069">
        <v>10435913186</v>
      </c>
      <c r="B1069" t="s">
        <v>1358</v>
      </c>
    </row>
    <row r="1070" spans="1:2">
      <c r="A1070">
        <v>10447482792</v>
      </c>
      <c r="B1070" t="s">
        <v>405</v>
      </c>
    </row>
    <row r="1071" spans="1:2">
      <c r="A1071">
        <v>10448245841</v>
      </c>
      <c r="B1071" t="s">
        <v>1111</v>
      </c>
    </row>
    <row r="1072" spans="1:2">
      <c r="A1072">
        <v>10416320212</v>
      </c>
      <c r="B1072" t="s">
        <v>1081</v>
      </c>
    </row>
    <row r="1073" spans="1:2">
      <c r="A1073">
        <v>10448320303</v>
      </c>
      <c r="B1073" t="s">
        <v>501</v>
      </c>
    </row>
    <row r="1074" spans="1:2">
      <c r="A1074">
        <v>10098226414</v>
      </c>
      <c r="B1074" t="s">
        <v>1129</v>
      </c>
    </row>
    <row r="1075" spans="1:2">
      <c r="A1075">
        <v>10738593401</v>
      </c>
      <c r="B1075" t="s">
        <v>611</v>
      </c>
    </row>
    <row r="1076" spans="1:2">
      <c r="A1076">
        <v>10467467170</v>
      </c>
      <c r="B1076" t="s">
        <v>946</v>
      </c>
    </row>
    <row r="1077" spans="1:2">
      <c r="A1077">
        <v>10742399724</v>
      </c>
      <c r="B1077" t="s">
        <v>692</v>
      </c>
    </row>
    <row r="1078" spans="1:2">
      <c r="A1078">
        <v>20491048396</v>
      </c>
      <c r="B1078" t="s">
        <v>1303</v>
      </c>
    </row>
    <row r="1079" spans="1:2">
      <c r="A1079">
        <v>10701562131</v>
      </c>
      <c r="B1079" t="s">
        <v>1006</v>
      </c>
    </row>
    <row r="1080" spans="1:2">
      <c r="A1080">
        <v>10480579769</v>
      </c>
      <c r="B1080" t="s">
        <v>115</v>
      </c>
    </row>
    <row r="1081" spans="1:2">
      <c r="A1081">
        <v>10296981210</v>
      </c>
      <c r="B1081" t="s">
        <v>1763</v>
      </c>
    </row>
    <row r="1082" spans="1:2">
      <c r="A1082">
        <v>10718096508</v>
      </c>
      <c r="B1082" t="s">
        <v>1505</v>
      </c>
    </row>
    <row r="1083" spans="1:2">
      <c r="A1083">
        <v>10745275449</v>
      </c>
      <c r="B1083" t="s">
        <v>1062</v>
      </c>
    </row>
    <row r="1084" spans="1:2">
      <c r="A1084">
        <v>10313502991</v>
      </c>
      <c r="B1084" t="s">
        <v>1364</v>
      </c>
    </row>
    <row r="1085" spans="1:2">
      <c r="A1085">
        <v>10483995933</v>
      </c>
      <c r="B1085" t="s">
        <v>1044</v>
      </c>
    </row>
    <row r="1086" spans="1:2">
      <c r="A1086">
        <v>20288617881</v>
      </c>
      <c r="B1086" t="s">
        <v>1726</v>
      </c>
    </row>
    <row r="1087" spans="1:2">
      <c r="A1087">
        <v>10310102925</v>
      </c>
      <c r="B1087" t="s">
        <v>1320</v>
      </c>
    </row>
    <row r="1088" spans="1:2">
      <c r="A1088">
        <v>10445037171</v>
      </c>
      <c r="B1088" t="s">
        <v>913</v>
      </c>
    </row>
    <row r="1089" spans="1:2">
      <c r="A1089">
        <v>20602588107</v>
      </c>
      <c r="B1089" t="s">
        <v>1067</v>
      </c>
    </row>
    <row r="1090" spans="1:2">
      <c r="A1090">
        <v>10761856460</v>
      </c>
      <c r="B1090" t="s">
        <v>1055</v>
      </c>
    </row>
    <row r="1091" spans="1:2">
      <c r="A1091">
        <v>10311269793</v>
      </c>
      <c r="B1091" t="s">
        <v>1343</v>
      </c>
    </row>
    <row r="1092" spans="1:2">
      <c r="A1092">
        <v>10463099818</v>
      </c>
      <c r="B1092" t="s">
        <v>1233</v>
      </c>
    </row>
    <row r="1093" spans="1:2">
      <c r="A1093">
        <v>20515718436</v>
      </c>
      <c r="B1093" t="s">
        <v>1446</v>
      </c>
    </row>
    <row r="1094" spans="1:2">
      <c r="A1094">
        <v>20605101233</v>
      </c>
      <c r="B1094" t="s">
        <v>760</v>
      </c>
    </row>
    <row r="1095" spans="1:2">
      <c r="A1095">
        <v>10311813108</v>
      </c>
      <c r="B1095" t="s">
        <v>914</v>
      </c>
    </row>
    <row r="1096" spans="1:2">
      <c r="A1096">
        <v>10470271774</v>
      </c>
      <c r="B1096" t="s">
        <v>448</v>
      </c>
    </row>
    <row r="1097" spans="1:2">
      <c r="A1097">
        <v>10721259051</v>
      </c>
      <c r="B1097" t="s">
        <v>1566</v>
      </c>
    </row>
    <row r="1098" spans="1:2">
      <c r="A1098">
        <v>10456212307</v>
      </c>
      <c r="B1098" t="s">
        <v>905</v>
      </c>
    </row>
    <row r="1099" spans="1:2">
      <c r="A1099">
        <v>10310247583</v>
      </c>
      <c r="B1099" t="s">
        <v>1163</v>
      </c>
    </row>
    <row r="1100" spans="1:2">
      <c r="A1100">
        <v>10444281435</v>
      </c>
      <c r="B1100" t="s">
        <v>1802</v>
      </c>
    </row>
    <row r="1101" spans="1:2">
      <c r="A1101">
        <v>10079591586</v>
      </c>
      <c r="B1101" t="s">
        <v>983</v>
      </c>
    </row>
    <row r="1102" spans="1:2">
      <c r="A1102">
        <v>10239409411</v>
      </c>
      <c r="B1102" t="s">
        <v>1652</v>
      </c>
    </row>
    <row r="1103" spans="1:2">
      <c r="A1103">
        <v>10433572942</v>
      </c>
      <c r="B1103" t="s">
        <v>1342</v>
      </c>
    </row>
    <row r="1104" spans="1:2">
      <c r="A1104">
        <v>10422119812</v>
      </c>
      <c r="B1104" t="s">
        <v>821</v>
      </c>
    </row>
    <row r="1105" spans="1:2">
      <c r="A1105">
        <v>10719246210</v>
      </c>
      <c r="B1105" t="s">
        <v>1176</v>
      </c>
    </row>
    <row r="1106" spans="1:2">
      <c r="A1106">
        <v>10449256951</v>
      </c>
      <c r="B1106" t="s">
        <v>495</v>
      </c>
    </row>
    <row r="1107" spans="1:2">
      <c r="A1107">
        <v>10238638891</v>
      </c>
      <c r="B1107" t="s">
        <v>1845</v>
      </c>
    </row>
    <row r="1108" spans="1:2">
      <c r="A1108">
        <v>10471320752</v>
      </c>
      <c r="B1108" t="s">
        <v>1817</v>
      </c>
    </row>
    <row r="1109" spans="1:2">
      <c r="A1109">
        <v>10707708731</v>
      </c>
      <c r="B1109" t="s">
        <v>1645</v>
      </c>
    </row>
    <row r="1110" spans="1:2">
      <c r="A1110">
        <v>10423818986</v>
      </c>
      <c r="B1110" t="s">
        <v>1728</v>
      </c>
    </row>
    <row r="1111" spans="1:2">
      <c r="A1111">
        <v>10310310641</v>
      </c>
      <c r="B1111" t="s">
        <v>752</v>
      </c>
    </row>
    <row r="1112" spans="1:2">
      <c r="A1112">
        <v>10432315172</v>
      </c>
      <c r="B1112" t="s">
        <v>1124</v>
      </c>
    </row>
    <row r="1113" spans="1:2">
      <c r="A1113">
        <v>20606875496</v>
      </c>
      <c r="B1113" t="s">
        <v>1004</v>
      </c>
    </row>
    <row r="1114" spans="1:2">
      <c r="A1114">
        <v>10412660361</v>
      </c>
      <c r="B1114" t="s">
        <v>741</v>
      </c>
    </row>
    <row r="1115" spans="1:2">
      <c r="A1115">
        <v>10409046083</v>
      </c>
      <c r="B1115" t="s">
        <v>889</v>
      </c>
    </row>
    <row r="1116" spans="1:2">
      <c r="A1116">
        <v>10250021807</v>
      </c>
      <c r="B1116" t="s">
        <v>496</v>
      </c>
    </row>
    <row r="1117" spans="1:2">
      <c r="A1117">
        <v>10310390297</v>
      </c>
      <c r="B1117" t="s">
        <v>1733</v>
      </c>
    </row>
    <row r="1118" spans="1:2">
      <c r="A1118">
        <v>10742989459</v>
      </c>
      <c r="B1118" t="s">
        <v>1026</v>
      </c>
    </row>
    <row r="1119" spans="1:2">
      <c r="A1119">
        <v>10432667958</v>
      </c>
      <c r="B1119" t="s">
        <v>374</v>
      </c>
    </row>
    <row r="1120" spans="1:2">
      <c r="A1120">
        <v>10310445491</v>
      </c>
      <c r="B1120" t="s">
        <v>1172</v>
      </c>
    </row>
    <row r="1121" spans="1:2">
      <c r="A1121">
        <v>10719246198</v>
      </c>
      <c r="B1121" t="s">
        <v>1305</v>
      </c>
    </row>
    <row r="1122" spans="1:2">
      <c r="A1122">
        <v>10072011720</v>
      </c>
      <c r="B1122" t="s">
        <v>421</v>
      </c>
    </row>
    <row r="1123" spans="1:2">
      <c r="A1123">
        <v>10720293434</v>
      </c>
      <c r="B1123" t="s">
        <v>1647</v>
      </c>
    </row>
    <row r="1124" spans="1:2">
      <c r="A1124">
        <v>10423611303</v>
      </c>
      <c r="B1124" t="s">
        <v>1132</v>
      </c>
    </row>
    <row r="1125" spans="1:2">
      <c r="A1125">
        <v>10310393644</v>
      </c>
      <c r="B1125" t="s">
        <v>1260</v>
      </c>
    </row>
    <row r="1126" spans="1:2">
      <c r="A1126">
        <v>10752372051</v>
      </c>
      <c r="B1126" t="s">
        <v>762</v>
      </c>
    </row>
    <row r="1127" spans="1:2">
      <c r="A1127">
        <v>10443941741</v>
      </c>
      <c r="B1127" t="s">
        <v>1329</v>
      </c>
    </row>
    <row r="1128" spans="1:2">
      <c r="A1128">
        <v>10310429282</v>
      </c>
      <c r="B1128" t="s">
        <v>1530</v>
      </c>
    </row>
    <row r="1129" spans="1:2">
      <c r="A1129">
        <v>20602904301</v>
      </c>
      <c r="B1129" t="s">
        <v>1445</v>
      </c>
    </row>
    <row r="1130" spans="1:2">
      <c r="A1130">
        <v>20605654992</v>
      </c>
      <c r="B1130" t="s">
        <v>1785</v>
      </c>
    </row>
    <row r="1131" spans="1:2">
      <c r="A1131">
        <v>20601103100</v>
      </c>
      <c r="B1131" t="s">
        <v>1388</v>
      </c>
    </row>
    <row r="1132" spans="1:2">
      <c r="A1132">
        <v>20454836066</v>
      </c>
      <c r="B1132" t="s">
        <v>634</v>
      </c>
    </row>
    <row r="1133" spans="1:2">
      <c r="A1133">
        <v>10091338519</v>
      </c>
      <c r="B1133" t="s">
        <v>1517</v>
      </c>
    </row>
    <row r="1134" spans="1:2">
      <c r="A1134">
        <v>10476143123</v>
      </c>
      <c r="B1134" t="s">
        <v>500</v>
      </c>
    </row>
    <row r="1135" spans="1:2">
      <c r="A1135">
        <v>10488244413</v>
      </c>
      <c r="B1135" t="s">
        <v>1614</v>
      </c>
    </row>
    <row r="1136" spans="1:2">
      <c r="A1136">
        <v>10713065663</v>
      </c>
      <c r="B1136" t="s">
        <v>743</v>
      </c>
    </row>
    <row r="1137" spans="1:2">
      <c r="A1137">
        <v>10310142919</v>
      </c>
      <c r="B1137" t="s">
        <v>739</v>
      </c>
    </row>
    <row r="1138" spans="1:2">
      <c r="A1138">
        <v>10714774781</v>
      </c>
      <c r="B1138" t="s">
        <v>1764</v>
      </c>
    </row>
    <row r="1139" spans="1:2">
      <c r="A1139">
        <v>10296389248</v>
      </c>
      <c r="B1139" t="s">
        <v>584</v>
      </c>
    </row>
    <row r="1140" spans="1:2">
      <c r="A1140">
        <v>10468701605</v>
      </c>
      <c r="B1140" t="s">
        <v>738</v>
      </c>
    </row>
    <row r="1141" spans="1:2">
      <c r="A1141">
        <v>10310128096</v>
      </c>
      <c r="B1141" t="s">
        <v>1487</v>
      </c>
    </row>
    <row r="1142" spans="1:2">
      <c r="A1142">
        <v>10310137036</v>
      </c>
      <c r="B1142" t="s">
        <v>824</v>
      </c>
    </row>
    <row r="1143" spans="1:2">
      <c r="A1143">
        <v>20547514786</v>
      </c>
      <c r="B1143" t="s">
        <v>878</v>
      </c>
    </row>
    <row r="1144" spans="1:2">
      <c r="A1144">
        <v>10458148185</v>
      </c>
      <c r="B1144" t="s">
        <v>828</v>
      </c>
    </row>
    <row r="1145" spans="1:2">
      <c r="A1145">
        <v>20601820251</v>
      </c>
      <c r="B1145" t="s">
        <v>1183</v>
      </c>
    </row>
    <row r="1146" spans="1:2">
      <c r="A1146">
        <v>10182240520</v>
      </c>
      <c r="B1146" t="s">
        <v>133</v>
      </c>
    </row>
    <row r="1147" spans="1:2">
      <c r="A1147">
        <v>10476845179</v>
      </c>
      <c r="B1147" t="s">
        <v>689</v>
      </c>
    </row>
    <row r="1148" spans="1:2">
      <c r="A1148">
        <v>10759885398</v>
      </c>
      <c r="B1148" t="s">
        <v>1806</v>
      </c>
    </row>
    <row r="1149" spans="1:2">
      <c r="A1149">
        <v>10292059162</v>
      </c>
      <c r="B1149" t="s">
        <v>1523</v>
      </c>
    </row>
    <row r="1150" spans="1:2">
      <c r="A1150">
        <v>20602777279</v>
      </c>
      <c r="B1150" t="s">
        <v>481</v>
      </c>
    </row>
    <row r="1151" spans="1:2">
      <c r="A1151">
        <v>20564311791</v>
      </c>
      <c r="B1151" t="s">
        <v>526</v>
      </c>
    </row>
    <row r="1152" spans="1:2">
      <c r="A1152">
        <v>20527702543</v>
      </c>
      <c r="B1152" t="s">
        <v>1341</v>
      </c>
    </row>
    <row r="1153" spans="1:2">
      <c r="A1153">
        <v>20607916439</v>
      </c>
      <c r="B1153" t="s">
        <v>1191</v>
      </c>
    </row>
    <row r="1154" spans="1:2">
      <c r="A1154">
        <v>20264180971</v>
      </c>
      <c r="B1154" t="s">
        <v>649</v>
      </c>
    </row>
    <row r="1155" spans="1:2">
      <c r="A1155">
        <v>20601975425</v>
      </c>
      <c r="B1155" t="s">
        <v>1427</v>
      </c>
    </row>
    <row r="1156" spans="1:2">
      <c r="A1156">
        <v>20600257286</v>
      </c>
      <c r="B1156" t="s">
        <v>1697</v>
      </c>
    </row>
    <row r="1157" spans="1:2">
      <c r="A1157">
        <v>10436029361</v>
      </c>
      <c r="B1157" t="s">
        <v>1096</v>
      </c>
    </row>
    <row r="1158" spans="1:2">
      <c r="A1158">
        <v>10476303511</v>
      </c>
      <c r="B1158" t="s">
        <v>1386</v>
      </c>
    </row>
    <row r="1159" spans="1:2">
      <c r="A1159">
        <v>10311330131</v>
      </c>
      <c r="B1159" t="s">
        <v>1275</v>
      </c>
    </row>
    <row r="1160" spans="1:2">
      <c r="A1160">
        <v>10472925071</v>
      </c>
      <c r="B1160" t="s">
        <v>1481</v>
      </c>
    </row>
    <row r="1161" spans="1:2">
      <c r="A1161">
        <v>10408150910</v>
      </c>
      <c r="B1161" t="s">
        <v>1337</v>
      </c>
    </row>
    <row r="1162" spans="1:2">
      <c r="A1162">
        <v>10451582041</v>
      </c>
      <c r="B1162" t="s">
        <v>1255</v>
      </c>
    </row>
    <row r="1163" spans="1:2">
      <c r="A1163">
        <v>10707584641</v>
      </c>
      <c r="B1163" t="s">
        <v>1367</v>
      </c>
    </row>
    <row r="1164" spans="1:2">
      <c r="A1164">
        <v>10739056336</v>
      </c>
      <c r="B1164" t="s">
        <v>1667</v>
      </c>
    </row>
    <row r="1165" spans="1:2">
      <c r="A1165">
        <v>10451772932</v>
      </c>
      <c r="B1165" t="s">
        <v>1076</v>
      </c>
    </row>
    <row r="1166" spans="1:2">
      <c r="A1166">
        <v>10715301500</v>
      </c>
      <c r="B1166" t="s">
        <v>398</v>
      </c>
    </row>
    <row r="1167" spans="1:2">
      <c r="A1167">
        <v>10715266003</v>
      </c>
      <c r="B1167" t="s">
        <v>425</v>
      </c>
    </row>
    <row r="1168" spans="1:2">
      <c r="A1168">
        <v>20547475861</v>
      </c>
      <c r="B1168" t="s">
        <v>1120</v>
      </c>
    </row>
    <row r="1169" spans="1:2">
      <c r="A1169">
        <v>20490818473</v>
      </c>
      <c r="B1169" t="s">
        <v>1280</v>
      </c>
    </row>
    <row r="1170" spans="1:2">
      <c r="A1170">
        <v>10012068561</v>
      </c>
      <c r="B1170" t="s">
        <v>980</v>
      </c>
    </row>
    <row r="1171" spans="1:2">
      <c r="A1171">
        <v>10417712106</v>
      </c>
      <c r="B1171" t="s">
        <v>1803</v>
      </c>
    </row>
    <row r="1172" spans="1:2">
      <c r="A1172">
        <v>10480015083</v>
      </c>
      <c r="B1172" t="s">
        <v>1355</v>
      </c>
    </row>
    <row r="1173" spans="1:2">
      <c r="A1173">
        <v>10106078225</v>
      </c>
      <c r="B1173" t="s">
        <v>714</v>
      </c>
    </row>
    <row r="1174" spans="1:2">
      <c r="A1174">
        <v>10106733266</v>
      </c>
      <c r="B1174" t="s">
        <v>320</v>
      </c>
    </row>
    <row r="1175" spans="1:2">
      <c r="A1175">
        <v>10440048388</v>
      </c>
      <c r="B1175" t="s">
        <v>497</v>
      </c>
    </row>
    <row r="1176" spans="1:2">
      <c r="A1176">
        <v>10730276244</v>
      </c>
      <c r="B1176" t="s">
        <v>1559</v>
      </c>
    </row>
    <row r="1177" spans="1:2">
      <c r="A1177">
        <v>10423412700</v>
      </c>
      <c r="B1177" t="s">
        <v>111</v>
      </c>
    </row>
    <row r="1178" spans="1:2">
      <c r="A1178">
        <v>10444999913</v>
      </c>
      <c r="B1178" t="s">
        <v>1770</v>
      </c>
    </row>
    <row r="1179" spans="1:2">
      <c r="A1179">
        <v>10450688601</v>
      </c>
      <c r="B1179" t="s">
        <v>1497</v>
      </c>
    </row>
    <row r="1180" spans="1:2">
      <c r="A1180">
        <v>10435211441</v>
      </c>
      <c r="B1180" t="s">
        <v>330</v>
      </c>
    </row>
    <row r="1181" spans="1:2">
      <c r="A1181">
        <v>10447478841</v>
      </c>
      <c r="B1181" t="s">
        <v>633</v>
      </c>
    </row>
    <row r="1182" spans="1:2">
      <c r="A1182">
        <v>10436593819</v>
      </c>
      <c r="B1182" t="s">
        <v>1333</v>
      </c>
    </row>
    <row r="1183" spans="1:2">
      <c r="A1183">
        <v>10427846097</v>
      </c>
      <c r="B1183" t="s">
        <v>1537</v>
      </c>
    </row>
    <row r="1184" spans="1:2">
      <c r="A1184">
        <v>10442420284</v>
      </c>
      <c r="B1184" t="s">
        <v>796</v>
      </c>
    </row>
    <row r="1185" spans="1:2">
      <c r="A1185">
        <v>10425506345</v>
      </c>
      <c r="B1185" t="s">
        <v>978</v>
      </c>
    </row>
    <row r="1186" spans="1:2">
      <c r="A1186">
        <v>10310335687</v>
      </c>
      <c r="B1186" t="s">
        <v>1683</v>
      </c>
    </row>
    <row r="1187" spans="1:2">
      <c r="A1187">
        <v>10707793894</v>
      </c>
      <c r="B1187" t="s">
        <v>694</v>
      </c>
    </row>
    <row r="1188" spans="1:2">
      <c r="A1188">
        <v>10800035274</v>
      </c>
      <c r="B1188" t="s">
        <v>1540</v>
      </c>
    </row>
    <row r="1189" spans="1:2">
      <c r="A1189">
        <v>10763851325</v>
      </c>
      <c r="B1189" t="s">
        <v>1648</v>
      </c>
    </row>
    <row r="1190" spans="1:2">
      <c r="A1190">
        <v>10451019134</v>
      </c>
      <c r="B1190" t="s">
        <v>1080</v>
      </c>
    </row>
    <row r="1191" spans="1:2">
      <c r="A1191">
        <v>10238632141</v>
      </c>
      <c r="B1191" t="s">
        <v>1321</v>
      </c>
    </row>
    <row r="1192" spans="1:2">
      <c r="A1192">
        <v>10481609866</v>
      </c>
      <c r="B1192" t="s">
        <v>1453</v>
      </c>
    </row>
    <row r="1193" spans="1:2">
      <c r="A1193">
        <v>10704992675</v>
      </c>
      <c r="B1193" t="s">
        <v>1413</v>
      </c>
    </row>
    <row r="1194" spans="1:2">
      <c r="A1194">
        <v>10766550741</v>
      </c>
      <c r="B1194" t="s">
        <v>1664</v>
      </c>
    </row>
    <row r="1195" spans="1:2">
      <c r="A1195">
        <v>10418633285</v>
      </c>
      <c r="B1195" t="s">
        <v>1101</v>
      </c>
    </row>
    <row r="1196" spans="1:2">
      <c r="A1196">
        <v>10239618371</v>
      </c>
      <c r="B1196" t="s">
        <v>1496</v>
      </c>
    </row>
    <row r="1197" spans="1:2">
      <c r="A1197">
        <v>10439852220</v>
      </c>
      <c r="B1197" t="s">
        <v>1608</v>
      </c>
    </row>
    <row r="1198" spans="1:2">
      <c r="A1198">
        <v>10239046679</v>
      </c>
      <c r="B1198" t="s">
        <v>394</v>
      </c>
    </row>
    <row r="1199" spans="1:2">
      <c r="A1199">
        <v>10732739098</v>
      </c>
      <c r="B1199" t="s">
        <v>1557</v>
      </c>
    </row>
    <row r="1200" spans="1:2">
      <c r="A1200">
        <v>10473236678</v>
      </c>
      <c r="B1200" t="s">
        <v>811</v>
      </c>
    </row>
    <row r="1201" spans="1:2">
      <c r="A1201">
        <v>10402059601</v>
      </c>
      <c r="B1201" t="s">
        <v>1835</v>
      </c>
    </row>
    <row r="1202" spans="1:2">
      <c r="A1202">
        <v>10746126358</v>
      </c>
      <c r="B1202" t="s">
        <v>465</v>
      </c>
    </row>
    <row r="1203" spans="1:2">
      <c r="A1203">
        <v>10478722384</v>
      </c>
      <c r="B1203" t="s">
        <v>1841</v>
      </c>
    </row>
    <row r="1204" spans="1:2">
      <c r="A1204">
        <v>10310364989</v>
      </c>
      <c r="B1204" t="s">
        <v>783</v>
      </c>
    </row>
    <row r="1205" spans="1:2">
      <c r="A1205">
        <v>10441118151</v>
      </c>
      <c r="B1205" t="s">
        <v>1318</v>
      </c>
    </row>
    <row r="1206" spans="1:2">
      <c r="A1206">
        <v>10467182931</v>
      </c>
      <c r="B1206" t="s">
        <v>1484</v>
      </c>
    </row>
    <row r="1207" spans="1:2">
      <c r="A1207">
        <v>10440572966</v>
      </c>
      <c r="B1207" t="s">
        <v>1593</v>
      </c>
    </row>
    <row r="1208" spans="1:2">
      <c r="A1208">
        <v>10714095060</v>
      </c>
      <c r="B1208" t="s">
        <v>1041</v>
      </c>
    </row>
    <row r="1209" spans="1:2">
      <c r="A1209">
        <v>20563966247</v>
      </c>
      <c r="B1209" t="s">
        <v>945</v>
      </c>
    </row>
    <row r="1210" spans="1:2">
      <c r="A1210">
        <v>20168220511</v>
      </c>
      <c r="B1210" t="s">
        <v>514</v>
      </c>
    </row>
    <row r="1211" spans="1:2">
      <c r="A1211">
        <v>10475334278</v>
      </c>
      <c r="B1211" t="s">
        <v>397</v>
      </c>
    </row>
    <row r="1212" spans="1:2">
      <c r="A1212">
        <v>10458327543</v>
      </c>
      <c r="B1212" t="s">
        <v>333</v>
      </c>
    </row>
    <row r="1213" spans="1:2">
      <c r="A1213">
        <v>10442837002</v>
      </c>
      <c r="B1213" t="s">
        <v>1271</v>
      </c>
    </row>
    <row r="1214" spans="1:2">
      <c r="A1214">
        <v>10483049507</v>
      </c>
      <c r="B1214" t="s">
        <v>993</v>
      </c>
    </row>
    <row r="1215" spans="1:2">
      <c r="A1215">
        <v>10718294563</v>
      </c>
      <c r="B1215" t="s">
        <v>675</v>
      </c>
    </row>
    <row r="1216" spans="1:2">
      <c r="A1216">
        <v>10310381921</v>
      </c>
      <c r="B1216" t="s">
        <v>1528</v>
      </c>
    </row>
    <row r="1217" spans="1:2">
      <c r="A1217">
        <v>10718294512</v>
      </c>
      <c r="B1217" t="s">
        <v>641</v>
      </c>
    </row>
    <row r="1218" spans="1:2">
      <c r="A1218">
        <v>10244860601</v>
      </c>
      <c r="B1218" t="s">
        <v>1479</v>
      </c>
    </row>
    <row r="1219" spans="1:2">
      <c r="A1219">
        <v>10310402911</v>
      </c>
      <c r="B1219" t="s">
        <v>1548</v>
      </c>
    </row>
    <row r="1220" spans="1:2">
      <c r="A1220">
        <v>10479664990</v>
      </c>
      <c r="B1220" t="s">
        <v>1431</v>
      </c>
    </row>
    <row r="1221" spans="1:2">
      <c r="A1221">
        <v>10469218576</v>
      </c>
      <c r="B1221" t="s">
        <v>691</v>
      </c>
    </row>
    <row r="1222" spans="1:2">
      <c r="A1222">
        <v>10310334630</v>
      </c>
      <c r="B1222" t="s">
        <v>1550</v>
      </c>
    </row>
    <row r="1223" spans="1:2">
      <c r="A1223">
        <v>10731041933</v>
      </c>
      <c r="B1223" t="s">
        <v>999</v>
      </c>
    </row>
    <row r="1224" spans="1:2">
      <c r="A1224">
        <v>10730111113</v>
      </c>
      <c r="B1224" t="s">
        <v>992</v>
      </c>
    </row>
    <row r="1225" spans="1:2">
      <c r="A1225">
        <v>10760280262</v>
      </c>
      <c r="B1225" t="s">
        <v>929</v>
      </c>
    </row>
    <row r="1226" spans="1:2">
      <c r="A1226">
        <v>10448826401</v>
      </c>
      <c r="B1226" t="s">
        <v>1038</v>
      </c>
    </row>
    <row r="1227" spans="1:2">
      <c r="A1227">
        <v>10734976127</v>
      </c>
      <c r="B1227" t="s">
        <v>631</v>
      </c>
    </row>
    <row r="1228" spans="1:2">
      <c r="A1228">
        <v>10477001861</v>
      </c>
      <c r="B1228" t="s">
        <v>462</v>
      </c>
    </row>
    <row r="1229" spans="1:2">
      <c r="A1229">
        <v>10459061156</v>
      </c>
      <c r="B1229" t="s">
        <v>537</v>
      </c>
    </row>
    <row r="1230" spans="1:2">
      <c r="A1230">
        <v>10412050113</v>
      </c>
      <c r="B1230" t="s">
        <v>352</v>
      </c>
    </row>
    <row r="1231" spans="1:2">
      <c r="A1231">
        <v>10310371969</v>
      </c>
      <c r="B1231" t="s">
        <v>1250</v>
      </c>
    </row>
    <row r="1232" spans="1:2">
      <c r="A1232">
        <v>10762563423</v>
      </c>
      <c r="B1232" t="s">
        <v>1571</v>
      </c>
    </row>
    <row r="1233" spans="1:2">
      <c r="A1233">
        <v>10479827074</v>
      </c>
      <c r="B1233" t="s">
        <v>1680</v>
      </c>
    </row>
    <row r="1234" spans="1:2">
      <c r="A1234">
        <v>10760387849</v>
      </c>
      <c r="B1234" t="s">
        <v>936</v>
      </c>
    </row>
    <row r="1235" spans="1:2">
      <c r="A1235">
        <v>10451942005</v>
      </c>
      <c r="B1235" t="s">
        <v>1279</v>
      </c>
    </row>
    <row r="1236" spans="1:2">
      <c r="A1236">
        <v>10310419520</v>
      </c>
      <c r="B1236" t="s">
        <v>950</v>
      </c>
    </row>
    <row r="1237" spans="1:2">
      <c r="A1237">
        <v>10751795659</v>
      </c>
      <c r="B1237" t="s">
        <v>989</v>
      </c>
    </row>
    <row r="1238" spans="1:2">
      <c r="A1238">
        <v>20450574024</v>
      </c>
      <c r="B1238" t="s">
        <v>1322</v>
      </c>
    </row>
    <row r="1239" spans="1:2">
      <c r="A1239">
        <v>20564045978</v>
      </c>
      <c r="B1239" t="s">
        <v>389</v>
      </c>
    </row>
    <row r="1240" spans="1:2">
      <c r="A1240">
        <v>20602612610</v>
      </c>
      <c r="B1240" t="s">
        <v>1588</v>
      </c>
    </row>
    <row r="1241" spans="1:2">
      <c r="A1241">
        <v>20564424561</v>
      </c>
      <c r="B1241" t="s">
        <v>1199</v>
      </c>
    </row>
    <row r="1242" spans="1:2">
      <c r="A1242">
        <v>20511099294</v>
      </c>
      <c r="B1242" t="s">
        <v>546</v>
      </c>
    </row>
    <row r="1243" spans="1:2">
      <c r="A1243">
        <v>20600648960</v>
      </c>
      <c r="B1243" t="s">
        <v>1687</v>
      </c>
    </row>
    <row r="1244" spans="1:2">
      <c r="A1244">
        <v>20564070816</v>
      </c>
      <c r="B1244" t="s">
        <v>845</v>
      </c>
    </row>
    <row r="1245" spans="1:2">
      <c r="A1245">
        <v>20602575293</v>
      </c>
      <c r="B1245" t="s">
        <v>381</v>
      </c>
    </row>
    <row r="1246" spans="1:2">
      <c r="A1246">
        <v>20602158021</v>
      </c>
      <c r="B1246" t="s">
        <v>547</v>
      </c>
    </row>
    <row r="1247" spans="1:2">
      <c r="A1247">
        <v>20546745385</v>
      </c>
      <c r="B1247" t="s">
        <v>1204</v>
      </c>
    </row>
    <row r="1248" spans="1:2">
      <c r="A1248">
        <v>20606800151</v>
      </c>
      <c r="B1248" t="s">
        <v>323</v>
      </c>
    </row>
    <row r="1249" spans="1:2">
      <c r="A1249">
        <v>10727885418</v>
      </c>
      <c r="B1249" t="s">
        <v>1293</v>
      </c>
    </row>
    <row r="1250" spans="1:2">
      <c r="A1250">
        <v>10102451444</v>
      </c>
      <c r="B1250" t="s">
        <v>818</v>
      </c>
    </row>
    <row r="1251" spans="1:2">
      <c r="A1251">
        <v>20603361254</v>
      </c>
      <c r="B1251" t="s">
        <v>956</v>
      </c>
    </row>
    <row r="1252" spans="1:2">
      <c r="A1252">
        <v>10076423283</v>
      </c>
      <c r="B1252" t="s">
        <v>1502</v>
      </c>
    </row>
    <row r="1253" spans="1:2">
      <c r="A1253">
        <v>10768722299</v>
      </c>
      <c r="B1253" t="s">
        <v>1485</v>
      </c>
    </row>
    <row r="1254" spans="1:2">
      <c r="A1254">
        <v>10744610571</v>
      </c>
      <c r="B1254" t="s">
        <v>1381</v>
      </c>
    </row>
    <row r="1255" spans="1:2">
      <c r="A1255">
        <v>10310386401</v>
      </c>
      <c r="B1255" t="s">
        <v>1166</v>
      </c>
    </row>
    <row r="1256" spans="1:2">
      <c r="A1256">
        <v>10310422288</v>
      </c>
      <c r="B1256" t="s">
        <v>1672</v>
      </c>
    </row>
    <row r="1257" spans="1:2">
      <c r="A1257">
        <v>10700606886</v>
      </c>
      <c r="B1257" t="s">
        <v>1036</v>
      </c>
    </row>
    <row r="1258" spans="1:2">
      <c r="A1258">
        <v>10412932949</v>
      </c>
      <c r="B1258" t="s">
        <v>527</v>
      </c>
    </row>
    <row r="1259" spans="1:2">
      <c r="A1259">
        <v>10437097301</v>
      </c>
      <c r="B1259" t="s">
        <v>640</v>
      </c>
    </row>
    <row r="1260" spans="1:2">
      <c r="A1260">
        <v>10239512688</v>
      </c>
      <c r="B1260" t="s">
        <v>1549</v>
      </c>
    </row>
    <row r="1261" spans="1:2">
      <c r="A1261">
        <v>10443615305</v>
      </c>
      <c r="B1261" t="s">
        <v>1587</v>
      </c>
    </row>
    <row r="1262" spans="1:2">
      <c r="A1262">
        <v>10425677841</v>
      </c>
      <c r="B1262" t="s">
        <v>1723</v>
      </c>
    </row>
    <row r="1263" spans="1:2">
      <c r="A1263">
        <v>10438589681</v>
      </c>
      <c r="B1263" t="s">
        <v>242</v>
      </c>
    </row>
    <row r="1264" spans="1:2">
      <c r="A1264">
        <v>10417273331</v>
      </c>
      <c r="B1264" t="s">
        <v>853</v>
      </c>
    </row>
    <row r="1265" spans="1:2">
      <c r="A1265">
        <v>10433049981</v>
      </c>
      <c r="B1265" t="s">
        <v>708</v>
      </c>
    </row>
    <row r="1266" spans="1:2">
      <c r="A1266">
        <v>10220607726</v>
      </c>
      <c r="B1266" t="s">
        <v>1374</v>
      </c>
    </row>
    <row r="1267" spans="1:2">
      <c r="A1267">
        <v>10766569361</v>
      </c>
      <c r="B1267" t="s">
        <v>1552</v>
      </c>
    </row>
    <row r="1268" spans="1:2">
      <c r="A1268">
        <v>10461778980</v>
      </c>
      <c r="B1268" t="s">
        <v>1794</v>
      </c>
    </row>
    <row r="1269" spans="1:2">
      <c r="A1269">
        <v>10713781679</v>
      </c>
      <c r="B1269" t="s">
        <v>1812</v>
      </c>
    </row>
    <row r="1270" spans="1:2">
      <c r="A1270">
        <v>10428249963</v>
      </c>
      <c r="B1270" t="s">
        <v>1797</v>
      </c>
    </row>
    <row r="1271" spans="1:2">
      <c r="A1271">
        <v>10471214405</v>
      </c>
      <c r="B1271" t="s">
        <v>873</v>
      </c>
    </row>
    <row r="1272" spans="1:2">
      <c r="A1272">
        <v>10420932141</v>
      </c>
      <c r="B1272" t="s">
        <v>763</v>
      </c>
    </row>
    <row r="1273" spans="1:2">
      <c r="A1273">
        <v>10310328869</v>
      </c>
      <c r="B1273" t="s">
        <v>1529</v>
      </c>
    </row>
    <row r="1274" spans="1:2">
      <c r="A1274">
        <v>10478859061</v>
      </c>
      <c r="B1274" t="s">
        <v>331</v>
      </c>
    </row>
    <row r="1275" spans="1:2">
      <c r="A1275">
        <v>10730820441</v>
      </c>
      <c r="B1275" t="s">
        <v>1107</v>
      </c>
    </row>
    <row r="1276" spans="1:2">
      <c r="A1276">
        <v>10064218471</v>
      </c>
      <c r="B1276" t="s">
        <v>409</v>
      </c>
    </row>
    <row r="1277" spans="1:2">
      <c r="A1277">
        <v>10238439685</v>
      </c>
      <c r="B1277" t="s">
        <v>543</v>
      </c>
    </row>
    <row r="1278" spans="1:2">
      <c r="A1278">
        <v>10440451140</v>
      </c>
      <c r="B1278" t="s">
        <v>1451</v>
      </c>
    </row>
    <row r="1279" spans="1:2">
      <c r="A1279">
        <v>10459161894</v>
      </c>
      <c r="B1279" t="s">
        <v>809</v>
      </c>
    </row>
    <row r="1280" spans="1:2">
      <c r="A1280">
        <v>10437759991</v>
      </c>
      <c r="B1280" t="s">
        <v>1433</v>
      </c>
    </row>
    <row r="1281" spans="1:2">
      <c r="A1281">
        <v>10190697440</v>
      </c>
      <c r="B1281" t="s">
        <v>455</v>
      </c>
    </row>
    <row r="1282" spans="1:2">
      <c r="A1282">
        <v>10076243714</v>
      </c>
      <c r="B1282" t="s">
        <v>392</v>
      </c>
    </row>
    <row r="1283" spans="1:2">
      <c r="A1283">
        <v>10451752486</v>
      </c>
      <c r="B1283" t="s">
        <v>1317</v>
      </c>
    </row>
    <row r="1284" spans="1:2">
      <c r="A1284">
        <v>10619668745</v>
      </c>
      <c r="B1284" t="s">
        <v>1456</v>
      </c>
    </row>
    <row r="1285" spans="1:2">
      <c r="A1285">
        <v>20604924813</v>
      </c>
      <c r="B1285" t="s">
        <v>131</v>
      </c>
    </row>
    <row r="1286" spans="1:2">
      <c r="A1286">
        <v>20605671005</v>
      </c>
      <c r="B1286" t="s">
        <v>832</v>
      </c>
    </row>
    <row r="1287" spans="1:2">
      <c r="A1287">
        <v>10414031337</v>
      </c>
      <c r="B1287" t="s">
        <v>951</v>
      </c>
    </row>
    <row r="1288" spans="1:2">
      <c r="A1288">
        <v>10624919284</v>
      </c>
      <c r="B1288" t="s">
        <v>1168</v>
      </c>
    </row>
    <row r="1289" spans="1:2">
      <c r="A1289">
        <v>10446581142</v>
      </c>
      <c r="B1289" t="s">
        <v>499</v>
      </c>
    </row>
    <row r="1290" spans="1:2">
      <c r="A1290">
        <v>10770370065</v>
      </c>
      <c r="B1290" t="s">
        <v>1361</v>
      </c>
    </row>
    <row r="1291" spans="1:2">
      <c r="A1291">
        <v>10728976905</v>
      </c>
      <c r="B1291" t="s">
        <v>1225</v>
      </c>
    </row>
    <row r="1292" spans="1:2">
      <c r="A1292">
        <v>10471994061</v>
      </c>
      <c r="B1292" t="s">
        <v>577</v>
      </c>
    </row>
    <row r="1293" spans="1:2">
      <c r="A1293">
        <v>10717821764</v>
      </c>
      <c r="B1293" t="s">
        <v>1577</v>
      </c>
    </row>
    <row r="1294" spans="1:2">
      <c r="A1294">
        <v>10723868101</v>
      </c>
      <c r="B1294" t="s">
        <v>883</v>
      </c>
    </row>
    <row r="1295" spans="1:2">
      <c r="A1295">
        <v>10446073741</v>
      </c>
      <c r="B1295" t="s">
        <v>709</v>
      </c>
    </row>
    <row r="1296" spans="1:2">
      <c r="A1296">
        <v>10731427815</v>
      </c>
      <c r="B1296" t="s">
        <v>557</v>
      </c>
    </row>
    <row r="1297" spans="1:2">
      <c r="A1297">
        <v>10404232831</v>
      </c>
      <c r="B1297" t="s">
        <v>503</v>
      </c>
    </row>
    <row r="1298" spans="1:2">
      <c r="A1298">
        <v>10100831631</v>
      </c>
      <c r="B1298" t="s">
        <v>981</v>
      </c>
    </row>
    <row r="1299" spans="1:2">
      <c r="A1299">
        <v>10485932858</v>
      </c>
      <c r="B1299" t="s">
        <v>925</v>
      </c>
    </row>
    <row r="1300" spans="1:2">
      <c r="A1300">
        <v>10744610562</v>
      </c>
      <c r="B1300" t="s">
        <v>505</v>
      </c>
    </row>
    <row r="1301" spans="1:2">
      <c r="A1301">
        <v>10729647662</v>
      </c>
      <c r="B1301" t="s">
        <v>113</v>
      </c>
    </row>
    <row r="1302" spans="1:2">
      <c r="A1302">
        <v>10310343264</v>
      </c>
      <c r="B1302" t="s">
        <v>998</v>
      </c>
    </row>
    <row r="1303" spans="1:2">
      <c r="A1303">
        <v>10482114917</v>
      </c>
      <c r="B1303" t="s">
        <v>1685</v>
      </c>
    </row>
    <row r="1304" spans="1:2">
      <c r="A1304">
        <v>20602099653</v>
      </c>
      <c r="B1304" t="s">
        <v>515</v>
      </c>
    </row>
    <row r="1305" spans="1:2">
      <c r="A1305">
        <v>10313501049</v>
      </c>
      <c r="B1305" t="s">
        <v>1254</v>
      </c>
    </row>
    <row r="1306" spans="1:2">
      <c r="A1306">
        <v>10431325298</v>
      </c>
      <c r="B1306" t="s">
        <v>1705</v>
      </c>
    </row>
    <row r="1307" spans="1:2">
      <c r="A1307">
        <v>10427703962</v>
      </c>
      <c r="B1307" t="s">
        <v>420</v>
      </c>
    </row>
    <row r="1308" spans="1:2">
      <c r="A1308">
        <v>20564481522</v>
      </c>
      <c r="B1308" t="s">
        <v>1757</v>
      </c>
    </row>
    <row r="1309" spans="1:2">
      <c r="A1309">
        <v>10310205970</v>
      </c>
      <c r="B1309" t="s">
        <v>430</v>
      </c>
    </row>
    <row r="1310" spans="1:2">
      <c r="A1310">
        <v>10472224269</v>
      </c>
      <c r="B1310" t="s">
        <v>442</v>
      </c>
    </row>
    <row r="1311" spans="1:2">
      <c r="A1311">
        <v>10421429125</v>
      </c>
      <c r="B1311" t="s">
        <v>680</v>
      </c>
    </row>
    <row r="1312" spans="1:2">
      <c r="A1312">
        <v>10717159905</v>
      </c>
      <c r="B1312" t="s">
        <v>1356</v>
      </c>
    </row>
    <row r="1313" spans="1:2">
      <c r="A1313">
        <v>10048171783</v>
      </c>
      <c r="B1313" t="s">
        <v>517</v>
      </c>
    </row>
    <row r="1314" spans="1:2">
      <c r="A1314">
        <v>10310096984</v>
      </c>
      <c r="B1314" t="s">
        <v>1833</v>
      </c>
    </row>
    <row r="1315" spans="1:2">
      <c r="A1315">
        <v>10457402029</v>
      </c>
      <c r="B1315" t="s">
        <v>1248</v>
      </c>
    </row>
    <row r="1316" spans="1:2">
      <c r="A1316">
        <v>10099981267</v>
      </c>
      <c r="B1316" t="s">
        <v>1519</v>
      </c>
    </row>
    <row r="1317" spans="1:2">
      <c r="A1317">
        <v>10436194566</v>
      </c>
      <c r="B1317" t="s">
        <v>1560</v>
      </c>
    </row>
    <row r="1318" spans="1:2">
      <c r="A1318">
        <v>10701447188</v>
      </c>
      <c r="B1318" t="s">
        <v>1466</v>
      </c>
    </row>
    <row r="1319" spans="1:2">
      <c r="A1319">
        <v>10472159220</v>
      </c>
      <c r="B1319" t="s">
        <v>1820</v>
      </c>
    </row>
    <row r="1320" spans="1:2">
      <c r="A1320">
        <v>10715718486</v>
      </c>
      <c r="B1320" t="s">
        <v>1073</v>
      </c>
    </row>
    <row r="1321" spans="1:2">
      <c r="A1321">
        <v>10455655795</v>
      </c>
      <c r="B1321" t="s">
        <v>724</v>
      </c>
    </row>
    <row r="1322" spans="1:2">
      <c r="A1322">
        <v>10481137581</v>
      </c>
      <c r="B1322" t="s">
        <v>562</v>
      </c>
    </row>
    <row r="1323" spans="1:2">
      <c r="A1323">
        <v>10456181339</v>
      </c>
      <c r="B1323" t="s">
        <v>867</v>
      </c>
    </row>
    <row r="1324" spans="1:2">
      <c r="A1324">
        <v>10017022933</v>
      </c>
      <c r="B1324" t="s">
        <v>1315</v>
      </c>
    </row>
    <row r="1325" spans="1:2">
      <c r="A1325">
        <v>10712562957</v>
      </c>
      <c r="B1325" t="s">
        <v>930</v>
      </c>
    </row>
    <row r="1326" spans="1:2">
      <c r="A1326">
        <v>10446124434</v>
      </c>
      <c r="B1326" t="s">
        <v>1676</v>
      </c>
    </row>
    <row r="1327" spans="1:2">
      <c r="A1327">
        <v>10436539768</v>
      </c>
      <c r="B1327" t="s">
        <v>1296</v>
      </c>
    </row>
    <row r="1328" spans="1:2">
      <c r="A1328">
        <v>10475710041</v>
      </c>
      <c r="B1328" t="s">
        <v>1187</v>
      </c>
    </row>
    <row r="1329" spans="1:2">
      <c r="A1329">
        <v>10617512934</v>
      </c>
      <c r="B1329" t="s">
        <v>1851</v>
      </c>
    </row>
    <row r="1330" spans="1:2">
      <c r="A1330">
        <v>10467559554</v>
      </c>
      <c r="B1330" t="s">
        <v>1675</v>
      </c>
    </row>
    <row r="1331" spans="1:2">
      <c r="A1331">
        <v>10316611562</v>
      </c>
      <c r="B1331" t="s">
        <v>491</v>
      </c>
    </row>
    <row r="1332" spans="1:2">
      <c r="A1332">
        <v>10414922142</v>
      </c>
      <c r="B1332" t="s">
        <v>1404</v>
      </c>
    </row>
    <row r="1333" spans="1:2">
      <c r="A1333">
        <v>20604497389</v>
      </c>
      <c r="B1333" t="s">
        <v>1294</v>
      </c>
    </row>
    <row r="1334" spans="1:2">
      <c r="A1334">
        <v>10439852106</v>
      </c>
      <c r="B1334" t="s">
        <v>756</v>
      </c>
    </row>
    <row r="1335" spans="1:2">
      <c r="A1335">
        <v>10763233699</v>
      </c>
      <c r="B1335" t="s">
        <v>1139</v>
      </c>
    </row>
    <row r="1336" spans="1:2">
      <c r="A1336">
        <v>10310336331</v>
      </c>
      <c r="B1336" t="s">
        <v>556</v>
      </c>
    </row>
    <row r="1337" spans="1:2">
      <c r="A1337">
        <v>10478188167</v>
      </c>
      <c r="B1337" t="s">
        <v>365</v>
      </c>
    </row>
    <row r="1338" spans="1:2">
      <c r="A1338">
        <v>10466693532</v>
      </c>
      <c r="B1338" t="s">
        <v>1380</v>
      </c>
    </row>
    <row r="1339" spans="1:2">
      <c r="A1339">
        <v>10425310840</v>
      </c>
      <c r="B1339" t="s">
        <v>1661</v>
      </c>
    </row>
    <row r="1340" spans="1:2">
      <c r="A1340">
        <v>10731042115</v>
      </c>
      <c r="B1340" t="s">
        <v>1658</v>
      </c>
    </row>
    <row r="1341" spans="1:2">
      <c r="A1341">
        <v>20523470761</v>
      </c>
      <c r="B1341" t="s">
        <v>367</v>
      </c>
    </row>
    <row r="1342" spans="1:2">
      <c r="A1342">
        <v>10214253432</v>
      </c>
      <c r="B1342" t="s">
        <v>1159</v>
      </c>
    </row>
    <row r="1343" spans="1:2">
      <c r="A1343">
        <v>10099141153</v>
      </c>
      <c r="B1343" t="s">
        <v>1410</v>
      </c>
    </row>
    <row r="1344" spans="1:2">
      <c r="A1344">
        <v>10462993221</v>
      </c>
      <c r="B1344" t="s">
        <v>768</v>
      </c>
    </row>
    <row r="1345" spans="1:2">
      <c r="A1345">
        <v>10472629102</v>
      </c>
      <c r="B1345" t="s">
        <v>1637</v>
      </c>
    </row>
    <row r="1346" spans="1:2">
      <c r="A1346">
        <v>10215464844</v>
      </c>
      <c r="B1346" t="s">
        <v>1720</v>
      </c>
    </row>
    <row r="1347" spans="1:2">
      <c r="A1347">
        <v>10722115495</v>
      </c>
      <c r="B1347" t="s">
        <v>1131</v>
      </c>
    </row>
    <row r="1348" spans="1:2">
      <c r="A1348">
        <v>10408091140</v>
      </c>
      <c r="B1348" t="s">
        <v>429</v>
      </c>
    </row>
    <row r="1349" spans="1:2">
      <c r="A1349">
        <v>20603389001</v>
      </c>
      <c r="B1349" t="s">
        <v>1092</v>
      </c>
    </row>
    <row r="1350" spans="1:2">
      <c r="A1350">
        <v>10706547768</v>
      </c>
      <c r="B1350" t="s">
        <v>1171</v>
      </c>
    </row>
    <row r="1351" spans="1:2">
      <c r="A1351">
        <v>10472680451</v>
      </c>
      <c r="B1351" t="s">
        <v>422</v>
      </c>
    </row>
    <row r="1352" spans="1:2">
      <c r="A1352">
        <v>10720805974</v>
      </c>
      <c r="B1352" t="s">
        <v>643</v>
      </c>
    </row>
    <row r="1353" spans="1:2">
      <c r="A1353">
        <v>10467582858</v>
      </c>
      <c r="B1353" t="s">
        <v>118</v>
      </c>
    </row>
    <row r="1354" spans="1:2">
      <c r="A1354">
        <v>10718979990</v>
      </c>
      <c r="B1354" t="s">
        <v>1198</v>
      </c>
    </row>
    <row r="1355" spans="1:2">
      <c r="A1355">
        <v>10066717891</v>
      </c>
      <c r="B1355" t="s">
        <v>356</v>
      </c>
    </row>
    <row r="1356" spans="1:2">
      <c r="A1356">
        <v>10310438109</v>
      </c>
      <c r="B1356" t="s">
        <v>459</v>
      </c>
    </row>
    <row r="1357" spans="1:2">
      <c r="A1357">
        <v>10439317383</v>
      </c>
      <c r="B1357" t="s">
        <v>1383</v>
      </c>
    </row>
    <row r="1358" spans="1:2">
      <c r="A1358">
        <v>10310311630</v>
      </c>
      <c r="B1358" t="s">
        <v>996</v>
      </c>
    </row>
    <row r="1359" spans="1:2">
      <c r="A1359">
        <v>10741305467</v>
      </c>
      <c r="B1359" t="s">
        <v>934</v>
      </c>
    </row>
    <row r="1360" spans="1:2">
      <c r="A1360">
        <v>10451017816</v>
      </c>
      <c r="B1360" t="s">
        <v>504</v>
      </c>
    </row>
    <row r="1361" spans="1:2">
      <c r="A1361">
        <v>10239960818</v>
      </c>
      <c r="B1361" t="s">
        <v>1064</v>
      </c>
    </row>
    <row r="1362" spans="1:2">
      <c r="A1362">
        <v>10408312910</v>
      </c>
      <c r="B1362" t="s">
        <v>746</v>
      </c>
    </row>
    <row r="1363" spans="1:2">
      <c r="A1363">
        <v>20485584880</v>
      </c>
      <c r="B1363" t="s">
        <v>101</v>
      </c>
    </row>
    <row r="1364" spans="1:2">
      <c r="A1364">
        <v>20485592556</v>
      </c>
      <c r="B1364" t="s">
        <v>1824</v>
      </c>
    </row>
    <row r="1365" spans="1:2">
      <c r="A1365">
        <v>20603300671</v>
      </c>
      <c r="B1365" t="s">
        <v>1025</v>
      </c>
    </row>
    <row r="1366" spans="1:2">
      <c r="A1366">
        <v>20602079458</v>
      </c>
      <c r="B1366" t="s">
        <v>132</v>
      </c>
    </row>
    <row r="1367" spans="1:2">
      <c r="A1367">
        <v>20524072573</v>
      </c>
      <c r="B1367" t="s">
        <v>1495</v>
      </c>
    </row>
    <row r="1368" spans="1:2">
      <c r="A1368">
        <v>20256136865</v>
      </c>
      <c r="B1368" t="s">
        <v>1286</v>
      </c>
    </row>
    <row r="1369" spans="1:2">
      <c r="A1369">
        <v>20533964291</v>
      </c>
      <c r="B1369" t="s">
        <v>897</v>
      </c>
    </row>
    <row r="1370" spans="1:2">
      <c r="A1370">
        <v>10310397364</v>
      </c>
      <c r="B1370" t="s">
        <v>1079</v>
      </c>
    </row>
    <row r="1371" spans="1:2">
      <c r="A1371">
        <v>10406034009</v>
      </c>
      <c r="B1371" t="s">
        <v>561</v>
      </c>
    </row>
    <row r="1372" spans="1:2">
      <c r="A1372">
        <v>10311742936</v>
      </c>
      <c r="B1372" t="s">
        <v>1716</v>
      </c>
    </row>
    <row r="1373" spans="1:2">
      <c r="A1373">
        <v>10440183919</v>
      </c>
      <c r="B1373" t="s">
        <v>1636</v>
      </c>
    </row>
    <row r="1374" spans="1:2">
      <c r="A1374">
        <v>10310444265</v>
      </c>
      <c r="B1374" t="s">
        <v>882</v>
      </c>
    </row>
    <row r="1375" spans="1:2">
      <c r="A1375">
        <v>10436916111</v>
      </c>
      <c r="B1375" t="s">
        <v>451</v>
      </c>
    </row>
    <row r="1376" spans="1:2">
      <c r="A1376">
        <v>20563942739</v>
      </c>
      <c r="B1376" t="s">
        <v>1688</v>
      </c>
    </row>
    <row r="1377" spans="1:2">
      <c r="A1377">
        <v>20487151921</v>
      </c>
      <c r="B1377" t="s">
        <v>1750</v>
      </c>
    </row>
    <row r="1378" spans="1:2">
      <c r="A1378">
        <v>10473470816</v>
      </c>
      <c r="B1378" t="s">
        <v>1328</v>
      </c>
    </row>
    <row r="1379" spans="1:2">
      <c r="A1379">
        <v>10473853821</v>
      </c>
      <c r="B1379" t="s">
        <v>475</v>
      </c>
    </row>
    <row r="1380" spans="1:2">
      <c r="A1380">
        <v>10462893146</v>
      </c>
      <c r="B1380" t="s">
        <v>1482</v>
      </c>
    </row>
    <row r="1381" spans="1:2">
      <c r="A1381">
        <v>10474705973</v>
      </c>
      <c r="B1381" t="s">
        <v>1071</v>
      </c>
    </row>
    <row r="1382" spans="1:2">
      <c r="A1382">
        <v>20520778340</v>
      </c>
      <c r="B1382" t="s">
        <v>1449</v>
      </c>
    </row>
    <row r="1383" spans="1:2">
      <c r="A1383">
        <v>20555979879</v>
      </c>
      <c r="B1383" t="s">
        <v>793</v>
      </c>
    </row>
    <row r="1384" spans="1:2">
      <c r="A1384">
        <v>20527448493</v>
      </c>
      <c r="B1384" t="s">
        <v>1510</v>
      </c>
    </row>
    <row r="1385" spans="1:2">
      <c r="A1385">
        <v>20450545199</v>
      </c>
      <c r="B1385" t="s">
        <v>1727</v>
      </c>
    </row>
    <row r="1386" spans="1:2">
      <c r="A1386">
        <v>20601158630</v>
      </c>
      <c r="B1386" t="s">
        <v>1762</v>
      </c>
    </row>
    <row r="1387" spans="1:2">
      <c r="A1387">
        <v>20602981241</v>
      </c>
      <c r="B1387" t="s">
        <v>1700</v>
      </c>
    </row>
    <row r="1388" spans="1:2">
      <c r="A1388">
        <v>20490294628</v>
      </c>
      <c r="B1388" t="s">
        <v>1276</v>
      </c>
    </row>
    <row r="1389" spans="1:2">
      <c r="A1389">
        <v>20600442831</v>
      </c>
      <c r="B1389" t="s">
        <v>1434</v>
      </c>
    </row>
    <row r="1390" spans="1:2">
      <c r="A1390">
        <v>10426334131</v>
      </c>
      <c r="B1390" t="s">
        <v>1345</v>
      </c>
    </row>
    <row r="1391" spans="1:2">
      <c r="A1391">
        <v>20214751811</v>
      </c>
      <c r="B1391" t="s">
        <v>833</v>
      </c>
    </row>
    <row r="1392" spans="1:2">
      <c r="A1392">
        <v>20524642183</v>
      </c>
      <c r="B1392" t="s">
        <v>1755</v>
      </c>
    </row>
    <row r="1393" spans="1:2">
      <c r="A1393">
        <v>20567230300</v>
      </c>
      <c r="B1393" t="s">
        <v>1247</v>
      </c>
    </row>
    <row r="1394" spans="1:2">
      <c r="A1394">
        <v>10400837681</v>
      </c>
      <c r="B1394" t="s">
        <v>548</v>
      </c>
    </row>
    <row r="1395" spans="1:2">
      <c r="A1395">
        <v>10731427793</v>
      </c>
      <c r="B1395" t="s">
        <v>518</v>
      </c>
    </row>
    <row r="1396" spans="1:2">
      <c r="A1396">
        <v>10315526537</v>
      </c>
      <c r="B1396" t="s">
        <v>1689</v>
      </c>
    </row>
    <row r="1397" spans="1:2">
      <c r="A1397">
        <v>20602269133</v>
      </c>
      <c r="B1397" t="s">
        <v>1737</v>
      </c>
    </row>
    <row r="1398" spans="1:2">
      <c r="A1398">
        <v>20604507261</v>
      </c>
      <c r="B1398" t="s">
        <v>1432</v>
      </c>
    </row>
    <row r="1399" spans="1:2">
      <c r="A1399">
        <v>10310439121</v>
      </c>
      <c r="B1399" t="s">
        <v>698</v>
      </c>
    </row>
    <row r="1400" spans="1:2">
      <c r="A1400">
        <v>10454339725</v>
      </c>
      <c r="B1400" t="s">
        <v>1246</v>
      </c>
    </row>
    <row r="1401" spans="1:2">
      <c r="A1401">
        <v>10310327749</v>
      </c>
      <c r="B1401" t="s">
        <v>407</v>
      </c>
    </row>
    <row r="1402" spans="1:2">
      <c r="A1402">
        <v>10478659593</v>
      </c>
      <c r="B1402" t="s">
        <v>1633</v>
      </c>
    </row>
    <row r="1403" spans="1:2">
      <c r="A1403">
        <v>10454372111</v>
      </c>
      <c r="B1403" t="s">
        <v>618</v>
      </c>
    </row>
    <row r="1404" spans="1:2">
      <c r="A1404">
        <v>10423945457</v>
      </c>
      <c r="B1404" t="s">
        <v>1054</v>
      </c>
    </row>
    <row r="1405" spans="1:2">
      <c r="A1405">
        <v>10458047371</v>
      </c>
      <c r="B1405" t="s">
        <v>600</v>
      </c>
    </row>
    <row r="1406" spans="1:2">
      <c r="A1406">
        <v>10704383113</v>
      </c>
      <c r="B1406" t="s">
        <v>1778</v>
      </c>
    </row>
    <row r="1407" spans="1:2">
      <c r="A1407">
        <v>10424861001</v>
      </c>
      <c r="B1407" t="s">
        <v>654</v>
      </c>
    </row>
    <row r="1408" spans="1:2">
      <c r="A1408">
        <v>10727723264</v>
      </c>
      <c r="B1408" t="s">
        <v>864</v>
      </c>
    </row>
    <row r="1409" spans="1:2">
      <c r="A1409">
        <v>10292739554</v>
      </c>
      <c r="B1409" t="s">
        <v>1721</v>
      </c>
    </row>
    <row r="1410" spans="1:2">
      <c r="A1410">
        <v>10422195209</v>
      </c>
      <c r="B1410" t="s">
        <v>859</v>
      </c>
    </row>
    <row r="1411" spans="1:2">
      <c r="A1411">
        <v>10402576761</v>
      </c>
      <c r="B1411" t="s">
        <v>385</v>
      </c>
    </row>
    <row r="1412" spans="1:2">
      <c r="A1412">
        <v>10310343906</v>
      </c>
      <c r="B1412" t="s">
        <v>316</v>
      </c>
    </row>
    <row r="1413" spans="1:2">
      <c r="A1413">
        <v>20162294238</v>
      </c>
      <c r="B1413" t="s">
        <v>399</v>
      </c>
    </row>
    <row r="1414" spans="1:2">
      <c r="A1414">
        <v>10311844399</v>
      </c>
      <c r="B1414" t="s">
        <v>1325</v>
      </c>
    </row>
    <row r="1415" spans="1:2">
      <c r="A1415">
        <v>10455250311</v>
      </c>
      <c r="B1415" t="s">
        <v>1335</v>
      </c>
    </row>
    <row r="1416" spans="1:2">
      <c r="A1416">
        <v>10487209096</v>
      </c>
      <c r="B1416" t="s">
        <v>806</v>
      </c>
    </row>
    <row r="1417" spans="1:2">
      <c r="A1417">
        <v>10310444869</v>
      </c>
      <c r="B1417" t="s">
        <v>1012</v>
      </c>
    </row>
    <row r="1418" spans="1:2">
      <c r="A1418">
        <v>10422174627</v>
      </c>
      <c r="B1418" t="s">
        <v>1452</v>
      </c>
    </row>
    <row r="1419" spans="1:2">
      <c r="A1419">
        <v>10423929419</v>
      </c>
      <c r="B1419" t="s">
        <v>1414</v>
      </c>
    </row>
    <row r="1420" spans="1:2">
      <c r="A1420">
        <v>20602841325</v>
      </c>
      <c r="B1420" t="s">
        <v>1157</v>
      </c>
    </row>
    <row r="1421" spans="1:2">
      <c r="A1421">
        <v>20605976779</v>
      </c>
      <c r="B1421" t="s">
        <v>730</v>
      </c>
    </row>
    <row r="1422" spans="1:2">
      <c r="A1422">
        <v>20602791913</v>
      </c>
      <c r="B1422" t="s">
        <v>1506</v>
      </c>
    </row>
    <row r="1423" spans="1:2">
      <c r="A1423">
        <v>20604064741</v>
      </c>
      <c r="B1423" t="s">
        <v>1793</v>
      </c>
    </row>
    <row r="1424" spans="1:2">
      <c r="A1424">
        <v>20563164001</v>
      </c>
      <c r="B1424" t="s">
        <v>1790</v>
      </c>
    </row>
    <row r="1425" spans="1:2">
      <c r="A1425">
        <v>20603020775</v>
      </c>
      <c r="B1425" t="s">
        <v>1605</v>
      </c>
    </row>
    <row r="1426" spans="1:2">
      <c r="A1426">
        <v>20519921643</v>
      </c>
      <c r="B1426" t="s">
        <v>1002</v>
      </c>
    </row>
    <row r="1427" spans="1:2">
      <c r="A1427">
        <v>20603153864</v>
      </c>
      <c r="B1427" t="s">
        <v>1761</v>
      </c>
    </row>
    <row r="1428" spans="1:2">
      <c r="A1428">
        <v>20603469217</v>
      </c>
      <c r="B1428" t="s">
        <v>815</v>
      </c>
    </row>
    <row r="1429" spans="1:2">
      <c r="A1429">
        <v>10730092241</v>
      </c>
      <c r="B1429" t="s">
        <v>1109</v>
      </c>
    </row>
    <row r="1430" spans="1:2">
      <c r="A1430">
        <v>10414171287</v>
      </c>
      <c r="B1430" t="s">
        <v>1653</v>
      </c>
    </row>
    <row r="1431" spans="1:2">
      <c r="A1431">
        <v>10475203416</v>
      </c>
      <c r="B1431" t="s">
        <v>1215</v>
      </c>
    </row>
    <row r="1432" spans="1:2">
      <c r="A1432">
        <v>10447122117</v>
      </c>
      <c r="B1432" t="s">
        <v>1049</v>
      </c>
    </row>
    <row r="1433" spans="1:2">
      <c r="A1433">
        <v>10481576330</v>
      </c>
      <c r="B1433" t="s">
        <v>1777</v>
      </c>
    </row>
    <row r="1434" spans="1:2">
      <c r="A1434">
        <v>10768051181</v>
      </c>
      <c r="B1434" t="s">
        <v>576</v>
      </c>
    </row>
    <row r="1435" spans="1:2">
      <c r="A1435">
        <v>10707631061</v>
      </c>
      <c r="B1435" t="s">
        <v>1200</v>
      </c>
    </row>
    <row r="1436" spans="1:2">
      <c r="A1436">
        <v>10733905382</v>
      </c>
      <c r="B1436" t="s">
        <v>1666</v>
      </c>
    </row>
    <row r="1437" spans="1:2">
      <c r="A1437">
        <v>10730111229</v>
      </c>
      <c r="B1437" t="s">
        <v>1196</v>
      </c>
    </row>
    <row r="1438" spans="1:2">
      <c r="A1438">
        <v>10434800469</v>
      </c>
      <c r="B1438" t="s">
        <v>463</v>
      </c>
    </row>
    <row r="1439" spans="1:2">
      <c r="A1439">
        <v>20455687765</v>
      </c>
      <c r="B1439" t="s">
        <v>1399</v>
      </c>
    </row>
    <row r="1440" spans="1:2">
      <c r="A1440">
        <v>20601793432</v>
      </c>
      <c r="B1440" t="s">
        <v>939</v>
      </c>
    </row>
    <row r="1441" spans="1:2">
      <c r="A1441">
        <v>20606211687</v>
      </c>
      <c r="B1441" t="s">
        <v>1083</v>
      </c>
    </row>
    <row r="1442" spans="1:2">
      <c r="A1442">
        <v>20603314868</v>
      </c>
      <c r="B1442" t="s">
        <v>1629</v>
      </c>
    </row>
    <row r="1443" spans="1:2">
      <c r="A1443">
        <v>20601851271</v>
      </c>
      <c r="B1443" t="s">
        <v>578</v>
      </c>
    </row>
    <row r="1444" spans="1:2">
      <c r="A1444">
        <v>20490093487</v>
      </c>
      <c r="B1444" t="s">
        <v>1847</v>
      </c>
    </row>
    <row r="1445" spans="1:2">
      <c r="A1445">
        <v>20100017491</v>
      </c>
      <c r="B1445" t="s">
        <v>568</v>
      </c>
    </row>
    <row r="1446" spans="1:2">
      <c r="A1446">
        <v>20100177774</v>
      </c>
      <c r="B1446" t="s">
        <v>1712</v>
      </c>
    </row>
    <row r="1447" spans="1:2">
      <c r="A1447">
        <v>20569171955</v>
      </c>
      <c r="B1447" t="s">
        <v>609</v>
      </c>
    </row>
    <row r="1448" spans="1:2">
      <c r="A1448">
        <v>10310154208</v>
      </c>
      <c r="B1448" t="s">
        <v>734</v>
      </c>
    </row>
    <row r="1449" spans="1:2">
      <c r="A1449">
        <v>10419900759</v>
      </c>
      <c r="B1449" t="s">
        <v>445</v>
      </c>
    </row>
    <row r="1450" spans="1:2">
      <c r="A1450">
        <v>10310247001</v>
      </c>
      <c r="B1450" t="s">
        <v>522</v>
      </c>
    </row>
    <row r="1451" spans="1:2">
      <c r="A1451">
        <v>10483329011</v>
      </c>
      <c r="B1451" t="s">
        <v>1670</v>
      </c>
    </row>
    <row r="1452" spans="1:2">
      <c r="A1452">
        <v>10466245181</v>
      </c>
      <c r="B1452" t="s">
        <v>1193</v>
      </c>
    </row>
    <row r="1453" spans="1:2">
      <c r="A1453">
        <v>10418769373</v>
      </c>
      <c r="B1453" t="s">
        <v>684</v>
      </c>
    </row>
    <row r="1454" spans="1:2">
      <c r="A1454">
        <v>10768768736</v>
      </c>
      <c r="B1454" t="s">
        <v>997</v>
      </c>
    </row>
    <row r="1455" spans="1:2">
      <c r="A1455">
        <v>10423233287</v>
      </c>
      <c r="B1455" t="s">
        <v>900</v>
      </c>
    </row>
    <row r="1456" spans="1:2">
      <c r="A1456">
        <v>10467741484</v>
      </c>
      <c r="B1456" t="s">
        <v>560</v>
      </c>
    </row>
    <row r="1457" spans="1:2">
      <c r="A1457">
        <v>10454769665</v>
      </c>
      <c r="B1457" t="s">
        <v>1663</v>
      </c>
    </row>
    <row r="1458" spans="1:2">
      <c r="A1458">
        <v>10473034153</v>
      </c>
      <c r="B1458" t="s">
        <v>1360</v>
      </c>
    </row>
    <row r="1459" spans="1:2">
      <c r="A1459">
        <v>20564395448</v>
      </c>
      <c r="B1459" t="s">
        <v>325</v>
      </c>
    </row>
    <row r="1460" spans="1:2">
      <c r="A1460">
        <v>20511159297</v>
      </c>
      <c r="B1460" t="s">
        <v>1024</v>
      </c>
    </row>
    <row r="1461" spans="1:2">
      <c r="A1461">
        <v>10086234853</v>
      </c>
      <c r="B1461" t="s">
        <v>1232</v>
      </c>
    </row>
    <row r="1462" spans="1:2">
      <c r="A1462">
        <v>10418260110</v>
      </c>
      <c r="B1462" t="s">
        <v>1718</v>
      </c>
    </row>
    <row r="1463" spans="1:2">
      <c r="A1463">
        <v>10738214566</v>
      </c>
      <c r="B1463" t="s">
        <v>932</v>
      </c>
    </row>
    <row r="1464" spans="1:2">
      <c r="A1464">
        <v>10459197988</v>
      </c>
      <c r="B1464" t="s">
        <v>1372</v>
      </c>
    </row>
    <row r="1465" spans="1:2">
      <c r="A1465">
        <v>10437992075</v>
      </c>
      <c r="B1465" t="s">
        <v>559</v>
      </c>
    </row>
    <row r="1466" spans="1:2">
      <c r="A1466">
        <v>10744480472</v>
      </c>
      <c r="B1466" t="s">
        <v>1136</v>
      </c>
    </row>
    <row r="1467" spans="1:2">
      <c r="A1467">
        <v>10415351700</v>
      </c>
      <c r="B1467" t="s">
        <v>366</v>
      </c>
    </row>
    <row r="1468" spans="1:2">
      <c r="A1468">
        <v>20490037064</v>
      </c>
      <c r="B1468" t="s">
        <v>313</v>
      </c>
    </row>
    <row r="1469" spans="1:2">
      <c r="A1469">
        <v>10310379773</v>
      </c>
      <c r="B1469" t="s">
        <v>1154</v>
      </c>
    </row>
    <row r="1470" spans="1:2">
      <c r="A1470">
        <v>20602492843</v>
      </c>
      <c r="B1470" t="s">
        <v>1222</v>
      </c>
    </row>
    <row r="1471" spans="1:2">
      <c r="A1471">
        <v>10424860773</v>
      </c>
      <c r="B1471" t="s">
        <v>1264</v>
      </c>
    </row>
    <row r="1472" spans="1:2">
      <c r="A1472">
        <v>10210137292</v>
      </c>
      <c r="B1472" t="s">
        <v>1130</v>
      </c>
    </row>
    <row r="1473" spans="1:2">
      <c r="A1473">
        <v>10461138191</v>
      </c>
      <c r="B1473" t="s">
        <v>937</v>
      </c>
    </row>
    <row r="1474" spans="1:2">
      <c r="A1474">
        <v>10445069928</v>
      </c>
      <c r="B1474" t="s">
        <v>350</v>
      </c>
    </row>
    <row r="1475" spans="1:2">
      <c r="A1475">
        <v>10310339241</v>
      </c>
      <c r="B1475" t="s">
        <v>447</v>
      </c>
    </row>
    <row r="1476" spans="1:2">
      <c r="A1476">
        <v>10428023523</v>
      </c>
      <c r="B1476" t="s">
        <v>380</v>
      </c>
    </row>
    <row r="1477" spans="1:2">
      <c r="A1477">
        <v>10766581850</v>
      </c>
      <c r="B1477" t="s">
        <v>1141</v>
      </c>
    </row>
    <row r="1478" spans="1:2">
      <c r="A1478">
        <v>10766623331</v>
      </c>
      <c r="B1478" t="s">
        <v>1660</v>
      </c>
    </row>
    <row r="1479" spans="1:2">
      <c r="A1479">
        <v>10107192544</v>
      </c>
      <c r="B1479" t="s">
        <v>785</v>
      </c>
    </row>
    <row r="1480" spans="1:2">
      <c r="A1480">
        <v>10447044825</v>
      </c>
      <c r="B1480" t="s">
        <v>1348</v>
      </c>
    </row>
    <row r="1481" spans="1:2">
      <c r="A1481">
        <v>10470390277</v>
      </c>
      <c r="B1481" t="s">
        <v>1252</v>
      </c>
    </row>
    <row r="1482" spans="1:2">
      <c r="A1482">
        <v>10439317456</v>
      </c>
      <c r="B1482" t="s">
        <v>1161</v>
      </c>
    </row>
    <row r="1483" spans="1:2">
      <c r="A1483">
        <v>10436916146</v>
      </c>
      <c r="B1483" t="s">
        <v>383</v>
      </c>
    </row>
    <row r="1484" spans="1:2">
      <c r="A1484">
        <v>20601408334</v>
      </c>
      <c r="B1484" t="s">
        <v>968</v>
      </c>
    </row>
    <row r="1485" spans="1:2">
      <c r="A1485">
        <v>20491162849</v>
      </c>
      <c r="B1485" t="s">
        <v>1403</v>
      </c>
    </row>
    <row r="1486" spans="1:2">
      <c r="A1486">
        <v>10745389398</v>
      </c>
      <c r="B1486" t="s">
        <v>644</v>
      </c>
    </row>
    <row r="1487" spans="1:2">
      <c r="A1487">
        <v>10463954360</v>
      </c>
      <c r="B1487" t="s">
        <v>1568</v>
      </c>
    </row>
    <row r="1488" spans="1:2">
      <c r="A1488">
        <v>10310202130</v>
      </c>
      <c r="B1488" t="s">
        <v>722</v>
      </c>
    </row>
    <row r="1489" spans="1:2">
      <c r="A1489">
        <v>10296134681</v>
      </c>
      <c r="B1489" t="s">
        <v>1326</v>
      </c>
    </row>
    <row r="1490" spans="1:2">
      <c r="A1490">
        <v>20408333742</v>
      </c>
      <c r="B1490" t="s">
        <v>573</v>
      </c>
    </row>
    <row r="1491" spans="1:2">
      <c r="A1491">
        <v>20100027021</v>
      </c>
      <c r="B1491" t="s">
        <v>1397</v>
      </c>
    </row>
    <row r="1492" spans="1:2">
      <c r="A1492">
        <v>20538267172</v>
      </c>
      <c r="B1492" t="s">
        <v>920</v>
      </c>
    </row>
    <row r="1493" spans="1:2">
      <c r="A1493">
        <v>10477161362</v>
      </c>
      <c r="B1493" t="s">
        <v>454</v>
      </c>
    </row>
    <row r="1494" spans="1:2">
      <c r="A1494">
        <v>10718058240</v>
      </c>
      <c r="B1494" t="s">
        <v>597</v>
      </c>
    </row>
    <row r="1495" spans="1:2">
      <c r="A1495">
        <v>10447411771</v>
      </c>
      <c r="B1495" t="s">
        <v>671</v>
      </c>
    </row>
    <row r="1496" spans="1:2">
      <c r="A1496">
        <v>10310221908</v>
      </c>
      <c r="B1496" t="s">
        <v>876</v>
      </c>
    </row>
    <row r="1497" spans="1:2">
      <c r="A1497">
        <v>10081366816</v>
      </c>
      <c r="B1497" t="s">
        <v>1634</v>
      </c>
    </row>
    <row r="1498" spans="1:2">
      <c r="A1498">
        <v>10092595345</v>
      </c>
      <c r="B1498" t="s">
        <v>1703</v>
      </c>
    </row>
    <row r="1499" spans="1:2">
      <c r="A1499">
        <v>10451562989</v>
      </c>
      <c r="B1499" t="s">
        <v>890</v>
      </c>
    </row>
    <row r="1500" spans="1:2">
      <c r="A1500">
        <v>10770473611</v>
      </c>
      <c r="B1500" t="s">
        <v>658</v>
      </c>
    </row>
    <row r="1501" spans="1:2">
      <c r="A1501">
        <v>10463530969</v>
      </c>
      <c r="B1501" t="s">
        <v>551</v>
      </c>
    </row>
    <row r="1502" spans="1:2">
      <c r="A1502">
        <v>20600792378</v>
      </c>
      <c r="B1502" t="s">
        <v>506</v>
      </c>
    </row>
    <row r="1503" spans="1:2">
      <c r="A1503">
        <v>10712972152</v>
      </c>
      <c r="B1503" t="s">
        <v>1562</v>
      </c>
    </row>
    <row r="1504" spans="1:2">
      <c r="A1504">
        <v>10480438600</v>
      </c>
      <c r="B1504" t="s">
        <v>424</v>
      </c>
    </row>
    <row r="1505" spans="1:2">
      <c r="A1505">
        <v>10446677123</v>
      </c>
      <c r="B1505" t="s">
        <v>816</v>
      </c>
    </row>
    <row r="1506" spans="1:2">
      <c r="A1506">
        <v>10760477384</v>
      </c>
      <c r="B1506" t="s">
        <v>935</v>
      </c>
    </row>
    <row r="1507" spans="1:2">
      <c r="A1507">
        <v>10239627710</v>
      </c>
      <c r="B1507" t="s">
        <v>480</v>
      </c>
    </row>
    <row r="1508" spans="1:2">
      <c r="A1508">
        <v>10310108109</v>
      </c>
      <c r="B1508" t="s">
        <v>933</v>
      </c>
    </row>
    <row r="1509" spans="1:2">
      <c r="A1509">
        <v>10315430106</v>
      </c>
      <c r="B1509" t="s">
        <v>73</v>
      </c>
    </row>
    <row r="1510" spans="1:2">
      <c r="A1510">
        <v>10707610854</v>
      </c>
      <c r="B1510" t="s">
        <v>1699</v>
      </c>
    </row>
    <row r="1511" spans="1:2">
      <c r="A1511">
        <v>10421398858</v>
      </c>
      <c r="B1511" t="s">
        <v>314</v>
      </c>
    </row>
    <row r="1512" spans="1:2">
      <c r="A1512">
        <v>10310120150</v>
      </c>
      <c r="B1512" t="s">
        <v>1711</v>
      </c>
    </row>
    <row r="1513" spans="1:2">
      <c r="A1513">
        <v>10411538228</v>
      </c>
      <c r="B1513" t="s">
        <v>1094</v>
      </c>
    </row>
    <row r="1514" spans="1:2">
      <c r="A1514">
        <v>10478602711</v>
      </c>
      <c r="B1514" t="s">
        <v>1570</v>
      </c>
    </row>
    <row r="1515" spans="1:2">
      <c r="A1515">
        <v>10310135564</v>
      </c>
      <c r="B1515" t="s">
        <v>91</v>
      </c>
    </row>
    <row r="1516" spans="1:2">
      <c r="A1516">
        <v>10700828951</v>
      </c>
      <c r="B1516" t="s">
        <v>1792</v>
      </c>
    </row>
    <row r="1517" spans="1:2">
      <c r="A1517">
        <v>10766578239</v>
      </c>
      <c r="B1517" t="s">
        <v>959</v>
      </c>
    </row>
    <row r="1518" spans="1:2">
      <c r="A1518">
        <v>10470957838</v>
      </c>
      <c r="B1518" t="s">
        <v>995</v>
      </c>
    </row>
    <row r="1519" spans="1:2">
      <c r="A1519">
        <v>10458584023</v>
      </c>
      <c r="B1519" t="s">
        <v>510</v>
      </c>
    </row>
    <row r="1520" spans="1:2">
      <c r="A1520">
        <v>20602119492</v>
      </c>
      <c r="B1520" t="s">
        <v>982</v>
      </c>
    </row>
    <row r="1521" spans="1:2">
      <c r="A1521">
        <v>10731968344</v>
      </c>
      <c r="B1521" t="s">
        <v>1272</v>
      </c>
    </row>
    <row r="1522" spans="1:2">
      <c r="A1522">
        <v>10443644933</v>
      </c>
      <c r="B1522" t="s">
        <v>1853</v>
      </c>
    </row>
    <row r="1523" spans="1:2">
      <c r="A1523">
        <v>10107135087</v>
      </c>
      <c r="B1523" t="s">
        <v>1513</v>
      </c>
    </row>
    <row r="1524" spans="1:2">
      <c r="A1524">
        <v>10423818951</v>
      </c>
      <c r="B1524" t="s">
        <v>1186</v>
      </c>
    </row>
    <row r="1525" spans="1:2">
      <c r="A1525">
        <v>10451038171</v>
      </c>
      <c r="B1525" t="s">
        <v>1409</v>
      </c>
    </row>
    <row r="1526" spans="1:2">
      <c r="A1526">
        <v>10746291162</v>
      </c>
      <c r="B1526" t="s">
        <v>1665</v>
      </c>
    </row>
    <row r="1527" spans="1:2">
      <c r="A1527">
        <v>10467378029</v>
      </c>
      <c r="B1527" t="s">
        <v>1826</v>
      </c>
    </row>
    <row r="1528" spans="1:2">
      <c r="A1528">
        <v>10762372202</v>
      </c>
      <c r="B1528" t="s">
        <v>1810</v>
      </c>
    </row>
    <row r="1529" spans="1:2">
      <c r="A1529">
        <v>10423696171</v>
      </c>
      <c r="B1529" t="s">
        <v>1391</v>
      </c>
    </row>
    <row r="1530" spans="1:2">
      <c r="A1530">
        <v>10101167459</v>
      </c>
      <c r="B1530" t="s">
        <v>519</v>
      </c>
    </row>
    <row r="1531" spans="1:2">
      <c r="A1531">
        <v>10421098005</v>
      </c>
      <c r="B1531" t="s">
        <v>1475</v>
      </c>
    </row>
    <row r="1532" spans="1:2">
      <c r="A1532">
        <v>10467758280</v>
      </c>
      <c r="B1532" t="s">
        <v>1377</v>
      </c>
    </row>
    <row r="1533" spans="1:2">
      <c r="A1533">
        <v>10464579961</v>
      </c>
      <c r="B1533" t="s">
        <v>613</v>
      </c>
    </row>
    <row r="1534" spans="1:2">
      <c r="A1534">
        <v>20602800602</v>
      </c>
      <c r="B1534" t="s">
        <v>1316</v>
      </c>
    </row>
    <row r="1535" spans="1:2">
      <c r="A1535">
        <v>10239802996</v>
      </c>
      <c r="B1535" t="s">
        <v>630</v>
      </c>
    </row>
    <row r="1536" spans="1:2">
      <c r="A1536">
        <v>10445713452</v>
      </c>
      <c r="B1536" t="s">
        <v>426</v>
      </c>
    </row>
    <row r="1537" spans="1:2">
      <c r="A1537">
        <v>10421518543</v>
      </c>
      <c r="B1537" t="s">
        <v>699</v>
      </c>
    </row>
    <row r="1538" spans="1:2">
      <c r="A1538">
        <v>10468280146</v>
      </c>
      <c r="B1538" t="s">
        <v>1578</v>
      </c>
    </row>
    <row r="1539" spans="1:2">
      <c r="A1539">
        <v>10700725435</v>
      </c>
      <c r="B1539" t="s">
        <v>1583</v>
      </c>
    </row>
    <row r="1540" spans="1:2">
      <c r="A1540">
        <v>10452115561</v>
      </c>
      <c r="B1540" t="s">
        <v>673</v>
      </c>
    </row>
    <row r="1541" spans="1:2">
      <c r="A1541">
        <v>10310416776</v>
      </c>
      <c r="B1541" t="s">
        <v>1288</v>
      </c>
    </row>
    <row r="1542" spans="1:2">
      <c r="A1542">
        <v>10310415974</v>
      </c>
      <c r="B1542" t="s">
        <v>1480</v>
      </c>
    </row>
    <row r="1543" spans="1:2">
      <c r="A1543">
        <v>10436595986</v>
      </c>
      <c r="B1543" t="s">
        <v>57</v>
      </c>
    </row>
    <row r="1544" spans="1:2">
      <c r="A1544">
        <v>10766569477</v>
      </c>
      <c r="B1544" t="s">
        <v>1504</v>
      </c>
    </row>
    <row r="1545" spans="1:2">
      <c r="A1545">
        <v>10707831702</v>
      </c>
      <c r="B1545" t="s">
        <v>1378</v>
      </c>
    </row>
    <row r="1546" spans="1:2">
      <c r="A1546">
        <v>10441136248</v>
      </c>
      <c r="B1546" t="s">
        <v>1030</v>
      </c>
    </row>
    <row r="1547" spans="1:2">
      <c r="A1547">
        <v>10462267610</v>
      </c>
      <c r="B1547" t="s">
        <v>1029</v>
      </c>
    </row>
    <row r="1548" spans="1:2">
      <c r="A1548">
        <v>10074557037</v>
      </c>
      <c r="B1548" t="s">
        <v>915</v>
      </c>
    </row>
    <row r="1549" spans="1:2">
      <c r="A1549">
        <v>10250044513</v>
      </c>
      <c r="B1549" t="s">
        <v>388</v>
      </c>
    </row>
    <row r="1550" spans="1:2">
      <c r="A1550">
        <v>10442750144</v>
      </c>
      <c r="B1550" t="s">
        <v>1751</v>
      </c>
    </row>
    <row r="1551" spans="1:2">
      <c r="A1551">
        <v>10467950474</v>
      </c>
      <c r="B1551" t="s">
        <v>943</v>
      </c>
    </row>
    <row r="1552" spans="1:2">
      <c r="A1552">
        <v>10754792472</v>
      </c>
      <c r="B1552" t="s">
        <v>593</v>
      </c>
    </row>
    <row r="1553" spans="1:2">
      <c r="A1553">
        <v>10477032228</v>
      </c>
      <c r="B1553" t="s">
        <v>591</v>
      </c>
    </row>
    <row r="1554" spans="1:2">
      <c r="A1554">
        <v>10421425766</v>
      </c>
      <c r="B1554" t="s">
        <v>1059</v>
      </c>
    </row>
    <row r="1555" spans="1:2">
      <c r="A1555">
        <v>10310418213</v>
      </c>
      <c r="B1555" t="s">
        <v>1856</v>
      </c>
    </row>
    <row r="1556" spans="1:2">
      <c r="A1556">
        <v>20602893813</v>
      </c>
      <c r="B1556" t="s">
        <v>1454</v>
      </c>
    </row>
    <row r="1557" spans="1:2">
      <c r="A1557">
        <v>20479086983</v>
      </c>
      <c r="B1557" t="s">
        <v>1639</v>
      </c>
    </row>
    <row r="1558" spans="1:2">
      <c r="A1558">
        <v>10447424679</v>
      </c>
      <c r="B1558" t="s">
        <v>624</v>
      </c>
    </row>
    <row r="1559" spans="1:2">
      <c r="A1559">
        <v>20564069303</v>
      </c>
      <c r="B1559" t="s">
        <v>1292</v>
      </c>
    </row>
    <row r="1560" spans="1:2">
      <c r="A1560">
        <v>20543254798</v>
      </c>
      <c r="B1560" t="s">
        <v>1353</v>
      </c>
    </row>
    <row r="1561" spans="1:2">
      <c r="A1561">
        <v>10431871942</v>
      </c>
      <c r="B1561" t="s">
        <v>90</v>
      </c>
    </row>
    <row r="1562" spans="1:2">
      <c r="A1562">
        <v>10409649608</v>
      </c>
      <c r="B1562" t="s">
        <v>1411</v>
      </c>
    </row>
    <row r="1563" spans="1:2">
      <c r="A1563">
        <v>10466949219</v>
      </c>
      <c r="B1563" t="s">
        <v>1821</v>
      </c>
    </row>
    <row r="1564" spans="1:2">
      <c r="A1564">
        <v>10310244231</v>
      </c>
      <c r="B1564" t="s">
        <v>498</v>
      </c>
    </row>
    <row r="1565" spans="1:2">
      <c r="A1565">
        <v>10406655437</v>
      </c>
      <c r="B1565" t="s">
        <v>1334</v>
      </c>
    </row>
    <row r="1566" spans="1:2">
      <c r="A1566">
        <v>10753958547</v>
      </c>
      <c r="B1566" t="s">
        <v>1574</v>
      </c>
    </row>
    <row r="1567" spans="1:2">
      <c r="A1567">
        <v>10476276611</v>
      </c>
      <c r="B1567" t="s">
        <v>509</v>
      </c>
    </row>
    <row r="1568" spans="1:2">
      <c r="A1568">
        <v>10462355799</v>
      </c>
      <c r="B1568" t="s">
        <v>892</v>
      </c>
    </row>
    <row r="1569" spans="1:2">
      <c r="A1569">
        <v>10452036296</v>
      </c>
      <c r="B1569" t="s">
        <v>617</v>
      </c>
    </row>
    <row r="1570" spans="1:2">
      <c r="A1570">
        <v>10458512090</v>
      </c>
      <c r="B1570" t="s">
        <v>759</v>
      </c>
    </row>
    <row r="1571" spans="1:2">
      <c r="A1571">
        <v>10240017151</v>
      </c>
      <c r="B1571" t="s">
        <v>1289</v>
      </c>
    </row>
    <row r="1572" spans="1:2">
      <c r="A1572">
        <v>10421642881</v>
      </c>
      <c r="B1572" t="s">
        <v>582</v>
      </c>
    </row>
    <row r="1573" spans="1:2">
      <c r="A1573">
        <v>10310304404</v>
      </c>
      <c r="B1573" t="s">
        <v>1282</v>
      </c>
    </row>
    <row r="1574" spans="1:2">
      <c r="A1574">
        <v>10700856424</v>
      </c>
      <c r="B1574" t="s">
        <v>1686</v>
      </c>
    </row>
    <row r="1575" spans="1:2">
      <c r="A1575">
        <v>10411700939</v>
      </c>
      <c r="B1575" t="s">
        <v>1499</v>
      </c>
    </row>
    <row r="1576" spans="1:2">
      <c r="A1576">
        <v>10417400848</v>
      </c>
      <c r="B1576" t="s">
        <v>994</v>
      </c>
    </row>
    <row r="1577" spans="1:2">
      <c r="A1577">
        <v>10707818170</v>
      </c>
      <c r="B1577" t="s">
        <v>1436</v>
      </c>
    </row>
    <row r="1578" spans="1:2">
      <c r="A1578">
        <v>10400594193</v>
      </c>
      <c r="B1578" t="s">
        <v>535</v>
      </c>
    </row>
    <row r="1579" spans="1:2">
      <c r="A1579">
        <v>20539297881</v>
      </c>
      <c r="B1579" t="s">
        <v>1113</v>
      </c>
    </row>
    <row r="1580" spans="1:2">
      <c r="A1580">
        <v>20605925520</v>
      </c>
      <c r="B1580" t="s">
        <v>1837</v>
      </c>
    </row>
    <row r="1581" spans="1:2">
      <c r="A1581">
        <v>20517257193</v>
      </c>
      <c r="B1581" t="s">
        <v>1836</v>
      </c>
    </row>
    <row r="1582" spans="1:2">
      <c r="A1582">
        <v>20605481206</v>
      </c>
      <c r="B1582" t="s">
        <v>627</v>
      </c>
    </row>
    <row r="1583" spans="1:2">
      <c r="A1583">
        <v>10004503274</v>
      </c>
      <c r="B1583" t="s">
        <v>1493</v>
      </c>
    </row>
    <row r="1584" spans="1:2">
      <c r="A1584">
        <v>20605333380</v>
      </c>
      <c r="B1584" t="s">
        <v>411</v>
      </c>
    </row>
    <row r="1585" spans="1:2">
      <c r="A1585">
        <v>10459137560</v>
      </c>
      <c r="B1585" t="s">
        <v>1180</v>
      </c>
    </row>
    <row r="1586" spans="1:2">
      <c r="A1586">
        <v>10727451604</v>
      </c>
      <c r="B1586" t="s">
        <v>1331</v>
      </c>
    </row>
    <row r="1587" spans="1:2">
      <c r="A1587">
        <v>10100640801</v>
      </c>
      <c r="B1587" t="s">
        <v>863</v>
      </c>
    </row>
    <row r="1588" spans="1:2">
      <c r="A1588">
        <v>10104002418</v>
      </c>
      <c r="B1588" t="s">
        <v>949</v>
      </c>
    </row>
    <row r="1589" spans="1:2">
      <c r="A1589">
        <v>10285902971</v>
      </c>
      <c r="B1589" t="s">
        <v>1418</v>
      </c>
    </row>
    <row r="1590" spans="1:2">
      <c r="A1590">
        <v>10744513940</v>
      </c>
      <c r="B1590" t="s">
        <v>1569</v>
      </c>
    </row>
    <row r="1591" spans="1:2">
      <c r="A1591">
        <v>10471214367</v>
      </c>
      <c r="B1591" t="s">
        <v>1558</v>
      </c>
    </row>
    <row r="1592" spans="1:2">
      <c r="A1592">
        <v>10408312944</v>
      </c>
      <c r="B1592" t="s">
        <v>1863</v>
      </c>
    </row>
    <row r="1593" spans="1:2">
      <c r="A1593">
        <v>20603787847</v>
      </c>
      <c r="B1593" t="s">
        <v>1624</v>
      </c>
    </row>
    <row r="1594" spans="1:2">
      <c r="A1594">
        <v>10468708626</v>
      </c>
      <c r="B1594" t="s">
        <v>747</v>
      </c>
    </row>
    <row r="1595" spans="1:2">
      <c r="A1595">
        <v>10734448619</v>
      </c>
      <c r="B1595" t="s">
        <v>1078</v>
      </c>
    </row>
    <row r="1596" spans="1:2">
      <c r="A1596">
        <v>10310383045</v>
      </c>
      <c r="B1596" t="s">
        <v>1257</v>
      </c>
    </row>
    <row r="1597" spans="1:2">
      <c r="A1597">
        <v>20490122843</v>
      </c>
      <c r="B1597" t="s">
        <v>1256</v>
      </c>
    </row>
  </sheetData>
  <autoFilter ref="A1:B1597" xr:uid="{00000000-0009-0000-0000-00000C000000}"/>
  <sortState xmlns:xlrd2="http://schemas.microsoft.com/office/spreadsheetml/2017/richdata2" ref="A2:B58001">
    <sortCondition ref="B2:B5800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0"/>
  <dimension ref="A1:G37"/>
  <sheetViews>
    <sheetView workbookViewId="0">
      <selection activeCell="G33" sqref="G32:G33"/>
    </sheetView>
  </sheetViews>
  <sheetFormatPr baseColWidth="10" defaultRowHeight="14.4"/>
  <cols>
    <col min="1" max="1" width="11.44140625" customWidth="1"/>
    <col min="2" max="2" width="65.33203125" bestFit="1" customWidth="1"/>
    <col min="3" max="3" width="12" bestFit="1" customWidth="1"/>
    <col min="4" max="4" width="65.33203125" bestFit="1" customWidth="1"/>
    <col min="257" max="257" width="11.44140625" customWidth="1"/>
    <col min="258" max="258" width="65.33203125" bestFit="1" customWidth="1"/>
    <col min="259" max="259" width="12" bestFit="1" customWidth="1"/>
    <col min="260" max="260" width="65.33203125" bestFit="1" customWidth="1"/>
    <col min="513" max="513" width="11.44140625" customWidth="1"/>
    <col min="514" max="514" width="65.33203125" bestFit="1" customWidth="1"/>
    <col min="515" max="515" width="12" bestFit="1" customWidth="1"/>
    <col min="516" max="516" width="65.33203125" bestFit="1" customWidth="1"/>
    <col min="769" max="769" width="11.44140625" customWidth="1"/>
    <col min="770" max="770" width="65.33203125" bestFit="1" customWidth="1"/>
    <col min="771" max="771" width="12" bestFit="1" customWidth="1"/>
    <col min="772" max="772" width="65.33203125" bestFit="1" customWidth="1"/>
    <col min="1025" max="1025" width="11.44140625" customWidth="1"/>
    <col min="1026" max="1026" width="65.33203125" bestFit="1" customWidth="1"/>
    <col min="1027" max="1027" width="12" bestFit="1" customWidth="1"/>
    <col min="1028" max="1028" width="65.33203125" bestFit="1" customWidth="1"/>
    <col min="1281" max="1281" width="11.44140625" customWidth="1"/>
    <col min="1282" max="1282" width="65.33203125" bestFit="1" customWidth="1"/>
    <col min="1283" max="1283" width="12" bestFit="1" customWidth="1"/>
    <col min="1284" max="1284" width="65.33203125" bestFit="1" customWidth="1"/>
    <col min="1537" max="1537" width="11.44140625" customWidth="1"/>
    <col min="1538" max="1538" width="65.33203125" bestFit="1" customWidth="1"/>
    <col min="1539" max="1539" width="12" bestFit="1" customWidth="1"/>
    <col min="1540" max="1540" width="65.33203125" bestFit="1" customWidth="1"/>
    <col min="1793" max="1793" width="11.44140625" customWidth="1"/>
    <col min="1794" max="1794" width="65.33203125" bestFit="1" customWidth="1"/>
    <col min="1795" max="1795" width="12" bestFit="1" customWidth="1"/>
    <col min="1796" max="1796" width="65.33203125" bestFit="1" customWidth="1"/>
    <col min="2049" max="2049" width="11.44140625" customWidth="1"/>
    <col min="2050" max="2050" width="65.33203125" bestFit="1" customWidth="1"/>
    <col min="2051" max="2051" width="12" bestFit="1" customWidth="1"/>
    <col min="2052" max="2052" width="65.33203125" bestFit="1" customWidth="1"/>
    <col min="2305" max="2305" width="11.44140625" customWidth="1"/>
    <col min="2306" max="2306" width="65.33203125" bestFit="1" customWidth="1"/>
    <col min="2307" max="2307" width="12" bestFit="1" customWidth="1"/>
    <col min="2308" max="2308" width="65.33203125" bestFit="1" customWidth="1"/>
    <col min="2561" max="2561" width="11.44140625" customWidth="1"/>
    <col min="2562" max="2562" width="65.33203125" bestFit="1" customWidth="1"/>
    <col min="2563" max="2563" width="12" bestFit="1" customWidth="1"/>
    <col min="2564" max="2564" width="65.33203125" bestFit="1" customWidth="1"/>
    <col min="2817" max="2817" width="11.44140625" customWidth="1"/>
    <col min="2818" max="2818" width="65.33203125" bestFit="1" customWidth="1"/>
    <col min="2819" max="2819" width="12" bestFit="1" customWidth="1"/>
    <col min="2820" max="2820" width="65.33203125" bestFit="1" customWidth="1"/>
    <col min="3073" max="3073" width="11.44140625" customWidth="1"/>
    <col min="3074" max="3074" width="65.33203125" bestFit="1" customWidth="1"/>
    <col min="3075" max="3075" width="12" bestFit="1" customWidth="1"/>
    <col min="3076" max="3076" width="65.33203125" bestFit="1" customWidth="1"/>
    <col min="3329" max="3329" width="11.44140625" customWidth="1"/>
    <col min="3330" max="3330" width="65.33203125" bestFit="1" customWidth="1"/>
    <col min="3331" max="3331" width="12" bestFit="1" customWidth="1"/>
    <col min="3332" max="3332" width="65.33203125" bestFit="1" customWidth="1"/>
    <col min="3585" max="3585" width="11.44140625" customWidth="1"/>
    <col min="3586" max="3586" width="65.33203125" bestFit="1" customWidth="1"/>
    <col min="3587" max="3587" width="12" bestFit="1" customWidth="1"/>
    <col min="3588" max="3588" width="65.33203125" bestFit="1" customWidth="1"/>
    <col min="3841" max="3841" width="11.44140625" customWidth="1"/>
    <col min="3842" max="3842" width="65.33203125" bestFit="1" customWidth="1"/>
    <col min="3843" max="3843" width="12" bestFit="1" customWidth="1"/>
    <col min="3844" max="3844" width="65.33203125" bestFit="1" customWidth="1"/>
    <col min="4097" max="4097" width="11.44140625" customWidth="1"/>
    <col min="4098" max="4098" width="65.33203125" bestFit="1" customWidth="1"/>
    <col min="4099" max="4099" width="12" bestFit="1" customWidth="1"/>
    <col min="4100" max="4100" width="65.33203125" bestFit="1" customWidth="1"/>
    <col min="4353" max="4353" width="11.44140625" customWidth="1"/>
    <col min="4354" max="4354" width="65.33203125" bestFit="1" customWidth="1"/>
    <col min="4355" max="4355" width="12" bestFit="1" customWidth="1"/>
    <col min="4356" max="4356" width="65.33203125" bestFit="1" customWidth="1"/>
    <col min="4609" max="4609" width="11.44140625" customWidth="1"/>
    <col min="4610" max="4610" width="65.33203125" bestFit="1" customWidth="1"/>
    <col min="4611" max="4611" width="12" bestFit="1" customWidth="1"/>
    <col min="4612" max="4612" width="65.33203125" bestFit="1" customWidth="1"/>
    <col min="4865" max="4865" width="11.44140625" customWidth="1"/>
    <col min="4866" max="4866" width="65.33203125" bestFit="1" customWidth="1"/>
    <col min="4867" max="4867" width="12" bestFit="1" customWidth="1"/>
    <col min="4868" max="4868" width="65.33203125" bestFit="1" customWidth="1"/>
    <col min="5121" max="5121" width="11.44140625" customWidth="1"/>
    <col min="5122" max="5122" width="65.33203125" bestFit="1" customWidth="1"/>
    <col min="5123" max="5123" width="12" bestFit="1" customWidth="1"/>
    <col min="5124" max="5124" width="65.33203125" bestFit="1" customWidth="1"/>
    <col min="5377" max="5377" width="11.44140625" customWidth="1"/>
    <col min="5378" max="5378" width="65.33203125" bestFit="1" customWidth="1"/>
    <col min="5379" max="5379" width="12" bestFit="1" customWidth="1"/>
    <col min="5380" max="5380" width="65.33203125" bestFit="1" customWidth="1"/>
    <col min="5633" max="5633" width="11.44140625" customWidth="1"/>
    <col min="5634" max="5634" width="65.33203125" bestFit="1" customWidth="1"/>
    <col min="5635" max="5635" width="12" bestFit="1" customWidth="1"/>
    <col min="5636" max="5636" width="65.33203125" bestFit="1" customWidth="1"/>
    <col min="5889" max="5889" width="11.44140625" customWidth="1"/>
    <col min="5890" max="5890" width="65.33203125" bestFit="1" customWidth="1"/>
    <col min="5891" max="5891" width="12" bestFit="1" customWidth="1"/>
    <col min="5892" max="5892" width="65.33203125" bestFit="1" customWidth="1"/>
    <col min="6145" max="6145" width="11.44140625" customWidth="1"/>
    <col min="6146" max="6146" width="65.33203125" bestFit="1" customWidth="1"/>
    <col min="6147" max="6147" width="12" bestFit="1" customWidth="1"/>
    <col min="6148" max="6148" width="65.33203125" bestFit="1" customWidth="1"/>
    <col min="6401" max="6401" width="11.44140625" customWidth="1"/>
    <col min="6402" max="6402" width="65.33203125" bestFit="1" customWidth="1"/>
    <col min="6403" max="6403" width="12" bestFit="1" customWidth="1"/>
    <col min="6404" max="6404" width="65.33203125" bestFit="1" customWidth="1"/>
    <col min="6657" max="6657" width="11.44140625" customWidth="1"/>
    <col min="6658" max="6658" width="65.33203125" bestFit="1" customWidth="1"/>
    <col min="6659" max="6659" width="12" bestFit="1" customWidth="1"/>
    <col min="6660" max="6660" width="65.33203125" bestFit="1" customWidth="1"/>
    <col min="6913" max="6913" width="11.44140625" customWidth="1"/>
    <col min="6914" max="6914" width="65.33203125" bestFit="1" customWidth="1"/>
    <col min="6915" max="6915" width="12" bestFit="1" customWidth="1"/>
    <col min="6916" max="6916" width="65.33203125" bestFit="1" customWidth="1"/>
    <col min="7169" max="7169" width="11.44140625" customWidth="1"/>
    <col min="7170" max="7170" width="65.33203125" bestFit="1" customWidth="1"/>
    <col min="7171" max="7171" width="12" bestFit="1" customWidth="1"/>
    <col min="7172" max="7172" width="65.33203125" bestFit="1" customWidth="1"/>
    <col min="7425" max="7425" width="11.44140625" customWidth="1"/>
    <col min="7426" max="7426" width="65.33203125" bestFit="1" customWidth="1"/>
    <col min="7427" max="7427" width="12" bestFit="1" customWidth="1"/>
    <col min="7428" max="7428" width="65.33203125" bestFit="1" customWidth="1"/>
    <col min="7681" max="7681" width="11.44140625" customWidth="1"/>
    <col min="7682" max="7682" width="65.33203125" bestFit="1" customWidth="1"/>
    <col min="7683" max="7683" width="12" bestFit="1" customWidth="1"/>
    <col min="7684" max="7684" width="65.33203125" bestFit="1" customWidth="1"/>
    <col min="7937" max="7937" width="11.44140625" customWidth="1"/>
    <col min="7938" max="7938" width="65.33203125" bestFit="1" customWidth="1"/>
    <col min="7939" max="7939" width="12" bestFit="1" customWidth="1"/>
    <col min="7940" max="7940" width="65.33203125" bestFit="1" customWidth="1"/>
    <col min="8193" max="8193" width="11.44140625" customWidth="1"/>
    <col min="8194" max="8194" width="65.33203125" bestFit="1" customWidth="1"/>
    <col min="8195" max="8195" width="12" bestFit="1" customWidth="1"/>
    <col min="8196" max="8196" width="65.33203125" bestFit="1" customWidth="1"/>
    <col min="8449" max="8449" width="11.44140625" customWidth="1"/>
    <col min="8450" max="8450" width="65.33203125" bestFit="1" customWidth="1"/>
    <col min="8451" max="8451" width="12" bestFit="1" customWidth="1"/>
    <col min="8452" max="8452" width="65.33203125" bestFit="1" customWidth="1"/>
    <col min="8705" max="8705" width="11.44140625" customWidth="1"/>
    <col min="8706" max="8706" width="65.33203125" bestFit="1" customWidth="1"/>
    <col min="8707" max="8707" width="12" bestFit="1" customWidth="1"/>
    <col min="8708" max="8708" width="65.33203125" bestFit="1" customWidth="1"/>
    <col min="8961" max="8961" width="11.44140625" customWidth="1"/>
    <col min="8962" max="8962" width="65.33203125" bestFit="1" customWidth="1"/>
    <col min="8963" max="8963" width="12" bestFit="1" customWidth="1"/>
    <col min="8964" max="8964" width="65.33203125" bestFit="1" customWidth="1"/>
    <col min="9217" max="9217" width="11.44140625" customWidth="1"/>
    <col min="9218" max="9218" width="65.33203125" bestFit="1" customWidth="1"/>
    <col min="9219" max="9219" width="12" bestFit="1" customWidth="1"/>
    <col min="9220" max="9220" width="65.33203125" bestFit="1" customWidth="1"/>
    <col min="9473" max="9473" width="11.44140625" customWidth="1"/>
    <col min="9474" max="9474" width="65.33203125" bestFit="1" customWidth="1"/>
    <col min="9475" max="9475" width="12" bestFit="1" customWidth="1"/>
    <col min="9476" max="9476" width="65.33203125" bestFit="1" customWidth="1"/>
    <col min="9729" max="9729" width="11.44140625" customWidth="1"/>
    <col min="9730" max="9730" width="65.33203125" bestFit="1" customWidth="1"/>
    <col min="9731" max="9731" width="12" bestFit="1" customWidth="1"/>
    <col min="9732" max="9732" width="65.33203125" bestFit="1" customWidth="1"/>
    <col min="9985" max="9985" width="11.44140625" customWidth="1"/>
    <col min="9986" max="9986" width="65.33203125" bestFit="1" customWidth="1"/>
    <col min="9987" max="9987" width="12" bestFit="1" customWidth="1"/>
    <col min="9988" max="9988" width="65.33203125" bestFit="1" customWidth="1"/>
    <col min="10241" max="10241" width="11.44140625" customWidth="1"/>
    <col min="10242" max="10242" width="65.33203125" bestFit="1" customWidth="1"/>
    <col min="10243" max="10243" width="12" bestFit="1" customWidth="1"/>
    <col min="10244" max="10244" width="65.33203125" bestFit="1" customWidth="1"/>
    <col min="10497" max="10497" width="11.44140625" customWidth="1"/>
    <col min="10498" max="10498" width="65.33203125" bestFit="1" customWidth="1"/>
    <col min="10499" max="10499" width="12" bestFit="1" customWidth="1"/>
    <col min="10500" max="10500" width="65.33203125" bestFit="1" customWidth="1"/>
    <col min="10753" max="10753" width="11.44140625" customWidth="1"/>
    <col min="10754" max="10754" width="65.33203125" bestFit="1" customWidth="1"/>
    <col min="10755" max="10755" width="12" bestFit="1" customWidth="1"/>
    <col min="10756" max="10756" width="65.33203125" bestFit="1" customWidth="1"/>
    <col min="11009" max="11009" width="11.44140625" customWidth="1"/>
    <col min="11010" max="11010" width="65.33203125" bestFit="1" customWidth="1"/>
    <col min="11011" max="11011" width="12" bestFit="1" customWidth="1"/>
    <col min="11012" max="11012" width="65.33203125" bestFit="1" customWidth="1"/>
    <col min="11265" max="11265" width="11.44140625" customWidth="1"/>
    <col min="11266" max="11266" width="65.33203125" bestFit="1" customWidth="1"/>
    <col min="11267" max="11267" width="12" bestFit="1" customWidth="1"/>
    <col min="11268" max="11268" width="65.33203125" bestFit="1" customWidth="1"/>
    <col min="11521" max="11521" width="11.44140625" customWidth="1"/>
    <col min="11522" max="11522" width="65.33203125" bestFit="1" customWidth="1"/>
    <col min="11523" max="11523" width="12" bestFit="1" customWidth="1"/>
    <col min="11524" max="11524" width="65.33203125" bestFit="1" customWidth="1"/>
    <col min="11777" max="11777" width="11.44140625" customWidth="1"/>
    <col min="11778" max="11778" width="65.33203125" bestFit="1" customWidth="1"/>
    <col min="11779" max="11779" width="12" bestFit="1" customWidth="1"/>
    <col min="11780" max="11780" width="65.33203125" bestFit="1" customWidth="1"/>
    <col min="12033" max="12033" width="11.44140625" customWidth="1"/>
    <col min="12034" max="12034" width="65.33203125" bestFit="1" customWidth="1"/>
    <col min="12035" max="12035" width="12" bestFit="1" customWidth="1"/>
    <col min="12036" max="12036" width="65.33203125" bestFit="1" customWidth="1"/>
    <col min="12289" max="12289" width="11.44140625" customWidth="1"/>
    <col min="12290" max="12290" width="65.33203125" bestFit="1" customWidth="1"/>
    <col min="12291" max="12291" width="12" bestFit="1" customWidth="1"/>
    <col min="12292" max="12292" width="65.33203125" bestFit="1" customWidth="1"/>
    <col min="12545" max="12545" width="11.44140625" customWidth="1"/>
    <col min="12546" max="12546" width="65.33203125" bestFit="1" customWidth="1"/>
    <col min="12547" max="12547" width="12" bestFit="1" customWidth="1"/>
    <col min="12548" max="12548" width="65.33203125" bestFit="1" customWidth="1"/>
    <col min="12801" max="12801" width="11.44140625" customWidth="1"/>
    <col min="12802" max="12802" width="65.33203125" bestFit="1" customWidth="1"/>
    <col min="12803" max="12803" width="12" bestFit="1" customWidth="1"/>
    <col min="12804" max="12804" width="65.33203125" bestFit="1" customWidth="1"/>
    <col min="13057" max="13057" width="11.44140625" customWidth="1"/>
    <col min="13058" max="13058" width="65.33203125" bestFit="1" customWidth="1"/>
    <col min="13059" max="13059" width="12" bestFit="1" customWidth="1"/>
    <col min="13060" max="13060" width="65.33203125" bestFit="1" customWidth="1"/>
    <col min="13313" max="13313" width="11.44140625" customWidth="1"/>
    <col min="13314" max="13314" width="65.33203125" bestFit="1" customWidth="1"/>
    <col min="13315" max="13315" width="12" bestFit="1" customWidth="1"/>
    <col min="13316" max="13316" width="65.33203125" bestFit="1" customWidth="1"/>
    <col min="13569" max="13569" width="11.44140625" customWidth="1"/>
    <col min="13570" max="13570" width="65.33203125" bestFit="1" customWidth="1"/>
    <col min="13571" max="13571" width="12" bestFit="1" customWidth="1"/>
    <col min="13572" max="13572" width="65.33203125" bestFit="1" customWidth="1"/>
    <col min="13825" max="13825" width="11.44140625" customWidth="1"/>
    <col min="13826" max="13826" width="65.33203125" bestFit="1" customWidth="1"/>
    <col min="13827" max="13827" width="12" bestFit="1" customWidth="1"/>
    <col min="13828" max="13828" width="65.33203125" bestFit="1" customWidth="1"/>
    <col min="14081" max="14081" width="11.44140625" customWidth="1"/>
    <col min="14082" max="14082" width="65.33203125" bestFit="1" customWidth="1"/>
    <col min="14083" max="14083" width="12" bestFit="1" customWidth="1"/>
    <col min="14084" max="14084" width="65.33203125" bestFit="1" customWidth="1"/>
    <col min="14337" max="14337" width="11.44140625" customWidth="1"/>
    <col min="14338" max="14338" width="65.33203125" bestFit="1" customWidth="1"/>
    <col min="14339" max="14339" width="12" bestFit="1" customWidth="1"/>
    <col min="14340" max="14340" width="65.33203125" bestFit="1" customWidth="1"/>
    <col min="14593" max="14593" width="11.44140625" customWidth="1"/>
    <col min="14594" max="14594" width="65.33203125" bestFit="1" customWidth="1"/>
    <col min="14595" max="14595" width="12" bestFit="1" customWidth="1"/>
    <col min="14596" max="14596" width="65.33203125" bestFit="1" customWidth="1"/>
    <col min="14849" max="14849" width="11.44140625" customWidth="1"/>
    <col min="14850" max="14850" width="65.33203125" bestFit="1" customWidth="1"/>
    <col min="14851" max="14851" width="12" bestFit="1" customWidth="1"/>
    <col min="14852" max="14852" width="65.33203125" bestFit="1" customWidth="1"/>
    <col min="15105" max="15105" width="11.44140625" customWidth="1"/>
    <col min="15106" max="15106" width="65.33203125" bestFit="1" customWidth="1"/>
    <col min="15107" max="15107" width="12" bestFit="1" customWidth="1"/>
    <col min="15108" max="15108" width="65.33203125" bestFit="1" customWidth="1"/>
    <col min="15361" max="15361" width="11.44140625" customWidth="1"/>
    <col min="15362" max="15362" width="65.33203125" bestFit="1" customWidth="1"/>
    <col min="15363" max="15363" width="12" bestFit="1" customWidth="1"/>
    <col min="15364" max="15364" width="65.33203125" bestFit="1" customWidth="1"/>
    <col min="15617" max="15617" width="11.44140625" customWidth="1"/>
    <col min="15618" max="15618" width="65.33203125" bestFit="1" customWidth="1"/>
    <col min="15619" max="15619" width="12" bestFit="1" customWidth="1"/>
    <col min="15620" max="15620" width="65.33203125" bestFit="1" customWidth="1"/>
    <col min="15873" max="15873" width="11.44140625" customWidth="1"/>
    <col min="15874" max="15874" width="65.33203125" bestFit="1" customWidth="1"/>
    <col min="15875" max="15875" width="12" bestFit="1" customWidth="1"/>
    <col min="15876" max="15876" width="65.33203125" bestFit="1" customWidth="1"/>
    <col min="16129" max="16129" width="11.44140625" customWidth="1"/>
    <col min="16130" max="16130" width="65.33203125" bestFit="1" customWidth="1"/>
    <col min="16131" max="16131" width="12" bestFit="1" customWidth="1"/>
    <col min="16132" max="16132" width="65.33203125" bestFit="1" customWidth="1"/>
  </cols>
  <sheetData>
    <row r="1" spans="1:7" s="4" customFormat="1">
      <c r="A1" s="976" t="s">
        <v>140</v>
      </c>
      <c r="B1" s="976"/>
      <c r="C1" s="976" t="s">
        <v>141</v>
      </c>
      <c r="D1" s="976"/>
      <c r="E1" s="976"/>
      <c r="F1" s="976"/>
      <c r="G1" s="976"/>
    </row>
    <row r="2" spans="1:7">
      <c r="A2" s="5">
        <v>2.6</v>
      </c>
      <c r="B2" s="6" t="s">
        <v>142</v>
      </c>
    </row>
    <row r="3" spans="1:7">
      <c r="A3" s="6" t="s">
        <v>143</v>
      </c>
      <c r="B3" s="6" t="s">
        <v>144</v>
      </c>
      <c r="C3" s="7">
        <v>15.01</v>
      </c>
      <c r="D3" s="8" t="s">
        <v>145</v>
      </c>
    </row>
    <row r="4" spans="1:7">
      <c r="A4" s="6" t="s">
        <v>146</v>
      </c>
      <c r="B4" s="6" t="s">
        <v>147</v>
      </c>
      <c r="C4" s="9">
        <v>1501.08</v>
      </c>
      <c r="D4" s="6" t="s">
        <v>147</v>
      </c>
    </row>
    <row r="5" spans="1:7">
      <c r="A5" s="6" t="s">
        <v>148</v>
      </c>
      <c r="B5" s="6" t="s">
        <v>149</v>
      </c>
      <c r="C5" s="9">
        <v>1501.0802000000001</v>
      </c>
      <c r="D5" s="6" t="s">
        <v>149</v>
      </c>
      <c r="E5" s="8"/>
    </row>
    <row r="6" spans="1:7">
      <c r="A6" s="1" t="s">
        <v>150</v>
      </c>
      <c r="B6" s="1" t="s">
        <v>151</v>
      </c>
      <c r="C6" s="10">
        <v>1501.080201</v>
      </c>
      <c r="D6" s="1" t="s">
        <v>151</v>
      </c>
      <c r="E6" s="8"/>
    </row>
    <row r="7" spans="1:7">
      <c r="A7" s="1" t="s">
        <v>46</v>
      </c>
      <c r="B7" s="1" t="s">
        <v>152</v>
      </c>
      <c r="C7" s="10">
        <v>1501.0802020000001</v>
      </c>
      <c r="D7" s="1" t="s">
        <v>152</v>
      </c>
    </row>
    <row r="8" spans="1:7">
      <c r="A8" s="1" t="s">
        <v>47</v>
      </c>
      <c r="B8" s="1" t="s">
        <v>153</v>
      </c>
      <c r="C8" s="10">
        <v>1501.080203</v>
      </c>
      <c r="D8" s="1" t="s">
        <v>153</v>
      </c>
    </row>
    <row r="9" spans="1:7">
      <c r="A9" s="1" t="s">
        <v>48</v>
      </c>
      <c r="B9" s="1" t="s">
        <v>154</v>
      </c>
      <c r="C9" s="10">
        <v>1501.0802040000001</v>
      </c>
      <c r="D9" s="1" t="s">
        <v>154</v>
      </c>
    </row>
    <row r="10" spans="1:7">
      <c r="A10" s="1" t="s">
        <v>155</v>
      </c>
      <c r="B10" s="1" t="s">
        <v>156</v>
      </c>
      <c r="C10" s="10">
        <v>1501.080205</v>
      </c>
      <c r="D10" s="1" t="s">
        <v>156</v>
      </c>
    </row>
    <row r="11" spans="1:7">
      <c r="A11" s="1"/>
      <c r="B11" s="1"/>
      <c r="C11" s="10">
        <v>1501.0802060000001</v>
      </c>
      <c r="D11" s="1" t="s">
        <v>157</v>
      </c>
    </row>
    <row r="12" spans="1:7">
      <c r="A12" s="6" t="s">
        <v>158</v>
      </c>
      <c r="B12" s="6" t="s">
        <v>159</v>
      </c>
      <c r="C12" s="9">
        <v>1501.0804000000001</v>
      </c>
      <c r="D12" s="9" t="s">
        <v>159</v>
      </c>
    </row>
    <row r="13" spans="1:7">
      <c r="A13" s="11" t="s">
        <v>160</v>
      </c>
      <c r="B13" s="1"/>
      <c r="C13">
        <v>1501.080402</v>
      </c>
      <c r="D13" s="1" t="s">
        <v>161</v>
      </c>
    </row>
    <row r="14" spans="1:7">
      <c r="A14" s="11" t="s">
        <v>162</v>
      </c>
      <c r="B14" s="1"/>
      <c r="C14">
        <v>1501.0804029999999</v>
      </c>
      <c r="D14" s="1" t="s">
        <v>163</v>
      </c>
    </row>
    <row r="15" spans="1:7">
      <c r="A15" s="11" t="s">
        <v>164</v>
      </c>
      <c r="B15" s="1"/>
      <c r="C15">
        <v>1501.080404</v>
      </c>
      <c r="D15" s="1" t="s">
        <v>165</v>
      </c>
    </row>
    <row r="16" spans="1:7">
      <c r="A16" s="6" t="s">
        <v>166</v>
      </c>
      <c r="B16" s="6" t="s">
        <v>167</v>
      </c>
      <c r="C16" s="9">
        <v>1503</v>
      </c>
      <c r="D16" s="6" t="s">
        <v>168</v>
      </c>
      <c r="E16" s="8"/>
      <c r="F16" s="8"/>
    </row>
    <row r="17" spans="1:6">
      <c r="A17" s="6" t="s">
        <v>169</v>
      </c>
      <c r="B17" s="6" t="s">
        <v>170</v>
      </c>
      <c r="C17" s="9">
        <v>1503.02</v>
      </c>
      <c r="D17" s="6" t="s">
        <v>171</v>
      </c>
      <c r="E17" s="8"/>
      <c r="F17" s="8"/>
    </row>
    <row r="18" spans="1:6">
      <c r="A18" s="6" t="s">
        <v>172</v>
      </c>
      <c r="B18" s="6" t="s">
        <v>173</v>
      </c>
      <c r="C18" s="9">
        <v>1503.0201</v>
      </c>
      <c r="D18" s="6" t="s">
        <v>173</v>
      </c>
      <c r="E18" s="8"/>
      <c r="F18" s="8"/>
    </row>
    <row r="19" spans="1:6">
      <c r="A19" s="1" t="s">
        <v>174</v>
      </c>
      <c r="B19" s="1" t="s">
        <v>175</v>
      </c>
      <c r="C19" s="10">
        <v>1503.0201010000001</v>
      </c>
      <c r="D19" s="1" t="s">
        <v>176</v>
      </c>
      <c r="E19" s="8"/>
      <c r="F19" s="8"/>
    </row>
    <row r="20" spans="1:6">
      <c r="A20" s="1" t="s">
        <v>177</v>
      </c>
      <c r="B20" s="1" t="s">
        <v>178</v>
      </c>
      <c r="C20" s="10">
        <v>1503.020102</v>
      </c>
      <c r="D20" s="1" t="s">
        <v>179</v>
      </c>
      <c r="E20" s="8"/>
      <c r="F20" s="8"/>
    </row>
    <row r="21" spans="1:6">
      <c r="A21" s="6" t="s">
        <v>180</v>
      </c>
      <c r="B21" s="6" t="s">
        <v>181</v>
      </c>
      <c r="C21" s="9">
        <v>1503.029</v>
      </c>
      <c r="D21" s="6" t="s">
        <v>182</v>
      </c>
      <c r="E21" s="8"/>
      <c r="F21" s="8"/>
    </row>
    <row r="22" spans="1:6">
      <c r="A22" s="1" t="s">
        <v>183</v>
      </c>
      <c r="B22" s="1" t="s">
        <v>184</v>
      </c>
      <c r="C22" s="10">
        <v>1503.0209010000001</v>
      </c>
      <c r="D22" s="1" t="s">
        <v>185</v>
      </c>
    </row>
    <row r="23" spans="1:6">
      <c r="A23" s="1" t="s">
        <v>186</v>
      </c>
      <c r="B23" s="1" t="s">
        <v>187</v>
      </c>
      <c r="C23" s="10">
        <v>1503.020902</v>
      </c>
      <c r="D23" s="1" t="s">
        <v>188</v>
      </c>
    </row>
    <row r="24" spans="1:6">
      <c r="A24" s="1" t="s">
        <v>189</v>
      </c>
      <c r="B24" s="1" t="s">
        <v>190</v>
      </c>
      <c r="C24" s="10">
        <v>1503.0209030000001</v>
      </c>
      <c r="D24" s="1" t="s">
        <v>191</v>
      </c>
    </row>
    <row r="25" spans="1:6">
      <c r="A25" s="1" t="s">
        <v>192</v>
      </c>
      <c r="B25" s="1" t="s">
        <v>193</v>
      </c>
      <c r="C25" s="10">
        <v>1503.020904</v>
      </c>
      <c r="D25" s="1" t="s">
        <v>194</v>
      </c>
    </row>
    <row r="26" spans="1:6">
      <c r="A26" s="1" t="s">
        <v>195</v>
      </c>
      <c r="B26" s="1" t="s">
        <v>196</v>
      </c>
      <c r="C26" s="10">
        <v>1503.0209050000001</v>
      </c>
      <c r="D26" s="1" t="s">
        <v>197</v>
      </c>
    </row>
    <row r="27" spans="1:6">
      <c r="A27" s="1" t="s">
        <v>198</v>
      </c>
      <c r="B27" s="1" t="s">
        <v>199</v>
      </c>
      <c r="C27" s="10">
        <v>1503.020906</v>
      </c>
      <c r="D27" s="1" t="s">
        <v>200</v>
      </c>
    </row>
    <row r="28" spans="1:6">
      <c r="A28" s="1" t="s">
        <v>51</v>
      </c>
      <c r="B28" s="1" t="s">
        <v>201</v>
      </c>
      <c r="C28" s="10">
        <v>1503.0209990000001</v>
      </c>
      <c r="D28" s="1" t="s">
        <v>202</v>
      </c>
    </row>
    <row r="29" spans="1:6">
      <c r="A29" s="6" t="s">
        <v>203</v>
      </c>
      <c r="B29" s="6" t="s">
        <v>204</v>
      </c>
      <c r="C29" s="9">
        <v>1505</v>
      </c>
      <c r="D29" s="6" t="s">
        <v>205</v>
      </c>
    </row>
    <row r="30" spans="1:6">
      <c r="A30" s="6" t="s">
        <v>206</v>
      </c>
      <c r="B30" s="6" t="s">
        <v>204</v>
      </c>
      <c r="C30" s="9">
        <v>1505</v>
      </c>
      <c r="D30" s="6" t="s">
        <v>205</v>
      </c>
    </row>
    <row r="31" spans="1:6">
      <c r="A31" s="6" t="s">
        <v>207</v>
      </c>
      <c r="B31" s="6" t="s">
        <v>208</v>
      </c>
      <c r="C31" s="9">
        <v>1505.02</v>
      </c>
      <c r="D31" s="12" t="s">
        <v>209</v>
      </c>
    </row>
    <row r="32" spans="1:6">
      <c r="A32" s="1" t="s">
        <v>210</v>
      </c>
      <c r="B32" s="1" t="s">
        <v>208</v>
      </c>
      <c r="C32" s="10">
        <v>1505.0201999999999</v>
      </c>
      <c r="D32" s="13" t="s">
        <v>209</v>
      </c>
    </row>
    <row r="33" spans="1:4">
      <c r="A33" s="6" t="s">
        <v>211</v>
      </c>
      <c r="B33" s="6" t="s">
        <v>212</v>
      </c>
      <c r="C33" s="9">
        <v>1505.03</v>
      </c>
      <c r="D33" s="6" t="s">
        <v>212</v>
      </c>
    </row>
    <row r="34" spans="1:4">
      <c r="A34" s="1" t="s">
        <v>213</v>
      </c>
      <c r="B34" s="13" t="s">
        <v>214</v>
      </c>
      <c r="C34" s="10">
        <v>1505.0300999999999</v>
      </c>
      <c r="D34" s="13" t="s">
        <v>214</v>
      </c>
    </row>
    <row r="35" spans="1:4">
      <c r="A35" s="1" t="s">
        <v>49</v>
      </c>
      <c r="B35" s="13" t="s">
        <v>215</v>
      </c>
      <c r="C35" s="10">
        <v>1505.0301999999999</v>
      </c>
      <c r="D35" s="13" t="s">
        <v>215</v>
      </c>
    </row>
    <row r="36" spans="1:4">
      <c r="A36" s="1" t="s">
        <v>50</v>
      </c>
      <c r="B36" s="13" t="s">
        <v>216</v>
      </c>
      <c r="C36" s="10">
        <v>1505.0302999999999</v>
      </c>
      <c r="D36" s="13" t="s">
        <v>216</v>
      </c>
    </row>
    <row r="37" spans="1:4">
      <c r="A37" s="1" t="s">
        <v>217</v>
      </c>
      <c r="B37" s="1" t="s">
        <v>218</v>
      </c>
      <c r="C37" s="10">
        <v>1505.0399</v>
      </c>
      <c r="D37" s="13" t="s">
        <v>219</v>
      </c>
    </row>
  </sheetData>
  <mergeCells count="2">
    <mergeCell ref="A1:B1"/>
    <mergeCell ref="C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4</vt:i4>
      </vt:variant>
    </vt:vector>
  </HeadingPairs>
  <TitlesOfParts>
    <vt:vector size="11" baseType="lpstr">
      <vt:lpstr>FE-05</vt:lpstr>
      <vt:lpstr>Hoja2</vt:lpstr>
      <vt:lpstr>FE-06 (2)</vt:lpstr>
      <vt:lpstr>Hoja1</vt:lpstr>
      <vt:lpstr>BD_MATERIALES</vt:lpstr>
      <vt:lpstr>BD_PROVEEDORES</vt:lpstr>
      <vt:lpstr>CLASIFICADOR</vt:lpstr>
      <vt:lpstr>'FE-05'!Área_de_impresión</vt:lpstr>
      <vt:lpstr>'FE-06 (2)'!Área_de_impresión</vt:lpstr>
      <vt:lpstr>'FE-05'!Títulos_a_imprimir</vt:lpstr>
      <vt:lpstr>'FE-06 (2)'!Títulos_a_imprimir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</dc:creator>
  <cp:lastModifiedBy>Manuel Raul Livano Luna</cp:lastModifiedBy>
  <cp:lastPrinted>2023-11-07T15:12:12Z</cp:lastPrinted>
  <dcterms:created xsi:type="dcterms:W3CDTF">2021-08-22T18:24:48Z</dcterms:created>
  <dcterms:modified xsi:type="dcterms:W3CDTF">2023-11-24T22:00:58Z</dcterms:modified>
</cp:coreProperties>
</file>